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9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3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0.xml" ContentType="application/vnd.openxmlformats-officedocument.drawingml.chartshapes+xml"/>
  <Override PartName="/xl/drawings/drawing21.xml" ContentType="application/vnd.openxmlformats-officedocument.drawingml.chartshapes+xml"/>
  <Override PartName="/xl/drawings/drawing36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2.xml" ContentType="application/vnd.openxmlformats-officedocument.drawingml.chartshapes+xml"/>
  <Override PartName="/xl/drawings/drawing38.xml" ContentType="application/vnd.openxmlformats-officedocument.drawingml.chartshapes+xml"/>
  <Override PartName="/xl/drawings/drawing7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1.xml" ContentType="application/vnd.openxmlformats-officedocument.drawingml.chartshapes+xml"/>
  <Override PartName="/xl/drawings/drawing77.xml" ContentType="application/vnd.openxmlformats-officedocument.drawingml.chartshapes+xml"/>
  <Override PartName="/xl/drawings/drawing72.xml" ContentType="application/vnd.openxmlformats-officedocument.drawingml.chartshapes+xml"/>
  <Override PartName="/xl/drawings/drawing104.xml" ContentType="application/vnd.openxmlformats-officedocument.drawingml.chartshapes+xml"/>
  <Override PartName="/xl/drawings/drawing107.xml" ContentType="application/vnd.openxmlformats-officedocument.drawingml.chartshapes+xml"/>
  <Override PartName="/xl/drawings/drawing108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6.xml" ContentType="application/vnd.openxmlformats-officedocument.drawingml.chartshapes+xml"/>
  <Override PartName="/xl/drawings/drawing70.xml" ContentType="application/vnd.openxmlformats-officedocument.drawingml.chartshapes+xml"/>
  <Override PartName="/xl/drawings/drawing68.xml" ContentType="application/vnd.openxmlformats-officedocument.drawingml.chartshapes+xml"/>
  <Override PartName="/xl/drawings/drawing62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8.xml" ContentType="application/vnd.openxmlformats-officedocument.drawingml.chartshapes+xml"/>
  <Override PartName="/xl/drawings/drawing59.xml" ContentType="application/vnd.openxmlformats-officedocument.drawingml.chartshapes+xml"/>
  <Override PartName="/xl/drawings/drawing56.xml" ContentType="application/vnd.openxmlformats-officedocument.drawingml.chartshapes+xml"/>
  <Override PartName="/xl/drawings/drawing55.xml" ContentType="application/vnd.openxmlformats-officedocument.drawingml.chartshapes+xml"/>
  <Override PartName="/xl/drawings/drawing51.xml" ContentType="application/vnd.openxmlformats-officedocument.drawingml.chartshapes+xml"/>
  <Override PartName="/xl/drawings/drawing37.xml" ContentType="application/vnd.openxmlformats-officedocument.drawingml.chartshapes+xml"/>
  <Override PartName="/xl/workbook.xml" ContentType="application/vnd.openxmlformats-officedocument.spreadsheetml.sheet.main+xml"/>
  <Override PartName="/xl/worksheets/sheet60.xml" ContentType="application/vnd.openxmlformats-officedocument.spreadsheetml.worksheet+xml"/>
  <Override PartName="/xl/drawings/drawing122.xml" ContentType="application/vnd.openxmlformats-officedocument.drawing+xml"/>
  <Override PartName="/xl/drawings/drawing121.xml" ContentType="application/vnd.openxmlformats-officedocument.drawing+xml"/>
  <Override PartName="/xl/worksheets/sheet4.xml" ContentType="application/vnd.openxmlformats-officedocument.spreadsheetml.worksheet+xml"/>
  <Override PartName="/xl/charts/chart62.xml" ContentType="application/vnd.openxmlformats-officedocument.drawingml.chart+xml"/>
  <Override PartName="/xl/worksheets/sheet5.xml" ContentType="application/vnd.openxmlformats-officedocument.spreadsheetml.worksheet+xml"/>
  <Override PartName="/xl/charts/chart63.xml" ContentType="application/vnd.openxmlformats-officedocument.drawingml.chart+xml"/>
  <Override PartName="/xl/drawings/drawing123.xml" ContentType="application/vnd.openxmlformats-officedocument.drawing+xml"/>
  <Override PartName="/xl/charts/chart64.xml" ContentType="application/vnd.openxmlformats-officedocument.drawingml.chart+xml"/>
  <Override PartName="/xl/drawings/drawing124.xml" ContentType="application/vnd.openxmlformats-officedocument.drawing+xml"/>
  <Override PartName="/xl/charts/chart61.xml" ContentType="application/vnd.openxmlformats-officedocument.drawingml.chart+xml"/>
  <Override PartName="/xl/drawings/drawing118.xml" ContentType="application/vnd.openxmlformats-officedocument.drawing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drawings/drawing112.xml" ContentType="application/vnd.openxmlformats-officedocument.drawing+xml"/>
  <Override PartName="/xl/drawings/drawing111.xml" ContentType="application/vnd.openxmlformats-officedocument.drawing+xml"/>
  <Override PartName="/xl/drawings/drawing114.xml" ContentType="application/vnd.openxmlformats-officedocument.drawing+xml"/>
  <Override PartName="/xl/drawings/drawing117.xml" ContentType="application/vnd.openxmlformats-officedocument.drawing+xml"/>
  <Override PartName="/xl/worksheets/sheet6.xml" ContentType="application/vnd.openxmlformats-officedocument.spreadsheetml.worksheet+xml"/>
  <Override PartName="/xl/charts/chart60.xml" ContentType="application/vnd.openxmlformats-officedocument.drawingml.chart+xml"/>
  <Override PartName="/xl/drawings/drawing115.xml" ContentType="application/vnd.openxmlformats-officedocument.drawing+xml"/>
  <Override PartName="/xl/drawings/drawing12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61.xml" ContentType="application/vnd.openxmlformats-officedocument.spreadsheetml.worksheet+xml"/>
  <Override PartName="/xl/drawings/drawing44.xml" ContentType="application/vnd.openxmlformats-officedocument.drawing+xml"/>
  <Override PartName="/xl/worksheets/sheet24.xml" ContentType="application/vnd.openxmlformats-officedocument.spreadsheetml.worksheet+xml"/>
  <Override PartName="/xl/charts/chart36.xml" ContentType="application/vnd.openxmlformats-officedocument.drawingml.chart+xml"/>
  <Override PartName="/xl/worksheets/sheet25.xml" ContentType="application/vnd.openxmlformats-officedocument.spreadsheetml.worksheet+xml"/>
  <Override PartName="/xl/charts/chart35.xml" ContentType="application/vnd.openxmlformats-officedocument.drawingml.chart+xml"/>
  <Override PartName="/xl/worksheets/sheet26.xml" ContentType="application/vnd.openxmlformats-officedocument.spreadsheetml.worksheet+xml"/>
  <Override PartName="/xl/charts/chart34.xml" ContentType="application/vnd.openxmlformats-officedocument.drawingml.chart+xml"/>
  <Override PartName="/xl/charts/chart37.xml" ContentType="application/vnd.openxmlformats-officedocument.drawingml.chart+xml"/>
  <Override PartName="/xl/worksheets/sheet23.xml" ContentType="application/vnd.openxmlformats-officedocument.spreadsheetml.workshee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worksheets/sheet28.xml" ContentType="application/vnd.openxmlformats-officedocument.spreadsheetml.worksheet+xml"/>
  <Override PartName="/xl/worksheets/sheet33.xml" ContentType="application/vnd.openxmlformats-officedocument.spreadsheetml.worksheet+xml"/>
  <Override PartName="/xl/charts/chart27.xml" ContentType="application/vnd.openxmlformats-officedocument.drawingml.chart+xml"/>
  <Override PartName="/xl/worksheets/sheet34.xml" ContentType="application/vnd.openxmlformats-officedocument.spreadsheetml.worksheet+xml"/>
  <Override PartName="/xl/charts/chart26.xml" ContentType="application/vnd.openxmlformats-officedocument.drawingml.chart+xml"/>
  <Override PartName="/xl/worksheets/sheet35.xml" ContentType="application/vnd.openxmlformats-officedocument.spreadsheetml.worksheet+xml"/>
  <Override PartName="/xl/charts/chart25.xml" ContentType="application/vnd.openxmlformats-officedocument.drawingml.chart+xml"/>
  <Override PartName="/xl/charts/chart28.xml" ContentType="application/vnd.openxmlformats-officedocument.drawingml.chart+xml"/>
  <Override PartName="/xl/worksheets/sheet32.xml" ContentType="application/vnd.openxmlformats-officedocument.spreadsheetml.worksheet+xml"/>
  <Override PartName="/xl/charts/chart29.xml" ContentType="application/vnd.openxmlformats-officedocument.drawingml.chart+xml"/>
  <Override PartName="/xl/charts/chart32.xml" ContentType="application/vnd.openxmlformats-officedocument.drawingml.chart+xml"/>
  <Override PartName="/xl/worksheets/sheet29.xml" ContentType="application/vnd.openxmlformats-officedocument.spreadsheetml.worksheet+xml"/>
  <Override PartName="/xl/charts/chart31.xml" ContentType="application/vnd.openxmlformats-officedocument.drawingml.chart+xml"/>
  <Override PartName="/xl/worksheets/sheet30.xml" ContentType="application/vnd.openxmlformats-officedocument.spreadsheetml.worksheet+xml"/>
  <Override PartName="/xl/charts/chart30.xml" ContentType="application/vnd.openxmlformats-officedocument.drawingml.chart+xml"/>
  <Override PartName="/xl/worksheets/sheet31.xml" ContentType="application/vnd.openxmlformats-officedocument.spreadsheetml.worksheet+xml"/>
  <Override PartName="/xl/charts/chart38.xml" ContentType="application/vnd.openxmlformats-officedocument.drawingml.chart+xml"/>
  <Override PartName="/xl/worksheets/sheet22.xml" ContentType="application/vnd.openxmlformats-officedocument.spreadsheetml.worksheet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worksheets/sheet18.xml" ContentType="application/vnd.openxmlformats-officedocument.spreadsheetml.worksheet+xml"/>
  <Override PartName="/xl/charts/chart42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worksheets/sheet17.xml" ContentType="application/vnd.openxmlformats-officedocument.spreadsheetml.workshee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charts/chart39.xml" ContentType="application/vnd.openxmlformats-officedocument.drawingml.char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worksheets/sheet20.xml" ContentType="application/vnd.openxmlformats-officedocument.spreadsheetml.worksheet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worksheets/sheet36.xml" ContentType="application/vnd.openxmlformats-officedocument.spreadsheetml.worksheet+xml"/>
  <Override PartName="/xl/charts/chart24.xml" ContentType="application/vnd.openxmlformats-officedocument.drawingml.chart+xml"/>
  <Override PartName="/xl/worksheets/sheet37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9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58.xml" ContentType="application/vnd.openxmlformats-officedocument.spreadsheetml.worksheet+xml"/>
  <Override PartName="/xl/worksheets/sheet56.xml" ContentType="application/vnd.openxmlformats-officedocument.spreadsheetml.worksheet+xml"/>
  <Override PartName="/xl/charts/chart4.xml" ContentType="application/vnd.openxmlformats-officedocument.drawingml.chart+xml"/>
  <Override PartName="/xl/worksheets/sheet57.xml" ContentType="application/vnd.openxmlformats-officedocument.spreadsheetml.worksheet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55.xml" ContentType="application/vnd.openxmlformats-officedocument.spreadsheetml.worksheet+xml"/>
  <Override PartName="/xl/charts/chart6.xml" ContentType="application/vnd.openxmlformats-officedocument.drawingml.chart+xml"/>
  <Override PartName="/xl/worksheets/sheet42.xml" ContentType="application/vnd.openxmlformats-officedocument.spreadsheetml.worksheet+xml"/>
  <Override PartName="/xl/charts/chart18.xml" ContentType="application/vnd.openxmlformats-officedocument.drawingml.chart+xml"/>
  <Override PartName="/xl/worksheets/sheet43.xml" ContentType="application/vnd.openxmlformats-officedocument.spreadsheetml.worksheet+xml"/>
  <Override PartName="/xl/charts/chart17.xml" ContentType="application/vnd.openxmlformats-officedocument.drawingml.chart+xml"/>
  <Override PartName="/xl/worksheets/sheet44.xml" ContentType="application/vnd.openxmlformats-officedocument.spreadsheetml.worksheet+xml"/>
  <Override PartName="/xl/charts/chart16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1.xml" ContentType="application/vnd.openxmlformats-officedocument.spreadsheetml.worksheet+xml"/>
  <Override PartName="/xl/charts/chart20.xml" ContentType="application/vnd.openxmlformats-officedocument.drawingml.chart+xml"/>
  <Override PartName="/xl/charts/chart23.xml" ContentType="application/vnd.openxmlformats-officedocument.drawingml.chart+xml"/>
  <Override PartName="/xl/worksheets/sheet38.xml" ContentType="application/vnd.openxmlformats-officedocument.spreadsheetml.worksheet+xml"/>
  <Override PartName="/xl/charts/chart22.xml" ContentType="application/vnd.openxmlformats-officedocument.drawingml.chart+xml"/>
  <Override PartName="/xl/worksheets/sheet39.xml" ContentType="application/vnd.openxmlformats-officedocument.spreadsheetml.worksheet+xml"/>
  <Override PartName="/xl/charts/chart21.xml" ContentType="application/vnd.openxmlformats-officedocument.drawingml.chart+xml"/>
  <Override PartName="/xl/worksheets/sheet40.xml" ContentType="application/vnd.openxmlformats-officedocument.spreadsheetml.worksheet+xml"/>
  <Override PartName="/xl/charts/chart15.xml" ContentType="application/vnd.openxmlformats-officedocument.drawingml.chart+xml"/>
  <Override PartName="/xl/worksheets/sheet46.xml" ContentType="application/vnd.openxmlformats-officedocument.spreadsheetml.worksheet+xml"/>
  <Override PartName="/xl/charts/chart14.xml" ContentType="application/vnd.openxmlformats-officedocument.drawingml.chart+xml"/>
  <Override PartName="/xl/charts/chart9.xml" ContentType="application/vnd.openxmlformats-officedocument.drawingml.chart+xml"/>
  <Override PartName="/xl/worksheets/sheet52.xml" ContentType="application/vnd.openxmlformats-officedocument.spreadsheetml.worksheet+xml"/>
  <Override PartName="/xl/charts/chart8.xml" ContentType="application/vnd.openxmlformats-officedocument.drawingml.chart+xml"/>
  <Override PartName="/xl/worksheets/sheet53.xml" ContentType="application/vnd.openxmlformats-officedocument.spreadsheetml.worksheet+xml"/>
  <Override PartName="/xl/charts/chart7.xml" ContentType="application/vnd.openxmlformats-officedocument.drawingml.chart+xml"/>
  <Override PartName="/xl/worksheets/sheet54.xml" ContentType="application/vnd.openxmlformats-officedocument.spreadsheetml.worksheet+xml"/>
  <Override PartName="/xl/worksheets/sheet51.xml" ContentType="application/vnd.openxmlformats-officedocument.spreadsheetml.worksheet+xml"/>
  <Override PartName="/xl/charts/chart10.xml" ContentType="application/vnd.openxmlformats-officedocument.drawingml.chart+xml"/>
  <Override PartName="/xl/worksheets/sheet50.xml" ContentType="application/vnd.openxmlformats-officedocument.spreadsheetml.worksheet+xml"/>
  <Override PartName="/xl/worksheets/sheet47.xml" ContentType="application/vnd.openxmlformats-officedocument.spreadsheetml.worksheet+xml"/>
  <Override PartName="/xl/charts/chart13.xml" ContentType="application/vnd.openxmlformats-officedocument.drawingml.chart+xml"/>
  <Override PartName="/xl/worksheets/sheet48.xml" ContentType="application/vnd.openxmlformats-officedocument.spreadsheetml.worksheet+xml"/>
  <Override PartName="/xl/charts/chart12.xml" ContentType="application/vnd.openxmlformats-officedocument.drawingml.chart+xml"/>
  <Override PartName="/xl/worksheets/sheet49.xml" ContentType="application/vnd.openxmlformats-officedocument.spreadsheetml.worksheet+xml"/>
  <Override PartName="/xl/charts/chart11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92.xml" ContentType="application/vnd.openxmlformats-officedocument.drawing+xml"/>
  <Override PartName="/xl/worksheets/sheet12.xml" ContentType="application/vnd.openxmlformats-officedocument.spreadsheetml.worksheet+xml"/>
  <Override PartName="/xl/charts/chart50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drawings/drawing96.xml" ContentType="application/vnd.openxmlformats-officedocument.drawing+xml"/>
  <Override PartName="/xl/worksheets/sheet10.xml" ContentType="application/vnd.openxmlformats-officedocument.spreadsheetml.worksheet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charts/chart51.xml" ContentType="application/vnd.openxmlformats-officedocument.drawingml.char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6.xml" ContentType="application/vnd.openxmlformats-officedocument.drawing+xml"/>
  <Override PartName="/xl/charts/chart49.xml" ContentType="application/vnd.openxmlformats-officedocument.drawingml.chart+xml"/>
  <Override PartName="/xl/drawings/drawing87.xml" ContentType="application/vnd.openxmlformats-officedocument.drawing+xml"/>
  <Override PartName="/xl/drawings/drawing97.xml" ContentType="application/vnd.openxmlformats-officedocument.drawing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worksheets/sheet9.xml" ContentType="application/vnd.openxmlformats-officedocument.spreadsheetml.worksheet+xml"/>
  <Override PartName="/xl/charts/chart56.xml" ContentType="application/vnd.openxmlformats-officedocument.drawingml.chart+xml"/>
  <Override PartName="/xl/worksheets/sheet8.xml" ContentType="application/vnd.openxmlformats-officedocument.spreadsheetml.worksheet+xml"/>
  <Override PartName="/xl/charts/chart57.xml" ContentType="application/vnd.openxmlformats-officedocument.drawingml.chart+xml"/>
  <Override PartName="/xl/drawings/drawing110.xml" ContentType="application/vnd.openxmlformats-officedocument.drawing+xml"/>
  <Override PartName="/xl/drawings/drawing109.xml" ContentType="application/vnd.openxmlformats-officedocument.drawing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drawings/drawing103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charts/chart53.xml" ContentType="application/vnd.openxmlformats-officedocument.drawingml.chart+xml"/>
  <Override PartName="/xl/drawings/drawing100.xml" ContentType="application/vnd.openxmlformats-officedocument.drawing+xml"/>
  <Override PartName="/xl/charts/chart54.xml" ContentType="application/vnd.openxmlformats-officedocument.drawingml.chart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charts/chart47.xml" ContentType="application/vnd.openxmlformats-officedocument.drawingml.chart+xml"/>
  <Override PartName="/xl/charts/chart45.xml" ContentType="application/vnd.openxmlformats-officedocument.drawingml.chart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82.xml" ContentType="application/vnd.openxmlformats-officedocument.drawing+xml"/>
  <Override PartName="/xl/charts/chart46.xml" ContentType="application/vnd.openxmlformats-officedocument.drawingml.chart+xml"/>
  <Override PartName="/xl/drawings/drawing75.xml" ContentType="application/vnd.openxmlformats-officedocument.drawing+xml"/>
  <Override PartName="/xl/worksheets/sheet16.xml" ContentType="application/vnd.openxmlformats-officedocument.spreadsheetml.worksheet+xml"/>
  <Override PartName="/xl/drawings/drawing69.xml" ContentType="application/vnd.openxmlformats-officedocument.drawing+xml"/>
  <Override PartName="/xl/drawings/drawing76.xml" ContentType="application/vnd.openxmlformats-officedocument.drawing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3.xml" ContentType="application/vnd.openxmlformats-officedocument.spreadsheetml.worksheet+xml"/>
  <Override PartName="/xl/drawings/drawing79.xml" ContentType="application/vnd.openxmlformats-officedocument.drawing+xml"/>
  <Override PartName="/xl/worksheets/sheet14.xml" ContentType="application/vnd.openxmlformats-officedocument.spreadsheetml.worksheet+xml"/>
  <Override PartName="/xl/drawings/drawing81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80.xml" ContentType="application/vnd.openxmlformats-officedocument.drawing+xml"/>
  <Override PartName="/xl/drawings/drawing67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75" windowWidth="28515" windowHeight="12075"/>
  </bookViews>
  <sheets>
    <sheet name="Menú Principal" sheetId="1" r:id="rId1"/>
    <sheet name="tablas pasajeros ANUAL" sheetId="2" r:id="rId2"/>
    <sheet name="grafica evolucion pas x islas" sheetId="3" r:id="rId3"/>
    <sheet name="cuota pasajeros x islas" sheetId="4" r:id="rId4"/>
    <sheet name="grafica dis pas x islas " sheetId="5" r:id="rId5"/>
    <sheet name="Entrada Turistas Ext Aerop mes" sheetId="6" r:id="rId6"/>
    <sheet name="GRAFICA NACIONALIDADES POR ISLA" sheetId="7" r:id="rId7"/>
    <sheet name="Gráfica entrada turistas ex per" sheetId="8" r:id="rId8"/>
    <sheet name="resumen indicadores por zonas" sheetId="9" r:id="rId9"/>
    <sheet name="Alojados tipología" sheetId="10" r:id="rId10"/>
    <sheet name="tab. Turistas alojados tip" sheetId="11" r:id="rId11"/>
    <sheet name="grafica evolución alo x tip" sheetId="12" r:id="rId12"/>
    <sheet name="tablas turistas por Temporada" sheetId="13" r:id="rId13"/>
    <sheet name="Alojados zona tipología" sheetId="14" r:id="rId14"/>
    <sheet name="Gráfico alojados zona y tipolog" sheetId="15" r:id="rId15"/>
    <sheet name="Alojados tipología y zona" sheetId="16" r:id="rId16"/>
    <sheet name="Gráfico alojado tipología zona" sheetId="17" r:id="rId17"/>
    <sheet name="Distribución por zonas" sheetId="18" r:id="rId18"/>
    <sheet name="graf. dist ZONAS" sheetId="19" r:id="rId19"/>
    <sheet name="Tablas turistas zona y tip." sheetId="20" r:id="rId20"/>
    <sheet name="Alojados tipología y categoría" sheetId="21" r:id="rId21"/>
    <sheet name="Gráfico aloj tipolog y categorí" sheetId="22" r:id="rId22"/>
    <sheet name="tablas turistas por categorías " sheetId="23" r:id="rId23"/>
    <sheet name="grafica evolucion por categoria" sheetId="24" r:id="rId24"/>
    <sheet name="graf. dist cate ultimo año" sheetId="25" r:id="rId25"/>
    <sheet name="graf. dist cate periodo act" sheetId="26" r:id="rId26"/>
    <sheet name="Nacionalidades  evolución mensu" sheetId="27" r:id="rId27"/>
    <sheet name="Nacionalidades " sheetId="28" r:id="rId28"/>
    <sheet name="Distribución Nacionalidades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Zona (datos)" sheetId="35" r:id="rId35"/>
    <sheet name="evolucion nac zonas" sheetId="36" r:id="rId36"/>
    <sheet name="Nacionalidad-Zona" sheetId="37" r:id="rId37"/>
    <sheet name="Nacionalidad-evolución cuota" sheetId="38" r:id="rId38"/>
    <sheet name="Alojados evol mensual" sheetId="39" r:id="rId39"/>
    <sheet name="Gráfico alojados mensual" sheetId="40" r:id="rId40"/>
    <sheet name="Tablas PERNOCTA zona" sheetId="41" r:id="rId41"/>
    <sheet name="tablas pernocta cat ev anual" sheetId="42" r:id="rId42"/>
    <sheet name="Pernoctaciones tipología" sheetId="43" r:id="rId43"/>
    <sheet name="Pernoctaciones zonas y tipologí" sheetId="44" r:id="rId44"/>
    <sheet name="Gráfica pernoct zonas tipología" sheetId="45" r:id="rId45"/>
    <sheet name="Pernoctaciones  tipolog y categ" sheetId="46" r:id="rId46"/>
    <sheet name="Gráfica pernoct tipolog" sheetId="47" r:id="rId47"/>
    <sheet name="Pernoctacion zona por tipología" sheetId="48" r:id="rId48"/>
    <sheet name="Pernoctacion mensual" sheetId="49" r:id="rId49"/>
    <sheet name="Gráfica pernoctaciones mensual" sheetId="50" r:id="rId50"/>
    <sheet name="Tablas evol IO zona" sheetId="51" r:id="rId51"/>
    <sheet name="tablas evol IO CAT " sheetId="52" r:id="rId52"/>
    <sheet name="IO Tipología" sheetId="53" r:id="rId53"/>
    <sheet name="IO Zona y Tipología" sheetId="54" r:id="rId54"/>
    <sheet name="gráfica IO zonas y tipología" sheetId="55" r:id="rId55"/>
    <sheet name="IO tipología y categoría" sheetId="56" r:id="rId56"/>
    <sheet name="gráfica IO tipología" sheetId="57" r:id="rId57"/>
    <sheet name="IO evolución mensual" sheetId="58" r:id="rId58"/>
    <sheet name="gráfica IO mensual" sheetId="59" r:id="rId59"/>
    <sheet name="Tablas evol EM zona" sheetId="60" r:id="rId60"/>
    <sheet name="tablas evol EM CAT" sheetId="61" r:id="rId61"/>
    <sheet name="EM Tipología" sheetId="62" r:id="rId62"/>
    <sheet name="EM zonas y tipología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17">#REF!</definedName>
    <definedName name="_eoh05" localSheetId="66">#REF!</definedName>
    <definedName name="_eoh05" localSheetId="5">#REF!</definedName>
    <definedName name="_eoh05" localSheetId="29">#REF!</definedName>
    <definedName name="_eoh05" localSheetId="18">#REF!</definedName>
    <definedName name="_eoh05" localSheetId="7">#REF!</definedName>
    <definedName name="_eoh05" localSheetId="60">#REF!</definedName>
    <definedName name="_eoh05" localSheetId="59">#REF!</definedName>
    <definedName name="_eoh05" localSheetId="51">#REF!</definedName>
    <definedName name="_eoh05" localSheetId="50">#REF!</definedName>
    <definedName name="_eoh05" localSheetId="41">#REF!</definedName>
    <definedName name="_eoh05" localSheetId="40">#REF!</definedName>
    <definedName name="_eoh05">#REF!</definedName>
    <definedName name="_eoh06" localSheetId="17">#REF!</definedName>
    <definedName name="_eoh06" localSheetId="66">#REF!</definedName>
    <definedName name="_eoh06" localSheetId="5">#REF!</definedName>
    <definedName name="_eoh06" localSheetId="29">#REF!</definedName>
    <definedName name="_eoh06" localSheetId="18">#REF!</definedName>
    <definedName name="_eoh06" localSheetId="7">#REF!</definedName>
    <definedName name="_eoh06" localSheetId="60">#REF!</definedName>
    <definedName name="_eoh06" localSheetId="59">#REF!</definedName>
    <definedName name="_eoh06" localSheetId="51">#REF!</definedName>
    <definedName name="_eoh06" localSheetId="50">#REF!</definedName>
    <definedName name="_eoh06" localSheetId="41">#REF!</definedName>
    <definedName name="_eoh06" localSheetId="40">#REF!</definedName>
    <definedName name="_eoh06">#REF!</definedName>
    <definedName name="_xlnm.Print_Area" localSheetId="38">'Alojados evol mensual'!$B$5:$F$502</definedName>
    <definedName name="_xlnm.Print_Area" localSheetId="9">'Alojados tipología'!$B$5:$G$10</definedName>
    <definedName name="_xlnm.Print_Area" localSheetId="20">'Alojados tipología y categoría'!$B$5:$G$18</definedName>
    <definedName name="_xlnm.Print_Area" localSheetId="15">'Alojados tipología y zona'!$B$5:$G$25</definedName>
    <definedName name="_xlnm.Print_Area" localSheetId="13">'Alojados zona tipología'!$B$5:$G$27</definedName>
    <definedName name="_xlnm.Print_Area" localSheetId="3">'cuota pasajeros x islas'!$B$5:$H$26</definedName>
    <definedName name="_xlnm.Print_Area" localSheetId="28">'Distribución Nacionalidades'!$B$5:$D$30</definedName>
    <definedName name="_xlnm.Print_Area" localSheetId="17">'Distribución por zonas'!$B$5:$F$12</definedName>
    <definedName name="_xlnm.Print_Area" localSheetId="66">'EM evolución mensual'!$B$5:$F$502</definedName>
    <definedName name="_xlnm.Print_Area" localSheetId="61">'EM Tipología'!$B$5:$E$10</definedName>
    <definedName name="_xlnm.Print_Area" localSheetId="64">'EM tipología y categoría'!$B$5:$E$18</definedName>
    <definedName name="_xlnm.Print_Area" localSheetId="62">'EM zonas y tipología'!$B$5:$E$27</definedName>
    <definedName name="_xlnm.Print_Area" localSheetId="5">'Entrada Turistas Ext Aerop mes'!$B$5:$R$61</definedName>
    <definedName name="_xlnm.Print_Area" localSheetId="35">'evolucion nac zonas'!$B$5:$G$31</definedName>
    <definedName name="_xlnm.Print_Area" localSheetId="31">'EVOLUCIÓN NACIO CATEGORIA '!$B$5:$J$32</definedName>
    <definedName name="_xlnm.Print_Area" localSheetId="25">'graf. dist cate periodo act'!$B$2:$I$22</definedName>
    <definedName name="_xlnm.Print_Area" localSheetId="24">'graf. dist cate ultimo año'!$C$2:$J$21</definedName>
    <definedName name="_xlnm.Print_Area" localSheetId="29">'graf. dist NACIONALIDADES'!$B$2:$J$41</definedName>
    <definedName name="_xlnm.Print_Area" localSheetId="18">'graf. dist ZONAS'!$B$2:$J$22</definedName>
    <definedName name="_xlnm.Print_Area" localSheetId="4">'grafica dis pas x islas '!$B$5:$J$27</definedName>
    <definedName name="_xlnm.Print_Area" localSheetId="65">'Gráfica EM tipología'!$B$4:$J$26</definedName>
    <definedName name="_xlnm.Print_Area" localSheetId="7">'Gráfica entrada turistas ex per'!$B$5:$J$32</definedName>
    <definedName name="_xlnm.Print_Area" localSheetId="11">'grafica evolución alo x tip'!$C$2:$J$23</definedName>
    <definedName name="_xlnm.Print_Area" localSheetId="67">'Gráfica evolución mensual EM'!$C$4:$K$27</definedName>
    <definedName name="_xlnm.Print_Area" localSheetId="2">'grafica evolucion pas x islas'!$C$2:$K$25</definedName>
    <definedName name="_xlnm.Print_Area" localSheetId="23">'grafica evolucion por categoria'!$C$3:$K$23</definedName>
    <definedName name="_xlnm.Print_Area" localSheetId="58">'gráfica IO mensual'!$B$5:$J$31</definedName>
    <definedName name="_xlnm.Print_Area" localSheetId="56">'gráfica IO tipología'!$B$5:$J$29</definedName>
    <definedName name="_xlnm.Print_Area" localSheetId="54">'gráfica IO zonas y tipología'!$B$3:$J$25</definedName>
    <definedName name="_xlnm.Print_Area" localSheetId="6">'GRAFICA NACIONALIDADES POR ISLA'!$B$1:$T$366</definedName>
    <definedName name="_xlnm.Print_Area" localSheetId="46">'Gráfica pernoct tipolog'!$B$4:$J$28</definedName>
    <definedName name="_xlnm.Print_Area" localSheetId="44">'Gráfica pernoct zonas tipología'!$B$4:$J$29</definedName>
    <definedName name="_xlnm.Print_Area" localSheetId="49">'Gráfica pernoctaciones mensual'!$B$4:$J$28</definedName>
    <definedName name="_xlnm.Print_Area" localSheetId="21">'Gráfico aloj tipolog y categorí'!$B$5:$J$29</definedName>
    <definedName name="_xlnm.Print_Area" localSheetId="16">'Gráfico alojado tipología zona'!$B$5:$I$29</definedName>
    <definedName name="_xlnm.Print_Area" localSheetId="39">'Gráfico alojados mensual'!$B$3:$K$28</definedName>
    <definedName name="_xlnm.Print_Area" localSheetId="14">'Gráfico alojados zona y tipolog'!$B$2:$J$25</definedName>
    <definedName name="_xlnm.Print_Area" localSheetId="63">'gráfico EM zona y tipología'!$B$2:$J$26</definedName>
    <definedName name="_xlnm.Print_Area" localSheetId="57">'IO evolución mensual'!$B$5:$F$502</definedName>
    <definedName name="_xlnm.Print_Area" localSheetId="52">'IO Tipología'!$B$5:$E$10</definedName>
    <definedName name="_xlnm.Print_Area" localSheetId="55">'IO tipología y categoría'!$B$5:$E$18</definedName>
    <definedName name="_xlnm.Print_Area" localSheetId="53">'IO Zona y Tipología'!$B$5:$E$27</definedName>
    <definedName name="_xlnm.Print_Area" localSheetId="0">'Menú Principal'!$C$4:$G$66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7">'Nacionalidades '!$B$5:$F$30</definedName>
    <definedName name="_xlnm.Print_Area" localSheetId="26">'Nacionalidades  evolución mensu'!$B$5:$AV$501</definedName>
    <definedName name="_xlnm.Print_Area" localSheetId="32">'nacionalidades distribucion alo'!$B$5:$J$32</definedName>
    <definedName name="_xlnm.Print_Area" localSheetId="37">'Nacionalidad-evolución cuota'!$B$5:$Y$501</definedName>
    <definedName name="_xlnm.Print_Area" localSheetId="36">'Nacionalidad-Zona'!$B$5:$G$31</definedName>
    <definedName name="_xlnm.Print_Area" localSheetId="34">'Nacionalidad-Zona (datos)'!$B$5:$AB$32</definedName>
    <definedName name="_xlnm.Print_Area" localSheetId="48">'Pernoctacion mensual'!$B$5:$F$502</definedName>
    <definedName name="_xlnm.Print_Area" localSheetId="47">'Pernoctacion zona por tipología'!$B$5:$G$25</definedName>
    <definedName name="_xlnm.Print_Area" localSheetId="45">'Pernoctaciones  tipolog y categ'!$B$5:$G$18</definedName>
    <definedName name="_xlnm.Print_Area" localSheetId="42">'Pernoctaciones tipología'!$B$5:$G$10</definedName>
    <definedName name="_xlnm.Print_Area" localSheetId="43">'Pernoctaciones zonas y tipologí'!$B$5:$G$27</definedName>
    <definedName name="_xlnm.Print_Area" localSheetId="8">'resumen indicadores por zonas'!$B$5:$G$80</definedName>
    <definedName name="_xlnm.Print_Area" localSheetId="10">'tab. Turistas alojados tip'!$B$5:$G$511</definedName>
    <definedName name="_xlnm.Print_Area" localSheetId="60">'tablas evol EM CAT'!$B$5:$Q$502</definedName>
    <definedName name="_xlnm.Print_Area" localSheetId="59">'Tablas evol EM zona'!$B$5:$AA$503</definedName>
    <definedName name="_xlnm.Print_Area" localSheetId="51">'tablas evol IO CAT '!$B$5:$Q$502</definedName>
    <definedName name="_xlnm.Print_Area" localSheetId="50">'Tablas evol IO zona'!$B$5:$AA$503</definedName>
    <definedName name="_xlnm.Print_Area" localSheetId="1">'tablas pasajeros ANUAL'!$B$5:$M$293</definedName>
    <definedName name="_xlnm.Print_Area" localSheetId="41">'tablas pernocta cat ev anual'!$B$5:$Q$502</definedName>
    <definedName name="_xlnm.Print_Area" localSheetId="40">'Tablas PERNOCTA zona'!$B$5:$AA$503</definedName>
    <definedName name="_xlnm.Print_Area" localSheetId="22">'tablas turistas por categorías '!$B$5:$Q$502</definedName>
    <definedName name="_xlnm.Print_Area" localSheetId="12">'tablas turistas por Temporada'!$B$5:$G$28</definedName>
    <definedName name="_xlnm.Print_Area" localSheetId="19">'Tablas turistas zona y tip.'!$B$5:$AA$511</definedName>
    <definedName name="CANARIAS" localSheetId="17">#REF!</definedName>
    <definedName name="CANARIAS" localSheetId="66">#REF!</definedName>
    <definedName name="CANARIAS" localSheetId="5">#REF!</definedName>
    <definedName name="CANARIAS" localSheetId="29">#REF!</definedName>
    <definedName name="CANARIAS" localSheetId="18">#REF!</definedName>
    <definedName name="CANARIAS" localSheetId="7">#REF!</definedName>
    <definedName name="CANARIAS" localSheetId="60">#REF!</definedName>
    <definedName name="CANARIAS" localSheetId="59">#REF!</definedName>
    <definedName name="CANARIAS" localSheetId="51">#REF!</definedName>
    <definedName name="CANARIAS" localSheetId="50">#REF!</definedName>
    <definedName name="CANARIAS" localSheetId="41">#REF!</definedName>
    <definedName name="CANARIAS" localSheetId="40">#REF!</definedName>
    <definedName name="CANARIAS">#REF!</definedName>
    <definedName name="eoap05" localSheetId="17">#REF!</definedName>
    <definedName name="eoap05" localSheetId="66">#REF!</definedName>
    <definedName name="eoap05" localSheetId="5">#REF!</definedName>
    <definedName name="eoap05" localSheetId="29">#REF!</definedName>
    <definedName name="eoap05" localSheetId="18">#REF!</definedName>
    <definedName name="eoap05" localSheetId="7">#REF!</definedName>
    <definedName name="eoap05" localSheetId="60">#REF!</definedName>
    <definedName name="eoap05" localSheetId="59">#REF!</definedName>
    <definedName name="eoap05" localSheetId="51">#REF!</definedName>
    <definedName name="eoap05" localSheetId="50">#REF!</definedName>
    <definedName name="eoap05" localSheetId="41">#REF!</definedName>
    <definedName name="eoap05" localSheetId="40">#REF!</definedName>
    <definedName name="eoap05">#REF!</definedName>
    <definedName name="EOAP05B" localSheetId="17">#REF!</definedName>
    <definedName name="EOAP05B" localSheetId="66">#REF!</definedName>
    <definedName name="EOAP05B" localSheetId="5">#REF!</definedName>
    <definedName name="EOAP05B" localSheetId="29">#REF!</definedName>
    <definedName name="EOAP05B" localSheetId="18">#REF!</definedName>
    <definedName name="EOAP05B" localSheetId="7">#REF!</definedName>
    <definedName name="EOAP05B" localSheetId="60">#REF!</definedName>
    <definedName name="EOAP05B" localSheetId="59">#REF!</definedName>
    <definedName name="EOAP05B" localSheetId="51">#REF!</definedName>
    <definedName name="EOAP05B" localSheetId="50">#REF!</definedName>
    <definedName name="EOAP05B" localSheetId="41">#REF!</definedName>
    <definedName name="EOAP05B" localSheetId="40">#REF!</definedName>
    <definedName name="EOAP05B">#REF!</definedName>
    <definedName name="eoap06" localSheetId="17">#REF!</definedName>
    <definedName name="eoap06" localSheetId="66">#REF!</definedName>
    <definedName name="eoap06" localSheetId="5">#REF!</definedName>
    <definedName name="eoap06" localSheetId="29">#REF!</definedName>
    <definedName name="eoap06" localSheetId="18">#REF!</definedName>
    <definedName name="eoap06" localSheetId="7">#REF!</definedName>
    <definedName name="eoap06" localSheetId="60">#REF!</definedName>
    <definedName name="eoap06" localSheetId="59">#REF!</definedName>
    <definedName name="eoap06" localSheetId="51">#REF!</definedName>
    <definedName name="eoap06" localSheetId="50">#REF!</definedName>
    <definedName name="eoap06" localSheetId="41">#REF!</definedName>
    <definedName name="eoap06" localSheetId="40">#REF!</definedName>
    <definedName name="eoap06">#REF!</definedName>
    <definedName name="EOAP06B" localSheetId="17">#REF!</definedName>
    <definedName name="EOAP06B" localSheetId="66">#REF!</definedName>
    <definedName name="EOAP06B" localSheetId="5">#REF!</definedName>
    <definedName name="EOAP06B" localSheetId="29">#REF!</definedName>
    <definedName name="EOAP06B" localSheetId="18">#REF!</definedName>
    <definedName name="EOAP06B" localSheetId="7">#REF!</definedName>
    <definedName name="EOAP06B" localSheetId="60">#REF!</definedName>
    <definedName name="EOAP06B" localSheetId="59">#REF!</definedName>
    <definedName name="EOAP06B" localSheetId="51">#REF!</definedName>
    <definedName name="EOAP06B" localSheetId="50">#REF!</definedName>
    <definedName name="EOAP06B" localSheetId="41">#REF!</definedName>
    <definedName name="EOAP06B" localSheetId="40">#REF!</definedName>
    <definedName name="EOAP06B">#REF!</definedName>
    <definedName name="eoh05B" localSheetId="17">#REF!</definedName>
    <definedName name="eoh05B" localSheetId="66">#REF!</definedName>
    <definedName name="eoh05B" localSheetId="5">#REF!</definedName>
    <definedName name="eoh05B" localSheetId="29">#REF!</definedName>
    <definedName name="eoh05B" localSheetId="18">#REF!</definedName>
    <definedName name="eoh05B" localSheetId="7">#REF!</definedName>
    <definedName name="eoh05B" localSheetId="60">#REF!</definedName>
    <definedName name="eoh05B" localSheetId="59">#REF!</definedName>
    <definedName name="eoh05B" localSheetId="51">#REF!</definedName>
    <definedName name="eoh05B" localSheetId="50">#REF!</definedName>
    <definedName name="eoh05B" localSheetId="41">#REF!</definedName>
    <definedName name="eoh05B" localSheetId="40">#REF!</definedName>
    <definedName name="eoh05B">#REF!</definedName>
    <definedName name="eoh06B" localSheetId="17">#REF!</definedName>
    <definedName name="eoh06B" localSheetId="66">#REF!</definedName>
    <definedName name="eoh06B" localSheetId="5">#REF!</definedName>
    <definedName name="eoh06B" localSheetId="29">#REF!</definedName>
    <definedName name="eoh06B" localSheetId="18">#REF!</definedName>
    <definedName name="eoh06B" localSheetId="7">#REF!</definedName>
    <definedName name="eoh06B" localSheetId="60">#REF!</definedName>
    <definedName name="eoh06B" localSheetId="59">#REF!</definedName>
    <definedName name="eoh06B" localSheetId="51">#REF!</definedName>
    <definedName name="eoh06B" localSheetId="50">#REF!</definedName>
    <definedName name="eoh06B" localSheetId="41">#REF!</definedName>
    <definedName name="eoh06B" localSheetId="40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17">#REF!</definedName>
    <definedName name="FT" localSheetId="66">#REF!</definedName>
    <definedName name="FT" localSheetId="5">#REF!</definedName>
    <definedName name="FT" localSheetId="29">#REF!</definedName>
    <definedName name="FT" localSheetId="18">#REF!</definedName>
    <definedName name="FT" localSheetId="7">#REF!</definedName>
    <definedName name="FT" localSheetId="60">#REF!</definedName>
    <definedName name="FT" localSheetId="59">#REF!</definedName>
    <definedName name="FT" localSheetId="51">#REF!</definedName>
    <definedName name="FT" localSheetId="50">#REF!</definedName>
    <definedName name="FT" localSheetId="41">#REF!</definedName>
    <definedName name="FT" localSheetId="40">#REF!</definedName>
    <definedName name="FT">#REF!</definedName>
    <definedName name="GC" localSheetId="17">#REF!</definedName>
    <definedName name="GC" localSheetId="66">#REF!</definedName>
    <definedName name="GC" localSheetId="5">#REF!</definedName>
    <definedName name="GC" localSheetId="29">#REF!</definedName>
    <definedName name="GC" localSheetId="18">#REF!</definedName>
    <definedName name="GC" localSheetId="7">#REF!</definedName>
    <definedName name="GC" localSheetId="60">#REF!</definedName>
    <definedName name="GC" localSheetId="59">#REF!</definedName>
    <definedName name="GC" localSheetId="51">#REF!</definedName>
    <definedName name="GC" localSheetId="50">#REF!</definedName>
    <definedName name="GC" localSheetId="41">#REF!</definedName>
    <definedName name="GC" localSheetId="40">#REF!</definedName>
    <definedName name="GC">#REF!</definedName>
    <definedName name="IPH" localSheetId="17">#REF!</definedName>
    <definedName name="IPH" localSheetId="66">#REF!</definedName>
    <definedName name="IPH" localSheetId="5">#REF!</definedName>
    <definedName name="IPH" localSheetId="29">#REF!</definedName>
    <definedName name="IPH" localSheetId="18">#REF!</definedName>
    <definedName name="IPH" localSheetId="7">#REF!</definedName>
    <definedName name="IPH" localSheetId="60">#REF!</definedName>
    <definedName name="IPH" localSheetId="59">#REF!</definedName>
    <definedName name="IPH" localSheetId="51">#REF!</definedName>
    <definedName name="IPH" localSheetId="50">#REF!</definedName>
    <definedName name="IPH" localSheetId="41">#REF!</definedName>
    <definedName name="IPH" localSheetId="40">#REF!</definedName>
    <definedName name="IPH">#REF!</definedName>
    <definedName name="LP" localSheetId="17">#REF!</definedName>
    <definedName name="LP" localSheetId="66">#REF!</definedName>
    <definedName name="LP" localSheetId="5">#REF!</definedName>
    <definedName name="LP" localSheetId="29">#REF!</definedName>
    <definedName name="LP" localSheetId="18">#REF!</definedName>
    <definedName name="LP" localSheetId="7">#REF!</definedName>
    <definedName name="LP" localSheetId="60">#REF!</definedName>
    <definedName name="LP" localSheetId="59">#REF!</definedName>
    <definedName name="LP" localSheetId="51">#REF!</definedName>
    <definedName name="LP" localSheetId="50">#REF!</definedName>
    <definedName name="LP" localSheetId="41">#REF!</definedName>
    <definedName name="LP" localSheetId="40">#REF!</definedName>
    <definedName name="LP">#REF!</definedName>
    <definedName name="LZ" localSheetId="17">#REF!</definedName>
    <definedName name="LZ" localSheetId="66">#REF!</definedName>
    <definedName name="LZ" localSheetId="5">#REF!</definedName>
    <definedName name="LZ" localSheetId="29">#REF!</definedName>
    <definedName name="LZ" localSheetId="18">#REF!</definedName>
    <definedName name="LZ" localSheetId="7">#REF!</definedName>
    <definedName name="LZ" localSheetId="60">#REF!</definedName>
    <definedName name="LZ" localSheetId="59">#REF!</definedName>
    <definedName name="LZ" localSheetId="51">#REF!</definedName>
    <definedName name="LZ" localSheetId="50">#REF!</definedName>
    <definedName name="LZ" localSheetId="41">#REF!</definedName>
    <definedName name="LZ" localSheetId="40">#REF!</definedName>
    <definedName name="LZ">#REF!</definedName>
    <definedName name="TF" localSheetId="17">#REF!</definedName>
    <definedName name="TF" localSheetId="66">#REF!</definedName>
    <definedName name="TF" localSheetId="5">#REF!</definedName>
    <definedName name="TF" localSheetId="29">#REF!</definedName>
    <definedName name="TF" localSheetId="18">#REF!</definedName>
    <definedName name="TF" localSheetId="7">#REF!</definedName>
    <definedName name="TF" localSheetId="60">#REF!</definedName>
    <definedName name="TF" localSheetId="59">#REF!</definedName>
    <definedName name="TF" localSheetId="51">#REF!</definedName>
    <definedName name="TF" localSheetId="50">#REF!</definedName>
    <definedName name="TF" localSheetId="41">#REF!</definedName>
    <definedName name="TF" localSheetId="40">#REF!</definedName>
    <definedName name="TF">#REF!</definedName>
    <definedName name="_xlnm.Print_Titles" localSheetId="38">'Alojados evol mensual'!$5:$6</definedName>
    <definedName name="_xlnm.Print_Titles" localSheetId="66">'EM evolución mensual'!$5:$6</definedName>
    <definedName name="_xlnm.Print_Titles" localSheetId="57">'IO evolución mensual'!$5:$6</definedName>
    <definedName name="_xlnm.Print_Titles" localSheetId="0">'Menú Principal'!$4:$9</definedName>
    <definedName name="_xlnm.Print_Titles" localSheetId="26">'Nacionalidades  evolución mensu'!$B:$B,'Nacionalidades  evolución mensu'!$5:$6</definedName>
    <definedName name="_xlnm.Print_Titles" localSheetId="37">'Nacionalidad-evolución cuota'!$5:$6</definedName>
    <definedName name="_xlnm.Print_Titles" localSheetId="48">'Pernoctacion mensual'!$5:$6</definedName>
    <definedName name="_xlnm.Print_Titles" localSheetId="10">'tab. Turistas alojados tip'!$5:$6</definedName>
    <definedName name="_xlnm.Print_Titles" localSheetId="60">'tablas evol EM CAT'!$5:$5</definedName>
    <definedName name="_xlnm.Print_Titles" localSheetId="59">'Tablas evol EM zona'!$5:$7</definedName>
    <definedName name="_xlnm.Print_Titles" localSheetId="51">'tablas evol IO CAT '!$5:$5</definedName>
    <definedName name="_xlnm.Print_Titles" localSheetId="50">'Tablas evol IO zona'!$5:$7</definedName>
    <definedName name="_xlnm.Print_Titles" localSheetId="1">'tablas pasajeros ANUAL'!$5:$6</definedName>
    <definedName name="_xlnm.Print_Titles" localSheetId="41">'tablas pernocta cat ev anual'!$5:$5</definedName>
    <definedName name="_xlnm.Print_Titles" localSheetId="40">'Tablas PERNOCTA zona'!$5:$7</definedName>
    <definedName name="_xlnm.Print_Titles" localSheetId="22">'tablas turistas por categorías '!$5:$5</definedName>
    <definedName name="_xlnm.Print_Titles" localSheetId="19">'Tablas turistas zona y tip.'!$5:$7</definedName>
  </definedNames>
  <calcPr calcId="145621"/>
</workbook>
</file>

<file path=xl/calcChain.xml><?xml version="1.0" encoding="utf-8"?>
<calcChain xmlns="http://schemas.openxmlformats.org/spreadsheetml/2006/main">
  <c r="E501" i="67" l="1"/>
  <c r="E500" i="67"/>
  <c r="E499" i="67"/>
  <c r="E498" i="67"/>
  <c r="E497" i="67"/>
  <c r="E496" i="67"/>
  <c r="E495" i="67"/>
  <c r="E494" i="67"/>
  <c r="E493" i="67"/>
  <c r="E492" i="67"/>
  <c r="E491" i="67"/>
  <c r="E490" i="67"/>
  <c r="E489" i="67"/>
  <c r="D6" i="65"/>
  <c r="C6" i="65"/>
  <c r="D6" i="63"/>
  <c r="C6" i="63"/>
  <c r="D6" i="62"/>
  <c r="C6" i="62"/>
  <c r="D6" i="56"/>
  <c r="C6" i="56"/>
  <c r="D6" i="54"/>
  <c r="C6" i="54"/>
  <c r="D6" i="53"/>
  <c r="C6" i="53"/>
  <c r="E9" i="53" l="1"/>
  <c r="E9" i="54"/>
  <c r="E16" i="54"/>
  <c r="E21" i="54"/>
  <c r="E26" i="54"/>
  <c r="E10" i="56"/>
  <c r="E14" i="56"/>
  <c r="E7" i="58"/>
  <c r="F13" i="58"/>
  <c r="E13" i="58"/>
  <c r="D13" i="58"/>
  <c r="F14" i="58"/>
  <c r="E14" i="58"/>
  <c r="D14" i="58"/>
  <c r="F15" i="58"/>
  <c r="E15" i="58"/>
  <c r="D15" i="58"/>
  <c r="F16" i="58"/>
  <c r="E16" i="58"/>
  <c r="D16" i="58"/>
  <c r="F17" i="58"/>
  <c r="E17" i="58"/>
  <c r="D17" i="58"/>
  <c r="F18" i="58"/>
  <c r="E18" i="58"/>
  <c r="D18" i="58"/>
  <c r="F19" i="58"/>
  <c r="E19" i="58"/>
  <c r="D19" i="58"/>
  <c r="F20" i="58"/>
  <c r="E20" i="58"/>
  <c r="D20" i="58"/>
  <c r="E21" i="58"/>
  <c r="F27" i="58"/>
  <c r="E27" i="58"/>
  <c r="D27" i="58"/>
  <c r="F28" i="58"/>
  <c r="E28" i="58"/>
  <c r="D28" i="58"/>
  <c r="F29" i="58"/>
  <c r="E29" i="58"/>
  <c r="D29" i="58"/>
  <c r="F30" i="58"/>
  <c r="E30" i="58"/>
  <c r="D30" i="58"/>
  <c r="F31" i="58"/>
  <c r="E31" i="58"/>
  <c r="D31" i="58"/>
  <c r="F32" i="58"/>
  <c r="E32" i="58"/>
  <c r="D32" i="58"/>
  <c r="F33" i="58"/>
  <c r="E33" i="58"/>
  <c r="D33" i="58"/>
  <c r="F34" i="58"/>
  <c r="E34" i="58"/>
  <c r="D34" i="58"/>
  <c r="E35" i="58"/>
  <c r="F38" i="58"/>
  <c r="E38" i="58"/>
  <c r="D38" i="58"/>
  <c r="D41" i="58"/>
  <c r="F41" i="58"/>
  <c r="E41" i="58"/>
  <c r="D43" i="58"/>
  <c r="F43" i="58"/>
  <c r="E43" i="58"/>
  <c r="D45" i="58"/>
  <c r="F45" i="58"/>
  <c r="E45" i="58"/>
  <c r="D47" i="58"/>
  <c r="F47" i="58"/>
  <c r="E47" i="58"/>
  <c r="E49" i="58"/>
  <c r="D56" i="58"/>
  <c r="F56" i="58"/>
  <c r="E56" i="58"/>
  <c r="D58" i="58"/>
  <c r="F58" i="58"/>
  <c r="E58" i="58"/>
  <c r="D60" i="58"/>
  <c r="F60" i="58"/>
  <c r="E60" i="58"/>
  <c r="D62" i="58"/>
  <c r="F62" i="58"/>
  <c r="E62" i="58"/>
  <c r="D69" i="58"/>
  <c r="F69" i="58"/>
  <c r="E69" i="58"/>
  <c r="D71" i="58"/>
  <c r="F71" i="58"/>
  <c r="E71" i="58"/>
  <c r="D73" i="58"/>
  <c r="F73" i="58"/>
  <c r="E73" i="58"/>
  <c r="D75" i="58"/>
  <c r="F75" i="58"/>
  <c r="E75" i="58"/>
  <c r="E77" i="58"/>
  <c r="D84" i="58"/>
  <c r="F84" i="58"/>
  <c r="E84" i="58"/>
  <c r="D86" i="58"/>
  <c r="F86" i="58"/>
  <c r="E86" i="58"/>
  <c r="D88" i="58"/>
  <c r="F88" i="58"/>
  <c r="E88" i="58"/>
  <c r="D90" i="58"/>
  <c r="F90" i="58"/>
  <c r="E90" i="58"/>
  <c r="D97" i="58"/>
  <c r="F97" i="58"/>
  <c r="E97" i="58"/>
  <c r="D99" i="58"/>
  <c r="F99" i="58"/>
  <c r="E99" i="58"/>
  <c r="D101" i="58"/>
  <c r="F101" i="58"/>
  <c r="E101" i="58"/>
  <c r="D103" i="58"/>
  <c r="F103" i="58"/>
  <c r="E103" i="58"/>
  <c r="E105" i="58"/>
  <c r="D112" i="58"/>
  <c r="F112" i="58"/>
  <c r="E112" i="58"/>
  <c r="D114" i="58"/>
  <c r="F114" i="58"/>
  <c r="E114" i="58"/>
  <c r="D116" i="58"/>
  <c r="F116" i="58"/>
  <c r="E116" i="58"/>
  <c r="D118" i="58"/>
  <c r="F118" i="58"/>
  <c r="E118" i="58"/>
  <c r="D125" i="58"/>
  <c r="F125" i="58"/>
  <c r="E125" i="58"/>
  <c r="D127" i="58"/>
  <c r="F127" i="58"/>
  <c r="E127" i="58"/>
  <c r="D129" i="58"/>
  <c r="F129" i="58"/>
  <c r="E129" i="58"/>
  <c r="D131" i="58"/>
  <c r="F131" i="58"/>
  <c r="E131" i="58"/>
  <c r="E133" i="58"/>
  <c r="D140" i="58"/>
  <c r="F140" i="58"/>
  <c r="E140" i="58"/>
  <c r="D142" i="58"/>
  <c r="F142" i="58"/>
  <c r="E142" i="58"/>
  <c r="D144" i="58"/>
  <c r="F144" i="58"/>
  <c r="E144" i="58"/>
  <c r="D146" i="58"/>
  <c r="F146" i="58"/>
  <c r="E146" i="58"/>
  <c r="D153" i="58"/>
  <c r="F153" i="58"/>
  <c r="E153" i="58"/>
  <c r="D155" i="58"/>
  <c r="F155" i="58"/>
  <c r="E155" i="58"/>
  <c r="D157" i="58"/>
  <c r="F157" i="58"/>
  <c r="E157" i="58"/>
  <c r="D159" i="58"/>
  <c r="F159" i="58"/>
  <c r="E159" i="58"/>
  <c r="E161" i="58"/>
  <c r="D168" i="58"/>
  <c r="F168" i="58"/>
  <c r="E168" i="58"/>
  <c r="D170" i="58"/>
  <c r="F170" i="58"/>
  <c r="E170" i="58"/>
  <c r="D172" i="58"/>
  <c r="F172" i="58"/>
  <c r="E172" i="58"/>
  <c r="D174" i="58"/>
  <c r="F174" i="58"/>
  <c r="E174" i="58"/>
  <c r="D181" i="58"/>
  <c r="F181" i="58"/>
  <c r="E181" i="58"/>
  <c r="D183" i="58"/>
  <c r="F183" i="58"/>
  <c r="E183" i="58"/>
  <c r="D185" i="58"/>
  <c r="F185" i="58"/>
  <c r="E185" i="58"/>
  <c r="D187" i="58"/>
  <c r="F187" i="58"/>
  <c r="E187" i="58"/>
  <c r="E189" i="58"/>
  <c r="D196" i="58"/>
  <c r="F196" i="58"/>
  <c r="E196" i="58"/>
  <c r="D198" i="58"/>
  <c r="F198" i="58"/>
  <c r="E198" i="58"/>
  <c r="D200" i="58"/>
  <c r="F200" i="58"/>
  <c r="E200" i="58"/>
  <c r="D202" i="58"/>
  <c r="F202" i="58"/>
  <c r="E202" i="58"/>
  <c r="D209" i="58"/>
  <c r="F209" i="58"/>
  <c r="E209" i="58"/>
  <c r="D211" i="58"/>
  <c r="F211" i="58"/>
  <c r="E211" i="58"/>
  <c r="D213" i="58"/>
  <c r="F213" i="58"/>
  <c r="E213" i="58"/>
  <c r="D215" i="58"/>
  <c r="F215" i="58"/>
  <c r="E215" i="58"/>
  <c r="E217" i="58"/>
  <c r="D224" i="58"/>
  <c r="F224" i="58"/>
  <c r="E224" i="58"/>
  <c r="D226" i="58"/>
  <c r="F226" i="58"/>
  <c r="E226" i="58"/>
  <c r="D228" i="58"/>
  <c r="F228" i="58"/>
  <c r="E228" i="58"/>
  <c r="D230" i="58"/>
  <c r="F230" i="58"/>
  <c r="E230" i="58"/>
  <c r="D237" i="58"/>
  <c r="F237" i="58"/>
  <c r="E237" i="58"/>
  <c r="D239" i="58"/>
  <c r="F239" i="58"/>
  <c r="E239" i="58"/>
  <c r="D241" i="58"/>
  <c r="F241" i="58"/>
  <c r="E241" i="58"/>
  <c r="D243" i="58"/>
  <c r="F243" i="58"/>
  <c r="E243" i="58"/>
  <c r="E245" i="58"/>
  <c r="D252" i="58"/>
  <c r="F252" i="58"/>
  <c r="E252" i="58"/>
  <c r="D254" i="58"/>
  <c r="F254" i="58"/>
  <c r="E254" i="58"/>
  <c r="D256" i="58"/>
  <c r="F256" i="58"/>
  <c r="E256" i="58"/>
  <c r="D258" i="58"/>
  <c r="F258" i="58"/>
  <c r="E258" i="58"/>
  <c r="D265" i="58"/>
  <c r="F265" i="58"/>
  <c r="E265" i="58"/>
  <c r="D267" i="58"/>
  <c r="F267" i="58"/>
  <c r="E267" i="58"/>
  <c r="D269" i="58"/>
  <c r="F269" i="58"/>
  <c r="E269" i="58"/>
  <c r="D271" i="58"/>
  <c r="F271" i="58"/>
  <c r="E271" i="58"/>
  <c r="E273" i="58"/>
  <c r="D280" i="58"/>
  <c r="F280" i="58"/>
  <c r="E280" i="58"/>
  <c r="D282" i="58"/>
  <c r="F282" i="58"/>
  <c r="E282" i="58"/>
  <c r="D284" i="58"/>
  <c r="F284" i="58"/>
  <c r="E284" i="58"/>
  <c r="D286" i="58"/>
  <c r="F286" i="58"/>
  <c r="E286" i="58"/>
  <c r="D293" i="58"/>
  <c r="F293" i="58"/>
  <c r="E293" i="58"/>
  <c r="D295" i="58"/>
  <c r="F295" i="58"/>
  <c r="E295" i="58"/>
  <c r="D297" i="58"/>
  <c r="F297" i="58"/>
  <c r="E297" i="58"/>
  <c r="D299" i="58"/>
  <c r="F299" i="58"/>
  <c r="E299" i="58"/>
  <c r="E301" i="58"/>
  <c r="D308" i="58"/>
  <c r="F308" i="58"/>
  <c r="E308" i="58"/>
  <c r="D310" i="58"/>
  <c r="F310" i="58"/>
  <c r="E310" i="58"/>
  <c r="D312" i="58"/>
  <c r="F312" i="58"/>
  <c r="E312" i="58"/>
  <c r="D314" i="58"/>
  <c r="F314" i="58"/>
  <c r="E314" i="58"/>
  <c r="D321" i="58"/>
  <c r="F321" i="58"/>
  <c r="E321" i="58"/>
  <c r="D323" i="58"/>
  <c r="F323" i="58"/>
  <c r="E323" i="58"/>
  <c r="D325" i="58"/>
  <c r="F325" i="58"/>
  <c r="E325" i="58"/>
  <c r="D327" i="58"/>
  <c r="F327" i="58"/>
  <c r="E327" i="58"/>
  <c r="E329" i="58"/>
  <c r="D336" i="58"/>
  <c r="F336" i="58"/>
  <c r="E336" i="58"/>
  <c r="D338" i="58"/>
  <c r="F338" i="58"/>
  <c r="E338" i="58"/>
  <c r="D340" i="58"/>
  <c r="F340" i="58"/>
  <c r="E340" i="58"/>
  <c r="D342" i="58"/>
  <c r="F342" i="58"/>
  <c r="E342" i="58"/>
  <c r="D349" i="58"/>
  <c r="F349" i="58"/>
  <c r="E349" i="58"/>
  <c r="D351" i="58"/>
  <c r="F351" i="58"/>
  <c r="E351" i="58"/>
  <c r="D353" i="58"/>
  <c r="F353" i="58"/>
  <c r="E353" i="58"/>
  <c r="E356" i="58"/>
  <c r="D356" i="58"/>
  <c r="F356" i="58"/>
  <c r="E365" i="58"/>
  <c r="D365" i="58"/>
  <c r="F365" i="58"/>
  <c r="E369" i="58"/>
  <c r="D369" i="58"/>
  <c r="F369" i="58"/>
  <c r="E378" i="58"/>
  <c r="D378" i="58"/>
  <c r="F378" i="58"/>
  <c r="E382" i="58"/>
  <c r="D382" i="58"/>
  <c r="F382" i="58"/>
  <c r="E391" i="58"/>
  <c r="D391" i="58"/>
  <c r="F391" i="58"/>
  <c r="E12" i="54"/>
  <c r="E18" i="54"/>
  <c r="E12" i="56"/>
  <c r="E8" i="53"/>
  <c r="E8" i="54"/>
  <c r="E13" i="54"/>
  <c r="E20" i="54"/>
  <c r="E25" i="54"/>
  <c r="E8" i="56"/>
  <c r="E13" i="56"/>
  <c r="F37" i="58"/>
  <c r="E37" i="58"/>
  <c r="D37" i="58"/>
  <c r="F50" i="58"/>
  <c r="D50" i="58"/>
  <c r="E50" i="58"/>
  <c r="F52" i="58"/>
  <c r="D52" i="58"/>
  <c r="E52" i="58"/>
  <c r="E54" i="58"/>
  <c r="F65" i="58"/>
  <c r="D65" i="58"/>
  <c r="E65" i="58"/>
  <c r="F67" i="58"/>
  <c r="D67" i="58"/>
  <c r="E67" i="58"/>
  <c r="F78" i="58"/>
  <c r="D78" i="58"/>
  <c r="E78" i="58"/>
  <c r="F80" i="58"/>
  <c r="D80" i="58"/>
  <c r="E80" i="58"/>
  <c r="E82" i="58"/>
  <c r="F93" i="58"/>
  <c r="D93" i="58"/>
  <c r="E93" i="58"/>
  <c r="F95" i="58"/>
  <c r="D95" i="58"/>
  <c r="E95" i="58"/>
  <c r="F106" i="58"/>
  <c r="D106" i="58"/>
  <c r="E106" i="58"/>
  <c r="F108" i="58"/>
  <c r="D108" i="58"/>
  <c r="E108" i="58"/>
  <c r="E110" i="58"/>
  <c r="F121" i="58"/>
  <c r="D121" i="58"/>
  <c r="E121" i="58"/>
  <c r="F123" i="58"/>
  <c r="D123" i="58"/>
  <c r="E123" i="58"/>
  <c r="F134" i="58"/>
  <c r="D134" i="58"/>
  <c r="E134" i="58"/>
  <c r="F136" i="58"/>
  <c r="D136" i="58"/>
  <c r="E136" i="58"/>
  <c r="E138" i="58"/>
  <c r="F149" i="58"/>
  <c r="D149" i="58"/>
  <c r="E149" i="58"/>
  <c r="F151" i="58"/>
  <c r="D151" i="58"/>
  <c r="E151" i="58"/>
  <c r="F162" i="58"/>
  <c r="D162" i="58"/>
  <c r="E162" i="58"/>
  <c r="F164" i="58"/>
  <c r="D164" i="58"/>
  <c r="E164" i="58"/>
  <c r="E166" i="58"/>
  <c r="F177" i="58"/>
  <c r="D177" i="58"/>
  <c r="E177" i="58"/>
  <c r="F179" i="58"/>
  <c r="D179" i="58"/>
  <c r="E179" i="58"/>
  <c r="F190" i="58"/>
  <c r="D190" i="58"/>
  <c r="E190" i="58"/>
  <c r="F192" i="58"/>
  <c r="D192" i="58"/>
  <c r="E192" i="58"/>
  <c r="E194" i="58"/>
  <c r="F205" i="58"/>
  <c r="D205" i="58"/>
  <c r="E205" i="58"/>
  <c r="F207" i="58"/>
  <c r="D207" i="58"/>
  <c r="E207" i="58"/>
  <c r="F218" i="58"/>
  <c r="D218" i="58"/>
  <c r="E218" i="58"/>
  <c r="F220" i="58"/>
  <c r="D220" i="58"/>
  <c r="E220" i="58"/>
  <c r="E222" i="58"/>
  <c r="F233" i="58"/>
  <c r="D233" i="58"/>
  <c r="E233" i="58"/>
  <c r="F235" i="58"/>
  <c r="D235" i="58"/>
  <c r="E235" i="58"/>
  <c r="F246" i="58"/>
  <c r="D246" i="58"/>
  <c r="E246" i="58"/>
  <c r="F248" i="58"/>
  <c r="D248" i="58"/>
  <c r="E248" i="58"/>
  <c r="E250" i="58"/>
  <c r="F261" i="58"/>
  <c r="D261" i="58"/>
  <c r="E261" i="58"/>
  <c r="F263" i="58"/>
  <c r="D263" i="58"/>
  <c r="E263" i="58"/>
  <c r="F274" i="58"/>
  <c r="D274" i="58"/>
  <c r="E274" i="58"/>
  <c r="F276" i="58"/>
  <c r="D276" i="58"/>
  <c r="E276" i="58"/>
  <c r="E278" i="58"/>
  <c r="F289" i="58"/>
  <c r="D289" i="58"/>
  <c r="E289" i="58"/>
  <c r="F291" i="58"/>
  <c r="D291" i="58"/>
  <c r="E291" i="58"/>
  <c r="F302" i="58"/>
  <c r="D302" i="58"/>
  <c r="E302" i="58"/>
  <c r="F304" i="58"/>
  <c r="D304" i="58"/>
  <c r="E304" i="58"/>
  <c r="E306" i="58"/>
  <c r="F317" i="58"/>
  <c r="D317" i="58"/>
  <c r="E317" i="58"/>
  <c r="F319" i="58"/>
  <c r="D319" i="58"/>
  <c r="E319" i="58"/>
  <c r="F330" i="58"/>
  <c r="D330" i="58"/>
  <c r="E330" i="58"/>
  <c r="F332" i="58"/>
  <c r="D332" i="58"/>
  <c r="E332" i="58"/>
  <c r="E334" i="58"/>
  <c r="F345" i="58"/>
  <c r="D345" i="58"/>
  <c r="E345" i="58"/>
  <c r="F347" i="58"/>
  <c r="D347" i="58"/>
  <c r="E347" i="58"/>
  <c r="E357" i="58"/>
  <c r="E366" i="58"/>
  <c r="D366" i="58"/>
  <c r="F366" i="58"/>
  <c r="E370" i="58"/>
  <c r="D370" i="58"/>
  <c r="F370" i="58"/>
  <c r="E379" i="58"/>
  <c r="D379" i="58"/>
  <c r="F379" i="58"/>
  <c r="E383" i="58"/>
  <c r="D383" i="58"/>
  <c r="F383" i="58"/>
  <c r="E17" i="56"/>
  <c r="D8" i="58"/>
  <c r="F8" i="58"/>
  <c r="E8" i="58"/>
  <c r="D9" i="58"/>
  <c r="F9" i="58"/>
  <c r="E9" i="58"/>
  <c r="D10" i="58"/>
  <c r="F10" i="58"/>
  <c r="E10" i="58"/>
  <c r="D11" i="58"/>
  <c r="F11" i="58"/>
  <c r="E11" i="58"/>
  <c r="D22" i="58"/>
  <c r="F22" i="58"/>
  <c r="E22" i="58"/>
  <c r="D23" i="58"/>
  <c r="F23" i="58"/>
  <c r="E23" i="58"/>
  <c r="D24" i="58"/>
  <c r="F24" i="58"/>
  <c r="E24" i="58"/>
  <c r="D25" i="58"/>
  <c r="F25" i="58"/>
  <c r="E25" i="58"/>
  <c r="E26" i="58"/>
  <c r="F36" i="58"/>
  <c r="D36" i="58"/>
  <c r="E36" i="58"/>
  <c r="E40" i="58"/>
  <c r="D42" i="58"/>
  <c r="F42" i="58"/>
  <c r="E42" i="58"/>
  <c r="D44" i="58"/>
  <c r="F44" i="58"/>
  <c r="E44" i="58"/>
  <c r="D46" i="58"/>
  <c r="F46" i="58"/>
  <c r="E46" i="58"/>
  <c r="D48" i="58"/>
  <c r="F48" i="58"/>
  <c r="E48" i="58"/>
  <c r="D55" i="58"/>
  <c r="F55" i="58"/>
  <c r="E55" i="58"/>
  <c r="D57" i="58"/>
  <c r="F57" i="58"/>
  <c r="E57" i="58"/>
  <c r="D59" i="58"/>
  <c r="F59" i="58"/>
  <c r="E59" i="58"/>
  <c r="D61" i="58"/>
  <c r="F61" i="58"/>
  <c r="E61" i="58"/>
  <c r="E63" i="58"/>
  <c r="D70" i="58"/>
  <c r="F70" i="58"/>
  <c r="E70" i="58"/>
  <c r="D72" i="58"/>
  <c r="F72" i="58"/>
  <c r="E72" i="58"/>
  <c r="D74" i="58"/>
  <c r="F74" i="58"/>
  <c r="E74" i="58"/>
  <c r="D76" i="58"/>
  <c r="F76" i="58"/>
  <c r="E76" i="58"/>
  <c r="D83" i="58"/>
  <c r="F83" i="58"/>
  <c r="E83" i="58"/>
  <c r="D85" i="58"/>
  <c r="F85" i="58"/>
  <c r="E85" i="58"/>
  <c r="D87" i="58"/>
  <c r="F87" i="58"/>
  <c r="E87" i="58"/>
  <c r="D89" i="58"/>
  <c r="F89" i="58"/>
  <c r="E89" i="58"/>
  <c r="E91" i="58"/>
  <c r="D98" i="58"/>
  <c r="F98" i="58"/>
  <c r="E98" i="58"/>
  <c r="D100" i="58"/>
  <c r="F100" i="58"/>
  <c r="E100" i="58"/>
  <c r="D102" i="58"/>
  <c r="F102" i="58"/>
  <c r="E102" i="58"/>
  <c r="D104" i="58"/>
  <c r="F104" i="58"/>
  <c r="E104" i="58"/>
  <c r="D111" i="58"/>
  <c r="F111" i="58"/>
  <c r="E111" i="58"/>
  <c r="D113" i="58"/>
  <c r="F113" i="58"/>
  <c r="E113" i="58"/>
  <c r="D115" i="58"/>
  <c r="F115" i="58"/>
  <c r="E115" i="58"/>
  <c r="D117" i="58"/>
  <c r="F117" i="58"/>
  <c r="E117" i="58"/>
  <c r="E119" i="58"/>
  <c r="D126" i="58"/>
  <c r="F126" i="58"/>
  <c r="E126" i="58"/>
  <c r="D128" i="58"/>
  <c r="F128" i="58"/>
  <c r="E128" i="58"/>
  <c r="D130" i="58"/>
  <c r="F130" i="58"/>
  <c r="E130" i="58"/>
  <c r="D132" i="58"/>
  <c r="F132" i="58"/>
  <c r="E132" i="58"/>
  <c r="D139" i="58"/>
  <c r="F139" i="58"/>
  <c r="E139" i="58"/>
  <c r="D141" i="58"/>
  <c r="F141" i="58"/>
  <c r="E141" i="58"/>
  <c r="D143" i="58"/>
  <c r="F143" i="58"/>
  <c r="E143" i="58"/>
  <c r="D145" i="58"/>
  <c r="F145" i="58"/>
  <c r="E145" i="58"/>
  <c r="E147" i="58"/>
  <c r="D154" i="58"/>
  <c r="F154" i="58"/>
  <c r="E154" i="58"/>
  <c r="D156" i="58"/>
  <c r="F156" i="58"/>
  <c r="E156" i="58"/>
  <c r="D158" i="58"/>
  <c r="F158" i="58"/>
  <c r="E158" i="58"/>
  <c r="D160" i="58"/>
  <c r="F160" i="58"/>
  <c r="E160" i="58"/>
  <c r="D167" i="58"/>
  <c r="F167" i="58"/>
  <c r="E167" i="58"/>
  <c r="D169" i="58"/>
  <c r="F169" i="58"/>
  <c r="E169" i="58"/>
  <c r="D171" i="58"/>
  <c r="F171" i="58"/>
  <c r="E171" i="58"/>
  <c r="D173" i="58"/>
  <c r="F173" i="58"/>
  <c r="E173" i="58"/>
  <c r="E175" i="58"/>
  <c r="D182" i="58"/>
  <c r="F182" i="58"/>
  <c r="E182" i="58"/>
  <c r="D184" i="58"/>
  <c r="F184" i="58"/>
  <c r="E184" i="58"/>
  <c r="D186" i="58"/>
  <c r="F186" i="58"/>
  <c r="E186" i="58"/>
  <c r="D188" i="58"/>
  <c r="F188" i="58"/>
  <c r="E188" i="58"/>
  <c r="D195" i="58"/>
  <c r="F195" i="58"/>
  <c r="E195" i="58"/>
  <c r="D197" i="58"/>
  <c r="F197" i="58"/>
  <c r="E197" i="58"/>
  <c r="D199" i="58"/>
  <c r="F199" i="58"/>
  <c r="E199" i="58"/>
  <c r="D201" i="58"/>
  <c r="F201" i="58"/>
  <c r="E201" i="58"/>
  <c r="E203" i="58"/>
  <c r="D210" i="58"/>
  <c r="F210" i="58"/>
  <c r="E210" i="58"/>
  <c r="D212" i="58"/>
  <c r="F212" i="58"/>
  <c r="E212" i="58"/>
  <c r="D214" i="58"/>
  <c r="F214" i="58"/>
  <c r="E214" i="58"/>
  <c r="D216" i="58"/>
  <c r="F216" i="58"/>
  <c r="E216" i="58"/>
  <c r="D223" i="58"/>
  <c r="F223" i="58"/>
  <c r="E223" i="58"/>
  <c r="D225" i="58"/>
  <c r="F225" i="58"/>
  <c r="E225" i="58"/>
  <c r="D227" i="58"/>
  <c r="F227" i="58"/>
  <c r="E227" i="58"/>
  <c r="D229" i="58"/>
  <c r="F229" i="58"/>
  <c r="E229" i="58"/>
  <c r="E231" i="58"/>
  <c r="D238" i="58"/>
  <c r="F238" i="58"/>
  <c r="E238" i="58"/>
  <c r="D240" i="58"/>
  <c r="F240" i="58"/>
  <c r="E240" i="58"/>
  <c r="D242" i="58"/>
  <c r="F242" i="58"/>
  <c r="E242" i="58"/>
  <c r="D244" i="58"/>
  <c r="F244" i="58"/>
  <c r="E244" i="58"/>
  <c r="D251" i="58"/>
  <c r="F251" i="58"/>
  <c r="E251" i="58"/>
  <c r="D253" i="58"/>
  <c r="F253" i="58"/>
  <c r="E253" i="58"/>
  <c r="D255" i="58"/>
  <c r="F255" i="58"/>
  <c r="E255" i="58"/>
  <c r="D257" i="58"/>
  <c r="F257" i="58"/>
  <c r="E257" i="58"/>
  <c r="E259" i="58"/>
  <c r="D266" i="58"/>
  <c r="F266" i="58"/>
  <c r="E266" i="58"/>
  <c r="D268" i="58"/>
  <c r="F268" i="58"/>
  <c r="E268" i="58"/>
  <c r="D270" i="58"/>
  <c r="F270" i="58"/>
  <c r="E270" i="58"/>
  <c r="D272" i="58"/>
  <c r="F272" i="58"/>
  <c r="E272" i="58"/>
  <c r="D279" i="58"/>
  <c r="F279" i="58"/>
  <c r="E279" i="58"/>
  <c r="D281" i="58"/>
  <c r="F281" i="58"/>
  <c r="E281" i="58"/>
  <c r="D283" i="58"/>
  <c r="F283" i="58"/>
  <c r="E283" i="58"/>
  <c r="D285" i="58"/>
  <c r="F285" i="58"/>
  <c r="E285" i="58"/>
  <c r="E287" i="58"/>
  <c r="D294" i="58"/>
  <c r="F294" i="58"/>
  <c r="E294" i="58"/>
  <c r="D296" i="58"/>
  <c r="F296" i="58"/>
  <c r="E296" i="58"/>
  <c r="D298" i="58"/>
  <c r="F298" i="58"/>
  <c r="E298" i="58"/>
  <c r="D300" i="58"/>
  <c r="F300" i="58"/>
  <c r="E300" i="58"/>
  <c r="D307" i="58"/>
  <c r="F307" i="58"/>
  <c r="E307" i="58"/>
  <c r="D309" i="58"/>
  <c r="F309" i="58"/>
  <c r="E309" i="58"/>
  <c r="D311" i="58"/>
  <c r="F311" i="58"/>
  <c r="E311" i="58"/>
  <c r="D313" i="58"/>
  <c r="F313" i="58"/>
  <c r="E313" i="58"/>
  <c r="E315" i="58"/>
  <c r="D322" i="58"/>
  <c r="F322" i="58"/>
  <c r="E322" i="58"/>
  <c r="D324" i="58"/>
  <c r="F324" i="58"/>
  <c r="E324" i="58"/>
  <c r="D326" i="58"/>
  <c r="F326" i="58"/>
  <c r="E326" i="58"/>
  <c r="D328" i="58"/>
  <c r="F328" i="58"/>
  <c r="E328" i="58"/>
  <c r="D335" i="58"/>
  <c r="F335" i="58"/>
  <c r="E335" i="58"/>
  <c r="D337" i="58"/>
  <c r="F337" i="58"/>
  <c r="E337" i="58"/>
  <c r="D339" i="58"/>
  <c r="F339" i="58"/>
  <c r="E339" i="58"/>
  <c r="D341" i="58"/>
  <c r="F341" i="58"/>
  <c r="E341" i="58"/>
  <c r="E343" i="58"/>
  <c r="D350" i="58"/>
  <c r="F350" i="58"/>
  <c r="E350" i="58"/>
  <c r="D352" i="58"/>
  <c r="F352" i="58"/>
  <c r="E352" i="58"/>
  <c r="E354" i="58"/>
  <c r="D354" i="58"/>
  <c r="F354" i="58"/>
  <c r="E363" i="58"/>
  <c r="D363" i="58"/>
  <c r="F363" i="58"/>
  <c r="E367" i="58"/>
  <c r="D367" i="58"/>
  <c r="F367" i="58"/>
  <c r="E371" i="58"/>
  <c r="E380" i="58"/>
  <c r="D380" i="58"/>
  <c r="F380" i="58"/>
  <c r="E384" i="58"/>
  <c r="D384" i="58"/>
  <c r="F384" i="58"/>
  <c r="E7" i="53"/>
  <c r="E24" i="54"/>
  <c r="E10" i="54"/>
  <c r="E17" i="54"/>
  <c r="E22" i="54"/>
  <c r="E11" i="56"/>
  <c r="E15" i="56"/>
  <c r="F39" i="58"/>
  <c r="E39" i="58"/>
  <c r="D39" i="58"/>
  <c r="F51" i="58"/>
  <c r="D51" i="58"/>
  <c r="E51" i="58"/>
  <c r="F53" i="58"/>
  <c r="D53" i="58"/>
  <c r="E53" i="58"/>
  <c r="F64" i="58"/>
  <c r="D64" i="58"/>
  <c r="E64" i="58"/>
  <c r="F66" i="58"/>
  <c r="D66" i="58"/>
  <c r="E66" i="58"/>
  <c r="E68" i="58"/>
  <c r="F79" i="58"/>
  <c r="D79" i="58"/>
  <c r="E79" i="58"/>
  <c r="F81" i="58"/>
  <c r="D81" i="58"/>
  <c r="E81" i="58"/>
  <c r="F92" i="58"/>
  <c r="D92" i="58"/>
  <c r="E92" i="58"/>
  <c r="F94" i="58"/>
  <c r="D94" i="58"/>
  <c r="E94" i="58"/>
  <c r="E96" i="58"/>
  <c r="F107" i="58"/>
  <c r="D107" i="58"/>
  <c r="E107" i="58"/>
  <c r="F109" i="58"/>
  <c r="D109" i="58"/>
  <c r="E109" i="58"/>
  <c r="F120" i="58"/>
  <c r="D120" i="58"/>
  <c r="E120" i="58"/>
  <c r="F122" i="58"/>
  <c r="D122" i="58"/>
  <c r="E122" i="58"/>
  <c r="E124" i="58"/>
  <c r="F135" i="58"/>
  <c r="D135" i="58"/>
  <c r="E135" i="58"/>
  <c r="F137" i="58"/>
  <c r="D137" i="58"/>
  <c r="E137" i="58"/>
  <c r="F148" i="58"/>
  <c r="D148" i="58"/>
  <c r="E148" i="58"/>
  <c r="F150" i="58"/>
  <c r="D150" i="58"/>
  <c r="E150" i="58"/>
  <c r="E152" i="58"/>
  <c r="F163" i="58"/>
  <c r="D163" i="58"/>
  <c r="E163" i="58"/>
  <c r="F165" i="58"/>
  <c r="D165" i="58"/>
  <c r="E165" i="58"/>
  <c r="F176" i="58"/>
  <c r="D176" i="58"/>
  <c r="E176" i="58"/>
  <c r="F178" i="58"/>
  <c r="D178" i="58"/>
  <c r="E178" i="58"/>
  <c r="E180" i="58"/>
  <c r="F191" i="58"/>
  <c r="D191" i="58"/>
  <c r="E191" i="58"/>
  <c r="F193" i="58"/>
  <c r="D193" i="58"/>
  <c r="E193" i="58"/>
  <c r="F204" i="58"/>
  <c r="D204" i="58"/>
  <c r="E204" i="58"/>
  <c r="F206" i="58"/>
  <c r="D206" i="58"/>
  <c r="E206" i="58"/>
  <c r="E208" i="58"/>
  <c r="F219" i="58"/>
  <c r="D219" i="58"/>
  <c r="E219" i="58"/>
  <c r="F221" i="58"/>
  <c r="D221" i="58"/>
  <c r="E221" i="58"/>
  <c r="F232" i="58"/>
  <c r="D232" i="58"/>
  <c r="E232" i="58"/>
  <c r="F234" i="58"/>
  <c r="D234" i="58"/>
  <c r="E234" i="58"/>
  <c r="E236" i="58"/>
  <c r="F247" i="58"/>
  <c r="D247" i="58"/>
  <c r="E247" i="58"/>
  <c r="F249" i="58"/>
  <c r="D249" i="58"/>
  <c r="E249" i="58"/>
  <c r="F260" i="58"/>
  <c r="D260" i="58"/>
  <c r="E260" i="58"/>
  <c r="F262" i="58"/>
  <c r="D262" i="58"/>
  <c r="E262" i="58"/>
  <c r="E264" i="58"/>
  <c r="F275" i="58"/>
  <c r="D275" i="58"/>
  <c r="E275" i="58"/>
  <c r="F277" i="58"/>
  <c r="D277" i="58"/>
  <c r="E277" i="58"/>
  <c r="F288" i="58"/>
  <c r="D288" i="58"/>
  <c r="E288" i="58"/>
  <c r="F290" i="58"/>
  <c r="D290" i="58"/>
  <c r="E290" i="58"/>
  <c r="E292" i="58"/>
  <c r="F303" i="58"/>
  <c r="D303" i="58"/>
  <c r="E303" i="58"/>
  <c r="F305" i="58"/>
  <c r="D305" i="58"/>
  <c r="E305" i="58"/>
  <c r="F316" i="58"/>
  <c r="D316" i="58"/>
  <c r="E316" i="58"/>
  <c r="F318" i="58"/>
  <c r="D318" i="58"/>
  <c r="E318" i="58"/>
  <c r="E320" i="58"/>
  <c r="F331" i="58"/>
  <c r="D331" i="58"/>
  <c r="E331" i="58"/>
  <c r="F333" i="58"/>
  <c r="D333" i="58"/>
  <c r="E333" i="58"/>
  <c r="F344" i="58"/>
  <c r="D344" i="58"/>
  <c r="E344" i="58"/>
  <c r="F346" i="58"/>
  <c r="D346" i="58"/>
  <c r="E346" i="58"/>
  <c r="E348" i="58"/>
  <c r="E355" i="58"/>
  <c r="D355" i="58"/>
  <c r="F355" i="58"/>
  <c r="E364" i="58"/>
  <c r="D364" i="58"/>
  <c r="F364" i="58"/>
  <c r="E368" i="58"/>
  <c r="D368" i="58"/>
  <c r="F368" i="58"/>
  <c r="E377" i="58"/>
  <c r="D377" i="58"/>
  <c r="F377" i="58"/>
  <c r="E381" i="58"/>
  <c r="D381" i="58"/>
  <c r="F381" i="58"/>
  <c r="E385" i="58"/>
  <c r="E476" i="58"/>
  <c r="D476" i="58"/>
  <c r="E480" i="58"/>
  <c r="D480" i="58"/>
  <c r="E486" i="58"/>
  <c r="D486" i="58"/>
  <c r="V90" i="60"/>
  <c r="D91" i="60"/>
  <c r="L91" i="60"/>
  <c r="T91" i="60"/>
  <c r="AB91" i="60"/>
  <c r="J92" i="60"/>
  <c r="R92" i="60"/>
  <c r="Z92" i="60"/>
  <c r="H93" i="60"/>
  <c r="P93" i="60"/>
  <c r="X93" i="60"/>
  <c r="F94" i="60"/>
  <c r="N94" i="60"/>
  <c r="V94" i="60"/>
  <c r="D95" i="60"/>
  <c r="L95" i="60"/>
  <c r="T95" i="60"/>
  <c r="AB95" i="60"/>
  <c r="J96" i="60"/>
  <c r="R96" i="60"/>
  <c r="Z96" i="60"/>
  <c r="H97" i="60"/>
  <c r="P97" i="60"/>
  <c r="X97" i="60"/>
  <c r="F98" i="60"/>
  <c r="N98" i="60"/>
  <c r="V98" i="60"/>
  <c r="D99" i="60"/>
  <c r="L99" i="60"/>
  <c r="T99" i="60"/>
  <c r="AB99" i="60"/>
  <c r="J100" i="60"/>
  <c r="R100" i="60"/>
  <c r="Z100" i="60"/>
  <c r="H101" i="60"/>
  <c r="P101" i="60"/>
  <c r="X101" i="60"/>
  <c r="F102" i="60"/>
  <c r="N102" i="60"/>
  <c r="V102" i="60"/>
  <c r="D103" i="60"/>
  <c r="L103" i="60"/>
  <c r="T103" i="60"/>
  <c r="AB103" i="60"/>
  <c r="J104" i="60"/>
  <c r="R104" i="60"/>
  <c r="Z104" i="60"/>
  <c r="H105" i="60"/>
  <c r="P105" i="60"/>
  <c r="X105" i="60"/>
  <c r="F106" i="60"/>
  <c r="N106" i="60"/>
  <c r="V106" i="60"/>
  <c r="D107" i="60"/>
  <c r="L107" i="60"/>
  <c r="T107" i="60"/>
  <c r="AB107" i="60"/>
  <c r="J108" i="60"/>
  <c r="R108" i="60"/>
  <c r="Z108" i="60"/>
  <c r="H109" i="60"/>
  <c r="P109" i="60"/>
  <c r="X109" i="60"/>
  <c r="F110" i="60"/>
  <c r="N110" i="60"/>
  <c r="V110" i="60"/>
  <c r="D111" i="60"/>
  <c r="L111" i="60"/>
  <c r="T111" i="60"/>
  <c r="AB111" i="60"/>
  <c r="J112" i="60"/>
  <c r="Z112" i="60"/>
  <c r="P113" i="60"/>
  <c r="F114" i="60"/>
  <c r="V114" i="60"/>
  <c r="L115" i="60"/>
  <c r="AB116" i="60"/>
  <c r="X117" i="60"/>
  <c r="N119" i="60"/>
  <c r="J120" i="60"/>
  <c r="Z121" i="60"/>
  <c r="V122" i="60"/>
  <c r="L124" i="60"/>
  <c r="H125" i="60"/>
  <c r="X126" i="60"/>
  <c r="T127" i="60"/>
  <c r="J129" i="60"/>
  <c r="F130" i="60"/>
  <c r="V131" i="60"/>
  <c r="R132" i="60"/>
  <c r="H134" i="60"/>
  <c r="D135" i="60"/>
  <c r="T136" i="60"/>
  <c r="P137" i="60"/>
  <c r="F139" i="60"/>
  <c r="AB139" i="60"/>
  <c r="R141" i="60"/>
  <c r="N142" i="60"/>
  <c r="D144" i="60"/>
  <c r="Z144" i="60"/>
  <c r="P146" i="60"/>
  <c r="L147" i="60"/>
  <c r="AB148" i="60"/>
  <c r="X149" i="60"/>
  <c r="N151" i="60"/>
  <c r="J152" i="60"/>
  <c r="Z153" i="60"/>
  <c r="V154" i="60"/>
  <c r="L156" i="60"/>
  <c r="H157" i="60"/>
  <c r="X158" i="60"/>
  <c r="T159" i="60"/>
  <c r="J161" i="60"/>
  <c r="F162" i="60"/>
  <c r="V163" i="60"/>
  <c r="R164" i="60"/>
  <c r="H166" i="60"/>
  <c r="D167" i="60"/>
  <c r="T168" i="60"/>
  <c r="P169" i="60"/>
  <c r="F171" i="60"/>
  <c r="AB171" i="60"/>
  <c r="R173" i="60"/>
  <c r="N174" i="60"/>
  <c r="D176" i="60"/>
  <c r="Z176" i="60"/>
  <c r="P178" i="60"/>
  <c r="L179" i="60"/>
  <c r="AB180" i="60"/>
  <c r="X181" i="60"/>
  <c r="N183" i="60"/>
  <c r="J184" i="60"/>
  <c r="Z185" i="60"/>
  <c r="V186" i="60"/>
  <c r="L188" i="60"/>
  <c r="H189" i="60"/>
  <c r="X190" i="60"/>
  <c r="T191" i="60"/>
  <c r="J193" i="60"/>
  <c r="F194" i="60"/>
  <c r="V195" i="60"/>
  <c r="R196" i="60"/>
  <c r="H198" i="60"/>
  <c r="AB313" i="60"/>
  <c r="X321" i="60"/>
  <c r="V326" i="60"/>
  <c r="T331" i="60"/>
  <c r="R336" i="60"/>
  <c r="P341" i="60"/>
  <c r="N346" i="60"/>
  <c r="E392" i="58"/>
  <c r="D392" i="58"/>
  <c r="F392" i="58"/>
  <c r="E393" i="58"/>
  <c r="D393" i="58"/>
  <c r="F393" i="58"/>
  <c r="E394" i="58"/>
  <c r="D394" i="58"/>
  <c r="F394" i="58"/>
  <c r="E395" i="58"/>
  <c r="D395" i="58"/>
  <c r="F395" i="58"/>
  <c r="E396" i="58"/>
  <c r="D396" i="58"/>
  <c r="F396" i="58"/>
  <c r="E397" i="58"/>
  <c r="D397" i="58"/>
  <c r="F397" i="58"/>
  <c r="E398" i="58"/>
  <c r="D398" i="58"/>
  <c r="F398" i="58"/>
  <c r="E399" i="58"/>
  <c r="E405" i="58"/>
  <c r="D405" i="58"/>
  <c r="F405" i="58"/>
  <c r="E406" i="58"/>
  <c r="D406" i="58"/>
  <c r="F406" i="58"/>
  <c r="E407" i="58"/>
  <c r="D407" i="58"/>
  <c r="F407" i="58"/>
  <c r="E408" i="58"/>
  <c r="D408" i="58"/>
  <c r="F408" i="58"/>
  <c r="E409" i="58"/>
  <c r="D409" i="58"/>
  <c r="F409" i="58"/>
  <c r="E410" i="58"/>
  <c r="D410" i="58"/>
  <c r="F410" i="58"/>
  <c r="E411" i="58"/>
  <c r="D411" i="58"/>
  <c r="F411" i="58"/>
  <c r="E412" i="58"/>
  <c r="D412" i="58"/>
  <c r="F412" i="58"/>
  <c r="E413" i="58"/>
  <c r="E419" i="58"/>
  <c r="D419" i="58"/>
  <c r="F419" i="58"/>
  <c r="E420" i="58"/>
  <c r="D420" i="58"/>
  <c r="F420" i="58"/>
  <c r="E421" i="58"/>
  <c r="D421" i="58"/>
  <c r="F421" i="58"/>
  <c r="E422" i="58"/>
  <c r="D422" i="58"/>
  <c r="F422" i="58"/>
  <c r="E423" i="58"/>
  <c r="D423" i="58"/>
  <c r="F423" i="58"/>
  <c r="E424" i="58"/>
  <c r="D424" i="58"/>
  <c r="F424" i="58"/>
  <c r="E425" i="58"/>
  <c r="D425" i="58"/>
  <c r="F425" i="58"/>
  <c r="E426" i="58"/>
  <c r="D426" i="58"/>
  <c r="F426" i="58"/>
  <c r="E427" i="58"/>
  <c r="E433" i="58"/>
  <c r="D433" i="58"/>
  <c r="F433" i="58"/>
  <c r="E434" i="58"/>
  <c r="D434" i="58"/>
  <c r="F434" i="58"/>
  <c r="E435" i="58"/>
  <c r="D435" i="58"/>
  <c r="F435" i="58"/>
  <c r="E436" i="58"/>
  <c r="D436" i="58"/>
  <c r="F436" i="58"/>
  <c r="E437" i="58"/>
  <c r="D437" i="58"/>
  <c r="F437" i="58"/>
  <c r="E438" i="58"/>
  <c r="D438" i="58"/>
  <c r="F438" i="58"/>
  <c r="E439" i="58"/>
  <c r="D439" i="58"/>
  <c r="F439" i="58"/>
  <c r="E440" i="58"/>
  <c r="D440" i="58"/>
  <c r="F440" i="58"/>
  <c r="E441" i="58"/>
  <c r="E447" i="58"/>
  <c r="D447" i="58"/>
  <c r="F447" i="58"/>
  <c r="E448" i="58"/>
  <c r="D448" i="58"/>
  <c r="F448" i="58"/>
  <c r="E449" i="58"/>
  <c r="D449" i="58"/>
  <c r="F449" i="58"/>
  <c r="E450" i="58"/>
  <c r="D450" i="58"/>
  <c r="F450" i="58"/>
  <c r="E451" i="58"/>
  <c r="D451" i="58"/>
  <c r="F451" i="58"/>
  <c r="E452" i="58"/>
  <c r="D452" i="58"/>
  <c r="F452" i="58"/>
  <c r="E453" i="58"/>
  <c r="D453" i="58"/>
  <c r="F453" i="58"/>
  <c r="E454" i="58"/>
  <c r="D454" i="58"/>
  <c r="F454" i="58"/>
  <c r="E455" i="58"/>
  <c r="E461" i="58"/>
  <c r="D461" i="58"/>
  <c r="F461" i="58"/>
  <c r="E462" i="58"/>
  <c r="D462" i="58"/>
  <c r="F462" i="58"/>
  <c r="E463" i="58"/>
  <c r="D463" i="58"/>
  <c r="F463" i="58"/>
  <c r="E464" i="58"/>
  <c r="D464" i="58"/>
  <c r="F464" i="58"/>
  <c r="E465" i="58"/>
  <c r="D465" i="58"/>
  <c r="F465" i="58"/>
  <c r="E466" i="58"/>
  <c r="D466" i="58"/>
  <c r="F466" i="58"/>
  <c r="E467" i="58"/>
  <c r="D467" i="58"/>
  <c r="F467" i="58"/>
  <c r="E468" i="58"/>
  <c r="D468" i="58"/>
  <c r="F468" i="58"/>
  <c r="E469" i="58"/>
  <c r="E475" i="58"/>
  <c r="D475" i="58"/>
  <c r="E479" i="58"/>
  <c r="D479" i="58"/>
  <c r="E485" i="58"/>
  <c r="D485" i="58"/>
  <c r="D489" i="58"/>
  <c r="D491" i="58"/>
  <c r="D493" i="58"/>
  <c r="D495" i="58"/>
  <c r="D497" i="58"/>
  <c r="D499" i="58"/>
  <c r="D8" i="60"/>
  <c r="H8" i="60"/>
  <c r="L8" i="60"/>
  <c r="P8" i="60"/>
  <c r="T8" i="60"/>
  <c r="X8" i="60"/>
  <c r="AB8" i="60"/>
  <c r="F9" i="60"/>
  <c r="J9" i="60"/>
  <c r="N9" i="60"/>
  <c r="R9" i="60"/>
  <c r="V9" i="60"/>
  <c r="Z9" i="60"/>
  <c r="D10" i="60"/>
  <c r="H10" i="60"/>
  <c r="L10" i="60"/>
  <c r="P10" i="60"/>
  <c r="T10" i="60"/>
  <c r="X10" i="60"/>
  <c r="AB10" i="60"/>
  <c r="F11" i="60"/>
  <c r="J11" i="60"/>
  <c r="N11" i="60"/>
  <c r="R11" i="60"/>
  <c r="V11" i="60"/>
  <c r="Z11" i="60"/>
  <c r="D12" i="60"/>
  <c r="H12" i="60"/>
  <c r="L12" i="60"/>
  <c r="P12" i="60"/>
  <c r="T12" i="60"/>
  <c r="X12" i="60"/>
  <c r="AB12" i="60"/>
  <c r="D14" i="60"/>
  <c r="H14" i="60"/>
  <c r="L14" i="60"/>
  <c r="P14" i="60"/>
  <c r="T14" i="60"/>
  <c r="X14" i="60"/>
  <c r="AB14" i="60"/>
  <c r="F15" i="60"/>
  <c r="J15" i="60"/>
  <c r="N15" i="60"/>
  <c r="R15" i="60"/>
  <c r="V15" i="60"/>
  <c r="Z15" i="60"/>
  <c r="D16" i="60"/>
  <c r="H16" i="60"/>
  <c r="L16" i="60"/>
  <c r="P16" i="60"/>
  <c r="T16" i="60"/>
  <c r="X16" i="60"/>
  <c r="AB16" i="60"/>
  <c r="F17" i="60"/>
  <c r="J17" i="60"/>
  <c r="N17" i="60"/>
  <c r="R17" i="60"/>
  <c r="V17" i="60"/>
  <c r="Z17" i="60"/>
  <c r="D18" i="60"/>
  <c r="H18" i="60"/>
  <c r="L18" i="60"/>
  <c r="P18" i="60"/>
  <c r="T18" i="60"/>
  <c r="X18" i="60"/>
  <c r="AB18" i="60"/>
  <c r="F19" i="60"/>
  <c r="J19" i="60"/>
  <c r="N19" i="60"/>
  <c r="R19" i="60"/>
  <c r="V19" i="60"/>
  <c r="Z19" i="60"/>
  <c r="D20" i="60"/>
  <c r="H20" i="60"/>
  <c r="L20" i="60"/>
  <c r="P20" i="60"/>
  <c r="T20" i="60"/>
  <c r="X20" i="60"/>
  <c r="AB20" i="60"/>
  <c r="F21" i="60"/>
  <c r="J21" i="60"/>
  <c r="N21" i="60"/>
  <c r="R21" i="60"/>
  <c r="V21" i="60"/>
  <c r="Z21" i="60"/>
  <c r="D22" i="60"/>
  <c r="H22" i="60"/>
  <c r="L22" i="60"/>
  <c r="P22" i="60"/>
  <c r="T22" i="60"/>
  <c r="X22" i="60"/>
  <c r="AB22" i="60"/>
  <c r="F23" i="60"/>
  <c r="J23" i="60"/>
  <c r="N23" i="60"/>
  <c r="R23" i="60"/>
  <c r="V23" i="60"/>
  <c r="Z23" i="60"/>
  <c r="D24" i="60"/>
  <c r="H24" i="60"/>
  <c r="L24" i="60"/>
  <c r="P24" i="60"/>
  <c r="T24" i="60"/>
  <c r="X24" i="60"/>
  <c r="AB24" i="60"/>
  <c r="F25" i="60"/>
  <c r="J25" i="60"/>
  <c r="N25" i="60"/>
  <c r="R25" i="60"/>
  <c r="V25" i="60"/>
  <c r="Z25" i="60"/>
  <c r="D26" i="60"/>
  <c r="H26" i="60"/>
  <c r="L26" i="60"/>
  <c r="P26" i="60"/>
  <c r="T26" i="60"/>
  <c r="X26" i="60"/>
  <c r="AB26" i="60"/>
  <c r="F27" i="60"/>
  <c r="J27" i="60"/>
  <c r="N27" i="60"/>
  <c r="R27" i="60"/>
  <c r="V27" i="60"/>
  <c r="Z27" i="60"/>
  <c r="D28" i="60"/>
  <c r="H28" i="60"/>
  <c r="L28" i="60"/>
  <c r="P28" i="60"/>
  <c r="T28" i="60"/>
  <c r="X28" i="60"/>
  <c r="AB28" i="60"/>
  <c r="F29" i="60"/>
  <c r="J29" i="60"/>
  <c r="N29" i="60"/>
  <c r="R29" i="60"/>
  <c r="V29" i="60"/>
  <c r="Z29" i="60"/>
  <c r="D30" i="60"/>
  <c r="H30" i="60"/>
  <c r="L30" i="60"/>
  <c r="P30" i="60"/>
  <c r="T30" i="60"/>
  <c r="X30" i="60"/>
  <c r="AB30" i="60"/>
  <c r="F31" i="60"/>
  <c r="J31" i="60"/>
  <c r="N31" i="60"/>
  <c r="R31" i="60"/>
  <c r="V31" i="60"/>
  <c r="Z31" i="60"/>
  <c r="D32" i="60"/>
  <c r="H32" i="60"/>
  <c r="L32" i="60"/>
  <c r="P32" i="60"/>
  <c r="T32" i="60"/>
  <c r="X32" i="60"/>
  <c r="AB32" i="60"/>
  <c r="F33" i="60"/>
  <c r="J33" i="60"/>
  <c r="N33" i="60"/>
  <c r="R33" i="60"/>
  <c r="V33" i="60"/>
  <c r="Z33" i="60"/>
  <c r="D34" i="60"/>
  <c r="H34" i="60"/>
  <c r="L34" i="60"/>
  <c r="P34" i="60"/>
  <c r="T34" i="60"/>
  <c r="X34" i="60"/>
  <c r="AB34" i="60"/>
  <c r="F35" i="60"/>
  <c r="J35" i="60"/>
  <c r="N35" i="60"/>
  <c r="R35" i="60"/>
  <c r="V35" i="60"/>
  <c r="Z35" i="60"/>
  <c r="D36" i="60"/>
  <c r="H36" i="60"/>
  <c r="L36" i="60"/>
  <c r="P36" i="60"/>
  <c r="T36" i="60"/>
  <c r="X36" i="60"/>
  <c r="AB36" i="60"/>
  <c r="F37" i="60"/>
  <c r="J37" i="60"/>
  <c r="N37" i="60"/>
  <c r="R37" i="60"/>
  <c r="V37" i="60"/>
  <c r="Z37" i="60"/>
  <c r="D38" i="60"/>
  <c r="H38" i="60"/>
  <c r="L38" i="60"/>
  <c r="P38" i="60"/>
  <c r="T38" i="60"/>
  <c r="X38" i="60"/>
  <c r="AB38" i="60"/>
  <c r="F39" i="60"/>
  <c r="J39" i="60"/>
  <c r="N39" i="60"/>
  <c r="R39" i="60"/>
  <c r="V39" i="60"/>
  <c r="Z39" i="60"/>
  <c r="D40" i="60"/>
  <c r="H40" i="60"/>
  <c r="L40" i="60"/>
  <c r="P40" i="60"/>
  <c r="T40" i="60"/>
  <c r="X40" i="60"/>
  <c r="AB40" i="60"/>
  <c r="F41" i="60"/>
  <c r="J41" i="60"/>
  <c r="N41" i="60"/>
  <c r="R41" i="60"/>
  <c r="V41" i="60"/>
  <c r="Z41" i="60"/>
  <c r="D42" i="60"/>
  <c r="H42" i="60"/>
  <c r="L42" i="60"/>
  <c r="P42" i="60"/>
  <c r="T42" i="60"/>
  <c r="X42" i="60"/>
  <c r="AB42" i="60"/>
  <c r="F43" i="60"/>
  <c r="J43" i="60"/>
  <c r="N43" i="60"/>
  <c r="R43" i="60"/>
  <c r="V43" i="60"/>
  <c r="Z43" i="60"/>
  <c r="D44" i="60"/>
  <c r="H44" i="60"/>
  <c r="L44" i="60"/>
  <c r="P44" i="60"/>
  <c r="T44" i="60"/>
  <c r="X44" i="60"/>
  <c r="AB44" i="60"/>
  <c r="F45" i="60"/>
  <c r="J45" i="60"/>
  <c r="N45" i="60"/>
  <c r="R45" i="60"/>
  <c r="V45" i="60"/>
  <c r="Z45" i="60"/>
  <c r="D46" i="60"/>
  <c r="H46" i="60"/>
  <c r="L46" i="60"/>
  <c r="P46" i="60"/>
  <c r="T46" i="60"/>
  <c r="X46" i="60"/>
  <c r="AB46" i="60"/>
  <c r="F47" i="60"/>
  <c r="J47" i="60"/>
  <c r="N47" i="60"/>
  <c r="R47" i="60"/>
  <c r="V47" i="60"/>
  <c r="Z47" i="60"/>
  <c r="D48" i="60"/>
  <c r="H48" i="60"/>
  <c r="L48" i="60"/>
  <c r="P48" i="60"/>
  <c r="T48" i="60"/>
  <c r="X48" i="60"/>
  <c r="AB48" i="60"/>
  <c r="F49" i="60"/>
  <c r="J49" i="60"/>
  <c r="N49" i="60"/>
  <c r="R49" i="60"/>
  <c r="V49" i="60"/>
  <c r="Z49" i="60"/>
  <c r="D50" i="60"/>
  <c r="H50" i="60"/>
  <c r="L50" i="60"/>
  <c r="P50" i="60"/>
  <c r="T50" i="60"/>
  <c r="X50" i="60"/>
  <c r="AB50" i="60"/>
  <c r="F51" i="60"/>
  <c r="J51" i="60"/>
  <c r="N51" i="60"/>
  <c r="R51" i="60"/>
  <c r="V51" i="60"/>
  <c r="Z51" i="60"/>
  <c r="D52" i="60"/>
  <c r="H52" i="60"/>
  <c r="L52" i="60"/>
  <c r="P52" i="60"/>
  <c r="T52" i="60"/>
  <c r="X52" i="60"/>
  <c r="AB52" i="60"/>
  <c r="F53" i="60"/>
  <c r="J53" i="60"/>
  <c r="N53" i="60"/>
  <c r="R53" i="60"/>
  <c r="V53" i="60"/>
  <c r="Z53" i="60"/>
  <c r="D54" i="60"/>
  <c r="H54" i="60"/>
  <c r="L54" i="60"/>
  <c r="P54" i="60"/>
  <c r="T54" i="60"/>
  <c r="X54" i="60"/>
  <c r="AB54" i="60"/>
  <c r="F55" i="60"/>
  <c r="J55" i="60"/>
  <c r="N55" i="60"/>
  <c r="R55" i="60"/>
  <c r="V55" i="60"/>
  <c r="Z55" i="60"/>
  <c r="D56" i="60"/>
  <c r="H56" i="60"/>
  <c r="L56" i="60"/>
  <c r="P56" i="60"/>
  <c r="T56" i="60"/>
  <c r="X56" i="60"/>
  <c r="AB56" i="60"/>
  <c r="F57" i="60"/>
  <c r="J57" i="60"/>
  <c r="N57" i="60"/>
  <c r="R57" i="60"/>
  <c r="V57" i="60"/>
  <c r="Z57" i="60"/>
  <c r="D58" i="60"/>
  <c r="H58" i="60"/>
  <c r="L58" i="60"/>
  <c r="P58" i="60"/>
  <c r="T58" i="60"/>
  <c r="X58" i="60"/>
  <c r="AB58" i="60"/>
  <c r="F59" i="60"/>
  <c r="J59" i="60"/>
  <c r="N59" i="60"/>
  <c r="R59" i="60"/>
  <c r="V59" i="60"/>
  <c r="Z59" i="60"/>
  <c r="D60" i="60"/>
  <c r="H60" i="60"/>
  <c r="L60" i="60"/>
  <c r="P60" i="60"/>
  <c r="T60" i="60"/>
  <c r="X60" i="60"/>
  <c r="AB60" i="60"/>
  <c r="F61" i="60"/>
  <c r="J61" i="60"/>
  <c r="N61" i="60"/>
  <c r="R61" i="60"/>
  <c r="V61" i="60"/>
  <c r="Z61" i="60"/>
  <c r="D62" i="60"/>
  <c r="H62" i="60"/>
  <c r="L62" i="60"/>
  <c r="P62" i="60"/>
  <c r="T62" i="60"/>
  <c r="X62" i="60"/>
  <c r="AB62" i="60"/>
  <c r="F63" i="60"/>
  <c r="J63" i="60"/>
  <c r="N63" i="60"/>
  <c r="R63" i="60"/>
  <c r="V63" i="60"/>
  <c r="Z63" i="60"/>
  <c r="D64" i="60"/>
  <c r="H64" i="60"/>
  <c r="L64" i="60"/>
  <c r="P64" i="60"/>
  <c r="T64" i="60"/>
  <c r="X64" i="60"/>
  <c r="AB64" i="60"/>
  <c r="F65" i="60"/>
  <c r="J65" i="60"/>
  <c r="N65" i="60"/>
  <c r="R65" i="60"/>
  <c r="V65" i="60"/>
  <c r="Z65" i="60"/>
  <c r="D66" i="60"/>
  <c r="H66" i="60"/>
  <c r="L66" i="60"/>
  <c r="P66" i="60"/>
  <c r="T66" i="60"/>
  <c r="X66" i="60"/>
  <c r="AB66" i="60"/>
  <c r="F67" i="60"/>
  <c r="J67" i="60"/>
  <c r="N67" i="60"/>
  <c r="R67" i="60"/>
  <c r="V67" i="60"/>
  <c r="Z67" i="60"/>
  <c r="D68" i="60"/>
  <c r="H68" i="60"/>
  <c r="L68" i="60"/>
  <c r="P68" i="60"/>
  <c r="T68" i="60"/>
  <c r="X68" i="60"/>
  <c r="AB68" i="60"/>
  <c r="F69" i="60"/>
  <c r="J69" i="60"/>
  <c r="N69" i="60"/>
  <c r="R69" i="60"/>
  <c r="V69" i="60"/>
  <c r="Z69" i="60"/>
  <c r="D70" i="60"/>
  <c r="H70" i="60"/>
  <c r="L70" i="60"/>
  <c r="P70" i="60"/>
  <c r="T70" i="60"/>
  <c r="X70" i="60"/>
  <c r="AB70" i="60"/>
  <c r="F71" i="60"/>
  <c r="J71" i="60"/>
  <c r="N71" i="60"/>
  <c r="R71" i="60"/>
  <c r="V71" i="60"/>
  <c r="Z71" i="60"/>
  <c r="D72" i="60"/>
  <c r="H72" i="60"/>
  <c r="L72" i="60"/>
  <c r="P72" i="60"/>
  <c r="T72" i="60"/>
  <c r="X72" i="60"/>
  <c r="AB72" i="60"/>
  <c r="F73" i="60"/>
  <c r="J73" i="60"/>
  <c r="N73" i="60"/>
  <c r="R73" i="60"/>
  <c r="V73" i="60"/>
  <c r="Z73" i="60"/>
  <c r="D74" i="60"/>
  <c r="H74" i="60"/>
  <c r="L74" i="60"/>
  <c r="P74" i="60"/>
  <c r="T74" i="60"/>
  <c r="X74" i="60"/>
  <c r="AB74" i="60"/>
  <c r="F75" i="60"/>
  <c r="J75" i="60"/>
  <c r="N75" i="60"/>
  <c r="R75" i="60"/>
  <c r="V75" i="60"/>
  <c r="Z75" i="60"/>
  <c r="D76" i="60"/>
  <c r="H76" i="60"/>
  <c r="L76" i="60"/>
  <c r="P76" i="60"/>
  <c r="T76" i="60"/>
  <c r="X76" i="60"/>
  <c r="AB76" i="60"/>
  <c r="F77" i="60"/>
  <c r="J77" i="60"/>
  <c r="N77" i="60"/>
  <c r="R77" i="60"/>
  <c r="V77" i="60"/>
  <c r="Z77" i="60"/>
  <c r="D78" i="60"/>
  <c r="H78" i="60"/>
  <c r="L78" i="60"/>
  <c r="P78" i="60"/>
  <c r="T78" i="60"/>
  <c r="X78" i="60"/>
  <c r="AB78" i="60"/>
  <c r="F79" i="60"/>
  <c r="J79" i="60"/>
  <c r="N79" i="60"/>
  <c r="R79" i="60"/>
  <c r="V79" i="60"/>
  <c r="Z79" i="60"/>
  <c r="D80" i="60"/>
  <c r="H80" i="60"/>
  <c r="L80" i="60"/>
  <c r="P80" i="60"/>
  <c r="T80" i="60"/>
  <c r="X80" i="60"/>
  <c r="AB80" i="60"/>
  <c r="F81" i="60"/>
  <c r="J81" i="60"/>
  <c r="N81" i="60"/>
  <c r="R81" i="60"/>
  <c r="V81" i="60"/>
  <c r="Z81" i="60"/>
  <c r="D82" i="60"/>
  <c r="H82" i="60"/>
  <c r="L82" i="60"/>
  <c r="P82" i="60"/>
  <c r="T82" i="60"/>
  <c r="X82" i="60"/>
  <c r="AB82" i="60"/>
  <c r="F83" i="60"/>
  <c r="J83" i="60"/>
  <c r="N83" i="60"/>
  <c r="R83" i="60"/>
  <c r="V83" i="60"/>
  <c r="Z83" i="60"/>
  <c r="D84" i="60"/>
  <c r="H84" i="60"/>
  <c r="L84" i="60"/>
  <c r="P84" i="60"/>
  <c r="T84" i="60"/>
  <c r="X84" i="60"/>
  <c r="AB84" i="60"/>
  <c r="F85" i="60"/>
  <c r="J85" i="60"/>
  <c r="N85" i="60"/>
  <c r="R85" i="60"/>
  <c r="V85" i="60"/>
  <c r="Z85" i="60"/>
  <c r="D86" i="60"/>
  <c r="H86" i="60"/>
  <c r="L86" i="60"/>
  <c r="P86" i="60"/>
  <c r="T86" i="60"/>
  <c r="X86" i="60"/>
  <c r="AB86" i="60"/>
  <c r="F87" i="60"/>
  <c r="J87" i="60"/>
  <c r="N87" i="60"/>
  <c r="R87" i="60"/>
  <c r="V87" i="60"/>
  <c r="Z87" i="60"/>
  <c r="D88" i="60"/>
  <c r="H88" i="60"/>
  <c r="L88" i="60"/>
  <c r="P88" i="60"/>
  <c r="T88" i="60"/>
  <c r="X88" i="60"/>
  <c r="AB88" i="60"/>
  <c r="F89" i="60"/>
  <c r="J89" i="60"/>
  <c r="N89" i="60"/>
  <c r="R89" i="60"/>
  <c r="V89" i="60"/>
  <c r="Z89" i="60"/>
  <c r="D90" i="60"/>
  <c r="H90" i="60"/>
  <c r="L90" i="60"/>
  <c r="P90" i="60"/>
  <c r="X90" i="60"/>
  <c r="F91" i="60"/>
  <c r="N91" i="60"/>
  <c r="V91" i="60"/>
  <c r="D92" i="60"/>
  <c r="L92" i="60"/>
  <c r="T92" i="60"/>
  <c r="AB92" i="60"/>
  <c r="J93" i="60"/>
  <c r="R93" i="60"/>
  <c r="Z93" i="60"/>
  <c r="H94" i="60"/>
  <c r="P94" i="60"/>
  <c r="X94" i="60"/>
  <c r="F95" i="60"/>
  <c r="N95" i="60"/>
  <c r="V95" i="60"/>
  <c r="D96" i="60"/>
  <c r="L96" i="60"/>
  <c r="T96" i="60"/>
  <c r="AB96" i="60"/>
  <c r="J97" i="60"/>
  <c r="R97" i="60"/>
  <c r="Z97" i="60"/>
  <c r="H98" i="60"/>
  <c r="P98" i="60"/>
  <c r="X98" i="60"/>
  <c r="F99" i="60"/>
  <c r="N99" i="60"/>
  <c r="V99" i="60"/>
  <c r="D100" i="60"/>
  <c r="L100" i="60"/>
  <c r="T100" i="60"/>
  <c r="AB100" i="60"/>
  <c r="J101" i="60"/>
  <c r="R101" i="60"/>
  <c r="Z101" i="60"/>
  <c r="H102" i="60"/>
  <c r="P102" i="60"/>
  <c r="X102" i="60"/>
  <c r="F103" i="60"/>
  <c r="N103" i="60"/>
  <c r="V103" i="60"/>
  <c r="D104" i="60"/>
  <c r="L104" i="60"/>
  <c r="T104" i="60"/>
  <c r="AB104" i="60"/>
  <c r="J105" i="60"/>
  <c r="R105" i="60"/>
  <c r="Z105" i="60"/>
  <c r="H106" i="60"/>
  <c r="P106" i="60"/>
  <c r="X106" i="60"/>
  <c r="F107" i="60"/>
  <c r="N107" i="60"/>
  <c r="V107" i="60"/>
  <c r="D108" i="60"/>
  <c r="L108" i="60"/>
  <c r="T108" i="60"/>
  <c r="AB108" i="60"/>
  <c r="J109" i="60"/>
  <c r="R109" i="60"/>
  <c r="Z109" i="60"/>
  <c r="H110" i="60"/>
  <c r="P110" i="60"/>
  <c r="X110" i="60"/>
  <c r="F111" i="60"/>
  <c r="N111" i="60"/>
  <c r="V111" i="60"/>
  <c r="D112" i="60"/>
  <c r="N112" i="60"/>
  <c r="D113" i="60"/>
  <c r="T113" i="60"/>
  <c r="J114" i="60"/>
  <c r="Z114" i="60"/>
  <c r="L116" i="60"/>
  <c r="H117" i="60"/>
  <c r="X118" i="60"/>
  <c r="T119" i="60"/>
  <c r="J121" i="60"/>
  <c r="F122" i="60"/>
  <c r="V123" i="60"/>
  <c r="R124" i="60"/>
  <c r="H126" i="60"/>
  <c r="D127" i="60"/>
  <c r="T128" i="60"/>
  <c r="P129" i="60"/>
  <c r="F131" i="60"/>
  <c r="AB131" i="60"/>
  <c r="R133" i="60"/>
  <c r="N134" i="60"/>
  <c r="D136" i="60"/>
  <c r="Z136" i="60"/>
  <c r="P138" i="60"/>
  <c r="L139" i="60"/>
  <c r="AB140" i="60"/>
  <c r="X141" i="60"/>
  <c r="N143" i="60"/>
  <c r="J144" i="60"/>
  <c r="Z145" i="60"/>
  <c r="V146" i="60"/>
  <c r="L148" i="60"/>
  <c r="H149" i="60"/>
  <c r="X150" i="60"/>
  <c r="T151" i="60"/>
  <c r="J153" i="60"/>
  <c r="F154" i="60"/>
  <c r="V155" i="60"/>
  <c r="R156" i="60"/>
  <c r="H158" i="60"/>
  <c r="D159" i="60"/>
  <c r="T160" i="60"/>
  <c r="P161" i="60"/>
  <c r="F163" i="60"/>
  <c r="AB163" i="60"/>
  <c r="R165" i="60"/>
  <c r="N166" i="60"/>
  <c r="D168" i="60"/>
  <c r="Z168" i="60"/>
  <c r="P170" i="60"/>
  <c r="L171" i="60"/>
  <c r="AB172" i="60"/>
  <c r="X173" i="60"/>
  <c r="N175" i="60"/>
  <c r="J176" i="60"/>
  <c r="Z177" i="60"/>
  <c r="V178" i="60"/>
  <c r="L180" i="60"/>
  <c r="H181" i="60"/>
  <c r="X182" i="60"/>
  <c r="T183" i="60"/>
  <c r="J185" i="60"/>
  <c r="F186" i="60"/>
  <c r="V187" i="60"/>
  <c r="R188" i="60"/>
  <c r="H190" i="60"/>
  <c r="D191" i="60"/>
  <c r="T192" i="60"/>
  <c r="P193" i="60"/>
  <c r="F195" i="60"/>
  <c r="AB195" i="60"/>
  <c r="R197" i="60"/>
  <c r="P198" i="60"/>
  <c r="F318" i="60"/>
  <c r="D323" i="60"/>
  <c r="AB327" i="60"/>
  <c r="Z332" i="60"/>
  <c r="X337" i="60"/>
  <c r="V342" i="60"/>
  <c r="D478" i="58"/>
  <c r="E478" i="58"/>
  <c r="D482" i="58"/>
  <c r="E482" i="58"/>
  <c r="D484" i="58"/>
  <c r="E484" i="58"/>
  <c r="E488" i="58"/>
  <c r="F488" i="58"/>
  <c r="R90" i="60"/>
  <c r="Z90" i="60"/>
  <c r="H91" i="60"/>
  <c r="P91" i="60"/>
  <c r="X91" i="60"/>
  <c r="F92" i="60"/>
  <c r="N92" i="60"/>
  <c r="V92" i="60"/>
  <c r="D93" i="60"/>
  <c r="L93" i="60"/>
  <c r="T93" i="60"/>
  <c r="AB93" i="60"/>
  <c r="J94" i="60"/>
  <c r="R94" i="60"/>
  <c r="Z94" i="60"/>
  <c r="H95" i="60"/>
  <c r="P95" i="60"/>
  <c r="X95" i="60"/>
  <c r="F96" i="60"/>
  <c r="N96" i="60"/>
  <c r="V96" i="60"/>
  <c r="D97" i="60"/>
  <c r="L97" i="60"/>
  <c r="T97" i="60"/>
  <c r="AB97" i="60"/>
  <c r="J98" i="60"/>
  <c r="R98" i="60"/>
  <c r="Z98" i="60"/>
  <c r="H99" i="60"/>
  <c r="P99" i="60"/>
  <c r="X99" i="60"/>
  <c r="F100" i="60"/>
  <c r="N100" i="60"/>
  <c r="V100" i="60"/>
  <c r="D101" i="60"/>
  <c r="L101" i="60"/>
  <c r="T101" i="60"/>
  <c r="AB101" i="60"/>
  <c r="J102" i="60"/>
  <c r="R102" i="60"/>
  <c r="Z102" i="60"/>
  <c r="H103" i="60"/>
  <c r="P103" i="60"/>
  <c r="X103" i="60"/>
  <c r="F104" i="60"/>
  <c r="N104" i="60"/>
  <c r="V104" i="60"/>
  <c r="D105" i="60"/>
  <c r="L105" i="60"/>
  <c r="T105" i="60"/>
  <c r="AB105" i="60"/>
  <c r="J106" i="60"/>
  <c r="R106" i="60"/>
  <c r="Z106" i="60"/>
  <c r="H107" i="60"/>
  <c r="P107" i="60"/>
  <c r="X107" i="60"/>
  <c r="F108" i="60"/>
  <c r="N108" i="60"/>
  <c r="V108" i="60"/>
  <c r="D109" i="60"/>
  <c r="L109" i="60"/>
  <c r="T109" i="60"/>
  <c r="AB109" i="60"/>
  <c r="J110" i="60"/>
  <c r="R110" i="60"/>
  <c r="Z110" i="60"/>
  <c r="H111" i="60"/>
  <c r="P111" i="60"/>
  <c r="X111" i="60"/>
  <c r="F112" i="60"/>
  <c r="R112" i="60"/>
  <c r="H113" i="60"/>
  <c r="X113" i="60"/>
  <c r="N114" i="60"/>
  <c r="D115" i="60"/>
  <c r="V115" i="60"/>
  <c r="R116" i="60"/>
  <c r="H118" i="60"/>
  <c r="D119" i="60"/>
  <c r="T120" i="60"/>
  <c r="P121" i="60"/>
  <c r="F123" i="60"/>
  <c r="AB123" i="60"/>
  <c r="R125" i="60"/>
  <c r="N126" i="60"/>
  <c r="D128" i="60"/>
  <c r="Z128" i="60"/>
  <c r="P130" i="60"/>
  <c r="L131" i="60"/>
  <c r="AB132" i="60"/>
  <c r="X133" i="60"/>
  <c r="N135" i="60"/>
  <c r="J136" i="60"/>
  <c r="Z137" i="60"/>
  <c r="V138" i="60"/>
  <c r="L140" i="60"/>
  <c r="H141" i="60"/>
  <c r="X142" i="60"/>
  <c r="T143" i="60"/>
  <c r="J145" i="60"/>
  <c r="F146" i="60"/>
  <c r="V147" i="60"/>
  <c r="R148" i="60"/>
  <c r="H150" i="60"/>
  <c r="D151" i="60"/>
  <c r="T152" i="60"/>
  <c r="P153" i="60"/>
  <c r="F155" i="60"/>
  <c r="AB155" i="60"/>
  <c r="R157" i="60"/>
  <c r="N158" i="60"/>
  <c r="D160" i="60"/>
  <c r="Z160" i="60"/>
  <c r="P162" i="60"/>
  <c r="L163" i="60"/>
  <c r="AB164" i="60"/>
  <c r="X165" i="60"/>
  <c r="N167" i="60"/>
  <c r="J168" i="60"/>
  <c r="Z169" i="60"/>
  <c r="V170" i="60"/>
  <c r="L172" i="60"/>
  <c r="H173" i="60"/>
  <c r="X174" i="60"/>
  <c r="T175" i="60"/>
  <c r="J177" i="60"/>
  <c r="F178" i="60"/>
  <c r="V179" i="60"/>
  <c r="R180" i="60"/>
  <c r="H182" i="60"/>
  <c r="D183" i="60"/>
  <c r="T184" i="60"/>
  <c r="P185" i="60"/>
  <c r="F187" i="60"/>
  <c r="AB187" i="60"/>
  <c r="R189" i="60"/>
  <c r="N190" i="60"/>
  <c r="D192" i="60"/>
  <c r="Z192" i="60"/>
  <c r="P194" i="60"/>
  <c r="L195" i="60"/>
  <c r="AB196" i="60"/>
  <c r="X197" i="60"/>
  <c r="R315" i="60"/>
  <c r="L319" i="60"/>
  <c r="J324" i="60"/>
  <c r="H329" i="60"/>
  <c r="F334" i="60"/>
  <c r="D339" i="60"/>
  <c r="AB343" i="60"/>
  <c r="F358" i="58"/>
  <c r="D358" i="58"/>
  <c r="E358" i="58"/>
  <c r="F359" i="58"/>
  <c r="D359" i="58"/>
  <c r="E359" i="58"/>
  <c r="F360" i="58"/>
  <c r="D360" i="58"/>
  <c r="E360" i="58"/>
  <c r="F361" i="58"/>
  <c r="D361" i="58"/>
  <c r="E361" i="58"/>
  <c r="E362" i="58"/>
  <c r="F372" i="58"/>
  <c r="D372" i="58"/>
  <c r="E372" i="58"/>
  <c r="F373" i="58"/>
  <c r="D373" i="58"/>
  <c r="E373" i="58"/>
  <c r="F374" i="58"/>
  <c r="D374" i="58"/>
  <c r="E374" i="58"/>
  <c r="F375" i="58"/>
  <c r="D375" i="58"/>
  <c r="E375" i="58"/>
  <c r="E376" i="58"/>
  <c r="F386" i="58"/>
  <c r="D386" i="58"/>
  <c r="E386" i="58"/>
  <c r="F387" i="58"/>
  <c r="D387" i="58"/>
  <c r="E387" i="58"/>
  <c r="F388" i="58"/>
  <c r="D388" i="58"/>
  <c r="E388" i="58"/>
  <c r="F389" i="58"/>
  <c r="D389" i="58"/>
  <c r="E389" i="58"/>
  <c r="E390" i="58"/>
  <c r="F400" i="58"/>
  <c r="E400" i="58"/>
  <c r="D400" i="58"/>
  <c r="F401" i="58"/>
  <c r="E401" i="58"/>
  <c r="D401" i="58"/>
  <c r="F402" i="58"/>
  <c r="E402" i="58"/>
  <c r="D402" i="58"/>
  <c r="F403" i="58"/>
  <c r="E403" i="58"/>
  <c r="D403" i="58"/>
  <c r="E404" i="58"/>
  <c r="F414" i="58"/>
  <c r="E414" i="58"/>
  <c r="D414" i="58"/>
  <c r="F415" i="58"/>
  <c r="E415" i="58"/>
  <c r="D415" i="58"/>
  <c r="F416" i="58"/>
  <c r="E416" i="58"/>
  <c r="D416" i="58"/>
  <c r="F417" i="58"/>
  <c r="E417" i="58"/>
  <c r="D417" i="58"/>
  <c r="E418" i="58"/>
  <c r="F428" i="58"/>
  <c r="E428" i="58"/>
  <c r="D428" i="58"/>
  <c r="F429" i="58"/>
  <c r="E429" i="58"/>
  <c r="D429" i="58"/>
  <c r="F430" i="58"/>
  <c r="E430" i="58"/>
  <c r="D430" i="58"/>
  <c r="F431" i="58"/>
  <c r="E431" i="58"/>
  <c r="D431" i="58"/>
  <c r="E432" i="58"/>
  <c r="F442" i="58"/>
  <c r="E442" i="58"/>
  <c r="D442" i="58"/>
  <c r="F443" i="58"/>
  <c r="E443" i="58"/>
  <c r="D443" i="58"/>
  <c r="F444" i="58"/>
  <c r="E444" i="58"/>
  <c r="D444" i="58"/>
  <c r="F445" i="58"/>
  <c r="E445" i="58"/>
  <c r="D445" i="58"/>
  <c r="E446" i="58"/>
  <c r="F456" i="58"/>
  <c r="E456" i="58"/>
  <c r="D456" i="58"/>
  <c r="F457" i="58"/>
  <c r="E457" i="58"/>
  <c r="D457" i="58"/>
  <c r="F458" i="58"/>
  <c r="E458" i="58"/>
  <c r="D458" i="58"/>
  <c r="F459" i="58"/>
  <c r="E459" i="58"/>
  <c r="D459" i="58"/>
  <c r="E460" i="58"/>
  <c r="F470" i="58"/>
  <c r="E470" i="58"/>
  <c r="D470" i="58"/>
  <c r="F471" i="58"/>
  <c r="E471" i="58"/>
  <c r="D471" i="58"/>
  <c r="F472" i="58"/>
  <c r="E472" i="58"/>
  <c r="D472" i="58"/>
  <c r="F473" i="58"/>
  <c r="E473" i="58"/>
  <c r="D473" i="58"/>
  <c r="E474" i="58"/>
  <c r="E477" i="58"/>
  <c r="D477" i="58"/>
  <c r="E481" i="58"/>
  <c r="D481" i="58"/>
  <c r="E487" i="58"/>
  <c r="D487" i="58"/>
  <c r="D490" i="58"/>
  <c r="D492" i="58"/>
  <c r="D494" i="58"/>
  <c r="D496" i="58"/>
  <c r="D498" i="58"/>
  <c r="F8" i="60"/>
  <c r="J8" i="60"/>
  <c r="N8" i="60"/>
  <c r="R8" i="60"/>
  <c r="V8" i="60"/>
  <c r="Z8" i="60"/>
  <c r="D9" i="60"/>
  <c r="H9" i="60"/>
  <c r="L9" i="60"/>
  <c r="P9" i="60"/>
  <c r="T9" i="60"/>
  <c r="X9" i="60"/>
  <c r="AB9" i="60"/>
  <c r="F10" i="60"/>
  <c r="J10" i="60"/>
  <c r="N10" i="60"/>
  <c r="R10" i="60"/>
  <c r="V10" i="60"/>
  <c r="Z10" i="60"/>
  <c r="D11" i="60"/>
  <c r="H11" i="60"/>
  <c r="L11" i="60"/>
  <c r="P11" i="60"/>
  <c r="T11" i="60"/>
  <c r="X11" i="60"/>
  <c r="AB11" i="60"/>
  <c r="F12" i="60"/>
  <c r="J12" i="60"/>
  <c r="N12" i="60"/>
  <c r="R12" i="60"/>
  <c r="V12" i="60"/>
  <c r="Z12" i="60"/>
  <c r="F14" i="60"/>
  <c r="J14" i="60"/>
  <c r="N14" i="60"/>
  <c r="R14" i="60"/>
  <c r="V14" i="60"/>
  <c r="Z14" i="60"/>
  <c r="D15" i="60"/>
  <c r="H15" i="60"/>
  <c r="L15" i="60"/>
  <c r="P15" i="60"/>
  <c r="T15" i="60"/>
  <c r="X15" i="60"/>
  <c r="AB15" i="60"/>
  <c r="F16" i="60"/>
  <c r="J16" i="60"/>
  <c r="N16" i="60"/>
  <c r="R16" i="60"/>
  <c r="V16" i="60"/>
  <c r="Z16" i="60"/>
  <c r="D17" i="60"/>
  <c r="H17" i="60"/>
  <c r="L17" i="60"/>
  <c r="P17" i="60"/>
  <c r="T17" i="60"/>
  <c r="X17" i="60"/>
  <c r="AB17" i="60"/>
  <c r="F18" i="60"/>
  <c r="J18" i="60"/>
  <c r="N18" i="60"/>
  <c r="R18" i="60"/>
  <c r="V18" i="60"/>
  <c r="Z18" i="60"/>
  <c r="D19" i="60"/>
  <c r="H19" i="60"/>
  <c r="L19" i="60"/>
  <c r="P19" i="60"/>
  <c r="T19" i="60"/>
  <c r="X19" i="60"/>
  <c r="AB19" i="60"/>
  <c r="F20" i="60"/>
  <c r="J20" i="60"/>
  <c r="N20" i="60"/>
  <c r="R20" i="60"/>
  <c r="V20" i="60"/>
  <c r="Z20" i="60"/>
  <c r="D21" i="60"/>
  <c r="H21" i="60"/>
  <c r="L21" i="60"/>
  <c r="P21" i="60"/>
  <c r="T21" i="60"/>
  <c r="X21" i="60"/>
  <c r="AB21" i="60"/>
  <c r="F22" i="60"/>
  <c r="J22" i="60"/>
  <c r="N22" i="60"/>
  <c r="R22" i="60"/>
  <c r="V22" i="60"/>
  <c r="Z22" i="60"/>
  <c r="D23" i="60"/>
  <c r="H23" i="60"/>
  <c r="L23" i="60"/>
  <c r="P23" i="60"/>
  <c r="T23" i="60"/>
  <c r="X23" i="60"/>
  <c r="AB23" i="60"/>
  <c r="F24" i="60"/>
  <c r="J24" i="60"/>
  <c r="N24" i="60"/>
  <c r="R24" i="60"/>
  <c r="V24" i="60"/>
  <c r="Z24" i="60"/>
  <c r="D25" i="60"/>
  <c r="H25" i="60"/>
  <c r="L25" i="60"/>
  <c r="P25" i="60"/>
  <c r="T25" i="60"/>
  <c r="X25" i="60"/>
  <c r="AB25" i="60"/>
  <c r="F26" i="60"/>
  <c r="J26" i="60"/>
  <c r="N26" i="60"/>
  <c r="R26" i="60"/>
  <c r="V26" i="60"/>
  <c r="Z26" i="60"/>
  <c r="D27" i="60"/>
  <c r="H27" i="60"/>
  <c r="L27" i="60"/>
  <c r="P27" i="60"/>
  <c r="T27" i="60"/>
  <c r="X27" i="60"/>
  <c r="AB27" i="60"/>
  <c r="F28" i="60"/>
  <c r="J28" i="60"/>
  <c r="N28" i="60"/>
  <c r="R28" i="60"/>
  <c r="V28" i="60"/>
  <c r="Z28" i="60"/>
  <c r="D29" i="60"/>
  <c r="H29" i="60"/>
  <c r="L29" i="60"/>
  <c r="P29" i="60"/>
  <c r="T29" i="60"/>
  <c r="X29" i="60"/>
  <c r="AB29" i="60"/>
  <c r="F30" i="60"/>
  <c r="J30" i="60"/>
  <c r="N30" i="60"/>
  <c r="R30" i="60"/>
  <c r="V30" i="60"/>
  <c r="Z30" i="60"/>
  <c r="D31" i="60"/>
  <c r="H31" i="60"/>
  <c r="L31" i="60"/>
  <c r="P31" i="60"/>
  <c r="T31" i="60"/>
  <c r="X31" i="60"/>
  <c r="AB31" i="60"/>
  <c r="F32" i="60"/>
  <c r="J32" i="60"/>
  <c r="N32" i="60"/>
  <c r="R32" i="60"/>
  <c r="V32" i="60"/>
  <c r="Z32" i="60"/>
  <c r="D33" i="60"/>
  <c r="H33" i="60"/>
  <c r="L33" i="60"/>
  <c r="P33" i="60"/>
  <c r="T33" i="60"/>
  <c r="X33" i="60"/>
  <c r="AB33" i="60"/>
  <c r="F34" i="60"/>
  <c r="J34" i="60"/>
  <c r="N34" i="60"/>
  <c r="R34" i="60"/>
  <c r="V34" i="60"/>
  <c r="Z34" i="60"/>
  <c r="D35" i="60"/>
  <c r="H35" i="60"/>
  <c r="L35" i="60"/>
  <c r="P35" i="60"/>
  <c r="T35" i="60"/>
  <c r="X35" i="60"/>
  <c r="AB35" i="60"/>
  <c r="F36" i="60"/>
  <c r="J36" i="60"/>
  <c r="N36" i="60"/>
  <c r="R36" i="60"/>
  <c r="V36" i="60"/>
  <c r="Z36" i="60"/>
  <c r="D37" i="60"/>
  <c r="H37" i="60"/>
  <c r="L37" i="60"/>
  <c r="P37" i="60"/>
  <c r="T37" i="60"/>
  <c r="X37" i="60"/>
  <c r="AB37" i="60"/>
  <c r="F38" i="60"/>
  <c r="J38" i="60"/>
  <c r="N38" i="60"/>
  <c r="R38" i="60"/>
  <c r="V38" i="60"/>
  <c r="Z38" i="60"/>
  <c r="D39" i="60"/>
  <c r="H39" i="60"/>
  <c r="L39" i="60"/>
  <c r="P39" i="60"/>
  <c r="T39" i="60"/>
  <c r="X39" i="60"/>
  <c r="AB39" i="60"/>
  <c r="F40" i="60"/>
  <c r="J40" i="60"/>
  <c r="N40" i="60"/>
  <c r="R40" i="60"/>
  <c r="V40" i="60"/>
  <c r="Z40" i="60"/>
  <c r="D41" i="60"/>
  <c r="H41" i="60"/>
  <c r="L41" i="60"/>
  <c r="P41" i="60"/>
  <c r="T41" i="60"/>
  <c r="X41" i="60"/>
  <c r="AB41" i="60"/>
  <c r="F42" i="60"/>
  <c r="J42" i="60"/>
  <c r="N42" i="60"/>
  <c r="R42" i="60"/>
  <c r="V42" i="60"/>
  <c r="Z42" i="60"/>
  <c r="D43" i="60"/>
  <c r="H43" i="60"/>
  <c r="L43" i="60"/>
  <c r="P43" i="60"/>
  <c r="T43" i="60"/>
  <c r="X43" i="60"/>
  <c r="AB43" i="60"/>
  <c r="F44" i="60"/>
  <c r="J44" i="60"/>
  <c r="N44" i="60"/>
  <c r="R44" i="60"/>
  <c r="V44" i="60"/>
  <c r="Z44" i="60"/>
  <c r="D45" i="60"/>
  <c r="H45" i="60"/>
  <c r="L45" i="60"/>
  <c r="P45" i="60"/>
  <c r="T45" i="60"/>
  <c r="X45" i="60"/>
  <c r="AB45" i="60"/>
  <c r="F46" i="60"/>
  <c r="J46" i="60"/>
  <c r="N46" i="60"/>
  <c r="R46" i="60"/>
  <c r="V46" i="60"/>
  <c r="Z46" i="60"/>
  <c r="D47" i="60"/>
  <c r="H47" i="60"/>
  <c r="L47" i="60"/>
  <c r="P47" i="60"/>
  <c r="T47" i="60"/>
  <c r="X47" i="60"/>
  <c r="AB47" i="60"/>
  <c r="F48" i="60"/>
  <c r="J48" i="60"/>
  <c r="N48" i="60"/>
  <c r="R48" i="60"/>
  <c r="V48" i="60"/>
  <c r="Z48" i="60"/>
  <c r="D49" i="60"/>
  <c r="H49" i="60"/>
  <c r="L49" i="60"/>
  <c r="P49" i="60"/>
  <c r="T49" i="60"/>
  <c r="X49" i="60"/>
  <c r="AB49" i="60"/>
  <c r="F50" i="60"/>
  <c r="J50" i="60"/>
  <c r="N50" i="60"/>
  <c r="R50" i="60"/>
  <c r="V50" i="60"/>
  <c r="Z50" i="60"/>
  <c r="D51" i="60"/>
  <c r="H51" i="60"/>
  <c r="L51" i="60"/>
  <c r="P51" i="60"/>
  <c r="T51" i="60"/>
  <c r="X51" i="60"/>
  <c r="AB51" i="60"/>
  <c r="F52" i="60"/>
  <c r="J52" i="60"/>
  <c r="N52" i="60"/>
  <c r="R52" i="60"/>
  <c r="V52" i="60"/>
  <c r="Z52" i="60"/>
  <c r="D53" i="60"/>
  <c r="H53" i="60"/>
  <c r="L53" i="60"/>
  <c r="P53" i="60"/>
  <c r="T53" i="60"/>
  <c r="X53" i="60"/>
  <c r="AB53" i="60"/>
  <c r="F54" i="60"/>
  <c r="J54" i="60"/>
  <c r="N54" i="60"/>
  <c r="R54" i="60"/>
  <c r="V54" i="60"/>
  <c r="Z54" i="60"/>
  <c r="D55" i="60"/>
  <c r="H55" i="60"/>
  <c r="L55" i="60"/>
  <c r="P55" i="60"/>
  <c r="T55" i="60"/>
  <c r="X55" i="60"/>
  <c r="AB55" i="60"/>
  <c r="F56" i="60"/>
  <c r="J56" i="60"/>
  <c r="N56" i="60"/>
  <c r="R56" i="60"/>
  <c r="V56" i="60"/>
  <c r="Z56" i="60"/>
  <c r="D57" i="60"/>
  <c r="H57" i="60"/>
  <c r="L57" i="60"/>
  <c r="P57" i="60"/>
  <c r="T57" i="60"/>
  <c r="X57" i="60"/>
  <c r="AB57" i="60"/>
  <c r="F58" i="60"/>
  <c r="J58" i="60"/>
  <c r="N58" i="60"/>
  <c r="R58" i="60"/>
  <c r="V58" i="60"/>
  <c r="Z58" i="60"/>
  <c r="D59" i="60"/>
  <c r="H59" i="60"/>
  <c r="L59" i="60"/>
  <c r="P59" i="60"/>
  <c r="T59" i="60"/>
  <c r="X59" i="60"/>
  <c r="AB59" i="60"/>
  <c r="F60" i="60"/>
  <c r="J60" i="60"/>
  <c r="N60" i="60"/>
  <c r="R60" i="60"/>
  <c r="V60" i="60"/>
  <c r="Z60" i="60"/>
  <c r="D61" i="60"/>
  <c r="H61" i="60"/>
  <c r="L61" i="60"/>
  <c r="P61" i="60"/>
  <c r="T61" i="60"/>
  <c r="X61" i="60"/>
  <c r="AB61" i="60"/>
  <c r="F62" i="60"/>
  <c r="J62" i="60"/>
  <c r="N62" i="60"/>
  <c r="R62" i="60"/>
  <c r="V62" i="60"/>
  <c r="Z62" i="60"/>
  <c r="D63" i="60"/>
  <c r="H63" i="60"/>
  <c r="L63" i="60"/>
  <c r="P63" i="60"/>
  <c r="T63" i="60"/>
  <c r="X63" i="60"/>
  <c r="AB63" i="60"/>
  <c r="F64" i="60"/>
  <c r="J64" i="60"/>
  <c r="N64" i="60"/>
  <c r="R64" i="60"/>
  <c r="V64" i="60"/>
  <c r="Z64" i="60"/>
  <c r="D65" i="60"/>
  <c r="H65" i="60"/>
  <c r="L65" i="60"/>
  <c r="P65" i="60"/>
  <c r="T65" i="60"/>
  <c r="X65" i="60"/>
  <c r="AB65" i="60"/>
  <c r="F66" i="60"/>
  <c r="J66" i="60"/>
  <c r="N66" i="60"/>
  <c r="R66" i="60"/>
  <c r="V66" i="60"/>
  <c r="Z66" i="60"/>
  <c r="D67" i="60"/>
  <c r="H67" i="60"/>
  <c r="L67" i="60"/>
  <c r="P67" i="60"/>
  <c r="T67" i="60"/>
  <c r="X67" i="60"/>
  <c r="AB67" i="60"/>
  <c r="F68" i="60"/>
  <c r="J68" i="60"/>
  <c r="N68" i="60"/>
  <c r="R68" i="60"/>
  <c r="V68" i="60"/>
  <c r="Z68" i="60"/>
  <c r="D69" i="60"/>
  <c r="H69" i="60"/>
  <c r="L69" i="60"/>
  <c r="P69" i="60"/>
  <c r="T69" i="60"/>
  <c r="X69" i="60"/>
  <c r="AB69" i="60"/>
  <c r="F70" i="60"/>
  <c r="J70" i="60"/>
  <c r="N70" i="60"/>
  <c r="R70" i="60"/>
  <c r="V70" i="60"/>
  <c r="Z70" i="60"/>
  <c r="D71" i="60"/>
  <c r="H71" i="60"/>
  <c r="L71" i="60"/>
  <c r="P71" i="60"/>
  <c r="T71" i="60"/>
  <c r="X71" i="60"/>
  <c r="AB71" i="60"/>
  <c r="F72" i="60"/>
  <c r="J72" i="60"/>
  <c r="N72" i="60"/>
  <c r="R72" i="60"/>
  <c r="V72" i="60"/>
  <c r="Z72" i="60"/>
  <c r="D73" i="60"/>
  <c r="H73" i="60"/>
  <c r="L73" i="60"/>
  <c r="P73" i="60"/>
  <c r="T73" i="60"/>
  <c r="X73" i="60"/>
  <c r="AB73" i="60"/>
  <c r="F74" i="60"/>
  <c r="J74" i="60"/>
  <c r="N74" i="60"/>
  <c r="R74" i="60"/>
  <c r="V74" i="60"/>
  <c r="Z74" i="60"/>
  <c r="D75" i="60"/>
  <c r="H75" i="60"/>
  <c r="L75" i="60"/>
  <c r="P75" i="60"/>
  <c r="T75" i="60"/>
  <c r="X75" i="60"/>
  <c r="AB75" i="60"/>
  <c r="F76" i="60"/>
  <c r="J76" i="60"/>
  <c r="N76" i="60"/>
  <c r="R76" i="60"/>
  <c r="V76" i="60"/>
  <c r="Z76" i="60"/>
  <c r="D77" i="60"/>
  <c r="H77" i="60"/>
  <c r="L77" i="60"/>
  <c r="P77" i="60"/>
  <c r="T77" i="60"/>
  <c r="X77" i="60"/>
  <c r="AB77" i="60"/>
  <c r="F78" i="60"/>
  <c r="J78" i="60"/>
  <c r="N78" i="60"/>
  <c r="R78" i="60"/>
  <c r="V78" i="60"/>
  <c r="Z78" i="60"/>
  <c r="D79" i="60"/>
  <c r="H79" i="60"/>
  <c r="L79" i="60"/>
  <c r="P79" i="60"/>
  <c r="T79" i="60"/>
  <c r="X79" i="60"/>
  <c r="AB79" i="60"/>
  <c r="F80" i="60"/>
  <c r="J80" i="60"/>
  <c r="N80" i="60"/>
  <c r="R80" i="60"/>
  <c r="V80" i="60"/>
  <c r="Z80" i="60"/>
  <c r="D81" i="60"/>
  <c r="H81" i="60"/>
  <c r="L81" i="60"/>
  <c r="P81" i="60"/>
  <c r="T81" i="60"/>
  <c r="X81" i="60"/>
  <c r="AB81" i="60"/>
  <c r="F82" i="60"/>
  <c r="J82" i="60"/>
  <c r="N82" i="60"/>
  <c r="R82" i="60"/>
  <c r="V82" i="60"/>
  <c r="Z82" i="60"/>
  <c r="D83" i="60"/>
  <c r="H83" i="60"/>
  <c r="L83" i="60"/>
  <c r="P83" i="60"/>
  <c r="T83" i="60"/>
  <c r="X83" i="60"/>
  <c r="AB83" i="60"/>
  <c r="F84" i="60"/>
  <c r="J84" i="60"/>
  <c r="N84" i="60"/>
  <c r="R84" i="60"/>
  <c r="V84" i="60"/>
  <c r="Z84" i="60"/>
  <c r="D85" i="60"/>
  <c r="H85" i="60"/>
  <c r="L85" i="60"/>
  <c r="P85" i="60"/>
  <c r="T85" i="60"/>
  <c r="X85" i="60"/>
  <c r="AB85" i="60"/>
  <c r="F86" i="60"/>
  <c r="J86" i="60"/>
  <c r="N86" i="60"/>
  <c r="R86" i="60"/>
  <c r="V86" i="60"/>
  <c r="Z86" i="60"/>
  <c r="D87" i="60"/>
  <c r="H87" i="60"/>
  <c r="L87" i="60"/>
  <c r="P87" i="60"/>
  <c r="T87" i="60"/>
  <c r="X87" i="60"/>
  <c r="AB87" i="60"/>
  <c r="F88" i="60"/>
  <c r="J88" i="60"/>
  <c r="N88" i="60"/>
  <c r="R88" i="60"/>
  <c r="V88" i="60"/>
  <c r="Z88" i="60"/>
  <c r="D89" i="60"/>
  <c r="H89" i="60"/>
  <c r="L89" i="60"/>
  <c r="P89" i="60"/>
  <c r="T89" i="60"/>
  <c r="X89" i="60"/>
  <c r="AB89" i="60"/>
  <c r="F90" i="60"/>
  <c r="J90" i="60"/>
  <c r="N90" i="60"/>
  <c r="T90" i="60"/>
  <c r="AB90" i="60"/>
  <c r="J91" i="60"/>
  <c r="R91" i="60"/>
  <c r="Z91" i="60"/>
  <c r="H92" i="60"/>
  <c r="P92" i="60"/>
  <c r="X92" i="60"/>
  <c r="F93" i="60"/>
  <c r="N93" i="60"/>
  <c r="V93" i="60"/>
  <c r="D94" i="60"/>
  <c r="L94" i="60"/>
  <c r="T94" i="60"/>
  <c r="AB94" i="60"/>
  <c r="J95" i="60"/>
  <c r="R95" i="60"/>
  <c r="Z95" i="60"/>
  <c r="H96" i="60"/>
  <c r="P96" i="60"/>
  <c r="X96" i="60"/>
  <c r="F97" i="60"/>
  <c r="N97" i="60"/>
  <c r="V97" i="60"/>
  <c r="D98" i="60"/>
  <c r="L98" i="60"/>
  <c r="T98" i="60"/>
  <c r="AB98" i="60"/>
  <c r="J99" i="60"/>
  <c r="R99" i="60"/>
  <c r="Z99" i="60"/>
  <c r="H100" i="60"/>
  <c r="P100" i="60"/>
  <c r="X100" i="60"/>
  <c r="F101" i="60"/>
  <c r="N101" i="60"/>
  <c r="V101" i="60"/>
  <c r="D102" i="60"/>
  <c r="L102" i="60"/>
  <c r="T102" i="60"/>
  <c r="AB102" i="60"/>
  <c r="J103" i="60"/>
  <c r="R103" i="60"/>
  <c r="Z103" i="60"/>
  <c r="H104" i="60"/>
  <c r="P104" i="60"/>
  <c r="X104" i="60"/>
  <c r="F105" i="60"/>
  <c r="N105" i="60"/>
  <c r="V105" i="60"/>
  <c r="D106" i="60"/>
  <c r="L106" i="60"/>
  <c r="T106" i="60"/>
  <c r="AB106" i="60"/>
  <c r="J107" i="60"/>
  <c r="R107" i="60"/>
  <c r="Z107" i="60"/>
  <c r="H108" i="60"/>
  <c r="P108" i="60"/>
  <c r="X108" i="60"/>
  <c r="F109" i="60"/>
  <c r="N109" i="60"/>
  <c r="V109" i="60"/>
  <c r="D110" i="60"/>
  <c r="L110" i="60"/>
  <c r="T110" i="60"/>
  <c r="AB110" i="60"/>
  <c r="J111" i="60"/>
  <c r="R111" i="60"/>
  <c r="Z111" i="60"/>
  <c r="H112" i="60"/>
  <c r="V112" i="60"/>
  <c r="L113" i="60"/>
  <c r="AB113" i="60"/>
  <c r="R114" i="60"/>
  <c r="H115" i="60"/>
  <c r="AB115" i="60"/>
  <c r="R117" i="60"/>
  <c r="N118" i="60"/>
  <c r="D120" i="60"/>
  <c r="Z120" i="60"/>
  <c r="P122" i="60"/>
  <c r="L123" i="60"/>
  <c r="AB124" i="60"/>
  <c r="X125" i="60"/>
  <c r="N127" i="60"/>
  <c r="J128" i="60"/>
  <c r="Z129" i="60"/>
  <c r="V130" i="60"/>
  <c r="L132" i="60"/>
  <c r="H133" i="60"/>
  <c r="X134" i="60"/>
  <c r="T135" i="60"/>
  <c r="J137" i="60"/>
  <c r="F138" i="60"/>
  <c r="V139" i="60"/>
  <c r="R140" i="60"/>
  <c r="H142" i="60"/>
  <c r="D143" i="60"/>
  <c r="T144" i="60"/>
  <c r="P145" i="60"/>
  <c r="F147" i="60"/>
  <c r="AB147" i="60"/>
  <c r="R149" i="60"/>
  <c r="N150" i="60"/>
  <c r="D152" i="60"/>
  <c r="Z152" i="60"/>
  <c r="P154" i="60"/>
  <c r="L155" i="60"/>
  <c r="AB156" i="60"/>
  <c r="X157" i="60"/>
  <c r="N159" i="60"/>
  <c r="J160" i="60"/>
  <c r="Z161" i="60"/>
  <c r="V162" i="60"/>
  <c r="L164" i="60"/>
  <c r="H165" i="60"/>
  <c r="X166" i="60"/>
  <c r="T167" i="60"/>
  <c r="J169" i="60"/>
  <c r="F170" i="60"/>
  <c r="V171" i="60"/>
  <c r="R172" i="60"/>
  <c r="H174" i="60"/>
  <c r="D175" i="60"/>
  <c r="T176" i="60"/>
  <c r="P177" i="60"/>
  <c r="F179" i="60"/>
  <c r="AB179" i="60"/>
  <c r="R181" i="60"/>
  <c r="N182" i="60"/>
  <c r="D184" i="60"/>
  <c r="Z184" i="60"/>
  <c r="P186" i="60"/>
  <c r="L187" i="60"/>
  <c r="AB188" i="60"/>
  <c r="X189" i="60"/>
  <c r="N191" i="60"/>
  <c r="J192" i="60"/>
  <c r="Z193" i="60"/>
  <c r="V194" i="60"/>
  <c r="L196" i="60"/>
  <c r="H197" i="60"/>
  <c r="F313" i="60"/>
  <c r="N316" i="60"/>
  <c r="R320" i="60"/>
  <c r="P325" i="60"/>
  <c r="N330" i="60"/>
  <c r="L335" i="60"/>
  <c r="J340" i="60"/>
  <c r="H345" i="60"/>
  <c r="P115" i="60"/>
  <c r="Z115" i="60"/>
  <c r="F116" i="60"/>
  <c r="P116" i="60"/>
  <c r="V116" i="60"/>
  <c r="F117" i="60"/>
  <c r="L117" i="60"/>
  <c r="V117" i="60"/>
  <c r="AB117" i="60"/>
  <c r="L118" i="60"/>
  <c r="R118" i="60"/>
  <c r="AB118" i="60"/>
  <c r="H119" i="60"/>
  <c r="R119" i="60"/>
  <c r="X119" i="60"/>
  <c r="H120" i="60"/>
  <c r="N120" i="60"/>
  <c r="X120" i="60"/>
  <c r="D121" i="60"/>
  <c r="N121" i="60"/>
  <c r="T121" i="60"/>
  <c r="D122" i="60"/>
  <c r="J122" i="60"/>
  <c r="T122" i="60"/>
  <c r="Z122" i="60"/>
  <c r="J123" i="60"/>
  <c r="P123" i="60"/>
  <c r="Z123" i="60"/>
  <c r="F124" i="60"/>
  <c r="P124" i="60"/>
  <c r="V124" i="60"/>
  <c r="F125" i="60"/>
  <c r="L125" i="60"/>
  <c r="V125" i="60"/>
  <c r="AB125" i="60"/>
  <c r="L126" i="60"/>
  <c r="R126" i="60"/>
  <c r="AB126" i="60"/>
  <c r="H127" i="60"/>
  <c r="R127" i="60"/>
  <c r="X127" i="60"/>
  <c r="H128" i="60"/>
  <c r="N128" i="60"/>
  <c r="X128" i="60"/>
  <c r="D129" i="60"/>
  <c r="N129" i="60"/>
  <c r="T129" i="60"/>
  <c r="D130" i="60"/>
  <c r="J130" i="60"/>
  <c r="T130" i="60"/>
  <c r="Z130" i="60"/>
  <c r="J131" i="60"/>
  <c r="P131" i="60"/>
  <c r="Z131" i="60"/>
  <c r="F132" i="60"/>
  <c r="P132" i="60"/>
  <c r="V132" i="60"/>
  <c r="F133" i="60"/>
  <c r="L133" i="60"/>
  <c r="V133" i="60"/>
  <c r="AB133" i="60"/>
  <c r="L134" i="60"/>
  <c r="R134" i="60"/>
  <c r="AB134" i="60"/>
  <c r="H135" i="60"/>
  <c r="R135" i="60"/>
  <c r="X135" i="60"/>
  <c r="H136" i="60"/>
  <c r="N136" i="60"/>
  <c r="X136" i="60"/>
  <c r="D137" i="60"/>
  <c r="N137" i="60"/>
  <c r="T137" i="60"/>
  <c r="D138" i="60"/>
  <c r="J138" i="60"/>
  <c r="T138" i="60"/>
  <c r="Z138" i="60"/>
  <c r="J139" i="60"/>
  <c r="P139" i="60"/>
  <c r="Z139" i="60"/>
  <c r="F140" i="60"/>
  <c r="P140" i="60"/>
  <c r="V140" i="60"/>
  <c r="F141" i="60"/>
  <c r="L141" i="60"/>
  <c r="V141" i="60"/>
  <c r="AB141" i="60"/>
  <c r="L142" i="60"/>
  <c r="R142" i="60"/>
  <c r="AB142" i="60"/>
  <c r="H143" i="60"/>
  <c r="R143" i="60"/>
  <c r="X143" i="60"/>
  <c r="H144" i="60"/>
  <c r="N144" i="60"/>
  <c r="X144" i="60"/>
  <c r="D145" i="60"/>
  <c r="N145" i="60"/>
  <c r="T145" i="60"/>
  <c r="D146" i="60"/>
  <c r="J146" i="60"/>
  <c r="T146" i="60"/>
  <c r="Z146" i="60"/>
  <c r="J147" i="60"/>
  <c r="P147" i="60"/>
  <c r="Z147" i="60"/>
  <c r="F148" i="60"/>
  <c r="P148" i="60"/>
  <c r="V148" i="60"/>
  <c r="F149" i="60"/>
  <c r="L149" i="60"/>
  <c r="V149" i="60"/>
  <c r="AB149" i="60"/>
  <c r="L150" i="60"/>
  <c r="R150" i="60"/>
  <c r="AB150" i="60"/>
  <c r="H151" i="60"/>
  <c r="R151" i="60"/>
  <c r="X151" i="60"/>
  <c r="H152" i="60"/>
  <c r="N152" i="60"/>
  <c r="X152" i="60"/>
  <c r="D153" i="60"/>
  <c r="N153" i="60"/>
  <c r="T153" i="60"/>
  <c r="D154" i="60"/>
  <c r="J154" i="60"/>
  <c r="T154" i="60"/>
  <c r="Z154" i="60"/>
  <c r="J155" i="60"/>
  <c r="P155" i="60"/>
  <c r="Z155" i="60"/>
  <c r="F156" i="60"/>
  <c r="P156" i="60"/>
  <c r="V156" i="60"/>
  <c r="F157" i="60"/>
  <c r="L157" i="60"/>
  <c r="V157" i="60"/>
  <c r="AB157" i="60"/>
  <c r="L158" i="60"/>
  <c r="R158" i="60"/>
  <c r="AB158" i="60"/>
  <c r="H159" i="60"/>
  <c r="R159" i="60"/>
  <c r="X159" i="60"/>
  <c r="H160" i="60"/>
  <c r="N160" i="60"/>
  <c r="X160" i="60"/>
  <c r="D161" i="60"/>
  <c r="N161" i="60"/>
  <c r="T161" i="60"/>
  <c r="D162" i="60"/>
  <c r="J162" i="60"/>
  <c r="T162" i="60"/>
  <c r="Z162" i="60"/>
  <c r="J163" i="60"/>
  <c r="P163" i="60"/>
  <c r="Z163" i="60"/>
  <c r="F164" i="60"/>
  <c r="P164" i="60"/>
  <c r="V164" i="60"/>
  <c r="F165" i="60"/>
  <c r="L165" i="60"/>
  <c r="V165" i="60"/>
  <c r="AB165" i="60"/>
  <c r="L166" i="60"/>
  <c r="R166" i="60"/>
  <c r="AB166" i="60"/>
  <c r="H167" i="60"/>
  <c r="R167" i="60"/>
  <c r="X167" i="60"/>
  <c r="H168" i="60"/>
  <c r="N168" i="60"/>
  <c r="X168" i="60"/>
  <c r="D169" i="60"/>
  <c r="N169" i="60"/>
  <c r="T169" i="60"/>
  <c r="D170" i="60"/>
  <c r="J170" i="60"/>
  <c r="T170" i="60"/>
  <c r="Z170" i="60"/>
  <c r="J171" i="60"/>
  <c r="P171" i="60"/>
  <c r="Z171" i="60"/>
  <c r="F172" i="60"/>
  <c r="P172" i="60"/>
  <c r="V172" i="60"/>
  <c r="F173" i="60"/>
  <c r="L173" i="60"/>
  <c r="V173" i="60"/>
  <c r="AB173" i="60"/>
  <c r="L174" i="60"/>
  <c r="R174" i="60"/>
  <c r="AB174" i="60"/>
  <c r="H175" i="60"/>
  <c r="R175" i="60"/>
  <c r="X175" i="60"/>
  <c r="H176" i="60"/>
  <c r="N176" i="60"/>
  <c r="X176" i="60"/>
  <c r="D177" i="60"/>
  <c r="N177" i="60"/>
  <c r="T177" i="60"/>
  <c r="D178" i="60"/>
  <c r="J178" i="60"/>
  <c r="T178" i="60"/>
  <c r="Z178" i="60"/>
  <c r="J179" i="60"/>
  <c r="P179" i="60"/>
  <c r="Z179" i="60"/>
  <c r="F180" i="60"/>
  <c r="P180" i="60"/>
  <c r="V180" i="60"/>
  <c r="F181" i="60"/>
  <c r="L181" i="60"/>
  <c r="V181" i="60"/>
  <c r="AB181" i="60"/>
  <c r="L182" i="60"/>
  <c r="R182" i="60"/>
  <c r="AB182" i="60"/>
  <c r="H183" i="60"/>
  <c r="R183" i="60"/>
  <c r="X183" i="60"/>
  <c r="H184" i="60"/>
  <c r="N184" i="60"/>
  <c r="X184" i="60"/>
  <c r="D185" i="60"/>
  <c r="N185" i="60"/>
  <c r="T185" i="60"/>
  <c r="D186" i="60"/>
  <c r="J186" i="60"/>
  <c r="T186" i="60"/>
  <c r="Z186" i="60"/>
  <c r="J187" i="60"/>
  <c r="P187" i="60"/>
  <c r="Z187" i="60"/>
  <c r="F188" i="60"/>
  <c r="P188" i="60"/>
  <c r="V188" i="60"/>
  <c r="F189" i="60"/>
  <c r="L189" i="60"/>
  <c r="V189" i="60"/>
  <c r="AB189" i="60"/>
  <c r="L190" i="60"/>
  <c r="R190" i="60"/>
  <c r="AB190" i="60"/>
  <c r="H191" i="60"/>
  <c r="R191" i="60"/>
  <c r="X191" i="60"/>
  <c r="H192" i="60"/>
  <c r="N192" i="60"/>
  <c r="X192" i="60"/>
  <c r="D193" i="60"/>
  <c r="N193" i="60"/>
  <c r="T193" i="60"/>
  <c r="D194" i="60"/>
  <c r="J194" i="60"/>
  <c r="T194" i="60"/>
  <c r="Z194" i="60"/>
  <c r="J195" i="60"/>
  <c r="P195" i="60"/>
  <c r="Z195" i="60"/>
  <c r="F196" i="60"/>
  <c r="P196" i="60"/>
  <c r="V196" i="60"/>
  <c r="F197" i="60"/>
  <c r="L197" i="60"/>
  <c r="V197" i="60"/>
  <c r="AB197" i="60"/>
  <c r="V313" i="60"/>
  <c r="R314" i="60"/>
  <c r="H316" i="60"/>
  <c r="D317" i="60"/>
  <c r="D319" i="60"/>
  <c r="J320" i="60"/>
  <c r="P321" i="60"/>
  <c r="V322" i="60"/>
  <c r="AB323" i="60"/>
  <c r="H325" i="60"/>
  <c r="N326" i="60"/>
  <c r="T327" i="60"/>
  <c r="Z328" i="60"/>
  <c r="F330" i="60"/>
  <c r="L331" i="60"/>
  <c r="R332" i="60"/>
  <c r="X333" i="60"/>
  <c r="D335" i="60"/>
  <c r="J336" i="60"/>
  <c r="P337" i="60"/>
  <c r="V338" i="60"/>
  <c r="AB339" i="60"/>
  <c r="H341" i="60"/>
  <c r="N342" i="60"/>
  <c r="T343" i="60"/>
  <c r="Z344" i="60"/>
  <c r="F346" i="60"/>
  <c r="X347" i="60"/>
  <c r="R115" i="60"/>
  <c r="X115" i="60"/>
  <c r="H116" i="60"/>
  <c r="N116" i="60"/>
  <c r="X116" i="60"/>
  <c r="D117" i="60"/>
  <c r="N117" i="60"/>
  <c r="T117" i="60"/>
  <c r="D118" i="60"/>
  <c r="J118" i="60"/>
  <c r="T118" i="60"/>
  <c r="Z118" i="60"/>
  <c r="J119" i="60"/>
  <c r="P119" i="60"/>
  <c r="Z119" i="60"/>
  <c r="F120" i="60"/>
  <c r="P120" i="60"/>
  <c r="V120" i="60"/>
  <c r="F121" i="60"/>
  <c r="L121" i="60"/>
  <c r="V121" i="60"/>
  <c r="AB121" i="60"/>
  <c r="L122" i="60"/>
  <c r="R122" i="60"/>
  <c r="AB122" i="60"/>
  <c r="H123" i="60"/>
  <c r="R123" i="60"/>
  <c r="X123" i="60"/>
  <c r="H124" i="60"/>
  <c r="N124" i="60"/>
  <c r="X124" i="60"/>
  <c r="D125" i="60"/>
  <c r="N125" i="60"/>
  <c r="T125" i="60"/>
  <c r="D126" i="60"/>
  <c r="J126" i="60"/>
  <c r="T126" i="60"/>
  <c r="Z126" i="60"/>
  <c r="J127" i="60"/>
  <c r="P127" i="60"/>
  <c r="Z127" i="60"/>
  <c r="F128" i="60"/>
  <c r="P128" i="60"/>
  <c r="V128" i="60"/>
  <c r="F129" i="60"/>
  <c r="L129" i="60"/>
  <c r="V129" i="60"/>
  <c r="AB129" i="60"/>
  <c r="L130" i="60"/>
  <c r="R130" i="60"/>
  <c r="AB130" i="60"/>
  <c r="H131" i="60"/>
  <c r="R131" i="60"/>
  <c r="X131" i="60"/>
  <c r="H132" i="60"/>
  <c r="N132" i="60"/>
  <c r="X132" i="60"/>
  <c r="D133" i="60"/>
  <c r="N133" i="60"/>
  <c r="T133" i="60"/>
  <c r="D134" i="60"/>
  <c r="J134" i="60"/>
  <c r="T134" i="60"/>
  <c r="Z134" i="60"/>
  <c r="J135" i="60"/>
  <c r="P135" i="60"/>
  <c r="Z135" i="60"/>
  <c r="F136" i="60"/>
  <c r="P136" i="60"/>
  <c r="V136" i="60"/>
  <c r="F137" i="60"/>
  <c r="L137" i="60"/>
  <c r="V137" i="60"/>
  <c r="AB137" i="60"/>
  <c r="L138" i="60"/>
  <c r="R138" i="60"/>
  <c r="AB138" i="60"/>
  <c r="H139" i="60"/>
  <c r="R139" i="60"/>
  <c r="X139" i="60"/>
  <c r="H140" i="60"/>
  <c r="N140" i="60"/>
  <c r="X140" i="60"/>
  <c r="D141" i="60"/>
  <c r="N141" i="60"/>
  <c r="T141" i="60"/>
  <c r="D142" i="60"/>
  <c r="J142" i="60"/>
  <c r="T142" i="60"/>
  <c r="Z142" i="60"/>
  <c r="J143" i="60"/>
  <c r="P143" i="60"/>
  <c r="Z143" i="60"/>
  <c r="F144" i="60"/>
  <c r="P144" i="60"/>
  <c r="V144" i="60"/>
  <c r="F145" i="60"/>
  <c r="L145" i="60"/>
  <c r="V145" i="60"/>
  <c r="AB145" i="60"/>
  <c r="L146" i="60"/>
  <c r="R146" i="60"/>
  <c r="AB146" i="60"/>
  <c r="H147" i="60"/>
  <c r="R147" i="60"/>
  <c r="X147" i="60"/>
  <c r="H148" i="60"/>
  <c r="N148" i="60"/>
  <c r="X148" i="60"/>
  <c r="D149" i="60"/>
  <c r="N149" i="60"/>
  <c r="T149" i="60"/>
  <c r="D150" i="60"/>
  <c r="J150" i="60"/>
  <c r="T150" i="60"/>
  <c r="Z150" i="60"/>
  <c r="J151" i="60"/>
  <c r="P151" i="60"/>
  <c r="Z151" i="60"/>
  <c r="F152" i="60"/>
  <c r="P152" i="60"/>
  <c r="V152" i="60"/>
  <c r="F153" i="60"/>
  <c r="L153" i="60"/>
  <c r="V153" i="60"/>
  <c r="AB153" i="60"/>
  <c r="L154" i="60"/>
  <c r="R154" i="60"/>
  <c r="AB154" i="60"/>
  <c r="H155" i="60"/>
  <c r="R155" i="60"/>
  <c r="X155" i="60"/>
  <c r="H156" i="60"/>
  <c r="N156" i="60"/>
  <c r="X156" i="60"/>
  <c r="D157" i="60"/>
  <c r="N157" i="60"/>
  <c r="T157" i="60"/>
  <c r="D158" i="60"/>
  <c r="J158" i="60"/>
  <c r="T158" i="60"/>
  <c r="Z158" i="60"/>
  <c r="J159" i="60"/>
  <c r="P159" i="60"/>
  <c r="Z159" i="60"/>
  <c r="F160" i="60"/>
  <c r="P160" i="60"/>
  <c r="V160" i="60"/>
  <c r="F161" i="60"/>
  <c r="L161" i="60"/>
  <c r="V161" i="60"/>
  <c r="AB161" i="60"/>
  <c r="L162" i="60"/>
  <c r="R162" i="60"/>
  <c r="AB162" i="60"/>
  <c r="H163" i="60"/>
  <c r="R163" i="60"/>
  <c r="X163" i="60"/>
  <c r="H164" i="60"/>
  <c r="N164" i="60"/>
  <c r="X164" i="60"/>
  <c r="D165" i="60"/>
  <c r="N165" i="60"/>
  <c r="T165" i="60"/>
  <c r="D166" i="60"/>
  <c r="J166" i="60"/>
  <c r="T166" i="60"/>
  <c r="Z166" i="60"/>
  <c r="J167" i="60"/>
  <c r="P167" i="60"/>
  <c r="Z167" i="60"/>
  <c r="F168" i="60"/>
  <c r="P168" i="60"/>
  <c r="V168" i="60"/>
  <c r="F169" i="60"/>
  <c r="L169" i="60"/>
  <c r="V169" i="60"/>
  <c r="AB169" i="60"/>
  <c r="L170" i="60"/>
  <c r="R170" i="60"/>
  <c r="AB170" i="60"/>
  <c r="H171" i="60"/>
  <c r="R171" i="60"/>
  <c r="X171" i="60"/>
  <c r="H172" i="60"/>
  <c r="N172" i="60"/>
  <c r="X172" i="60"/>
  <c r="D173" i="60"/>
  <c r="N173" i="60"/>
  <c r="T173" i="60"/>
  <c r="D174" i="60"/>
  <c r="J174" i="60"/>
  <c r="T174" i="60"/>
  <c r="Z174" i="60"/>
  <c r="J175" i="60"/>
  <c r="P175" i="60"/>
  <c r="Z175" i="60"/>
  <c r="F176" i="60"/>
  <c r="P176" i="60"/>
  <c r="V176" i="60"/>
  <c r="F177" i="60"/>
  <c r="L177" i="60"/>
  <c r="V177" i="60"/>
  <c r="AB177" i="60"/>
  <c r="L178" i="60"/>
  <c r="R178" i="60"/>
  <c r="AB178" i="60"/>
  <c r="H179" i="60"/>
  <c r="R179" i="60"/>
  <c r="X179" i="60"/>
  <c r="H180" i="60"/>
  <c r="N180" i="60"/>
  <c r="X180" i="60"/>
  <c r="D181" i="60"/>
  <c r="N181" i="60"/>
  <c r="T181" i="60"/>
  <c r="D182" i="60"/>
  <c r="J182" i="60"/>
  <c r="T182" i="60"/>
  <c r="Z182" i="60"/>
  <c r="J183" i="60"/>
  <c r="P183" i="60"/>
  <c r="Z183" i="60"/>
  <c r="F184" i="60"/>
  <c r="P184" i="60"/>
  <c r="V184" i="60"/>
  <c r="F185" i="60"/>
  <c r="L185" i="60"/>
  <c r="V185" i="60"/>
  <c r="AB185" i="60"/>
  <c r="L186" i="60"/>
  <c r="R186" i="60"/>
  <c r="AB186" i="60"/>
  <c r="H187" i="60"/>
  <c r="R187" i="60"/>
  <c r="X187" i="60"/>
  <c r="H188" i="60"/>
  <c r="N188" i="60"/>
  <c r="X188" i="60"/>
  <c r="D189" i="60"/>
  <c r="N189" i="60"/>
  <c r="T189" i="60"/>
  <c r="D190" i="60"/>
  <c r="J190" i="60"/>
  <c r="T190" i="60"/>
  <c r="Z190" i="60"/>
  <c r="J191" i="60"/>
  <c r="P191" i="60"/>
  <c r="Z191" i="60"/>
  <c r="F192" i="60"/>
  <c r="P192" i="60"/>
  <c r="V192" i="60"/>
  <c r="F193" i="60"/>
  <c r="L193" i="60"/>
  <c r="V193" i="60"/>
  <c r="AB193" i="60"/>
  <c r="L194" i="60"/>
  <c r="R194" i="60"/>
  <c r="AB194" i="60"/>
  <c r="H195" i="60"/>
  <c r="R195" i="60"/>
  <c r="X195" i="60"/>
  <c r="H196" i="60"/>
  <c r="N196" i="60"/>
  <c r="X196" i="60"/>
  <c r="D197" i="60"/>
  <c r="N197" i="60"/>
  <c r="T197" i="60"/>
  <c r="D198" i="60"/>
  <c r="P312" i="60"/>
  <c r="L313" i="60"/>
  <c r="AB314" i="60"/>
  <c r="X315" i="60"/>
  <c r="N317" i="60"/>
  <c r="N318" i="60"/>
  <c r="T319" i="60"/>
  <c r="Z320" i="60"/>
  <c r="F322" i="60"/>
  <c r="L323" i="60"/>
  <c r="R324" i="60"/>
  <c r="X325" i="60"/>
  <c r="D327" i="60"/>
  <c r="J328" i="60"/>
  <c r="P329" i="60"/>
  <c r="V330" i="60"/>
  <c r="AB331" i="60"/>
  <c r="H333" i="60"/>
  <c r="N334" i="60"/>
  <c r="T335" i="60"/>
  <c r="Z336" i="60"/>
  <c r="F338" i="60"/>
  <c r="L339" i="60"/>
  <c r="R340" i="60"/>
  <c r="X341" i="60"/>
  <c r="D343" i="60"/>
  <c r="J344" i="60"/>
  <c r="P345" i="60"/>
  <c r="V346" i="60"/>
  <c r="L112" i="60"/>
  <c r="P112" i="60"/>
  <c r="T112" i="60"/>
  <c r="X112" i="60"/>
  <c r="AB112" i="60"/>
  <c r="F113" i="60"/>
  <c r="J113" i="60"/>
  <c r="N113" i="60"/>
  <c r="R113" i="60"/>
  <c r="V113" i="60"/>
  <c r="Z113" i="60"/>
  <c r="D114" i="60"/>
  <c r="H114" i="60"/>
  <c r="L114" i="60"/>
  <c r="P114" i="60"/>
  <c r="T114" i="60"/>
  <c r="X114" i="60"/>
  <c r="AB114" i="60"/>
  <c r="F115" i="60"/>
  <c r="J115" i="60"/>
  <c r="N115" i="60"/>
  <c r="T115" i="60"/>
  <c r="D116" i="60"/>
  <c r="J116" i="60"/>
  <c r="T116" i="60"/>
  <c r="Z116" i="60"/>
  <c r="J117" i="60"/>
  <c r="P117" i="60"/>
  <c r="Z117" i="60"/>
  <c r="F118" i="60"/>
  <c r="P118" i="60"/>
  <c r="V118" i="60"/>
  <c r="F119" i="60"/>
  <c r="L119" i="60"/>
  <c r="V119" i="60"/>
  <c r="AB119" i="60"/>
  <c r="L120" i="60"/>
  <c r="R120" i="60"/>
  <c r="AB120" i="60"/>
  <c r="H121" i="60"/>
  <c r="R121" i="60"/>
  <c r="X121" i="60"/>
  <c r="H122" i="60"/>
  <c r="N122" i="60"/>
  <c r="X122" i="60"/>
  <c r="D123" i="60"/>
  <c r="N123" i="60"/>
  <c r="T123" i="60"/>
  <c r="D124" i="60"/>
  <c r="J124" i="60"/>
  <c r="T124" i="60"/>
  <c r="Z124" i="60"/>
  <c r="J125" i="60"/>
  <c r="P125" i="60"/>
  <c r="Z125" i="60"/>
  <c r="F126" i="60"/>
  <c r="P126" i="60"/>
  <c r="V126" i="60"/>
  <c r="F127" i="60"/>
  <c r="L127" i="60"/>
  <c r="V127" i="60"/>
  <c r="AB127" i="60"/>
  <c r="L128" i="60"/>
  <c r="R128" i="60"/>
  <c r="AB128" i="60"/>
  <c r="H129" i="60"/>
  <c r="R129" i="60"/>
  <c r="X129" i="60"/>
  <c r="H130" i="60"/>
  <c r="N130" i="60"/>
  <c r="X130" i="60"/>
  <c r="D131" i="60"/>
  <c r="N131" i="60"/>
  <c r="T131" i="60"/>
  <c r="D132" i="60"/>
  <c r="J132" i="60"/>
  <c r="T132" i="60"/>
  <c r="Z132" i="60"/>
  <c r="J133" i="60"/>
  <c r="P133" i="60"/>
  <c r="Z133" i="60"/>
  <c r="F134" i="60"/>
  <c r="P134" i="60"/>
  <c r="V134" i="60"/>
  <c r="F135" i="60"/>
  <c r="L135" i="60"/>
  <c r="V135" i="60"/>
  <c r="AB135" i="60"/>
  <c r="L136" i="60"/>
  <c r="R136" i="60"/>
  <c r="AB136" i="60"/>
  <c r="H137" i="60"/>
  <c r="R137" i="60"/>
  <c r="X137" i="60"/>
  <c r="H138" i="60"/>
  <c r="N138" i="60"/>
  <c r="X138" i="60"/>
  <c r="D139" i="60"/>
  <c r="N139" i="60"/>
  <c r="T139" i="60"/>
  <c r="D140" i="60"/>
  <c r="J140" i="60"/>
  <c r="T140" i="60"/>
  <c r="Z140" i="60"/>
  <c r="J141" i="60"/>
  <c r="P141" i="60"/>
  <c r="Z141" i="60"/>
  <c r="F142" i="60"/>
  <c r="P142" i="60"/>
  <c r="V142" i="60"/>
  <c r="F143" i="60"/>
  <c r="L143" i="60"/>
  <c r="V143" i="60"/>
  <c r="AB143" i="60"/>
  <c r="L144" i="60"/>
  <c r="R144" i="60"/>
  <c r="AB144" i="60"/>
  <c r="H145" i="60"/>
  <c r="R145" i="60"/>
  <c r="X145" i="60"/>
  <c r="H146" i="60"/>
  <c r="N146" i="60"/>
  <c r="X146" i="60"/>
  <c r="D147" i="60"/>
  <c r="N147" i="60"/>
  <c r="T147" i="60"/>
  <c r="D148" i="60"/>
  <c r="J148" i="60"/>
  <c r="T148" i="60"/>
  <c r="Z148" i="60"/>
  <c r="J149" i="60"/>
  <c r="P149" i="60"/>
  <c r="Z149" i="60"/>
  <c r="F150" i="60"/>
  <c r="P150" i="60"/>
  <c r="V150" i="60"/>
  <c r="F151" i="60"/>
  <c r="L151" i="60"/>
  <c r="V151" i="60"/>
  <c r="AB151" i="60"/>
  <c r="L152" i="60"/>
  <c r="R152" i="60"/>
  <c r="AB152" i="60"/>
  <c r="H153" i="60"/>
  <c r="R153" i="60"/>
  <c r="X153" i="60"/>
  <c r="H154" i="60"/>
  <c r="N154" i="60"/>
  <c r="X154" i="60"/>
  <c r="D155" i="60"/>
  <c r="N155" i="60"/>
  <c r="T155" i="60"/>
  <c r="D156" i="60"/>
  <c r="J156" i="60"/>
  <c r="T156" i="60"/>
  <c r="Z156" i="60"/>
  <c r="J157" i="60"/>
  <c r="P157" i="60"/>
  <c r="Z157" i="60"/>
  <c r="F158" i="60"/>
  <c r="P158" i="60"/>
  <c r="V158" i="60"/>
  <c r="F159" i="60"/>
  <c r="L159" i="60"/>
  <c r="V159" i="60"/>
  <c r="AB159" i="60"/>
  <c r="L160" i="60"/>
  <c r="R160" i="60"/>
  <c r="AB160" i="60"/>
  <c r="H161" i="60"/>
  <c r="R161" i="60"/>
  <c r="X161" i="60"/>
  <c r="H162" i="60"/>
  <c r="N162" i="60"/>
  <c r="X162" i="60"/>
  <c r="D163" i="60"/>
  <c r="N163" i="60"/>
  <c r="T163" i="60"/>
  <c r="D164" i="60"/>
  <c r="J164" i="60"/>
  <c r="T164" i="60"/>
  <c r="Z164" i="60"/>
  <c r="J165" i="60"/>
  <c r="P165" i="60"/>
  <c r="Z165" i="60"/>
  <c r="F166" i="60"/>
  <c r="P166" i="60"/>
  <c r="V166" i="60"/>
  <c r="F167" i="60"/>
  <c r="L167" i="60"/>
  <c r="V167" i="60"/>
  <c r="AB167" i="60"/>
  <c r="L168" i="60"/>
  <c r="R168" i="60"/>
  <c r="AB168" i="60"/>
  <c r="H169" i="60"/>
  <c r="R169" i="60"/>
  <c r="X169" i="60"/>
  <c r="H170" i="60"/>
  <c r="N170" i="60"/>
  <c r="X170" i="60"/>
  <c r="D171" i="60"/>
  <c r="N171" i="60"/>
  <c r="T171" i="60"/>
  <c r="D172" i="60"/>
  <c r="J172" i="60"/>
  <c r="T172" i="60"/>
  <c r="Z172" i="60"/>
  <c r="J173" i="60"/>
  <c r="P173" i="60"/>
  <c r="Z173" i="60"/>
  <c r="F174" i="60"/>
  <c r="P174" i="60"/>
  <c r="V174" i="60"/>
  <c r="F175" i="60"/>
  <c r="L175" i="60"/>
  <c r="V175" i="60"/>
  <c r="AB175" i="60"/>
  <c r="L176" i="60"/>
  <c r="R176" i="60"/>
  <c r="AB176" i="60"/>
  <c r="H177" i="60"/>
  <c r="R177" i="60"/>
  <c r="X177" i="60"/>
  <c r="H178" i="60"/>
  <c r="N178" i="60"/>
  <c r="X178" i="60"/>
  <c r="D179" i="60"/>
  <c r="N179" i="60"/>
  <c r="T179" i="60"/>
  <c r="D180" i="60"/>
  <c r="J180" i="60"/>
  <c r="T180" i="60"/>
  <c r="Z180" i="60"/>
  <c r="J181" i="60"/>
  <c r="P181" i="60"/>
  <c r="Z181" i="60"/>
  <c r="F182" i="60"/>
  <c r="P182" i="60"/>
  <c r="V182" i="60"/>
  <c r="F183" i="60"/>
  <c r="L183" i="60"/>
  <c r="V183" i="60"/>
  <c r="AB183" i="60"/>
  <c r="L184" i="60"/>
  <c r="R184" i="60"/>
  <c r="AB184" i="60"/>
  <c r="H185" i="60"/>
  <c r="R185" i="60"/>
  <c r="X185" i="60"/>
  <c r="H186" i="60"/>
  <c r="N186" i="60"/>
  <c r="X186" i="60"/>
  <c r="D187" i="60"/>
  <c r="N187" i="60"/>
  <c r="T187" i="60"/>
  <c r="D188" i="60"/>
  <c r="J188" i="60"/>
  <c r="T188" i="60"/>
  <c r="Z188" i="60"/>
  <c r="J189" i="60"/>
  <c r="P189" i="60"/>
  <c r="Z189" i="60"/>
  <c r="F190" i="60"/>
  <c r="P190" i="60"/>
  <c r="V190" i="60"/>
  <c r="F191" i="60"/>
  <c r="L191" i="60"/>
  <c r="V191" i="60"/>
  <c r="AB191" i="60"/>
  <c r="L192" i="60"/>
  <c r="R192" i="60"/>
  <c r="AB192" i="60"/>
  <c r="H193" i="60"/>
  <c r="R193" i="60"/>
  <c r="X193" i="60"/>
  <c r="H194" i="60"/>
  <c r="N194" i="60"/>
  <c r="X194" i="60"/>
  <c r="D195" i="60"/>
  <c r="N195" i="60"/>
  <c r="T195" i="60"/>
  <c r="D196" i="60"/>
  <c r="J196" i="60"/>
  <c r="T196" i="60"/>
  <c r="Z196" i="60"/>
  <c r="J197" i="60"/>
  <c r="P197" i="60"/>
  <c r="Z197" i="60"/>
  <c r="F198" i="60"/>
  <c r="L198" i="60"/>
  <c r="V312" i="60"/>
  <c r="L314" i="60"/>
  <c r="H315" i="60"/>
  <c r="X316" i="60"/>
  <c r="T317" i="60"/>
  <c r="V318" i="60"/>
  <c r="AB319" i="60"/>
  <c r="H321" i="60"/>
  <c r="N322" i="60"/>
  <c r="T323" i="60"/>
  <c r="Z324" i="60"/>
  <c r="F326" i="60"/>
  <c r="L327" i="60"/>
  <c r="R328" i="60"/>
  <c r="X329" i="60"/>
  <c r="D331" i="60"/>
  <c r="J332" i="60"/>
  <c r="P333" i="60"/>
  <c r="V334" i="60"/>
  <c r="AB335" i="60"/>
  <c r="H337" i="60"/>
  <c r="N338" i="60"/>
  <c r="T339" i="60"/>
  <c r="Z340" i="60"/>
  <c r="F342" i="60"/>
  <c r="L343" i="60"/>
  <c r="R344" i="60"/>
  <c r="X345" i="60"/>
  <c r="H347" i="60"/>
  <c r="T198" i="60"/>
  <c r="X198" i="60"/>
  <c r="AB198" i="60"/>
  <c r="F199" i="60"/>
  <c r="J199" i="60"/>
  <c r="N199" i="60"/>
  <c r="R199" i="60"/>
  <c r="V199" i="60"/>
  <c r="Z199" i="60"/>
  <c r="D200" i="60"/>
  <c r="H200" i="60"/>
  <c r="L200" i="60"/>
  <c r="P200" i="60"/>
  <c r="T200" i="60"/>
  <c r="X200" i="60"/>
  <c r="AB200" i="60"/>
  <c r="F201" i="60"/>
  <c r="J201" i="60"/>
  <c r="N201" i="60"/>
  <c r="R201" i="60"/>
  <c r="V201" i="60"/>
  <c r="Z201" i="60"/>
  <c r="D202" i="60"/>
  <c r="H202" i="60"/>
  <c r="L202" i="60"/>
  <c r="P202" i="60"/>
  <c r="T202" i="60"/>
  <c r="X202" i="60"/>
  <c r="AB202" i="60"/>
  <c r="F203" i="60"/>
  <c r="J203" i="60"/>
  <c r="N203" i="60"/>
  <c r="R203" i="60"/>
  <c r="V203" i="60"/>
  <c r="Z203" i="60"/>
  <c r="D204" i="60"/>
  <c r="H204" i="60"/>
  <c r="L204" i="60"/>
  <c r="P204" i="60"/>
  <c r="T204" i="60"/>
  <c r="X204" i="60"/>
  <c r="AB204" i="60"/>
  <c r="F205" i="60"/>
  <c r="J205" i="60"/>
  <c r="N205" i="60"/>
  <c r="R205" i="60"/>
  <c r="V205" i="60"/>
  <c r="Z205" i="60"/>
  <c r="D206" i="60"/>
  <c r="H206" i="60"/>
  <c r="L206" i="60"/>
  <c r="P206" i="60"/>
  <c r="T206" i="60"/>
  <c r="X206" i="60"/>
  <c r="AB206" i="60"/>
  <c r="F207" i="60"/>
  <c r="J207" i="60"/>
  <c r="N207" i="60"/>
  <c r="R207" i="60"/>
  <c r="V207" i="60"/>
  <c r="Z207" i="60"/>
  <c r="D208" i="60"/>
  <c r="H208" i="60"/>
  <c r="L208" i="60"/>
  <c r="P208" i="60"/>
  <c r="T208" i="60"/>
  <c r="X208" i="60"/>
  <c r="AB208" i="60"/>
  <c r="F209" i="60"/>
  <c r="J209" i="60"/>
  <c r="N209" i="60"/>
  <c r="R209" i="60"/>
  <c r="V209" i="60"/>
  <c r="Z209" i="60"/>
  <c r="D210" i="60"/>
  <c r="H210" i="60"/>
  <c r="L210" i="60"/>
  <c r="P210" i="60"/>
  <c r="T210" i="60"/>
  <c r="X210" i="60"/>
  <c r="AB210" i="60"/>
  <c r="F211" i="60"/>
  <c r="J211" i="60"/>
  <c r="N211" i="60"/>
  <c r="R211" i="60"/>
  <c r="V211" i="60"/>
  <c r="Z211" i="60"/>
  <c r="D212" i="60"/>
  <c r="H212" i="60"/>
  <c r="L212" i="60"/>
  <c r="P212" i="60"/>
  <c r="T212" i="60"/>
  <c r="X212" i="60"/>
  <c r="AB212" i="60"/>
  <c r="F213" i="60"/>
  <c r="J213" i="60"/>
  <c r="N213" i="60"/>
  <c r="R213" i="60"/>
  <c r="V213" i="60"/>
  <c r="Z213" i="60"/>
  <c r="D214" i="60"/>
  <c r="H214" i="60"/>
  <c r="L214" i="60"/>
  <c r="P214" i="60"/>
  <c r="T214" i="60"/>
  <c r="X214" i="60"/>
  <c r="AB214" i="60"/>
  <c r="F215" i="60"/>
  <c r="J215" i="60"/>
  <c r="N215" i="60"/>
  <c r="R215" i="60"/>
  <c r="V215" i="60"/>
  <c r="Z215" i="60"/>
  <c r="D216" i="60"/>
  <c r="H216" i="60"/>
  <c r="L216" i="60"/>
  <c r="P216" i="60"/>
  <c r="T216" i="60"/>
  <c r="X216" i="60"/>
  <c r="AB216" i="60"/>
  <c r="F217" i="60"/>
  <c r="J217" i="60"/>
  <c r="N217" i="60"/>
  <c r="R217" i="60"/>
  <c r="V217" i="60"/>
  <c r="Z217" i="60"/>
  <c r="D218" i="60"/>
  <c r="H218" i="60"/>
  <c r="L218" i="60"/>
  <c r="P218" i="60"/>
  <c r="T218" i="60"/>
  <c r="X218" i="60"/>
  <c r="AB218" i="60"/>
  <c r="F219" i="60"/>
  <c r="J219" i="60"/>
  <c r="N219" i="60"/>
  <c r="R219" i="60"/>
  <c r="V219" i="60"/>
  <c r="Z219" i="60"/>
  <c r="D220" i="60"/>
  <c r="H220" i="60"/>
  <c r="L220" i="60"/>
  <c r="P220" i="60"/>
  <c r="T220" i="60"/>
  <c r="X220" i="60"/>
  <c r="AB220" i="60"/>
  <c r="F221" i="60"/>
  <c r="J221" i="60"/>
  <c r="N221" i="60"/>
  <c r="R221" i="60"/>
  <c r="V221" i="60"/>
  <c r="Z221" i="60"/>
  <c r="D222" i="60"/>
  <c r="H222" i="60"/>
  <c r="L222" i="60"/>
  <c r="P222" i="60"/>
  <c r="T222" i="60"/>
  <c r="X222" i="60"/>
  <c r="AB222" i="60"/>
  <c r="F223" i="60"/>
  <c r="J223" i="60"/>
  <c r="N223" i="60"/>
  <c r="R223" i="60"/>
  <c r="V223" i="60"/>
  <c r="Z223" i="60"/>
  <c r="D224" i="60"/>
  <c r="H224" i="60"/>
  <c r="L224" i="60"/>
  <c r="P224" i="60"/>
  <c r="T224" i="60"/>
  <c r="X224" i="60"/>
  <c r="AB224" i="60"/>
  <c r="F225" i="60"/>
  <c r="J225" i="60"/>
  <c r="N225" i="60"/>
  <c r="R225" i="60"/>
  <c r="V225" i="60"/>
  <c r="Z225" i="60"/>
  <c r="D226" i="60"/>
  <c r="H226" i="60"/>
  <c r="L226" i="60"/>
  <c r="P226" i="60"/>
  <c r="T226" i="60"/>
  <c r="X226" i="60"/>
  <c r="AB226" i="60"/>
  <c r="F227" i="60"/>
  <c r="J227" i="60"/>
  <c r="N227" i="60"/>
  <c r="R227" i="60"/>
  <c r="V227" i="60"/>
  <c r="Z227" i="60"/>
  <c r="D228" i="60"/>
  <c r="H228" i="60"/>
  <c r="L228" i="60"/>
  <c r="P228" i="60"/>
  <c r="T228" i="60"/>
  <c r="X228" i="60"/>
  <c r="AB228" i="60"/>
  <c r="F229" i="60"/>
  <c r="J229" i="60"/>
  <c r="N229" i="60"/>
  <c r="R229" i="60"/>
  <c r="V229" i="60"/>
  <c r="Z229" i="60"/>
  <c r="D230" i="60"/>
  <c r="H230" i="60"/>
  <c r="L230" i="60"/>
  <c r="P230" i="60"/>
  <c r="T230" i="60"/>
  <c r="X230" i="60"/>
  <c r="AB230" i="60"/>
  <c r="F231" i="60"/>
  <c r="J231" i="60"/>
  <c r="N231" i="60"/>
  <c r="R231" i="60"/>
  <c r="V231" i="60"/>
  <c r="Z231" i="60"/>
  <c r="D232" i="60"/>
  <c r="H232" i="60"/>
  <c r="L232" i="60"/>
  <c r="P232" i="60"/>
  <c r="T232" i="60"/>
  <c r="X232" i="60"/>
  <c r="AB232" i="60"/>
  <c r="F233" i="60"/>
  <c r="J233" i="60"/>
  <c r="N233" i="60"/>
  <c r="R233" i="60"/>
  <c r="V233" i="60"/>
  <c r="Z233" i="60"/>
  <c r="D234" i="60"/>
  <c r="H234" i="60"/>
  <c r="L234" i="60"/>
  <c r="P234" i="60"/>
  <c r="T234" i="60"/>
  <c r="X234" i="60"/>
  <c r="AB234" i="60"/>
  <c r="F235" i="60"/>
  <c r="J235" i="60"/>
  <c r="N235" i="60"/>
  <c r="R235" i="60"/>
  <c r="V235" i="60"/>
  <c r="Z235" i="60"/>
  <c r="D236" i="60"/>
  <c r="H236" i="60"/>
  <c r="L236" i="60"/>
  <c r="P236" i="60"/>
  <c r="T236" i="60"/>
  <c r="X236" i="60"/>
  <c r="AB236" i="60"/>
  <c r="F237" i="60"/>
  <c r="J237" i="60"/>
  <c r="N237" i="60"/>
  <c r="R237" i="60"/>
  <c r="V237" i="60"/>
  <c r="Z237" i="60"/>
  <c r="D238" i="60"/>
  <c r="H238" i="60"/>
  <c r="L238" i="60"/>
  <c r="P238" i="60"/>
  <c r="T238" i="60"/>
  <c r="X238" i="60"/>
  <c r="AB238" i="60"/>
  <c r="F239" i="60"/>
  <c r="J239" i="60"/>
  <c r="N239" i="60"/>
  <c r="R239" i="60"/>
  <c r="V239" i="60"/>
  <c r="Z239" i="60"/>
  <c r="D240" i="60"/>
  <c r="H240" i="60"/>
  <c r="L240" i="60"/>
  <c r="P240" i="60"/>
  <c r="T240" i="60"/>
  <c r="X240" i="60"/>
  <c r="AB240" i="60"/>
  <c r="F241" i="60"/>
  <c r="J241" i="60"/>
  <c r="N241" i="60"/>
  <c r="R241" i="60"/>
  <c r="V241" i="60"/>
  <c r="Z241" i="60"/>
  <c r="D242" i="60"/>
  <c r="H242" i="60"/>
  <c r="L242" i="60"/>
  <c r="P242" i="60"/>
  <c r="T242" i="60"/>
  <c r="X242" i="60"/>
  <c r="AB242" i="60"/>
  <c r="F243" i="60"/>
  <c r="J243" i="60"/>
  <c r="N243" i="60"/>
  <c r="R243" i="60"/>
  <c r="V243" i="60"/>
  <c r="Z243" i="60"/>
  <c r="D244" i="60"/>
  <c r="H244" i="60"/>
  <c r="L244" i="60"/>
  <c r="P244" i="60"/>
  <c r="T244" i="60"/>
  <c r="X244" i="60"/>
  <c r="AB244" i="60"/>
  <c r="F245" i="60"/>
  <c r="J245" i="60"/>
  <c r="N245" i="60"/>
  <c r="R245" i="60"/>
  <c r="V245" i="60"/>
  <c r="Z245" i="60"/>
  <c r="D246" i="60"/>
  <c r="H246" i="60"/>
  <c r="L246" i="60"/>
  <c r="P246" i="60"/>
  <c r="T246" i="60"/>
  <c r="X246" i="60"/>
  <c r="AB246" i="60"/>
  <c r="F247" i="60"/>
  <c r="J247" i="60"/>
  <c r="N247" i="60"/>
  <c r="R247" i="60"/>
  <c r="V247" i="60"/>
  <c r="Z247" i="60"/>
  <c r="D248" i="60"/>
  <c r="H248" i="60"/>
  <c r="L248" i="60"/>
  <c r="P248" i="60"/>
  <c r="T248" i="60"/>
  <c r="X248" i="60"/>
  <c r="AB248" i="60"/>
  <c r="F249" i="60"/>
  <c r="J249" i="60"/>
  <c r="N249" i="60"/>
  <c r="R249" i="60"/>
  <c r="V249" i="60"/>
  <c r="Z249" i="60"/>
  <c r="D250" i="60"/>
  <c r="H250" i="60"/>
  <c r="L250" i="60"/>
  <c r="P250" i="60"/>
  <c r="T250" i="60"/>
  <c r="X250" i="60"/>
  <c r="AB250" i="60"/>
  <c r="F251" i="60"/>
  <c r="J251" i="60"/>
  <c r="N251" i="60"/>
  <c r="R251" i="60"/>
  <c r="V251" i="60"/>
  <c r="Z251" i="60"/>
  <c r="D252" i="60"/>
  <c r="H252" i="60"/>
  <c r="L252" i="60"/>
  <c r="P252" i="60"/>
  <c r="T252" i="60"/>
  <c r="X252" i="60"/>
  <c r="AB252" i="60"/>
  <c r="F253" i="60"/>
  <c r="J253" i="60"/>
  <c r="N253" i="60"/>
  <c r="R253" i="60"/>
  <c r="V253" i="60"/>
  <c r="Z253" i="60"/>
  <c r="D254" i="60"/>
  <c r="H254" i="60"/>
  <c r="L254" i="60"/>
  <c r="P254" i="60"/>
  <c r="T254" i="60"/>
  <c r="X254" i="60"/>
  <c r="AB254" i="60"/>
  <c r="F255" i="60"/>
  <c r="J255" i="60"/>
  <c r="N255" i="60"/>
  <c r="R255" i="60"/>
  <c r="V255" i="60"/>
  <c r="Z255" i="60"/>
  <c r="D256" i="60"/>
  <c r="H256" i="60"/>
  <c r="L256" i="60"/>
  <c r="P256" i="60"/>
  <c r="T256" i="60"/>
  <c r="X256" i="60"/>
  <c r="AB256" i="60"/>
  <c r="F257" i="60"/>
  <c r="J257" i="60"/>
  <c r="N257" i="60"/>
  <c r="R257" i="60"/>
  <c r="V257" i="60"/>
  <c r="Z257" i="60"/>
  <c r="D258" i="60"/>
  <c r="H258" i="60"/>
  <c r="L258" i="60"/>
  <c r="P258" i="60"/>
  <c r="T258" i="60"/>
  <c r="X258" i="60"/>
  <c r="AB258" i="60"/>
  <c r="F259" i="60"/>
  <c r="J259" i="60"/>
  <c r="N259" i="60"/>
  <c r="R259" i="60"/>
  <c r="V259" i="60"/>
  <c r="Z259" i="60"/>
  <c r="D260" i="60"/>
  <c r="H260" i="60"/>
  <c r="L260" i="60"/>
  <c r="P260" i="60"/>
  <c r="T260" i="60"/>
  <c r="X260" i="60"/>
  <c r="AB260" i="60"/>
  <c r="F261" i="60"/>
  <c r="J261" i="60"/>
  <c r="N261" i="60"/>
  <c r="R261" i="60"/>
  <c r="V261" i="60"/>
  <c r="Z261" i="60"/>
  <c r="D262" i="60"/>
  <c r="H262" i="60"/>
  <c r="L262" i="60"/>
  <c r="P262" i="60"/>
  <c r="T262" i="60"/>
  <c r="X262" i="60"/>
  <c r="AB262" i="60"/>
  <c r="F263" i="60"/>
  <c r="J263" i="60"/>
  <c r="N263" i="60"/>
  <c r="R263" i="60"/>
  <c r="V263" i="60"/>
  <c r="Z263" i="60"/>
  <c r="D264" i="60"/>
  <c r="H264" i="60"/>
  <c r="L264" i="60"/>
  <c r="P264" i="60"/>
  <c r="T264" i="60"/>
  <c r="X264" i="60"/>
  <c r="AB264" i="60"/>
  <c r="F265" i="60"/>
  <c r="J265" i="60"/>
  <c r="N265" i="60"/>
  <c r="R265" i="60"/>
  <c r="V265" i="60"/>
  <c r="Z265" i="60"/>
  <c r="D266" i="60"/>
  <c r="H266" i="60"/>
  <c r="L266" i="60"/>
  <c r="P266" i="60"/>
  <c r="T266" i="60"/>
  <c r="X266" i="60"/>
  <c r="AB266" i="60"/>
  <c r="F267" i="60"/>
  <c r="J267" i="60"/>
  <c r="N267" i="60"/>
  <c r="R267" i="60"/>
  <c r="V267" i="60"/>
  <c r="Z267" i="60"/>
  <c r="D268" i="60"/>
  <c r="H268" i="60"/>
  <c r="L268" i="60"/>
  <c r="P268" i="60"/>
  <c r="T268" i="60"/>
  <c r="X268" i="60"/>
  <c r="AB268" i="60"/>
  <c r="F269" i="60"/>
  <c r="J269" i="60"/>
  <c r="N269" i="60"/>
  <c r="R269" i="60"/>
  <c r="V269" i="60"/>
  <c r="Z269" i="60"/>
  <c r="D270" i="60"/>
  <c r="H270" i="60"/>
  <c r="L270" i="60"/>
  <c r="P270" i="60"/>
  <c r="T270" i="60"/>
  <c r="X270" i="60"/>
  <c r="AB270" i="60"/>
  <c r="F271" i="60"/>
  <c r="J271" i="60"/>
  <c r="N271" i="60"/>
  <c r="R271" i="60"/>
  <c r="V271" i="60"/>
  <c r="Z271" i="60"/>
  <c r="D272" i="60"/>
  <c r="H272" i="60"/>
  <c r="L272" i="60"/>
  <c r="P272" i="60"/>
  <c r="T272" i="60"/>
  <c r="X272" i="60"/>
  <c r="AB272" i="60"/>
  <c r="F273" i="60"/>
  <c r="J273" i="60"/>
  <c r="N273" i="60"/>
  <c r="R273" i="60"/>
  <c r="V273" i="60"/>
  <c r="Z273" i="60"/>
  <c r="D274" i="60"/>
  <c r="H274" i="60"/>
  <c r="L274" i="60"/>
  <c r="P274" i="60"/>
  <c r="T274" i="60"/>
  <c r="X274" i="60"/>
  <c r="AB274" i="60"/>
  <c r="F275" i="60"/>
  <c r="J275" i="60"/>
  <c r="N275" i="60"/>
  <c r="R275" i="60"/>
  <c r="V275" i="60"/>
  <c r="Z275" i="60"/>
  <c r="D276" i="60"/>
  <c r="H276" i="60"/>
  <c r="L276" i="60"/>
  <c r="P276" i="60"/>
  <c r="T276" i="60"/>
  <c r="X276" i="60"/>
  <c r="AB276" i="60"/>
  <c r="F277" i="60"/>
  <c r="J277" i="60"/>
  <c r="N277" i="60"/>
  <c r="R277" i="60"/>
  <c r="V277" i="60"/>
  <c r="Z277" i="60"/>
  <c r="D278" i="60"/>
  <c r="H278" i="60"/>
  <c r="L278" i="60"/>
  <c r="P278" i="60"/>
  <c r="T278" i="60"/>
  <c r="X278" i="60"/>
  <c r="AB278" i="60"/>
  <c r="F279" i="60"/>
  <c r="J279" i="60"/>
  <c r="N279" i="60"/>
  <c r="R279" i="60"/>
  <c r="V279" i="60"/>
  <c r="Z279" i="60"/>
  <c r="D280" i="60"/>
  <c r="H280" i="60"/>
  <c r="L280" i="60"/>
  <c r="P280" i="60"/>
  <c r="T280" i="60"/>
  <c r="X280" i="60"/>
  <c r="AB280" i="60"/>
  <c r="F281" i="60"/>
  <c r="J281" i="60"/>
  <c r="N281" i="60"/>
  <c r="R281" i="60"/>
  <c r="V281" i="60"/>
  <c r="Z281" i="60"/>
  <c r="D282" i="60"/>
  <c r="H282" i="60"/>
  <c r="L282" i="60"/>
  <c r="P282" i="60"/>
  <c r="T282" i="60"/>
  <c r="X282" i="60"/>
  <c r="AB282" i="60"/>
  <c r="F283" i="60"/>
  <c r="J283" i="60"/>
  <c r="N283" i="60"/>
  <c r="R283" i="60"/>
  <c r="V283" i="60"/>
  <c r="Z283" i="60"/>
  <c r="D284" i="60"/>
  <c r="H284" i="60"/>
  <c r="L284" i="60"/>
  <c r="P284" i="60"/>
  <c r="T284" i="60"/>
  <c r="X284" i="60"/>
  <c r="AB284" i="60"/>
  <c r="F285" i="60"/>
  <c r="J285" i="60"/>
  <c r="N285" i="60"/>
  <c r="R285" i="60"/>
  <c r="V285" i="60"/>
  <c r="Z285" i="60"/>
  <c r="D286" i="60"/>
  <c r="H286" i="60"/>
  <c r="L286" i="60"/>
  <c r="P286" i="60"/>
  <c r="T286" i="60"/>
  <c r="X286" i="60"/>
  <c r="AB286" i="60"/>
  <c r="F287" i="60"/>
  <c r="J287" i="60"/>
  <c r="N287" i="60"/>
  <c r="R287" i="60"/>
  <c r="V287" i="60"/>
  <c r="Z287" i="60"/>
  <c r="D288" i="60"/>
  <c r="H288" i="60"/>
  <c r="L288" i="60"/>
  <c r="P288" i="60"/>
  <c r="T288" i="60"/>
  <c r="X288" i="60"/>
  <c r="AB288" i="60"/>
  <c r="F289" i="60"/>
  <c r="J289" i="60"/>
  <c r="N289" i="60"/>
  <c r="R289" i="60"/>
  <c r="V289" i="60"/>
  <c r="Z289" i="60"/>
  <c r="D290" i="60"/>
  <c r="H290" i="60"/>
  <c r="L290" i="60"/>
  <c r="P290" i="60"/>
  <c r="T290" i="60"/>
  <c r="X290" i="60"/>
  <c r="AB290" i="60"/>
  <c r="F291" i="60"/>
  <c r="J291" i="60"/>
  <c r="N291" i="60"/>
  <c r="R291" i="60"/>
  <c r="V291" i="60"/>
  <c r="Z291" i="60"/>
  <c r="D292" i="60"/>
  <c r="H292" i="60"/>
  <c r="L292" i="60"/>
  <c r="P292" i="60"/>
  <c r="T292" i="60"/>
  <c r="X292" i="60"/>
  <c r="AB292" i="60"/>
  <c r="F293" i="60"/>
  <c r="J293" i="60"/>
  <c r="N293" i="60"/>
  <c r="R293" i="60"/>
  <c r="V293" i="60"/>
  <c r="Z293" i="60"/>
  <c r="D294" i="60"/>
  <c r="H294" i="60"/>
  <c r="L294" i="60"/>
  <c r="P294" i="60"/>
  <c r="T294" i="60"/>
  <c r="X294" i="60"/>
  <c r="AB294" i="60"/>
  <c r="F295" i="60"/>
  <c r="J295" i="60"/>
  <c r="N295" i="60"/>
  <c r="R295" i="60"/>
  <c r="V295" i="60"/>
  <c r="Z295" i="60"/>
  <c r="D296" i="60"/>
  <c r="H296" i="60"/>
  <c r="L296" i="60"/>
  <c r="P296" i="60"/>
  <c r="T296" i="60"/>
  <c r="X296" i="60"/>
  <c r="AB296" i="60"/>
  <c r="F297" i="60"/>
  <c r="J297" i="60"/>
  <c r="N297" i="60"/>
  <c r="R297" i="60"/>
  <c r="V297" i="60"/>
  <c r="Z297" i="60"/>
  <c r="D298" i="60"/>
  <c r="H298" i="60"/>
  <c r="L298" i="60"/>
  <c r="P298" i="60"/>
  <c r="T298" i="60"/>
  <c r="X298" i="60"/>
  <c r="AB298" i="60"/>
  <c r="F299" i="60"/>
  <c r="J299" i="60"/>
  <c r="N299" i="60"/>
  <c r="R299" i="60"/>
  <c r="V299" i="60"/>
  <c r="Z299" i="60"/>
  <c r="D300" i="60"/>
  <c r="H300" i="60"/>
  <c r="L300" i="60"/>
  <c r="P300" i="60"/>
  <c r="T300" i="60"/>
  <c r="X300" i="60"/>
  <c r="AB300" i="60"/>
  <c r="F301" i="60"/>
  <c r="J301" i="60"/>
  <c r="N301" i="60"/>
  <c r="R301" i="60"/>
  <c r="V301" i="60"/>
  <c r="Z301" i="60"/>
  <c r="D302" i="60"/>
  <c r="H302" i="60"/>
  <c r="L302" i="60"/>
  <c r="P302" i="60"/>
  <c r="T302" i="60"/>
  <c r="X302" i="60"/>
  <c r="AB302" i="60"/>
  <c r="F303" i="60"/>
  <c r="J303" i="60"/>
  <c r="N303" i="60"/>
  <c r="R303" i="60"/>
  <c r="V303" i="60"/>
  <c r="Z303" i="60"/>
  <c r="D304" i="60"/>
  <c r="H304" i="60"/>
  <c r="L304" i="60"/>
  <c r="P304" i="60"/>
  <c r="T304" i="60"/>
  <c r="X304" i="60"/>
  <c r="AB304" i="60"/>
  <c r="F305" i="60"/>
  <c r="J305" i="60"/>
  <c r="N305" i="60"/>
  <c r="R305" i="60"/>
  <c r="V305" i="60"/>
  <c r="Z305" i="60"/>
  <c r="D306" i="60"/>
  <c r="H306" i="60"/>
  <c r="L306" i="60"/>
  <c r="P306" i="60"/>
  <c r="T306" i="60"/>
  <c r="X306" i="60"/>
  <c r="AB306" i="60"/>
  <c r="F307" i="60"/>
  <c r="J307" i="60"/>
  <c r="N307" i="60"/>
  <c r="R307" i="60"/>
  <c r="V307" i="60"/>
  <c r="Z307" i="60"/>
  <c r="D308" i="60"/>
  <c r="H308" i="60"/>
  <c r="L308" i="60"/>
  <c r="P308" i="60"/>
  <c r="T308" i="60"/>
  <c r="X308" i="60"/>
  <c r="AB308" i="60"/>
  <c r="F309" i="60"/>
  <c r="J309" i="60"/>
  <c r="N309" i="60"/>
  <c r="R309" i="60"/>
  <c r="V309" i="60"/>
  <c r="Z309" i="60"/>
  <c r="D310" i="60"/>
  <c r="H310" i="60"/>
  <c r="L310" i="60"/>
  <c r="P310" i="60"/>
  <c r="T310" i="60"/>
  <c r="X310" i="60"/>
  <c r="AB310" i="60"/>
  <c r="F311" i="60"/>
  <c r="J311" i="60"/>
  <c r="N311" i="60"/>
  <c r="R311" i="60"/>
  <c r="V311" i="60"/>
  <c r="Z311" i="60"/>
  <c r="D312" i="60"/>
  <c r="H312" i="60"/>
  <c r="L312" i="60"/>
  <c r="R312" i="60"/>
  <c r="AB312" i="60"/>
  <c r="H313" i="60"/>
  <c r="R313" i="60"/>
  <c r="X313" i="60"/>
  <c r="H314" i="60"/>
  <c r="N314" i="60"/>
  <c r="X314" i="60"/>
  <c r="D315" i="60"/>
  <c r="N315" i="60"/>
  <c r="T315" i="60"/>
  <c r="D316" i="60"/>
  <c r="J316" i="60"/>
  <c r="T316" i="60"/>
  <c r="Z316" i="60"/>
  <c r="J317" i="60"/>
  <c r="P317" i="60"/>
  <c r="Z317" i="60"/>
  <c r="H318" i="60"/>
  <c r="P318" i="60"/>
  <c r="X318" i="60"/>
  <c r="F319" i="60"/>
  <c r="N319" i="60"/>
  <c r="V319" i="60"/>
  <c r="D320" i="60"/>
  <c r="L320" i="60"/>
  <c r="T320" i="60"/>
  <c r="AB320" i="60"/>
  <c r="J321" i="60"/>
  <c r="R321" i="60"/>
  <c r="Z321" i="60"/>
  <c r="H322" i="60"/>
  <c r="P322" i="60"/>
  <c r="X322" i="60"/>
  <c r="F323" i="60"/>
  <c r="N323" i="60"/>
  <c r="V323" i="60"/>
  <c r="D324" i="60"/>
  <c r="L324" i="60"/>
  <c r="T324" i="60"/>
  <c r="AB324" i="60"/>
  <c r="J325" i="60"/>
  <c r="R325" i="60"/>
  <c r="Z325" i="60"/>
  <c r="H326" i="60"/>
  <c r="P326" i="60"/>
  <c r="X326" i="60"/>
  <c r="F327" i="60"/>
  <c r="N327" i="60"/>
  <c r="V327" i="60"/>
  <c r="D328" i="60"/>
  <c r="L328" i="60"/>
  <c r="T328" i="60"/>
  <c r="AB328" i="60"/>
  <c r="J329" i="60"/>
  <c r="R329" i="60"/>
  <c r="Z329" i="60"/>
  <c r="H330" i="60"/>
  <c r="P330" i="60"/>
  <c r="X330" i="60"/>
  <c r="F331" i="60"/>
  <c r="N331" i="60"/>
  <c r="V331" i="60"/>
  <c r="D332" i="60"/>
  <c r="L332" i="60"/>
  <c r="T332" i="60"/>
  <c r="AB332" i="60"/>
  <c r="J333" i="60"/>
  <c r="R333" i="60"/>
  <c r="Z333" i="60"/>
  <c r="H334" i="60"/>
  <c r="P334" i="60"/>
  <c r="X334" i="60"/>
  <c r="F335" i="60"/>
  <c r="N335" i="60"/>
  <c r="V335" i="60"/>
  <c r="D336" i="60"/>
  <c r="L336" i="60"/>
  <c r="T336" i="60"/>
  <c r="AB336" i="60"/>
  <c r="J337" i="60"/>
  <c r="R337" i="60"/>
  <c r="Z337" i="60"/>
  <c r="H338" i="60"/>
  <c r="P338" i="60"/>
  <c r="X338" i="60"/>
  <c r="F339" i="60"/>
  <c r="N339" i="60"/>
  <c r="V339" i="60"/>
  <c r="D340" i="60"/>
  <c r="L340" i="60"/>
  <c r="T340" i="60"/>
  <c r="AB340" i="60"/>
  <c r="J341" i="60"/>
  <c r="R341" i="60"/>
  <c r="Z341" i="60"/>
  <c r="H342" i="60"/>
  <c r="P342" i="60"/>
  <c r="X342" i="60"/>
  <c r="F343" i="60"/>
  <c r="N343" i="60"/>
  <c r="V343" i="60"/>
  <c r="D344" i="60"/>
  <c r="L344" i="60"/>
  <c r="T344" i="60"/>
  <c r="AB344" i="60"/>
  <c r="J345" i="60"/>
  <c r="R345" i="60"/>
  <c r="Z345" i="60"/>
  <c r="H346" i="60"/>
  <c r="P346" i="60"/>
  <c r="X346" i="60"/>
  <c r="L347" i="60"/>
  <c r="AB347" i="60"/>
  <c r="N312" i="60"/>
  <c r="X312" i="60"/>
  <c r="D313" i="60"/>
  <c r="N313" i="60"/>
  <c r="T313" i="60"/>
  <c r="D314" i="60"/>
  <c r="J314" i="60"/>
  <c r="T314" i="60"/>
  <c r="Z314" i="60"/>
  <c r="J315" i="60"/>
  <c r="P315" i="60"/>
  <c r="Z315" i="60"/>
  <c r="F316" i="60"/>
  <c r="P316" i="60"/>
  <c r="V316" i="60"/>
  <c r="F317" i="60"/>
  <c r="L317" i="60"/>
  <c r="V317" i="60"/>
  <c r="AB317" i="60"/>
  <c r="J318" i="60"/>
  <c r="R318" i="60"/>
  <c r="Z318" i="60"/>
  <c r="H319" i="60"/>
  <c r="P319" i="60"/>
  <c r="X319" i="60"/>
  <c r="F320" i="60"/>
  <c r="N320" i="60"/>
  <c r="V320" i="60"/>
  <c r="D321" i="60"/>
  <c r="L321" i="60"/>
  <c r="T321" i="60"/>
  <c r="AB321" i="60"/>
  <c r="J322" i="60"/>
  <c r="R322" i="60"/>
  <c r="Z322" i="60"/>
  <c r="H323" i="60"/>
  <c r="P323" i="60"/>
  <c r="X323" i="60"/>
  <c r="F324" i="60"/>
  <c r="N324" i="60"/>
  <c r="V324" i="60"/>
  <c r="D325" i="60"/>
  <c r="L325" i="60"/>
  <c r="T325" i="60"/>
  <c r="AB325" i="60"/>
  <c r="J326" i="60"/>
  <c r="R326" i="60"/>
  <c r="Z326" i="60"/>
  <c r="H327" i="60"/>
  <c r="P327" i="60"/>
  <c r="X327" i="60"/>
  <c r="F328" i="60"/>
  <c r="N328" i="60"/>
  <c r="V328" i="60"/>
  <c r="D329" i="60"/>
  <c r="L329" i="60"/>
  <c r="T329" i="60"/>
  <c r="AB329" i="60"/>
  <c r="J330" i="60"/>
  <c r="R330" i="60"/>
  <c r="Z330" i="60"/>
  <c r="H331" i="60"/>
  <c r="P331" i="60"/>
  <c r="X331" i="60"/>
  <c r="F332" i="60"/>
  <c r="N332" i="60"/>
  <c r="V332" i="60"/>
  <c r="D333" i="60"/>
  <c r="L333" i="60"/>
  <c r="T333" i="60"/>
  <c r="AB333" i="60"/>
  <c r="J334" i="60"/>
  <c r="R334" i="60"/>
  <c r="Z334" i="60"/>
  <c r="H335" i="60"/>
  <c r="P335" i="60"/>
  <c r="X335" i="60"/>
  <c r="F336" i="60"/>
  <c r="N336" i="60"/>
  <c r="V336" i="60"/>
  <c r="D337" i="60"/>
  <c r="L337" i="60"/>
  <c r="T337" i="60"/>
  <c r="AB337" i="60"/>
  <c r="J338" i="60"/>
  <c r="R338" i="60"/>
  <c r="Z338" i="60"/>
  <c r="H339" i="60"/>
  <c r="P339" i="60"/>
  <c r="X339" i="60"/>
  <c r="F340" i="60"/>
  <c r="N340" i="60"/>
  <c r="V340" i="60"/>
  <c r="D341" i="60"/>
  <c r="L341" i="60"/>
  <c r="T341" i="60"/>
  <c r="AB341" i="60"/>
  <c r="J342" i="60"/>
  <c r="R342" i="60"/>
  <c r="Z342" i="60"/>
  <c r="H343" i="60"/>
  <c r="P343" i="60"/>
  <c r="X343" i="60"/>
  <c r="F344" i="60"/>
  <c r="N344" i="60"/>
  <c r="V344" i="60"/>
  <c r="D345" i="60"/>
  <c r="L345" i="60"/>
  <c r="T345" i="60"/>
  <c r="AB345" i="60"/>
  <c r="J346" i="60"/>
  <c r="R346" i="60"/>
  <c r="Z346" i="60"/>
  <c r="P347" i="60"/>
  <c r="J198" i="60"/>
  <c r="N198" i="60"/>
  <c r="R198" i="60"/>
  <c r="V198" i="60"/>
  <c r="Z198" i="60"/>
  <c r="D199" i="60"/>
  <c r="H199" i="60"/>
  <c r="L199" i="60"/>
  <c r="P199" i="60"/>
  <c r="T199" i="60"/>
  <c r="X199" i="60"/>
  <c r="AB199" i="60"/>
  <c r="F200" i="60"/>
  <c r="J200" i="60"/>
  <c r="N200" i="60"/>
  <c r="R200" i="60"/>
  <c r="V200" i="60"/>
  <c r="Z200" i="60"/>
  <c r="D201" i="60"/>
  <c r="H201" i="60"/>
  <c r="L201" i="60"/>
  <c r="P201" i="60"/>
  <c r="T201" i="60"/>
  <c r="X201" i="60"/>
  <c r="AB201" i="60"/>
  <c r="F202" i="60"/>
  <c r="J202" i="60"/>
  <c r="N202" i="60"/>
  <c r="R202" i="60"/>
  <c r="V202" i="60"/>
  <c r="Z202" i="60"/>
  <c r="D203" i="60"/>
  <c r="H203" i="60"/>
  <c r="L203" i="60"/>
  <c r="P203" i="60"/>
  <c r="T203" i="60"/>
  <c r="X203" i="60"/>
  <c r="AB203" i="60"/>
  <c r="F204" i="60"/>
  <c r="J204" i="60"/>
  <c r="N204" i="60"/>
  <c r="R204" i="60"/>
  <c r="V204" i="60"/>
  <c r="Z204" i="60"/>
  <c r="D205" i="60"/>
  <c r="H205" i="60"/>
  <c r="L205" i="60"/>
  <c r="P205" i="60"/>
  <c r="T205" i="60"/>
  <c r="X205" i="60"/>
  <c r="AB205" i="60"/>
  <c r="F206" i="60"/>
  <c r="J206" i="60"/>
  <c r="N206" i="60"/>
  <c r="R206" i="60"/>
  <c r="V206" i="60"/>
  <c r="Z206" i="60"/>
  <c r="D207" i="60"/>
  <c r="H207" i="60"/>
  <c r="L207" i="60"/>
  <c r="P207" i="60"/>
  <c r="T207" i="60"/>
  <c r="X207" i="60"/>
  <c r="AB207" i="60"/>
  <c r="F208" i="60"/>
  <c r="J208" i="60"/>
  <c r="N208" i="60"/>
  <c r="R208" i="60"/>
  <c r="V208" i="60"/>
  <c r="Z208" i="60"/>
  <c r="D209" i="60"/>
  <c r="H209" i="60"/>
  <c r="L209" i="60"/>
  <c r="P209" i="60"/>
  <c r="T209" i="60"/>
  <c r="X209" i="60"/>
  <c r="AB209" i="60"/>
  <c r="F210" i="60"/>
  <c r="J210" i="60"/>
  <c r="N210" i="60"/>
  <c r="R210" i="60"/>
  <c r="V210" i="60"/>
  <c r="Z210" i="60"/>
  <c r="D211" i="60"/>
  <c r="H211" i="60"/>
  <c r="L211" i="60"/>
  <c r="P211" i="60"/>
  <c r="T211" i="60"/>
  <c r="X211" i="60"/>
  <c r="AB211" i="60"/>
  <c r="F212" i="60"/>
  <c r="J212" i="60"/>
  <c r="N212" i="60"/>
  <c r="R212" i="60"/>
  <c r="V212" i="60"/>
  <c r="Z212" i="60"/>
  <c r="D213" i="60"/>
  <c r="H213" i="60"/>
  <c r="L213" i="60"/>
  <c r="P213" i="60"/>
  <c r="T213" i="60"/>
  <c r="X213" i="60"/>
  <c r="AB213" i="60"/>
  <c r="F214" i="60"/>
  <c r="J214" i="60"/>
  <c r="N214" i="60"/>
  <c r="R214" i="60"/>
  <c r="V214" i="60"/>
  <c r="Z214" i="60"/>
  <c r="D215" i="60"/>
  <c r="H215" i="60"/>
  <c r="L215" i="60"/>
  <c r="P215" i="60"/>
  <c r="T215" i="60"/>
  <c r="X215" i="60"/>
  <c r="AB215" i="60"/>
  <c r="F216" i="60"/>
  <c r="J216" i="60"/>
  <c r="N216" i="60"/>
  <c r="R216" i="60"/>
  <c r="V216" i="60"/>
  <c r="Z216" i="60"/>
  <c r="D217" i="60"/>
  <c r="H217" i="60"/>
  <c r="L217" i="60"/>
  <c r="P217" i="60"/>
  <c r="T217" i="60"/>
  <c r="X217" i="60"/>
  <c r="AB217" i="60"/>
  <c r="F218" i="60"/>
  <c r="J218" i="60"/>
  <c r="N218" i="60"/>
  <c r="R218" i="60"/>
  <c r="V218" i="60"/>
  <c r="Z218" i="60"/>
  <c r="D219" i="60"/>
  <c r="H219" i="60"/>
  <c r="L219" i="60"/>
  <c r="P219" i="60"/>
  <c r="T219" i="60"/>
  <c r="X219" i="60"/>
  <c r="AB219" i="60"/>
  <c r="F220" i="60"/>
  <c r="J220" i="60"/>
  <c r="N220" i="60"/>
  <c r="R220" i="60"/>
  <c r="V220" i="60"/>
  <c r="Z220" i="60"/>
  <c r="D221" i="60"/>
  <c r="H221" i="60"/>
  <c r="L221" i="60"/>
  <c r="P221" i="60"/>
  <c r="T221" i="60"/>
  <c r="X221" i="60"/>
  <c r="AB221" i="60"/>
  <c r="F222" i="60"/>
  <c r="J222" i="60"/>
  <c r="N222" i="60"/>
  <c r="R222" i="60"/>
  <c r="V222" i="60"/>
  <c r="Z222" i="60"/>
  <c r="D223" i="60"/>
  <c r="H223" i="60"/>
  <c r="L223" i="60"/>
  <c r="P223" i="60"/>
  <c r="T223" i="60"/>
  <c r="X223" i="60"/>
  <c r="AB223" i="60"/>
  <c r="F224" i="60"/>
  <c r="J224" i="60"/>
  <c r="N224" i="60"/>
  <c r="R224" i="60"/>
  <c r="V224" i="60"/>
  <c r="Z224" i="60"/>
  <c r="D225" i="60"/>
  <c r="H225" i="60"/>
  <c r="L225" i="60"/>
  <c r="P225" i="60"/>
  <c r="T225" i="60"/>
  <c r="X225" i="60"/>
  <c r="AB225" i="60"/>
  <c r="F226" i="60"/>
  <c r="J226" i="60"/>
  <c r="N226" i="60"/>
  <c r="R226" i="60"/>
  <c r="V226" i="60"/>
  <c r="Z226" i="60"/>
  <c r="D227" i="60"/>
  <c r="H227" i="60"/>
  <c r="L227" i="60"/>
  <c r="P227" i="60"/>
  <c r="T227" i="60"/>
  <c r="X227" i="60"/>
  <c r="AB227" i="60"/>
  <c r="F228" i="60"/>
  <c r="J228" i="60"/>
  <c r="N228" i="60"/>
  <c r="R228" i="60"/>
  <c r="V228" i="60"/>
  <c r="Z228" i="60"/>
  <c r="D229" i="60"/>
  <c r="H229" i="60"/>
  <c r="L229" i="60"/>
  <c r="P229" i="60"/>
  <c r="T229" i="60"/>
  <c r="X229" i="60"/>
  <c r="AB229" i="60"/>
  <c r="F230" i="60"/>
  <c r="J230" i="60"/>
  <c r="N230" i="60"/>
  <c r="R230" i="60"/>
  <c r="V230" i="60"/>
  <c r="Z230" i="60"/>
  <c r="D231" i="60"/>
  <c r="H231" i="60"/>
  <c r="L231" i="60"/>
  <c r="P231" i="60"/>
  <c r="T231" i="60"/>
  <c r="X231" i="60"/>
  <c r="AB231" i="60"/>
  <c r="F232" i="60"/>
  <c r="J232" i="60"/>
  <c r="N232" i="60"/>
  <c r="R232" i="60"/>
  <c r="V232" i="60"/>
  <c r="Z232" i="60"/>
  <c r="D233" i="60"/>
  <c r="H233" i="60"/>
  <c r="L233" i="60"/>
  <c r="P233" i="60"/>
  <c r="T233" i="60"/>
  <c r="X233" i="60"/>
  <c r="AB233" i="60"/>
  <c r="F234" i="60"/>
  <c r="J234" i="60"/>
  <c r="N234" i="60"/>
  <c r="R234" i="60"/>
  <c r="V234" i="60"/>
  <c r="Z234" i="60"/>
  <c r="D235" i="60"/>
  <c r="H235" i="60"/>
  <c r="L235" i="60"/>
  <c r="P235" i="60"/>
  <c r="T235" i="60"/>
  <c r="X235" i="60"/>
  <c r="AB235" i="60"/>
  <c r="F236" i="60"/>
  <c r="J236" i="60"/>
  <c r="N236" i="60"/>
  <c r="R236" i="60"/>
  <c r="V236" i="60"/>
  <c r="Z236" i="60"/>
  <c r="D237" i="60"/>
  <c r="H237" i="60"/>
  <c r="L237" i="60"/>
  <c r="P237" i="60"/>
  <c r="T237" i="60"/>
  <c r="X237" i="60"/>
  <c r="AB237" i="60"/>
  <c r="F238" i="60"/>
  <c r="J238" i="60"/>
  <c r="N238" i="60"/>
  <c r="R238" i="60"/>
  <c r="V238" i="60"/>
  <c r="Z238" i="60"/>
  <c r="D239" i="60"/>
  <c r="H239" i="60"/>
  <c r="L239" i="60"/>
  <c r="P239" i="60"/>
  <c r="T239" i="60"/>
  <c r="X239" i="60"/>
  <c r="AB239" i="60"/>
  <c r="F240" i="60"/>
  <c r="J240" i="60"/>
  <c r="N240" i="60"/>
  <c r="R240" i="60"/>
  <c r="V240" i="60"/>
  <c r="Z240" i="60"/>
  <c r="D241" i="60"/>
  <c r="H241" i="60"/>
  <c r="L241" i="60"/>
  <c r="P241" i="60"/>
  <c r="T241" i="60"/>
  <c r="X241" i="60"/>
  <c r="AB241" i="60"/>
  <c r="F242" i="60"/>
  <c r="J242" i="60"/>
  <c r="N242" i="60"/>
  <c r="R242" i="60"/>
  <c r="V242" i="60"/>
  <c r="Z242" i="60"/>
  <c r="D243" i="60"/>
  <c r="H243" i="60"/>
  <c r="L243" i="60"/>
  <c r="P243" i="60"/>
  <c r="T243" i="60"/>
  <c r="X243" i="60"/>
  <c r="AB243" i="60"/>
  <c r="F244" i="60"/>
  <c r="J244" i="60"/>
  <c r="N244" i="60"/>
  <c r="R244" i="60"/>
  <c r="V244" i="60"/>
  <c r="Z244" i="60"/>
  <c r="D245" i="60"/>
  <c r="H245" i="60"/>
  <c r="L245" i="60"/>
  <c r="P245" i="60"/>
  <c r="T245" i="60"/>
  <c r="X245" i="60"/>
  <c r="AB245" i="60"/>
  <c r="F246" i="60"/>
  <c r="J246" i="60"/>
  <c r="N246" i="60"/>
  <c r="R246" i="60"/>
  <c r="V246" i="60"/>
  <c r="Z246" i="60"/>
  <c r="D247" i="60"/>
  <c r="H247" i="60"/>
  <c r="L247" i="60"/>
  <c r="P247" i="60"/>
  <c r="T247" i="60"/>
  <c r="X247" i="60"/>
  <c r="AB247" i="60"/>
  <c r="F248" i="60"/>
  <c r="J248" i="60"/>
  <c r="N248" i="60"/>
  <c r="R248" i="60"/>
  <c r="V248" i="60"/>
  <c r="Z248" i="60"/>
  <c r="D249" i="60"/>
  <c r="H249" i="60"/>
  <c r="L249" i="60"/>
  <c r="P249" i="60"/>
  <c r="T249" i="60"/>
  <c r="X249" i="60"/>
  <c r="AB249" i="60"/>
  <c r="F250" i="60"/>
  <c r="J250" i="60"/>
  <c r="N250" i="60"/>
  <c r="R250" i="60"/>
  <c r="V250" i="60"/>
  <c r="Z250" i="60"/>
  <c r="D251" i="60"/>
  <c r="H251" i="60"/>
  <c r="L251" i="60"/>
  <c r="P251" i="60"/>
  <c r="T251" i="60"/>
  <c r="X251" i="60"/>
  <c r="AB251" i="60"/>
  <c r="F252" i="60"/>
  <c r="J252" i="60"/>
  <c r="N252" i="60"/>
  <c r="R252" i="60"/>
  <c r="V252" i="60"/>
  <c r="Z252" i="60"/>
  <c r="D253" i="60"/>
  <c r="H253" i="60"/>
  <c r="L253" i="60"/>
  <c r="P253" i="60"/>
  <c r="T253" i="60"/>
  <c r="X253" i="60"/>
  <c r="AB253" i="60"/>
  <c r="F254" i="60"/>
  <c r="J254" i="60"/>
  <c r="N254" i="60"/>
  <c r="R254" i="60"/>
  <c r="V254" i="60"/>
  <c r="Z254" i="60"/>
  <c r="D255" i="60"/>
  <c r="H255" i="60"/>
  <c r="L255" i="60"/>
  <c r="P255" i="60"/>
  <c r="T255" i="60"/>
  <c r="X255" i="60"/>
  <c r="AB255" i="60"/>
  <c r="F256" i="60"/>
  <c r="J256" i="60"/>
  <c r="N256" i="60"/>
  <c r="R256" i="60"/>
  <c r="V256" i="60"/>
  <c r="Z256" i="60"/>
  <c r="D257" i="60"/>
  <c r="H257" i="60"/>
  <c r="L257" i="60"/>
  <c r="P257" i="60"/>
  <c r="T257" i="60"/>
  <c r="X257" i="60"/>
  <c r="AB257" i="60"/>
  <c r="F258" i="60"/>
  <c r="J258" i="60"/>
  <c r="N258" i="60"/>
  <c r="R258" i="60"/>
  <c r="V258" i="60"/>
  <c r="Z258" i="60"/>
  <c r="D259" i="60"/>
  <c r="H259" i="60"/>
  <c r="L259" i="60"/>
  <c r="P259" i="60"/>
  <c r="T259" i="60"/>
  <c r="X259" i="60"/>
  <c r="AB259" i="60"/>
  <c r="F260" i="60"/>
  <c r="J260" i="60"/>
  <c r="N260" i="60"/>
  <c r="R260" i="60"/>
  <c r="V260" i="60"/>
  <c r="Z260" i="60"/>
  <c r="D261" i="60"/>
  <c r="H261" i="60"/>
  <c r="L261" i="60"/>
  <c r="P261" i="60"/>
  <c r="T261" i="60"/>
  <c r="X261" i="60"/>
  <c r="AB261" i="60"/>
  <c r="F262" i="60"/>
  <c r="J262" i="60"/>
  <c r="N262" i="60"/>
  <c r="R262" i="60"/>
  <c r="V262" i="60"/>
  <c r="Z262" i="60"/>
  <c r="D263" i="60"/>
  <c r="H263" i="60"/>
  <c r="L263" i="60"/>
  <c r="P263" i="60"/>
  <c r="T263" i="60"/>
  <c r="X263" i="60"/>
  <c r="AB263" i="60"/>
  <c r="F264" i="60"/>
  <c r="J264" i="60"/>
  <c r="N264" i="60"/>
  <c r="R264" i="60"/>
  <c r="V264" i="60"/>
  <c r="Z264" i="60"/>
  <c r="D265" i="60"/>
  <c r="H265" i="60"/>
  <c r="L265" i="60"/>
  <c r="P265" i="60"/>
  <c r="T265" i="60"/>
  <c r="X265" i="60"/>
  <c r="AB265" i="60"/>
  <c r="F266" i="60"/>
  <c r="J266" i="60"/>
  <c r="N266" i="60"/>
  <c r="R266" i="60"/>
  <c r="V266" i="60"/>
  <c r="Z266" i="60"/>
  <c r="D267" i="60"/>
  <c r="H267" i="60"/>
  <c r="L267" i="60"/>
  <c r="P267" i="60"/>
  <c r="T267" i="60"/>
  <c r="X267" i="60"/>
  <c r="AB267" i="60"/>
  <c r="F268" i="60"/>
  <c r="J268" i="60"/>
  <c r="N268" i="60"/>
  <c r="R268" i="60"/>
  <c r="V268" i="60"/>
  <c r="Z268" i="60"/>
  <c r="D269" i="60"/>
  <c r="H269" i="60"/>
  <c r="L269" i="60"/>
  <c r="P269" i="60"/>
  <c r="T269" i="60"/>
  <c r="X269" i="60"/>
  <c r="AB269" i="60"/>
  <c r="F270" i="60"/>
  <c r="J270" i="60"/>
  <c r="N270" i="60"/>
  <c r="R270" i="60"/>
  <c r="V270" i="60"/>
  <c r="Z270" i="60"/>
  <c r="D271" i="60"/>
  <c r="H271" i="60"/>
  <c r="L271" i="60"/>
  <c r="P271" i="60"/>
  <c r="T271" i="60"/>
  <c r="X271" i="60"/>
  <c r="AB271" i="60"/>
  <c r="F272" i="60"/>
  <c r="J272" i="60"/>
  <c r="N272" i="60"/>
  <c r="R272" i="60"/>
  <c r="V272" i="60"/>
  <c r="Z272" i="60"/>
  <c r="D273" i="60"/>
  <c r="H273" i="60"/>
  <c r="L273" i="60"/>
  <c r="P273" i="60"/>
  <c r="T273" i="60"/>
  <c r="X273" i="60"/>
  <c r="AB273" i="60"/>
  <c r="F274" i="60"/>
  <c r="J274" i="60"/>
  <c r="N274" i="60"/>
  <c r="R274" i="60"/>
  <c r="V274" i="60"/>
  <c r="Z274" i="60"/>
  <c r="D275" i="60"/>
  <c r="H275" i="60"/>
  <c r="L275" i="60"/>
  <c r="P275" i="60"/>
  <c r="T275" i="60"/>
  <c r="X275" i="60"/>
  <c r="AB275" i="60"/>
  <c r="F276" i="60"/>
  <c r="J276" i="60"/>
  <c r="N276" i="60"/>
  <c r="R276" i="60"/>
  <c r="V276" i="60"/>
  <c r="Z276" i="60"/>
  <c r="D277" i="60"/>
  <c r="H277" i="60"/>
  <c r="L277" i="60"/>
  <c r="P277" i="60"/>
  <c r="T277" i="60"/>
  <c r="X277" i="60"/>
  <c r="AB277" i="60"/>
  <c r="F278" i="60"/>
  <c r="J278" i="60"/>
  <c r="N278" i="60"/>
  <c r="R278" i="60"/>
  <c r="V278" i="60"/>
  <c r="Z278" i="60"/>
  <c r="D279" i="60"/>
  <c r="H279" i="60"/>
  <c r="L279" i="60"/>
  <c r="P279" i="60"/>
  <c r="T279" i="60"/>
  <c r="X279" i="60"/>
  <c r="AB279" i="60"/>
  <c r="F280" i="60"/>
  <c r="J280" i="60"/>
  <c r="N280" i="60"/>
  <c r="R280" i="60"/>
  <c r="V280" i="60"/>
  <c r="Z280" i="60"/>
  <c r="D281" i="60"/>
  <c r="H281" i="60"/>
  <c r="L281" i="60"/>
  <c r="P281" i="60"/>
  <c r="T281" i="60"/>
  <c r="X281" i="60"/>
  <c r="AB281" i="60"/>
  <c r="F282" i="60"/>
  <c r="J282" i="60"/>
  <c r="N282" i="60"/>
  <c r="R282" i="60"/>
  <c r="V282" i="60"/>
  <c r="Z282" i="60"/>
  <c r="D283" i="60"/>
  <c r="H283" i="60"/>
  <c r="L283" i="60"/>
  <c r="P283" i="60"/>
  <c r="T283" i="60"/>
  <c r="X283" i="60"/>
  <c r="AB283" i="60"/>
  <c r="F284" i="60"/>
  <c r="J284" i="60"/>
  <c r="N284" i="60"/>
  <c r="R284" i="60"/>
  <c r="V284" i="60"/>
  <c r="Z284" i="60"/>
  <c r="D285" i="60"/>
  <c r="H285" i="60"/>
  <c r="L285" i="60"/>
  <c r="P285" i="60"/>
  <c r="T285" i="60"/>
  <c r="X285" i="60"/>
  <c r="AB285" i="60"/>
  <c r="F286" i="60"/>
  <c r="J286" i="60"/>
  <c r="N286" i="60"/>
  <c r="R286" i="60"/>
  <c r="V286" i="60"/>
  <c r="Z286" i="60"/>
  <c r="D287" i="60"/>
  <c r="H287" i="60"/>
  <c r="L287" i="60"/>
  <c r="P287" i="60"/>
  <c r="T287" i="60"/>
  <c r="X287" i="60"/>
  <c r="AB287" i="60"/>
  <c r="F288" i="60"/>
  <c r="J288" i="60"/>
  <c r="N288" i="60"/>
  <c r="R288" i="60"/>
  <c r="V288" i="60"/>
  <c r="Z288" i="60"/>
  <c r="D289" i="60"/>
  <c r="H289" i="60"/>
  <c r="L289" i="60"/>
  <c r="P289" i="60"/>
  <c r="T289" i="60"/>
  <c r="X289" i="60"/>
  <c r="AB289" i="60"/>
  <c r="F290" i="60"/>
  <c r="J290" i="60"/>
  <c r="N290" i="60"/>
  <c r="R290" i="60"/>
  <c r="V290" i="60"/>
  <c r="Z290" i="60"/>
  <c r="D291" i="60"/>
  <c r="H291" i="60"/>
  <c r="L291" i="60"/>
  <c r="P291" i="60"/>
  <c r="T291" i="60"/>
  <c r="X291" i="60"/>
  <c r="AB291" i="60"/>
  <c r="F292" i="60"/>
  <c r="J292" i="60"/>
  <c r="N292" i="60"/>
  <c r="R292" i="60"/>
  <c r="V292" i="60"/>
  <c r="Z292" i="60"/>
  <c r="D293" i="60"/>
  <c r="H293" i="60"/>
  <c r="L293" i="60"/>
  <c r="P293" i="60"/>
  <c r="T293" i="60"/>
  <c r="X293" i="60"/>
  <c r="AB293" i="60"/>
  <c r="F294" i="60"/>
  <c r="J294" i="60"/>
  <c r="N294" i="60"/>
  <c r="R294" i="60"/>
  <c r="V294" i="60"/>
  <c r="Z294" i="60"/>
  <c r="D295" i="60"/>
  <c r="H295" i="60"/>
  <c r="L295" i="60"/>
  <c r="P295" i="60"/>
  <c r="T295" i="60"/>
  <c r="X295" i="60"/>
  <c r="AB295" i="60"/>
  <c r="F296" i="60"/>
  <c r="J296" i="60"/>
  <c r="N296" i="60"/>
  <c r="R296" i="60"/>
  <c r="V296" i="60"/>
  <c r="Z296" i="60"/>
  <c r="D297" i="60"/>
  <c r="H297" i="60"/>
  <c r="L297" i="60"/>
  <c r="P297" i="60"/>
  <c r="T297" i="60"/>
  <c r="X297" i="60"/>
  <c r="AB297" i="60"/>
  <c r="F298" i="60"/>
  <c r="J298" i="60"/>
  <c r="N298" i="60"/>
  <c r="R298" i="60"/>
  <c r="V298" i="60"/>
  <c r="Z298" i="60"/>
  <c r="D299" i="60"/>
  <c r="H299" i="60"/>
  <c r="L299" i="60"/>
  <c r="P299" i="60"/>
  <c r="T299" i="60"/>
  <c r="X299" i="60"/>
  <c r="AB299" i="60"/>
  <c r="F300" i="60"/>
  <c r="J300" i="60"/>
  <c r="N300" i="60"/>
  <c r="R300" i="60"/>
  <c r="V300" i="60"/>
  <c r="Z300" i="60"/>
  <c r="D301" i="60"/>
  <c r="H301" i="60"/>
  <c r="L301" i="60"/>
  <c r="P301" i="60"/>
  <c r="T301" i="60"/>
  <c r="X301" i="60"/>
  <c r="AB301" i="60"/>
  <c r="F302" i="60"/>
  <c r="J302" i="60"/>
  <c r="N302" i="60"/>
  <c r="R302" i="60"/>
  <c r="V302" i="60"/>
  <c r="Z302" i="60"/>
  <c r="D303" i="60"/>
  <c r="H303" i="60"/>
  <c r="L303" i="60"/>
  <c r="P303" i="60"/>
  <c r="T303" i="60"/>
  <c r="X303" i="60"/>
  <c r="AB303" i="60"/>
  <c r="F304" i="60"/>
  <c r="J304" i="60"/>
  <c r="N304" i="60"/>
  <c r="R304" i="60"/>
  <c r="V304" i="60"/>
  <c r="Z304" i="60"/>
  <c r="D305" i="60"/>
  <c r="H305" i="60"/>
  <c r="L305" i="60"/>
  <c r="P305" i="60"/>
  <c r="T305" i="60"/>
  <c r="X305" i="60"/>
  <c r="AB305" i="60"/>
  <c r="F306" i="60"/>
  <c r="J306" i="60"/>
  <c r="N306" i="60"/>
  <c r="R306" i="60"/>
  <c r="V306" i="60"/>
  <c r="Z306" i="60"/>
  <c r="D307" i="60"/>
  <c r="H307" i="60"/>
  <c r="L307" i="60"/>
  <c r="P307" i="60"/>
  <c r="T307" i="60"/>
  <c r="X307" i="60"/>
  <c r="AB307" i="60"/>
  <c r="F308" i="60"/>
  <c r="J308" i="60"/>
  <c r="N308" i="60"/>
  <c r="R308" i="60"/>
  <c r="V308" i="60"/>
  <c r="Z308" i="60"/>
  <c r="D309" i="60"/>
  <c r="H309" i="60"/>
  <c r="L309" i="60"/>
  <c r="P309" i="60"/>
  <c r="T309" i="60"/>
  <c r="X309" i="60"/>
  <c r="AB309" i="60"/>
  <c r="F310" i="60"/>
  <c r="J310" i="60"/>
  <c r="N310" i="60"/>
  <c r="R310" i="60"/>
  <c r="V310" i="60"/>
  <c r="Z310" i="60"/>
  <c r="D311" i="60"/>
  <c r="H311" i="60"/>
  <c r="L311" i="60"/>
  <c r="P311" i="60"/>
  <c r="T311" i="60"/>
  <c r="X311" i="60"/>
  <c r="AB311" i="60"/>
  <c r="F312" i="60"/>
  <c r="J312" i="60"/>
  <c r="T312" i="60"/>
  <c r="Z312" i="60"/>
  <c r="J313" i="60"/>
  <c r="P313" i="60"/>
  <c r="Z313" i="60"/>
  <c r="F314" i="60"/>
  <c r="P314" i="60"/>
  <c r="V314" i="60"/>
  <c r="F315" i="60"/>
  <c r="L315" i="60"/>
  <c r="V315" i="60"/>
  <c r="AB315" i="60"/>
  <c r="L316" i="60"/>
  <c r="R316" i="60"/>
  <c r="AB316" i="60"/>
  <c r="H317" i="60"/>
  <c r="R317" i="60"/>
  <c r="X317" i="60"/>
  <c r="D318" i="60"/>
  <c r="L318" i="60"/>
  <c r="T318" i="60"/>
  <c r="AB318" i="60"/>
  <c r="J319" i="60"/>
  <c r="R319" i="60"/>
  <c r="Z319" i="60"/>
  <c r="H320" i="60"/>
  <c r="P320" i="60"/>
  <c r="X320" i="60"/>
  <c r="F321" i="60"/>
  <c r="N321" i="60"/>
  <c r="V321" i="60"/>
  <c r="D322" i="60"/>
  <c r="L322" i="60"/>
  <c r="T322" i="60"/>
  <c r="AB322" i="60"/>
  <c r="J323" i="60"/>
  <c r="R323" i="60"/>
  <c r="Z323" i="60"/>
  <c r="H324" i="60"/>
  <c r="P324" i="60"/>
  <c r="X324" i="60"/>
  <c r="F325" i="60"/>
  <c r="N325" i="60"/>
  <c r="V325" i="60"/>
  <c r="D326" i="60"/>
  <c r="L326" i="60"/>
  <c r="T326" i="60"/>
  <c r="AB326" i="60"/>
  <c r="J327" i="60"/>
  <c r="R327" i="60"/>
  <c r="Z327" i="60"/>
  <c r="H328" i="60"/>
  <c r="P328" i="60"/>
  <c r="X328" i="60"/>
  <c r="F329" i="60"/>
  <c r="N329" i="60"/>
  <c r="V329" i="60"/>
  <c r="D330" i="60"/>
  <c r="L330" i="60"/>
  <c r="T330" i="60"/>
  <c r="AB330" i="60"/>
  <c r="J331" i="60"/>
  <c r="R331" i="60"/>
  <c r="Z331" i="60"/>
  <c r="H332" i="60"/>
  <c r="P332" i="60"/>
  <c r="X332" i="60"/>
  <c r="F333" i="60"/>
  <c r="N333" i="60"/>
  <c r="V333" i="60"/>
  <c r="D334" i="60"/>
  <c r="L334" i="60"/>
  <c r="T334" i="60"/>
  <c r="AB334" i="60"/>
  <c r="J335" i="60"/>
  <c r="R335" i="60"/>
  <c r="Z335" i="60"/>
  <c r="H336" i="60"/>
  <c r="P336" i="60"/>
  <c r="X336" i="60"/>
  <c r="F337" i="60"/>
  <c r="N337" i="60"/>
  <c r="V337" i="60"/>
  <c r="D338" i="60"/>
  <c r="L338" i="60"/>
  <c r="T338" i="60"/>
  <c r="AB338" i="60"/>
  <c r="J339" i="60"/>
  <c r="R339" i="60"/>
  <c r="Z339" i="60"/>
  <c r="H340" i="60"/>
  <c r="P340" i="60"/>
  <c r="X340" i="60"/>
  <c r="F341" i="60"/>
  <c r="N341" i="60"/>
  <c r="V341" i="60"/>
  <c r="D342" i="60"/>
  <c r="L342" i="60"/>
  <c r="T342" i="60"/>
  <c r="AB342" i="60"/>
  <c r="J343" i="60"/>
  <c r="R343" i="60"/>
  <c r="Z343" i="60"/>
  <c r="H344" i="60"/>
  <c r="P344" i="60"/>
  <c r="X344" i="60"/>
  <c r="F345" i="60"/>
  <c r="N345" i="60"/>
  <c r="V345" i="60"/>
  <c r="D346" i="60"/>
  <c r="L346" i="60"/>
  <c r="T346" i="60"/>
  <c r="D347" i="60"/>
  <c r="T347" i="60"/>
  <c r="AB346" i="60"/>
  <c r="F347" i="60"/>
  <c r="J347" i="60"/>
  <c r="N347" i="60"/>
  <c r="R347" i="60"/>
  <c r="V347" i="60"/>
  <c r="Z347" i="60"/>
  <c r="D348" i="60"/>
  <c r="H348" i="60"/>
  <c r="L348" i="60"/>
  <c r="P348" i="60"/>
  <c r="T348" i="60"/>
  <c r="X348" i="60"/>
  <c r="AB348" i="60"/>
  <c r="F349" i="60"/>
  <c r="J349" i="60"/>
  <c r="N349" i="60"/>
  <c r="R349" i="60"/>
  <c r="V349" i="60"/>
  <c r="Z349" i="60"/>
  <c r="D350" i="60"/>
  <c r="H350" i="60"/>
  <c r="L350" i="60"/>
  <c r="P350" i="60"/>
  <c r="T350" i="60"/>
  <c r="X350" i="60"/>
  <c r="AB350" i="60"/>
  <c r="F351" i="60"/>
  <c r="J351" i="60"/>
  <c r="N351" i="60"/>
  <c r="R351" i="60"/>
  <c r="V351" i="60"/>
  <c r="Z351" i="60"/>
  <c r="D352" i="60"/>
  <c r="H352" i="60"/>
  <c r="L352" i="60"/>
  <c r="P352" i="60"/>
  <c r="T352" i="60"/>
  <c r="X352" i="60"/>
  <c r="AB352" i="60"/>
  <c r="F353" i="60"/>
  <c r="J353" i="60"/>
  <c r="N353" i="60"/>
  <c r="R353" i="60"/>
  <c r="V353" i="60"/>
  <c r="Z353" i="60"/>
  <c r="D354" i="60"/>
  <c r="H354" i="60"/>
  <c r="L354" i="60"/>
  <c r="P354" i="60"/>
  <c r="T354" i="60"/>
  <c r="X354" i="60"/>
  <c r="AB354" i="60"/>
  <c r="F355" i="60"/>
  <c r="J355" i="60"/>
  <c r="N355" i="60"/>
  <c r="R355" i="60"/>
  <c r="V355" i="60"/>
  <c r="Z355" i="60"/>
  <c r="D356" i="60"/>
  <c r="H356" i="60"/>
  <c r="L356" i="60"/>
  <c r="P356" i="60"/>
  <c r="T356" i="60"/>
  <c r="X356" i="60"/>
  <c r="AB356" i="60"/>
  <c r="F357" i="60"/>
  <c r="J357" i="60"/>
  <c r="N357" i="60"/>
  <c r="R357" i="60"/>
  <c r="V357" i="60"/>
  <c r="Z357" i="60"/>
  <c r="D358" i="60"/>
  <c r="H358" i="60"/>
  <c r="L358" i="60"/>
  <c r="P358" i="60"/>
  <c r="T358" i="60"/>
  <c r="X358" i="60"/>
  <c r="AB358" i="60"/>
  <c r="F359" i="60"/>
  <c r="J359" i="60"/>
  <c r="N359" i="60"/>
  <c r="R359" i="60"/>
  <c r="V359" i="60"/>
  <c r="Z359" i="60"/>
  <c r="D360" i="60"/>
  <c r="H360" i="60"/>
  <c r="L360" i="60"/>
  <c r="P360" i="60"/>
  <c r="T360" i="60"/>
  <c r="X360" i="60"/>
  <c r="AB360" i="60"/>
  <c r="F361" i="60"/>
  <c r="J361" i="60"/>
  <c r="N361" i="60"/>
  <c r="R361" i="60"/>
  <c r="V361" i="60"/>
  <c r="Z361" i="60"/>
  <c r="D362" i="60"/>
  <c r="H362" i="60"/>
  <c r="L362" i="60"/>
  <c r="P362" i="60"/>
  <c r="T362" i="60"/>
  <c r="X362" i="60"/>
  <c r="AB362" i="60"/>
  <c r="F363" i="60"/>
  <c r="J363" i="60"/>
  <c r="N363" i="60"/>
  <c r="R363" i="60"/>
  <c r="V363" i="60"/>
  <c r="Z363" i="60"/>
  <c r="D364" i="60"/>
  <c r="H364" i="60"/>
  <c r="L364" i="60"/>
  <c r="P364" i="60"/>
  <c r="T364" i="60"/>
  <c r="X364" i="60"/>
  <c r="AB364" i="60"/>
  <c r="F365" i="60"/>
  <c r="J365" i="60"/>
  <c r="N365" i="60"/>
  <c r="R365" i="60"/>
  <c r="V365" i="60"/>
  <c r="Z365" i="60"/>
  <c r="D366" i="60"/>
  <c r="H366" i="60"/>
  <c r="L366" i="60"/>
  <c r="P366" i="60"/>
  <c r="T366" i="60"/>
  <c r="X366" i="60"/>
  <c r="AB366" i="60"/>
  <c r="F367" i="60"/>
  <c r="J367" i="60"/>
  <c r="N367" i="60"/>
  <c r="R367" i="60"/>
  <c r="V367" i="60"/>
  <c r="Z367" i="60"/>
  <c r="D368" i="60"/>
  <c r="H368" i="60"/>
  <c r="L368" i="60"/>
  <c r="P368" i="60"/>
  <c r="T368" i="60"/>
  <c r="X368" i="60"/>
  <c r="AB368" i="60"/>
  <c r="F369" i="60"/>
  <c r="J369" i="60"/>
  <c r="N369" i="60"/>
  <c r="R369" i="60"/>
  <c r="V369" i="60"/>
  <c r="Z369" i="60"/>
  <c r="D370" i="60"/>
  <c r="H370" i="60"/>
  <c r="L370" i="60"/>
  <c r="P370" i="60"/>
  <c r="T370" i="60"/>
  <c r="X370" i="60"/>
  <c r="AB370" i="60"/>
  <c r="F371" i="60"/>
  <c r="J371" i="60"/>
  <c r="N371" i="60"/>
  <c r="R371" i="60"/>
  <c r="V371" i="60"/>
  <c r="Z371" i="60"/>
  <c r="D372" i="60"/>
  <c r="H372" i="60"/>
  <c r="L372" i="60"/>
  <c r="P372" i="60"/>
  <c r="T372" i="60"/>
  <c r="X372" i="60"/>
  <c r="AB372" i="60"/>
  <c r="F373" i="60"/>
  <c r="J373" i="60"/>
  <c r="N373" i="60"/>
  <c r="R373" i="60"/>
  <c r="V373" i="60"/>
  <c r="Z373" i="60"/>
  <c r="D374" i="60"/>
  <c r="H374" i="60"/>
  <c r="L374" i="60"/>
  <c r="P374" i="60"/>
  <c r="T374" i="60"/>
  <c r="X374" i="60"/>
  <c r="AB374" i="60"/>
  <c r="F375" i="60"/>
  <c r="J375" i="60"/>
  <c r="N375" i="60"/>
  <c r="R375" i="60"/>
  <c r="V375" i="60"/>
  <c r="Z375" i="60"/>
  <c r="D376" i="60"/>
  <c r="H376" i="60"/>
  <c r="L376" i="60"/>
  <c r="P376" i="60"/>
  <c r="T376" i="60"/>
  <c r="X376" i="60"/>
  <c r="AB376" i="60"/>
  <c r="F377" i="60"/>
  <c r="J377" i="60"/>
  <c r="N377" i="60"/>
  <c r="R377" i="60"/>
  <c r="V377" i="60"/>
  <c r="Z377" i="60"/>
  <c r="D378" i="60"/>
  <c r="H378" i="60"/>
  <c r="L378" i="60"/>
  <c r="P378" i="60"/>
  <c r="T378" i="60"/>
  <c r="X378" i="60"/>
  <c r="AB378" i="60"/>
  <c r="F379" i="60"/>
  <c r="J379" i="60"/>
  <c r="N379" i="60"/>
  <c r="R379" i="60"/>
  <c r="V379" i="60"/>
  <c r="Z379" i="60"/>
  <c r="D380" i="60"/>
  <c r="H380" i="60"/>
  <c r="L380" i="60"/>
  <c r="P380" i="60"/>
  <c r="T380" i="60"/>
  <c r="X380" i="60"/>
  <c r="AB380" i="60"/>
  <c r="F381" i="60"/>
  <c r="J381" i="60"/>
  <c r="N381" i="60"/>
  <c r="R381" i="60"/>
  <c r="V381" i="60"/>
  <c r="Z381" i="60"/>
  <c r="D382" i="60"/>
  <c r="H382" i="60"/>
  <c r="L382" i="60"/>
  <c r="P382" i="60"/>
  <c r="T382" i="60"/>
  <c r="X382" i="60"/>
  <c r="AB382" i="60"/>
  <c r="F383" i="60"/>
  <c r="J383" i="60"/>
  <c r="N383" i="60"/>
  <c r="R383" i="60"/>
  <c r="V383" i="60"/>
  <c r="Z383" i="60"/>
  <c r="D384" i="60"/>
  <c r="H384" i="60"/>
  <c r="L384" i="60"/>
  <c r="P384" i="60"/>
  <c r="T384" i="60"/>
  <c r="X384" i="60"/>
  <c r="AB384" i="60"/>
  <c r="F385" i="60"/>
  <c r="J385" i="60"/>
  <c r="N385" i="60"/>
  <c r="R385" i="60"/>
  <c r="V385" i="60"/>
  <c r="Z385" i="60"/>
  <c r="D386" i="60"/>
  <c r="H386" i="60"/>
  <c r="L386" i="60"/>
  <c r="P386" i="60"/>
  <c r="T386" i="60"/>
  <c r="X386" i="60"/>
  <c r="AB386" i="60"/>
  <c r="F387" i="60"/>
  <c r="J387" i="60"/>
  <c r="N387" i="60"/>
  <c r="R387" i="60"/>
  <c r="V387" i="60"/>
  <c r="Z387" i="60"/>
  <c r="D388" i="60"/>
  <c r="H388" i="60"/>
  <c r="L388" i="60"/>
  <c r="P388" i="60"/>
  <c r="T388" i="60"/>
  <c r="X388" i="60"/>
  <c r="AB388" i="60"/>
  <c r="F389" i="60"/>
  <c r="J389" i="60"/>
  <c r="N389" i="60"/>
  <c r="R389" i="60"/>
  <c r="V389" i="60"/>
  <c r="Z389" i="60"/>
  <c r="D390" i="60"/>
  <c r="H390" i="60"/>
  <c r="R390" i="60"/>
  <c r="X390" i="60"/>
  <c r="H391" i="60"/>
  <c r="N391" i="60"/>
  <c r="X391" i="60"/>
  <c r="D392" i="60"/>
  <c r="N392" i="60"/>
  <c r="T392" i="60"/>
  <c r="D393" i="60"/>
  <c r="J393" i="60"/>
  <c r="T393" i="60"/>
  <c r="Z393" i="60"/>
  <c r="J394" i="60"/>
  <c r="P394" i="60"/>
  <c r="Z394" i="60"/>
  <c r="F395" i="60"/>
  <c r="P395" i="60"/>
  <c r="V395" i="60"/>
  <c r="F396" i="60"/>
  <c r="L396" i="60"/>
  <c r="V396" i="60"/>
  <c r="AB396" i="60"/>
  <c r="L397" i="60"/>
  <c r="R397" i="60"/>
  <c r="AB397" i="60"/>
  <c r="H398" i="60"/>
  <c r="R398" i="60"/>
  <c r="X398" i="60"/>
  <c r="H399" i="60"/>
  <c r="N399" i="60"/>
  <c r="X399" i="60"/>
  <c r="D400" i="60"/>
  <c r="N400" i="60"/>
  <c r="T400" i="60"/>
  <c r="D401" i="60"/>
  <c r="J401" i="60"/>
  <c r="T401" i="60"/>
  <c r="Z401" i="60"/>
  <c r="J402" i="60"/>
  <c r="P402" i="60"/>
  <c r="Z402" i="60"/>
  <c r="F403" i="60"/>
  <c r="P403" i="60"/>
  <c r="V403" i="60"/>
  <c r="F404" i="60"/>
  <c r="L404" i="60"/>
  <c r="V404" i="60"/>
  <c r="AB404" i="60"/>
  <c r="L405" i="60"/>
  <c r="R405" i="60"/>
  <c r="AB405" i="60"/>
  <c r="H406" i="60"/>
  <c r="R406" i="60"/>
  <c r="X406" i="60"/>
  <c r="H407" i="60"/>
  <c r="N407" i="60"/>
  <c r="X407" i="60"/>
  <c r="D408" i="60"/>
  <c r="N408" i="60"/>
  <c r="T408" i="60"/>
  <c r="D409" i="60"/>
  <c r="J409" i="60"/>
  <c r="T409" i="60"/>
  <c r="Z409" i="60"/>
  <c r="J410" i="60"/>
  <c r="P410" i="60"/>
  <c r="Z410" i="60"/>
  <c r="F411" i="60"/>
  <c r="P411" i="60"/>
  <c r="V411" i="60"/>
  <c r="F412" i="60"/>
  <c r="L412" i="60"/>
  <c r="V412" i="60"/>
  <c r="AB412" i="60"/>
  <c r="L413" i="60"/>
  <c r="R413" i="60"/>
  <c r="AB413" i="60"/>
  <c r="H414" i="60"/>
  <c r="R414" i="60"/>
  <c r="X414" i="60"/>
  <c r="H415" i="60"/>
  <c r="N415" i="60"/>
  <c r="X415" i="60"/>
  <c r="D416" i="60"/>
  <c r="N416" i="60"/>
  <c r="T416" i="60"/>
  <c r="D417" i="60"/>
  <c r="J417" i="60"/>
  <c r="T417" i="60"/>
  <c r="Z417" i="60"/>
  <c r="J418" i="60"/>
  <c r="P418" i="60"/>
  <c r="Z418" i="60"/>
  <c r="F419" i="60"/>
  <c r="P419" i="60"/>
  <c r="V419" i="60"/>
  <c r="F420" i="60"/>
  <c r="L420" i="60"/>
  <c r="V420" i="60"/>
  <c r="AB420" i="60"/>
  <c r="L421" i="60"/>
  <c r="R421" i="60"/>
  <c r="AB421" i="60"/>
  <c r="H422" i="60"/>
  <c r="R422" i="60"/>
  <c r="X422" i="60"/>
  <c r="H423" i="60"/>
  <c r="N423" i="60"/>
  <c r="X423" i="60"/>
  <c r="D424" i="60"/>
  <c r="N424" i="60"/>
  <c r="T424" i="60"/>
  <c r="D425" i="60"/>
  <c r="J425" i="60"/>
  <c r="T425" i="60"/>
  <c r="Z425" i="60"/>
  <c r="J426" i="60"/>
  <c r="P426" i="60"/>
  <c r="Z426" i="60"/>
  <c r="F427" i="60"/>
  <c r="P427" i="60"/>
  <c r="V427" i="60"/>
  <c r="F428" i="60"/>
  <c r="L428" i="60"/>
  <c r="V428" i="60"/>
  <c r="AB428" i="60"/>
  <c r="L429" i="60"/>
  <c r="R429" i="60"/>
  <c r="AB429" i="60"/>
  <c r="H430" i="60"/>
  <c r="R430" i="60"/>
  <c r="X430" i="60"/>
  <c r="H431" i="60"/>
  <c r="N431" i="60"/>
  <c r="X431" i="60"/>
  <c r="D432" i="60"/>
  <c r="N432" i="60"/>
  <c r="T432" i="60"/>
  <c r="D433" i="60"/>
  <c r="J433" i="60"/>
  <c r="T433" i="60"/>
  <c r="Z433" i="60"/>
  <c r="J434" i="60"/>
  <c r="P434" i="60"/>
  <c r="Z434" i="60"/>
  <c r="F435" i="60"/>
  <c r="L435" i="60"/>
  <c r="T435" i="60"/>
  <c r="AB435" i="60"/>
  <c r="J436" i="60"/>
  <c r="R436" i="60"/>
  <c r="Z436" i="60"/>
  <c r="H437" i="60"/>
  <c r="P437" i="60"/>
  <c r="Z437" i="60"/>
  <c r="N390" i="60"/>
  <c r="T390" i="60"/>
  <c r="D391" i="60"/>
  <c r="J391" i="60"/>
  <c r="T391" i="60"/>
  <c r="Z391" i="60"/>
  <c r="J392" i="60"/>
  <c r="P392" i="60"/>
  <c r="Z392" i="60"/>
  <c r="F393" i="60"/>
  <c r="P393" i="60"/>
  <c r="V393" i="60"/>
  <c r="F394" i="60"/>
  <c r="L394" i="60"/>
  <c r="V394" i="60"/>
  <c r="AB394" i="60"/>
  <c r="L395" i="60"/>
  <c r="R395" i="60"/>
  <c r="AB395" i="60"/>
  <c r="H396" i="60"/>
  <c r="R396" i="60"/>
  <c r="X396" i="60"/>
  <c r="H397" i="60"/>
  <c r="N397" i="60"/>
  <c r="X397" i="60"/>
  <c r="D398" i="60"/>
  <c r="N398" i="60"/>
  <c r="T398" i="60"/>
  <c r="D399" i="60"/>
  <c r="J399" i="60"/>
  <c r="T399" i="60"/>
  <c r="Z399" i="60"/>
  <c r="J400" i="60"/>
  <c r="P400" i="60"/>
  <c r="Z400" i="60"/>
  <c r="F401" i="60"/>
  <c r="P401" i="60"/>
  <c r="V401" i="60"/>
  <c r="F402" i="60"/>
  <c r="L402" i="60"/>
  <c r="V402" i="60"/>
  <c r="AB402" i="60"/>
  <c r="L403" i="60"/>
  <c r="R403" i="60"/>
  <c r="AB403" i="60"/>
  <c r="H404" i="60"/>
  <c r="R404" i="60"/>
  <c r="X404" i="60"/>
  <c r="H405" i="60"/>
  <c r="N405" i="60"/>
  <c r="X405" i="60"/>
  <c r="D406" i="60"/>
  <c r="N406" i="60"/>
  <c r="T406" i="60"/>
  <c r="D407" i="60"/>
  <c r="J407" i="60"/>
  <c r="T407" i="60"/>
  <c r="Z407" i="60"/>
  <c r="J408" i="60"/>
  <c r="P408" i="60"/>
  <c r="Z408" i="60"/>
  <c r="F409" i="60"/>
  <c r="P409" i="60"/>
  <c r="V409" i="60"/>
  <c r="F410" i="60"/>
  <c r="L410" i="60"/>
  <c r="V410" i="60"/>
  <c r="AB410" i="60"/>
  <c r="L411" i="60"/>
  <c r="R411" i="60"/>
  <c r="AB411" i="60"/>
  <c r="H412" i="60"/>
  <c r="R412" i="60"/>
  <c r="X412" i="60"/>
  <c r="H413" i="60"/>
  <c r="N413" i="60"/>
  <c r="X413" i="60"/>
  <c r="D414" i="60"/>
  <c r="N414" i="60"/>
  <c r="T414" i="60"/>
  <c r="D415" i="60"/>
  <c r="J415" i="60"/>
  <c r="T415" i="60"/>
  <c r="Z415" i="60"/>
  <c r="J416" i="60"/>
  <c r="P416" i="60"/>
  <c r="Z416" i="60"/>
  <c r="F417" i="60"/>
  <c r="P417" i="60"/>
  <c r="V417" i="60"/>
  <c r="F418" i="60"/>
  <c r="L418" i="60"/>
  <c r="V418" i="60"/>
  <c r="AB418" i="60"/>
  <c r="L419" i="60"/>
  <c r="R419" i="60"/>
  <c r="AB419" i="60"/>
  <c r="H420" i="60"/>
  <c r="R420" i="60"/>
  <c r="X420" i="60"/>
  <c r="H421" i="60"/>
  <c r="N421" i="60"/>
  <c r="X421" i="60"/>
  <c r="D422" i="60"/>
  <c r="N422" i="60"/>
  <c r="T422" i="60"/>
  <c r="D423" i="60"/>
  <c r="J423" i="60"/>
  <c r="T423" i="60"/>
  <c r="Z423" i="60"/>
  <c r="J424" i="60"/>
  <c r="P424" i="60"/>
  <c r="Z424" i="60"/>
  <c r="F425" i="60"/>
  <c r="P425" i="60"/>
  <c r="V425" i="60"/>
  <c r="F426" i="60"/>
  <c r="L426" i="60"/>
  <c r="V426" i="60"/>
  <c r="AB426" i="60"/>
  <c r="L427" i="60"/>
  <c r="R427" i="60"/>
  <c r="AB427" i="60"/>
  <c r="H428" i="60"/>
  <c r="R428" i="60"/>
  <c r="X428" i="60"/>
  <c r="H429" i="60"/>
  <c r="N429" i="60"/>
  <c r="X429" i="60"/>
  <c r="D430" i="60"/>
  <c r="N430" i="60"/>
  <c r="T430" i="60"/>
  <c r="D431" i="60"/>
  <c r="J431" i="60"/>
  <c r="T431" i="60"/>
  <c r="Z431" i="60"/>
  <c r="J432" i="60"/>
  <c r="P432" i="60"/>
  <c r="Z432" i="60"/>
  <c r="F433" i="60"/>
  <c r="P433" i="60"/>
  <c r="V433" i="60"/>
  <c r="F434" i="60"/>
  <c r="L434" i="60"/>
  <c r="V434" i="60"/>
  <c r="AB434" i="60"/>
  <c r="N435" i="60"/>
  <c r="V435" i="60"/>
  <c r="D436" i="60"/>
  <c r="L436" i="60"/>
  <c r="T436" i="60"/>
  <c r="AB436" i="60"/>
  <c r="J437" i="60"/>
  <c r="R437" i="60"/>
  <c r="F348" i="60"/>
  <c r="J348" i="60"/>
  <c r="N348" i="60"/>
  <c r="R348" i="60"/>
  <c r="V348" i="60"/>
  <c r="Z348" i="60"/>
  <c r="D349" i="60"/>
  <c r="H349" i="60"/>
  <c r="L349" i="60"/>
  <c r="P349" i="60"/>
  <c r="T349" i="60"/>
  <c r="X349" i="60"/>
  <c r="AB349" i="60"/>
  <c r="F350" i="60"/>
  <c r="J350" i="60"/>
  <c r="N350" i="60"/>
  <c r="R350" i="60"/>
  <c r="V350" i="60"/>
  <c r="Z350" i="60"/>
  <c r="D351" i="60"/>
  <c r="H351" i="60"/>
  <c r="L351" i="60"/>
  <c r="P351" i="60"/>
  <c r="T351" i="60"/>
  <c r="X351" i="60"/>
  <c r="AB351" i="60"/>
  <c r="F352" i="60"/>
  <c r="J352" i="60"/>
  <c r="N352" i="60"/>
  <c r="R352" i="60"/>
  <c r="V352" i="60"/>
  <c r="Z352" i="60"/>
  <c r="D353" i="60"/>
  <c r="H353" i="60"/>
  <c r="L353" i="60"/>
  <c r="P353" i="60"/>
  <c r="T353" i="60"/>
  <c r="X353" i="60"/>
  <c r="AB353" i="60"/>
  <c r="F354" i="60"/>
  <c r="J354" i="60"/>
  <c r="N354" i="60"/>
  <c r="R354" i="60"/>
  <c r="V354" i="60"/>
  <c r="Z354" i="60"/>
  <c r="D355" i="60"/>
  <c r="H355" i="60"/>
  <c r="L355" i="60"/>
  <c r="P355" i="60"/>
  <c r="T355" i="60"/>
  <c r="X355" i="60"/>
  <c r="AB355" i="60"/>
  <c r="F356" i="60"/>
  <c r="J356" i="60"/>
  <c r="N356" i="60"/>
  <c r="R356" i="60"/>
  <c r="V356" i="60"/>
  <c r="Z356" i="60"/>
  <c r="D357" i="60"/>
  <c r="H357" i="60"/>
  <c r="L357" i="60"/>
  <c r="P357" i="60"/>
  <c r="T357" i="60"/>
  <c r="X357" i="60"/>
  <c r="AB357" i="60"/>
  <c r="F358" i="60"/>
  <c r="J358" i="60"/>
  <c r="N358" i="60"/>
  <c r="R358" i="60"/>
  <c r="V358" i="60"/>
  <c r="Z358" i="60"/>
  <c r="D359" i="60"/>
  <c r="H359" i="60"/>
  <c r="L359" i="60"/>
  <c r="P359" i="60"/>
  <c r="T359" i="60"/>
  <c r="X359" i="60"/>
  <c r="AB359" i="60"/>
  <c r="F360" i="60"/>
  <c r="J360" i="60"/>
  <c r="N360" i="60"/>
  <c r="R360" i="60"/>
  <c r="V360" i="60"/>
  <c r="Z360" i="60"/>
  <c r="D361" i="60"/>
  <c r="H361" i="60"/>
  <c r="L361" i="60"/>
  <c r="P361" i="60"/>
  <c r="T361" i="60"/>
  <c r="X361" i="60"/>
  <c r="AB361" i="60"/>
  <c r="F362" i="60"/>
  <c r="J362" i="60"/>
  <c r="N362" i="60"/>
  <c r="R362" i="60"/>
  <c r="V362" i="60"/>
  <c r="Z362" i="60"/>
  <c r="D363" i="60"/>
  <c r="H363" i="60"/>
  <c r="L363" i="60"/>
  <c r="P363" i="60"/>
  <c r="T363" i="60"/>
  <c r="X363" i="60"/>
  <c r="AB363" i="60"/>
  <c r="F364" i="60"/>
  <c r="J364" i="60"/>
  <c r="N364" i="60"/>
  <c r="R364" i="60"/>
  <c r="V364" i="60"/>
  <c r="Z364" i="60"/>
  <c r="D365" i="60"/>
  <c r="H365" i="60"/>
  <c r="L365" i="60"/>
  <c r="P365" i="60"/>
  <c r="T365" i="60"/>
  <c r="X365" i="60"/>
  <c r="AB365" i="60"/>
  <c r="F366" i="60"/>
  <c r="J366" i="60"/>
  <c r="N366" i="60"/>
  <c r="R366" i="60"/>
  <c r="V366" i="60"/>
  <c r="Z366" i="60"/>
  <c r="D367" i="60"/>
  <c r="H367" i="60"/>
  <c r="L367" i="60"/>
  <c r="P367" i="60"/>
  <c r="T367" i="60"/>
  <c r="X367" i="60"/>
  <c r="AB367" i="60"/>
  <c r="F368" i="60"/>
  <c r="J368" i="60"/>
  <c r="N368" i="60"/>
  <c r="R368" i="60"/>
  <c r="V368" i="60"/>
  <c r="Z368" i="60"/>
  <c r="D369" i="60"/>
  <c r="H369" i="60"/>
  <c r="L369" i="60"/>
  <c r="P369" i="60"/>
  <c r="T369" i="60"/>
  <c r="X369" i="60"/>
  <c r="AB369" i="60"/>
  <c r="F370" i="60"/>
  <c r="J370" i="60"/>
  <c r="N370" i="60"/>
  <c r="R370" i="60"/>
  <c r="V370" i="60"/>
  <c r="Z370" i="60"/>
  <c r="D371" i="60"/>
  <c r="H371" i="60"/>
  <c r="L371" i="60"/>
  <c r="P371" i="60"/>
  <c r="T371" i="60"/>
  <c r="X371" i="60"/>
  <c r="AB371" i="60"/>
  <c r="F372" i="60"/>
  <c r="J372" i="60"/>
  <c r="N372" i="60"/>
  <c r="R372" i="60"/>
  <c r="V372" i="60"/>
  <c r="Z372" i="60"/>
  <c r="D373" i="60"/>
  <c r="H373" i="60"/>
  <c r="L373" i="60"/>
  <c r="P373" i="60"/>
  <c r="T373" i="60"/>
  <c r="X373" i="60"/>
  <c r="AB373" i="60"/>
  <c r="F374" i="60"/>
  <c r="J374" i="60"/>
  <c r="N374" i="60"/>
  <c r="R374" i="60"/>
  <c r="V374" i="60"/>
  <c r="Z374" i="60"/>
  <c r="D375" i="60"/>
  <c r="H375" i="60"/>
  <c r="L375" i="60"/>
  <c r="P375" i="60"/>
  <c r="T375" i="60"/>
  <c r="X375" i="60"/>
  <c r="AB375" i="60"/>
  <c r="F376" i="60"/>
  <c r="J376" i="60"/>
  <c r="N376" i="60"/>
  <c r="R376" i="60"/>
  <c r="V376" i="60"/>
  <c r="Z376" i="60"/>
  <c r="D377" i="60"/>
  <c r="H377" i="60"/>
  <c r="L377" i="60"/>
  <c r="P377" i="60"/>
  <c r="T377" i="60"/>
  <c r="X377" i="60"/>
  <c r="AB377" i="60"/>
  <c r="F378" i="60"/>
  <c r="J378" i="60"/>
  <c r="N378" i="60"/>
  <c r="R378" i="60"/>
  <c r="V378" i="60"/>
  <c r="Z378" i="60"/>
  <c r="D379" i="60"/>
  <c r="H379" i="60"/>
  <c r="L379" i="60"/>
  <c r="P379" i="60"/>
  <c r="T379" i="60"/>
  <c r="X379" i="60"/>
  <c r="AB379" i="60"/>
  <c r="F380" i="60"/>
  <c r="J380" i="60"/>
  <c r="N380" i="60"/>
  <c r="R380" i="60"/>
  <c r="V380" i="60"/>
  <c r="Z380" i="60"/>
  <c r="D381" i="60"/>
  <c r="H381" i="60"/>
  <c r="L381" i="60"/>
  <c r="P381" i="60"/>
  <c r="T381" i="60"/>
  <c r="X381" i="60"/>
  <c r="AB381" i="60"/>
  <c r="F382" i="60"/>
  <c r="J382" i="60"/>
  <c r="N382" i="60"/>
  <c r="R382" i="60"/>
  <c r="V382" i="60"/>
  <c r="Z382" i="60"/>
  <c r="D383" i="60"/>
  <c r="H383" i="60"/>
  <c r="L383" i="60"/>
  <c r="P383" i="60"/>
  <c r="T383" i="60"/>
  <c r="X383" i="60"/>
  <c r="AB383" i="60"/>
  <c r="F384" i="60"/>
  <c r="J384" i="60"/>
  <c r="N384" i="60"/>
  <c r="R384" i="60"/>
  <c r="V384" i="60"/>
  <c r="Z384" i="60"/>
  <c r="D385" i="60"/>
  <c r="H385" i="60"/>
  <c r="L385" i="60"/>
  <c r="P385" i="60"/>
  <c r="T385" i="60"/>
  <c r="X385" i="60"/>
  <c r="AB385" i="60"/>
  <c r="F386" i="60"/>
  <c r="J386" i="60"/>
  <c r="N386" i="60"/>
  <c r="R386" i="60"/>
  <c r="V386" i="60"/>
  <c r="Z386" i="60"/>
  <c r="D387" i="60"/>
  <c r="H387" i="60"/>
  <c r="L387" i="60"/>
  <c r="P387" i="60"/>
  <c r="T387" i="60"/>
  <c r="X387" i="60"/>
  <c r="AB387" i="60"/>
  <c r="F388" i="60"/>
  <c r="J388" i="60"/>
  <c r="N388" i="60"/>
  <c r="R388" i="60"/>
  <c r="V388" i="60"/>
  <c r="Z388" i="60"/>
  <c r="D389" i="60"/>
  <c r="H389" i="60"/>
  <c r="L389" i="60"/>
  <c r="P389" i="60"/>
  <c r="T389" i="60"/>
  <c r="X389" i="60"/>
  <c r="AB389" i="60"/>
  <c r="F390" i="60"/>
  <c r="J390" i="60"/>
  <c r="P390" i="60"/>
  <c r="Z390" i="60"/>
  <c r="F391" i="60"/>
  <c r="P391" i="60"/>
  <c r="V391" i="60"/>
  <c r="F392" i="60"/>
  <c r="L392" i="60"/>
  <c r="V392" i="60"/>
  <c r="AB392" i="60"/>
  <c r="L393" i="60"/>
  <c r="R393" i="60"/>
  <c r="AB393" i="60"/>
  <c r="H394" i="60"/>
  <c r="R394" i="60"/>
  <c r="X394" i="60"/>
  <c r="H395" i="60"/>
  <c r="N395" i="60"/>
  <c r="X395" i="60"/>
  <c r="D396" i="60"/>
  <c r="N396" i="60"/>
  <c r="T396" i="60"/>
  <c r="D397" i="60"/>
  <c r="J397" i="60"/>
  <c r="T397" i="60"/>
  <c r="Z397" i="60"/>
  <c r="J398" i="60"/>
  <c r="P398" i="60"/>
  <c r="Z398" i="60"/>
  <c r="F399" i="60"/>
  <c r="P399" i="60"/>
  <c r="V399" i="60"/>
  <c r="F400" i="60"/>
  <c r="L400" i="60"/>
  <c r="V400" i="60"/>
  <c r="AB400" i="60"/>
  <c r="L401" i="60"/>
  <c r="R401" i="60"/>
  <c r="AB401" i="60"/>
  <c r="H402" i="60"/>
  <c r="R402" i="60"/>
  <c r="X402" i="60"/>
  <c r="H403" i="60"/>
  <c r="N403" i="60"/>
  <c r="X403" i="60"/>
  <c r="D404" i="60"/>
  <c r="N404" i="60"/>
  <c r="T404" i="60"/>
  <c r="D405" i="60"/>
  <c r="J405" i="60"/>
  <c r="T405" i="60"/>
  <c r="Z405" i="60"/>
  <c r="J406" i="60"/>
  <c r="P406" i="60"/>
  <c r="Z406" i="60"/>
  <c r="F407" i="60"/>
  <c r="P407" i="60"/>
  <c r="V407" i="60"/>
  <c r="F408" i="60"/>
  <c r="L408" i="60"/>
  <c r="V408" i="60"/>
  <c r="AB408" i="60"/>
  <c r="L409" i="60"/>
  <c r="R409" i="60"/>
  <c r="AB409" i="60"/>
  <c r="H410" i="60"/>
  <c r="R410" i="60"/>
  <c r="X410" i="60"/>
  <c r="H411" i="60"/>
  <c r="N411" i="60"/>
  <c r="X411" i="60"/>
  <c r="D412" i="60"/>
  <c r="N412" i="60"/>
  <c r="T412" i="60"/>
  <c r="D413" i="60"/>
  <c r="J413" i="60"/>
  <c r="T413" i="60"/>
  <c r="Z413" i="60"/>
  <c r="J414" i="60"/>
  <c r="P414" i="60"/>
  <c r="Z414" i="60"/>
  <c r="F415" i="60"/>
  <c r="P415" i="60"/>
  <c r="V415" i="60"/>
  <c r="F416" i="60"/>
  <c r="L416" i="60"/>
  <c r="V416" i="60"/>
  <c r="AB416" i="60"/>
  <c r="L417" i="60"/>
  <c r="R417" i="60"/>
  <c r="AB417" i="60"/>
  <c r="H418" i="60"/>
  <c r="R418" i="60"/>
  <c r="X418" i="60"/>
  <c r="H419" i="60"/>
  <c r="N419" i="60"/>
  <c r="X419" i="60"/>
  <c r="D420" i="60"/>
  <c r="N420" i="60"/>
  <c r="T420" i="60"/>
  <c r="D421" i="60"/>
  <c r="J421" i="60"/>
  <c r="T421" i="60"/>
  <c r="Z421" i="60"/>
  <c r="J422" i="60"/>
  <c r="P422" i="60"/>
  <c r="Z422" i="60"/>
  <c r="F423" i="60"/>
  <c r="P423" i="60"/>
  <c r="V423" i="60"/>
  <c r="F424" i="60"/>
  <c r="L424" i="60"/>
  <c r="V424" i="60"/>
  <c r="AB424" i="60"/>
  <c r="L425" i="60"/>
  <c r="R425" i="60"/>
  <c r="AB425" i="60"/>
  <c r="H426" i="60"/>
  <c r="R426" i="60"/>
  <c r="X426" i="60"/>
  <c r="H427" i="60"/>
  <c r="N427" i="60"/>
  <c r="X427" i="60"/>
  <c r="D428" i="60"/>
  <c r="N428" i="60"/>
  <c r="T428" i="60"/>
  <c r="D429" i="60"/>
  <c r="J429" i="60"/>
  <c r="T429" i="60"/>
  <c r="Z429" i="60"/>
  <c r="J430" i="60"/>
  <c r="P430" i="60"/>
  <c r="Z430" i="60"/>
  <c r="F431" i="60"/>
  <c r="P431" i="60"/>
  <c r="V431" i="60"/>
  <c r="F432" i="60"/>
  <c r="L432" i="60"/>
  <c r="V432" i="60"/>
  <c r="AB432" i="60"/>
  <c r="L433" i="60"/>
  <c r="R433" i="60"/>
  <c r="AB433" i="60"/>
  <c r="H434" i="60"/>
  <c r="R434" i="60"/>
  <c r="X434" i="60"/>
  <c r="H435" i="60"/>
  <c r="P435" i="60"/>
  <c r="X435" i="60"/>
  <c r="F436" i="60"/>
  <c r="N436" i="60"/>
  <c r="V436" i="60"/>
  <c r="D437" i="60"/>
  <c r="L437" i="60"/>
  <c r="T437" i="60"/>
  <c r="L390" i="60"/>
  <c r="V390" i="60"/>
  <c r="AB390" i="60"/>
  <c r="L391" i="60"/>
  <c r="R391" i="60"/>
  <c r="AB391" i="60"/>
  <c r="H392" i="60"/>
  <c r="R392" i="60"/>
  <c r="X392" i="60"/>
  <c r="H393" i="60"/>
  <c r="N393" i="60"/>
  <c r="X393" i="60"/>
  <c r="D394" i="60"/>
  <c r="N394" i="60"/>
  <c r="T394" i="60"/>
  <c r="D395" i="60"/>
  <c r="J395" i="60"/>
  <c r="T395" i="60"/>
  <c r="Z395" i="60"/>
  <c r="J396" i="60"/>
  <c r="P396" i="60"/>
  <c r="Z396" i="60"/>
  <c r="F397" i="60"/>
  <c r="P397" i="60"/>
  <c r="V397" i="60"/>
  <c r="F398" i="60"/>
  <c r="L398" i="60"/>
  <c r="V398" i="60"/>
  <c r="AB398" i="60"/>
  <c r="L399" i="60"/>
  <c r="R399" i="60"/>
  <c r="AB399" i="60"/>
  <c r="H400" i="60"/>
  <c r="R400" i="60"/>
  <c r="X400" i="60"/>
  <c r="H401" i="60"/>
  <c r="N401" i="60"/>
  <c r="X401" i="60"/>
  <c r="D402" i="60"/>
  <c r="N402" i="60"/>
  <c r="T402" i="60"/>
  <c r="D403" i="60"/>
  <c r="J403" i="60"/>
  <c r="T403" i="60"/>
  <c r="Z403" i="60"/>
  <c r="J404" i="60"/>
  <c r="P404" i="60"/>
  <c r="Z404" i="60"/>
  <c r="F405" i="60"/>
  <c r="P405" i="60"/>
  <c r="V405" i="60"/>
  <c r="F406" i="60"/>
  <c r="L406" i="60"/>
  <c r="V406" i="60"/>
  <c r="AB406" i="60"/>
  <c r="L407" i="60"/>
  <c r="R407" i="60"/>
  <c r="AB407" i="60"/>
  <c r="H408" i="60"/>
  <c r="R408" i="60"/>
  <c r="X408" i="60"/>
  <c r="H409" i="60"/>
  <c r="N409" i="60"/>
  <c r="X409" i="60"/>
  <c r="D410" i="60"/>
  <c r="N410" i="60"/>
  <c r="T410" i="60"/>
  <c r="D411" i="60"/>
  <c r="J411" i="60"/>
  <c r="T411" i="60"/>
  <c r="Z411" i="60"/>
  <c r="J412" i="60"/>
  <c r="P412" i="60"/>
  <c r="Z412" i="60"/>
  <c r="F413" i="60"/>
  <c r="P413" i="60"/>
  <c r="V413" i="60"/>
  <c r="F414" i="60"/>
  <c r="L414" i="60"/>
  <c r="V414" i="60"/>
  <c r="AB414" i="60"/>
  <c r="L415" i="60"/>
  <c r="R415" i="60"/>
  <c r="AB415" i="60"/>
  <c r="H416" i="60"/>
  <c r="R416" i="60"/>
  <c r="X416" i="60"/>
  <c r="H417" i="60"/>
  <c r="N417" i="60"/>
  <c r="X417" i="60"/>
  <c r="D418" i="60"/>
  <c r="N418" i="60"/>
  <c r="T418" i="60"/>
  <c r="D419" i="60"/>
  <c r="J419" i="60"/>
  <c r="T419" i="60"/>
  <c r="Z419" i="60"/>
  <c r="J420" i="60"/>
  <c r="P420" i="60"/>
  <c r="Z420" i="60"/>
  <c r="F421" i="60"/>
  <c r="P421" i="60"/>
  <c r="V421" i="60"/>
  <c r="F422" i="60"/>
  <c r="L422" i="60"/>
  <c r="V422" i="60"/>
  <c r="AB422" i="60"/>
  <c r="L423" i="60"/>
  <c r="R423" i="60"/>
  <c r="AB423" i="60"/>
  <c r="H424" i="60"/>
  <c r="R424" i="60"/>
  <c r="X424" i="60"/>
  <c r="H425" i="60"/>
  <c r="N425" i="60"/>
  <c r="X425" i="60"/>
  <c r="D426" i="60"/>
  <c r="N426" i="60"/>
  <c r="T426" i="60"/>
  <c r="D427" i="60"/>
  <c r="J427" i="60"/>
  <c r="T427" i="60"/>
  <c r="Z427" i="60"/>
  <c r="J428" i="60"/>
  <c r="P428" i="60"/>
  <c r="Z428" i="60"/>
  <c r="F429" i="60"/>
  <c r="P429" i="60"/>
  <c r="V429" i="60"/>
  <c r="F430" i="60"/>
  <c r="L430" i="60"/>
  <c r="V430" i="60"/>
  <c r="AB430" i="60"/>
  <c r="L431" i="60"/>
  <c r="R431" i="60"/>
  <c r="AB431" i="60"/>
  <c r="H432" i="60"/>
  <c r="R432" i="60"/>
  <c r="X432" i="60"/>
  <c r="H433" i="60"/>
  <c r="N433" i="60"/>
  <c r="X433" i="60"/>
  <c r="D434" i="60"/>
  <c r="N434" i="60"/>
  <c r="T434" i="60"/>
  <c r="D435" i="60"/>
  <c r="J435" i="60"/>
  <c r="R435" i="60"/>
  <c r="Z435" i="60"/>
  <c r="H436" i="60"/>
  <c r="P436" i="60"/>
  <c r="X436" i="60"/>
  <c r="F437" i="60"/>
  <c r="N437" i="60"/>
  <c r="V437" i="60"/>
  <c r="F485" i="60"/>
  <c r="J485" i="60"/>
  <c r="N485" i="60"/>
  <c r="R485" i="60"/>
  <c r="V485" i="60"/>
  <c r="H7" i="61"/>
  <c r="P7" i="61"/>
  <c r="H8" i="61"/>
  <c r="P8" i="61"/>
  <c r="H9" i="61"/>
  <c r="P9" i="61"/>
  <c r="H10" i="61"/>
  <c r="P10" i="61"/>
  <c r="H11" i="61"/>
  <c r="P11" i="61"/>
  <c r="H13" i="61"/>
  <c r="P13" i="61"/>
  <c r="H14" i="61"/>
  <c r="P14" i="61"/>
  <c r="H15" i="61"/>
  <c r="P15" i="61"/>
  <c r="H16" i="61"/>
  <c r="P16" i="61"/>
  <c r="H17" i="61"/>
  <c r="P17" i="61"/>
  <c r="H18" i="61"/>
  <c r="P18" i="61"/>
  <c r="H19" i="61"/>
  <c r="H20" i="61"/>
  <c r="H21" i="61"/>
  <c r="H22" i="61"/>
  <c r="H23" i="61"/>
  <c r="H24" i="61"/>
  <c r="H25" i="61"/>
  <c r="H26" i="61"/>
  <c r="H27" i="61"/>
  <c r="H28" i="61"/>
  <c r="H29" i="61"/>
  <c r="H30" i="61"/>
  <c r="H31" i="61"/>
  <c r="H32" i="61"/>
  <c r="H33" i="61"/>
  <c r="H34" i="61"/>
  <c r="H35" i="61"/>
  <c r="H36" i="61"/>
  <c r="D438" i="60"/>
  <c r="H438" i="60"/>
  <c r="L438" i="60"/>
  <c r="P438" i="60"/>
  <c r="T438" i="60"/>
  <c r="X438" i="60"/>
  <c r="AB438" i="60"/>
  <c r="F439" i="60"/>
  <c r="J439" i="60"/>
  <c r="N439" i="60"/>
  <c r="R439" i="60"/>
  <c r="V439" i="60"/>
  <c r="Z439" i="60"/>
  <c r="D440" i="60"/>
  <c r="H440" i="60"/>
  <c r="L440" i="60"/>
  <c r="P440" i="60"/>
  <c r="T440" i="60"/>
  <c r="X440" i="60"/>
  <c r="AB440" i="60"/>
  <c r="F441" i="60"/>
  <c r="J441" i="60"/>
  <c r="N441" i="60"/>
  <c r="R441" i="60"/>
  <c r="V441" i="60"/>
  <c r="Z441" i="60"/>
  <c r="D442" i="60"/>
  <c r="H442" i="60"/>
  <c r="L442" i="60"/>
  <c r="P442" i="60"/>
  <c r="T442" i="60"/>
  <c r="X442" i="60"/>
  <c r="AB442" i="60"/>
  <c r="F443" i="60"/>
  <c r="J443" i="60"/>
  <c r="N443" i="60"/>
  <c r="R443" i="60"/>
  <c r="V443" i="60"/>
  <c r="Z443" i="60"/>
  <c r="D444" i="60"/>
  <c r="H444" i="60"/>
  <c r="L444" i="60"/>
  <c r="P444" i="60"/>
  <c r="T444" i="60"/>
  <c r="X444" i="60"/>
  <c r="AB444" i="60"/>
  <c r="F445" i="60"/>
  <c r="J445" i="60"/>
  <c r="N445" i="60"/>
  <c r="R445" i="60"/>
  <c r="V445" i="60"/>
  <c r="Z445" i="60"/>
  <c r="D446" i="60"/>
  <c r="H446" i="60"/>
  <c r="L446" i="60"/>
  <c r="P446" i="60"/>
  <c r="T446" i="60"/>
  <c r="X446" i="60"/>
  <c r="AB446" i="60"/>
  <c r="F447" i="60"/>
  <c r="J447" i="60"/>
  <c r="N447" i="60"/>
  <c r="R447" i="60"/>
  <c r="V447" i="60"/>
  <c r="Z447" i="60"/>
  <c r="D448" i="60"/>
  <c r="H448" i="60"/>
  <c r="L448" i="60"/>
  <c r="P448" i="60"/>
  <c r="T448" i="60"/>
  <c r="X448" i="60"/>
  <c r="AB448" i="60"/>
  <c r="F449" i="60"/>
  <c r="J449" i="60"/>
  <c r="N449" i="60"/>
  <c r="R449" i="60"/>
  <c r="V449" i="60"/>
  <c r="Z449" i="60"/>
  <c r="D450" i="60"/>
  <c r="H450" i="60"/>
  <c r="L450" i="60"/>
  <c r="P450" i="60"/>
  <c r="T450" i="60"/>
  <c r="X450" i="60"/>
  <c r="AB450" i="60"/>
  <c r="F451" i="60"/>
  <c r="J451" i="60"/>
  <c r="N451" i="60"/>
  <c r="R451" i="60"/>
  <c r="V451" i="60"/>
  <c r="Z451" i="60"/>
  <c r="D452" i="60"/>
  <c r="H452" i="60"/>
  <c r="L452" i="60"/>
  <c r="P452" i="60"/>
  <c r="T452" i="60"/>
  <c r="X452" i="60"/>
  <c r="AB452" i="60"/>
  <c r="F453" i="60"/>
  <c r="J453" i="60"/>
  <c r="N453" i="60"/>
  <c r="R453" i="60"/>
  <c r="V453" i="60"/>
  <c r="Z453" i="60"/>
  <c r="D454" i="60"/>
  <c r="H454" i="60"/>
  <c r="L454" i="60"/>
  <c r="P454" i="60"/>
  <c r="T454" i="60"/>
  <c r="X454" i="60"/>
  <c r="AB454" i="60"/>
  <c r="F455" i="60"/>
  <c r="J455" i="60"/>
  <c r="N455" i="60"/>
  <c r="R455" i="60"/>
  <c r="V455" i="60"/>
  <c r="Z455" i="60"/>
  <c r="D456" i="60"/>
  <c r="H456" i="60"/>
  <c r="L456" i="60"/>
  <c r="P456" i="60"/>
  <c r="T456" i="60"/>
  <c r="X456" i="60"/>
  <c r="AB456" i="60"/>
  <c r="F457" i="60"/>
  <c r="J457" i="60"/>
  <c r="N457" i="60"/>
  <c r="R457" i="60"/>
  <c r="V457" i="60"/>
  <c r="Z457" i="60"/>
  <c r="D458" i="60"/>
  <c r="H458" i="60"/>
  <c r="L458" i="60"/>
  <c r="P458" i="60"/>
  <c r="T458" i="60"/>
  <c r="X458" i="60"/>
  <c r="AB458" i="60"/>
  <c r="F459" i="60"/>
  <c r="J459" i="60"/>
  <c r="N459" i="60"/>
  <c r="R459" i="60"/>
  <c r="V459" i="60"/>
  <c r="Z459" i="60"/>
  <c r="D460" i="60"/>
  <c r="H460" i="60"/>
  <c r="L460" i="60"/>
  <c r="P460" i="60"/>
  <c r="T460" i="60"/>
  <c r="X460" i="60"/>
  <c r="AB460" i="60"/>
  <c r="F461" i="60"/>
  <c r="J461" i="60"/>
  <c r="N461" i="60"/>
  <c r="R461" i="60"/>
  <c r="V461" i="60"/>
  <c r="Z461" i="60"/>
  <c r="D462" i="60"/>
  <c r="H462" i="60"/>
  <c r="L462" i="60"/>
  <c r="P462" i="60"/>
  <c r="T462" i="60"/>
  <c r="X462" i="60"/>
  <c r="AB462" i="60"/>
  <c r="F463" i="60"/>
  <c r="J463" i="60"/>
  <c r="N463" i="60"/>
  <c r="R463" i="60"/>
  <c r="V463" i="60"/>
  <c r="Z463" i="60"/>
  <c r="D464" i="60"/>
  <c r="H464" i="60"/>
  <c r="L464" i="60"/>
  <c r="P464" i="60"/>
  <c r="T464" i="60"/>
  <c r="X464" i="60"/>
  <c r="AB464" i="60"/>
  <c r="F465" i="60"/>
  <c r="J465" i="60"/>
  <c r="N465" i="60"/>
  <c r="R465" i="60"/>
  <c r="V465" i="60"/>
  <c r="Z465" i="60"/>
  <c r="D466" i="60"/>
  <c r="H466" i="60"/>
  <c r="L466" i="60"/>
  <c r="P466" i="60"/>
  <c r="T466" i="60"/>
  <c r="X466" i="60"/>
  <c r="AB466" i="60"/>
  <c r="F467" i="60"/>
  <c r="J467" i="60"/>
  <c r="N467" i="60"/>
  <c r="R467" i="60"/>
  <c r="V467" i="60"/>
  <c r="Z467" i="60"/>
  <c r="D468" i="60"/>
  <c r="H468" i="60"/>
  <c r="L468" i="60"/>
  <c r="P468" i="60"/>
  <c r="T468" i="60"/>
  <c r="X468" i="60"/>
  <c r="AB468" i="60"/>
  <c r="F469" i="60"/>
  <c r="J469" i="60"/>
  <c r="N469" i="60"/>
  <c r="R469" i="60"/>
  <c r="V469" i="60"/>
  <c r="Z469" i="60"/>
  <c r="D470" i="60"/>
  <c r="H470" i="60"/>
  <c r="L470" i="60"/>
  <c r="P470" i="60"/>
  <c r="T470" i="60"/>
  <c r="X470" i="60"/>
  <c r="AB470" i="60"/>
  <c r="F471" i="60"/>
  <c r="J471" i="60"/>
  <c r="N471" i="60"/>
  <c r="R471" i="60"/>
  <c r="V471" i="60"/>
  <c r="Z471" i="60"/>
  <c r="D472" i="60"/>
  <c r="H472" i="60"/>
  <c r="L472" i="60"/>
  <c r="P472" i="60"/>
  <c r="T472" i="60"/>
  <c r="X472" i="60"/>
  <c r="AB472" i="60"/>
  <c r="F473" i="60"/>
  <c r="J473" i="60"/>
  <c r="N473" i="60"/>
  <c r="R473" i="60"/>
  <c r="V473" i="60"/>
  <c r="Z473" i="60"/>
  <c r="D474" i="60"/>
  <c r="H474" i="60"/>
  <c r="L474" i="60"/>
  <c r="P474" i="60"/>
  <c r="T474" i="60"/>
  <c r="X474" i="60"/>
  <c r="AB474" i="60"/>
  <c r="F475" i="60"/>
  <c r="J475" i="60"/>
  <c r="N475" i="60"/>
  <c r="R475" i="60"/>
  <c r="V475" i="60"/>
  <c r="Z475" i="60"/>
  <c r="D476" i="60"/>
  <c r="H476" i="60"/>
  <c r="L476" i="60"/>
  <c r="P476" i="60"/>
  <c r="T476" i="60"/>
  <c r="X476" i="60"/>
  <c r="AB476" i="60"/>
  <c r="F477" i="60"/>
  <c r="J477" i="60"/>
  <c r="N477" i="60"/>
  <c r="R477" i="60"/>
  <c r="V477" i="60"/>
  <c r="Z477" i="60"/>
  <c r="D478" i="60"/>
  <c r="H478" i="60"/>
  <c r="L478" i="60"/>
  <c r="P478" i="60"/>
  <c r="T478" i="60"/>
  <c r="X478" i="60"/>
  <c r="AB478" i="60"/>
  <c r="F479" i="60"/>
  <c r="J479" i="60"/>
  <c r="N479" i="60"/>
  <c r="R479" i="60"/>
  <c r="V479" i="60"/>
  <c r="Z479" i="60"/>
  <c r="D480" i="60"/>
  <c r="H480" i="60"/>
  <c r="L480" i="60"/>
  <c r="P480" i="60"/>
  <c r="T480" i="60"/>
  <c r="X480" i="60"/>
  <c r="AB480" i="60"/>
  <c r="F481" i="60"/>
  <c r="J481" i="60"/>
  <c r="N481" i="60"/>
  <c r="R481" i="60"/>
  <c r="V481" i="60"/>
  <c r="Z481" i="60"/>
  <c r="D482" i="60"/>
  <c r="H482" i="60"/>
  <c r="L482" i="60"/>
  <c r="P482" i="60"/>
  <c r="T482" i="60"/>
  <c r="X482" i="60"/>
  <c r="AB482" i="60"/>
  <c r="F483" i="60"/>
  <c r="J483" i="60"/>
  <c r="N483" i="60"/>
  <c r="R483" i="60"/>
  <c r="V483" i="60"/>
  <c r="Z483" i="60"/>
  <c r="J7" i="61"/>
  <c r="R7" i="61"/>
  <c r="J8" i="61"/>
  <c r="R8" i="61"/>
  <c r="J9" i="61"/>
  <c r="R9" i="61"/>
  <c r="J10" i="61"/>
  <c r="R10" i="61"/>
  <c r="J11" i="61"/>
  <c r="R11" i="61"/>
  <c r="J13" i="61"/>
  <c r="R13" i="61"/>
  <c r="J14" i="61"/>
  <c r="R14" i="61"/>
  <c r="J15" i="61"/>
  <c r="R15" i="61"/>
  <c r="J16" i="61"/>
  <c r="R16" i="61"/>
  <c r="J17" i="61"/>
  <c r="R17" i="61"/>
  <c r="J18" i="61"/>
  <c r="R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D485" i="60"/>
  <c r="H485" i="60"/>
  <c r="L485" i="60"/>
  <c r="P485" i="60"/>
  <c r="T485" i="60"/>
  <c r="X485" i="60"/>
  <c r="D7" i="61"/>
  <c r="L7" i="61"/>
  <c r="D8" i="61"/>
  <c r="L8" i="61"/>
  <c r="D9" i="61"/>
  <c r="L9" i="61"/>
  <c r="D10" i="61"/>
  <c r="L10" i="61"/>
  <c r="D11" i="61"/>
  <c r="L11" i="61"/>
  <c r="D13" i="61"/>
  <c r="L13" i="61"/>
  <c r="D14" i="61"/>
  <c r="L14" i="61"/>
  <c r="D15" i="61"/>
  <c r="L15" i="61"/>
  <c r="D16" i="61"/>
  <c r="L16" i="61"/>
  <c r="D17" i="61"/>
  <c r="L17" i="61"/>
  <c r="D18" i="61"/>
  <c r="L18" i="61"/>
  <c r="D19" i="61"/>
  <c r="P19" i="61"/>
  <c r="P20" i="61"/>
  <c r="P21" i="61"/>
  <c r="P22" i="61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X437" i="60"/>
  <c r="AB437" i="60"/>
  <c r="F438" i="60"/>
  <c r="J438" i="60"/>
  <c r="N438" i="60"/>
  <c r="R438" i="60"/>
  <c r="V438" i="60"/>
  <c r="Z438" i="60"/>
  <c r="D439" i="60"/>
  <c r="H439" i="60"/>
  <c r="L439" i="60"/>
  <c r="P439" i="60"/>
  <c r="T439" i="60"/>
  <c r="X439" i="60"/>
  <c r="AB439" i="60"/>
  <c r="F440" i="60"/>
  <c r="J440" i="60"/>
  <c r="N440" i="60"/>
  <c r="R440" i="60"/>
  <c r="V440" i="60"/>
  <c r="Z440" i="60"/>
  <c r="D441" i="60"/>
  <c r="H441" i="60"/>
  <c r="L441" i="60"/>
  <c r="P441" i="60"/>
  <c r="T441" i="60"/>
  <c r="X441" i="60"/>
  <c r="AB441" i="60"/>
  <c r="F442" i="60"/>
  <c r="J442" i="60"/>
  <c r="N442" i="60"/>
  <c r="R442" i="60"/>
  <c r="V442" i="60"/>
  <c r="Z442" i="60"/>
  <c r="D443" i="60"/>
  <c r="H443" i="60"/>
  <c r="L443" i="60"/>
  <c r="P443" i="60"/>
  <c r="T443" i="60"/>
  <c r="X443" i="60"/>
  <c r="AB443" i="60"/>
  <c r="F444" i="60"/>
  <c r="J444" i="60"/>
  <c r="N444" i="60"/>
  <c r="R444" i="60"/>
  <c r="V444" i="60"/>
  <c r="Z444" i="60"/>
  <c r="D445" i="60"/>
  <c r="H445" i="60"/>
  <c r="L445" i="60"/>
  <c r="P445" i="60"/>
  <c r="T445" i="60"/>
  <c r="X445" i="60"/>
  <c r="AB445" i="60"/>
  <c r="F446" i="60"/>
  <c r="J446" i="60"/>
  <c r="N446" i="60"/>
  <c r="R446" i="60"/>
  <c r="V446" i="60"/>
  <c r="Z446" i="60"/>
  <c r="D447" i="60"/>
  <c r="H447" i="60"/>
  <c r="L447" i="60"/>
  <c r="P447" i="60"/>
  <c r="T447" i="60"/>
  <c r="X447" i="60"/>
  <c r="AB447" i="60"/>
  <c r="F448" i="60"/>
  <c r="J448" i="60"/>
  <c r="N448" i="60"/>
  <c r="R448" i="60"/>
  <c r="V448" i="60"/>
  <c r="Z448" i="60"/>
  <c r="D449" i="60"/>
  <c r="H449" i="60"/>
  <c r="L449" i="60"/>
  <c r="P449" i="60"/>
  <c r="T449" i="60"/>
  <c r="X449" i="60"/>
  <c r="AB449" i="60"/>
  <c r="F450" i="60"/>
  <c r="J450" i="60"/>
  <c r="N450" i="60"/>
  <c r="R450" i="60"/>
  <c r="V450" i="60"/>
  <c r="Z450" i="60"/>
  <c r="D451" i="60"/>
  <c r="H451" i="60"/>
  <c r="L451" i="60"/>
  <c r="P451" i="60"/>
  <c r="T451" i="60"/>
  <c r="X451" i="60"/>
  <c r="AB451" i="60"/>
  <c r="F452" i="60"/>
  <c r="J452" i="60"/>
  <c r="N452" i="60"/>
  <c r="R452" i="60"/>
  <c r="V452" i="60"/>
  <c r="Z452" i="60"/>
  <c r="D453" i="60"/>
  <c r="H453" i="60"/>
  <c r="L453" i="60"/>
  <c r="P453" i="60"/>
  <c r="T453" i="60"/>
  <c r="X453" i="60"/>
  <c r="AB453" i="60"/>
  <c r="F454" i="60"/>
  <c r="J454" i="60"/>
  <c r="N454" i="60"/>
  <c r="R454" i="60"/>
  <c r="V454" i="60"/>
  <c r="Z454" i="60"/>
  <c r="D455" i="60"/>
  <c r="H455" i="60"/>
  <c r="L455" i="60"/>
  <c r="P455" i="60"/>
  <c r="T455" i="60"/>
  <c r="X455" i="60"/>
  <c r="AB455" i="60"/>
  <c r="F456" i="60"/>
  <c r="J456" i="60"/>
  <c r="N456" i="60"/>
  <c r="R456" i="60"/>
  <c r="V456" i="60"/>
  <c r="Z456" i="60"/>
  <c r="D457" i="60"/>
  <c r="H457" i="60"/>
  <c r="L457" i="60"/>
  <c r="P457" i="60"/>
  <c r="T457" i="60"/>
  <c r="X457" i="60"/>
  <c r="AB457" i="60"/>
  <c r="F458" i="60"/>
  <c r="J458" i="60"/>
  <c r="N458" i="60"/>
  <c r="R458" i="60"/>
  <c r="V458" i="60"/>
  <c r="Z458" i="60"/>
  <c r="D459" i="60"/>
  <c r="H459" i="60"/>
  <c r="L459" i="60"/>
  <c r="P459" i="60"/>
  <c r="T459" i="60"/>
  <c r="X459" i="60"/>
  <c r="AB459" i="60"/>
  <c r="F460" i="60"/>
  <c r="J460" i="60"/>
  <c r="N460" i="60"/>
  <c r="R460" i="60"/>
  <c r="V460" i="60"/>
  <c r="Z460" i="60"/>
  <c r="D461" i="60"/>
  <c r="H461" i="60"/>
  <c r="L461" i="60"/>
  <c r="P461" i="60"/>
  <c r="T461" i="60"/>
  <c r="X461" i="60"/>
  <c r="AB461" i="60"/>
  <c r="F462" i="60"/>
  <c r="J462" i="60"/>
  <c r="N462" i="60"/>
  <c r="R462" i="60"/>
  <c r="V462" i="60"/>
  <c r="Z462" i="60"/>
  <c r="D463" i="60"/>
  <c r="H463" i="60"/>
  <c r="L463" i="60"/>
  <c r="P463" i="60"/>
  <c r="T463" i="60"/>
  <c r="X463" i="60"/>
  <c r="AB463" i="60"/>
  <c r="F464" i="60"/>
  <c r="J464" i="60"/>
  <c r="N464" i="60"/>
  <c r="R464" i="60"/>
  <c r="V464" i="60"/>
  <c r="Z464" i="60"/>
  <c r="D465" i="60"/>
  <c r="H465" i="60"/>
  <c r="L465" i="60"/>
  <c r="P465" i="60"/>
  <c r="T465" i="60"/>
  <c r="X465" i="60"/>
  <c r="AB465" i="60"/>
  <c r="F466" i="60"/>
  <c r="J466" i="60"/>
  <c r="N466" i="60"/>
  <c r="R466" i="60"/>
  <c r="V466" i="60"/>
  <c r="Z466" i="60"/>
  <c r="D467" i="60"/>
  <c r="H467" i="60"/>
  <c r="L467" i="60"/>
  <c r="P467" i="60"/>
  <c r="T467" i="60"/>
  <c r="X467" i="60"/>
  <c r="AB467" i="60"/>
  <c r="F468" i="60"/>
  <c r="J468" i="60"/>
  <c r="N468" i="60"/>
  <c r="R468" i="60"/>
  <c r="V468" i="60"/>
  <c r="Z468" i="60"/>
  <c r="D469" i="60"/>
  <c r="H469" i="60"/>
  <c r="L469" i="60"/>
  <c r="P469" i="60"/>
  <c r="T469" i="60"/>
  <c r="X469" i="60"/>
  <c r="AB469" i="60"/>
  <c r="F470" i="60"/>
  <c r="J470" i="60"/>
  <c r="N470" i="60"/>
  <c r="R470" i="60"/>
  <c r="V470" i="60"/>
  <c r="Z470" i="60"/>
  <c r="D471" i="60"/>
  <c r="H471" i="60"/>
  <c r="L471" i="60"/>
  <c r="P471" i="60"/>
  <c r="T471" i="60"/>
  <c r="X471" i="60"/>
  <c r="AB471" i="60"/>
  <c r="F472" i="60"/>
  <c r="J472" i="60"/>
  <c r="N472" i="60"/>
  <c r="R472" i="60"/>
  <c r="V472" i="60"/>
  <c r="Z472" i="60"/>
  <c r="D473" i="60"/>
  <c r="H473" i="60"/>
  <c r="L473" i="60"/>
  <c r="P473" i="60"/>
  <c r="T473" i="60"/>
  <c r="X473" i="60"/>
  <c r="AB473" i="60"/>
  <c r="F474" i="60"/>
  <c r="J474" i="60"/>
  <c r="N474" i="60"/>
  <c r="R474" i="60"/>
  <c r="V474" i="60"/>
  <c r="Z474" i="60"/>
  <c r="D475" i="60"/>
  <c r="H475" i="60"/>
  <c r="L475" i="60"/>
  <c r="P475" i="60"/>
  <c r="T475" i="60"/>
  <c r="X475" i="60"/>
  <c r="AB475" i="60"/>
  <c r="F476" i="60"/>
  <c r="J476" i="60"/>
  <c r="N476" i="60"/>
  <c r="R476" i="60"/>
  <c r="V476" i="60"/>
  <c r="Z476" i="60"/>
  <c r="D477" i="60"/>
  <c r="H477" i="60"/>
  <c r="L477" i="60"/>
  <c r="P477" i="60"/>
  <c r="T477" i="60"/>
  <c r="X477" i="60"/>
  <c r="AB477" i="60"/>
  <c r="F478" i="60"/>
  <c r="J478" i="60"/>
  <c r="N478" i="60"/>
  <c r="R478" i="60"/>
  <c r="V478" i="60"/>
  <c r="Z478" i="60"/>
  <c r="D479" i="60"/>
  <c r="H479" i="60"/>
  <c r="L479" i="60"/>
  <c r="P479" i="60"/>
  <c r="T479" i="60"/>
  <c r="X479" i="60"/>
  <c r="AB479" i="60"/>
  <c r="F480" i="60"/>
  <c r="J480" i="60"/>
  <c r="N480" i="60"/>
  <c r="R480" i="60"/>
  <c r="V480" i="60"/>
  <c r="Z480" i="60"/>
  <c r="D481" i="60"/>
  <c r="H481" i="60"/>
  <c r="L481" i="60"/>
  <c r="P481" i="60"/>
  <c r="T481" i="60"/>
  <c r="X481" i="60"/>
  <c r="AB481" i="60"/>
  <c r="F482" i="60"/>
  <c r="J482" i="60"/>
  <c r="N482" i="60"/>
  <c r="R482" i="60"/>
  <c r="V482" i="60"/>
  <c r="Z482" i="60"/>
  <c r="D483" i="60"/>
  <c r="H483" i="60"/>
  <c r="L483" i="60"/>
  <c r="P483" i="60"/>
  <c r="T483" i="60"/>
  <c r="X483" i="60"/>
  <c r="AB483" i="60"/>
  <c r="F7" i="61"/>
  <c r="N7" i="61"/>
  <c r="F8" i="61"/>
  <c r="N8" i="61"/>
  <c r="F9" i="61"/>
  <c r="N9" i="61"/>
  <c r="F10" i="61"/>
  <c r="N10" i="61"/>
  <c r="F11" i="61"/>
  <c r="N11" i="61"/>
  <c r="F13" i="61"/>
  <c r="N13" i="61"/>
  <c r="F14" i="61"/>
  <c r="N14" i="61"/>
  <c r="F15" i="61"/>
  <c r="N15" i="61"/>
  <c r="F16" i="61"/>
  <c r="N16" i="61"/>
  <c r="F17" i="61"/>
  <c r="N17" i="61"/>
  <c r="F18" i="61"/>
  <c r="N18" i="61"/>
  <c r="F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J19" i="61"/>
  <c r="N19" i="61"/>
  <c r="R19" i="61"/>
  <c r="F20" i="61"/>
  <c r="J20" i="61"/>
  <c r="N20" i="61"/>
  <c r="R20" i="61"/>
  <c r="F21" i="61"/>
  <c r="J21" i="61"/>
  <c r="N21" i="61"/>
  <c r="R21" i="61"/>
  <c r="F22" i="61"/>
  <c r="J22" i="61"/>
  <c r="N22" i="61"/>
  <c r="R22" i="61"/>
  <c r="F23" i="61"/>
  <c r="J23" i="61"/>
  <c r="N23" i="61"/>
  <c r="R23" i="61"/>
  <c r="F24" i="61"/>
  <c r="J24" i="61"/>
  <c r="N24" i="61"/>
  <c r="R24" i="61"/>
  <c r="F25" i="61"/>
  <c r="J25" i="61"/>
  <c r="N25" i="61"/>
  <c r="R25" i="61"/>
  <c r="F26" i="61"/>
  <c r="J26" i="61"/>
  <c r="N26" i="61"/>
  <c r="R26" i="61"/>
  <c r="F27" i="61"/>
  <c r="J27" i="61"/>
  <c r="N27" i="61"/>
  <c r="R27" i="61"/>
  <c r="F28" i="61"/>
  <c r="J28" i="61"/>
  <c r="N28" i="61"/>
  <c r="R28" i="61"/>
  <c r="F29" i="61"/>
  <c r="J29" i="61"/>
  <c r="N29" i="61"/>
  <c r="R29" i="61"/>
  <c r="F30" i="61"/>
  <c r="J30" i="61"/>
  <c r="N30" i="61"/>
  <c r="R30" i="61"/>
  <c r="F31" i="61"/>
  <c r="J31" i="61"/>
  <c r="N31" i="61"/>
  <c r="R31" i="61"/>
  <c r="F32" i="61"/>
  <c r="J32" i="61"/>
  <c r="N32" i="61"/>
  <c r="R32" i="61"/>
  <c r="F33" i="61"/>
  <c r="J33" i="61"/>
  <c r="N33" i="61"/>
  <c r="R33" i="61"/>
  <c r="F34" i="61"/>
  <c r="J34" i="61"/>
  <c r="N34" i="61"/>
  <c r="R34" i="61"/>
  <c r="F35" i="61"/>
  <c r="J35" i="61"/>
  <c r="N35" i="61"/>
  <c r="R35" i="61"/>
  <c r="F36" i="61"/>
  <c r="J36" i="61"/>
  <c r="N36" i="61"/>
  <c r="R36" i="61"/>
  <c r="F37" i="61"/>
  <c r="J37" i="61"/>
  <c r="N37" i="61"/>
  <c r="R37" i="61"/>
  <c r="F38" i="61"/>
  <c r="J38" i="61"/>
  <c r="N38" i="61"/>
  <c r="R38" i="61"/>
  <c r="F39" i="61"/>
  <c r="J39" i="61"/>
  <c r="N39" i="61"/>
  <c r="R39" i="61"/>
  <c r="F40" i="61"/>
  <c r="J40" i="61"/>
  <c r="N40" i="61"/>
  <c r="R40" i="61"/>
  <c r="F41" i="61"/>
  <c r="J41" i="61"/>
  <c r="N41" i="61"/>
  <c r="R41" i="61"/>
  <c r="F42" i="61"/>
  <c r="J42" i="61"/>
  <c r="N42" i="61"/>
  <c r="R42" i="61"/>
  <c r="F43" i="61"/>
  <c r="J43" i="61"/>
  <c r="N43" i="61"/>
  <c r="R43" i="61"/>
  <c r="F44" i="61"/>
  <c r="J44" i="61"/>
  <c r="N44" i="61"/>
  <c r="R44" i="61"/>
  <c r="F45" i="61"/>
  <c r="J45" i="61"/>
  <c r="N45" i="61"/>
  <c r="R45" i="61"/>
  <c r="F46" i="61"/>
  <c r="J46" i="61"/>
  <c r="N46" i="61"/>
  <c r="R46" i="61"/>
  <c r="F47" i="61"/>
  <c r="J47" i="61"/>
  <c r="N47" i="61"/>
  <c r="R47" i="61"/>
  <c r="F48" i="61"/>
  <c r="J48" i="61"/>
  <c r="N48" i="61"/>
  <c r="R48" i="61"/>
  <c r="F49" i="61"/>
  <c r="J49" i="61"/>
  <c r="N49" i="61"/>
  <c r="R49" i="61"/>
  <c r="F50" i="61"/>
  <c r="J50" i="61"/>
  <c r="N50" i="61"/>
  <c r="R50" i="61"/>
  <c r="F51" i="61"/>
  <c r="J51" i="61"/>
  <c r="N51" i="61"/>
  <c r="R51" i="61"/>
  <c r="F52" i="61"/>
  <c r="J52" i="61"/>
  <c r="N52" i="61"/>
  <c r="R52" i="61"/>
  <c r="F53" i="61"/>
  <c r="J53" i="61"/>
  <c r="N53" i="61"/>
  <c r="R53" i="61"/>
  <c r="F54" i="61"/>
  <c r="J54" i="61"/>
  <c r="N54" i="61"/>
  <c r="R54" i="61"/>
  <c r="F55" i="61"/>
  <c r="J55" i="61"/>
  <c r="N55" i="61"/>
  <c r="R55" i="61"/>
  <c r="F56" i="61"/>
  <c r="J56" i="61"/>
  <c r="N56" i="61"/>
  <c r="R56" i="61"/>
  <c r="F57" i="61"/>
  <c r="J57" i="61"/>
  <c r="N57" i="61"/>
  <c r="R57" i="61"/>
  <c r="F58" i="61"/>
  <c r="J58" i="61"/>
  <c r="N58" i="61"/>
  <c r="R58" i="61"/>
  <c r="F59" i="61"/>
  <c r="J59" i="61"/>
  <c r="N59" i="61"/>
  <c r="R59" i="61"/>
  <c r="F60" i="61"/>
  <c r="J60" i="61"/>
  <c r="N60" i="61"/>
  <c r="R60" i="61"/>
  <c r="F61" i="61"/>
  <c r="J61" i="61"/>
  <c r="N61" i="61"/>
  <c r="R61" i="61"/>
  <c r="F62" i="61"/>
  <c r="J62" i="61"/>
  <c r="N62" i="61"/>
  <c r="R62" i="61"/>
  <c r="F63" i="61"/>
  <c r="J63" i="61"/>
  <c r="N63" i="61"/>
  <c r="R63" i="61"/>
  <c r="F64" i="61"/>
  <c r="J64" i="61"/>
  <c r="N64" i="61"/>
  <c r="R64" i="61"/>
  <c r="F65" i="61"/>
  <c r="J65" i="61"/>
  <c r="N65" i="61"/>
  <c r="R65" i="61"/>
  <c r="F66" i="61"/>
  <c r="J66" i="61"/>
  <c r="N66" i="61"/>
  <c r="R66" i="61"/>
  <c r="F67" i="61"/>
  <c r="J67" i="61"/>
  <c r="N67" i="61"/>
  <c r="R67" i="61"/>
  <c r="F68" i="61"/>
  <c r="J68" i="61"/>
  <c r="N68" i="61"/>
  <c r="R68" i="61"/>
  <c r="F69" i="61"/>
  <c r="J69" i="61"/>
  <c r="N69" i="61"/>
  <c r="R69" i="61"/>
  <c r="F70" i="61"/>
  <c r="J70" i="61"/>
  <c r="N70" i="61"/>
  <c r="R70" i="61"/>
  <c r="F71" i="61"/>
  <c r="J71" i="61"/>
  <c r="N71" i="61"/>
  <c r="R71" i="61"/>
  <c r="F72" i="61"/>
  <c r="J72" i="61"/>
  <c r="N72" i="61"/>
  <c r="R72" i="61"/>
  <c r="F73" i="61"/>
  <c r="J73" i="61"/>
  <c r="N73" i="61"/>
  <c r="R73" i="61"/>
  <c r="F74" i="61"/>
  <c r="J74" i="61"/>
  <c r="N74" i="61"/>
  <c r="R74" i="61"/>
  <c r="F75" i="61"/>
  <c r="J75" i="61"/>
  <c r="N75" i="61"/>
  <c r="R75" i="61"/>
  <c r="F76" i="61"/>
  <c r="J76" i="61"/>
  <c r="N76" i="61"/>
  <c r="R76" i="61"/>
  <c r="F77" i="61"/>
  <c r="J77" i="61"/>
  <c r="N77" i="61"/>
  <c r="R77" i="61"/>
  <c r="F78" i="61"/>
  <c r="J78" i="61"/>
  <c r="N78" i="61"/>
  <c r="R78" i="61"/>
  <c r="F79" i="61"/>
  <c r="J79" i="61"/>
  <c r="N79" i="61"/>
  <c r="R79" i="61"/>
  <c r="F80" i="61"/>
  <c r="J80" i="61"/>
  <c r="N80" i="61"/>
  <c r="R80" i="61"/>
  <c r="F81" i="61"/>
  <c r="J81" i="61"/>
  <c r="N81" i="61"/>
  <c r="R81" i="61"/>
  <c r="F82" i="61"/>
  <c r="J82" i="61"/>
  <c r="N82" i="61"/>
  <c r="R82" i="61"/>
  <c r="F83" i="61"/>
  <c r="J83" i="61"/>
  <c r="N83" i="61"/>
  <c r="R83" i="61"/>
  <c r="F84" i="61"/>
  <c r="J84" i="61"/>
  <c r="N84" i="61"/>
  <c r="R84" i="61"/>
  <c r="F85" i="61"/>
  <c r="J85" i="61"/>
  <c r="N85" i="61"/>
  <c r="R85" i="61"/>
  <c r="F86" i="61"/>
  <c r="J86" i="61"/>
  <c r="N86" i="61"/>
  <c r="R86" i="61"/>
  <c r="F87" i="61"/>
  <c r="J87" i="61"/>
  <c r="N87" i="61"/>
  <c r="R87" i="61"/>
  <c r="F88" i="61"/>
  <c r="J88" i="61"/>
  <c r="N88" i="61"/>
  <c r="R88" i="61"/>
  <c r="F89" i="61"/>
  <c r="J89" i="61"/>
  <c r="N89" i="61"/>
  <c r="R89" i="61"/>
  <c r="F90" i="61"/>
  <c r="J90" i="61"/>
  <c r="N90" i="61"/>
  <c r="R90" i="61"/>
  <c r="F91" i="61"/>
  <c r="J91" i="61"/>
  <c r="N91" i="61"/>
  <c r="R91" i="61"/>
  <c r="F92" i="61"/>
  <c r="J92" i="61"/>
  <c r="N92" i="61"/>
  <c r="R92" i="61"/>
  <c r="F93" i="61"/>
  <c r="J93" i="61"/>
  <c r="N93" i="61"/>
  <c r="R93" i="61"/>
  <c r="F94" i="61"/>
  <c r="J94" i="61"/>
  <c r="N94" i="61"/>
  <c r="R94" i="61"/>
  <c r="F95" i="61"/>
  <c r="J95" i="61"/>
  <c r="N95" i="61"/>
  <c r="R95" i="61"/>
  <c r="F96" i="61"/>
  <c r="J96" i="61"/>
  <c r="N96" i="61"/>
  <c r="R96" i="61"/>
  <c r="F97" i="61"/>
  <c r="J97" i="61"/>
  <c r="N97" i="61"/>
  <c r="R97" i="61"/>
  <c r="F98" i="61"/>
  <c r="J98" i="61"/>
  <c r="N98" i="61"/>
  <c r="R98" i="61"/>
  <c r="F99" i="61"/>
  <c r="J99" i="61"/>
  <c r="N99" i="61"/>
  <c r="R99" i="61"/>
  <c r="F100" i="61"/>
  <c r="J100" i="61"/>
  <c r="N100" i="61"/>
  <c r="R100" i="61"/>
  <c r="F101" i="61"/>
  <c r="J101" i="61"/>
  <c r="N101" i="61"/>
  <c r="R101" i="61"/>
  <c r="F102" i="61"/>
  <c r="J102" i="61"/>
  <c r="N102" i="61"/>
  <c r="R102" i="61"/>
  <c r="F103" i="61"/>
  <c r="J103" i="61"/>
  <c r="N103" i="61"/>
  <c r="R103" i="61"/>
  <c r="F104" i="61"/>
  <c r="J104" i="61"/>
  <c r="N104" i="61"/>
  <c r="R104" i="61"/>
  <c r="F105" i="61"/>
  <c r="J105" i="61"/>
  <c r="N105" i="61"/>
  <c r="R105" i="61"/>
  <c r="F106" i="61"/>
  <c r="J106" i="61"/>
  <c r="N106" i="61"/>
  <c r="R106" i="61"/>
  <c r="F107" i="61"/>
  <c r="J107" i="61"/>
  <c r="N107" i="61"/>
  <c r="R107" i="61"/>
  <c r="F108" i="61"/>
  <c r="J108" i="61"/>
  <c r="N108" i="61"/>
  <c r="R108" i="61"/>
  <c r="F109" i="61"/>
  <c r="J109" i="61"/>
  <c r="N109" i="61"/>
  <c r="R109" i="61"/>
  <c r="F110" i="61"/>
  <c r="J110" i="61"/>
  <c r="N110" i="61"/>
  <c r="R110" i="61"/>
  <c r="F111" i="61"/>
  <c r="J111" i="61"/>
  <c r="N111" i="61"/>
  <c r="R111" i="61"/>
  <c r="F112" i="61"/>
  <c r="J112" i="61"/>
  <c r="N112" i="61"/>
  <c r="R112" i="61"/>
  <c r="F113" i="61"/>
  <c r="J113" i="61"/>
  <c r="N113" i="61"/>
  <c r="R113" i="61"/>
  <c r="F114" i="61"/>
  <c r="J114" i="61"/>
  <c r="N114" i="61"/>
  <c r="R114" i="61"/>
  <c r="F115" i="61"/>
  <c r="J115" i="61"/>
  <c r="N115" i="61"/>
  <c r="R115" i="61"/>
  <c r="F116" i="61"/>
  <c r="J116" i="61"/>
  <c r="N116" i="61"/>
  <c r="R116" i="61"/>
  <c r="F117" i="61"/>
  <c r="J117" i="61"/>
  <c r="N117" i="61"/>
  <c r="R117" i="61"/>
  <c r="F118" i="61"/>
  <c r="J118" i="61"/>
  <c r="N118" i="61"/>
  <c r="R118" i="61"/>
  <c r="F119" i="61"/>
  <c r="J119" i="61"/>
  <c r="N119" i="61"/>
  <c r="R119" i="61"/>
  <c r="F120" i="61"/>
  <c r="J120" i="61"/>
  <c r="N120" i="61"/>
  <c r="R120" i="61"/>
  <c r="F121" i="61"/>
  <c r="J121" i="61"/>
  <c r="N121" i="61"/>
  <c r="R121" i="61"/>
  <c r="F122" i="61"/>
  <c r="J122" i="61"/>
  <c r="N122" i="61"/>
  <c r="R122" i="61"/>
  <c r="F123" i="61"/>
  <c r="J123" i="61"/>
  <c r="N123" i="61"/>
  <c r="R123" i="61"/>
  <c r="F124" i="61"/>
  <c r="P124" i="61"/>
  <c r="F125" i="61"/>
  <c r="P125" i="61"/>
  <c r="F126" i="61"/>
  <c r="P126" i="61"/>
  <c r="F127" i="61"/>
  <c r="P127" i="61"/>
  <c r="F128" i="61"/>
  <c r="P128" i="61"/>
  <c r="F129" i="61"/>
  <c r="P129" i="61"/>
  <c r="F130" i="61"/>
  <c r="P130" i="61"/>
  <c r="F131" i="61"/>
  <c r="P131" i="61"/>
  <c r="F132" i="61"/>
  <c r="P132" i="61"/>
  <c r="F133" i="61"/>
  <c r="P133" i="61"/>
  <c r="F134" i="61"/>
  <c r="P134" i="61"/>
  <c r="F135" i="61"/>
  <c r="P135" i="61"/>
  <c r="F136" i="61"/>
  <c r="P136" i="61"/>
  <c r="F137" i="61"/>
  <c r="P137" i="61"/>
  <c r="F138" i="61"/>
  <c r="P138" i="61"/>
  <c r="F139" i="61"/>
  <c r="P139" i="61"/>
  <c r="F140" i="61"/>
  <c r="P140" i="61"/>
  <c r="F141" i="61"/>
  <c r="P141" i="61"/>
  <c r="F142" i="61"/>
  <c r="P142" i="61"/>
  <c r="F143" i="61"/>
  <c r="P143" i="61"/>
  <c r="F144" i="61"/>
  <c r="P144" i="61"/>
  <c r="F145" i="61"/>
  <c r="P145" i="61"/>
  <c r="F146" i="61"/>
  <c r="P146" i="61"/>
  <c r="F147" i="61"/>
  <c r="P147" i="61"/>
  <c r="F148" i="61"/>
  <c r="P148" i="61"/>
  <c r="F149" i="61"/>
  <c r="P149" i="61"/>
  <c r="F150" i="61"/>
  <c r="P150" i="61"/>
  <c r="F151" i="61"/>
  <c r="P151" i="61"/>
  <c r="F152" i="61"/>
  <c r="P152" i="61"/>
  <c r="F153" i="61"/>
  <c r="P153" i="61"/>
  <c r="F154" i="61"/>
  <c r="P154" i="61"/>
  <c r="F155" i="61"/>
  <c r="P155" i="61"/>
  <c r="F156" i="61"/>
  <c r="P156" i="61"/>
  <c r="F157" i="61"/>
  <c r="P157" i="61"/>
  <c r="F158" i="61"/>
  <c r="P158" i="61"/>
  <c r="F159" i="61"/>
  <c r="P159" i="61"/>
  <c r="F160" i="61"/>
  <c r="P160" i="61"/>
  <c r="F161" i="61"/>
  <c r="P161" i="61"/>
  <c r="F162" i="61"/>
  <c r="P162" i="61"/>
  <c r="F163" i="61"/>
  <c r="P163" i="61"/>
  <c r="F164" i="61"/>
  <c r="L164" i="61"/>
  <c r="D165" i="61"/>
  <c r="L165" i="61"/>
  <c r="D166" i="61"/>
  <c r="L166" i="61"/>
  <c r="D167" i="61"/>
  <c r="L167" i="61"/>
  <c r="D168" i="61"/>
  <c r="L168" i="61"/>
  <c r="D169" i="61"/>
  <c r="L169" i="61"/>
  <c r="D170" i="61"/>
  <c r="L170" i="61"/>
  <c r="D171" i="61"/>
  <c r="L171" i="61"/>
  <c r="D172" i="61"/>
  <c r="L172" i="61"/>
  <c r="D173" i="61"/>
  <c r="L173" i="61"/>
  <c r="D174" i="61"/>
  <c r="Z485" i="60"/>
  <c r="D486" i="60"/>
  <c r="H486" i="60"/>
  <c r="L486" i="60"/>
  <c r="P486" i="60"/>
  <c r="T486" i="60"/>
  <c r="X486" i="60"/>
  <c r="AB486" i="60"/>
  <c r="F487" i="60"/>
  <c r="J487" i="60"/>
  <c r="N487" i="60"/>
  <c r="R487" i="60"/>
  <c r="V487" i="60"/>
  <c r="Z487" i="60"/>
  <c r="D488" i="60"/>
  <c r="H488" i="60"/>
  <c r="L488" i="60"/>
  <c r="P488" i="60"/>
  <c r="T488" i="60"/>
  <c r="X488" i="60"/>
  <c r="AB488" i="60"/>
  <c r="F489" i="60"/>
  <c r="J489" i="60"/>
  <c r="N489" i="60"/>
  <c r="R489" i="60"/>
  <c r="V489" i="60"/>
  <c r="Z489" i="60"/>
  <c r="L124" i="61"/>
  <c r="R124" i="61"/>
  <c r="L125" i="61"/>
  <c r="R125" i="61"/>
  <c r="L126" i="61"/>
  <c r="R126" i="61"/>
  <c r="L127" i="61"/>
  <c r="R127" i="61"/>
  <c r="L128" i="61"/>
  <c r="R128" i="61"/>
  <c r="L129" i="61"/>
  <c r="R129" i="61"/>
  <c r="L130" i="61"/>
  <c r="R130" i="61"/>
  <c r="L131" i="61"/>
  <c r="R131" i="61"/>
  <c r="L132" i="61"/>
  <c r="R132" i="61"/>
  <c r="L133" i="61"/>
  <c r="R133" i="61"/>
  <c r="L134" i="61"/>
  <c r="R134" i="61"/>
  <c r="L135" i="61"/>
  <c r="R135" i="61"/>
  <c r="L136" i="61"/>
  <c r="R136" i="61"/>
  <c r="L137" i="61"/>
  <c r="R137" i="61"/>
  <c r="L138" i="61"/>
  <c r="R138" i="61"/>
  <c r="L139" i="61"/>
  <c r="R139" i="61"/>
  <c r="L140" i="61"/>
  <c r="R140" i="61"/>
  <c r="L141" i="61"/>
  <c r="R141" i="61"/>
  <c r="L142" i="61"/>
  <c r="R142" i="61"/>
  <c r="L143" i="61"/>
  <c r="R143" i="61"/>
  <c r="L144" i="61"/>
  <c r="R144" i="61"/>
  <c r="L145" i="61"/>
  <c r="R145" i="61"/>
  <c r="L146" i="61"/>
  <c r="R146" i="61"/>
  <c r="L147" i="61"/>
  <c r="R147" i="61"/>
  <c r="L148" i="61"/>
  <c r="R148" i="61"/>
  <c r="L149" i="61"/>
  <c r="R149" i="61"/>
  <c r="L150" i="61"/>
  <c r="R150" i="61"/>
  <c r="L151" i="61"/>
  <c r="R151" i="61"/>
  <c r="L152" i="61"/>
  <c r="R152" i="61"/>
  <c r="L153" i="61"/>
  <c r="R153" i="61"/>
  <c r="L154" i="61"/>
  <c r="R154" i="61"/>
  <c r="L155" i="61"/>
  <c r="R155" i="61"/>
  <c r="L156" i="61"/>
  <c r="R156" i="61"/>
  <c r="L157" i="61"/>
  <c r="R157" i="61"/>
  <c r="L158" i="61"/>
  <c r="R158" i="61"/>
  <c r="L159" i="61"/>
  <c r="R159" i="61"/>
  <c r="L160" i="61"/>
  <c r="R160" i="61"/>
  <c r="L161" i="61"/>
  <c r="R161" i="61"/>
  <c r="L162" i="61"/>
  <c r="R162" i="61"/>
  <c r="L163" i="61"/>
  <c r="R163" i="61"/>
  <c r="N164" i="61"/>
  <c r="F165" i="61"/>
  <c r="N165" i="61"/>
  <c r="F166" i="61"/>
  <c r="N166" i="61"/>
  <c r="F167" i="61"/>
  <c r="N167" i="61"/>
  <c r="F168" i="61"/>
  <c r="N168" i="61"/>
  <c r="F169" i="61"/>
  <c r="N169" i="61"/>
  <c r="F170" i="61"/>
  <c r="N170" i="61"/>
  <c r="F171" i="61"/>
  <c r="N171" i="61"/>
  <c r="F172" i="61"/>
  <c r="N172" i="61"/>
  <c r="F173" i="61"/>
  <c r="N173" i="61"/>
  <c r="L36" i="61"/>
  <c r="P36" i="61"/>
  <c r="D37" i="61"/>
  <c r="H37" i="61"/>
  <c r="L37" i="61"/>
  <c r="P37" i="61"/>
  <c r="D38" i="61"/>
  <c r="H38" i="61"/>
  <c r="L38" i="61"/>
  <c r="P38" i="61"/>
  <c r="D39" i="61"/>
  <c r="H39" i="61"/>
  <c r="L39" i="61"/>
  <c r="P39" i="61"/>
  <c r="D40" i="61"/>
  <c r="H40" i="61"/>
  <c r="L40" i="61"/>
  <c r="P40" i="61"/>
  <c r="D41" i="61"/>
  <c r="H41" i="61"/>
  <c r="L41" i="61"/>
  <c r="P41" i="61"/>
  <c r="D42" i="61"/>
  <c r="H42" i="61"/>
  <c r="L42" i="61"/>
  <c r="P42" i="61"/>
  <c r="D43" i="61"/>
  <c r="H43" i="61"/>
  <c r="L43" i="61"/>
  <c r="P43" i="61"/>
  <c r="D44" i="61"/>
  <c r="H44" i="61"/>
  <c r="L44" i="61"/>
  <c r="P44" i="61"/>
  <c r="D45" i="61"/>
  <c r="H45" i="61"/>
  <c r="L45" i="61"/>
  <c r="P45" i="61"/>
  <c r="D46" i="61"/>
  <c r="H46" i="61"/>
  <c r="L46" i="61"/>
  <c r="P46" i="61"/>
  <c r="D47" i="61"/>
  <c r="H47" i="61"/>
  <c r="L47" i="61"/>
  <c r="P47" i="61"/>
  <c r="D48" i="61"/>
  <c r="H48" i="61"/>
  <c r="L48" i="61"/>
  <c r="P48" i="61"/>
  <c r="D49" i="61"/>
  <c r="H49" i="61"/>
  <c r="L49" i="61"/>
  <c r="P49" i="61"/>
  <c r="D50" i="61"/>
  <c r="H50" i="61"/>
  <c r="L50" i="61"/>
  <c r="P50" i="61"/>
  <c r="D51" i="61"/>
  <c r="H51" i="61"/>
  <c r="L51" i="61"/>
  <c r="P51" i="61"/>
  <c r="D52" i="61"/>
  <c r="H52" i="61"/>
  <c r="L52" i="61"/>
  <c r="P52" i="61"/>
  <c r="D53" i="61"/>
  <c r="H53" i="61"/>
  <c r="L53" i="61"/>
  <c r="P53" i="61"/>
  <c r="D54" i="61"/>
  <c r="H54" i="61"/>
  <c r="L54" i="61"/>
  <c r="P54" i="61"/>
  <c r="D55" i="61"/>
  <c r="H55" i="61"/>
  <c r="L55" i="61"/>
  <c r="P55" i="61"/>
  <c r="D56" i="61"/>
  <c r="H56" i="61"/>
  <c r="L56" i="61"/>
  <c r="P56" i="61"/>
  <c r="D57" i="61"/>
  <c r="H57" i="61"/>
  <c r="L57" i="61"/>
  <c r="P57" i="61"/>
  <c r="D58" i="61"/>
  <c r="H58" i="61"/>
  <c r="L58" i="61"/>
  <c r="P58" i="61"/>
  <c r="D59" i="61"/>
  <c r="H59" i="61"/>
  <c r="L59" i="61"/>
  <c r="P59" i="61"/>
  <c r="D60" i="61"/>
  <c r="H60" i="61"/>
  <c r="L60" i="61"/>
  <c r="P60" i="61"/>
  <c r="D61" i="61"/>
  <c r="H61" i="61"/>
  <c r="L61" i="61"/>
  <c r="P61" i="61"/>
  <c r="D62" i="61"/>
  <c r="H62" i="61"/>
  <c r="L62" i="61"/>
  <c r="P62" i="61"/>
  <c r="D63" i="61"/>
  <c r="H63" i="61"/>
  <c r="L63" i="61"/>
  <c r="P63" i="61"/>
  <c r="D64" i="61"/>
  <c r="H64" i="61"/>
  <c r="L64" i="61"/>
  <c r="P64" i="61"/>
  <c r="D65" i="61"/>
  <c r="H65" i="61"/>
  <c r="L65" i="61"/>
  <c r="P65" i="61"/>
  <c r="D66" i="61"/>
  <c r="H66" i="61"/>
  <c r="L66" i="61"/>
  <c r="P66" i="61"/>
  <c r="D67" i="61"/>
  <c r="H67" i="61"/>
  <c r="L67" i="61"/>
  <c r="P67" i="61"/>
  <c r="D68" i="61"/>
  <c r="H68" i="61"/>
  <c r="L68" i="61"/>
  <c r="P68" i="61"/>
  <c r="D69" i="61"/>
  <c r="H69" i="61"/>
  <c r="L69" i="61"/>
  <c r="P69" i="61"/>
  <c r="D70" i="61"/>
  <c r="H70" i="61"/>
  <c r="L70" i="61"/>
  <c r="P70" i="61"/>
  <c r="D71" i="61"/>
  <c r="H71" i="61"/>
  <c r="L71" i="61"/>
  <c r="P71" i="61"/>
  <c r="D72" i="61"/>
  <c r="H72" i="61"/>
  <c r="L72" i="61"/>
  <c r="P72" i="61"/>
  <c r="D73" i="61"/>
  <c r="H73" i="61"/>
  <c r="L73" i="61"/>
  <c r="P73" i="61"/>
  <c r="D74" i="61"/>
  <c r="H74" i="61"/>
  <c r="L74" i="61"/>
  <c r="P74" i="61"/>
  <c r="D75" i="61"/>
  <c r="H75" i="61"/>
  <c r="L75" i="61"/>
  <c r="P75" i="61"/>
  <c r="D76" i="61"/>
  <c r="H76" i="61"/>
  <c r="L76" i="61"/>
  <c r="P76" i="61"/>
  <c r="D77" i="61"/>
  <c r="H77" i="61"/>
  <c r="L77" i="61"/>
  <c r="P77" i="61"/>
  <c r="D78" i="61"/>
  <c r="H78" i="61"/>
  <c r="L78" i="61"/>
  <c r="P78" i="61"/>
  <c r="D79" i="61"/>
  <c r="H79" i="61"/>
  <c r="L79" i="61"/>
  <c r="P79" i="61"/>
  <c r="D80" i="61"/>
  <c r="H80" i="61"/>
  <c r="L80" i="61"/>
  <c r="P80" i="61"/>
  <c r="D81" i="61"/>
  <c r="H81" i="61"/>
  <c r="L81" i="61"/>
  <c r="P81" i="61"/>
  <c r="D82" i="61"/>
  <c r="H82" i="61"/>
  <c r="L82" i="61"/>
  <c r="P82" i="61"/>
  <c r="D83" i="61"/>
  <c r="H83" i="61"/>
  <c r="L83" i="61"/>
  <c r="P83" i="61"/>
  <c r="D84" i="61"/>
  <c r="H84" i="61"/>
  <c r="L84" i="61"/>
  <c r="P84" i="61"/>
  <c r="D85" i="61"/>
  <c r="H85" i="61"/>
  <c r="L85" i="61"/>
  <c r="P85" i="61"/>
  <c r="D86" i="61"/>
  <c r="H86" i="61"/>
  <c r="L86" i="61"/>
  <c r="P86" i="61"/>
  <c r="D87" i="61"/>
  <c r="H87" i="61"/>
  <c r="L87" i="61"/>
  <c r="P87" i="61"/>
  <c r="D88" i="61"/>
  <c r="H88" i="61"/>
  <c r="L88" i="61"/>
  <c r="P88" i="61"/>
  <c r="D89" i="61"/>
  <c r="H89" i="61"/>
  <c r="L89" i="61"/>
  <c r="P89" i="61"/>
  <c r="D90" i="61"/>
  <c r="H90" i="61"/>
  <c r="L90" i="61"/>
  <c r="P90" i="61"/>
  <c r="D91" i="61"/>
  <c r="H91" i="61"/>
  <c r="L91" i="61"/>
  <c r="P91" i="61"/>
  <c r="D92" i="61"/>
  <c r="H92" i="61"/>
  <c r="L92" i="61"/>
  <c r="P92" i="61"/>
  <c r="D93" i="61"/>
  <c r="H93" i="61"/>
  <c r="L93" i="61"/>
  <c r="P93" i="61"/>
  <c r="D94" i="61"/>
  <c r="H94" i="61"/>
  <c r="L94" i="61"/>
  <c r="P94" i="61"/>
  <c r="D95" i="61"/>
  <c r="H95" i="61"/>
  <c r="L95" i="61"/>
  <c r="P95" i="61"/>
  <c r="D96" i="61"/>
  <c r="H96" i="61"/>
  <c r="L96" i="61"/>
  <c r="P96" i="61"/>
  <c r="D97" i="61"/>
  <c r="H97" i="61"/>
  <c r="L97" i="61"/>
  <c r="P97" i="61"/>
  <c r="D98" i="61"/>
  <c r="H98" i="61"/>
  <c r="L98" i="61"/>
  <c r="P98" i="61"/>
  <c r="D99" i="61"/>
  <c r="H99" i="61"/>
  <c r="L99" i="61"/>
  <c r="P99" i="61"/>
  <c r="D100" i="61"/>
  <c r="H100" i="61"/>
  <c r="L100" i="61"/>
  <c r="P100" i="61"/>
  <c r="D101" i="61"/>
  <c r="H101" i="61"/>
  <c r="L101" i="61"/>
  <c r="P101" i="61"/>
  <c r="D102" i="61"/>
  <c r="H102" i="61"/>
  <c r="L102" i="61"/>
  <c r="P102" i="61"/>
  <c r="D103" i="61"/>
  <c r="H103" i="61"/>
  <c r="L103" i="61"/>
  <c r="P103" i="61"/>
  <c r="D104" i="61"/>
  <c r="H104" i="61"/>
  <c r="L104" i="61"/>
  <c r="P104" i="61"/>
  <c r="D105" i="61"/>
  <c r="H105" i="61"/>
  <c r="L105" i="61"/>
  <c r="P105" i="61"/>
  <c r="D106" i="61"/>
  <c r="H106" i="61"/>
  <c r="L106" i="61"/>
  <c r="P106" i="61"/>
  <c r="D107" i="61"/>
  <c r="H107" i="61"/>
  <c r="L107" i="61"/>
  <c r="P107" i="61"/>
  <c r="D108" i="61"/>
  <c r="H108" i="61"/>
  <c r="L108" i="61"/>
  <c r="P108" i="61"/>
  <c r="D109" i="61"/>
  <c r="H109" i="61"/>
  <c r="L109" i="61"/>
  <c r="P109" i="61"/>
  <c r="D110" i="61"/>
  <c r="H110" i="61"/>
  <c r="L110" i="61"/>
  <c r="P110" i="61"/>
  <c r="D111" i="61"/>
  <c r="H111" i="61"/>
  <c r="L111" i="61"/>
  <c r="P111" i="61"/>
  <c r="D112" i="61"/>
  <c r="H112" i="61"/>
  <c r="L112" i="61"/>
  <c r="P112" i="61"/>
  <c r="D113" i="61"/>
  <c r="H113" i="61"/>
  <c r="L113" i="61"/>
  <c r="P113" i="61"/>
  <c r="D114" i="61"/>
  <c r="H114" i="61"/>
  <c r="L114" i="61"/>
  <c r="P114" i="61"/>
  <c r="D115" i="61"/>
  <c r="H115" i="61"/>
  <c r="L115" i="61"/>
  <c r="P115" i="61"/>
  <c r="D116" i="61"/>
  <c r="H116" i="61"/>
  <c r="L116" i="61"/>
  <c r="P116" i="61"/>
  <c r="D117" i="61"/>
  <c r="H117" i="61"/>
  <c r="L117" i="61"/>
  <c r="P117" i="61"/>
  <c r="D118" i="61"/>
  <c r="H118" i="61"/>
  <c r="L118" i="61"/>
  <c r="P118" i="61"/>
  <c r="D119" i="61"/>
  <c r="H119" i="61"/>
  <c r="L119" i="61"/>
  <c r="P119" i="61"/>
  <c r="D120" i="61"/>
  <c r="H120" i="61"/>
  <c r="L120" i="61"/>
  <c r="P120" i="61"/>
  <c r="D121" i="61"/>
  <c r="H121" i="61"/>
  <c r="L121" i="61"/>
  <c r="P121" i="61"/>
  <c r="D122" i="61"/>
  <c r="H122" i="61"/>
  <c r="L122" i="61"/>
  <c r="P122" i="61"/>
  <c r="D123" i="61"/>
  <c r="H123" i="61"/>
  <c r="L123" i="61"/>
  <c r="P123" i="61"/>
  <c r="D124" i="61"/>
  <c r="H124" i="61"/>
  <c r="N124" i="61"/>
  <c r="H125" i="61"/>
  <c r="N125" i="61"/>
  <c r="H126" i="61"/>
  <c r="N126" i="61"/>
  <c r="H127" i="61"/>
  <c r="N127" i="61"/>
  <c r="H128" i="61"/>
  <c r="N128" i="61"/>
  <c r="H129" i="61"/>
  <c r="N129" i="61"/>
  <c r="H130" i="61"/>
  <c r="N130" i="61"/>
  <c r="H131" i="61"/>
  <c r="N131" i="61"/>
  <c r="H132" i="61"/>
  <c r="N132" i="61"/>
  <c r="H133" i="61"/>
  <c r="N133" i="61"/>
  <c r="H134" i="61"/>
  <c r="N134" i="61"/>
  <c r="H135" i="61"/>
  <c r="N135" i="61"/>
  <c r="H136" i="61"/>
  <c r="N136" i="61"/>
  <c r="H137" i="61"/>
  <c r="N137" i="61"/>
  <c r="H138" i="61"/>
  <c r="N138" i="61"/>
  <c r="H139" i="61"/>
  <c r="N139" i="61"/>
  <c r="H140" i="61"/>
  <c r="N140" i="61"/>
  <c r="H141" i="61"/>
  <c r="N141" i="61"/>
  <c r="H142" i="61"/>
  <c r="N142" i="61"/>
  <c r="H143" i="61"/>
  <c r="N143" i="61"/>
  <c r="H144" i="61"/>
  <c r="N144" i="61"/>
  <c r="H145" i="61"/>
  <c r="N145" i="61"/>
  <c r="H146" i="61"/>
  <c r="N146" i="61"/>
  <c r="H147" i="61"/>
  <c r="N147" i="61"/>
  <c r="H148" i="61"/>
  <c r="N148" i="61"/>
  <c r="H149" i="61"/>
  <c r="N149" i="61"/>
  <c r="H150" i="61"/>
  <c r="N150" i="61"/>
  <c r="H151" i="61"/>
  <c r="N151" i="61"/>
  <c r="H152" i="61"/>
  <c r="N152" i="61"/>
  <c r="H153" i="61"/>
  <c r="N153" i="61"/>
  <c r="H154" i="61"/>
  <c r="N154" i="61"/>
  <c r="H155" i="61"/>
  <c r="N155" i="61"/>
  <c r="H156" i="61"/>
  <c r="N156" i="61"/>
  <c r="H157" i="61"/>
  <c r="N157" i="61"/>
  <c r="H158" i="61"/>
  <c r="N158" i="61"/>
  <c r="H159" i="61"/>
  <c r="N159" i="61"/>
  <c r="H160" i="61"/>
  <c r="N160" i="61"/>
  <c r="H161" i="61"/>
  <c r="N161" i="61"/>
  <c r="H162" i="61"/>
  <c r="N162" i="61"/>
  <c r="H163" i="61"/>
  <c r="N163" i="61"/>
  <c r="H164" i="61"/>
  <c r="P164" i="61"/>
  <c r="H165" i="61"/>
  <c r="P165" i="61"/>
  <c r="H166" i="61"/>
  <c r="P166" i="61"/>
  <c r="H167" i="61"/>
  <c r="P167" i="61"/>
  <c r="H168" i="61"/>
  <c r="P168" i="61"/>
  <c r="H169" i="61"/>
  <c r="P169" i="61"/>
  <c r="H170" i="61"/>
  <c r="P170" i="61"/>
  <c r="H171" i="61"/>
  <c r="P171" i="61"/>
  <c r="H172" i="61"/>
  <c r="P172" i="61"/>
  <c r="H173" i="61"/>
  <c r="P173" i="61"/>
  <c r="AB485" i="60"/>
  <c r="F486" i="60"/>
  <c r="J486" i="60"/>
  <c r="N486" i="60"/>
  <c r="R486" i="60"/>
  <c r="V486" i="60"/>
  <c r="Z486" i="60"/>
  <c r="D487" i="60"/>
  <c r="H487" i="60"/>
  <c r="L487" i="60"/>
  <c r="P487" i="60"/>
  <c r="T487" i="60"/>
  <c r="X487" i="60"/>
  <c r="AB487" i="60"/>
  <c r="F488" i="60"/>
  <c r="J488" i="60"/>
  <c r="N488" i="60"/>
  <c r="R488" i="60"/>
  <c r="V488" i="60"/>
  <c r="Z488" i="60"/>
  <c r="D489" i="60"/>
  <c r="H489" i="60"/>
  <c r="L489" i="60"/>
  <c r="P489" i="60"/>
  <c r="T489" i="60"/>
  <c r="X489" i="60"/>
  <c r="AB489" i="60"/>
  <c r="J124" i="61"/>
  <c r="D125" i="61"/>
  <c r="J125" i="61"/>
  <c r="D126" i="61"/>
  <c r="J126" i="61"/>
  <c r="D127" i="61"/>
  <c r="J127" i="61"/>
  <c r="D128" i="61"/>
  <c r="J128" i="61"/>
  <c r="D129" i="61"/>
  <c r="J129" i="61"/>
  <c r="D130" i="61"/>
  <c r="J130" i="61"/>
  <c r="D131" i="61"/>
  <c r="J131" i="61"/>
  <c r="D132" i="61"/>
  <c r="J132" i="61"/>
  <c r="D133" i="61"/>
  <c r="J133" i="61"/>
  <c r="D134" i="61"/>
  <c r="J134" i="61"/>
  <c r="D135" i="61"/>
  <c r="J135" i="61"/>
  <c r="D136" i="61"/>
  <c r="J136" i="61"/>
  <c r="D137" i="61"/>
  <c r="J137" i="61"/>
  <c r="D138" i="61"/>
  <c r="J138" i="61"/>
  <c r="D139" i="61"/>
  <c r="J139" i="61"/>
  <c r="D140" i="61"/>
  <c r="J140" i="61"/>
  <c r="D141" i="61"/>
  <c r="J141" i="61"/>
  <c r="D142" i="61"/>
  <c r="J142" i="61"/>
  <c r="D143" i="61"/>
  <c r="J143" i="61"/>
  <c r="D144" i="61"/>
  <c r="J144" i="61"/>
  <c r="D145" i="61"/>
  <c r="J145" i="61"/>
  <c r="D146" i="61"/>
  <c r="J146" i="61"/>
  <c r="D147" i="61"/>
  <c r="J147" i="61"/>
  <c r="D148" i="61"/>
  <c r="J148" i="61"/>
  <c r="D149" i="61"/>
  <c r="J149" i="61"/>
  <c r="D150" i="61"/>
  <c r="J150" i="61"/>
  <c r="D151" i="61"/>
  <c r="J151" i="61"/>
  <c r="D152" i="61"/>
  <c r="J152" i="61"/>
  <c r="D153" i="61"/>
  <c r="J153" i="61"/>
  <c r="D154" i="61"/>
  <c r="J154" i="61"/>
  <c r="D155" i="61"/>
  <c r="J155" i="61"/>
  <c r="D156" i="61"/>
  <c r="J156" i="61"/>
  <c r="D157" i="61"/>
  <c r="J157" i="61"/>
  <c r="D158" i="61"/>
  <c r="J158" i="61"/>
  <c r="D159" i="61"/>
  <c r="J159" i="61"/>
  <c r="D160" i="61"/>
  <c r="J160" i="61"/>
  <c r="D161" i="61"/>
  <c r="J161" i="61"/>
  <c r="D162" i="61"/>
  <c r="J162" i="61"/>
  <c r="D163" i="61"/>
  <c r="J163" i="61"/>
  <c r="D164" i="61"/>
  <c r="J164" i="61"/>
  <c r="R164" i="61"/>
  <c r="J165" i="61"/>
  <c r="R165" i="61"/>
  <c r="J166" i="61"/>
  <c r="R166" i="61"/>
  <c r="J167" i="61"/>
  <c r="R167" i="61"/>
  <c r="J168" i="61"/>
  <c r="R168" i="61"/>
  <c r="J169" i="61"/>
  <c r="R169" i="61"/>
  <c r="J170" i="61"/>
  <c r="R170" i="61"/>
  <c r="J171" i="61"/>
  <c r="R171" i="61"/>
  <c r="J172" i="61"/>
  <c r="R172" i="61"/>
  <c r="J173" i="61"/>
  <c r="R173" i="61"/>
  <c r="F180" i="61"/>
  <c r="P180" i="61"/>
  <c r="F181" i="61"/>
  <c r="P181" i="61"/>
  <c r="F182" i="61"/>
  <c r="P182" i="61"/>
  <c r="F183" i="61"/>
  <c r="P183" i="61"/>
  <c r="F184" i="61"/>
  <c r="P184" i="61"/>
  <c r="F185" i="61"/>
  <c r="P185" i="61"/>
  <c r="F186" i="61"/>
  <c r="P186" i="61"/>
  <c r="F187" i="61"/>
  <c r="P187" i="61"/>
  <c r="F188" i="61"/>
  <c r="P188" i="61"/>
  <c r="F189" i="61"/>
  <c r="P189" i="61"/>
  <c r="F190" i="61"/>
  <c r="P190" i="61"/>
  <c r="F191" i="61"/>
  <c r="P191" i="61"/>
  <c r="F192" i="61"/>
  <c r="P192" i="61"/>
  <c r="F193" i="61"/>
  <c r="P193" i="61"/>
  <c r="F194" i="61"/>
  <c r="P194" i="61"/>
  <c r="F195" i="61"/>
  <c r="P195" i="61"/>
  <c r="F196" i="61"/>
  <c r="P196" i="61"/>
  <c r="F197" i="61"/>
  <c r="P197" i="61"/>
  <c r="F198" i="61"/>
  <c r="P198" i="61"/>
  <c r="F199" i="61"/>
  <c r="P199" i="61"/>
  <c r="F200" i="61"/>
  <c r="P200" i="61"/>
  <c r="F201" i="61"/>
  <c r="P201" i="61"/>
  <c r="F202" i="61"/>
  <c r="P202" i="61"/>
  <c r="F203" i="61"/>
  <c r="P203" i="61"/>
  <c r="F204" i="61"/>
  <c r="P204" i="61"/>
  <c r="F205" i="61"/>
  <c r="P205" i="61"/>
  <c r="F206" i="61"/>
  <c r="P206" i="61"/>
  <c r="F207" i="61"/>
  <c r="P207" i="61"/>
  <c r="F208" i="61"/>
  <c r="P208" i="61"/>
  <c r="F209" i="61"/>
  <c r="P209" i="61"/>
  <c r="F210" i="61"/>
  <c r="P210" i="61"/>
  <c r="F211" i="61"/>
  <c r="P211" i="61"/>
  <c r="F212" i="61"/>
  <c r="P212" i="61"/>
  <c r="F213" i="61"/>
  <c r="P213" i="61"/>
  <c r="F214" i="61"/>
  <c r="P214" i="61"/>
  <c r="F215" i="61"/>
  <c r="P215" i="61"/>
  <c r="F216" i="61"/>
  <c r="P216" i="61"/>
  <c r="F217" i="61"/>
  <c r="P217" i="61"/>
  <c r="F218" i="61"/>
  <c r="P218" i="61"/>
  <c r="F219" i="61"/>
  <c r="L219" i="61"/>
  <c r="D220" i="61"/>
  <c r="L220" i="61"/>
  <c r="D221" i="61"/>
  <c r="L221" i="61"/>
  <c r="D222" i="61"/>
  <c r="L222" i="61"/>
  <c r="D223" i="61"/>
  <c r="L223" i="61"/>
  <c r="D224" i="61"/>
  <c r="L224" i="61"/>
  <c r="D225" i="61"/>
  <c r="L225" i="61"/>
  <c r="D226" i="61"/>
  <c r="L226" i="61"/>
  <c r="D227" i="61"/>
  <c r="L227" i="61"/>
  <c r="D228" i="61"/>
  <c r="L228" i="61"/>
  <c r="D229" i="61"/>
  <c r="L229" i="61"/>
  <c r="D230" i="61"/>
  <c r="L230" i="61"/>
  <c r="D231" i="61"/>
  <c r="L231" i="61"/>
  <c r="D232" i="61"/>
  <c r="L232" i="61"/>
  <c r="D233" i="61"/>
  <c r="L233" i="61"/>
  <c r="D234" i="61"/>
  <c r="L234" i="61"/>
  <c r="D235" i="61"/>
  <c r="L235" i="61"/>
  <c r="D236" i="61"/>
  <c r="L236" i="61"/>
  <c r="D237" i="61"/>
  <c r="L237" i="61"/>
  <c r="D238" i="61"/>
  <c r="L238" i="61"/>
  <c r="F239" i="61"/>
  <c r="F174" i="61"/>
  <c r="J174" i="61"/>
  <c r="N174" i="61"/>
  <c r="R174" i="61"/>
  <c r="F175" i="61"/>
  <c r="J175" i="61"/>
  <c r="N175" i="61"/>
  <c r="R175" i="61"/>
  <c r="F176" i="61"/>
  <c r="J176" i="61"/>
  <c r="N176" i="61"/>
  <c r="R176" i="61"/>
  <c r="F177" i="61"/>
  <c r="J177" i="61"/>
  <c r="N177" i="61"/>
  <c r="R177" i="61"/>
  <c r="F178" i="61"/>
  <c r="J178" i="61"/>
  <c r="N178" i="61"/>
  <c r="R178" i="61"/>
  <c r="F179" i="61"/>
  <c r="J179" i="61"/>
  <c r="N179" i="61"/>
  <c r="R179" i="61"/>
  <c r="L180" i="61"/>
  <c r="R180" i="61"/>
  <c r="L181" i="61"/>
  <c r="R181" i="61"/>
  <c r="L182" i="61"/>
  <c r="R182" i="61"/>
  <c r="L183" i="61"/>
  <c r="R183" i="61"/>
  <c r="L184" i="61"/>
  <c r="R184" i="61"/>
  <c r="L185" i="61"/>
  <c r="R185" i="61"/>
  <c r="L186" i="61"/>
  <c r="R186" i="61"/>
  <c r="L187" i="61"/>
  <c r="R187" i="61"/>
  <c r="L188" i="61"/>
  <c r="R188" i="61"/>
  <c r="L189" i="61"/>
  <c r="R189" i="61"/>
  <c r="L190" i="61"/>
  <c r="R190" i="61"/>
  <c r="L191" i="61"/>
  <c r="R191" i="61"/>
  <c r="L192" i="61"/>
  <c r="R192" i="61"/>
  <c r="L193" i="61"/>
  <c r="R193" i="61"/>
  <c r="L194" i="61"/>
  <c r="R194" i="61"/>
  <c r="L195" i="61"/>
  <c r="R195" i="61"/>
  <c r="L196" i="61"/>
  <c r="R196" i="61"/>
  <c r="L197" i="61"/>
  <c r="R197" i="61"/>
  <c r="L198" i="61"/>
  <c r="R198" i="61"/>
  <c r="L199" i="61"/>
  <c r="R199" i="61"/>
  <c r="L200" i="61"/>
  <c r="R200" i="61"/>
  <c r="L201" i="61"/>
  <c r="R201" i="61"/>
  <c r="L202" i="61"/>
  <c r="R202" i="61"/>
  <c r="L203" i="61"/>
  <c r="R203" i="61"/>
  <c r="L204" i="61"/>
  <c r="R204" i="61"/>
  <c r="L205" i="61"/>
  <c r="R205" i="61"/>
  <c r="L206" i="61"/>
  <c r="R206" i="61"/>
  <c r="L207" i="61"/>
  <c r="R207" i="61"/>
  <c r="L208" i="61"/>
  <c r="R208" i="61"/>
  <c r="L209" i="61"/>
  <c r="R209" i="61"/>
  <c r="L210" i="61"/>
  <c r="R210" i="61"/>
  <c r="L211" i="61"/>
  <c r="R211" i="61"/>
  <c r="L212" i="61"/>
  <c r="R212" i="61"/>
  <c r="L213" i="61"/>
  <c r="R213" i="61"/>
  <c r="L214" i="61"/>
  <c r="R214" i="61"/>
  <c r="L215" i="61"/>
  <c r="R215" i="61"/>
  <c r="L216" i="61"/>
  <c r="R216" i="61"/>
  <c r="L217" i="61"/>
  <c r="R217" i="61"/>
  <c r="L218" i="61"/>
  <c r="R218" i="61"/>
  <c r="N219" i="61"/>
  <c r="F220" i="61"/>
  <c r="N220" i="61"/>
  <c r="F221" i="61"/>
  <c r="N221" i="61"/>
  <c r="F222" i="61"/>
  <c r="N222" i="61"/>
  <c r="F223" i="61"/>
  <c r="N223" i="61"/>
  <c r="F224" i="61"/>
  <c r="N224" i="61"/>
  <c r="F225" i="61"/>
  <c r="N225" i="61"/>
  <c r="F226" i="61"/>
  <c r="N226" i="61"/>
  <c r="F227" i="61"/>
  <c r="N227" i="61"/>
  <c r="F228" i="61"/>
  <c r="N228" i="61"/>
  <c r="F229" i="61"/>
  <c r="N229" i="61"/>
  <c r="F230" i="61"/>
  <c r="N230" i="61"/>
  <c r="F231" i="61"/>
  <c r="N231" i="61"/>
  <c r="F232" i="61"/>
  <c r="N232" i="61"/>
  <c r="F233" i="61"/>
  <c r="N233" i="61"/>
  <c r="F234" i="61"/>
  <c r="N234" i="61"/>
  <c r="F235" i="61"/>
  <c r="N235" i="61"/>
  <c r="F236" i="61"/>
  <c r="N236" i="61"/>
  <c r="F237" i="61"/>
  <c r="N237" i="61"/>
  <c r="F238" i="61"/>
  <c r="N238" i="61"/>
  <c r="H180" i="61"/>
  <c r="N180" i="61"/>
  <c r="H181" i="61"/>
  <c r="N181" i="61"/>
  <c r="H182" i="61"/>
  <c r="N182" i="61"/>
  <c r="H183" i="61"/>
  <c r="N183" i="61"/>
  <c r="H184" i="61"/>
  <c r="N184" i="61"/>
  <c r="H185" i="61"/>
  <c r="N185" i="61"/>
  <c r="H186" i="61"/>
  <c r="N186" i="61"/>
  <c r="H187" i="61"/>
  <c r="N187" i="61"/>
  <c r="H188" i="61"/>
  <c r="N188" i="61"/>
  <c r="H189" i="61"/>
  <c r="N189" i="61"/>
  <c r="H190" i="61"/>
  <c r="N190" i="61"/>
  <c r="H191" i="61"/>
  <c r="N191" i="61"/>
  <c r="H192" i="61"/>
  <c r="N192" i="61"/>
  <c r="H193" i="61"/>
  <c r="N193" i="61"/>
  <c r="H194" i="61"/>
  <c r="N194" i="61"/>
  <c r="H195" i="61"/>
  <c r="N195" i="61"/>
  <c r="H196" i="61"/>
  <c r="N196" i="61"/>
  <c r="H197" i="61"/>
  <c r="N197" i="61"/>
  <c r="H198" i="61"/>
  <c r="N198" i="61"/>
  <c r="H199" i="61"/>
  <c r="N199" i="61"/>
  <c r="H200" i="61"/>
  <c r="N200" i="61"/>
  <c r="H201" i="61"/>
  <c r="N201" i="61"/>
  <c r="H202" i="61"/>
  <c r="N202" i="61"/>
  <c r="H203" i="61"/>
  <c r="N203" i="61"/>
  <c r="H204" i="61"/>
  <c r="N204" i="61"/>
  <c r="H205" i="61"/>
  <c r="N205" i="61"/>
  <c r="H206" i="61"/>
  <c r="N206" i="61"/>
  <c r="H207" i="61"/>
  <c r="N207" i="61"/>
  <c r="H208" i="61"/>
  <c r="N208" i="61"/>
  <c r="H209" i="61"/>
  <c r="N209" i="61"/>
  <c r="H210" i="61"/>
  <c r="N210" i="61"/>
  <c r="H211" i="61"/>
  <c r="N211" i="61"/>
  <c r="H212" i="61"/>
  <c r="N212" i="61"/>
  <c r="H213" i="61"/>
  <c r="N213" i="61"/>
  <c r="H214" i="61"/>
  <c r="N214" i="61"/>
  <c r="H215" i="61"/>
  <c r="N215" i="61"/>
  <c r="H216" i="61"/>
  <c r="N216" i="61"/>
  <c r="H217" i="61"/>
  <c r="N217" i="61"/>
  <c r="H218" i="61"/>
  <c r="N218" i="61"/>
  <c r="H219" i="61"/>
  <c r="P219" i="61"/>
  <c r="H220" i="61"/>
  <c r="P220" i="61"/>
  <c r="H221" i="61"/>
  <c r="P221" i="61"/>
  <c r="H222" i="61"/>
  <c r="P222" i="61"/>
  <c r="H223" i="61"/>
  <c r="P223" i="61"/>
  <c r="H224" i="61"/>
  <c r="P224" i="61"/>
  <c r="H225" i="61"/>
  <c r="P225" i="61"/>
  <c r="H226" i="61"/>
  <c r="P226" i="61"/>
  <c r="H227" i="61"/>
  <c r="P227" i="61"/>
  <c r="H228" i="61"/>
  <c r="P228" i="61"/>
  <c r="H229" i="61"/>
  <c r="P229" i="61"/>
  <c r="H230" i="61"/>
  <c r="P230" i="61"/>
  <c r="H231" i="61"/>
  <c r="P231" i="61"/>
  <c r="H232" i="61"/>
  <c r="P232" i="61"/>
  <c r="H233" i="61"/>
  <c r="P233" i="61"/>
  <c r="H234" i="61"/>
  <c r="P234" i="61"/>
  <c r="H235" i="61"/>
  <c r="P235" i="61"/>
  <c r="H236" i="61"/>
  <c r="P236" i="61"/>
  <c r="H237" i="61"/>
  <c r="P237" i="61"/>
  <c r="H238" i="61"/>
  <c r="P238" i="61"/>
  <c r="H174" i="61"/>
  <c r="L174" i="61"/>
  <c r="P174" i="61"/>
  <c r="D175" i="61"/>
  <c r="H175" i="61"/>
  <c r="L175" i="61"/>
  <c r="P175" i="61"/>
  <c r="D176" i="61"/>
  <c r="H176" i="61"/>
  <c r="L176" i="61"/>
  <c r="P176" i="61"/>
  <c r="D177" i="61"/>
  <c r="H177" i="61"/>
  <c r="L177" i="61"/>
  <c r="P177" i="61"/>
  <c r="D178" i="61"/>
  <c r="H178" i="61"/>
  <c r="L178" i="61"/>
  <c r="P178" i="61"/>
  <c r="D179" i="61"/>
  <c r="H179" i="61"/>
  <c r="L179" i="61"/>
  <c r="P179" i="61"/>
  <c r="D180" i="61"/>
  <c r="J180" i="61"/>
  <c r="D181" i="61"/>
  <c r="J181" i="61"/>
  <c r="D182" i="61"/>
  <c r="J182" i="61"/>
  <c r="D183" i="61"/>
  <c r="J183" i="61"/>
  <c r="D184" i="61"/>
  <c r="J184" i="61"/>
  <c r="D185" i="61"/>
  <c r="J185" i="61"/>
  <c r="D186" i="61"/>
  <c r="J186" i="61"/>
  <c r="D187" i="61"/>
  <c r="J187" i="61"/>
  <c r="D188" i="61"/>
  <c r="J188" i="61"/>
  <c r="D189" i="61"/>
  <c r="J189" i="61"/>
  <c r="D190" i="61"/>
  <c r="J190" i="61"/>
  <c r="D191" i="61"/>
  <c r="J191" i="61"/>
  <c r="D192" i="61"/>
  <c r="J192" i="61"/>
  <c r="D193" i="61"/>
  <c r="J193" i="61"/>
  <c r="D194" i="61"/>
  <c r="J194" i="61"/>
  <c r="D195" i="61"/>
  <c r="J195" i="61"/>
  <c r="D196" i="61"/>
  <c r="J196" i="61"/>
  <c r="D197" i="61"/>
  <c r="J197" i="61"/>
  <c r="D198" i="61"/>
  <c r="J198" i="61"/>
  <c r="D199" i="61"/>
  <c r="J199" i="61"/>
  <c r="D200" i="61"/>
  <c r="J200" i="61"/>
  <c r="D201" i="61"/>
  <c r="J201" i="61"/>
  <c r="D202" i="61"/>
  <c r="J202" i="61"/>
  <c r="D203" i="61"/>
  <c r="J203" i="61"/>
  <c r="D204" i="61"/>
  <c r="J204" i="61"/>
  <c r="D205" i="61"/>
  <c r="J205" i="61"/>
  <c r="D206" i="61"/>
  <c r="J206" i="61"/>
  <c r="D207" i="61"/>
  <c r="J207" i="61"/>
  <c r="D208" i="61"/>
  <c r="J208" i="61"/>
  <c r="D209" i="61"/>
  <c r="J209" i="61"/>
  <c r="D210" i="61"/>
  <c r="J210" i="61"/>
  <c r="D211" i="61"/>
  <c r="J211" i="61"/>
  <c r="D212" i="61"/>
  <c r="J212" i="61"/>
  <c r="D213" i="61"/>
  <c r="J213" i="61"/>
  <c r="D214" i="61"/>
  <c r="J214" i="61"/>
  <c r="D215" i="61"/>
  <c r="J215" i="61"/>
  <c r="D216" i="61"/>
  <c r="J216" i="61"/>
  <c r="D217" i="61"/>
  <c r="J217" i="61"/>
  <c r="D218" i="61"/>
  <c r="J218" i="61"/>
  <c r="D219" i="61"/>
  <c r="J219" i="61"/>
  <c r="R219" i="61"/>
  <c r="J220" i="61"/>
  <c r="R220" i="61"/>
  <c r="J221" i="61"/>
  <c r="R221" i="61"/>
  <c r="J222" i="61"/>
  <c r="R222" i="61"/>
  <c r="J223" i="61"/>
  <c r="R223" i="61"/>
  <c r="J224" i="61"/>
  <c r="R224" i="61"/>
  <c r="J225" i="61"/>
  <c r="R225" i="61"/>
  <c r="J226" i="61"/>
  <c r="R226" i="61"/>
  <c r="J227" i="61"/>
  <c r="R227" i="61"/>
  <c r="J228" i="61"/>
  <c r="R228" i="61"/>
  <c r="J229" i="61"/>
  <c r="R229" i="61"/>
  <c r="J230" i="61"/>
  <c r="R230" i="61"/>
  <c r="J231" i="61"/>
  <c r="R231" i="61"/>
  <c r="J232" i="61"/>
  <c r="R232" i="61"/>
  <c r="J233" i="61"/>
  <c r="R233" i="61"/>
  <c r="J234" i="61"/>
  <c r="R234" i="61"/>
  <c r="J235" i="61"/>
  <c r="R235" i="61"/>
  <c r="J236" i="61"/>
  <c r="R236" i="61"/>
  <c r="J237" i="61"/>
  <c r="R237" i="61"/>
  <c r="J238" i="61"/>
  <c r="R238" i="61"/>
  <c r="D255" i="61"/>
  <c r="L255" i="61"/>
  <c r="D256" i="61"/>
  <c r="L256" i="61"/>
  <c r="D257" i="61"/>
  <c r="L257" i="61"/>
  <c r="D258" i="61"/>
  <c r="L258" i="61"/>
  <c r="D259" i="61"/>
  <c r="L259" i="61"/>
  <c r="D260" i="61"/>
  <c r="L260" i="61"/>
  <c r="D261" i="61"/>
  <c r="L261" i="61"/>
  <c r="D262" i="61"/>
  <c r="L262" i="61"/>
  <c r="D263" i="61"/>
  <c r="L263" i="61"/>
  <c r="D264" i="61"/>
  <c r="L264" i="61"/>
  <c r="D265" i="61"/>
  <c r="L265" i="61"/>
  <c r="H266" i="61"/>
  <c r="H267" i="61"/>
  <c r="H268" i="61"/>
  <c r="H269" i="61"/>
  <c r="H270" i="61"/>
  <c r="H271" i="61"/>
  <c r="H272" i="61"/>
  <c r="H273" i="61"/>
  <c r="H274" i="61"/>
  <c r="H275" i="61"/>
  <c r="H276" i="61"/>
  <c r="H277" i="61"/>
  <c r="H278" i="61"/>
  <c r="H279" i="61"/>
  <c r="H280" i="61"/>
  <c r="H281" i="61"/>
  <c r="H282" i="61"/>
  <c r="H283" i="61"/>
  <c r="H284" i="61"/>
  <c r="H285" i="61"/>
  <c r="H286" i="61"/>
  <c r="H287" i="61"/>
  <c r="J239" i="61"/>
  <c r="N239" i="61"/>
  <c r="R239" i="61"/>
  <c r="F240" i="61"/>
  <c r="J240" i="61"/>
  <c r="N240" i="61"/>
  <c r="R240" i="61"/>
  <c r="F241" i="61"/>
  <c r="J241" i="61"/>
  <c r="N241" i="61"/>
  <c r="R241" i="61"/>
  <c r="F242" i="61"/>
  <c r="J242" i="61"/>
  <c r="N242" i="61"/>
  <c r="R242" i="61"/>
  <c r="F243" i="61"/>
  <c r="J243" i="61"/>
  <c r="N243" i="61"/>
  <c r="R243" i="61"/>
  <c r="F244" i="61"/>
  <c r="J244" i="61"/>
  <c r="N244" i="61"/>
  <c r="R244" i="61"/>
  <c r="F245" i="61"/>
  <c r="J245" i="61"/>
  <c r="N245" i="61"/>
  <c r="R245" i="61"/>
  <c r="F246" i="61"/>
  <c r="J246" i="61"/>
  <c r="N246" i="61"/>
  <c r="R246" i="61"/>
  <c r="F247" i="61"/>
  <c r="J247" i="61"/>
  <c r="N247" i="61"/>
  <c r="R247" i="61"/>
  <c r="F248" i="61"/>
  <c r="J248" i="61"/>
  <c r="N248" i="61"/>
  <c r="R248" i="61"/>
  <c r="F249" i="61"/>
  <c r="J249" i="61"/>
  <c r="N249" i="61"/>
  <c r="R249" i="61"/>
  <c r="F250" i="61"/>
  <c r="J250" i="61"/>
  <c r="N250" i="61"/>
  <c r="R250" i="61"/>
  <c r="F251" i="61"/>
  <c r="J251" i="61"/>
  <c r="N251" i="61"/>
  <c r="R251" i="61"/>
  <c r="F252" i="61"/>
  <c r="J252" i="61"/>
  <c r="N252" i="61"/>
  <c r="R252" i="61"/>
  <c r="F253" i="61"/>
  <c r="J253" i="61"/>
  <c r="N253" i="61"/>
  <c r="R253" i="61"/>
  <c r="F254" i="61"/>
  <c r="J254" i="61"/>
  <c r="N254" i="61"/>
  <c r="F255" i="61"/>
  <c r="N255" i="61"/>
  <c r="F256" i="61"/>
  <c r="N256" i="61"/>
  <c r="F257" i="61"/>
  <c r="N257" i="61"/>
  <c r="F258" i="61"/>
  <c r="N258" i="61"/>
  <c r="F259" i="61"/>
  <c r="N259" i="61"/>
  <c r="F260" i="61"/>
  <c r="N260" i="61"/>
  <c r="F261" i="61"/>
  <c r="N261" i="61"/>
  <c r="F262" i="61"/>
  <c r="N262" i="61"/>
  <c r="F263" i="61"/>
  <c r="N263" i="61"/>
  <c r="F264" i="61"/>
  <c r="N264" i="61"/>
  <c r="F265" i="61"/>
  <c r="N265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85" i="61"/>
  <c r="L286" i="61"/>
  <c r="P254" i="61"/>
  <c r="H255" i="61"/>
  <c r="P255" i="61"/>
  <c r="H256" i="61"/>
  <c r="P256" i="61"/>
  <c r="H257" i="61"/>
  <c r="P257" i="61"/>
  <c r="H258" i="61"/>
  <c r="P258" i="61"/>
  <c r="H259" i="61"/>
  <c r="P259" i="61"/>
  <c r="H260" i="61"/>
  <c r="P260" i="61"/>
  <c r="H261" i="61"/>
  <c r="P261" i="61"/>
  <c r="H262" i="61"/>
  <c r="P262" i="61"/>
  <c r="H263" i="61"/>
  <c r="P263" i="61"/>
  <c r="H264" i="61"/>
  <c r="P264" i="61"/>
  <c r="H265" i="61"/>
  <c r="P265" i="61"/>
  <c r="P266" i="61"/>
  <c r="P267" i="61"/>
  <c r="P268" i="61"/>
  <c r="P269" i="61"/>
  <c r="P270" i="61"/>
  <c r="P271" i="61"/>
  <c r="P272" i="61"/>
  <c r="P273" i="61"/>
  <c r="P274" i="61"/>
  <c r="P275" i="61"/>
  <c r="P276" i="61"/>
  <c r="P277" i="61"/>
  <c r="P278" i="61"/>
  <c r="P279" i="61"/>
  <c r="P280" i="61"/>
  <c r="P281" i="61"/>
  <c r="P282" i="61"/>
  <c r="P283" i="61"/>
  <c r="P284" i="61"/>
  <c r="P285" i="61"/>
  <c r="P286" i="61"/>
  <c r="D239" i="61"/>
  <c r="H239" i="61"/>
  <c r="L239" i="61"/>
  <c r="P239" i="61"/>
  <c r="D240" i="61"/>
  <c r="H240" i="61"/>
  <c r="L240" i="61"/>
  <c r="P240" i="61"/>
  <c r="D241" i="61"/>
  <c r="H241" i="61"/>
  <c r="L241" i="61"/>
  <c r="P241" i="61"/>
  <c r="D242" i="61"/>
  <c r="H242" i="61"/>
  <c r="L242" i="61"/>
  <c r="P242" i="61"/>
  <c r="D243" i="61"/>
  <c r="H243" i="61"/>
  <c r="L243" i="61"/>
  <c r="P243" i="61"/>
  <c r="D244" i="61"/>
  <c r="H244" i="61"/>
  <c r="L244" i="61"/>
  <c r="P244" i="61"/>
  <c r="D245" i="61"/>
  <c r="H245" i="61"/>
  <c r="L245" i="61"/>
  <c r="P245" i="61"/>
  <c r="D246" i="61"/>
  <c r="H246" i="61"/>
  <c r="L246" i="61"/>
  <c r="P246" i="61"/>
  <c r="D247" i="61"/>
  <c r="H247" i="61"/>
  <c r="L247" i="61"/>
  <c r="P247" i="61"/>
  <c r="D248" i="61"/>
  <c r="H248" i="61"/>
  <c r="L248" i="61"/>
  <c r="P248" i="61"/>
  <c r="D249" i="61"/>
  <c r="H249" i="61"/>
  <c r="L249" i="61"/>
  <c r="P249" i="61"/>
  <c r="D250" i="61"/>
  <c r="H250" i="61"/>
  <c r="L250" i="61"/>
  <c r="P250" i="61"/>
  <c r="D251" i="61"/>
  <c r="H251" i="61"/>
  <c r="L251" i="61"/>
  <c r="P251" i="61"/>
  <c r="D252" i="61"/>
  <c r="H252" i="61"/>
  <c r="L252" i="61"/>
  <c r="P252" i="61"/>
  <c r="D253" i="61"/>
  <c r="H253" i="61"/>
  <c r="L253" i="61"/>
  <c r="P253" i="61"/>
  <c r="D254" i="61"/>
  <c r="H254" i="61"/>
  <c r="L254" i="61"/>
  <c r="R254" i="61"/>
  <c r="J255" i="61"/>
  <c r="R255" i="61"/>
  <c r="J256" i="61"/>
  <c r="R256" i="61"/>
  <c r="J257" i="61"/>
  <c r="R257" i="61"/>
  <c r="J258" i="61"/>
  <c r="R258" i="61"/>
  <c r="J259" i="61"/>
  <c r="R259" i="61"/>
  <c r="J260" i="61"/>
  <c r="R260" i="61"/>
  <c r="J261" i="61"/>
  <c r="R261" i="61"/>
  <c r="J262" i="61"/>
  <c r="R262" i="61"/>
  <c r="J263" i="61"/>
  <c r="R263" i="61"/>
  <c r="J264" i="61"/>
  <c r="R264" i="61"/>
  <c r="J265" i="61"/>
  <c r="D266" i="61"/>
  <c r="D267" i="61"/>
  <c r="D268" i="61"/>
  <c r="D269" i="61"/>
  <c r="D270" i="61"/>
  <c r="D271" i="61"/>
  <c r="D272" i="61"/>
  <c r="D273" i="61"/>
  <c r="D274" i="61"/>
  <c r="D275" i="61"/>
  <c r="D276" i="61"/>
  <c r="D277" i="61"/>
  <c r="D278" i="61"/>
  <c r="D279" i="61"/>
  <c r="D280" i="61"/>
  <c r="D281" i="61"/>
  <c r="D282" i="61"/>
  <c r="D283" i="61"/>
  <c r="D284" i="61"/>
  <c r="D285" i="61"/>
  <c r="D286" i="61"/>
  <c r="D287" i="61"/>
  <c r="R265" i="61"/>
  <c r="F266" i="61"/>
  <c r="J266" i="61"/>
  <c r="N266" i="61"/>
  <c r="R266" i="61"/>
  <c r="F267" i="61"/>
  <c r="J267" i="61"/>
  <c r="N267" i="61"/>
  <c r="R267" i="61"/>
  <c r="F268" i="61"/>
  <c r="J268" i="61"/>
  <c r="N268" i="61"/>
  <c r="R268" i="61"/>
  <c r="F269" i="61"/>
  <c r="J269" i="61"/>
  <c r="N269" i="61"/>
  <c r="R269" i="61"/>
  <c r="F270" i="61"/>
  <c r="J270" i="61"/>
  <c r="N270" i="61"/>
  <c r="R270" i="61"/>
  <c r="F271" i="61"/>
  <c r="J271" i="61"/>
  <c r="N271" i="61"/>
  <c r="R271" i="61"/>
  <c r="F272" i="61"/>
  <c r="J272" i="61"/>
  <c r="N272" i="61"/>
  <c r="R272" i="61"/>
  <c r="F273" i="61"/>
  <c r="J273" i="61"/>
  <c r="N273" i="61"/>
  <c r="R273" i="61"/>
  <c r="F274" i="61"/>
  <c r="J274" i="61"/>
  <c r="N274" i="61"/>
  <c r="R274" i="61"/>
  <c r="F275" i="61"/>
  <c r="J275" i="61"/>
  <c r="N275" i="61"/>
  <c r="R275" i="61"/>
  <c r="F276" i="61"/>
  <c r="J276" i="61"/>
  <c r="N276" i="61"/>
  <c r="R276" i="61"/>
  <c r="F277" i="61"/>
  <c r="J277" i="61"/>
  <c r="N277" i="61"/>
  <c r="R277" i="61"/>
  <c r="F278" i="61"/>
  <c r="J278" i="61"/>
  <c r="N278" i="61"/>
  <c r="R278" i="61"/>
  <c r="F279" i="61"/>
  <c r="J279" i="61"/>
  <c r="N279" i="61"/>
  <c r="R279" i="61"/>
  <c r="F280" i="61"/>
  <c r="J280" i="61"/>
  <c r="N280" i="61"/>
  <c r="R280" i="61"/>
  <c r="F281" i="61"/>
  <c r="J281" i="61"/>
  <c r="N281" i="61"/>
  <c r="R281" i="61"/>
  <c r="F282" i="61"/>
  <c r="J282" i="61"/>
  <c r="N282" i="61"/>
  <c r="R282" i="61"/>
  <c r="F283" i="61"/>
  <c r="J283" i="61"/>
  <c r="N283" i="61"/>
  <c r="R283" i="61"/>
  <c r="F284" i="61"/>
  <c r="J284" i="61"/>
  <c r="N284" i="61"/>
  <c r="R284" i="61"/>
  <c r="F285" i="61"/>
  <c r="J285" i="61"/>
  <c r="N285" i="61"/>
  <c r="R285" i="61"/>
  <c r="F286" i="61"/>
  <c r="J286" i="61"/>
  <c r="N286" i="61"/>
  <c r="R286" i="61"/>
  <c r="F287" i="61"/>
  <c r="J287" i="61"/>
  <c r="N287" i="61"/>
  <c r="R287" i="61"/>
  <c r="F288" i="61"/>
  <c r="J288" i="61"/>
  <c r="N288" i="61"/>
  <c r="R288" i="61"/>
  <c r="F289" i="61"/>
  <c r="J289" i="61"/>
  <c r="N289" i="61"/>
  <c r="R289" i="61"/>
  <c r="F290" i="61"/>
  <c r="J290" i="61"/>
  <c r="N290" i="61"/>
  <c r="R290" i="61"/>
  <c r="F291" i="61"/>
  <c r="J291" i="61"/>
  <c r="N291" i="61"/>
  <c r="R291" i="61"/>
  <c r="F292" i="61"/>
  <c r="J292" i="61"/>
  <c r="N292" i="61"/>
  <c r="R292" i="61"/>
  <c r="F293" i="61"/>
  <c r="J293" i="61"/>
  <c r="N293" i="61"/>
  <c r="R293" i="61"/>
  <c r="F294" i="61"/>
  <c r="J294" i="61"/>
  <c r="N294" i="61"/>
  <c r="R294" i="61"/>
  <c r="F295" i="61"/>
  <c r="J295" i="61"/>
  <c r="N295" i="61"/>
  <c r="R295" i="61"/>
  <c r="F296" i="61"/>
  <c r="J296" i="61"/>
  <c r="N296" i="61"/>
  <c r="R296" i="61"/>
  <c r="F297" i="61"/>
  <c r="J297" i="61"/>
  <c r="N297" i="61"/>
  <c r="R297" i="61"/>
  <c r="F298" i="61"/>
  <c r="J298" i="61"/>
  <c r="N298" i="61"/>
  <c r="R298" i="61"/>
  <c r="F299" i="61"/>
  <c r="J299" i="61"/>
  <c r="N299" i="61"/>
  <c r="R299" i="61"/>
  <c r="F300" i="61"/>
  <c r="J300" i="61"/>
  <c r="N300" i="61"/>
  <c r="R300" i="61"/>
  <c r="F301" i="61"/>
  <c r="J301" i="61"/>
  <c r="N301" i="61"/>
  <c r="R301" i="61"/>
  <c r="F302" i="61"/>
  <c r="J302" i="61"/>
  <c r="N302" i="61"/>
  <c r="R302" i="61"/>
  <c r="F303" i="61"/>
  <c r="J303" i="61"/>
  <c r="N303" i="61"/>
  <c r="R303" i="61"/>
  <c r="F304" i="61"/>
  <c r="J304" i="61"/>
  <c r="N304" i="61"/>
  <c r="R304" i="61"/>
  <c r="F305" i="61"/>
  <c r="J305" i="61"/>
  <c r="N305" i="61"/>
  <c r="R305" i="61"/>
  <c r="F306" i="61"/>
  <c r="J306" i="61"/>
  <c r="N306" i="61"/>
  <c r="R306" i="61"/>
  <c r="F307" i="61"/>
  <c r="J307" i="61"/>
  <c r="N307" i="61"/>
  <c r="R307" i="61"/>
  <c r="F308" i="61"/>
  <c r="J308" i="61"/>
  <c r="N308" i="61"/>
  <c r="R308" i="61"/>
  <c r="F309" i="61"/>
  <c r="J309" i="61"/>
  <c r="N309" i="61"/>
  <c r="R309" i="61"/>
  <c r="F310" i="61"/>
  <c r="J310" i="61"/>
  <c r="N310" i="61"/>
  <c r="R310" i="61"/>
  <c r="F311" i="61"/>
  <c r="J311" i="61"/>
  <c r="N311" i="61"/>
  <c r="R311" i="61"/>
  <c r="F312" i="61"/>
  <c r="J312" i="61"/>
  <c r="N312" i="61"/>
  <c r="R312" i="61"/>
  <c r="F313" i="61"/>
  <c r="J313" i="61"/>
  <c r="N313" i="61"/>
  <c r="R313" i="61"/>
  <c r="F314" i="61"/>
  <c r="J314" i="61"/>
  <c r="N314" i="61"/>
  <c r="R314" i="61"/>
  <c r="F315" i="61"/>
  <c r="J315" i="61"/>
  <c r="N315" i="61"/>
  <c r="R315" i="61"/>
  <c r="F316" i="61"/>
  <c r="J316" i="61"/>
  <c r="N316" i="61"/>
  <c r="R316" i="61"/>
  <c r="F317" i="61"/>
  <c r="J317" i="61"/>
  <c r="N317" i="61"/>
  <c r="R317" i="61"/>
  <c r="F318" i="61"/>
  <c r="J318" i="61"/>
  <c r="N318" i="61"/>
  <c r="R318" i="61"/>
  <c r="F319" i="61"/>
  <c r="J319" i="61"/>
  <c r="N319" i="61"/>
  <c r="R319" i="61"/>
  <c r="F320" i="61"/>
  <c r="J320" i="61"/>
  <c r="N320" i="61"/>
  <c r="R320" i="61"/>
  <c r="F321" i="61"/>
  <c r="J321" i="61"/>
  <c r="N321" i="61"/>
  <c r="R321" i="61"/>
  <c r="F322" i="61"/>
  <c r="J322" i="61"/>
  <c r="N322" i="61"/>
  <c r="R322" i="61"/>
  <c r="F323" i="61"/>
  <c r="J323" i="61"/>
  <c r="N323" i="61"/>
  <c r="R323" i="61"/>
  <c r="F324" i="61"/>
  <c r="J324" i="61"/>
  <c r="N324" i="61"/>
  <c r="R324" i="61"/>
  <c r="F325" i="61"/>
  <c r="J325" i="61"/>
  <c r="N325" i="61"/>
  <c r="R325" i="61"/>
  <c r="L326" i="61"/>
  <c r="R326" i="61"/>
  <c r="L327" i="61"/>
  <c r="R327" i="61"/>
  <c r="L328" i="61"/>
  <c r="R328" i="61"/>
  <c r="L329" i="61"/>
  <c r="R329" i="61"/>
  <c r="L330" i="61"/>
  <c r="R330" i="61"/>
  <c r="L331" i="61"/>
  <c r="R331" i="61"/>
  <c r="L332" i="61"/>
  <c r="R332" i="61"/>
  <c r="L333" i="61"/>
  <c r="R333" i="61"/>
  <c r="L334" i="61"/>
  <c r="R334" i="61"/>
  <c r="L335" i="61"/>
  <c r="D336" i="61"/>
  <c r="L336" i="61"/>
  <c r="D337" i="61"/>
  <c r="L337" i="61"/>
  <c r="D338" i="61"/>
  <c r="L338" i="61"/>
  <c r="D339" i="61"/>
  <c r="L339" i="61"/>
  <c r="D340" i="61"/>
  <c r="L340" i="61"/>
  <c r="D341" i="61"/>
  <c r="L341" i="61"/>
  <c r="D342" i="61"/>
  <c r="L342" i="61"/>
  <c r="D343" i="61"/>
  <c r="L343" i="61"/>
  <c r="D344" i="61"/>
  <c r="L344" i="61"/>
  <c r="D345" i="61"/>
  <c r="L345" i="61"/>
  <c r="D346" i="61"/>
  <c r="L346" i="61"/>
  <c r="D347" i="61"/>
  <c r="L347" i="61"/>
  <c r="D348" i="61"/>
  <c r="L348" i="61"/>
  <c r="D349" i="61"/>
  <c r="L349" i="61"/>
  <c r="D350" i="61"/>
  <c r="L350" i="61"/>
  <c r="D351" i="61"/>
  <c r="L351" i="61"/>
  <c r="D352" i="61"/>
  <c r="L352" i="61"/>
  <c r="D353" i="61"/>
  <c r="L353" i="61"/>
  <c r="D354" i="61"/>
  <c r="N354" i="61"/>
  <c r="N355" i="61"/>
  <c r="N356" i="61"/>
  <c r="N357" i="61"/>
  <c r="N358" i="61"/>
  <c r="N359" i="61"/>
  <c r="N360" i="61"/>
  <c r="N361" i="61"/>
  <c r="N362" i="61"/>
  <c r="N363" i="61"/>
  <c r="N364" i="61"/>
  <c r="N365" i="61"/>
  <c r="N366" i="61"/>
  <c r="H326" i="61"/>
  <c r="N326" i="61"/>
  <c r="H327" i="61"/>
  <c r="N327" i="61"/>
  <c r="H328" i="61"/>
  <c r="N328" i="61"/>
  <c r="H329" i="61"/>
  <c r="N329" i="61"/>
  <c r="H330" i="61"/>
  <c r="N330" i="61"/>
  <c r="H331" i="61"/>
  <c r="N331" i="61"/>
  <c r="H332" i="61"/>
  <c r="N332" i="61"/>
  <c r="H333" i="61"/>
  <c r="N333" i="61"/>
  <c r="H334" i="61"/>
  <c r="N334" i="61"/>
  <c r="H335" i="61"/>
  <c r="N335" i="61"/>
  <c r="F336" i="61"/>
  <c r="N336" i="61"/>
  <c r="F337" i="61"/>
  <c r="N337" i="61"/>
  <c r="F338" i="61"/>
  <c r="N338" i="61"/>
  <c r="F339" i="61"/>
  <c r="N339" i="61"/>
  <c r="F340" i="61"/>
  <c r="N340" i="61"/>
  <c r="F341" i="61"/>
  <c r="N341" i="61"/>
  <c r="F342" i="61"/>
  <c r="N342" i="61"/>
  <c r="F343" i="61"/>
  <c r="N343" i="61"/>
  <c r="F344" i="61"/>
  <c r="N344" i="61"/>
  <c r="F345" i="61"/>
  <c r="N345" i="61"/>
  <c r="F346" i="61"/>
  <c r="N346" i="61"/>
  <c r="F347" i="61"/>
  <c r="N347" i="61"/>
  <c r="F348" i="61"/>
  <c r="N348" i="61"/>
  <c r="F349" i="61"/>
  <c r="N349" i="61"/>
  <c r="F350" i="61"/>
  <c r="N350" i="61"/>
  <c r="F351" i="61"/>
  <c r="N351" i="61"/>
  <c r="F352" i="61"/>
  <c r="N352" i="61"/>
  <c r="F353" i="61"/>
  <c r="N353" i="61"/>
  <c r="F354" i="61"/>
  <c r="R354" i="61"/>
  <c r="R355" i="61"/>
  <c r="R356" i="61"/>
  <c r="R357" i="61"/>
  <c r="R358" i="61"/>
  <c r="R359" i="61"/>
  <c r="R360" i="61"/>
  <c r="R361" i="61"/>
  <c r="R362" i="61"/>
  <c r="R363" i="61"/>
  <c r="R364" i="61"/>
  <c r="R365" i="61"/>
  <c r="L287" i="61"/>
  <c r="P287" i="61"/>
  <c r="D288" i="61"/>
  <c r="H288" i="61"/>
  <c r="L288" i="61"/>
  <c r="P288" i="61"/>
  <c r="D289" i="61"/>
  <c r="H289" i="61"/>
  <c r="L289" i="61"/>
  <c r="P289" i="61"/>
  <c r="D290" i="61"/>
  <c r="H290" i="61"/>
  <c r="L290" i="61"/>
  <c r="P290" i="61"/>
  <c r="D291" i="61"/>
  <c r="H291" i="61"/>
  <c r="L291" i="61"/>
  <c r="P291" i="61"/>
  <c r="D292" i="61"/>
  <c r="H292" i="61"/>
  <c r="L292" i="61"/>
  <c r="P292" i="61"/>
  <c r="D293" i="61"/>
  <c r="H293" i="61"/>
  <c r="L293" i="61"/>
  <c r="P293" i="61"/>
  <c r="D294" i="61"/>
  <c r="H294" i="61"/>
  <c r="L294" i="61"/>
  <c r="P294" i="61"/>
  <c r="D295" i="61"/>
  <c r="H295" i="61"/>
  <c r="L295" i="61"/>
  <c r="P295" i="61"/>
  <c r="D296" i="61"/>
  <c r="H296" i="61"/>
  <c r="L296" i="61"/>
  <c r="P296" i="61"/>
  <c r="D297" i="61"/>
  <c r="H297" i="61"/>
  <c r="L297" i="61"/>
  <c r="P297" i="61"/>
  <c r="D298" i="61"/>
  <c r="H298" i="61"/>
  <c r="L298" i="61"/>
  <c r="P298" i="61"/>
  <c r="D299" i="61"/>
  <c r="H299" i="61"/>
  <c r="L299" i="61"/>
  <c r="P299" i="61"/>
  <c r="D300" i="61"/>
  <c r="H300" i="61"/>
  <c r="L300" i="61"/>
  <c r="P300" i="61"/>
  <c r="D301" i="61"/>
  <c r="H301" i="61"/>
  <c r="L301" i="61"/>
  <c r="P301" i="61"/>
  <c r="D302" i="61"/>
  <c r="H302" i="61"/>
  <c r="L302" i="61"/>
  <c r="P302" i="61"/>
  <c r="D303" i="61"/>
  <c r="H303" i="61"/>
  <c r="L303" i="61"/>
  <c r="P303" i="61"/>
  <c r="D304" i="61"/>
  <c r="H304" i="61"/>
  <c r="L304" i="61"/>
  <c r="P304" i="61"/>
  <c r="D305" i="61"/>
  <c r="H305" i="61"/>
  <c r="L305" i="61"/>
  <c r="P305" i="61"/>
  <c r="D306" i="61"/>
  <c r="H306" i="61"/>
  <c r="L306" i="61"/>
  <c r="P306" i="61"/>
  <c r="D307" i="61"/>
  <c r="H307" i="61"/>
  <c r="L307" i="61"/>
  <c r="P307" i="61"/>
  <c r="D308" i="61"/>
  <c r="H308" i="61"/>
  <c r="L308" i="61"/>
  <c r="P308" i="61"/>
  <c r="D309" i="61"/>
  <c r="H309" i="61"/>
  <c r="L309" i="61"/>
  <c r="P309" i="61"/>
  <c r="D310" i="61"/>
  <c r="H310" i="61"/>
  <c r="L310" i="61"/>
  <c r="P310" i="61"/>
  <c r="D311" i="61"/>
  <c r="H311" i="61"/>
  <c r="L311" i="61"/>
  <c r="P311" i="61"/>
  <c r="D312" i="61"/>
  <c r="H312" i="61"/>
  <c r="L312" i="61"/>
  <c r="P312" i="61"/>
  <c r="D313" i="61"/>
  <c r="H313" i="61"/>
  <c r="L313" i="61"/>
  <c r="P313" i="61"/>
  <c r="D314" i="61"/>
  <c r="H314" i="61"/>
  <c r="L314" i="61"/>
  <c r="P314" i="61"/>
  <c r="D315" i="61"/>
  <c r="H315" i="61"/>
  <c r="L315" i="61"/>
  <c r="P315" i="61"/>
  <c r="D316" i="61"/>
  <c r="H316" i="61"/>
  <c r="L316" i="61"/>
  <c r="P316" i="61"/>
  <c r="D317" i="61"/>
  <c r="H317" i="61"/>
  <c r="L317" i="61"/>
  <c r="P317" i="61"/>
  <c r="D318" i="61"/>
  <c r="H318" i="61"/>
  <c r="L318" i="61"/>
  <c r="P318" i="61"/>
  <c r="D319" i="61"/>
  <c r="H319" i="61"/>
  <c r="L319" i="61"/>
  <c r="P319" i="61"/>
  <c r="D320" i="61"/>
  <c r="H320" i="61"/>
  <c r="L320" i="61"/>
  <c r="P320" i="61"/>
  <c r="D321" i="61"/>
  <c r="H321" i="61"/>
  <c r="L321" i="61"/>
  <c r="P321" i="61"/>
  <c r="D322" i="61"/>
  <c r="H322" i="61"/>
  <c r="L322" i="61"/>
  <c r="P322" i="61"/>
  <c r="D323" i="61"/>
  <c r="H323" i="61"/>
  <c r="L323" i="61"/>
  <c r="P323" i="61"/>
  <c r="D324" i="61"/>
  <c r="H324" i="61"/>
  <c r="L324" i="61"/>
  <c r="P324" i="61"/>
  <c r="D325" i="61"/>
  <c r="H325" i="61"/>
  <c r="L325" i="61"/>
  <c r="P325" i="61"/>
  <c r="D326" i="61"/>
  <c r="J326" i="61"/>
  <c r="D327" i="61"/>
  <c r="J327" i="61"/>
  <c r="D328" i="61"/>
  <c r="J328" i="61"/>
  <c r="D329" i="61"/>
  <c r="J329" i="61"/>
  <c r="D330" i="61"/>
  <c r="J330" i="61"/>
  <c r="D331" i="61"/>
  <c r="J331" i="61"/>
  <c r="D332" i="61"/>
  <c r="J332" i="61"/>
  <c r="D333" i="61"/>
  <c r="J333" i="61"/>
  <c r="D334" i="61"/>
  <c r="J334" i="61"/>
  <c r="D335" i="61"/>
  <c r="J335" i="61"/>
  <c r="P335" i="61"/>
  <c r="H336" i="61"/>
  <c r="P336" i="61"/>
  <c r="H337" i="61"/>
  <c r="P337" i="61"/>
  <c r="H338" i="61"/>
  <c r="P338" i="61"/>
  <c r="H339" i="61"/>
  <c r="P339" i="61"/>
  <c r="H340" i="61"/>
  <c r="P340" i="61"/>
  <c r="H341" i="61"/>
  <c r="P341" i="61"/>
  <c r="H342" i="61"/>
  <c r="P342" i="61"/>
  <c r="H343" i="61"/>
  <c r="P343" i="61"/>
  <c r="H344" i="61"/>
  <c r="P344" i="61"/>
  <c r="H345" i="61"/>
  <c r="P345" i="61"/>
  <c r="H346" i="61"/>
  <c r="P346" i="61"/>
  <c r="H347" i="61"/>
  <c r="P347" i="61"/>
  <c r="H348" i="61"/>
  <c r="P348" i="61"/>
  <c r="H349" i="61"/>
  <c r="P349" i="61"/>
  <c r="H350" i="61"/>
  <c r="P350" i="61"/>
  <c r="H351" i="61"/>
  <c r="P351" i="61"/>
  <c r="H352" i="61"/>
  <c r="P352" i="61"/>
  <c r="H353" i="61"/>
  <c r="P353" i="61"/>
  <c r="H354" i="61"/>
  <c r="F355" i="61"/>
  <c r="F356" i="61"/>
  <c r="F357" i="61"/>
  <c r="F358" i="61"/>
  <c r="F359" i="61"/>
  <c r="F360" i="61"/>
  <c r="F361" i="61"/>
  <c r="F362" i="61"/>
  <c r="F363" i="61"/>
  <c r="F364" i="61"/>
  <c r="F365" i="61"/>
  <c r="F366" i="61"/>
  <c r="F326" i="61"/>
  <c r="P326" i="61"/>
  <c r="F327" i="61"/>
  <c r="P327" i="61"/>
  <c r="F328" i="61"/>
  <c r="P328" i="61"/>
  <c r="F329" i="61"/>
  <c r="P329" i="61"/>
  <c r="F330" i="61"/>
  <c r="P330" i="61"/>
  <c r="F331" i="61"/>
  <c r="P331" i="61"/>
  <c r="F332" i="61"/>
  <c r="P332" i="61"/>
  <c r="F333" i="61"/>
  <c r="P333" i="61"/>
  <c r="F334" i="61"/>
  <c r="P334" i="61"/>
  <c r="F335" i="61"/>
  <c r="R335" i="61"/>
  <c r="J336" i="61"/>
  <c r="R336" i="61"/>
  <c r="J337" i="61"/>
  <c r="R337" i="61"/>
  <c r="J338" i="61"/>
  <c r="R338" i="61"/>
  <c r="J339" i="61"/>
  <c r="R339" i="61"/>
  <c r="J340" i="61"/>
  <c r="R340" i="61"/>
  <c r="J341" i="61"/>
  <c r="R341" i="61"/>
  <c r="J342" i="61"/>
  <c r="R342" i="61"/>
  <c r="J343" i="61"/>
  <c r="R343" i="61"/>
  <c r="J344" i="61"/>
  <c r="R344" i="61"/>
  <c r="J345" i="61"/>
  <c r="R345" i="61"/>
  <c r="J346" i="61"/>
  <c r="R346" i="61"/>
  <c r="J347" i="61"/>
  <c r="R347" i="61"/>
  <c r="J348" i="61"/>
  <c r="R348" i="61"/>
  <c r="J349" i="61"/>
  <c r="R349" i="61"/>
  <c r="J350" i="61"/>
  <c r="R350" i="61"/>
  <c r="J351" i="61"/>
  <c r="R351" i="61"/>
  <c r="J352" i="61"/>
  <c r="R352" i="61"/>
  <c r="J353" i="61"/>
  <c r="R353" i="61"/>
  <c r="J354" i="61"/>
  <c r="J355" i="61"/>
  <c r="J356" i="61"/>
  <c r="J357" i="61"/>
  <c r="J358" i="61"/>
  <c r="J359" i="61"/>
  <c r="J360" i="61"/>
  <c r="J361" i="61"/>
  <c r="J362" i="61"/>
  <c r="J363" i="61"/>
  <c r="J364" i="61"/>
  <c r="J365" i="61"/>
  <c r="J366" i="61"/>
  <c r="L354" i="61"/>
  <c r="P354" i="61"/>
  <c r="D355" i="61"/>
  <c r="H355" i="61"/>
  <c r="L355" i="61"/>
  <c r="P355" i="61"/>
  <c r="D356" i="61"/>
  <c r="H356" i="61"/>
  <c r="L356" i="61"/>
  <c r="P356" i="61"/>
  <c r="D357" i="61"/>
  <c r="H357" i="61"/>
  <c r="L357" i="61"/>
  <c r="P357" i="61"/>
  <c r="D358" i="61"/>
  <c r="H358" i="61"/>
  <c r="L358" i="61"/>
  <c r="P358" i="61"/>
  <c r="D359" i="61"/>
  <c r="H359" i="61"/>
  <c r="L359" i="61"/>
  <c r="P359" i="61"/>
  <c r="D360" i="61"/>
  <c r="H360" i="61"/>
  <c r="L360" i="61"/>
  <c r="P360" i="61"/>
  <c r="D361" i="61"/>
  <c r="H361" i="61"/>
  <c r="L361" i="61"/>
  <c r="P361" i="61"/>
  <c r="D362" i="61"/>
  <c r="H362" i="61"/>
  <c r="L362" i="61"/>
  <c r="P362" i="61"/>
  <c r="D363" i="61"/>
  <c r="H363" i="61"/>
  <c r="L363" i="61"/>
  <c r="P363" i="61"/>
  <c r="D364" i="61"/>
  <c r="H364" i="61"/>
  <c r="L364" i="61"/>
  <c r="P364" i="61"/>
  <c r="D365" i="61"/>
  <c r="H365" i="61"/>
  <c r="L365" i="61"/>
  <c r="P365" i="61"/>
  <c r="D366" i="61"/>
  <c r="H366" i="61"/>
  <c r="L366" i="61"/>
  <c r="P366" i="61"/>
  <c r="D367" i="61"/>
  <c r="H367" i="61"/>
  <c r="L367" i="61"/>
  <c r="P367" i="61"/>
  <c r="D368" i="61"/>
  <c r="H368" i="61"/>
  <c r="L368" i="61"/>
  <c r="P368" i="61"/>
  <c r="D369" i="61"/>
  <c r="H369" i="61"/>
  <c r="L369" i="61"/>
  <c r="P369" i="61"/>
  <c r="D370" i="61"/>
  <c r="H370" i="61"/>
  <c r="L370" i="61"/>
  <c r="P370" i="61"/>
  <c r="D371" i="61"/>
  <c r="H371" i="61"/>
  <c r="L371" i="61"/>
  <c r="P371" i="61"/>
  <c r="D372" i="61"/>
  <c r="H372" i="61"/>
  <c r="L372" i="61"/>
  <c r="P372" i="61"/>
  <c r="D373" i="61"/>
  <c r="H373" i="61"/>
  <c r="L373" i="61"/>
  <c r="P373" i="61"/>
  <c r="D374" i="61"/>
  <c r="H374" i="61"/>
  <c r="L374" i="61"/>
  <c r="P374" i="61"/>
  <c r="D375" i="61"/>
  <c r="H375" i="61"/>
  <c r="L375" i="61"/>
  <c r="P375" i="61"/>
  <c r="D376" i="61"/>
  <c r="H376" i="61"/>
  <c r="L376" i="61"/>
  <c r="P376" i="61"/>
  <c r="D377" i="61"/>
  <c r="H377" i="61"/>
  <c r="L377" i="61"/>
  <c r="P377" i="61"/>
  <c r="D378" i="61"/>
  <c r="H378" i="61"/>
  <c r="L378" i="61"/>
  <c r="P378" i="61"/>
  <c r="D379" i="61"/>
  <c r="H379" i="61"/>
  <c r="L379" i="61"/>
  <c r="P379" i="61"/>
  <c r="D380" i="61"/>
  <c r="H380" i="61"/>
  <c r="L380" i="61"/>
  <c r="P380" i="61"/>
  <c r="D381" i="61"/>
  <c r="H381" i="61"/>
  <c r="L381" i="61"/>
  <c r="P381" i="61"/>
  <c r="D382" i="61"/>
  <c r="H382" i="61"/>
  <c r="L382" i="61"/>
  <c r="P382" i="61"/>
  <c r="D383" i="61"/>
  <c r="H383" i="61"/>
  <c r="L383" i="61"/>
  <c r="P383" i="61"/>
  <c r="D384" i="61"/>
  <c r="H384" i="61"/>
  <c r="L384" i="61"/>
  <c r="P384" i="61"/>
  <c r="D385" i="61"/>
  <c r="H385" i="61"/>
  <c r="L385" i="61"/>
  <c r="P385" i="61"/>
  <c r="D386" i="61"/>
  <c r="H386" i="61"/>
  <c r="L386" i="61"/>
  <c r="P386" i="61"/>
  <c r="D387" i="61"/>
  <c r="H387" i="61"/>
  <c r="L387" i="61"/>
  <c r="P387" i="61"/>
  <c r="D388" i="61"/>
  <c r="H388" i="61"/>
  <c r="L388" i="61"/>
  <c r="P388" i="61"/>
  <c r="D389" i="61"/>
  <c r="H389" i="61"/>
  <c r="L389" i="61"/>
  <c r="P389" i="61"/>
  <c r="D390" i="61"/>
  <c r="H390" i="61"/>
  <c r="L390" i="61"/>
  <c r="P390" i="61"/>
  <c r="D391" i="61"/>
  <c r="H391" i="61"/>
  <c r="L391" i="61"/>
  <c r="P391" i="61"/>
  <c r="D392" i="61"/>
  <c r="H392" i="61"/>
  <c r="L392" i="61"/>
  <c r="P392" i="61"/>
  <c r="D393" i="61"/>
  <c r="H393" i="61"/>
  <c r="L393" i="61"/>
  <c r="P393" i="61"/>
  <c r="D394" i="61"/>
  <c r="H394" i="61"/>
  <c r="L394" i="61"/>
  <c r="P394" i="61"/>
  <c r="D395" i="61"/>
  <c r="H395" i="61"/>
  <c r="L395" i="61"/>
  <c r="P395" i="61"/>
  <c r="D396" i="61"/>
  <c r="H396" i="61"/>
  <c r="L396" i="61"/>
  <c r="P396" i="61"/>
  <c r="D397" i="61"/>
  <c r="H397" i="61"/>
  <c r="L397" i="61"/>
  <c r="P397" i="61"/>
  <c r="D398" i="61"/>
  <c r="H398" i="61"/>
  <c r="L398" i="61"/>
  <c r="P398" i="61"/>
  <c r="D399" i="61"/>
  <c r="H399" i="61"/>
  <c r="L399" i="61"/>
  <c r="F400" i="61"/>
  <c r="F401" i="61"/>
  <c r="F402" i="61"/>
  <c r="F403" i="61"/>
  <c r="F404" i="61"/>
  <c r="F405" i="61"/>
  <c r="F406" i="61"/>
  <c r="F407" i="61"/>
  <c r="F408" i="61"/>
  <c r="F409" i="61"/>
  <c r="F410" i="61"/>
  <c r="F411" i="61"/>
  <c r="N411" i="61"/>
  <c r="F412" i="61"/>
  <c r="N412" i="61"/>
  <c r="F413" i="61"/>
  <c r="N413" i="61"/>
  <c r="F414" i="61"/>
  <c r="N414" i="61"/>
  <c r="F415" i="61"/>
  <c r="N415" i="61"/>
  <c r="N416" i="61"/>
  <c r="N417" i="61"/>
  <c r="N418" i="61"/>
  <c r="N419" i="61"/>
  <c r="N420" i="61"/>
  <c r="N421" i="61"/>
  <c r="N422" i="61"/>
  <c r="N423" i="61"/>
  <c r="N424" i="61"/>
  <c r="N425" i="61"/>
  <c r="R399" i="61"/>
  <c r="R400" i="61"/>
  <c r="R401" i="61"/>
  <c r="R402" i="61"/>
  <c r="R403" i="61"/>
  <c r="R404" i="61"/>
  <c r="R405" i="61"/>
  <c r="R406" i="61"/>
  <c r="R407" i="61"/>
  <c r="R408" i="61"/>
  <c r="R409" i="61"/>
  <c r="R410" i="61"/>
  <c r="R415" i="61"/>
  <c r="R416" i="61"/>
  <c r="R417" i="61"/>
  <c r="R418" i="61"/>
  <c r="R419" i="61"/>
  <c r="R420" i="61"/>
  <c r="R421" i="61"/>
  <c r="R422" i="61"/>
  <c r="R423" i="61"/>
  <c r="R424" i="61"/>
  <c r="R366" i="61"/>
  <c r="F367" i="61"/>
  <c r="J367" i="61"/>
  <c r="N367" i="61"/>
  <c r="R367" i="61"/>
  <c r="F368" i="61"/>
  <c r="J368" i="61"/>
  <c r="N368" i="61"/>
  <c r="R368" i="61"/>
  <c r="F369" i="61"/>
  <c r="J369" i="61"/>
  <c r="N369" i="61"/>
  <c r="R369" i="61"/>
  <c r="F370" i="61"/>
  <c r="J370" i="61"/>
  <c r="N370" i="61"/>
  <c r="R370" i="61"/>
  <c r="F371" i="61"/>
  <c r="J371" i="61"/>
  <c r="N371" i="61"/>
  <c r="R371" i="61"/>
  <c r="F372" i="61"/>
  <c r="J372" i="61"/>
  <c r="N372" i="61"/>
  <c r="R372" i="61"/>
  <c r="F373" i="61"/>
  <c r="J373" i="61"/>
  <c r="N373" i="61"/>
  <c r="R373" i="61"/>
  <c r="F374" i="61"/>
  <c r="J374" i="61"/>
  <c r="N374" i="61"/>
  <c r="R374" i="61"/>
  <c r="F375" i="61"/>
  <c r="J375" i="61"/>
  <c r="N375" i="61"/>
  <c r="R375" i="61"/>
  <c r="F376" i="61"/>
  <c r="J376" i="61"/>
  <c r="N376" i="61"/>
  <c r="R376" i="61"/>
  <c r="F377" i="61"/>
  <c r="J377" i="61"/>
  <c r="N377" i="61"/>
  <c r="R377" i="61"/>
  <c r="F378" i="61"/>
  <c r="J378" i="61"/>
  <c r="N378" i="61"/>
  <c r="R378" i="61"/>
  <c r="F379" i="61"/>
  <c r="J379" i="61"/>
  <c r="N379" i="61"/>
  <c r="R379" i="61"/>
  <c r="F380" i="61"/>
  <c r="J380" i="61"/>
  <c r="N380" i="61"/>
  <c r="R380" i="61"/>
  <c r="F381" i="61"/>
  <c r="J381" i="61"/>
  <c r="N381" i="61"/>
  <c r="R381" i="61"/>
  <c r="F382" i="61"/>
  <c r="J382" i="61"/>
  <c r="N382" i="61"/>
  <c r="R382" i="61"/>
  <c r="F383" i="61"/>
  <c r="J383" i="61"/>
  <c r="N383" i="61"/>
  <c r="R383" i="61"/>
  <c r="F384" i="61"/>
  <c r="J384" i="61"/>
  <c r="N384" i="61"/>
  <c r="R384" i="61"/>
  <c r="F385" i="61"/>
  <c r="J385" i="61"/>
  <c r="N385" i="61"/>
  <c r="R385" i="61"/>
  <c r="F386" i="61"/>
  <c r="J386" i="61"/>
  <c r="N386" i="61"/>
  <c r="R386" i="61"/>
  <c r="F387" i="61"/>
  <c r="J387" i="61"/>
  <c r="N387" i="61"/>
  <c r="R387" i="61"/>
  <c r="F388" i="61"/>
  <c r="J388" i="61"/>
  <c r="N388" i="61"/>
  <c r="R388" i="61"/>
  <c r="F389" i="61"/>
  <c r="J389" i="61"/>
  <c r="N389" i="61"/>
  <c r="R389" i="61"/>
  <c r="F390" i="61"/>
  <c r="J390" i="61"/>
  <c r="N390" i="61"/>
  <c r="R390" i="61"/>
  <c r="F391" i="61"/>
  <c r="J391" i="61"/>
  <c r="N391" i="61"/>
  <c r="R391" i="61"/>
  <c r="F392" i="61"/>
  <c r="J392" i="61"/>
  <c r="N392" i="61"/>
  <c r="R392" i="61"/>
  <c r="F393" i="61"/>
  <c r="J393" i="61"/>
  <c r="N393" i="61"/>
  <c r="R393" i="61"/>
  <c r="F394" i="61"/>
  <c r="J394" i="61"/>
  <c r="N394" i="61"/>
  <c r="R394" i="61"/>
  <c r="F395" i="61"/>
  <c r="J395" i="61"/>
  <c r="N395" i="61"/>
  <c r="R395" i="61"/>
  <c r="F396" i="61"/>
  <c r="J396" i="61"/>
  <c r="N396" i="61"/>
  <c r="R396" i="61"/>
  <c r="F397" i="61"/>
  <c r="J397" i="61"/>
  <c r="N397" i="61"/>
  <c r="R397" i="61"/>
  <c r="F398" i="61"/>
  <c r="J398" i="61"/>
  <c r="N398" i="61"/>
  <c r="R398" i="61"/>
  <c r="F399" i="61"/>
  <c r="J399" i="61"/>
  <c r="N399" i="61"/>
  <c r="N400" i="61"/>
  <c r="N401" i="61"/>
  <c r="N402" i="61"/>
  <c r="N403" i="61"/>
  <c r="N404" i="61"/>
  <c r="N405" i="61"/>
  <c r="N406" i="61"/>
  <c r="N407" i="61"/>
  <c r="N408" i="61"/>
  <c r="N409" i="61"/>
  <c r="N410" i="61"/>
  <c r="J411" i="61"/>
  <c r="R411" i="61"/>
  <c r="J412" i="61"/>
  <c r="R412" i="61"/>
  <c r="J413" i="61"/>
  <c r="R413" i="61"/>
  <c r="J414" i="61"/>
  <c r="R414" i="61"/>
  <c r="J415" i="61"/>
  <c r="F416" i="61"/>
  <c r="F417" i="61"/>
  <c r="F418" i="61"/>
  <c r="F419" i="61"/>
  <c r="F420" i="61"/>
  <c r="F421" i="61"/>
  <c r="F422" i="61"/>
  <c r="F423" i="61"/>
  <c r="F424" i="61"/>
  <c r="F425" i="61"/>
  <c r="J400" i="61"/>
  <c r="J401" i="61"/>
  <c r="J402" i="61"/>
  <c r="J403" i="61"/>
  <c r="J404" i="61"/>
  <c r="J405" i="61"/>
  <c r="J406" i="61"/>
  <c r="J407" i="61"/>
  <c r="J408" i="61"/>
  <c r="J409" i="61"/>
  <c r="J410" i="61"/>
  <c r="J416" i="61"/>
  <c r="J417" i="61"/>
  <c r="J418" i="61"/>
  <c r="J419" i="61"/>
  <c r="J420" i="61"/>
  <c r="J421" i="61"/>
  <c r="J422" i="61"/>
  <c r="J423" i="61"/>
  <c r="J424" i="61"/>
  <c r="J425" i="61"/>
  <c r="P399" i="61"/>
  <c r="D400" i="61"/>
  <c r="H400" i="61"/>
  <c r="L400" i="61"/>
  <c r="P400" i="61"/>
  <c r="D401" i="61"/>
  <c r="H401" i="61"/>
  <c r="L401" i="61"/>
  <c r="P401" i="61"/>
  <c r="D402" i="61"/>
  <c r="H402" i="61"/>
  <c r="L402" i="61"/>
  <c r="P402" i="61"/>
  <c r="D403" i="61"/>
  <c r="H403" i="61"/>
  <c r="L403" i="61"/>
  <c r="P403" i="61"/>
  <c r="D404" i="61"/>
  <c r="H404" i="61"/>
  <c r="L404" i="61"/>
  <c r="P404" i="61"/>
  <c r="D405" i="61"/>
  <c r="H405" i="61"/>
  <c r="L405" i="61"/>
  <c r="P405" i="61"/>
  <c r="D406" i="61"/>
  <c r="H406" i="61"/>
  <c r="L406" i="61"/>
  <c r="P406" i="61"/>
  <c r="D407" i="61"/>
  <c r="H407" i="61"/>
  <c r="L407" i="61"/>
  <c r="P407" i="61"/>
  <c r="D408" i="61"/>
  <c r="H408" i="61"/>
  <c r="L408" i="61"/>
  <c r="P408" i="61"/>
  <c r="D409" i="61"/>
  <c r="H409" i="61"/>
  <c r="L409" i="61"/>
  <c r="P409" i="61"/>
  <c r="D410" i="61"/>
  <c r="H410" i="61"/>
  <c r="L410" i="61"/>
  <c r="P410" i="61"/>
  <c r="D411" i="61"/>
  <c r="H411" i="61"/>
  <c r="L411" i="61"/>
  <c r="P411" i="61"/>
  <c r="D412" i="61"/>
  <c r="H412" i="61"/>
  <c r="L412" i="61"/>
  <c r="P412" i="61"/>
  <c r="D413" i="61"/>
  <c r="H413" i="61"/>
  <c r="L413" i="61"/>
  <c r="P413" i="61"/>
  <c r="D414" i="61"/>
  <c r="H414" i="61"/>
  <c r="L414" i="61"/>
  <c r="P414" i="61"/>
  <c r="D415" i="61"/>
  <c r="H415" i="61"/>
  <c r="L415" i="61"/>
  <c r="P415" i="61"/>
  <c r="D416" i="61"/>
  <c r="H416" i="61"/>
  <c r="L416" i="61"/>
  <c r="P416" i="61"/>
  <c r="D417" i="61"/>
  <c r="H417" i="61"/>
  <c r="L417" i="61"/>
  <c r="P417" i="61"/>
  <c r="D418" i="61"/>
  <c r="H418" i="61"/>
  <c r="L418" i="61"/>
  <c r="P418" i="61"/>
  <c r="D419" i="61"/>
  <c r="H419" i="61"/>
  <c r="L419" i="61"/>
  <c r="P419" i="61"/>
  <c r="D420" i="61"/>
  <c r="H420" i="61"/>
  <c r="L420" i="61"/>
  <c r="P420" i="61"/>
  <c r="D421" i="61"/>
  <c r="H421" i="61"/>
  <c r="L421" i="61"/>
  <c r="P421" i="61"/>
  <c r="D422" i="61"/>
  <c r="H422" i="61"/>
  <c r="L422" i="61"/>
  <c r="P422" i="61"/>
  <c r="D423" i="61"/>
  <c r="H423" i="61"/>
  <c r="L423" i="61"/>
  <c r="P423" i="61"/>
  <c r="D424" i="61"/>
  <c r="H424" i="61"/>
  <c r="L424" i="61"/>
  <c r="P424" i="61"/>
  <c r="D425" i="61"/>
  <c r="H425" i="61"/>
  <c r="L425" i="61"/>
  <c r="P425" i="61"/>
  <c r="D426" i="61"/>
  <c r="H426" i="61"/>
  <c r="L426" i="61"/>
  <c r="P426" i="61"/>
  <c r="D427" i="61"/>
  <c r="H427" i="61"/>
  <c r="L427" i="61"/>
  <c r="P427" i="61"/>
  <c r="D428" i="61"/>
  <c r="H428" i="61"/>
  <c r="L428" i="61"/>
  <c r="P428" i="61"/>
  <c r="D429" i="61"/>
  <c r="H429" i="61"/>
  <c r="L429" i="61"/>
  <c r="P429" i="61"/>
  <c r="D430" i="61"/>
  <c r="H430" i="61"/>
  <c r="L430" i="61"/>
  <c r="P430" i="61"/>
  <c r="D431" i="61"/>
  <c r="H431" i="61"/>
  <c r="L431" i="61"/>
  <c r="P431" i="61"/>
  <c r="D432" i="61"/>
  <c r="H432" i="61"/>
  <c r="L432" i="61"/>
  <c r="P432" i="61"/>
  <c r="D433" i="61"/>
  <c r="H433" i="61"/>
  <c r="L433" i="61"/>
  <c r="P433" i="61"/>
  <c r="D434" i="61"/>
  <c r="H434" i="61"/>
  <c r="L434" i="61"/>
  <c r="P434" i="61"/>
  <c r="D435" i="61"/>
  <c r="J435" i="61"/>
  <c r="D436" i="61"/>
  <c r="J436" i="61"/>
  <c r="D437" i="61"/>
  <c r="J437" i="61"/>
  <c r="D438" i="61"/>
  <c r="J438" i="61"/>
  <c r="D439" i="61"/>
  <c r="J439" i="61"/>
  <c r="D440" i="61"/>
  <c r="J440" i="61"/>
  <c r="D441" i="61"/>
  <c r="J441" i="61"/>
  <c r="D442" i="61"/>
  <c r="J442" i="61"/>
  <c r="D443" i="61"/>
  <c r="J443" i="61"/>
  <c r="D444" i="61"/>
  <c r="J444" i="61"/>
  <c r="D445" i="61"/>
  <c r="J445" i="61"/>
  <c r="D446" i="61"/>
  <c r="J446" i="61"/>
  <c r="D447" i="61"/>
  <c r="J447" i="61"/>
  <c r="D448" i="61"/>
  <c r="J448" i="61"/>
  <c r="D449" i="61"/>
  <c r="J449" i="61"/>
  <c r="D450" i="61"/>
  <c r="J450" i="61"/>
  <c r="D451" i="61"/>
  <c r="J451" i="61"/>
  <c r="D452" i="61"/>
  <c r="J452" i="61"/>
  <c r="D453" i="61"/>
  <c r="J453" i="61"/>
  <c r="D454" i="61"/>
  <c r="J454" i="61"/>
  <c r="D455" i="61"/>
  <c r="J455" i="61"/>
  <c r="D456" i="61"/>
  <c r="J456" i="61"/>
  <c r="D457" i="61"/>
  <c r="J457" i="61"/>
  <c r="D458" i="61"/>
  <c r="J458" i="61"/>
  <c r="D459" i="61"/>
  <c r="J459" i="61"/>
  <c r="D460" i="61"/>
  <c r="J460" i="61"/>
  <c r="D461" i="61"/>
  <c r="J461" i="61"/>
  <c r="D462" i="61"/>
  <c r="J462" i="61"/>
  <c r="D463" i="61"/>
  <c r="J463" i="61"/>
  <c r="D464" i="61"/>
  <c r="J464" i="61"/>
  <c r="D465" i="61"/>
  <c r="J465" i="61"/>
  <c r="D466" i="61"/>
  <c r="J466" i="61"/>
  <c r="D467" i="61"/>
  <c r="J467" i="61"/>
  <c r="D468" i="61"/>
  <c r="J468" i="61"/>
  <c r="D469" i="61"/>
  <c r="J469" i="61"/>
  <c r="D470" i="61"/>
  <c r="J470" i="61"/>
  <c r="R470" i="61"/>
  <c r="F472" i="61"/>
  <c r="F474" i="61"/>
  <c r="F476" i="61"/>
  <c r="F435" i="61"/>
  <c r="P435" i="61"/>
  <c r="F436" i="61"/>
  <c r="P436" i="61"/>
  <c r="F437" i="61"/>
  <c r="P437" i="61"/>
  <c r="F438" i="61"/>
  <c r="P438" i="61"/>
  <c r="F439" i="61"/>
  <c r="P439" i="61"/>
  <c r="F440" i="61"/>
  <c r="P440" i="61"/>
  <c r="F441" i="61"/>
  <c r="P441" i="61"/>
  <c r="F442" i="61"/>
  <c r="P442" i="61"/>
  <c r="F443" i="61"/>
  <c r="P443" i="61"/>
  <c r="F444" i="61"/>
  <c r="P444" i="61"/>
  <c r="F445" i="61"/>
  <c r="P445" i="61"/>
  <c r="F446" i="61"/>
  <c r="P446" i="61"/>
  <c r="F447" i="61"/>
  <c r="P447" i="61"/>
  <c r="F448" i="61"/>
  <c r="P448" i="61"/>
  <c r="F449" i="61"/>
  <c r="P449" i="61"/>
  <c r="F450" i="61"/>
  <c r="P450" i="61"/>
  <c r="F451" i="61"/>
  <c r="P451" i="61"/>
  <c r="F452" i="61"/>
  <c r="P452" i="61"/>
  <c r="F453" i="61"/>
  <c r="P453" i="61"/>
  <c r="F454" i="61"/>
  <c r="P454" i="61"/>
  <c r="F455" i="61"/>
  <c r="P455" i="61"/>
  <c r="F456" i="61"/>
  <c r="P456" i="61"/>
  <c r="F457" i="61"/>
  <c r="P457" i="61"/>
  <c r="F458" i="61"/>
  <c r="P458" i="61"/>
  <c r="F459" i="61"/>
  <c r="P459" i="61"/>
  <c r="F460" i="61"/>
  <c r="P460" i="61"/>
  <c r="F461" i="61"/>
  <c r="P461" i="61"/>
  <c r="F462" i="61"/>
  <c r="P462" i="61"/>
  <c r="F463" i="61"/>
  <c r="P463" i="61"/>
  <c r="F464" i="61"/>
  <c r="P464" i="61"/>
  <c r="F465" i="61"/>
  <c r="P465" i="61"/>
  <c r="F466" i="61"/>
  <c r="P466" i="61"/>
  <c r="F467" i="61"/>
  <c r="P467" i="61"/>
  <c r="F468" i="61"/>
  <c r="P468" i="61"/>
  <c r="F469" i="61"/>
  <c r="P469" i="61"/>
  <c r="F470" i="61"/>
  <c r="R472" i="61"/>
  <c r="R474" i="61"/>
  <c r="R476" i="61"/>
  <c r="R477" i="61"/>
  <c r="R478" i="61"/>
  <c r="R425" i="61"/>
  <c r="F426" i="61"/>
  <c r="J426" i="61"/>
  <c r="N426" i="61"/>
  <c r="R426" i="61"/>
  <c r="F427" i="61"/>
  <c r="J427" i="61"/>
  <c r="N427" i="61"/>
  <c r="R427" i="61"/>
  <c r="F428" i="61"/>
  <c r="J428" i="61"/>
  <c r="N428" i="61"/>
  <c r="R428" i="61"/>
  <c r="F429" i="61"/>
  <c r="J429" i="61"/>
  <c r="N429" i="61"/>
  <c r="R429" i="61"/>
  <c r="F430" i="61"/>
  <c r="J430" i="61"/>
  <c r="N430" i="61"/>
  <c r="R430" i="61"/>
  <c r="F431" i="61"/>
  <c r="J431" i="61"/>
  <c r="N431" i="61"/>
  <c r="R431" i="61"/>
  <c r="F432" i="61"/>
  <c r="J432" i="61"/>
  <c r="N432" i="61"/>
  <c r="R432" i="61"/>
  <c r="F433" i="61"/>
  <c r="J433" i="61"/>
  <c r="N433" i="61"/>
  <c r="R433" i="61"/>
  <c r="F434" i="61"/>
  <c r="J434" i="61"/>
  <c r="N434" i="61"/>
  <c r="R434" i="61"/>
  <c r="L435" i="61"/>
  <c r="R435" i="61"/>
  <c r="L436" i="61"/>
  <c r="R436" i="61"/>
  <c r="L437" i="61"/>
  <c r="R437" i="61"/>
  <c r="L438" i="61"/>
  <c r="R438" i="61"/>
  <c r="L439" i="61"/>
  <c r="R439" i="61"/>
  <c r="L440" i="61"/>
  <c r="R440" i="61"/>
  <c r="L441" i="61"/>
  <c r="R441" i="61"/>
  <c r="L442" i="61"/>
  <c r="R442" i="61"/>
  <c r="L443" i="61"/>
  <c r="R443" i="61"/>
  <c r="L444" i="61"/>
  <c r="R444" i="61"/>
  <c r="L445" i="61"/>
  <c r="R445" i="61"/>
  <c r="L446" i="61"/>
  <c r="R446" i="61"/>
  <c r="L447" i="61"/>
  <c r="R447" i="61"/>
  <c r="L448" i="61"/>
  <c r="R448" i="61"/>
  <c r="L449" i="61"/>
  <c r="R449" i="61"/>
  <c r="L450" i="61"/>
  <c r="R450" i="61"/>
  <c r="L451" i="61"/>
  <c r="R451" i="61"/>
  <c r="L452" i="61"/>
  <c r="R452" i="61"/>
  <c r="L453" i="61"/>
  <c r="R453" i="61"/>
  <c r="L454" i="61"/>
  <c r="R454" i="61"/>
  <c r="L455" i="61"/>
  <c r="R455" i="61"/>
  <c r="L456" i="61"/>
  <c r="R456" i="61"/>
  <c r="L457" i="61"/>
  <c r="R457" i="61"/>
  <c r="L458" i="61"/>
  <c r="R458" i="61"/>
  <c r="L459" i="61"/>
  <c r="R459" i="61"/>
  <c r="L460" i="61"/>
  <c r="R460" i="61"/>
  <c r="L461" i="61"/>
  <c r="R461" i="61"/>
  <c r="L462" i="61"/>
  <c r="R462" i="61"/>
  <c r="L463" i="61"/>
  <c r="R463" i="61"/>
  <c r="L464" i="61"/>
  <c r="R464" i="61"/>
  <c r="L465" i="61"/>
  <c r="R465" i="61"/>
  <c r="L466" i="61"/>
  <c r="R466" i="61"/>
  <c r="L467" i="61"/>
  <c r="R467" i="61"/>
  <c r="L468" i="61"/>
  <c r="R468" i="61"/>
  <c r="L469" i="61"/>
  <c r="R469" i="61"/>
  <c r="N470" i="61"/>
  <c r="F471" i="61"/>
  <c r="F473" i="61"/>
  <c r="F475" i="61"/>
  <c r="H435" i="61"/>
  <c r="N435" i="61"/>
  <c r="H436" i="61"/>
  <c r="N436" i="61"/>
  <c r="H437" i="61"/>
  <c r="N437" i="61"/>
  <c r="H438" i="61"/>
  <c r="N438" i="61"/>
  <c r="H439" i="61"/>
  <c r="N439" i="61"/>
  <c r="H440" i="61"/>
  <c r="N440" i="61"/>
  <c r="H441" i="61"/>
  <c r="N441" i="61"/>
  <c r="H442" i="61"/>
  <c r="N442" i="61"/>
  <c r="H443" i="61"/>
  <c r="N443" i="61"/>
  <c r="H444" i="61"/>
  <c r="N444" i="61"/>
  <c r="H445" i="61"/>
  <c r="N445" i="61"/>
  <c r="H446" i="61"/>
  <c r="N446" i="61"/>
  <c r="H447" i="61"/>
  <c r="N447" i="61"/>
  <c r="H448" i="61"/>
  <c r="N448" i="61"/>
  <c r="H449" i="61"/>
  <c r="N449" i="61"/>
  <c r="H450" i="61"/>
  <c r="N450" i="61"/>
  <c r="H451" i="61"/>
  <c r="N451" i="61"/>
  <c r="H452" i="61"/>
  <c r="N452" i="61"/>
  <c r="H453" i="61"/>
  <c r="N453" i="61"/>
  <c r="H454" i="61"/>
  <c r="N454" i="61"/>
  <c r="H455" i="61"/>
  <c r="N455" i="61"/>
  <c r="H456" i="61"/>
  <c r="N456" i="61"/>
  <c r="H457" i="61"/>
  <c r="N457" i="61"/>
  <c r="H458" i="61"/>
  <c r="N458" i="61"/>
  <c r="H459" i="61"/>
  <c r="N459" i="61"/>
  <c r="H460" i="61"/>
  <c r="N460" i="61"/>
  <c r="H461" i="61"/>
  <c r="N461" i="61"/>
  <c r="H462" i="61"/>
  <c r="N462" i="61"/>
  <c r="H463" i="61"/>
  <c r="N463" i="61"/>
  <c r="H464" i="61"/>
  <c r="N464" i="61"/>
  <c r="H465" i="61"/>
  <c r="N465" i="61"/>
  <c r="H466" i="61"/>
  <c r="N466" i="61"/>
  <c r="H467" i="61"/>
  <c r="N467" i="61"/>
  <c r="H468" i="61"/>
  <c r="N468" i="61"/>
  <c r="H469" i="61"/>
  <c r="N469" i="61"/>
  <c r="H470" i="61"/>
  <c r="R471" i="61"/>
  <c r="R473" i="61"/>
  <c r="R475" i="61"/>
  <c r="J477" i="61"/>
  <c r="J478" i="61"/>
  <c r="J479" i="61"/>
  <c r="J471" i="61"/>
  <c r="J472" i="61"/>
  <c r="J473" i="61"/>
  <c r="J474" i="61"/>
  <c r="J475" i="61"/>
  <c r="J476" i="61"/>
  <c r="F477" i="61"/>
  <c r="N477" i="61"/>
  <c r="F478" i="61"/>
  <c r="N478" i="61"/>
  <c r="F479" i="61"/>
  <c r="N479" i="61"/>
  <c r="F480" i="61"/>
  <c r="N480" i="61"/>
  <c r="F481" i="61"/>
  <c r="N481" i="61"/>
  <c r="F482" i="61"/>
  <c r="R479" i="61"/>
  <c r="J480" i="61"/>
  <c r="R480" i="61"/>
  <c r="J481" i="61"/>
  <c r="R481" i="61"/>
  <c r="J482" i="61"/>
  <c r="L470" i="61"/>
  <c r="P470" i="61"/>
  <c r="D471" i="61"/>
  <c r="N471" i="61"/>
  <c r="N472" i="61"/>
  <c r="N473" i="61"/>
  <c r="N474" i="61"/>
  <c r="N475" i="61"/>
  <c r="N476" i="61"/>
  <c r="H471" i="61"/>
  <c r="L471" i="61"/>
  <c r="P471" i="61"/>
  <c r="D472" i="61"/>
  <c r="H472" i="61"/>
  <c r="L472" i="61"/>
  <c r="P472" i="61"/>
  <c r="D473" i="61"/>
  <c r="H473" i="61"/>
  <c r="L473" i="61"/>
  <c r="P473" i="61"/>
  <c r="D474" i="61"/>
  <c r="H474" i="61"/>
  <c r="L474" i="61"/>
  <c r="P474" i="61"/>
  <c r="D475" i="61"/>
  <c r="H475" i="61"/>
  <c r="L475" i="61"/>
  <c r="P475" i="61"/>
  <c r="D476" i="61"/>
  <c r="H476" i="61"/>
  <c r="L476" i="61"/>
  <c r="P476" i="61"/>
  <c r="D477" i="61"/>
  <c r="H477" i="61"/>
  <c r="L477" i="61"/>
  <c r="P477" i="61"/>
  <c r="D478" i="61"/>
  <c r="H478" i="61"/>
  <c r="L478" i="61"/>
  <c r="P478" i="61"/>
  <c r="D479" i="61"/>
  <c r="H479" i="61"/>
  <c r="L479" i="61"/>
  <c r="P479" i="61"/>
  <c r="D480" i="61"/>
  <c r="H480" i="61"/>
  <c r="L480" i="61"/>
  <c r="P480" i="61"/>
  <c r="D481" i="61"/>
  <c r="H481" i="61"/>
  <c r="L481" i="61"/>
  <c r="P481" i="61"/>
  <c r="D482" i="61"/>
  <c r="H482" i="61"/>
  <c r="L482" i="61"/>
  <c r="P482" i="61"/>
  <c r="D484" i="61"/>
  <c r="H484" i="61"/>
  <c r="L484" i="61"/>
  <c r="P484" i="61"/>
  <c r="D485" i="61"/>
  <c r="H485" i="61"/>
  <c r="L485" i="61"/>
  <c r="P485" i="61"/>
  <c r="D486" i="61"/>
  <c r="H486" i="61"/>
  <c r="L486" i="61"/>
  <c r="P486" i="61"/>
  <c r="D487" i="61"/>
  <c r="H487" i="61"/>
  <c r="L487" i="61"/>
  <c r="P487" i="61"/>
  <c r="D488" i="61"/>
  <c r="H488" i="61"/>
  <c r="L488" i="61"/>
  <c r="P488" i="61"/>
  <c r="E10" i="63"/>
  <c r="E17" i="63"/>
  <c r="E22" i="63"/>
  <c r="E11" i="65"/>
  <c r="E15" i="65"/>
  <c r="E58" i="67"/>
  <c r="F58" i="67"/>
  <c r="D58" i="67"/>
  <c r="E62" i="67"/>
  <c r="F62" i="67"/>
  <c r="D62" i="67"/>
  <c r="E71" i="67"/>
  <c r="F71" i="67"/>
  <c r="D71" i="67"/>
  <c r="E75" i="67"/>
  <c r="F75" i="67"/>
  <c r="D75" i="67"/>
  <c r="F83" i="67"/>
  <c r="E83" i="67"/>
  <c r="D83" i="67"/>
  <c r="F85" i="67"/>
  <c r="E85" i="67"/>
  <c r="D85" i="67"/>
  <c r="F87" i="67"/>
  <c r="E87" i="67"/>
  <c r="D87" i="67"/>
  <c r="F89" i="67"/>
  <c r="E89" i="67"/>
  <c r="D89" i="67"/>
  <c r="E91" i="67"/>
  <c r="F98" i="67"/>
  <c r="E98" i="67"/>
  <c r="D98" i="67"/>
  <c r="F100" i="67"/>
  <c r="E100" i="67"/>
  <c r="D100" i="67"/>
  <c r="F102" i="67"/>
  <c r="E102" i="67"/>
  <c r="D102" i="67"/>
  <c r="F104" i="67"/>
  <c r="E104" i="67"/>
  <c r="D104" i="67"/>
  <c r="F111" i="67"/>
  <c r="E111" i="67"/>
  <c r="D111" i="67"/>
  <c r="F113" i="67"/>
  <c r="E113" i="67"/>
  <c r="D113" i="67"/>
  <c r="F115" i="67"/>
  <c r="E115" i="67"/>
  <c r="D115" i="67"/>
  <c r="F117" i="67"/>
  <c r="E117" i="67"/>
  <c r="D117" i="67"/>
  <c r="E119" i="67"/>
  <c r="F126" i="67"/>
  <c r="E126" i="67"/>
  <c r="D126" i="67"/>
  <c r="F128" i="67"/>
  <c r="E128" i="67"/>
  <c r="D128" i="67"/>
  <c r="F130" i="67"/>
  <c r="E130" i="67"/>
  <c r="D130" i="67"/>
  <c r="F132" i="67"/>
  <c r="E132" i="67"/>
  <c r="D132" i="67"/>
  <c r="F139" i="67"/>
  <c r="E139" i="67"/>
  <c r="D139" i="67"/>
  <c r="D141" i="67"/>
  <c r="F141" i="67"/>
  <c r="E141" i="67"/>
  <c r="D145" i="67"/>
  <c r="F145" i="67"/>
  <c r="E145" i="67"/>
  <c r="D154" i="67"/>
  <c r="F154" i="67"/>
  <c r="E154" i="67"/>
  <c r="D158" i="67"/>
  <c r="F158" i="67"/>
  <c r="E158" i="67"/>
  <c r="E9" i="62"/>
  <c r="E9" i="63"/>
  <c r="E16" i="63"/>
  <c r="E21" i="63"/>
  <c r="E26" i="63"/>
  <c r="E10" i="65"/>
  <c r="E14" i="65"/>
  <c r="E7" i="67"/>
  <c r="E13" i="67"/>
  <c r="D13" i="67"/>
  <c r="F13" i="67"/>
  <c r="E14" i="67"/>
  <c r="D14" i="67"/>
  <c r="F14" i="67"/>
  <c r="E15" i="67"/>
  <c r="D15" i="67"/>
  <c r="F15" i="67"/>
  <c r="E16" i="67"/>
  <c r="D16" i="67"/>
  <c r="F16" i="67"/>
  <c r="E17" i="67"/>
  <c r="D17" i="67"/>
  <c r="F17" i="67"/>
  <c r="E18" i="67"/>
  <c r="D18" i="67"/>
  <c r="F18" i="67"/>
  <c r="E19" i="67"/>
  <c r="D19" i="67"/>
  <c r="F19" i="67"/>
  <c r="E20" i="67"/>
  <c r="D20" i="67"/>
  <c r="F20" i="67"/>
  <c r="E21" i="67"/>
  <c r="E27" i="67"/>
  <c r="D27" i="67"/>
  <c r="F27" i="67"/>
  <c r="E28" i="67"/>
  <c r="D28" i="67"/>
  <c r="F28" i="67"/>
  <c r="E29" i="67"/>
  <c r="D29" i="67"/>
  <c r="F29" i="67"/>
  <c r="E30" i="67"/>
  <c r="D30" i="67"/>
  <c r="F30" i="67"/>
  <c r="E31" i="67"/>
  <c r="D31" i="67"/>
  <c r="F31" i="67"/>
  <c r="E32" i="67"/>
  <c r="D32" i="67"/>
  <c r="F32" i="67"/>
  <c r="E33" i="67"/>
  <c r="D33" i="67"/>
  <c r="F33" i="67"/>
  <c r="E34" i="67"/>
  <c r="D34" i="67"/>
  <c r="F34" i="67"/>
  <c r="E35" i="67"/>
  <c r="E41" i="67"/>
  <c r="D41" i="67"/>
  <c r="F41" i="67"/>
  <c r="E42" i="67"/>
  <c r="D42" i="67"/>
  <c r="F42" i="67"/>
  <c r="E43" i="67"/>
  <c r="D43" i="67"/>
  <c r="F43" i="67"/>
  <c r="E44" i="67"/>
  <c r="D44" i="67"/>
  <c r="F44" i="67"/>
  <c r="E45" i="67"/>
  <c r="D45" i="67"/>
  <c r="F45" i="67"/>
  <c r="E46" i="67"/>
  <c r="D46" i="67"/>
  <c r="F46" i="67"/>
  <c r="E47" i="67"/>
  <c r="D47" i="67"/>
  <c r="F47" i="67"/>
  <c r="E48" i="67"/>
  <c r="D48" i="67"/>
  <c r="F48" i="67"/>
  <c r="E57" i="67"/>
  <c r="F57" i="67"/>
  <c r="D57" i="67"/>
  <c r="E61" i="67"/>
  <c r="F61" i="67"/>
  <c r="D61" i="67"/>
  <c r="E70" i="67"/>
  <c r="F70" i="67"/>
  <c r="D70" i="67"/>
  <c r="E74" i="67"/>
  <c r="F74" i="67"/>
  <c r="D74" i="67"/>
  <c r="D142" i="67"/>
  <c r="F142" i="67"/>
  <c r="E142" i="67"/>
  <c r="D146" i="67"/>
  <c r="F146" i="67"/>
  <c r="E146" i="67"/>
  <c r="D155" i="67"/>
  <c r="F155" i="67"/>
  <c r="E155" i="67"/>
  <c r="D159" i="67"/>
  <c r="F159" i="67"/>
  <c r="E159" i="67"/>
  <c r="N482" i="61"/>
  <c r="R482" i="61"/>
  <c r="F484" i="61"/>
  <c r="J484" i="61"/>
  <c r="N484" i="61"/>
  <c r="R484" i="61"/>
  <c r="F485" i="61"/>
  <c r="J485" i="61"/>
  <c r="N485" i="61"/>
  <c r="R485" i="61"/>
  <c r="F486" i="61"/>
  <c r="J486" i="61"/>
  <c r="N486" i="61"/>
  <c r="R486" i="61"/>
  <c r="F487" i="61"/>
  <c r="J487" i="61"/>
  <c r="N487" i="61"/>
  <c r="R487" i="61"/>
  <c r="F488" i="61"/>
  <c r="J488" i="61"/>
  <c r="N488" i="61"/>
  <c r="R488" i="61"/>
  <c r="E8" i="62"/>
  <c r="E8" i="63"/>
  <c r="E13" i="63"/>
  <c r="E20" i="63"/>
  <c r="E25" i="63"/>
  <c r="E8" i="65"/>
  <c r="E13" i="65"/>
  <c r="E56" i="67"/>
  <c r="D56" i="67"/>
  <c r="F56" i="67"/>
  <c r="E60" i="67"/>
  <c r="D60" i="67"/>
  <c r="F60" i="67"/>
  <c r="E69" i="67"/>
  <c r="D69" i="67"/>
  <c r="F69" i="67"/>
  <c r="E73" i="67"/>
  <c r="D73" i="67"/>
  <c r="F73" i="67"/>
  <c r="E77" i="67"/>
  <c r="F84" i="67"/>
  <c r="E84" i="67"/>
  <c r="D84" i="67"/>
  <c r="F86" i="67"/>
  <c r="E86" i="67"/>
  <c r="D86" i="67"/>
  <c r="F88" i="67"/>
  <c r="E88" i="67"/>
  <c r="D88" i="67"/>
  <c r="F90" i="67"/>
  <c r="E90" i="67"/>
  <c r="D90" i="67"/>
  <c r="F97" i="67"/>
  <c r="E97" i="67"/>
  <c r="D97" i="67"/>
  <c r="F99" i="67"/>
  <c r="E99" i="67"/>
  <c r="D99" i="67"/>
  <c r="F101" i="67"/>
  <c r="E101" i="67"/>
  <c r="D101" i="67"/>
  <c r="F103" i="67"/>
  <c r="E103" i="67"/>
  <c r="D103" i="67"/>
  <c r="E105" i="67"/>
  <c r="F112" i="67"/>
  <c r="E112" i="67"/>
  <c r="D112" i="67"/>
  <c r="F114" i="67"/>
  <c r="E114" i="67"/>
  <c r="D114" i="67"/>
  <c r="F116" i="67"/>
  <c r="E116" i="67"/>
  <c r="D116" i="67"/>
  <c r="F118" i="67"/>
  <c r="E118" i="67"/>
  <c r="D118" i="67"/>
  <c r="F125" i="67"/>
  <c r="E125" i="67"/>
  <c r="D125" i="67"/>
  <c r="F127" i="67"/>
  <c r="E127" i="67"/>
  <c r="D127" i="67"/>
  <c r="F129" i="67"/>
  <c r="E129" i="67"/>
  <c r="D129" i="67"/>
  <c r="F131" i="67"/>
  <c r="E131" i="67"/>
  <c r="D131" i="67"/>
  <c r="E133" i="67"/>
  <c r="F140" i="67"/>
  <c r="E140" i="67"/>
  <c r="D140" i="67"/>
  <c r="D143" i="67"/>
  <c r="F143" i="67"/>
  <c r="E143" i="67"/>
  <c r="E147" i="67"/>
  <c r="D156" i="67"/>
  <c r="F156" i="67"/>
  <c r="E156" i="67"/>
  <c r="D160" i="67"/>
  <c r="F160" i="67"/>
  <c r="E160" i="67"/>
  <c r="E7" i="62"/>
  <c r="E12" i="63"/>
  <c r="E18" i="63"/>
  <c r="E24" i="63"/>
  <c r="E12" i="65"/>
  <c r="E17" i="65"/>
  <c r="F8" i="67"/>
  <c r="E8" i="67"/>
  <c r="D8" i="67"/>
  <c r="F9" i="67"/>
  <c r="E9" i="67"/>
  <c r="D9" i="67"/>
  <c r="F10" i="67"/>
  <c r="E10" i="67"/>
  <c r="D10" i="67"/>
  <c r="F11" i="67"/>
  <c r="E11" i="67"/>
  <c r="D11" i="67"/>
  <c r="F22" i="67"/>
  <c r="E22" i="67"/>
  <c r="D22" i="67"/>
  <c r="F23" i="67"/>
  <c r="E23" i="67"/>
  <c r="D23" i="67"/>
  <c r="F24" i="67"/>
  <c r="E24" i="67"/>
  <c r="D24" i="67"/>
  <c r="F25" i="67"/>
  <c r="E25" i="67"/>
  <c r="D25" i="67"/>
  <c r="E26" i="67"/>
  <c r="F36" i="67"/>
  <c r="E36" i="67"/>
  <c r="D36" i="67"/>
  <c r="F37" i="67"/>
  <c r="E37" i="67"/>
  <c r="D37" i="67"/>
  <c r="F38" i="67"/>
  <c r="E38" i="67"/>
  <c r="D38" i="67"/>
  <c r="F39" i="67"/>
  <c r="E39" i="67"/>
  <c r="D39" i="67"/>
  <c r="E40" i="67"/>
  <c r="F50" i="67"/>
  <c r="E50" i="67"/>
  <c r="D50" i="67"/>
  <c r="F51" i="67"/>
  <c r="E51" i="67"/>
  <c r="D51" i="67"/>
  <c r="F52" i="67"/>
  <c r="E52" i="67"/>
  <c r="D52" i="67"/>
  <c r="E55" i="67"/>
  <c r="F55" i="67"/>
  <c r="D55" i="67"/>
  <c r="E59" i="67"/>
  <c r="F59" i="67"/>
  <c r="D59" i="67"/>
  <c r="E72" i="67"/>
  <c r="F72" i="67"/>
  <c r="D72" i="67"/>
  <c r="E76" i="67"/>
  <c r="F76" i="67"/>
  <c r="D76" i="67"/>
  <c r="D144" i="67"/>
  <c r="F144" i="67"/>
  <c r="E144" i="67"/>
  <c r="D153" i="67"/>
  <c r="F153" i="67"/>
  <c r="E153" i="67"/>
  <c r="D157" i="67"/>
  <c r="F157" i="67"/>
  <c r="E157" i="67"/>
  <c r="D53" i="67"/>
  <c r="F53" i="67"/>
  <c r="E53" i="67"/>
  <c r="E54" i="67"/>
  <c r="F64" i="67"/>
  <c r="E64" i="67"/>
  <c r="D64" i="67"/>
  <c r="F65" i="67"/>
  <c r="E65" i="67"/>
  <c r="D65" i="67"/>
  <c r="D66" i="67"/>
  <c r="F66" i="67"/>
  <c r="E66" i="67"/>
  <c r="E67" i="67"/>
  <c r="D67" i="67"/>
  <c r="F67" i="67"/>
  <c r="E68" i="67"/>
  <c r="D78" i="67"/>
  <c r="F78" i="67"/>
  <c r="E78" i="67"/>
  <c r="D79" i="67"/>
  <c r="F79" i="67"/>
  <c r="E79" i="67"/>
  <c r="D80" i="67"/>
  <c r="F80" i="67"/>
  <c r="E80" i="67"/>
  <c r="D81" i="67"/>
  <c r="F81" i="67"/>
  <c r="E81" i="67"/>
  <c r="E82" i="67"/>
  <c r="D92" i="67"/>
  <c r="F92" i="67"/>
  <c r="E92" i="67"/>
  <c r="D93" i="67"/>
  <c r="F93" i="67"/>
  <c r="E93" i="67"/>
  <c r="D94" i="67"/>
  <c r="F94" i="67"/>
  <c r="E94" i="67"/>
  <c r="D95" i="67"/>
  <c r="F95" i="67"/>
  <c r="E95" i="67"/>
  <c r="E96" i="67"/>
  <c r="D106" i="67"/>
  <c r="F106" i="67"/>
  <c r="E106" i="67"/>
  <c r="D107" i="67"/>
  <c r="F107" i="67"/>
  <c r="E107" i="67"/>
  <c r="D108" i="67"/>
  <c r="F108" i="67"/>
  <c r="E108" i="67"/>
  <c r="D109" i="67"/>
  <c r="F109" i="67"/>
  <c r="E109" i="67"/>
  <c r="E110" i="67"/>
  <c r="D120" i="67"/>
  <c r="F120" i="67"/>
  <c r="E120" i="67"/>
  <c r="D121" i="67"/>
  <c r="F121" i="67"/>
  <c r="E121" i="67"/>
  <c r="D122" i="67"/>
  <c r="F122" i="67"/>
  <c r="E122" i="67"/>
  <c r="D123" i="67"/>
  <c r="F123" i="67"/>
  <c r="E123" i="67"/>
  <c r="E124" i="67"/>
  <c r="D134" i="67"/>
  <c r="F134" i="67"/>
  <c r="E134" i="67"/>
  <c r="D135" i="67"/>
  <c r="F135" i="67"/>
  <c r="E135" i="67"/>
  <c r="D136" i="67"/>
  <c r="F136" i="67"/>
  <c r="E136" i="67"/>
  <c r="D137" i="67"/>
  <c r="F137" i="67"/>
  <c r="E137" i="67"/>
  <c r="E138" i="67"/>
  <c r="F148" i="67"/>
  <c r="D148" i="67"/>
  <c r="E148" i="67"/>
  <c r="F149" i="67"/>
  <c r="D149" i="67"/>
  <c r="E149" i="67"/>
  <c r="F150" i="67"/>
  <c r="D150" i="67"/>
  <c r="E150" i="67"/>
  <c r="F151" i="67"/>
  <c r="D151" i="67"/>
  <c r="E151" i="67"/>
  <c r="E152" i="67"/>
  <c r="F162" i="67"/>
  <c r="E162" i="67"/>
  <c r="D162" i="67"/>
  <c r="F163" i="67"/>
  <c r="E163" i="67"/>
  <c r="D163" i="67"/>
  <c r="F164" i="67"/>
  <c r="E164" i="67"/>
  <c r="D164" i="67"/>
  <c r="F165" i="67"/>
  <c r="E165" i="67"/>
  <c r="D165" i="67"/>
  <c r="E166" i="67"/>
  <c r="F176" i="67"/>
  <c r="E176" i="67"/>
  <c r="D176" i="67"/>
  <c r="F177" i="67"/>
  <c r="E177" i="67"/>
  <c r="D177" i="67"/>
  <c r="F178" i="67"/>
  <c r="E178" i="67"/>
  <c r="D178" i="67"/>
  <c r="F179" i="67"/>
  <c r="E179" i="67"/>
  <c r="D179" i="67"/>
  <c r="E180" i="67"/>
  <c r="F190" i="67"/>
  <c r="E190" i="67"/>
  <c r="D190" i="67"/>
  <c r="F191" i="67"/>
  <c r="E191" i="67"/>
  <c r="D191" i="67"/>
  <c r="F192" i="67"/>
  <c r="E192" i="67"/>
  <c r="D192" i="67"/>
  <c r="F193" i="67"/>
  <c r="E193" i="67"/>
  <c r="D193" i="67"/>
  <c r="E194" i="67"/>
  <c r="E207" i="67"/>
  <c r="F207" i="67"/>
  <c r="D207" i="67"/>
  <c r="E220" i="67"/>
  <c r="F220" i="67"/>
  <c r="D220" i="67"/>
  <c r="E233" i="67"/>
  <c r="F233" i="67"/>
  <c r="D233" i="67"/>
  <c r="E206" i="67"/>
  <c r="F206" i="67"/>
  <c r="D206" i="67"/>
  <c r="E219" i="67"/>
  <c r="F219" i="67"/>
  <c r="D219" i="67"/>
  <c r="E232" i="67"/>
  <c r="F232" i="67"/>
  <c r="D232" i="67"/>
  <c r="E161" i="67"/>
  <c r="D167" i="67"/>
  <c r="F167" i="67"/>
  <c r="E167" i="67"/>
  <c r="D168" i="67"/>
  <c r="F168" i="67"/>
  <c r="E168" i="67"/>
  <c r="D169" i="67"/>
  <c r="F169" i="67"/>
  <c r="E169" i="67"/>
  <c r="D170" i="67"/>
  <c r="F170" i="67"/>
  <c r="E170" i="67"/>
  <c r="D171" i="67"/>
  <c r="F171" i="67"/>
  <c r="E171" i="67"/>
  <c r="D172" i="67"/>
  <c r="F172" i="67"/>
  <c r="E172" i="67"/>
  <c r="D173" i="67"/>
  <c r="F173" i="67"/>
  <c r="E173" i="67"/>
  <c r="D174" i="67"/>
  <c r="F174" i="67"/>
  <c r="E174" i="67"/>
  <c r="E175" i="67"/>
  <c r="D181" i="67"/>
  <c r="F181" i="67"/>
  <c r="E181" i="67"/>
  <c r="D182" i="67"/>
  <c r="F182" i="67"/>
  <c r="E182" i="67"/>
  <c r="D183" i="67"/>
  <c r="F183" i="67"/>
  <c r="E183" i="67"/>
  <c r="D184" i="67"/>
  <c r="F184" i="67"/>
  <c r="E184" i="67"/>
  <c r="D185" i="67"/>
  <c r="F185" i="67"/>
  <c r="E185" i="67"/>
  <c r="D186" i="67"/>
  <c r="F186" i="67"/>
  <c r="E186" i="67"/>
  <c r="D187" i="67"/>
  <c r="F187" i="67"/>
  <c r="E187" i="67"/>
  <c r="D188" i="67"/>
  <c r="F188" i="67"/>
  <c r="E188" i="67"/>
  <c r="E189" i="67"/>
  <c r="D195" i="67"/>
  <c r="F195" i="67"/>
  <c r="E195" i="67"/>
  <c r="D196" i="67"/>
  <c r="F196" i="67"/>
  <c r="E196" i="67"/>
  <c r="D197" i="67"/>
  <c r="F197" i="67"/>
  <c r="E197" i="67"/>
  <c r="D198" i="67"/>
  <c r="F198" i="67"/>
  <c r="E198" i="67"/>
  <c r="D199" i="67"/>
  <c r="F199" i="67"/>
  <c r="E199" i="67"/>
  <c r="D200" i="67"/>
  <c r="F200" i="67"/>
  <c r="E200" i="67"/>
  <c r="D201" i="67"/>
  <c r="F201" i="67"/>
  <c r="E201" i="67"/>
  <c r="D202" i="67"/>
  <c r="F202" i="67"/>
  <c r="E202" i="67"/>
  <c r="E205" i="67"/>
  <c r="D205" i="67"/>
  <c r="F205" i="67"/>
  <c r="E218" i="67"/>
  <c r="D218" i="67"/>
  <c r="F218" i="67"/>
  <c r="E222" i="67"/>
  <c r="E204" i="67"/>
  <c r="F204" i="67"/>
  <c r="D204" i="67"/>
  <c r="E208" i="67"/>
  <c r="E221" i="67"/>
  <c r="F221" i="67"/>
  <c r="D221" i="67"/>
  <c r="E203" i="67"/>
  <c r="F209" i="67"/>
  <c r="E209" i="67"/>
  <c r="D209" i="67"/>
  <c r="F210" i="67"/>
  <c r="E210" i="67"/>
  <c r="D210" i="67"/>
  <c r="D211" i="67"/>
  <c r="F211" i="67"/>
  <c r="E211" i="67"/>
  <c r="E212" i="67"/>
  <c r="D212" i="67"/>
  <c r="F212" i="67"/>
  <c r="F213" i="67"/>
  <c r="E213" i="67"/>
  <c r="D213" i="67"/>
  <c r="F214" i="67"/>
  <c r="E214" i="67"/>
  <c r="D214" i="67"/>
  <c r="D215" i="67"/>
  <c r="F215" i="67"/>
  <c r="E215" i="67"/>
  <c r="E216" i="67"/>
  <c r="D216" i="67"/>
  <c r="F216" i="67"/>
  <c r="E217" i="67"/>
  <c r="F223" i="67"/>
  <c r="E223" i="67"/>
  <c r="D223" i="67"/>
  <c r="D224" i="67"/>
  <c r="F224" i="67"/>
  <c r="E224" i="67"/>
  <c r="E225" i="67"/>
  <c r="D225" i="67"/>
  <c r="F225" i="67"/>
  <c r="F226" i="67"/>
  <c r="E226" i="67"/>
  <c r="D226" i="67"/>
  <c r="F227" i="67"/>
  <c r="E227" i="67"/>
  <c r="D227" i="67"/>
  <c r="D228" i="67"/>
  <c r="F228" i="67"/>
  <c r="E228" i="67"/>
  <c r="E229" i="67"/>
  <c r="D229" i="67"/>
  <c r="F229" i="67"/>
  <c r="F230" i="67"/>
  <c r="E230" i="67"/>
  <c r="D230" i="67"/>
  <c r="E231" i="67"/>
  <c r="E237" i="67"/>
  <c r="F237" i="67"/>
  <c r="D237" i="67"/>
  <c r="E238" i="67"/>
  <c r="F238" i="67"/>
  <c r="D238" i="67"/>
  <c r="E239" i="67"/>
  <c r="F239" i="67"/>
  <c r="D239" i="67"/>
  <c r="E240" i="67"/>
  <c r="F240" i="67"/>
  <c r="D240" i="67"/>
  <c r="E241" i="67"/>
  <c r="F241" i="67"/>
  <c r="D241" i="67"/>
  <c r="E242" i="67"/>
  <c r="F242" i="67"/>
  <c r="D242" i="67"/>
  <c r="E243" i="67"/>
  <c r="F243" i="67"/>
  <c r="D243" i="67"/>
  <c r="E244" i="67"/>
  <c r="F244" i="67"/>
  <c r="D244" i="67"/>
  <c r="E245" i="67"/>
  <c r="F251" i="67"/>
  <c r="E251" i="67"/>
  <c r="D251" i="67"/>
  <c r="F252" i="67"/>
  <c r="E252" i="67"/>
  <c r="D252" i="67"/>
  <c r="F253" i="67"/>
  <c r="E253" i="67"/>
  <c r="D253" i="67"/>
  <c r="F254" i="67"/>
  <c r="E254" i="67"/>
  <c r="D254" i="67"/>
  <c r="F255" i="67"/>
  <c r="E255" i="67"/>
  <c r="D255" i="67"/>
  <c r="F256" i="67"/>
  <c r="E256" i="67"/>
  <c r="D256" i="67"/>
  <c r="F257" i="67"/>
  <c r="E257" i="67"/>
  <c r="D257" i="67"/>
  <c r="F258" i="67"/>
  <c r="E258" i="67"/>
  <c r="D258" i="67"/>
  <c r="E259" i="67"/>
  <c r="F265" i="67"/>
  <c r="E265" i="67"/>
  <c r="D265" i="67"/>
  <c r="F266" i="67"/>
  <c r="E266" i="67"/>
  <c r="D266" i="67"/>
  <c r="F267" i="67"/>
  <c r="E267" i="67"/>
  <c r="D267" i="67"/>
  <c r="F268" i="67"/>
  <c r="E268" i="67"/>
  <c r="D268" i="67"/>
  <c r="F269" i="67"/>
  <c r="E269" i="67"/>
  <c r="D269" i="67"/>
  <c r="F270" i="67"/>
  <c r="E270" i="67"/>
  <c r="D270" i="67"/>
  <c r="F271" i="67"/>
  <c r="E271" i="67"/>
  <c r="D271" i="67"/>
  <c r="F272" i="67"/>
  <c r="E272" i="67"/>
  <c r="D272" i="67"/>
  <c r="E273" i="67"/>
  <c r="F279" i="67"/>
  <c r="E279" i="67"/>
  <c r="D279" i="67"/>
  <c r="F280" i="67"/>
  <c r="E280" i="67"/>
  <c r="D280" i="67"/>
  <c r="F281" i="67"/>
  <c r="E281" i="67"/>
  <c r="D281" i="67"/>
  <c r="F282" i="67"/>
  <c r="E282" i="67"/>
  <c r="D282" i="67"/>
  <c r="F283" i="67"/>
  <c r="E283" i="67"/>
  <c r="D283" i="67"/>
  <c r="F284" i="67"/>
  <c r="E284" i="67"/>
  <c r="D284" i="67"/>
  <c r="F285" i="67"/>
  <c r="E285" i="67"/>
  <c r="D285" i="67"/>
  <c r="F286" i="67"/>
  <c r="E286" i="67"/>
  <c r="D286" i="67"/>
  <c r="E287" i="67"/>
  <c r="F293" i="67"/>
  <c r="E293" i="67"/>
  <c r="D293" i="67"/>
  <c r="F294" i="67"/>
  <c r="E294" i="67"/>
  <c r="D294" i="67"/>
  <c r="F295" i="67"/>
  <c r="E295" i="67"/>
  <c r="D295" i="67"/>
  <c r="F296" i="67"/>
  <c r="E296" i="67"/>
  <c r="D296" i="67"/>
  <c r="F297" i="67"/>
  <c r="E297" i="67"/>
  <c r="D297" i="67"/>
  <c r="F298" i="67"/>
  <c r="E298" i="67"/>
  <c r="D298" i="67"/>
  <c r="F299" i="67"/>
  <c r="E299" i="67"/>
  <c r="D299" i="67"/>
  <c r="F300" i="67"/>
  <c r="E300" i="67"/>
  <c r="D300" i="67"/>
  <c r="E301" i="67"/>
  <c r="F307" i="67"/>
  <c r="E307" i="67"/>
  <c r="D307" i="67"/>
  <c r="F308" i="67"/>
  <c r="E308" i="67"/>
  <c r="D308" i="67"/>
  <c r="F309" i="67"/>
  <c r="E309" i="67"/>
  <c r="D309" i="67"/>
  <c r="F310" i="67"/>
  <c r="E310" i="67"/>
  <c r="D310" i="67"/>
  <c r="F311" i="67"/>
  <c r="E311" i="67"/>
  <c r="D311" i="67"/>
  <c r="E315" i="67"/>
  <c r="D318" i="67"/>
  <c r="F318" i="67"/>
  <c r="E318" i="67"/>
  <c r="E354" i="67"/>
  <c r="D354" i="67"/>
  <c r="F354" i="67"/>
  <c r="F314" i="67"/>
  <c r="E314" i="67"/>
  <c r="D314" i="67"/>
  <c r="D317" i="67"/>
  <c r="F317" i="67"/>
  <c r="E317" i="67"/>
  <c r="E323" i="67"/>
  <c r="F323" i="67"/>
  <c r="D323" i="67"/>
  <c r="E325" i="67"/>
  <c r="F325" i="67"/>
  <c r="D325" i="67"/>
  <c r="E327" i="67"/>
  <c r="F327" i="67"/>
  <c r="D327" i="67"/>
  <c r="E329" i="67"/>
  <c r="E336" i="67"/>
  <c r="F336" i="67"/>
  <c r="D336" i="67"/>
  <c r="E338" i="67"/>
  <c r="F338" i="67"/>
  <c r="D338" i="67"/>
  <c r="E340" i="67"/>
  <c r="F340" i="67"/>
  <c r="D340" i="67"/>
  <c r="E342" i="67"/>
  <c r="F342" i="67"/>
  <c r="D342" i="67"/>
  <c r="E349" i="67"/>
  <c r="F349" i="67"/>
  <c r="D349" i="67"/>
  <c r="E351" i="67"/>
  <c r="D351" i="67"/>
  <c r="F351" i="67"/>
  <c r="E355" i="67"/>
  <c r="D355" i="67"/>
  <c r="F355" i="67"/>
  <c r="E234" i="67"/>
  <c r="D234" i="67"/>
  <c r="F234" i="67"/>
  <c r="E235" i="67"/>
  <c r="F235" i="67"/>
  <c r="D235" i="67"/>
  <c r="E236" i="67"/>
  <c r="E246" i="67"/>
  <c r="F246" i="67"/>
  <c r="D246" i="67"/>
  <c r="E247" i="67"/>
  <c r="D247" i="67"/>
  <c r="F247" i="67"/>
  <c r="E248" i="67"/>
  <c r="F248" i="67"/>
  <c r="D248" i="67"/>
  <c r="D249" i="67"/>
  <c r="F249" i="67"/>
  <c r="E249" i="67"/>
  <c r="E250" i="67"/>
  <c r="D260" i="67"/>
  <c r="F260" i="67"/>
  <c r="E260" i="67"/>
  <c r="D261" i="67"/>
  <c r="F261" i="67"/>
  <c r="E261" i="67"/>
  <c r="D262" i="67"/>
  <c r="F262" i="67"/>
  <c r="E262" i="67"/>
  <c r="D263" i="67"/>
  <c r="F263" i="67"/>
  <c r="E263" i="67"/>
  <c r="E264" i="67"/>
  <c r="D274" i="67"/>
  <c r="F274" i="67"/>
  <c r="E274" i="67"/>
  <c r="D275" i="67"/>
  <c r="F275" i="67"/>
  <c r="E275" i="67"/>
  <c r="D276" i="67"/>
  <c r="F276" i="67"/>
  <c r="E276" i="67"/>
  <c r="D277" i="67"/>
  <c r="F277" i="67"/>
  <c r="E277" i="67"/>
  <c r="E278" i="67"/>
  <c r="D288" i="67"/>
  <c r="F288" i="67"/>
  <c r="E288" i="67"/>
  <c r="D289" i="67"/>
  <c r="F289" i="67"/>
  <c r="E289" i="67"/>
  <c r="D290" i="67"/>
  <c r="F290" i="67"/>
  <c r="E290" i="67"/>
  <c r="D291" i="67"/>
  <c r="F291" i="67"/>
  <c r="E291" i="67"/>
  <c r="E292" i="67"/>
  <c r="D302" i="67"/>
  <c r="F302" i="67"/>
  <c r="E302" i="67"/>
  <c r="D303" i="67"/>
  <c r="F303" i="67"/>
  <c r="E303" i="67"/>
  <c r="D304" i="67"/>
  <c r="F304" i="67"/>
  <c r="E304" i="67"/>
  <c r="D305" i="67"/>
  <c r="F305" i="67"/>
  <c r="E305" i="67"/>
  <c r="E306" i="67"/>
  <c r="F313" i="67"/>
  <c r="D313" i="67"/>
  <c r="E313" i="67"/>
  <c r="D316" i="67"/>
  <c r="E316" i="67"/>
  <c r="F316" i="67"/>
  <c r="E320" i="67"/>
  <c r="F322" i="67"/>
  <c r="D322" i="67"/>
  <c r="E322" i="67"/>
  <c r="E352" i="67"/>
  <c r="D352" i="67"/>
  <c r="F352" i="67"/>
  <c r="E356" i="67"/>
  <c r="D356" i="67"/>
  <c r="F356" i="67"/>
  <c r="F312" i="67"/>
  <c r="E312" i="67"/>
  <c r="D312" i="67"/>
  <c r="D319" i="67"/>
  <c r="F319" i="67"/>
  <c r="E319" i="67"/>
  <c r="F321" i="67"/>
  <c r="E321" i="67"/>
  <c r="D321" i="67"/>
  <c r="E324" i="67"/>
  <c r="F324" i="67"/>
  <c r="D324" i="67"/>
  <c r="E326" i="67"/>
  <c r="F326" i="67"/>
  <c r="D326" i="67"/>
  <c r="E328" i="67"/>
  <c r="F328" i="67"/>
  <c r="D328" i="67"/>
  <c r="E335" i="67"/>
  <c r="F335" i="67"/>
  <c r="D335" i="67"/>
  <c r="E337" i="67"/>
  <c r="F337" i="67"/>
  <c r="D337" i="67"/>
  <c r="E339" i="67"/>
  <c r="F339" i="67"/>
  <c r="D339" i="67"/>
  <c r="E341" i="67"/>
  <c r="F341" i="67"/>
  <c r="D341" i="67"/>
  <c r="E343" i="67"/>
  <c r="E350" i="67"/>
  <c r="F350" i="67"/>
  <c r="D350" i="67"/>
  <c r="E353" i="67"/>
  <c r="D353" i="67"/>
  <c r="F353" i="67"/>
  <c r="E357" i="67"/>
  <c r="E397" i="67"/>
  <c r="D397" i="67"/>
  <c r="F397" i="67"/>
  <c r="E399" i="67"/>
  <c r="F405" i="67"/>
  <c r="E405" i="67"/>
  <c r="D405" i="67"/>
  <c r="F409" i="67"/>
  <c r="E409" i="67"/>
  <c r="D409" i="67"/>
  <c r="E413" i="67"/>
  <c r="F422" i="67"/>
  <c r="E422" i="67"/>
  <c r="D422" i="67"/>
  <c r="E363" i="67"/>
  <c r="D363" i="67"/>
  <c r="F363" i="67"/>
  <c r="E364" i="67"/>
  <c r="D364" i="67"/>
  <c r="F364" i="67"/>
  <c r="E365" i="67"/>
  <c r="D365" i="67"/>
  <c r="F365" i="67"/>
  <c r="E366" i="67"/>
  <c r="D366" i="67"/>
  <c r="F366" i="67"/>
  <c r="E367" i="67"/>
  <c r="D367" i="67"/>
  <c r="F367" i="67"/>
  <c r="E368" i="67"/>
  <c r="D368" i="67"/>
  <c r="F368" i="67"/>
  <c r="E369" i="67"/>
  <c r="D369" i="67"/>
  <c r="F369" i="67"/>
  <c r="E370" i="67"/>
  <c r="D370" i="67"/>
  <c r="F370" i="67"/>
  <c r="E371" i="67"/>
  <c r="E377" i="67"/>
  <c r="D377" i="67"/>
  <c r="F377" i="67"/>
  <c r="E378" i="67"/>
  <c r="D378" i="67"/>
  <c r="F378" i="67"/>
  <c r="E379" i="67"/>
  <c r="D379" i="67"/>
  <c r="F379" i="67"/>
  <c r="E380" i="67"/>
  <c r="D380" i="67"/>
  <c r="F380" i="67"/>
  <c r="E381" i="67"/>
  <c r="D381" i="67"/>
  <c r="F381" i="67"/>
  <c r="E382" i="67"/>
  <c r="D382" i="67"/>
  <c r="F382" i="67"/>
  <c r="E383" i="67"/>
  <c r="D383" i="67"/>
  <c r="F383" i="67"/>
  <c r="E384" i="67"/>
  <c r="D384" i="67"/>
  <c r="F384" i="67"/>
  <c r="E385" i="67"/>
  <c r="E391" i="67"/>
  <c r="D391" i="67"/>
  <c r="F391" i="67"/>
  <c r="E392" i="67"/>
  <c r="D392" i="67"/>
  <c r="F392" i="67"/>
  <c r="E393" i="67"/>
  <c r="D393" i="67"/>
  <c r="F393" i="67"/>
  <c r="E394" i="67"/>
  <c r="D394" i="67"/>
  <c r="F394" i="67"/>
  <c r="E395" i="67"/>
  <c r="D395" i="67"/>
  <c r="F395" i="67"/>
  <c r="E396" i="67"/>
  <c r="F396" i="67"/>
  <c r="D396" i="67"/>
  <c r="F406" i="67"/>
  <c r="E406" i="67"/>
  <c r="D406" i="67"/>
  <c r="F410" i="67"/>
  <c r="E410" i="67"/>
  <c r="D410" i="67"/>
  <c r="F419" i="67"/>
  <c r="E419" i="67"/>
  <c r="D419" i="67"/>
  <c r="F423" i="67"/>
  <c r="E423" i="67"/>
  <c r="D423" i="67"/>
  <c r="E398" i="67"/>
  <c r="D398" i="67"/>
  <c r="F398" i="67"/>
  <c r="F407" i="67"/>
  <c r="E407" i="67"/>
  <c r="D407" i="67"/>
  <c r="F411" i="67"/>
  <c r="E411" i="67"/>
  <c r="D411" i="67"/>
  <c r="F420" i="67"/>
  <c r="E420" i="67"/>
  <c r="D420" i="67"/>
  <c r="F424" i="67"/>
  <c r="E424" i="67"/>
  <c r="D424" i="67"/>
  <c r="D330" i="67"/>
  <c r="E330" i="67"/>
  <c r="F330" i="67"/>
  <c r="D331" i="67"/>
  <c r="F331" i="67"/>
  <c r="E331" i="67"/>
  <c r="D332" i="67"/>
  <c r="E332" i="67"/>
  <c r="F332" i="67"/>
  <c r="D333" i="67"/>
  <c r="F333" i="67"/>
  <c r="E333" i="67"/>
  <c r="E334" i="67"/>
  <c r="D344" i="67"/>
  <c r="F344" i="67"/>
  <c r="E344" i="67"/>
  <c r="D345" i="67"/>
  <c r="E345" i="67"/>
  <c r="F345" i="67"/>
  <c r="D346" i="67"/>
  <c r="F346" i="67"/>
  <c r="E346" i="67"/>
  <c r="D347" i="67"/>
  <c r="E347" i="67"/>
  <c r="F347" i="67"/>
  <c r="E348" i="67"/>
  <c r="F358" i="67"/>
  <c r="D358" i="67"/>
  <c r="E358" i="67"/>
  <c r="F359" i="67"/>
  <c r="D359" i="67"/>
  <c r="E359" i="67"/>
  <c r="F360" i="67"/>
  <c r="D360" i="67"/>
  <c r="E360" i="67"/>
  <c r="F361" i="67"/>
  <c r="E361" i="67"/>
  <c r="D361" i="67"/>
  <c r="E362" i="67"/>
  <c r="F372" i="67"/>
  <c r="E372" i="67"/>
  <c r="D372" i="67"/>
  <c r="F373" i="67"/>
  <c r="E373" i="67"/>
  <c r="D373" i="67"/>
  <c r="F374" i="67"/>
  <c r="E374" i="67"/>
  <c r="D374" i="67"/>
  <c r="F375" i="67"/>
  <c r="E375" i="67"/>
  <c r="D375" i="67"/>
  <c r="E376" i="67"/>
  <c r="F386" i="67"/>
  <c r="E386" i="67"/>
  <c r="D386" i="67"/>
  <c r="F387" i="67"/>
  <c r="E387" i="67"/>
  <c r="D387" i="67"/>
  <c r="F388" i="67"/>
  <c r="E388" i="67"/>
  <c r="D388" i="67"/>
  <c r="F389" i="67"/>
  <c r="E389" i="67"/>
  <c r="D389" i="67"/>
  <c r="E390" i="67"/>
  <c r="F408" i="67"/>
  <c r="E408" i="67"/>
  <c r="D408" i="67"/>
  <c r="F412" i="67"/>
  <c r="E412" i="67"/>
  <c r="D412" i="67"/>
  <c r="F421" i="67"/>
  <c r="E421" i="67"/>
  <c r="D421" i="67"/>
  <c r="F425" i="67"/>
  <c r="E425" i="67"/>
  <c r="D425" i="67"/>
  <c r="F426" i="67"/>
  <c r="E426" i="67"/>
  <c r="D426" i="67"/>
  <c r="E427" i="67"/>
  <c r="F433" i="67"/>
  <c r="E433" i="67"/>
  <c r="D433" i="67"/>
  <c r="F434" i="67"/>
  <c r="E434" i="67"/>
  <c r="D434" i="67"/>
  <c r="F435" i="67"/>
  <c r="E435" i="67"/>
  <c r="D435" i="67"/>
  <c r="F436" i="67"/>
  <c r="E436" i="67"/>
  <c r="D436" i="67"/>
  <c r="F437" i="67"/>
  <c r="E437" i="67"/>
  <c r="D437" i="67"/>
  <c r="F438" i="67"/>
  <c r="E438" i="67"/>
  <c r="D438" i="67"/>
  <c r="F439" i="67"/>
  <c r="E439" i="67"/>
  <c r="D439" i="67"/>
  <c r="F440" i="67"/>
  <c r="E440" i="67"/>
  <c r="D440" i="67"/>
  <c r="E441" i="67"/>
  <c r="F447" i="67"/>
  <c r="E447" i="67"/>
  <c r="D447" i="67"/>
  <c r="F448" i="67"/>
  <c r="E448" i="67"/>
  <c r="D448" i="67"/>
  <c r="F449" i="67"/>
  <c r="E449" i="67"/>
  <c r="D449" i="67"/>
  <c r="F450" i="67"/>
  <c r="E450" i="67"/>
  <c r="D450" i="67"/>
  <c r="F451" i="67"/>
  <c r="E451" i="67"/>
  <c r="D451" i="67"/>
  <c r="F452" i="67"/>
  <c r="E452" i="67"/>
  <c r="D452" i="67"/>
  <c r="F453" i="67"/>
  <c r="E453" i="67"/>
  <c r="D453" i="67"/>
  <c r="F454" i="67"/>
  <c r="E454" i="67"/>
  <c r="D454" i="67"/>
  <c r="E455" i="67"/>
  <c r="F461" i="67"/>
  <c r="E461" i="67"/>
  <c r="D461" i="67"/>
  <c r="F462" i="67"/>
  <c r="E462" i="67"/>
  <c r="D462" i="67"/>
  <c r="F463" i="67"/>
  <c r="E463" i="67"/>
  <c r="D463" i="67"/>
  <c r="F464" i="67"/>
  <c r="E464" i="67"/>
  <c r="D464" i="67"/>
  <c r="F465" i="67"/>
  <c r="E465" i="67"/>
  <c r="D465" i="67"/>
  <c r="F466" i="67"/>
  <c r="E466" i="67"/>
  <c r="D466" i="67"/>
  <c r="F467" i="67"/>
  <c r="E467" i="67"/>
  <c r="D467" i="67"/>
  <c r="F468" i="67"/>
  <c r="E468" i="67"/>
  <c r="D468" i="67"/>
  <c r="E469" i="67"/>
  <c r="E475" i="67"/>
  <c r="D475" i="67"/>
  <c r="E479" i="67"/>
  <c r="D479" i="67"/>
  <c r="E483" i="67"/>
  <c r="D483" i="67"/>
  <c r="E485" i="67"/>
  <c r="D485" i="67"/>
  <c r="D492" i="67"/>
  <c r="D496" i="67"/>
  <c r="E478" i="67"/>
  <c r="D478" i="67"/>
  <c r="E482" i="67"/>
  <c r="D482" i="67"/>
  <c r="E488" i="67"/>
  <c r="D491" i="67"/>
  <c r="D495" i="67"/>
  <c r="D499" i="67"/>
  <c r="F400" i="67"/>
  <c r="E400" i="67"/>
  <c r="D400" i="67"/>
  <c r="F401" i="67"/>
  <c r="D401" i="67"/>
  <c r="E401" i="67"/>
  <c r="F402" i="67"/>
  <c r="E402" i="67"/>
  <c r="D402" i="67"/>
  <c r="D403" i="67"/>
  <c r="F403" i="67"/>
  <c r="E403" i="67"/>
  <c r="E404" i="67"/>
  <c r="D414" i="67"/>
  <c r="F414" i="67"/>
  <c r="E414" i="67"/>
  <c r="D415" i="67"/>
  <c r="F415" i="67"/>
  <c r="E415" i="67"/>
  <c r="D416" i="67"/>
  <c r="F416" i="67"/>
  <c r="E416" i="67"/>
  <c r="D417" i="67"/>
  <c r="F417" i="67"/>
  <c r="E417" i="67"/>
  <c r="E418" i="67"/>
  <c r="D428" i="67"/>
  <c r="F428" i="67"/>
  <c r="E428" i="67"/>
  <c r="D429" i="67"/>
  <c r="F429" i="67"/>
  <c r="E429" i="67"/>
  <c r="D430" i="67"/>
  <c r="F430" i="67"/>
  <c r="E430" i="67"/>
  <c r="D431" i="67"/>
  <c r="F431" i="67"/>
  <c r="E431" i="67"/>
  <c r="E432" i="67"/>
  <c r="D442" i="67"/>
  <c r="F442" i="67"/>
  <c r="E442" i="67"/>
  <c r="D443" i="67"/>
  <c r="F443" i="67"/>
  <c r="E443" i="67"/>
  <c r="D444" i="67"/>
  <c r="F444" i="67"/>
  <c r="E444" i="67"/>
  <c r="D445" i="67"/>
  <c r="F445" i="67"/>
  <c r="E445" i="67"/>
  <c r="E446" i="67"/>
  <c r="D456" i="67"/>
  <c r="F456" i="67"/>
  <c r="E456" i="67"/>
  <c r="D457" i="67"/>
  <c r="F457" i="67"/>
  <c r="E457" i="67"/>
  <c r="D458" i="67"/>
  <c r="F458" i="67"/>
  <c r="E458" i="67"/>
  <c r="D459" i="67"/>
  <c r="F459" i="67"/>
  <c r="E459" i="67"/>
  <c r="E460" i="67"/>
  <c r="D470" i="67"/>
  <c r="F470" i="67"/>
  <c r="E470" i="67"/>
  <c r="D471" i="67"/>
  <c r="F471" i="67"/>
  <c r="E471" i="67"/>
  <c r="D472" i="67"/>
  <c r="F472" i="67"/>
  <c r="E472" i="67"/>
  <c r="D473" i="67"/>
  <c r="F473" i="67"/>
  <c r="E473" i="67"/>
  <c r="E474" i="67"/>
  <c r="D477" i="67"/>
  <c r="E477" i="67"/>
  <c r="D481" i="67"/>
  <c r="E481" i="67"/>
  <c r="D487" i="67"/>
  <c r="E487" i="67"/>
  <c r="D490" i="67"/>
  <c r="D494" i="67"/>
  <c r="D498" i="67"/>
  <c r="E476" i="67"/>
  <c r="D476" i="67"/>
  <c r="E480" i="67"/>
  <c r="D480" i="67"/>
  <c r="E486" i="67"/>
  <c r="D486" i="67"/>
  <c r="D489" i="67"/>
  <c r="D493" i="67"/>
  <c r="D497" i="67"/>
  <c r="B30" i="37"/>
  <c r="B22" i="37"/>
  <c r="B18" i="37"/>
  <c r="B14" i="37"/>
  <c r="B10" i="37"/>
  <c r="B30" i="36"/>
  <c r="B27" i="36"/>
  <c r="B23" i="36"/>
  <c r="B19" i="36"/>
  <c r="B15" i="36"/>
  <c r="B11" i="36"/>
  <c r="B30" i="35"/>
  <c r="B29" i="36" s="1"/>
  <c r="B29" i="35"/>
  <c r="B28" i="35"/>
  <c r="B27" i="35"/>
  <c r="B26" i="36" s="1"/>
  <c r="B26" i="35"/>
  <c r="B25" i="35"/>
  <c r="B24" i="35"/>
  <c r="B23" i="35"/>
  <c r="B22" i="36" s="1"/>
  <c r="B22" i="35"/>
  <c r="B21" i="35"/>
  <c r="B20" i="35"/>
  <c r="B19" i="35"/>
  <c r="B18" i="36" s="1"/>
  <c r="B18" i="35"/>
  <c r="B17" i="35"/>
  <c r="B16" i="35"/>
  <c r="B15" i="35"/>
  <c r="B14" i="36" s="1"/>
  <c r="B14" i="35"/>
  <c r="B13" i="35"/>
  <c r="B12" i="35"/>
  <c r="B11" i="35"/>
  <c r="B10" i="36" s="1"/>
  <c r="B10" i="35"/>
  <c r="B9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B8" i="29"/>
  <c r="B7" i="29"/>
  <c r="O15" i="6"/>
  <c r="G62" i="9" l="1"/>
  <c r="C26" i="4"/>
  <c r="F7" i="9"/>
  <c r="G7" i="9"/>
  <c r="F9" i="9"/>
  <c r="G9" i="9"/>
  <c r="F11" i="9"/>
  <c r="G11" i="9"/>
  <c r="F13" i="9"/>
  <c r="G13" i="9"/>
  <c r="F15" i="9"/>
  <c r="G15" i="9"/>
  <c r="F52" i="9"/>
  <c r="G52" i="9"/>
  <c r="F54" i="9"/>
  <c r="G54" i="9"/>
  <c r="F56" i="9"/>
  <c r="G56" i="9"/>
  <c r="F58" i="9"/>
  <c r="G58" i="9"/>
  <c r="G60" i="9"/>
  <c r="D26" i="4"/>
  <c r="H26" i="4"/>
  <c r="G18" i="9"/>
  <c r="G45" i="9"/>
  <c r="D8" i="10"/>
  <c r="E26" i="4"/>
  <c r="F8" i="9"/>
  <c r="G8" i="9"/>
  <c r="F10" i="9"/>
  <c r="G10" i="9"/>
  <c r="F12" i="9"/>
  <c r="G12" i="9"/>
  <c r="F14" i="9"/>
  <c r="G14" i="9"/>
  <c r="G16" i="9"/>
  <c r="G30" i="9"/>
  <c r="F51" i="9"/>
  <c r="G51" i="9"/>
  <c r="F53" i="9"/>
  <c r="G53" i="9"/>
  <c r="F55" i="9"/>
  <c r="G55" i="9"/>
  <c r="F57" i="9"/>
  <c r="G57" i="9"/>
  <c r="F59" i="9"/>
  <c r="G59" i="9"/>
  <c r="G77" i="9"/>
  <c r="F8" i="10"/>
  <c r="G8" i="10"/>
  <c r="G46" i="9"/>
  <c r="G61" i="9"/>
  <c r="G67" i="9"/>
  <c r="F67" i="9"/>
  <c r="G68" i="9"/>
  <c r="F68" i="9"/>
  <c r="G69" i="9"/>
  <c r="F69" i="9"/>
  <c r="G70" i="9"/>
  <c r="F70" i="9"/>
  <c r="G71" i="9"/>
  <c r="F71" i="9"/>
  <c r="G72" i="9"/>
  <c r="F72" i="9"/>
  <c r="G73" i="9"/>
  <c r="F73" i="9"/>
  <c r="G74" i="9"/>
  <c r="F74" i="9"/>
  <c r="G75" i="9"/>
  <c r="F75" i="9"/>
  <c r="G76" i="9"/>
  <c r="G7" i="10"/>
  <c r="F7" i="10"/>
  <c r="D9" i="10"/>
  <c r="D9" i="14"/>
  <c r="G12" i="14"/>
  <c r="F12" i="14"/>
  <c r="D16" i="14"/>
  <c r="G18" i="14"/>
  <c r="F18" i="14"/>
  <c r="D21" i="14"/>
  <c r="G24" i="14"/>
  <c r="F24" i="14"/>
  <c r="D26" i="14"/>
  <c r="D9" i="16"/>
  <c r="G11" i="16"/>
  <c r="F11" i="16"/>
  <c r="D14" i="16"/>
  <c r="G16" i="16"/>
  <c r="F16" i="16"/>
  <c r="D18" i="16"/>
  <c r="G22" i="16"/>
  <c r="F22" i="16"/>
  <c r="D24" i="16"/>
  <c r="F7" i="18"/>
  <c r="E7" i="18"/>
  <c r="F8" i="18"/>
  <c r="E8" i="18"/>
  <c r="F9" i="18"/>
  <c r="E9" i="18"/>
  <c r="F10" i="18"/>
  <c r="E10" i="18"/>
  <c r="F11" i="18"/>
  <c r="E11" i="18"/>
  <c r="G8" i="14"/>
  <c r="F8" i="14"/>
  <c r="D10" i="14"/>
  <c r="G13" i="14"/>
  <c r="F13" i="14"/>
  <c r="D17" i="14"/>
  <c r="G20" i="14"/>
  <c r="F20" i="14"/>
  <c r="D22" i="14"/>
  <c r="G25" i="14"/>
  <c r="F25" i="14"/>
  <c r="G8" i="16"/>
  <c r="F8" i="16"/>
  <c r="D10" i="16"/>
  <c r="G12" i="16"/>
  <c r="F12" i="16"/>
  <c r="D15" i="16"/>
  <c r="G17" i="16"/>
  <c r="F17" i="16"/>
  <c r="D21" i="16"/>
  <c r="G23" i="16"/>
  <c r="F23" i="16"/>
  <c r="G17" i="9"/>
  <c r="G23" i="9"/>
  <c r="F23" i="9"/>
  <c r="G24" i="9"/>
  <c r="F24" i="9"/>
  <c r="G25" i="9"/>
  <c r="F25" i="9"/>
  <c r="G26" i="9"/>
  <c r="F26" i="9"/>
  <c r="G27" i="9"/>
  <c r="F27" i="9"/>
  <c r="G28" i="9"/>
  <c r="F28" i="9"/>
  <c r="G29" i="9"/>
  <c r="G35" i="9"/>
  <c r="F35" i="9"/>
  <c r="G36" i="9"/>
  <c r="F36" i="9"/>
  <c r="G37" i="9"/>
  <c r="F37" i="9"/>
  <c r="G38" i="9"/>
  <c r="F38" i="9"/>
  <c r="G39" i="9"/>
  <c r="F39" i="9"/>
  <c r="G40" i="9"/>
  <c r="F40" i="9"/>
  <c r="G41" i="9"/>
  <c r="F41" i="9"/>
  <c r="G42" i="9"/>
  <c r="F42" i="9"/>
  <c r="G43" i="9"/>
  <c r="F43" i="9"/>
  <c r="G44" i="9"/>
  <c r="G78" i="9"/>
  <c r="D7" i="10"/>
  <c r="G9" i="10"/>
  <c r="F9" i="10"/>
  <c r="F9" i="14"/>
  <c r="G9" i="14"/>
  <c r="D12" i="14"/>
  <c r="F16" i="14"/>
  <c r="G16" i="14"/>
  <c r="D18" i="14"/>
  <c r="F21" i="14"/>
  <c r="G21" i="14"/>
  <c r="D24" i="14"/>
  <c r="F26" i="14"/>
  <c r="G26" i="14"/>
  <c r="F9" i="16"/>
  <c r="G9" i="16"/>
  <c r="D11" i="16"/>
  <c r="F14" i="16"/>
  <c r="G14" i="16"/>
  <c r="D16" i="16"/>
  <c r="F18" i="16"/>
  <c r="G18" i="16"/>
  <c r="D22" i="16"/>
  <c r="F24" i="16"/>
  <c r="G24" i="16"/>
  <c r="D8" i="14"/>
  <c r="G10" i="14"/>
  <c r="F10" i="14"/>
  <c r="D13" i="14"/>
  <c r="G17" i="14"/>
  <c r="F17" i="14"/>
  <c r="D20" i="14"/>
  <c r="G22" i="14"/>
  <c r="F22" i="14"/>
  <c r="D25" i="14"/>
  <c r="D8" i="16"/>
  <c r="G10" i="16"/>
  <c r="F10" i="16"/>
  <c r="D12" i="16"/>
  <c r="G15" i="16"/>
  <c r="F15" i="16"/>
  <c r="D17" i="16"/>
  <c r="G21" i="16"/>
  <c r="F21" i="16"/>
  <c r="D23" i="16"/>
  <c r="G8" i="21"/>
  <c r="F8" i="21"/>
  <c r="D11" i="21"/>
  <c r="G13" i="21"/>
  <c r="F13" i="21"/>
  <c r="D15" i="21"/>
  <c r="G10" i="21"/>
  <c r="F10" i="21"/>
  <c r="D12" i="21"/>
  <c r="G14" i="21"/>
  <c r="F14" i="21"/>
  <c r="D17" i="21"/>
  <c r="D8" i="21"/>
  <c r="F11" i="21"/>
  <c r="G11" i="21"/>
  <c r="D13" i="21"/>
  <c r="F15" i="21"/>
  <c r="G15" i="21"/>
  <c r="D10" i="21"/>
  <c r="G12" i="21"/>
  <c r="F12" i="21"/>
  <c r="D14" i="21"/>
  <c r="G17" i="21"/>
  <c r="F17" i="21"/>
  <c r="H9" i="34"/>
  <c r="H9" i="33"/>
  <c r="H10" i="33"/>
  <c r="H10" i="34"/>
  <c r="H11" i="34"/>
  <c r="H11" i="33"/>
  <c r="H12" i="33"/>
  <c r="H12" i="34"/>
  <c r="H13" i="34"/>
  <c r="H13" i="33"/>
  <c r="H14" i="33"/>
  <c r="H14" i="34"/>
  <c r="H15" i="34"/>
  <c r="H15" i="33"/>
  <c r="H16" i="33"/>
  <c r="H16" i="34"/>
  <c r="H17" i="34"/>
  <c r="H17" i="33"/>
  <c r="H18" i="33"/>
  <c r="H18" i="34"/>
  <c r="H19" i="34"/>
  <c r="H19" i="33"/>
  <c r="H20" i="33"/>
  <c r="H20" i="34"/>
  <c r="H21" i="34"/>
  <c r="H21" i="33"/>
  <c r="H22" i="33"/>
  <c r="H22" i="34"/>
  <c r="H23" i="34"/>
  <c r="H23" i="33"/>
  <c r="H24" i="33"/>
  <c r="H24" i="34"/>
  <c r="H25" i="34"/>
  <c r="H25" i="33"/>
  <c r="H26" i="33"/>
  <c r="H26" i="34"/>
  <c r="H27" i="34"/>
  <c r="H27" i="33"/>
  <c r="H28" i="33"/>
  <c r="H28" i="34"/>
  <c r="H29" i="34"/>
  <c r="H29" i="33"/>
  <c r="H30" i="33"/>
  <c r="H30" i="34"/>
  <c r="H31" i="33"/>
  <c r="H31" i="34"/>
  <c r="C9" i="37"/>
  <c r="D13" i="37"/>
  <c r="G15" i="37"/>
  <c r="C17" i="37"/>
  <c r="D21" i="37"/>
  <c r="G23" i="37"/>
  <c r="C25" i="37"/>
  <c r="D29" i="37"/>
  <c r="E30" i="37"/>
  <c r="C28" i="29"/>
  <c r="C29" i="29"/>
  <c r="C27" i="29"/>
  <c r="C23" i="29"/>
  <c r="C19" i="29"/>
  <c r="C15" i="29"/>
  <c r="C11" i="29"/>
  <c r="C7" i="29"/>
  <c r="C22" i="29"/>
  <c r="C14" i="29"/>
  <c r="C26" i="29"/>
  <c r="C18" i="29"/>
  <c r="C10" i="29"/>
  <c r="J9" i="34"/>
  <c r="J9" i="33"/>
  <c r="J10" i="33"/>
  <c r="J10" i="34"/>
  <c r="J11" i="34"/>
  <c r="J11" i="33"/>
  <c r="J12" i="33"/>
  <c r="J12" i="34"/>
  <c r="J13" i="34"/>
  <c r="J13" i="33"/>
  <c r="J14" i="33"/>
  <c r="J14" i="34"/>
  <c r="J15" i="34"/>
  <c r="J15" i="33"/>
  <c r="J16" i="33"/>
  <c r="J16" i="34"/>
  <c r="J17" i="34"/>
  <c r="J17" i="33"/>
  <c r="J18" i="33"/>
  <c r="J18" i="34"/>
  <c r="J19" i="34"/>
  <c r="J19" i="33"/>
  <c r="J20" i="33"/>
  <c r="J20" i="34"/>
  <c r="J21" i="34"/>
  <c r="J21" i="33"/>
  <c r="J22" i="33"/>
  <c r="J22" i="34"/>
  <c r="J23" i="34"/>
  <c r="J23" i="33"/>
  <c r="J24" i="33"/>
  <c r="J24" i="34"/>
  <c r="J25" i="34"/>
  <c r="J25" i="33"/>
  <c r="J26" i="33"/>
  <c r="J26" i="34"/>
  <c r="J27" i="34"/>
  <c r="J27" i="33"/>
  <c r="J28" i="33"/>
  <c r="J28" i="34"/>
  <c r="J29" i="34"/>
  <c r="J29" i="33"/>
  <c r="J30" i="33"/>
  <c r="J30" i="34"/>
  <c r="J31" i="33"/>
  <c r="J31" i="34"/>
  <c r="F9" i="37"/>
  <c r="E15" i="37"/>
  <c r="F17" i="37"/>
  <c r="E23" i="37"/>
  <c r="F25" i="37"/>
  <c r="D9" i="34"/>
  <c r="D9" i="33"/>
  <c r="D10" i="33"/>
  <c r="D10" i="34"/>
  <c r="D11" i="34"/>
  <c r="D11" i="33"/>
  <c r="D12" i="33"/>
  <c r="D12" i="34"/>
  <c r="D13" i="34"/>
  <c r="D13" i="33"/>
  <c r="D14" i="33"/>
  <c r="D14" i="34"/>
  <c r="D15" i="34"/>
  <c r="D15" i="33"/>
  <c r="D16" i="33"/>
  <c r="D16" i="34"/>
  <c r="D17" i="34"/>
  <c r="D17" i="33"/>
  <c r="D18" i="33"/>
  <c r="D18" i="34"/>
  <c r="D19" i="34"/>
  <c r="D19" i="33"/>
  <c r="D20" i="33"/>
  <c r="D20" i="34"/>
  <c r="D21" i="34"/>
  <c r="D21" i="33"/>
  <c r="D22" i="33"/>
  <c r="D22" i="34"/>
  <c r="D23" i="34"/>
  <c r="D23" i="33"/>
  <c r="D24" i="33"/>
  <c r="D24" i="34"/>
  <c r="D25" i="34"/>
  <c r="D25" i="33"/>
  <c r="D26" i="33"/>
  <c r="D26" i="34"/>
  <c r="D27" i="34"/>
  <c r="D27" i="33"/>
  <c r="D28" i="33"/>
  <c r="D28" i="34"/>
  <c r="D29" i="34"/>
  <c r="D29" i="33"/>
  <c r="D30" i="33"/>
  <c r="D30" i="34"/>
  <c r="D31" i="33"/>
  <c r="D31" i="34"/>
  <c r="D9" i="37"/>
  <c r="G11" i="37"/>
  <c r="C13" i="37"/>
  <c r="D17" i="37"/>
  <c r="G19" i="37"/>
  <c r="C21" i="37"/>
  <c r="D25" i="37"/>
  <c r="G27" i="37"/>
  <c r="C29" i="37"/>
  <c r="F9" i="34"/>
  <c r="F9" i="33"/>
  <c r="F10" i="33"/>
  <c r="F10" i="34"/>
  <c r="F11" i="34"/>
  <c r="F11" i="33"/>
  <c r="F12" i="33"/>
  <c r="F12" i="34"/>
  <c r="F13" i="34"/>
  <c r="F13" i="33"/>
  <c r="F14" i="33"/>
  <c r="F14" i="34"/>
  <c r="F15" i="34"/>
  <c r="F15" i="33"/>
  <c r="F16" i="33"/>
  <c r="F16" i="34"/>
  <c r="F17" i="34"/>
  <c r="F17" i="33"/>
  <c r="F18" i="33"/>
  <c r="F18" i="34"/>
  <c r="F19" i="34"/>
  <c r="F19" i="33"/>
  <c r="F20" i="33"/>
  <c r="F20" i="34"/>
  <c r="F21" i="34"/>
  <c r="F21" i="33"/>
  <c r="F22" i="33"/>
  <c r="F22" i="34"/>
  <c r="F23" i="34"/>
  <c r="F23" i="33"/>
  <c r="F24" i="33"/>
  <c r="F24" i="34"/>
  <c r="F25" i="34"/>
  <c r="F25" i="33"/>
  <c r="F26" i="33"/>
  <c r="F26" i="34"/>
  <c r="F27" i="34"/>
  <c r="F27" i="33"/>
  <c r="F28" i="33"/>
  <c r="F28" i="34"/>
  <c r="F29" i="34"/>
  <c r="F29" i="33"/>
  <c r="F30" i="33"/>
  <c r="F30" i="34"/>
  <c r="F31" i="33"/>
  <c r="F31" i="34"/>
  <c r="E11" i="37"/>
  <c r="F13" i="37"/>
  <c r="E19" i="37"/>
  <c r="F21" i="37"/>
  <c r="E27" i="37"/>
  <c r="F29" i="37"/>
  <c r="G30" i="37"/>
  <c r="C9" i="33"/>
  <c r="C9" i="34"/>
  <c r="E9" i="33"/>
  <c r="E9" i="34"/>
  <c r="G9" i="33"/>
  <c r="G9" i="34"/>
  <c r="I9" i="33"/>
  <c r="I9" i="34"/>
  <c r="C10" i="34"/>
  <c r="C10" i="33"/>
  <c r="E10" i="34"/>
  <c r="E10" i="33"/>
  <c r="G10" i="34"/>
  <c r="G10" i="33"/>
  <c r="I10" i="34"/>
  <c r="I10" i="33"/>
  <c r="C11" i="33"/>
  <c r="C11" i="34"/>
  <c r="E11" i="33"/>
  <c r="E11" i="34"/>
  <c r="G11" i="33"/>
  <c r="G11" i="34"/>
  <c r="I11" i="33"/>
  <c r="I11" i="34"/>
  <c r="C12" i="34"/>
  <c r="C12" i="33"/>
  <c r="E12" i="34"/>
  <c r="E12" i="33"/>
  <c r="G12" i="34"/>
  <c r="G12" i="33"/>
  <c r="I12" i="34"/>
  <c r="I12" i="33"/>
  <c r="C13" i="33"/>
  <c r="C13" i="34"/>
  <c r="E13" i="33"/>
  <c r="E13" i="34"/>
  <c r="G13" i="33"/>
  <c r="G13" i="34"/>
  <c r="I13" i="33"/>
  <c r="I13" i="34"/>
  <c r="C14" i="34"/>
  <c r="C14" i="33"/>
  <c r="E14" i="34"/>
  <c r="E14" i="33"/>
  <c r="G14" i="34"/>
  <c r="G14" i="33"/>
  <c r="I14" i="34"/>
  <c r="I14" i="33"/>
  <c r="C15" i="33"/>
  <c r="C15" i="34"/>
  <c r="E15" i="33"/>
  <c r="E15" i="34"/>
  <c r="G15" i="33"/>
  <c r="G15" i="34"/>
  <c r="I15" i="33"/>
  <c r="I15" i="34"/>
  <c r="C16" i="34"/>
  <c r="C16" i="33"/>
  <c r="E16" i="34"/>
  <c r="E16" i="33"/>
  <c r="G16" i="34"/>
  <c r="G16" i="33"/>
  <c r="I16" i="34"/>
  <c r="I16" i="33"/>
  <c r="C17" i="33"/>
  <c r="C17" i="34"/>
  <c r="E17" i="33"/>
  <c r="E17" i="34"/>
  <c r="G17" i="33"/>
  <c r="G17" i="34"/>
  <c r="I17" i="33"/>
  <c r="I17" i="34"/>
  <c r="C18" i="34"/>
  <c r="C18" i="33"/>
  <c r="E18" i="34"/>
  <c r="E18" i="33"/>
  <c r="G18" i="34"/>
  <c r="G18" i="33"/>
  <c r="I18" i="34"/>
  <c r="I18" i="33"/>
  <c r="C19" i="33"/>
  <c r="C19" i="34"/>
  <c r="E19" i="33"/>
  <c r="E19" i="34"/>
  <c r="G19" i="33"/>
  <c r="G19" i="34"/>
  <c r="I19" i="33"/>
  <c r="I19" i="34"/>
  <c r="C20" i="34"/>
  <c r="C20" i="33"/>
  <c r="E20" i="34"/>
  <c r="E20" i="33"/>
  <c r="G20" i="34"/>
  <c r="G20" i="33"/>
  <c r="I20" i="34"/>
  <c r="I20" i="33"/>
  <c r="C21" i="33"/>
  <c r="C21" i="34"/>
  <c r="E21" i="33"/>
  <c r="E21" i="34"/>
  <c r="G21" i="33"/>
  <c r="G21" i="34"/>
  <c r="I21" i="33"/>
  <c r="I21" i="34"/>
  <c r="C22" i="34"/>
  <c r="C22" i="33"/>
  <c r="E22" i="34"/>
  <c r="E22" i="33"/>
  <c r="G22" i="34"/>
  <c r="G22" i="33"/>
  <c r="I22" i="34"/>
  <c r="I22" i="33"/>
  <c r="C23" i="33"/>
  <c r="C23" i="34"/>
  <c r="E23" i="33"/>
  <c r="E23" i="34"/>
  <c r="G23" i="33"/>
  <c r="G23" i="34"/>
  <c r="I23" i="33"/>
  <c r="I23" i="34"/>
  <c r="C24" i="34"/>
  <c r="C24" i="33"/>
  <c r="E24" i="34"/>
  <c r="E24" i="33"/>
  <c r="G24" i="34"/>
  <c r="G24" i="33"/>
  <c r="I24" i="34"/>
  <c r="I24" i="33"/>
  <c r="C25" i="33"/>
  <c r="C25" i="34"/>
  <c r="E25" i="33"/>
  <c r="E25" i="34"/>
  <c r="G25" i="33"/>
  <c r="G25" i="34"/>
  <c r="I25" i="33"/>
  <c r="I25" i="34"/>
  <c r="C26" i="34"/>
  <c r="C26" i="33"/>
  <c r="E26" i="34"/>
  <c r="E26" i="33"/>
  <c r="G26" i="34"/>
  <c r="G26" i="33"/>
  <c r="I26" i="34"/>
  <c r="I26" i="33"/>
  <c r="C27" i="33"/>
  <c r="C27" i="34"/>
  <c r="E27" i="33"/>
  <c r="E27" i="34"/>
  <c r="G27" i="33"/>
  <c r="G27" i="34"/>
  <c r="I27" i="33"/>
  <c r="I27" i="34"/>
  <c r="C28" i="34"/>
  <c r="C28" i="33"/>
  <c r="E28" i="34"/>
  <c r="E28" i="33"/>
  <c r="G28" i="34"/>
  <c r="G28" i="33"/>
  <c r="I28" i="34"/>
  <c r="I28" i="33"/>
  <c r="C29" i="33"/>
  <c r="C29" i="34"/>
  <c r="E29" i="33"/>
  <c r="E29" i="34"/>
  <c r="G29" i="33"/>
  <c r="G29" i="34"/>
  <c r="I29" i="33"/>
  <c r="I29" i="34"/>
  <c r="C30" i="34"/>
  <c r="C30" i="33"/>
  <c r="E30" i="34"/>
  <c r="E30" i="33"/>
  <c r="G30" i="34"/>
  <c r="G30" i="33"/>
  <c r="I30" i="34"/>
  <c r="I30" i="33"/>
  <c r="C31" i="34"/>
  <c r="C31" i="33"/>
  <c r="E31" i="34"/>
  <c r="E31" i="33"/>
  <c r="G31" i="34"/>
  <c r="G31" i="33"/>
  <c r="I31" i="34"/>
  <c r="I31" i="33"/>
  <c r="E29" i="37"/>
  <c r="G29" i="37"/>
  <c r="D30" i="37"/>
  <c r="F30" i="37"/>
  <c r="C30" i="37"/>
  <c r="E476" i="39"/>
  <c r="D476" i="39"/>
  <c r="E480" i="39"/>
  <c r="D480" i="39"/>
  <c r="E486" i="39"/>
  <c r="D486" i="39"/>
  <c r="D10" i="37"/>
  <c r="F10" i="37"/>
  <c r="C10" i="37"/>
  <c r="D14" i="37"/>
  <c r="F14" i="37"/>
  <c r="C14" i="37"/>
  <c r="D18" i="37"/>
  <c r="F18" i="37"/>
  <c r="C18" i="37"/>
  <c r="D22" i="37"/>
  <c r="F22" i="37"/>
  <c r="C22" i="37"/>
  <c r="D26" i="37"/>
  <c r="F26" i="37"/>
  <c r="C26" i="37"/>
  <c r="E13" i="39"/>
  <c r="D13" i="39"/>
  <c r="E14" i="39"/>
  <c r="D14" i="39"/>
  <c r="E15" i="39"/>
  <c r="D15" i="39"/>
  <c r="E16" i="39"/>
  <c r="D16" i="39"/>
  <c r="E17" i="39"/>
  <c r="D17" i="39"/>
  <c r="E18" i="39"/>
  <c r="D18" i="39"/>
  <c r="E19" i="39"/>
  <c r="D19" i="39"/>
  <c r="E20" i="39"/>
  <c r="D20" i="39"/>
  <c r="E27" i="39"/>
  <c r="D27" i="39"/>
  <c r="E28" i="39"/>
  <c r="D28" i="39"/>
  <c r="E29" i="39"/>
  <c r="D29" i="39"/>
  <c r="E30" i="39"/>
  <c r="D30" i="39"/>
  <c r="E31" i="39"/>
  <c r="D31" i="39"/>
  <c r="E32" i="39"/>
  <c r="D32" i="39"/>
  <c r="E33" i="39"/>
  <c r="D33" i="39"/>
  <c r="E34" i="39"/>
  <c r="D34" i="39"/>
  <c r="E41" i="39"/>
  <c r="D41" i="39"/>
  <c r="E42" i="39"/>
  <c r="D42" i="39"/>
  <c r="E43" i="39"/>
  <c r="D43" i="39"/>
  <c r="E44" i="39"/>
  <c r="D44" i="39"/>
  <c r="E45" i="39"/>
  <c r="D45" i="39"/>
  <c r="E46" i="39"/>
  <c r="D46" i="39"/>
  <c r="E47" i="39"/>
  <c r="D47" i="39"/>
  <c r="E48" i="39"/>
  <c r="D48" i="39"/>
  <c r="E55" i="39"/>
  <c r="D55" i="39"/>
  <c r="E56" i="39"/>
  <c r="D56" i="39"/>
  <c r="E57" i="39"/>
  <c r="D57" i="39"/>
  <c r="E58" i="39"/>
  <c r="D58" i="39"/>
  <c r="E59" i="39"/>
  <c r="D59" i="39"/>
  <c r="E60" i="39"/>
  <c r="D60" i="39"/>
  <c r="E61" i="39"/>
  <c r="D61" i="39"/>
  <c r="E62" i="39"/>
  <c r="D62" i="39"/>
  <c r="E69" i="39"/>
  <c r="D69" i="39"/>
  <c r="E70" i="39"/>
  <c r="D70" i="39"/>
  <c r="E71" i="39"/>
  <c r="D71" i="39"/>
  <c r="E72" i="39"/>
  <c r="D72" i="39"/>
  <c r="E73" i="39"/>
  <c r="D73" i="39"/>
  <c r="E74" i="39"/>
  <c r="D74" i="39"/>
  <c r="E75" i="39"/>
  <c r="D75" i="39"/>
  <c r="E76" i="39"/>
  <c r="D76" i="39"/>
  <c r="E83" i="39"/>
  <c r="D83" i="39"/>
  <c r="E84" i="39"/>
  <c r="D84" i="39"/>
  <c r="E85" i="39"/>
  <c r="D85" i="39"/>
  <c r="E86" i="39"/>
  <c r="D86" i="39"/>
  <c r="E87" i="39"/>
  <c r="D87" i="39"/>
  <c r="E88" i="39"/>
  <c r="D88" i="39"/>
  <c r="E89" i="39"/>
  <c r="D89" i="39"/>
  <c r="E90" i="39"/>
  <c r="D90" i="39"/>
  <c r="E97" i="39"/>
  <c r="D97" i="39"/>
  <c r="E98" i="39"/>
  <c r="D98" i="39"/>
  <c r="E99" i="39"/>
  <c r="D99" i="39"/>
  <c r="E100" i="39"/>
  <c r="D100" i="39"/>
  <c r="E101" i="39"/>
  <c r="D101" i="39"/>
  <c r="E102" i="39"/>
  <c r="D102" i="39"/>
  <c r="E103" i="39"/>
  <c r="D103" i="39"/>
  <c r="E104" i="39"/>
  <c r="D104" i="39"/>
  <c r="E111" i="39"/>
  <c r="D111" i="39"/>
  <c r="E112" i="39"/>
  <c r="D112" i="39"/>
  <c r="E113" i="39"/>
  <c r="D113" i="39"/>
  <c r="E114" i="39"/>
  <c r="D114" i="39"/>
  <c r="E115" i="39"/>
  <c r="D115" i="39"/>
  <c r="E116" i="39"/>
  <c r="D116" i="39"/>
  <c r="E117" i="39"/>
  <c r="D117" i="39"/>
  <c r="E118" i="39"/>
  <c r="D118" i="39"/>
  <c r="E125" i="39"/>
  <c r="D125" i="39"/>
  <c r="E126" i="39"/>
  <c r="D126" i="39"/>
  <c r="E127" i="39"/>
  <c r="D127" i="39"/>
  <c r="E128" i="39"/>
  <c r="D128" i="39"/>
  <c r="E129" i="39"/>
  <c r="D129" i="39"/>
  <c r="E130" i="39"/>
  <c r="D130" i="39"/>
  <c r="E131" i="39"/>
  <c r="D131" i="39"/>
  <c r="E132" i="39"/>
  <c r="D132" i="39"/>
  <c r="E139" i="39"/>
  <c r="D139" i="39"/>
  <c r="E140" i="39"/>
  <c r="D140" i="39"/>
  <c r="E141" i="39"/>
  <c r="D141" i="39"/>
  <c r="E142" i="39"/>
  <c r="D142" i="39"/>
  <c r="E143" i="39"/>
  <c r="D143" i="39"/>
  <c r="E144" i="39"/>
  <c r="D144" i="39"/>
  <c r="E145" i="39"/>
  <c r="D145" i="39"/>
  <c r="E146" i="39"/>
  <c r="D146" i="39"/>
  <c r="E153" i="39"/>
  <c r="D153" i="39"/>
  <c r="E154" i="39"/>
  <c r="D154" i="39"/>
  <c r="E155" i="39"/>
  <c r="D155" i="39"/>
  <c r="E156" i="39"/>
  <c r="D156" i="39"/>
  <c r="E157" i="39"/>
  <c r="D157" i="39"/>
  <c r="E158" i="39"/>
  <c r="D158" i="39"/>
  <c r="E159" i="39"/>
  <c r="D159" i="39"/>
  <c r="E160" i="39"/>
  <c r="D160" i="39"/>
  <c r="E167" i="39"/>
  <c r="D167" i="39"/>
  <c r="E168" i="39"/>
  <c r="D168" i="39"/>
  <c r="E169" i="39"/>
  <c r="D169" i="39"/>
  <c r="E170" i="39"/>
  <c r="D170" i="39"/>
  <c r="E171" i="39"/>
  <c r="D171" i="39"/>
  <c r="E172" i="39"/>
  <c r="D172" i="39"/>
  <c r="E173" i="39"/>
  <c r="D173" i="39"/>
  <c r="E174" i="39"/>
  <c r="D174" i="39"/>
  <c r="E181" i="39"/>
  <c r="D181" i="39"/>
  <c r="E182" i="39"/>
  <c r="D182" i="39"/>
  <c r="E183" i="39"/>
  <c r="D183" i="39"/>
  <c r="E184" i="39"/>
  <c r="D184" i="39"/>
  <c r="E185" i="39"/>
  <c r="D185" i="39"/>
  <c r="E186" i="39"/>
  <c r="D186" i="39"/>
  <c r="E187" i="39"/>
  <c r="D187" i="39"/>
  <c r="E188" i="39"/>
  <c r="D188" i="39"/>
  <c r="E195" i="39"/>
  <c r="D195" i="39"/>
  <c r="E196" i="39"/>
  <c r="D196" i="39"/>
  <c r="E197" i="39"/>
  <c r="D197" i="39"/>
  <c r="E198" i="39"/>
  <c r="D198" i="39"/>
  <c r="E199" i="39"/>
  <c r="D199" i="39"/>
  <c r="E200" i="39"/>
  <c r="D200" i="39"/>
  <c r="E201" i="39"/>
  <c r="D201" i="39"/>
  <c r="E202" i="39"/>
  <c r="D202" i="39"/>
  <c r="E209" i="39"/>
  <c r="D209" i="39"/>
  <c r="E210" i="39"/>
  <c r="D210" i="39"/>
  <c r="E211" i="39"/>
  <c r="D211" i="39"/>
  <c r="E212" i="39"/>
  <c r="D212" i="39"/>
  <c r="E213" i="39"/>
  <c r="D213" i="39"/>
  <c r="E214" i="39"/>
  <c r="D214" i="39"/>
  <c r="E215" i="39"/>
  <c r="D215" i="39"/>
  <c r="E216" i="39"/>
  <c r="D216" i="39"/>
  <c r="E223" i="39"/>
  <c r="D223" i="39"/>
  <c r="E224" i="39"/>
  <c r="D224" i="39"/>
  <c r="E225" i="39"/>
  <c r="D225" i="39"/>
  <c r="E226" i="39"/>
  <c r="D226" i="39"/>
  <c r="E227" i="39"/>
  <c r="D227" i="39"/>
  <c r="E228" i="39"/>
  <c r="D228" i="39"/>
  <c r="E229" i="39"/>
  <c r="D229" i="39"/>
  <c r="E230" i="39"/>
  <c r="D230" i="39"/>
  <c r="E237" i="39"/>
  <c r="D237" i="39"/>
  <c r="E238" i="39"/>
  <c r="D238" i="39"/>
  <c r="E239" i="39"/>
  <c r="D239" i="39"/>
  <c r="E240" i="39"/>
  <c r="D240" i="39"/>
  <c r="E241" i="39"/>
  <c r="D241" i="39"/>
  <c r="E242" i="39"/>
  <c r="D242" i="39"/>
  <c r="E243" i="39"/>
  <c r="D243" i="39"/>
  <c r="E244" i="39"/>
  <c r="D244" i="39"/>
  <c r="E251" i="39"/>
  <c r="D251" i="39"/>
  <c r="E252" i="39"/>
  <c r="D252" i="39"/>
  <c r="E253" i="39"/>
  <c r="D253" i="39"/>
  <c r="E254" i="39"/>
  <c r="D254" i="39"/>
  <c r="E255" i="39"/>
  <c r="D255" i="39"/>
  <c r="E256" i="39"/>
  <c r="D256" i="39"/>
  <c r="E257" i="39"/>
  <c r="D257" i="39"/>
  <c r="E258" i="39"/>
  <c r="D258" i="39"/>
  <c r="E265" i="39"/>
  <c r="D265" i="39"/>
  <c r="E266" i="39"/>
  <c r="D266" i="39"/>
  <c r="E267" i="39"/>
  <c r="D267" i="39"/>
  <c r="E268" i="39"/>
  <c r="D268" i="39"/>
  <c r="E269" i="39"/>
  <c r="D269" i="39"/>
  <c r="E270" i="39"/>
  <c r="D270" i="39"/>
  <c r="E271" i="39"/>
  <c r="D271" i="39"/>
  <c r="E272" i="39"/>
  <c r="D272" i="39"/>
  <c r="E279" i="39"/>
  <c r="D279" i="39"/>
  <c r="E280" i="39"/>
  <c r="D280" i="39"/>
  <c r="E281" i="39"/>
  <c r="D281" i="39"/>
  <c r="E282" i="39"/>
  <c r="D282" i="39"/>
  <c r="E283" i="39"/>
  <c r="D283" i="39"/>
  <c r="E284" i="39"/>
  <c r="D284" i="39"/>
  <c r="E285" i="39"/>
  <c r="D285" i="39"/>
  <c r="E286" i="39"/>
  <c r="D286" i="39"/>
  <c r="E293" i="39"/>
  <c r="D293" i="39"/>
  <c r="E294" i="39"/>
  <c r="D294" i="39"/>
  <c r="E295" i="39"/>
  <c r="D295" i="39"/>
  <c r="E296" i="39"/>
  <c r="D296" i="39"/>
  <c r="E297" i="39"/>
  <c r="D297" i="39"/>
  <c r="E298" i="39"/>
  <c r="D298" i="39"/>
  <c r="E299" i="39"/>
  <c r="D299" i="39"/>
  <c r="E300" i="39"/>
  <c r="D300" i="39"/>
  <c r="E307" i="39"/>
  <c r="D307" i="39"/>
  <c r="E308" i="39"/>
  <c r="D308" i="39"/>
  <c r="E309" i="39"/>
  <c r="D309" i="39"/>
  <c r="E310" i="39"/>
  <c r="D310" i="39"/>
  <c r="E311" i="39"/>
  <c r="D311" i="39"/>
  <c r="E312" i="39"/>
  <c r="D312" i="39"/>
  <c r="E313" i="39"/>
  <c r="D313" i="39"/>
  <c r="E314" i="39"/>
  <c r="D314" i="39"/>
  <c r="E321" i="39"/>
  <c r="D321" i="39"/>
  <c r="E322" i="39"/>
  <c r="D322" i="39"/>
  <c r="E323" i="39"/>
  <c r="D323" i="39"/>
  <c r="E324" i="39"/>
  <c r="D324" i="39"/>
  <c r="E325" i="39"/>
  <c r="D325" i="39"/>
  <c r="E326" i="39"/>
  <c r="D326" i="39"/>
  <c r="E327" i="39"/>
  <c r="D327" i="39"/>
  <c r="E328" i="39"/>
  <c r="D328" i="39"/>
  <c r="E335" i="39"/>
  <c r="D335" i="39"/>
  <c r="E336" i="39"/>
  <c r="D336" i="39"/>
  <c r="E337" i="39"/>
  <c r="D337" i="39"/>
  <c r="E338" i="39"/>
  <c r="D338" i="39"/>
  <c r="E339" i="39"/>
  <c r="D339" i="39"/>
  <c r="E340" i="39"/>
  <c r="D340" i="39"/>
  <c r="E341" i="39"/>
  <c r="D341" i="39"/>
  <c r="E342" i="39"/>
  <c r="D342" i="39"/>
  <c r="E349" i="39"/>
  <c r="D349" i="39"/>
  <c r="E350" i="39"/>
  <c r="D350" i="39"/>
  <c r="E351" i="39"/>
  <c r="D351" i="39"/>
  <c r="E352" i="39"/>
  <c r="D352" i="39"/>
  <c r="E353" i="39"/>
  <c r="D353" i="39"/>
  <c r="E354" i="39"/>
  <c r="D354" i="39"/>
  <c r="E355" i="39"/>
  <c r="D355" i="39"/>
  <c r="E356" i="39"/>
  <c r="D356" i="39"/>
  <c r="E363" i="39"/>
  <c r="D363" i="39"/>
  <c r="E364" i="39"/>
  <c r="D364" i="39"/>
  <c r="E365" i="39"/>
  <c r="D365" i="39"/>
  <c r="E366" i="39"/>
  <c r="D366" i="39"/>
  <c r="E367" i="39"/>
  <c r="D367" i="39"/>
  <c r="E368" i="39"/>
  <c r="D368" i="39"/>
  <c r="E369" i="39"/>
  <c r="D369" i="39"/>
  <c r="E370" i="39"/>
  <c r="D370" i="39"/>
  <c r="E377" i="39"/>
  <c r="D377" i="39"/>
  <c r="E378" i="39"/>
  <c r="D378" i="39"/>
  <c r="E379" i="39"/>
  <c r="D379" i="39"/>
  <c r="E380" i="39"/>
  <c r="D380" i="39"/>
  <c r="E381" i="39"/>
  <c r="D381" i="39"/>
  <c r="E382" i="39"/>
  <c r="D382" i="39"/>
  <c r="E383" i="39"/>
  <c r="D383" i="39"/>
  <c r="E384" i="39"/>
  <c r="D384" i="39"/>
  <c r="E391" i="39"/>
  <c r="D391" i="39"/>
  <c r="E392" i="39"/>
  <c r="D392" i="39"/>
  <c r="E393" i="39"/>
  <c r="D393" i="39"/>
  <c r="E394" i="39"/>
  <c r="D394" i="39"/>
  <c r="E395" i="39"/>
  <c r="D395" i="39"/>
  <c r="E396" i="39"/>
  <c r="D396" i="39"/>
  <c r="E397" i="39"/>
  <c r="D397" i="39"/>
  <c r="E398" i="39"/>
  <c r="D398" i="39"/>
  <c r="E405" i="39"/>
  <c r="D405" i="39"/>
  <c r="E406" i="39"/>
  <c r="D406" i="39"/>
  <c r="E407" i="39"/>
  <c r="D407" i="39"/>
  <c r="E408" i="39"/>
  <c r="D408" i="39"/>
  <c r="E409" i="39"/>
  <c r="D409" i="39"/>
  <c r="E410" i="39"/>
  <c r="D410" i="39"/>
  <c r="E411" i="39"/>
  <c r="D411" i="39"/>
  <c r="E412" i="39"/>
  <c r="D412" i="39"/>
  <c r="E419" i="39"/>
  <c r="D419" i="39"/>
  <c r="E420" i="39"/>
  <c r="D420" i="39"/>
  <c r="E421" i="39"/>
  <c r="D421" i="39"/>
  <c r="E422" i="39"/>
  <c r="D422" i="39"/>
  <c r="E423" i="39"/>
  <c r="D423" i="39"/>
  <c r="E424" i="39"/>
  <c r="D424" i="39"/>
  <c r="E425" i="39"/>
  <c r="D425" i="39"/>
  <c r="E426" i="39"/>
  <c r="D426" i="39"/>
  <c r="E433" i="39"/>
  <c r="D433" i="39"/>
  <c r="E434" i="39"/>
  <c r="D434" i="39"/>
  <c r="E435" i="39"/>
  <c r="D435" i="39"/>
  <c r="E436" i="39"/>
  <c r="D436" i="39"/>
  <c r="E437" i="39"/>
  <c r="D437" i="39"/>
  <c r="E438" i="39"/>
  <c r="D438" i="39"/>
  <c r="E439" i="39"/>
  <c r="D439" i="39"/>
  <c r="E440" i="39"/>
  <c r="D440" i="39"/>
  <c r="E447" i="39"/>
  <c r="D447" i="39"/>
  <c r="E448" i="39"/>
  <c r="D448" i="39"/>
  <c r="E449" i="39"/>
  <c r="D449" i="39"/>
  <c r="E450" i="39"/>
  <c r="D450" i="39"/>
  <c r="E451" i="39"/>
  <c r="D451" i="39"/>
  <c r="E452" i="39"/>
  <c r="D452" i="39"/>
  <c r="E453" i="39"/>
  <c r="D453" i="39"/>
  <c r="E454" i="39"/>
  <c r="D454" i="39"/>
  <c r="E461" i="39"/>
  <c r="D461" i="39"/>
  <c r="E462" i="39"/>
  <c r="D462" i="39"/>
  <c r="E463" i="39"/>
  <c r="D463" i="39"/>
  <c r="E464" i="39"/>
  <c r="D464" i="39"/>
  <c r="E465" i="39"/>
  <c r="D465" i="39"/>
  <c r="E466" i="39"/>
  <c r="D466" i="39"/>
  <c r="E467" i="39"/>
  <c r="D467" i="39"/>
  <c r="E468" i="39"/>
  <c r="D468" i="39"/>
  <c r="E475" i="39"/>
  <c r="D475" i="39"/>
  <c r="E479" i="39"/>
  <c r="D479" i="39"/>
  <c r="E485" i="39"/>
  <c r="D485" i="39"/>
  <c r="C483" i="39"/>
  <c r="D489" i="39"/>
  <c r="D491" i="39"/>
  <c r="D493" i="39"/>
  <c r="D495" i="39"/>
  <c r="D497" i="39"/>
  <c r="D499" i="39"/>
  <c r="D478" i="39"/>
  <c r="E478" i="39"/>
  <c r="D482" i="39"/>
  <c r="E482" i="39"/>
  <c r="D484" i="39"/>
  <c r="E484" i="39"/>
  <c r="E488" i="39"/>
  <c r="F488" i="39"/>
  <c r="F7" i="28"/>
  <c r="E7" i="28"/>
  <c r="F8" i="28"/>
  <c r="E8" i="28"/>
  <c r="F9" i="28"/>
  <c r="E9" i="28"/>
  <c r="F10" i="28"/>
  <c r="E10" i="28"/>
  <c r="F11" i="28"/>
  <c r="E11" i="28"/>
  <c r="F12" i="28"/>
  <c r="E12" i="28"/>
  <c r="F13" i="28"/>
  <c r="E13" i="28"/>
  <c r="F14" i="28"/>
  <c r="E14" i="28"/>
  <c r="F15" i="28"/>
  <c r="E15" i="28"/>
  <c r="F16" i="28"/>
  <c r="E16" i="28"/>
  <c r="F17" i="28"/>
  <c r="E17" i="28"/>
  <c r="F18" i="28"/>
  <c r="E18" i="28"/>
  <c r="F19" i="28"/>
  <c r="E19" i="28"/>
  <c r="F20" i="28"/>
  <c r="E20" i="28"/>
  <c r="F21" i="28"/>
  <c r="E21" i="28"/>
  <c r="F22" i="28"/>
  <c r="E22" i="28"/>
  <c r="F23" i="28"/>
  <c r="E23" i="28"/>
  <c r="F24" i="28"/>
  <c r="E24" i="28"/>
  <c r="F25" i="28"/>
  <c r="E25" i="28"/>
  <c r="F26" i="28"/>
  <c r="E26" i="28"/>
  <c r="F27" i="28"/>
  <c r="E27" i="28"/>
  <c r="F28" i="28"/>
  <c r="E28" i="28"/>
  <c r="D24" i="29"/>
  <c r="D20" i="29"/>
  <c r="D16" i="29"/>
  <c r="D12" i="29"/>
  <c r="D8" i="29"/>
  <c r="F29" i="28"/>
  <c r="D28" i="29"/>
  <c r="E29" i="28"/>
  <c r="D27" i="29"/>
  <c r="D19" i="29"/>
  <c r="D11" i="29"/>
  <c r="D23" i="29"/>
  <c r="D15" i="29"/>
  <c r="D7" i="29"/>
  <c r="D29" i="29"/>
  <c r="E10" i="37"/>
  <c r="G10" i="37"/>
  <c r="E14" i="37"/>
  <c r="G14" i="37"/>
  <c r="E18" i="37"/>
  <c r="G18" i="37"/>
  <c r="E22" i="37"/>
  <c r="G22" i="37"/>
  <c r="E26" i="37"/>
  <c r="G26" i="37"/>
  <c r="F8" i="39"/>
  <c r="E8" i="39"/>
  <c r="D8" i="39"/>
  <c r="E9" i="39"/>
  <c r="C7" i="39"/>
  <c r="D9" i="39"/>
  <c r="E10" i="39"/>
  <c r="D10" i="39"/>
  <c r="E11" i="39"/>
  <c r="D11" i="39"/>
  <c r="F22" i="39"/>
  <c r="E22" i="39"/>
  <c r="D22" i="39"/>
  <c r="E23" i="39"/>
  <c r="C21" i="39"/>
  <c r="D23" i="39"/>
  <c r="E24" i="39"/>
  <c r="D24" i="39"/>
  <c r="E25" i="39"/>
  <c r="D25" i="39"/>
  <c r="E26" i="39"/>
  <c r="F36" i="39"/>
  <c r="E36" i="39"/>
  <c r="D36" i="39"/>
  <c r="E37" i="39"/>
  <c r="C35" i="39"/>
  <c r="D37" i="39"/>
  <c r="E38" i="39"/>
  <c r="D38" i="39"/>
  <c r="E39" i="39"/>
  <c r="D39" i="39"/>
  <c r="E40" i="39"/>
  <c r="F50" i="39"/>
  <c r="E50" i="39"/>
  <c r="D50" i="39"/>
  <c r="E51" i="39"/>
  <c r="C49" i="39"/>
  <c r="F41" i="39" s="1"/>
  <c r="D51" i="39"/>
  <c r="E52" i="39"/>
  <c r="D52" i="39"/>
  <c r="E53" i="39"/>
  <c r="D53" i="39"/>
  <c r="E54" i="39"/>
  <c r="F64" i="39"/>
  <c r="E64" i="39"/>
  <c r="D64" i="39"/>
  <c r="E65" i="39"/>
  <c r="C63" i="39"/>
  <c r="D65" i="39"/>
  <c r="E66" i="39"/>
  <c r="D66" i="39"/>
  <c r="E67" i="39"/>
  <c r="D67" i="39"/>
  <c r="E68" i="39"/>
  <c r="F78" i="39"/>
  <c r="E78" i="39"/>
  <c r="D78" i="39"/>
  <c r="E79" i="39"/>
  <c r="C77" i="39"/>
  <c r="D79" i="39"/>
  <c r="E80" i="39"/>
  <c r="D80" i="39"/>
  <c r="E81" i="39"/>
  <c r="D81" i="39"/>
  <c r="E82" i="39"/>
  <c r="F92" i="39"/>
  <c r="E92" i="39"/>
  <c r="D92" i="39"/>
  <c r="E93" i="39"/>
  <c r="C91" i="39"/>
  <c r="D93" i="39"/>
  <c r="E94" i="39"/>
  <c r="D94" i="39"/>
  <c r="E95" i="39"/>
  <c r="D95" i="39"/>
  <c r="E96" i="39"/>
  <c r="F106" i="39"/>
  <c r="E106" i="39"/>
  <c r="D106" i="39"/>
  <c r="E107" i="39"/>
  <c r="C105" i="39"/>
  <c r="D107" i="39"/>
  <c r="E108" i="39"/>
  <c r="D108" i="39"/>
  <c r="E109" i="39"/>
  <c r="D109" i="39"/>
  <c r="E110" i="39"/>
  <c r="F120" i="39"/>
  <c r="E120" i="39"/>
  <c r="D120" i="39"/>
  <c r="E121" i="39"/>
  <c r="C119" i="39"/>
  <c r="F113" i="39" s="1"/>
  <c r="D121" i="39"/>
  <c r="E122" i="39"/>
  <c r="D122" i="39"/>
  <c r="E123" i="39"/>
  <c r="D123" i="39"/>
  <c r="E124" i="39"/>
  <c r="F134" i="39"/>
  <c r="E134" i="39"/>
  <c r="D134" i="39"/>
  <c r="E135" i="39"/>
  <c r="C133" i="39"/>
  <c r="D135" i="39"/>
  <c r="E136" i="39"/>
  <c r="D136" i="39"/>
  <c r="E137" i="39"/>
  <c r="D137" i="39"/>
  <c r="E138" i="39"/>
  <c r="F148" i="39"/>
  <c r="E148" i="39"/>
  <c r="D148" i="39"/>
  <c r="E149" i="39"/>
  <c r="C147" i="39"/>
  <c r="D149" i="39"/>
  <c r="E150" i="39"/>
  <c r="D150" i="39"/>
  <c r="E151" i="39"/>
  <c r="D151" i="39"/>
  <c r="E152" i="39"/>
  <c r="F162" i="39"/>
  <c r="E162" i="39"/>
  <c r="D162" i="39"/>
  <c r="E163" i="39"/>
  <c r="C161" i="39"/>
  <c r="D163" i="39"/>
  <c r="E164" i="39"/>
  <c r="D164" i="39"/>
  <c r="E165" i="39"/>
  <c r="D165" i="39"/>
  <c r="E166" i="39"/>
  <c r="F176" i="39"/>
  <c r="E176" i="39"/>
  <c r="D176" i="39"/>
  <c r="E177" i="39"/>
  <c r="C175" i="39"/>
  <c r="F169" i="39" s="1"/>
  <c r="D177" i="39"/>
  <c r="E178" i="39"/>
  <c r="D178" i="39"/>
  <c r="E179" i="39"/>
  <c r="D179" i="39"/>
  <c r="E180" i="39"/>
  <c r="F190" i="39"/>
  <c r="E190" i="39"/>
  <c r="D190" i="39"/>
  <c r="E191" i="39"/>
  <c r="C189" i="39"/>
  <c r="D191" i="39"/>
  <c r="E192" i="39"/>
  <c r="D192" i="39"/>
  <c r="E193" i="39"/>
  <c r="D193" i="39"/>
  <c r="E194" i="39"/>
  <c r="F204" i="39"/>
  <c r="E204" i="39"/>
  <c r="D204" i="39"/>
  <c r="E205" i="39"/>
  <c r="C203" i="39"/>
  <c r="D205" i="39"/>
  <c r="E206" i="39"/>
  <c r="D206" i="39"/>
  <c r="E207" i="39"/>
  <c r="D207" i="39"/>
  <c r="E208" i="39"/>
  <c r="F218" i="39"/>
  <c r="E218" i="39"/>
  <c r="D218" i="39"/>
  <c r="E219" i="39"/>
  <c r="C217" i="39"/>
  <c r="D219" i="39"/>
  <c r="E220" i="39"/>
  <c r="D220" i="39"/>
  <c r="E221" i="39"/>
  <c r="D221" i="39"/>
  <c r="E222" i="39"/>
  <c r="F232" i="39"/>
  <c r="E232" i="39"/>
  <c r="D232" i="39"/>
  <c r="E233" i="39"/>
  <c r="C231" i="39"/>
  <c r="F225" i="39" s="1"/>
  <c r="D233" i="39"/>
  <c r="E234" i="39"/>
  <c r="D234" i="39"/>
  <c r="E235" i="39"/>
  <c r="D235" i="39"/>
  <c r="E236" i="39"/>
  <c r="F246" i="39"/>
  <c r="E246" i="39"/>
  <c r="D246" i="39"/>
  <c r="E247" i="39"/>
  <c r="C245" i="39"/>
  <c r="D247" i="39"/>
  <c r="E248" i="39"/>
  <c r="D248" i="39"/>
  <c r="E249" i="39"/>
  <c r="D249" i="39"/>
  <c r="E250" i="39"/>
  <c r="F260" i="39"/>
  <c r="E260" i="39"/>
  <c r="D260" i="39"/>
  <c r="E261" i="39"/>
  <c r="C259" i="39"/>
  <c r="D261" i="39"/>
  <c r="E262" i="39"/>
  <c r="D262" i="39"/>
  <c r="E263" i="39"/>
  <c r="D263" i="39"/>
  <c r="E264" i="39"/>
  <c r="F274" i="39"/>
  <c r="E274" i="39"/>
  <c r="D274" i="39"/>
  <c r="E275" i="39"/>
  <c r="C273" i="39"/>
  <c r="D275" i="39"/>
  <c r="E276" i="39"/>
  <c r="D276" i="39"/>
  <c r="E277" i="39"/>
  <c r="D277" i="39"/>
  <c r="E278" i="39"/>
  <c r="F288" i="39"/>
  <c r="E288" i="39"/>
  <c r="D288" i="39"/>
  <c r="E289" i="39"/>
  <c r="C287" i="39"/>
  <c r="F281" i="39" s="1"/>
  <c r="D289" i="39"/>
  <c r="E290" i="39"/>
  <c r="D290" i="39"/>
  <c r="E291" i="39"/>
  <c r="D291" i="39"/>
  <c r="E292" i="39"/>
  <c r="F302" i="39"/>
  <c r="E302" i="39"/>
  <c r="D302" i="39"/>
  <c r="E303" i="39"/>
  <c r="C301" i="39"/>
  <c r="D303" i="39"/>
  <c r="E304" i="39"/>
  <c r="D304" i="39"/>
  <c r="E305" i="39"/>
  <c r="D305" i="39"/>
  <c r="E306" i="39"/>
  <c r="F316" i="39"/>
  <c r="E316" i="39"/>
  <c r="D316" i="39"/>
  <c r="E317" i="39"/>
  <c r="C315" i="39"/>
  <c r="F309" i="39" s="1"/>
  <c r="D317" i="39"/>
  <c r="E318" i="39"/>
  <c r="D318" i="39"/>
  <c r="E319" i="39"/>
  <c r="D319" i="39"/>
  <c r="E320" i="39"/>
  <c r="F330" i="39"/>
  <c r="E330" i="39"/>
  <c r="D330" i="39"/>
  <c r="E331" i="39"/>
  <c r="C329" i="39"/>
  <c r="D331" i="39"/>
  <c r="E332" i="39"/>
  <c r="D332" i="39"/>
  <c r="E333" i="39"/>
  <c r="D333" i="39"/>
  <c r="E334" i="39"/>
  <c r="F344" i="39"/>
  <c r="E344" i="39"/>
  <c r="D344" i="39"/>
  <c r="E345" i="39"/>
  <c r="C343" i="39"/>
  <c r="D345" i="39"/>
  <c r="E346" i="39"/>
  <c r="D346" i="39"/>
  <c r="E347" i="39"/>
  <c r="D347" i="39"/>
  <c r="E348" i="39"/>
  <c r="F358" i="39"/>
  <c r="E358" i="39"/>
  <c r="D358" i="39"/>
  <c r="E359" i="39"/>
  <c r="C357" i="39"/>
  <c r="D359" i="39"/>
  <c r="E360" i="39"/>
  <c r="D360" i="39"/>
  <c r="E361" i="39"/>
  <c r="D361" i="39"/>
  <c r="E362" i="39"/>
  <c r="F372" i="39"/>
  <c r="E372" i="39"/>
  <c r="D372" i="39"/>
  <c r="E373" i="39"/>
  <c r="C371" i="39"/>
  <c r="D373" i="39"/>
  <c r="E374" i="39"/>
  <c r="D374" i="39"/>
  <c r="E375" i="39"/>
  <c r="D375" i="39"/>
  <c r="E376" i="39"/>
  <c r="F386" i="39"/>
  <c r="E386" i="39"/>
  <c r="D386" i="39"/>
  <c r="E387" i="39"/>
  <c r="C385" i="39"/>
  <c r="D387" i="39"/>
  <c r="E388" i="39"/>
  <c r="D388" i="39"/>
  <c r="E389" i="39"/>
  <c r="D389" i="39"/>
  <c r="E390" i="39"/>
  <c r="F400" i="39"/>
  <c r="E400" i="39"/>
  <c r="D400" i="39"/>
  <c r="E401" i="39"/>
  <c r="C399" i="39"/>
  <c r="D401" i="39"/>
  <c r="E402" i="39"/>
  <c r="D402" i="39"/>
  <c r="E403" i="39"/>
  <c r="D403" i="39"/>
  <c r="E404" i="39"/>
  <c r="F414" i="39"/>
  <c r="E414" i="39"/>
  <c r="D414" i="39"/>
  <c r="E415" i="39"/>
  <c r="C413" i="39"/>
  <c r="D415" i="39"/>
  <c r="E416" i="39"/>
  <c r="D416" i="39"/>
  <c r="E417" i="39"/>
  <c r="D417" i="39"/>
  <c r="E418" i="39"/>
  <c r="F428" i="39"/>
  <c r="E428" i="39"/>
  <c r="D428" i="39"/>
  <c r="E429" i="39"/>
  <c r="C427" i="39"/>
  <c r="D429" i="39"/>
  <c r="E430" i="39"/>
  <c r="D430" i="39"/>
  <c r="E431" i="39"/>
  <c r="D431" i="39"/>
  <c r="E432" i="39"/>
  <c r="F442" i="39"/>
  <c r="E442" i="39"/>
  <c r="D442" i="39"/>
  <c r="E443" i="39"/>
  <c r="C441" i="39"/>
  <c r="D443" i="39"/>
  <c r="E444" i="39"/>
  <c r="D444" i="39"/>
  <c r="E445" i="39"/>
  <c r="D445" i="39"/>
  <c r="E446" i="39"/>
  <c r="F456" i="39"/>
  <c r="E456" i="39"/>
  <c r="D456" i="39"/>
  <c r="E457" i="39"/>
  <c r="C455" i="39"/>
  <c r="F449" i="39" s="1"/>
  <c r="D457" i="39"/>
  <c r="E458" i="39"/>
  <c r="D458" i="39"/>
  <c r="F459" i="39"/>
  <c r="E459" i="39"/>
  <c r="D459" i="39"/>
  <c r="E460" i="39"/>
  <c r="F470" i="39"/>
  <c r="E470" i="39"/>
  <c r="D470" i="39"/>
  <c r="F471" i="39"/>
  <c r="E471" i="39"/>
  <c r="C469" i="39"/>
  <c r="E469" i="39" s="1"/>
  <c r="D471" i="39"/>
  <c r="F472" i="39"/>
  <c r="E472" i="39"/>
  <c r="D472" i="39"/>
  <c r="F473" i="39"/>
  <c r="E473" i="39"/>
  <c r="D473" i="39"/>
  <c r="E474" i="39"/>
  <c r="E477" i="39"/>
  <c r="D477" i="39"/>
  <c r="E481" i="39"/>
  <c r="D481" i="39"/>
  <c r="E487" i="39"/>
  <c r="D487" i="39"/>
  <c r="D490" i="39"/>
  <c r="D492" i="39"/>
  <c r="D494" i="39"/>
  <c r="D496" i="39"/>
  <c r="D498" i="39"/>
  <c r="G7" i="43"/>
  <c r="F7" i="43"/>
  <c r="D9" i="43"/>
  <c r="D9" i="44"/>
  <c r="G12" i="44"/>
  <c r="F12" i="44"/>
  <c r="D16" i="44"/>
  <c r="G18" i="44"/>
  <c r="F18" i="44"/>
  <c r="D21" i="44"/>
  <c r="G24" i="44"/>
  <c r="F24" i="44"/>
  <c r="D26" i="44"/>
  <c r="D10" i="46"/>
  <c r="G12" i="46"/>
  <c r="F12" i="46"/>
  <c r="D14" i="46"/>
  <c r="G17" i="46"/>
  <c r="F17" i="46"/>
  <c r="G9" i="48"/>
  <c r="F9" i="48"/>
  <c r="D11" i="48"/>
  <c r="G14" i="48"/>
  <c r="F14" i="48"/>
  <c r="D16" i="48"/>
  <c r="G18" i="48"/>
  <c r="F18" i="48"/>
  <c r="D22" i="48"/>
  <c r="G24" i="48"/>
  <c r="F24" i="48"/>
  <c r="C231" i="49"/>
  <c r="E233" i="49"/>
  <c r="D233" i="49"/>
  <c r="D240" i="49"/>
  <c r="E240" i="49"/>
  <c r="D244" i="49"/>
  <c r="E244" i="49"/>
  <c r="F246" i="49"/>
  <c r="E246" i="49"/>
  <c r="D246" i="49"/>
  <c r="E250" i="49"/>
  <c r="D253" i="49"/>
  <c r="E253" i="49"/>
  <c r="D255" i="49"/>
  <c r="E255" i="49"/>
  <c r="D257" i="49"/>
  <c r="E257" i="49"/>
  <c r="D266" i="49"/>
  <c r="E266" i="49"/>
  <c r="D268" i="49"/>
  <c r="E268" i="49"/>
  <c r="D270" i="49"/>
  <c r="E270" i="49"/>
  <c r="D272" i="49"/>
  <c r="E272" i="49"/>
  <c r="D279" i="49"/>
  <c r="E279" i="49"/>
  <c r="D281" i="49"/>
  <c r="E281" i="49"/>
  <c r="D283" i="49"/>
  <c r="E283" i="49"/>
  <c r="D285" i="49"/>
  <c r="E285" i="49"/>
  <c r="D294" i="49"/>
  <c r="E294" i="49"/>
  <c r="D296" i="49"/>
  <c r="E296" i="49"/>
  <c r="D298" i="49"/>
  <c r="E298" i="49"/>
  <c r="D300" i="49"/>
  <c r="E300" i="49"/>
  <c r="D307" i="49"/>
  <c r="E307" i="49"/>
  <c r="D309" i="49"/>
  <c r="E309" i="49"/>
  <c r="D311" i="49"/>
  <c r="E311" i="49"/>
  <c r="D313" i="49"/>
  <c r="E313" i="49"/>
  <c r="D322" i="49"/>
  <c r="E322" i="49"/>
  <c r="D324" i="49"/>
  <c r="E324" i="49"/>
  <c r="D326" i="49"/>
  <c r="E326" i="49"/>
  <c r="D328" i="49"/>
  <c r="E328" i="49"/>
  <c r="D335" i="49"/>
  <c r="E335" i="49"/>
  <c r="D337" i="49"/>
  <c r="E337" i="49"/>
  <c r="E340" i="49"/>
  <c r="D340" i="49"/>
  <c r="E349" i="49"/>
  <c r="D349" i="49"/>
  <c r="E353" i="49"/>
  <c r="D353" i="49"/>
  <c r="G8" i="43"/>
  <c r="F8" i="43"/>
  <c r="G8" i="44"/>
  <c r="F8" i="44"/>
  <c r="D10" i="44"/>
  <c r="G13" i="44"/>
  <c r="F13" i="44"/>
  <c r="D17" i="44"/>
  <c r="G20" i="44"/>
  <c r="F20" i="44"/>
  <c r="D22" i="44"/>
  <c r="G25" i="44"/>
  <c r="F25" i="44"/>
  <c r="G8" i="46"/>
  <c r="F8" i="46"/>
  <c r="D11" i="46"/>
  <c r="G13" i="46"/>
  <c r="F13" i="46"/>
  <c r="D15" i="46"/>
  <c r="D8" i="48"/>
  <c r="G10" i="48"/>
  <c r="F10" i="48"/>
  <c r="D12" i="48"/>
  <c r="G15" i="48"/>
  <c r="F15" i="48"/>
  <c r="D17" i="48"/>
  <c r="G21" i="48"/>
  <c r="F21" i="48"/>
  <c r="D23" i="48"/>
  <c r="E8" i="49"/>
  <c r="D8" i="49"/>
  <c r="F8" i="49"/>
  <c r="E9" i="49"/>
  <c r="C7" i="49"/>
  <c r="D9" i="49"/>
  <c r="E10" i="49"/>
  <c r="D10" i="49"/>
  <c r="E11" i="49"/>
  <c r="D11" i="49"/>
  <c r="E22" i="49"/>
  <c r="D22" i="49"/>
  <c r="F22" i="49"/>
  <c r="E23" i="49"/>
  <c r="C21" i="49"/>
  <c r="F9" i="49" s="1"/>
  <c r="D23" i="49"/>
  <c r="E24" i="49"/>
  <c r="D24" i="49"/>
  <c r="E25" i="49"/>
  <c r="D25" i="49"/>
  <c r="E26" i="49"/>
  <c r="E36" i="49"/>
  <c r="D36" i="49"/>
  <c r="F36" i="49"/>
  <c r="E37" i="49"/>
  <c r="C35" i="49"/>
  <c r="D37" i="49"/>
  <c r="E38" i="49"/>
  <c r="D38" i="49"/>
  <c r="E39" i="49"/>
  <c r="D39" i="49"/>
  <c r="E40" i="49"/>
  <c r="E50" i="49"/>
  <c r="D50" i="49"/>
  <c r="F50" i="49"/>
  <c r="E51" i="49"/>
  <c r="C49" i="49"/>
  <c r="D51" i="49"/>
  <c r="E52" i="49"/>
  <c r="D52" i="49"/>
  <c r="E53" i="49"/>
  <c r="D53" i="49"/>
  <c r="E54" i="49"/>
  <c r="E64" i="49"/>
  <c r="D64" i="49"/>
  <c r="F64" i="49"/>
  <c r="E65" i="49"/>
  <c r="C63" i="49"/>
  <c r="D65" i="49"/>
  <c r="E66" i="49"/>
  <c r="D66" i="49"/>
  <c r="E67" i="49"/>
  <c r="D67" i="49"/>
  <c r="E68" i="49"/>
  <c r="E78" i="49"/>
  <c r="D78" i="49"/>
  <c r="F78" i="49"/>
  <c r="E79" i="49"/>
  <c r="C77" i="49"/>
  <c r="D79" i="49"/>
  <c r="E80" i="49"/>
  <c r="D80" i="49"/>
  <c r="E81" i="49"/>
  <c r="D81" i="49"/>
  <c r="E82" i="49"/>
  <c r="E92" i="49"/>
  <c r="D92" i="49"/>
  <c r="F92" i="49"/>
  <c r="E93" i="49"/>
  <c r="C91" i="49"/>
  <c r="F81" i="49" s="1"/>
  <c r="D93" i="49"/>
  <c r="E94" i="49"/>
  <c r="D94" i="49"/>
  <c r="E95" i="49"/>
  <c r="D95" i="49"/>
  <c r="E96" i="49"/>
  <c r="E106" i="49"/>
  <c r="D106" i="49"/>
  <c r="F106" i="49"/>
  <c r="E107" i="49"/>
  <c r="C105" i="49"/>
  <c r="D107" i="49"/>
  <c r="E108" i="49"/>
  <c r="D108" i="49"/>
  <c r="E109" i="49"/>
  <c r="D109" i="49"/>
  <c r="E110" i="49"/>
  <c r="E120" i="49"/>
  <c r="D120" i="49"/>
  <c r="F120" i="49"/>
  <c r="E121" i="49"/>
  <c r="C119" i="49"/>
  <c r="D121" i="49"/>
  <c r="E122" i="49"/>
  <c r="D122" i="49"/>
  <c r="E123" i="49"/>
  <c r="D123" i="49"/>
  <c r="E124" i="49"/>
  <c r="E134" i="49"/>
  <c r="D134" i="49"/>
  <c r="F134" i="49"/>
  <c r="E135" i="49"/>
  <c r="C133" i="49"/>
  <c r="D135" i="49"/>
  <c r="E136" i="49"/>
  <c r="D136" i="49"/>
  <c r="E137" i="49"/>
  <c r="D137" i="49"/>
  <c r="E138" i="49"/>
  <c r="E148" i="49"/>
  <c r="D148" i="49"/>
  <c r="F148" i="49"/>
  <c r="E149" i="49"/>
  <c r="C147" i="49"/>
  <c r="D149" i="49"/>
  <c r="E150" i="49"/>
  <c r="D150" i="49"/>
  <c r="E151" i="49"/>
  <c r="D151" i="49"/>
  <c r="E152" i="49"/>
  <c r="E162" i="49"/>
  <c r="D162" i="49"/>
  <c r="F162" i="49"/>
  <c r="E163" i="49"/>
  <c r="C161" i="49"/>
  <c r="D163" i="49"/>
  <c r="E164" i="49"/>
  <c r="D164" i="49"/>
  <c r="E165" i="49"/>
  <c r="D165" i="49"/>
  <c r="E166" i="49"/>
  <c r="E176" i="49"/>
  <c r="D176" i="49"/>
  <c r="F176" i="49"/>
  <c r="E177" i="49"/>
  <c r="C175" i="49"/>
  <c r="D177" i="49"/>
  <c r="E178" i="49"/>
  <c r="D178" i="49"/>
  <c r="E179" i="49"/>
  <c r="D179" i="49"/>
  <c r="E180" i="49"/>
  <c r="E190" i="49"/>
  <c r="D190" i="49"/>
  <c r="F190" i="49"/>
  <c r="E191" i="49"/>
  <c r="C189" i="49"/>
  <c r="D191" i="49"/>
  <c r="E192" i="49"/>
  <c r="D192" i="49"/>
  <c r="E193" i="49"/>
  <c r="D193" i="49"/>
  <c r="E194" i="49"/>
  <c r="E204" i="49"/>
  <c r="D204" i="49"/>
  <c r="F204" i="49"/>
  <c r="E205" i="49"/>
  <c r="C203" i="49"/>
  <c r="D205" i="49"/>
  <c r="E206" i="49"/>
  <c r="D206" i="49"/>
  <c r="E207" i="49"/>
  <c r="D207" i="49"/>
  <c r="E208" i="49"/>
  <c r="E218" i="49"/>
  <c r="D218" i="49"/>
  <c r="F218" i="49"/>
  <c r="E219" i="49"/>
  <c r="C217" i="49"/>
  <c r="E217" i="49" s="1"/>
  <c r="D219" i="49"/>
  <c r="E220" i="49"/>
  <c r="D220" i="49"/>
  <c r="E221" i="49"/>
  <c r="D221" i="49"/>
  <c r="E222" i="49"/>
  <c r="F232" i="49"/>
  <c r="E232" i="49"/>
  <c r="D232" i="49"/>
  <c r="E236" i="49"/>
  <c r="D239" i="49"/>
  <c r="E239" i="49"/>
  <c r="D243" i="49"/>
  <c r="E243" i="49"/>
  <c r="E249" i="49"/>
  <c r="D249" i="49"/>
  <c r="D252" i="49"/>
  <c r="E252" i="49"/>
  <c r="D260" i="49"/>
  <c r="F260" i="49"/>
  <c r="E260" i="49"/>
  <c r="D262" i="49"/>
  <c r="E262" i="49"/>
  <c r="E264" i="49"/>
  <c r="D275" i="49"/>
  <c r="E275" i="49"/>
  <c r="C273" i="49"/>
  <c r="D277" i="49"/>
  <c r="E277" i="49"/>
  <c r="D288" i="49"/>
  <c r="F288" i="49"/>
  <c r="E288" i="49"/>
  <c r="D290" i="49"/>
  <c r="E290" i="49"/>
  <c r="E292" i="49"/>
  <c r="D303" i="49"/>
  <c r="E303" i="49"/>
  <c r="C301" i="49"/>
  <c r="D305" i="49"/>
  <c r="E305" i="49"/>
  <c r="D316" i="49"/>
  <c r="F316" i="49"/>
  <c r="E316" i="49"/>
  <c r="D318" i="49"/>
  <c r="E318" i="49"/>
  <c r="E320" i="49"/>
  <c r="D331" i="49"/>
  <c r="E331" i="49"/>
  <c r="C329" i="49"/>
  <c r="D333" i="49"/>
  <c r="E333" i="49"/>
  <c r="E341" i="49"/>
  <c r="D341" i="49"/>
  <c r="E350" i="49"/>
  <c r="D350" i="49"/>
  <c r="E354" i="49"/>
  <c r="D354" i="49"/>
  <c r="D7" i="43"/>
  <c r="F9" i="43"/>
  <c r="G9" i="43"/>
  <c r="F9" i="44"/>
  <c r="G9" i="44"/>
  <c r="D12" i="44"/>
  <c r="F16" i="44"/>
  <c r="G16" i="44"/>
  <c r="D18" i="44"/>
  <c r="F21" i="44"/>
  <c r="G21" i="44"/>
  <c r="D24" i="44"/>
  <c r="F26" i="44"/>
  <c r="G26" i="44"/>
  <c r="F10" i="46"/>
  <c r="G10" i="46"/>
  <c r="D12" i="46"/>
  <c r="F14" i="46"/>
  <c r="G14" i="46"/>
  <c r="D17" i="46"/>
  <c r="D9" i="48"/>
  <c r="F11" i="48"/>
  <c r="G11" i="48"/>
  <c r="D14" i="48"/>
  <c r="F16" i="48"/>
  <c r="G16" i="48"/>
  <c r="D18" i="48"/>
  <c r="F22" i="48"/>
  <c r="G22" i="48"/>
  <c r="D24" i="48"/>
  <c r="D235" i="49"/>
  <c r="E235" i="49"/>
  <c r="D238" i="49"/>
  <c r="E238" i="49"/>
  <c r="D242" i="49"/>
  <c r="E242" i="49"/>
  <c r="D248" i="49"/>
  <c r="E248" i="49"/>
  <c r="D251" i="49"/>
  <c r="E251" i="49"/>
  <c r="D254" i="49"/>
  <c r="E254" i="49"/>
  <c r="D256" i="49"/>
  <c r="E256" i="49"/>
  <c r="D258" i="49"/>
  <c r="E258" i="49"/>
  <c r="D265" i="49"/>
  <c r="E265" i="49"/>
  <c r="D267" i="49"/>
  <c r="E267" i="49"/>
  <c r="D269" i="49"/>
  <c r="E269" i="49"/>
  <c r="D271" i="49"/>
  <c r="E271" i="49"/>
  <c r="D280" i="49"/>
  <c r="E280" i="49"/>
  <c r="D282" i="49"/>
  <c r="E282" i="49"/>
  <c r="D284" i="49"/>
  <c r="E284" i="49"/>
  <c r="D286" i="49"/>
  <c r="E286" i="49"/>
  <c r="D293" i="49"/>
  <c r="E293" i="49"/>
  <c r="D295" i="49"/>
  <c r="E295" i="49"/>
  <c r="D297" i="49"/>
  <c r="E297" i="49"/>
  <c r="D299" i="49"/>
  <c r="E299" i="49"/>
  <c r="D308" i="49"/>
  <c r="E308" i="49"/>
  <c r="D310" i="49"/>
  <c r="E310" i="49"/>
  <c r="D312" i="49"/>
  <c r="E312" i="49"/>
  <c r="D314" i="49"/>
  <c r="E314" i="49"/>
  <c r="D321" i="49"/>
  <c r="E321" i="49"/>
  <c r="D323" i="49"/>
  <c r="E323" i="49"/>
  <c r="D325" i="49"/>
  <c r="E325" i="49"/>
  <c r="D327" i="49"/>
  <c r="E327" i="49"/>
  <c r="D336" i="49"/>
  <c r="E336" i="49"/>
  <c r="E338" i="49"/>
  <c r="D338" i="49"/>
  <c r="E342" i="49"/>
  <c r="D342" i="49"/>
  <c r="E351" i="49"/>
  <c r="D351" i="49"/>
  <c r="E355" i="49"/>
  <c r="D355" i="49"/>
  <c r="D8" i="43"/>
  <c r="D8" i="44"/>
  <c r="G10" i="44"/>
  <c r="F10" i="44"/>
  <c r="D13" i="44"/>
  <c r="G17" i="44"/>
  <c r="F17" i="44"/>
  <c r="D20" i="44"/>
  <c r="G22" i="44"/>
  <c r="F22" i="44"/>
  <c r="D25" i="44"/>
  <c r="D8" i="46"/>
  <c r="G11" i="46"/>
  <c r="F11" i="46"/>
  <c r="D13" i="46"/>
  <c r="G15" i="46"/>
  <c r="F15" i="46"/>
  <c r="G8" i="48"/>
  <c r="F8" i="48"/>
  <c r="D10" i="48"/>
  <c r="G12" i="48"/>
  <c r="F12" i="48"/>
  <c r="D15" i="48"/>
  <c r="G17" i="48"/>
  <c r="F17" i="48"/>
  <c r="D21" i="48"/>
  <c r="G23" i="48"/>
  <c r="F23" i="48"/>
  <c r="F13" i="49"/>
  <c r="E13" i="49"/>
  <c r="D13" i="49"/>
  <c r="F14" i="49"/>
  <c r="E14" i="49"/>
  <c r="D14" i="49"/>
  <c r="F15" i="49"/>
  <c r="E15" i="49"/>
  <c r="D15" i="49"/>
  <c r="F16" i="49"/>
  <c r="E16" i="49"/>
  <c r="D16" i="49"/>
  <c r="F17" i="49"/>
  <c r="E17" i="49"/>
  <c r="D17" i="49"/>
  <c r="F18" i="49"/>
  <c r="E18" i="49"/>
  <c r="D18" i="49"/>
  <c r="F19" i="49"/>
  <c r="E19" i="49"/>
  <c r="D19" i="49"/>
  <c r="F20" i="49"/>
  <c r="E20" i="49"/>
  <c r="D20" i="49"/>
  <c r="F27" i="49"/>
  <c r="E27" i="49"/>
  <c r="D27" i="49"/>
  <c r="F28" i="49"/>
  <c r="E28" i="49"/>
  <c r="D28" i="49"/>
  <c r="F29" i="49"/>
  <c r="E29" i="49"/>
  <c r="D29" i="49"/>
  <c r="F30" i="49"/>
  <c r="E30" i="49"/>
  <c r="D30" i="49"/>
  <c r="F31" i="49"/>
  <c r="E31" i="49"/>
  <c r="D31" i="49"/>
  <c r="F32" i="49"/>
  <c r="E32" i="49"/>
  <c r="D32" i="49"/>
  <c r="F33" i="49"/>
  <c r="E33" i="49"/>
  <c r="D33" i="49"/>
  <c r="F34" i="49"/>
  <c r="E34" i="49"/>
  <c r="D34" i="49"/>
  <c r="F41" i="49"/>
  <c r="E41" i="49"/>
  <c r="D41" i="49"/>
  <c r="F42" i="49"/>
  <c r="E42" i="49"/>
  <c r="D42" i="49"/>
  <c r="F43" i="49"/>
  <c r="E43" i="49"/>
  <c r="D43" i="49"/>
  <c r="F44" i="49"/>
  <c r="E44" i="49"/>
  <c r="D44" i="49"/>
  <c r="F45" i="49"/>
  <c r="E45" i="49"/>
  <c r="D45" i="49"/>
  <c r="F46" i="49"/>
  <c r="E46" i="49"/>
  <c r="D46" i="49"/>
  <c r="F47" i="49"/>
  <c r="E47" i="49"/>
  <c r="D47" i="49"/>
  <c r="F48" i="49"/>
  <c r="E48" i="49"/>
  <c r="D48" i="49"/>
  <c r="F55" i="49"/>
  <c r="E55" i="49"/>
  <c r="D55" i="49"/>
  <c r="F56" i="49"/>
  <c r="E56" i="49"/>
  <c r="D56" i="49"/>
  <c r="F57" i="49"/>
  <c r="E57" i="49"/>
  <c r="D57" i="49"/>
  <c r="F58" i="49"/>
  <c r="E58" i="49"/>
  <c r="D58" i="49"/>
  <c r="F59" i="49"/>
  <c r="E59" i="49"/>
  <c r="D59" i="49"/>
  <c r="F60" i="49"/>
  <c r="E60" i="49"/>
  <c r="D60" i="49"/>
  <c r="F61" i="49"/>
  <c r="E61" i="49"/>
  <c r="D61" i="49"/>
  <c r="F62" i="49"/>
  <c r="E62" i="49"/>
  <c r="D62" i="49"/>
  <c r="F69" i="49"/>
  <c r="E69" i="49"/>
  <c r="D69" i="49"/>
  <c r="F70" i="49"/>
  <c r="E70" i="49"/>
  <c r="D70" i="49"/>
  <c r="F71" i="49"/>
  <c r="E71" i="49"/>
  <c r="D71" i="49"/>
  <c r="F72" i="49"/>
  <c r="E72" i="49"/>
  <c r="D72" i="49"/>
  <c r="F73" i="49"/>
  <c r="E73" i="49"/>
  <c r="D73" i="49"/>
  <c r="F74" i="49"/>
  <c r="E74" i="49"/>
  <c r="D74" i="49"/>
  <c r="F75" i="49"/>
  <c r="E75" i="49"/>
  <c r="D75" i="49"/>
  <c r="F76" i="49"/>
  <c r="E76" i="49"/>
  <c r="D76" i="49"/>
  <c r="F83" i="49"/>
  <c r="E83" i="49"/>
  <c r="D83" i="49"/>
  <c r="F84" i="49"/>
  <c r="E84" i="49"/>
  <c r="D84" i="49"/>
  <c r="F85" i="49"/>
  <c r="E85" i="49"/>
  <c r="D85" i="49"/>
  <c r="F86" i="49"/>
  <c r="E86" i="49"/>
  <c r="D86" i="49"/>
  <c r="F87" i="49"/>
  <c r="E87" i="49"/>
  <c r="D87" i="49"/>
  <c r="F88" i="49"/>
  <c r="E88" i="49"/>
  <c r="D88" i="49"/>
  <c r="F89" i="49"/>
  <c r="E89" i="49"/>
  <c r="D89" i="49"/>
  <c r="F90" i="49"/>
  <c r="E90" i="49"/>
  <c r="D90" i="49"/>
  <c r="F97" i="49"/>
  <c r="E97" i="49"/>
  <c r="D97" i="49"/>
  <c r="F98" i="49"/>
  <c r="E98" i="49"/>
  <c r="D98" i="49"/>
  <c r="F99" i="49"/>
  <c r="E99" i="49"/>
  <c r="D99" i="49"/>
  <c r="F100" i="49"/>
  <c r="E100" i="49"/>
  <c r="D100" i="49"/>
  <c r="F101" i="49"/>
  <c r="E101" i="49"/>
  <c r="D101" i="49"/>
  <c r="F102" i="49"/>
  <c r="E102" i="49"/>
  <c r="D102" i="49"/>
  <c r="F103" i="49"/>
  <c r="E103" i="49"/>
  <c r="D103" i="49"/>
  <c r="F104" i="49"/>
  <c r="E104" i="49"/>
  <c r="D104" i="49"/>
  <c r="F111" i="49"/>
  <c r="E111" i="49"/>
  <c r="D111" i="49"/>
  <c r="F112" i="49"/>
  <c r="E112" i="49"/>
  <c r="D112" i="49"/>
  <c r="F113" i="49"/>
  <c r="E113" i="49"/>
  <c r="D113" i="49"/>
  <c r="F114" i="49"/>
  <c r="E114" i="49"/>
  <c r="D114" i="49"/>
  <c r="F115" i="49"/>
  <c r="E115" i="49"/>
  <c r="D115" i="49"/>
  <c r="F116" i="49"/>
  <c r="E116" i="49"/>
  <c r="D116" i="49"/>
  <c r="F117" i="49"/>
  <c r="E117" i="49"/>
  <c r="D117" i="49"/>
  <c r="F118" i="49"/>
  <c r="E118" i="49"/>
  <c r="D118" i="49"/>
  <c r="F125" i="49"/>
  <c r="E125" i="49"/>
  <c r="D125" i="49"/>
  <c r="F126" i="49"/>
  <c r="E126" i="49"/>
  <c r="D126" i="49"/>
  <c r="F127" i="49"/>
  <c r="E127" i="49"/>
  <c r="D127" i="49"/>
  <c r="F128" i="49"/>
  <c r="E128" i="49"/>
  <c r="D128" i="49"/>
  <c r="F129" i="49"/>
  <c r="E129" i="49"/>
  <c r="D129" i="49"/>
  <c r="F130" i="49"/>
  <c r="E130" i="49"/>
  <c r="D130" i="49"/>
  <c r="F131" i="49"/>
  <c r="E131" i="49"/>
  <c r="D131" i="49"/>
  <c r="F132" i="49"/>
  <c r="E132" i="49"/>
  <c r="D132" i="49"/>
  <c r="F139" i="49"/>
  <c r="E139" i="49"/>
  <c r="D139" i="49"/>
  <c r="F140" i="49"/>
  <c r="E140" i="49"/>
  <c r="D140" i="49"/>
  <c r="F141" i="49"/>
  <c r="E141" i="49"/>
  <c r="D141" i="49"/>
  <c r="F142" i="49"/>
  <c r="E142" i="49"/>
  <c r="D142" i="49"/>
  <c r="F143" i="49"/>
  <c r="E143" i="49"/>
  <c r="D143" i="49"/>
  <c r="F144" i="49"/>
  <c r="E144" i="49"/>
  <c r="D144" i="49"/>
  <c r="F145" i="49"/>
  <c r="E145" i="49"/>
  <c r="D145" i="49"/>
  <c r="F146" i="49"/>
  <c r="E146" i="49"/>
  <c r="D146" i="49"/>
  <c r="F153" i="49"/>
  <c r="E153" i="49"/>
  <c r="D153" i="49"/>
  <c r="F154" i="49"/>
  <c r="E154" i="49"/>
  <c r="D154" i="49"/>
  <c r="F155" i="49"/>
  <c r="E155" i="49"/>
  <c r="D155" i="49"/>
  <c r="F156" i="49"/>
  <c r="E156" i="49"/>
  <c r="D156" i="49"/>
  <c r="F157" i="49"/>
  <c r="E157" i="49"/>
  <c r="D157" i="49"/>
  <c r="F158" i="49"/>
  <c r="E158" i="49"/>
  <c r="D158" i="49"/>
  <c r="F159" i="49"/>
  <c r="E159" i="49"/>
  <c r="D159" i="49"/>
  <c r="F160" i="49"/>
  <c r="E160" i="49"/>
  <c r="D160" i="49"/>
  <c r="F167" i="49"/>
  <c r="E167" i="49"/>
  <c r="D167" i="49"/>
  <c r="F168" i="49"/>
  <c r="E168" i="49"/>
  <c r="D168" i="49"/>
  <c r="F169" i="49"/>
  <c r="E169" i="49"/>
  <c r="D169" i="49"/>
  <c r="F170" i="49"/>
  <c r="E170" i="49"/>
  <c r="D170" i="49"/>
  <c r="F171" i="49"/>
  <c r="E171" i="49"/>
  <c r="D171" i="49"/>
  <c r="F172" i="49"/>
  <c r="E172" i="49"/>
  <c r="D172" i="49"/>
  <c r="F173" i="49"/>
  <c r="E173" i="49"/>
  <c r="D173" i="49"/>
  <c r="F174" i="49"/>
  <c r="E174" i="49"/>
  <c r="D174" i="49"/>
  <c r="F181" i="49"/>
  <c r="E181" i="49"/>
  <c r="D181" i="49"/>
  <c r="F182" i="49"/>
  <c r="E182" i="49"/>
  <c r="D182" i="49"/>
  <c r="F183" i="49"/>
  <c r="E183" i="49"/>
  <c r="D183" i="49"/>
  <c r="F184" i="49"/>
  <c r="E184" i="49"/>
  <c r="D184" i="49"/>
  <c r="F185" i="49"/>
  <c r="E185" i="49"/>
  <c r="D185" i="49"/>
  <c r="F186" i="49"/>
  <c r="E186" i="49"/>
  <c r="D186" i="49"/>
  <c r="F187" i="49"/>
  <c r="E187" i="49"/>
  <c r="D187" i="49"/>
  <c r="F188" i="49"/>
  <c r="E188" i="49"/>
  <c r="D188" i="49"/>
  <c r="F195" i="49"/>
  <c r="E195" i="49"/>
  <c r="D195" i="49"/>
  <c r="F196" i="49"/>
  <c r="E196" i="49"/>
  <c r="D196" i="49"/>
  <c r="F197" i="49"/>
  <c r="E197" i="49"/>
  <c r="D197" i="49"/>
  <c r="F198" i="49"/>
  <c r="E198" i="49"/>
  <c r="D198" i="49"/>
  <c r="F199" i="49"/>
  <c r="E199" i="49"/>
  <c r="D199" i="49"/>
  <c r="F200" i="49"/>
  <c r="E200" i="49"/>
  <c r="D200" i="49"/>
  <c r="F201" i="49"/>
  <c r="E201" i="49"/>
  <c r="D201" i="49"/>
  <c r="F202" i="49"/>
  <c r="E202" i="49"/>
  <c r="D202" i="49"/>
  <c r="F209" i="49"/>
  <c r="E209" i="49"/>
  <c r="D209" i="49"/>
  <c r="F210" i="49"/>
  <c r="E210" i="49"/>
  <c r="D210" i="49"/>
  <c r="F211" i="49"/>
  <c r="E211" i="49"/>
  <c r="D211" i="49"/>
  <c r="F212" i="49"/>
  <c r="E212" i="49"/>
  <c r="D212" i="49"/>
  <c r="F213" i="49"/>
  <c r="E213" i="49"/>
  <c r="D213" i="49"/>
  <c r="F214" i="49"/>
  <c r="E214" i="49"/>
  <c r="D214" i="49"/>
  <c r="F215" i="49"/>
  <c r="E215" i="49"/>
  <c r="D215" i="49"/>
  <c r="F216" i="49"/>
  <c r="E216" i="49"/>
  <c r="D216" i="49"/>
  <c r="E223" i="49"/>
  <c r="D223" i="49"/>
  <c r="E224" i="49"/>
  <c r="D224" i="49"/>
  <c r="E225" i="49"/>
  <c r="D225" i="49"/>
  <c r="E226" i="49"/>
  <c r="D226" i="49"/>
  <c r="E227" i="49"/>
  <c r="D227" i="49"/>
  <c r="E228" i="49"/>
  <c r="D228" i="49"/>
  <c r="E229" i="49"/>
  <c r="D229" i="49"/>
  <c r="E230" i="49"/>
  <c r="D230" i="49"/>
  <c r="E234" i="49"/>
  <c r="D234" i="49"/>
  <c r="D237" i="49"/>
  <c r="E237" i="49"/>
  <c r="D241" i="49"/>
  <c r="E241" i="49"/>
  <c r="C245" i="49"/>
  <c r="E245" i="49" s="1"/>
  <c r="E247" i="49"/>
  <c r="D247" i="49"/>
  <c r="D261" i="49"/>
  <c r="E261" i="49"/>
  <c r="C259" i="49"/>
  <c r="E259" i="49" s="1"/>
  <c r="D263" i="49"/>
  <c r="E263" i="49"/>
  <c r="D274" i="49"/>
  <c r="F274" i="49"/>
  <c r="E274" i="49"/>
  <c r="D276" i="49"/>
  <c r="E276" i="49"/>
  <c r="E278" i="49"/>
  <c r="D289" i="49"/>
  <c r="E289" i="49"/>
  <c r="C287" i="49"/>
  <c r="E287" i="49" s="1"/>
  <c r="D291" i="49"/>
  <c r="E291" i="49"/>
  <c r="D302" i="49"/>
  <c r="F302" i="49"/>
  <c r="E302" i="49"/>
  <c r="D304" i="49"/>
  <c r="E304" i="49"/>
  <c r="E306" i="49"/>
  <c r="D317" i="49"/>
  <c r="E317" i="49"/>
  <c r="C315" i="49"/>
  <c r="E315" i="49" s="1"/>
  <c r="D319" i="49"/>
  <c r="E319" i="49"/>
  <c r="D330" i="49"/>
  <c r="F330" i="49"/>
  <c r="E330" i="49"/>
  <c r="D332" i="49"/>
  <c r="E332" i="49"/>
  <c r="E334" i="49"/>
  <c r="E339" i="49"/>
  <c r="D339" i="49"/>
  <c r="E352" i="49"/>
  <c r="D352" i="49"/>
  <c r="E356" i="49"/>
  <c r="D356" i="49"/>
  <c r="E478" i="49"/>
  <c r="D478" i="49"/>
  <c r="E482" i="49"/>
  <c r="D482" i="49"/>
  <c r="E484" i="49"/>
  <c r="D484" i="49"/>
  <c r="F488" i="49"/>
  <c r="E488" i="49"/>
  <c r="V35" i="51"/>
  <c r="D36" i="51"/>
  <c r="L36" i="51"/>
  <c r="T36" i="51"/>
  <c r="AB36" i="51"/>
  <c r="J37" i="51"/>
  <c r="R37" i="51"/>
  <c r="Z37" i="51"/>
  <c r="H38" i="51"/>
  <c r="P38" i="51"/>
  <c r="X38" i="51"/>
  <c r="F39" i="51"/>
  <c r="N39" i="51"/>
  <c r="V39" i="51"/>
  <c r="D40" i="51"/>
  <c r="L40" i="51"/>
  <c r="T40" i="51"/>
  <c r="AB40" i="51"/>
  <c r="J41" i="51"/>
  <c r="R41" i="51"/>
  <c r="Z41" i="51"/>
  <c r="H42" i="51"/>
  <c r="P42" i="51"/>
  <c r="X42" i="51"/>
  <c r="F43" i="51"/>
  <c r="N43" i="51"/>
  <c r="V43" i="51"/>
  <c r="D44" i="51"/>
  <c r="L44" i="51"/>
  <c r="T44" i="51"/>
  <c r="AB44" i="51"/>
  <c r="J45" i="51"/>
  <c r="R45" i="51"/>
  <c r="Z45" i="51"/>
  <c r="H46" i="51"/>
  <c r="P46" i="51"/>
  <c r="X46" i="51"/>
  <c r="F47" i="51"/>
  <c r="N47" i="51"/>
  <c r="V47" i="51"/>
  <c r="D48" i="51"/>
  <c r="L48" i="51"/>
  <c r="T48" i="51"/>
  <c r="AB48" i="51"/>
  <c r="J49" i="51"/>
  <c r="R49" i="51"/>
  <c r="Z49" i="51"/>
  <c r="H50" i="51"/>
  <c r="P50" i="51"/>
  <c r="X50" i="51"/>
  <c r="F51" i="51"/>
  <c r="N51" i="51"/>
  <c r="V51" i="51"/>
  <c r="D52" i="51"/>
  <c r="L52" i="51"/>
  <c r="T52" i="51"/>
  <c r="AB52" i="51"/>
  <c r="J53" i="51"/>
  <c r="R53" i="51"/>
  <c r="Z53" i="51"/>
  <c r="H54" i="51"/>
  <c r="P54" i="51"/>
  <c r="X54" i="51"/>
  <c r="F55" i="51"/>
  <c r="N55" i="51"/>
  <c r="V55" i="51"/>
  <c r="D56" i="51"/>
  <c r="L56" i="51"/>
  <c r="T56" i="51"/>
  <c r="AB56" i="51"/>
  <c r="J57" i="51"/>
  <c r="R57" i="51"/>
  <c r="Z57" i="51"/>
  <c r="H58" i="51"/>
  <c r="P58" i="51"/>
  <c r="X58" i="51"/>
  <c r="F59" i="51"/>
  <c r="N59" i="51"/>
  <c r="V59" i="51"/>
  <c r="D60" i="51"/>
  <c r="L60" i="51"/>
  <c r="T60" i="51"/>
  <c r="AB60" i="51"/>
  <c r="J61" i="51"/>
  <c r="R61" i="51"/>
  <c r="Z61" i="51"/>
  <c r="H62" i="51"/>
  <c r="P62" i="51"/>
  <c r="X62" i="51"/>
  <c r="F63" i="51"/>
  <c r="N63" i="51"/>
  <c r="V63" i="51"/>
  <c r="D64" i="51"/>
  <c r="L64" i="51"/>
  <c r="T64" i="51"/>
  <c r="AB64" i="51"/>
  <c r="J65" i="51"/>
  <c r="R65" i="51"/>
  <c r="Z65" i="51"/>
  <c r="H66" i="51"/>
  <c r="P66" i="51"/>
  <c r="X66" i="51"/>
  <c r="F67" i="51"/>
  <c r="N67" i="51"/>
  <c r="V67" i="51"/>
  <c r="D68" i="51"/>
  <c r="L68" i="51"/>
  <c r="T68" i="51"/>
  <c r="AB68" i="51"/>
  <c r="J69" i="51"/>
  <c r="R69" i="51"/>
  <c r="Z69" i="51"/>
  <c r="H70" i="51"/>
  <c r="P70" i="51"/>
  <c r="X70" i="51"/>
  <c r="F71" i="51"/>
  <c r="N71" i="51"/>
  <c r="V71" i="51"/>
  <c r="D72" i="51"/>
  <c r="L72" i="51"/>
  <c r="T72" i="51"/>
  <c r="AB72" i="51"/>
  <c r="J73" i="51"/>
  <c r="R73" i="51"/>
  <c r="Z73" i="51"/>
  <c r="H74" i="51"/>
  <c r="P74" i="51"/>
  <c r="X74" i="51"/>
  <c r="F75" i="51"/>
  <c r="N75" i="51"/>
  <c r="V75" i="51"/>
  <c r="D76" i="51"/>
  <c r="L76" i="51"/>
  <c r="T76" i="51"/>
  <c r="AB76" i="51"/>
  <c r="J77" i="51"/>
  <c r="R77" i="51"/>
  <c r="Z77" i="51"/>
  <c r="H78" i="51"/>
  <c r="P78" i="51"/>
  <c r="X78" i="51"/>
  <c r="F79" i="51"/>
  <c r="N79" i="51"/>
  <c r="V79" i="51"/>
  <c r="D80" i="51"/>
  <c r="L80" i="51"/>
  <c r="T80" i="51"/>
  <c r="AB80" i="51"/>
  <c r="J81" i="51"/>
  <c r="R81" i="51"/>
  <c r="Z81" i="51"/>
  <c r="H82" i="51"/>
  <c r="P82" i="51"/>
  <c r="X82" i="51"/>
  <c r="F83" i="51"/>
  <c r="N83" i="51"/>
  <c r="V83" i="51"/>
  <c r="D84" i="51"/>
  <c r="L84" i="51"/>
  <c r="T84" i="51"/>
  <c r="AB84" i="51"/>
  <c r="J85" i="51"/>
  <c r="R85" i="51"/>
  <c r="Z85" i="51"/>
  <c r="H86" i="51"/>
  <c r="P86" i="51"/>
  <c r="X86" i="51"/>
  <c r="F87" i="51"/>
  <c r="N87" i="51"/>
  <c r="V87" i="51"/>
  <c r="D88" i="51"/>
  <c r="L88" i="51"/>
  <c r="T88" i="51"/>
  <c r="AB88" i="51"/>
  <c r="J89" i="51"/>
  <c r="R89" i="51"/>
  <c r="Z89" i="51"/>
  <c r="H90" i="51"/>
  <c r="P90" i="51"/>
  <c r="X90" i="51"/>
  <c r="F91" i="51"/>
  <c r="N91" i="51"/>
  <c r="V91" i="51"/>
  <c r="D92" i="51"/>
  <c r="L92" i="51"/>
  <c r="T92" i="51"/>
  <c r="AB92" i="51"/>
  <c r="J93" i="51"/>
  <c r="R93" i="51"/>
  <c r="Z93" i="51"/>
  <c r="H94" i="51"/>
  <c r="P94" i="51"/>
  <c r="X94" i="51"/>
  <c r="F95" i="51"/>
  <c r="N95" i="51"/>
  <c r="V95" i="51"/>
  <c r="D96" i="51"/>
  <c r="L96" i="51"/>
  <c r="T96" i="51"/>
  <c r="AB96" i="51"/>
  <c r="J97" i="51"/>
  <c r="R97" i="51"/>
  <c r="Z97" i="51"/>
  <c r="H98" i="51"/>
  <c r="P98" i="51"/>
  <c r="X98" i="51"/>
  <c r="F99" i="51"/>
  <c r="N99" i="51"/>
  <c r="V99" i="51"/>
  <c r="D100" i="51"/>
  <c r="L100" i="51"/>
  <c r="T100" i="51"/>
  <c r="AB100" i="51"/>
  <c r="J101" i="51"/>
  <c r="R101" i="51"/>
  <c r="Z101" i="51"/>
  <c r="H102" i="51"/>
  <c r="P102" i="51"/>
  <c r="X102" i="51"/>
  <c r="F103" i="51"/>
  <c r="N103" i="51"/>
  <c r="V103" i="51"/>
  <c r="D104" i="51"/>
  <c r="L104" i="51"/>
  <c r="T104" i="51"/>
  <c r="AB104" i="51"/>
  <c r="J105" i="51"/>
  <c r="R105" i="51"/>
  <c r="Z105" i="51"/>
  <c r="H106" i="51"/>
  <c r="P106" i="51"/>
  <c r="X106" i="51"/>
  <c r="F107" i="51"/>
  <c r="N107" i="51"/>
  <c r="V107" i="51"/>
  <c r="D108" i="51"/>
  <c r="L108" i="51"/>
  <c r="T108" i="51"/>
  <c r="AB108" i="51"/>
  <c r="J109" i="51"/>
  <c r="R109" i="51"/>
  <c r="Z109" i="51"/>
  <c r="H110" i="51"/>
  <c r="P110" i="51"/>
  <c r="X110" i="51"/>
  <c r="F111" i="51"/>
  <c r="N111" i="51"/>
  <c r="V111" i="51"/>
  <c r="D112" i="51"/>
  <c r="L112" i="51"/>
  <c r="T112" i="51"/>
  <c r="AB112" i="51"/>
  <c r="J113" i="51"/>
  <c r="R113" i="51"/>
  <c r="Z113" i="51"/>
  <c r="H114" i="51"/>
  <c r="P114" i="51"/>
  <c r="X114" i="51"/>
  <c r="F115" i="51"/>
  <c r="N115" i="51"/>
  <c r="V115" i="51"/>
  <c r="D116" i="51"/>
  <c r="L116" i="51"/>
  <c r="T116" i="51"/>
  <c r="AB116" i="51"/>
  <c r="J117" i="51"/>
  <c r="R117" i="51"/>
  <c r="Z117" i="51"/>
  <c r="H118" i="51"/>
  <c r="P118" i="51"/>
  <c r="X118" i="51"/>
  <c r="F119" i="51"/>
  <c r="N119" i="51"/>
  <c r="V119" i="51"/>
  <c r="D120" i="51"/>
  <c r="L120" i="51"/>
  <c r="T120" i="51"/>
  <c r="AB120" i="51"/>
  <c r="J121" i="51"/>
  <c r="R121" i="51"/>
  <c r="Z121" i="51"/>
  <c r="H122" i="51"/>
  <c r="P122" i="51"/>
  <c r="X122" i="51"/>
  <c r="F123" i="51"/>
  <c r="N123" i="51"/>
  <c r="V123" i="51"/>
  <c r="D124" i="51"/>
  <c r="L124" i="51"/>
  <c r="T124" i="51"/>
  <c r="AB124" i="51"/>
  <c r="J125" i="51"/>
  <c r="R125" i="51"/>
  <c r="Z125" i="51"/>
  <c r="H126" i="51"/>
  <c r="P126" i="51"/>
  <c r="X126" i="51"/>
  <c r="F127" i="51"/>
  <c r="N127" i="51"/>
  <c r="V127" i="51"/>
  <c r="D128" i="51"/>
  <c r="L128" i="51"/>
  <c r="T128" i="51"/>
  <c r="AB128" i="51"/>
  <c r="J129" i="51"/>
  <c r="R129" i="51"/>
  <c r="Z129" i="51"/>
  <c r="H130" i="51"/>
  <c r="P130" i="51"/>
  <c r="X130" i="51"/>
  <c r="F131" i="51"/>
  <c r="N131" i="51"/>
  <c r="V131" i="51"/>
  <c r="D132" i="51"/>
  <c r="L132" i="51"/>
  <c r="T132" i="51"/>
  <c r="AB132" i="51"/>
  <c r="J133" i="51"/>
  <c r="R133" i="51"/>
  <c r="Z133" i="51"/>
  <c r="H134" i="51"/>
  <c r="D344" i="49"/>
  <c r="F344" i="49"/>
  <c r="E344" i="49"/>
  <c r="D345" i="49"/>
  <c r="C343" i="49"/>
  <c r="F341" i="49" s="1"/>
  <c r="E345" i="49"/>
  <c r="D346" i="49"/>
  <c r="E346" i="49"/>
  <c r="D347" i="49"/>
  <c r="E347" i="49"/>
  <c r="E348" i="49"/>
  <c r="E358" i="49"/>
  <c r="D358" i="49"/>
  <c r="F358" i="49"/>
  <c r="E359" i="49"/>
  <c r="C357" i="49"/>
  <c r="D359" i="49"/>
  <c r="E360" i="49"/>
  <c r="D360" i="49"/>
  <c r="E361" i="49"/>
  <c r="D361" i="49"/>
  <c r="E362" i="49"/>
  <c r="E372" i="49"/>
  <c r="D372" i="49"/>
  <c r="F372" i="49"/>
  <c r="E373" i="49"/>
  <c r="C371" i="49"/>
  <c r="D373" i="49"/>
  <c r="E374" i="49"/>
  <c r="D374" i="49"/>
  <c r="E375" i="49"/>
  <c r="D375" i="49"/>
  <c r="E376" i="49"/>
  <c r="E386" i="49"/>
  <c r="D386" i="49"/>
  <c r="F386" i="49"/>
  <c r="E387" i="49"/>
  <c r="C385" i="49"/>
  <c r="D387" i="49"/>
  <c r="E388" i="49"/>
  <c r="D388" i="49"/>
  <c r="E389" i="49"/>
  <c r="D389" i="49"/>
  <c r="E390" i="49"/>
  <c r="E400" i="49"/>
  <c r="D400" i="49"/>
  <c r="F400" i="49"/>
  <c r="E401" i="49"/>
  <c r="C399" i="49"/>
  <c r="D401" i="49"/>
  <c r="E402" i="49"/>
  <c r="D402" i="49"/>
  <c r="E403" i="49"/>
  <c r="D403" i="49"/>
  <c r="E404" i="49"/>
  <c r="E414" i="49"/>
  <c r="D414" i="49"/>
  <c r="F414" i="49"/>
  <c r="E415" i="49"/>
  <c r="C413" i="49"/>
  <c r="D415" i="49"/>
  <c r="E416" i="49"/>
  <c r="D416" i="49"/>
  <c r="E417" i="49"/>
  <c r="D417" i="49"/>
  <c r="E418" i="49"/>
  <c r="E428" i="49"/>
  <c r="D428" i="49"/>
  <c r="F428" i="49"/>
  <c r="E429" i="49"/>
  <c r="C427" i="49"/>
  <c r="D429" i="49"/>
  <c r="E430" i="49"/>
  <c r="D430" i="49"/>
  <c r="E431" i="49"/>
  <c r="D431" i="49"/>
  <c r="E432" i="49"/>
  <c r="E442" i="49"/>
  <c r="D442" i="49"/>
  <c r="F442" i="49"/>
  <c r="E443" i="49"/>
  <c r="C441" i="49"/>
  <c r="D443" i="49"/>
  <c r="E444" i="49"/>
  <c r="D444" i="49"/>
  <c r="E445" i="49"/>
  <c r="D445" i="49"/>
  <c r="E446" i="49"/>
  <c r="E456" i="49"/>
  <c r="D456" i="49"/>
  <c r="F456" i="49"/>
  <c r="E457" i="49"/>
  <c r="C455" i="49"/>
  <c r="D457" i="49"/>
  <c r="E458" i="49"/>
  <c r="D458" i="49"/>
  <c r="E459" i="49"/>
  <c r="D459" i="49"/>
  <c r="E460" i="49"/>
  <c r="E470" i="49"/>
  <c r="D470" i="49"/>
  <c r="F470" i="49"/>
  <c r="E471" i="49"/>
  <c r="C469" i="49"/>
  <c r="D471" i="49"/>
  <c r="E472" i="49"/>
  <c r="D472" i="49"/>
  <c r="E473" i="49"/>
  <c r="D473" i="49"/>
  <c r="E474" i="49"/>
  <c r="E477" i="49"/>
  <c r="D477" i="49"/>
  <c r="E481" i="49"/>
  <c r="D481" i="49"/>
  <c r="E487" i="49"/>
  <c r="D487" i="49"/>
  <c r="D490" i="49"/>
  <c r="D492" i="49"/>
  <c r="D494" i="49"/>
  <c r="D496" i="49"/>
  <c r="D498" i="49"/>
  <c r="F8" i="51"/>
  <c r="J8" i="51"/>
  <c r="N8" i="51"/>
  <c r="R8" i="51"/>
  <c r="V8" i="51"/>
  <c r="Z8" i="51"/>
  <c r="D9" i="51"/>
  <c r="H9" i="51"/>
  <c r="L9" i="51"/>
  <c r="P9" i="51"/>
  <c r="T9" i="51"/>
  <c r="X9" i="51"/>
  <c r="AB9" i="51"/>
  <c r="F10" i="51"/>
  <c r="J10" i="51"/>
  <c r="N10" i="51"/>
  <c r="R10" i="51"/>
  <c r="V10" i="51"/>
  <c r="Z10" i="51"/>
  <c r="D11" i="51"/>
  <c r="H11" i="51"/>
  <c r="L11" i="51"/>
  <c r="P11" i="51"/>
  <c r="T11" i="51"/>
  <c r="X11" i="51"/>
  <c r="AB11" i="51"/>
  <c r="F12" i="51"/>
  <c r="J12" i="51"/>
  <c r="N12" i="51"/>
  <c r="R12" i="51"/>
  <c r="V12" i="51"/>
  <c r="Z12" i="51"/>
  <c r="F14" i="51"/>
  <c r="J14" i="51"/>
  <c r="N14" i="51"/>
  <c r="R14" i="51"/>
  <c r="V14" i="51"/>
  <c r="Z14" i="51"/>
  <c r="D15" i="51"/>
  <c r="H15" i="51"/>
  <c r="L15" i="51"/>
  <c r="P15" i="51"/>
  <c r="T15" i="51"/>
  <c r="X15" i="51"/>
  <c r="AB15" i="51"/>
  <c r="F16" i="51"/>
  <c r="J16" i="51"/>
  <c r="N16" i="51"/>
  <c r="R16" i="51"/>
  <c r="V16" i="51"/>
  <c r="Z16" i="51"/>
  <c r="D17" i="51"/>
  <c r="H17" i="51"/>
  <c r="L17" i="51"/>
  <c r="P17" i="51"/>
  <c r="T17" i="51"/>
  <c r="X17" i="51"/>
  <c r="AB17" i="51"/>
  <c r="F18" i="51"/>
  <c r="J18" i="51"/>
  <c r="N18" i="51"/>
  <c r="R18" i="51"/>
  <c r="V18" i="51"/>
  <c r="Z18" i="51"/>
  <c r="D19" i="51"/>
  <c r="H19" i="51"/>
  <c r="L19" i="51"/>
  <c r="P19" i="51"/>
  <c r="T19" i="51"/>
  <c r="X19" i="51"/>
  <c r="AB19" i="51"/>
  <c r="F20" i="51"/>
  <c r="J20" i="51"/>
  <c r="N20" i="51"/>
  <c r="R20" i="51"/>
  <c r="V20" i="51"/>
  <c r="Z20" i="51"/>
  <c r="D21" i="51"/>
  <c r="H21" i="51"/>
  <c r="L21" i="51"/>
  <c r="P21" i="51"/>
  <c r="T21" i="51"/>
  <c r="X21" i="51"/>
  <c r="AB21" i="51"/>
  <c r="F22" i="51"/>
  <c r="J22" i="51"/>
  <c r="N22" i="51"/>
  <c r="R22" i="51"/>
  <c r="V22" i="51"/>
  <c r="Z22" i="51"/>
  <c r="D23" i="51"/>
  <c r="H23" i="51"/>
  <c r="L23" i="51"/>
  <c r="P23" i="51"/>
  <c r="T23" i="51"/>
  <c r="X23" i="51"/>
  <c r="AB23" i="51"/>
  <c r="F24" i="51"/>
  <c r="J24" i="51"/>
  <c r="N24" i="51"/>
  <c r="R24" i="51"/>
  <c r="V24" i="51"/>
  <c r="Z24" i="51"/>
  <c r="D25" i="51"/>
  <c r="H25" i="51"/>
  <c r="L25" i="51"/>
  <c r="P25" i="51"/>
  <c r="T25" i="51"/>
  <c r="X25" i="51"/>
  <c r="AB25" i="51"/>
  <c r="F26" i="51"/>
  <c r="J26" i="51"/>
  <c r="N26" i="51"/>
  <c r="R26" i="51"/>
  <c r="V26" i="51"/>
  <c r="Z26" i="51"/>
  <c r="D27" i="51"/>
  <c r="H27" i="51"/>
  <c r="L27" i="51"/>
  <c r="P27" i="51"/>
  <c r="T27" i="51"/>
  <c r="X27" i="51"/>
  <c r="AB27" i="51"/>
  <c r="F28" i="51"/>
  <c r="J28" i="51"/>
  <c r="N28" i="51"/>
  <c r="R28" i="51"/>
  <c r="V28" i="51"/>
  <c r="Z28" i="51"/>
  <c r="D29" i="51"/>
  <c r="H29" i="51"/>
  <c r="L29" i="51"/>
  <c r="P29" i="51"/>
  <c r="T29" i="51"/>
  <c r="X29" i="51"/>
  <c r="AB29" i="51"/>
  <c r="F30" i="51"/>
  <c r="J30" i="51"/>
  <c r="N30" i="51"/>
  <c r="R30" i="51"/>
  <c r="V30" i="51"/>
  <c r="Z30" i="51"/>
  <c r="D31" i="51"/>
  <c r="H31" i="51"/>
  <c r="L31" i="51"/>
  <c r="P31" i="51"/>
  <c r="T31" i="51"/>
  <c r="X31" i="51"/>
  <c r="AB31" i="51"/>
  <c r="F32" i="51"/>
  <c r="J32" i="51"/>
  <c r="N32" i="51"/>
  <c r="R32" i="51"/>
  <c r="V32" i="51"/>
  <c r="Z32" i="51"/>
  <c r="D33" i="51"/>
  <c r="H33" i="51"/>
  <c r="L33" i="51"/>
  <c r="P33" i="51"/>
  <c r="T33" i="51"/>
  <c r="X33" i="51"/>
  <c r="AB33" i="51"/>
  <c r="F34" i="51"/>
  <c r="J34" i="51"/>
  <c r="N34" i="51"/>
  <c r="R34" i="51"/>
  <c r="V34" i="51"/>
  <c r="Z34" i="51"/>
  <c r="D35" i="51"/>
  <c r="H35" i="51"/>
  <c r="L35" i="51"/>
  <c r="P35" i="51"/>
  <c r="X35" i="51"/>
  <c r="F36" i="51"/>
  <c r="N36" i="51"/>
  <c r="V36" i="51"/>
  <c r="D37" i="51"/>
  <c r="L37" i="51"/>
  <c r="T37" i="51"/>
  <c r="AB37" i="51"/>
  <c r="J38" i="51"/>
  <c r="R38" i="51"/>
  <c r="Z38" i="51"/>
  <c r="H39" i="51"/>
  <c r="P39" i="51"/>
  <c r="X39" i="51"/>
  <c r="F40" i="51"/>
  <c r="N40" i="51"/>
  <c r="V40" i="51"/>
  <c r="D41" i="51"/>
  <c r="L41" i="51"/>
  <c r="T41" i="51"/>
  <c r="AB41" i="51"/>
  <c r="J42" i="51"/>
  <c r="R42" i="51"/>
  <c r="Z42" i="51"/>
  <c r="H43" i="51"/>
  <c r="P43" i="51"/>
  <c r="X43" i="51"/>
  <c r="F44" i="51"/>
  <c r="N44" i="51"/>
  <c r="V44" i="51"/>
  <c r="D45" i="51"/>
  <c r="L45" i="51"/>
  <c r="T45" i="51"/>
  <c r="AB45" i="51"/>
  <c r="J46" i="51"/>
  <c r="R46" i="51"/>
  <c r="Z46" i="51"/>
  <c r="H47" i="51"/>
  <c r="P47" i="51"/>
  <c r="X47" i="51"/>
  <c r="F48" i="51"/>
  <c r="N48" i="51"/>
  <c r="V48" i="51"/>
  <c r="D49" i="51"/>
  <c r="L49" i="51"/>
  <c r="T49" i="51"/>
  <c r="AB49" i="51"/>
  <c r="J50" i="51"/>
  <c r="R50" i="51"/>
  <c r="Z50" i="51"/>
  <c r="H51" i="51"/>
  <c r="P51" i="51"/>
  <c r="X51" i="51"/>
  <c r="F52" i="51"/>
  <c r="N52" i="51"/>
  <c r="V52" i="51"/>
  <c r="D53" i="51"/>
  <c r="L53" i="51"/>
  <c r="T53" i="51"/>
  <c r="AB53" i="51"/>
  <c r="J54" i="51"/>
  <c r="R54" i="51"/>
  <c r="Z54" i="51"/>
  <c r="H55" i="51"/>
  <c r="P55" i="51"/>
  <c r="X55" i="51"/>
  <c r="F56" i="51"/>
  <c r="N56" i="51"/>
  <c r="V56" i="51"/>
  <c r="D57" i="51"/>
  <c r="L57" i="51"/>
  <c r="T57" i="51"/>
  <c r="AB57" i="51"/>
  <c r="J58" i="51"/>
  <c r="R58" i="51"/>
  <c r="Z58" i="51"/>
  <c r="H59" i="51"/>
  <c r="P59" i="51"/>
  <c r="X59" i="51"/>
  <c r="F60" i="51"/>
  <c r="N60" i="51"/>
  <c r="V60" i="51"/>
  <c r="D61" i="51"/>
  <c r="L61" i="51"/>
  <c r="T61" i="51"/>
  <c r="AB61" i="51"/>
  <c r="J62" i="51"/>
  <c r="R62" i="51"/>
  <c r="Z62" i="51"/>
  <c r="H63" i="51"/>
  <c r="P63" i="51"/>
  <c r="X63" i="51"/>
  <c r="F64" i="51"/>
  <c r="N64" i="51"/>
  <c r="V64" i="51"/>
  <c r="D65" i="51"/>
  <c r="L65" i="51"/>
  <c r="T65" i="51"/>
  <c r="AB65" i="51"/>
  <c r="J66" i="51"/>
  <c r="R66" i="51"/>
  <c r="Z66" i="51"/>
  <c r="H67" i="51"/>
  <c r="P67" i="51"/>
  <c r="X67" i="51"/>
  <c r="F68" i="51"/>
  <c r="N68" i="51"/>
  <c r="V68" i="51"/>
  <c r="D69" i="51"/>
  <c r="L69" i="51"/>
  <c r="T69" i="51"/>
  <c r="AB69" i="51"/>
  <c r="J70" i="51"/>
  <c r="R70" i="51"/>
  <c r="Z70" i="51"/>
  <c r="H71" i="51"/>
  <c r="P71" i="51"/>
  <c r="X71" i="51"/>
  <c r="F72" i="51"/>
  <c r="N72" i="51"/>
  <c r="V72" i="51"/>
  <c r="D73" i="51"/>
  <c r="L73" i="51"/>
  <c r="T73" i="51"/>
  <c r="AB73" i="51"/>
  <c r="J74" i="51"/>
  <c r="R74" i="51"/>
  <c r="Z74" i="51"/>
  <c r="H75" i="51"/>
  <c r="P75" i="51"/>
  <c r="X75" i="51"/>
  <c r="F76" i="51"/>
  <c r="N76" i="51"/>
  <c r="V76" i="51"/>
  <c r="D77" i="51"/>
  <c r="L77" i="51"/>
  <c r="T77" i="51"/>
  <c r="AB77" i="51"/>
  <c r="J78" i="51"/>
  <c r="R78" i="51"/>
  <c r="Z78" i="51"/>
  <c r="H79" i="51"/>
  <c r="P79" i="51"/>
  <c r="X79" i="51"/>
  <c r="F80" i="51"/>
  <c r="N80" i="51"/>
  <c r="V80" i="51"/>
  <c r="D81" i="51"/>
  <c r="L81" i="51"/>
  <c r="T81" i="51"/>
  <c r="AB81" i="51"/>
  <c r="J82" i="51"/>
  <c r="R82" i="51"/>
  <c r="Z82" i="51"/>
  <c r="H83" i="51"/>
  <c r="P83" i="51"/>
  <c r="X83" i="51"/>
  <c r="F84" i="51"/>
  <c r="N84" i="51"/>
  <c r="V84" i="51"/>
  <c r="D85" i="51"/>
  <c r="L85" i="51"/>
  <c r="T85" i="51"/>
  <c r="AB85" i="51"/>
  <c r="J86" i="51"/>
  <c r="R86" i="51"/>
  <c r="Z86" i="51"/>
  <c r="H87" i="51"/>
  <c r="P87" i="51"/>
  <c r="X87" i="51"/>
  <c r="F88" i="51"/>
  <c r="N88" i="51"/>
  <c r="V88" i="51"/>
  <c r="D89" i="51"/>
  <c r="L89" i="51"/>
  <c r="T89" i="51"/>
  <c r="AB89" i="51"/>
  <c r="J90" i="51"/>
  <c r="R90" i="51"/>
  <c r="Z90" i="51"/>
  <c r="H91" i="51"/>
  <c r="P91" i="51"/>
  <c r="X91" i="51"/>
  <c r="F92" i="51"/>
  <c r="N92" i="51"/>
  <c r="V92" i="51"/>
  <c r="D93" i="51"/>
  <c r="L93" i="51"/>
  <c r="T93" i="51"/>
  <c r="AB93" i="51"/>
  <c r="J94" i="51"/>
  <c r="R94" i="51"/>
  <c r="Z94" i="51"/>
  <c r="H95" i="51"/>
  <c r="P95" i="51"/>
  <c r="X95" i="51"/>
  <c r="F96" i="51"/>
  <c r="N96" i="51"/>
  <c r="V96" i="51"/>
  <c r="D97" i="51"/>
  <c r="L97" i="51"/>
  <c r="T97" i="51"/>
  <c r="AB97" i="51"/>
  <c r="J98" i="51"/>
  <c r="R98" i="51"/>
  <c r="Z98" i="51"/>
  <c r="H99" i="51"/>
  <c r="P99" i="51"/>
  <c r="X99" i="51"/>
  <c r="F100" i="51"/>
  <c r="N100" i="51"/>
  <c r="V100" i="51"/>
  <c r="D101" i="51"/>
  <c r="L101" i="51"/>
  <c r="T101" i="51"/>
  <c r="AB101" i="51"/>
  <c r="J102" i="51"/>
  <c r="R102" i="51"/>
  <c r="Z102" i="51"/>
  <c r="H103" i="51"/>
  <c r="P103" i="51"/>
  <c r="X103" i="51"/>
  <c r="F104" i="51"/>
  <c r="N104" i="51"/>
  <c r="V104" i="51"/>
  <c r="D105" i="51"/>
  <c r="L105" i="51"/>
  <c r="T105" i="51"/>
  <c r="AB105" i="51"/>
  <c r="J106" i="51"/>
  <c r="R106" i="51"/>
  <c r="Z106" i="51"/>
  <c r="H107" i="51"/>
  <c r="P107" i="51"/>
  <c r="X107" i="51"/>
  <c r="F108" i="51"/>
  <c r="N108" i="51"/>
  <c r="V108" i="51"/>
  <c r="D109" i="51"/>
  <c r="L109" i="51"/>
  <c r="T109" i="51"/>
  <c r="AB109" i="51"/>
  <c r="J110" i="51"/>
  <c r="R110" i="51"/>
  <c r="Z110" i="51"/>
  <c r="H111" i="51"/>
  <c r="P111" i="51"/>
  <c r="X111" i="51"/>
  <c r="F112" i="51"/>
  <c r="N112" i="51"/>
  <c r="V112" i="51"/>
  <c r="D113" i="51"/>
  <c r="L113" i="51"/>
  <c r="T113" i="51"/>
  <c r="AB113" i="51"/>
  <c r="J114" i="51"/>
  <c r="R114" i="51"/>
  <c r="Z114" i="51"/>
  <c r="H115" i="51"/>
  <c r="P115" i="51"/>
  <c r="X115" i="51"/>
  <c r="F116" i="51"/>
  <c r="N116" i="51"/>
  <c r="V116" i="51"/>
  <c r="D117" i="51"/>
  <c r="L117" i="51"/>
  <c r="T117" i="51"/>
  <c r="AB117" i="51"/>
  <c r="J118" i="51"/>
  <c r="R118" i="51"/>
  <c r="Z118" i="51"/>
  <c r="H119" i="51"/>
  <c r="P119" i="51"/>
  <c r="X119" i="51"/>
  <c r="F120" i="51"/>
  <c r="N120" i="51"/>
  <c r="V120" i="51"/>
  <c r="D121" i="51"/>
  <c r="L121" i="51"/>
  <c r="T121" i="51"/>
  <c r="AB121" i="51"/>
  <c r="J122" i="51"/>
  <c r="R122" i="51"/>
  <c r="Z122" i="51"/>
  <c r="H123" i="51"/>
  <c r="P123" i="51"/>
  <c r="X123" i="51"/>
  <c r="F124" i="51"/>
  <c r="N124" i="51"/>
  <c r="V124" i="51"/>
  <c r="D125" i="51"/>
  <c r="L125" i="51"/>
  <c r="T125" i="51"/>
  <c r="AB125" i="51"/>
  <c r="J126" i="51"/>
  <c r="R126" i="51"/>
  <c r="Z126" i="51"/>
  <c r="H127" i="51"/>
  <c r="P127" i="51"/>
  <c r="X127" i="51"/>
  <c r="F128" i="51"/>
  <c r="N128" i="51"/>
  <c r="V128" i="51"/>
  <c r="D129" i="51"/>
  <c r="L129" i="51"/>
  <c r="T129" i="51"/>
  <c r="AB129" i="51"/>
  <c r="J130" i="51"/>
  <c r="R130" i="51"/>
  <c r="Z130" i="51"/>
  <c r="H131" i="51"/>
  <c r="P131" i="51"/>
  <c r="X131" i="51"/>
  <c r="F132" i="51"/>
  <c r="N132" i="51"/>
  <c r="V132" i="51"/>
  <c r="D133" i="51"/>
  <c r="L133" i="51"/>
  <c r="T133" i="51"/>
  <c r="AB133" i="51"/>
  <c r="J134" i="51"/>
  <c r="D476" i="49"/>
  <c r="E476" i="49"/>
  <c r="D480" i="49"/>
  <c r="E480" i="49"/>
  <c r="D486" i="49"/>
  <c r="E486" i="49"/>
  <c r="R35" i="51"/>
  <c r="Z35" i="51"/>
  <c r="H36" i="51"/>
  <c r="P36" i="51"/>
  <c r="X36" i="51"/>
  <c r="F37" i="51"/>
  <c r="N37" i="51"/>
  <c r="V37" i="51"/>
  <c r="D38" i="51"/>
  <c r="L38" i="51"/>
  <c r="T38" i="51"/>
  <c r="AB38" i="51"/>
  <c r="J39" i="51"/>
  <c r="R39" i="51"/>
  <c r="Z39" i="51"/>
  <c r="H40" i="51"/>
  <c r="P40" i="51"/>
  <c r="X40" i="51"/>
  <c r="F41" i="51"/>
  <c r="N41" i="51"/>
  <c r="V41" i="51"/>
  <c r="D42" i="51"/>
  <c r="L42" i="51"/>
  <c r="T42" i="51"/>
  <c r="AB42" i="51"/>
  <c r="J43" i="51"/>
  <c r="R43" i="51"/>
  <c r="Z43" i="51"/>
  <c r="H44" i="51"/>
  <c r="P44" i="51"/>
  <c r="X44" i="51"/>
  <c r="F45" i="51"/>
  <c r="N45" i="51"/>
  <c r="V45" i="51"/>
  <c r="D46" i="51"/>
  <c r="L46" i="51"/>
  <c r="T46" i="51"/>
  <c r="AB46" i="51"/>
  <c r="J47" i="51"/>
  <c r="R47" i="51"/>
  <c r="Z47" i="51"/>
  <c r="H48" i="51"/>
  <c r="P48" i="51"/>
  <c r="X48" i="51"/>
  <c r="F49" i="51"/>
  <c r="N49" i="51"/>
  <c r="V49" i="51"/>
  <c r="D50" i="51"/>
  <c r="L50" i="51"/>
  <c r="T50" i="51"/>
  <c r="AB50" i="51"/>
  <c r="J51" i="51"/>
  <c r="R51" i="51"/>
  <c r="Z51" i="51"/>
  <c r="H52" i="51"/>
  <c r="P52" i="51"/>
  <c r="X52" i="51"/>
  <c r="F53" i="51"/>
  <c r="N53" i="51"/>
  <c r="V53" i="51"/>
  <c r="D54" i="51"/>
  <c r="L54" i="51"/>
  <c r="T54" i="51"/>
  <c r="AB54" i="51"/>
  <c r="J55" i="51"/>
  <c r="R55" i="51"/>
  <c r="Z55" i="51"/>
  <c r="H56" i="51"/>
  <c r="P56" i="51"/>
  <c r="X56" i="51"/>
  <c r="F57" i="51"/>
  <c r="N57" i="51"/>
  <c r="V57" i="51"/>
  <c r="D58" i="51"/>
  <c r="L58" i="51"/>
  <c r="T58" i="51"/>
  <c r="AB58" i="51"/>
  <c r="J59" i="51"/>
  <c r="R59" i="51"/>
  <c r="Z59" i="51"/>
  <c r="H60" i="51"/>
  <c r="P60" i="51"/>
  <c r="X60" i="51"/>
  <c r="F61" i="51"/>
  <c r="N61" i="51"/>
  <c r="V61" i="51"/>
  <c r="D62" i="51"/>
  <c r="L62" i="51"/>
  <c r="T62" i="51"/>
  <c r="AB62" i="51"/>
  <c r="J63" i="51"/>
  <c r="R63" i="51"/>
  <c r="Z63" i="51"/>
  <c r="H64" i="51"/>
  <c r="P64" i="51"/>
  <c r="X64" i="51"/>
  <c r="F65" i="51"/>
  <c r="N65" i="51"/>
  <c r="V65" i="51"/>
  <c r="D66" i="51"/>
  <c r="L66" i="51"/>
  <c r="T66" i="51"/>
  <c r="AB66" i="51"/>
  <c r="J67" i="51"/>
  <c r="R67" i="51"/>
  <c r="Z67" i="51"/>
  <c r="H68" i="51"/>
  <c r="P68" i="51"/>
  <c r="X68" i="51"/>
  <c r="F69" i="51"/>
  <c r="N69" i="51"/>
  <c r="V69" i="51"/>
  <c r="D70" i="51"/>
  <c r="L70" i="51"/>
  <c r="T70" i="51"/>
  <c r="AB70" i="51"/>
  <c r="J71" i="51"/>
  <c r="R71" i="51"/>
  <c r="Z71" i="51"/>
  <c r="H72" i="51"/>
  <c r="P72" i="51"/>
  <c r="X72" i="51"/>
  <c r="F73" i="51"/>
  <c r="N73" i="51"/>
  <c r="V73" i="51"/>
  <c r="D74" i="51"/>
  <c r="L74" i="51"/>
  <c r="T74" i="51"/>
  <c r="AB74" i="51"/>
  <c r="J75" i="51"/>
  <c r="R75" i="51"/>
  <c r="Z75" i="51"/>
  <c r="H76" i="51"/>
  <c r="P76" i="51"/>
  <c r="X76" i="51"/>
  <c r="F77" i="51"/>
  <c r="N77" i="51"/>
  <c r="V77" i="51"/>
  <c r="D78" i="51"/>
  <c r="L78" i="51"/>
  <c r="T78" i="51"/>
  <c r="AB78" i="51"/>
  <c r="J79" i="51"/>
  <c r="R79" i="51"/>
  <c r="Z79" i="51"/>
  <c r="H80" i="51"/>
  <c r="P80" i="51"/>
  <c r="X80" i="51"/>
  <c r="F81" i="51"/>
  <c r="N81" i="51"/>
  <c r="V81" i="51"/>
  <c r="D82" i="51"/>
  <c r="L82" i="51"/>
  <c r="T82" i="51"/>
  <c r="AB82" i="51"/>
  <c r="J83" i="51"/>
  <c r="R83" i="51"/>
  <c r="Z83" i="51"/>
  <c r="H84" i="51"/>
  <c r="P84" i="51"/>
  <c r="X84" i="51"/>
  <c r="F85" i="51"/>
  <c r="N85" i="51"/>
  <c r="V85" i="51"/>
  <c r="D86" i="51"/>
  <c r="L86" i="51"/>
  <c r="T86" i="51"/>
  <c r="AB86" i="51"/>
  <c r="J87" i="51"/>
  <c r="R87" i="51"/>
  <c r="Z87" i="51"/>
  <c r="H88" i="51"/>
  <c r="P88" i="51"/>
  <c r="X88" i="51"/>
  <c r="F89" i="51"/>
  <c r="N89" i="51"/>
  <c r="V89" i="51"/>
  <c r="D90" i="51"/>
  <c r="L90" i="51"/>
  <c r="T90" i="51"/>
  <c r="AB90" i="51"/>
  <c r="J91" i="51"/>
  <c r="R91" i="51"/>
  <c r="Z91" i="51"/>
  <c r="H92" i="51"/>
  <c r="P92" i="51"/>
  <c r="X92" i="51"/>
  <c r="F93" i="51"/>
  <c r="N93" i="51"/>
  <c r="V93" i="51"/>
  <c r="D94" i="51"/>
  <c r="L94" i="51"/>
  <c r="T94" i="51"/>
  <c r="AB94" i="51"/>
  <c r="J95" i="51"/>
  <c r="R95" i="51"/>
  <c r="Z95" i="51"/>
  <c r="H96" i="51"/>
  <c r="P96" i="51"/>
  <c r="X96" i="51"/>
  <c r="F97" i="51"/>
  <c r="N97" i="51"/>
  <c r="V97" i="51"/>
  <c r="D98" i="51"/>
  <c r="L98" i="51"/>
  <c r="T98" i="51"/>
  <c r="AB98" i="51"/>
  <c r="J99" i="51"/>
  <c r="R99" i="51"/>
  <c r="Z99" i="51"/>
  <c r="H100" i="51"/>
  <c r="P100" i="51"/>
  <c r="X100" i="51"/>
  <c r="F101" i="51"/>
  <c r="N101" i="51"/>
  <c r="V101" i="51"/>
  <c r="D102" i="51"/>
  <c r="L102" i="51"/>
  <c r="T102" i="51"/>
  <c r="AB102" i="51"/>
  <c r="J103" i="51"/>
  <c r="R103" i="51"/>
  <c r="Z103" i="51"/>
  <c r="H104" i="51"/>
  <c r="P104" i="51"/>
  <c r="X104" i="51"/>
  <c r="F105" i="51"/>
  <c r="N105" i="51"/>
  <c r="V105" i="51"/>
  <c r="D106" i="51"/>
  <c r="L106" i="51"/>
  <c r="T106" i="51"/>
  <c r="AB106" i="51"/>
  <c r="J107" i="51"/>
  <c r="R107" i="51"/>
  <c r="Z107" i="51"/>
  <c r="H108" i="51"/>
  <c r="P108" i="51"/>
  <c r="X108" i="51"/>
  <c r="F109" i="51"/>
  <c r="N109" i="51"/>
  <c r="V109" i="51"/>
  <c r="D110" i="51"/>
  <c r="L110" i="51"/>
  <c r="T110" i="51"/>
  <c r="AB110" i="51"/>
  <c r="J111" i="51"/>
  <c r="R111" i="51"/>
  <c r="Z111" i="51"/>
  <c r="H112" i="51"/>
  <c r="P112" i="51"/>
  <c r="X112" i="51"/>
  <c r="F113" i="51"/>
  <c r="N113" i="51"/>
  <c r="V113" i="51"/>
  <c r="D114" i="51"/>
  <c r="L114" i="51"/>
  <c r="T114" i="51"/>
  <c r="AB114" i="51"/>
  <c r="J115" i="51"/>
  <c r="R115" i="51"/>
  <c r="Z115" i="51"/>
  <c r="H116" i="51"/>
  <c r="P116" i="51"/>
  <c r="X116" i="51"/>
  <c r="F117" i="51"/>
  <c r="N117" i="51"/>
  <c r="V117" i="51"/>
  <c r="D118" i="51"/>
  <c r="L118" i="51"/>
  <c r="T118" i="51"/>
  <c r="AB118" i="51"/>
  <c r="J119" i="51"/>
  <c r="R119" i="51"/>
  <c r="Z119" i="51"/>
  <c r="H120" i="51"/>
  <c r="P120" i="51"/>
  <c r="X120" i="51"/>
  <c r="F121" i="51"/>
  <c r="N121" i="51"/>
  <c r="V121" i="51"/>
  <c r="D122" i="51"/>
  <c r="L122" i="51"/>
  <c r="T122" i="51"/>
  <c r="AB122" i="51"/>
  <c r="J123" i="51"/>
  <c r="R123" i="51"/>
  <c r="Z123" i="51"/>
  <c r="H124" i="51"/>
  <c r="P124" i="51"/>
  <c r="X124" i="51"/>
  <c r="F125" i="51"/>
  <c r="N125" i="51"/>
  <c r="V125" i="51"/>
  <c r="D126" i="51"/>
  <c r="L126" i="51"/>
  <c r="T126" i="51"/>
  <c r="AB126" i="51"/>
  <c r="J127" i="51"/>
  <c r="R127" i="51"/>
  <c r="Z127" i="51"/>
  <c r="H128" i="51"/>
  <c r="P128" i="51"/>
  <c r="X128" i="51"/>
  <c r="F129" i="51"/>
  <c r="N129" i="51"/>
  <c r="V129" i="51"/>
  <c r="D130" i="51"/>
  <c r="L130" i="51"/>
  <c r="T130" i="51"/>
  <c r="AB130" i="51"/>
  <c r="J131" i="51"/>
  <c r="R131" i="51"/>
  <c r="Z131" i="51"/>
  <c r="H132" i="51"/>
  <c r="P132" i="51"/>
  <c r="X132" i="51"/>
  <c r="F133" i="51"/>
  <c r="N133" i="51"/>
  <c r="V133" i="51"/>
  <c r="D134" i="51"/>
  <c r="L134" i="51"/>
  <c r="F363" i="49"/>
  <c r="E363" i="49"/>
  <c r="D363" i="49"/>
  <c r="F364" i="49"/>
  <c r="E364" i="49"/>
  <c r="D364" i="49"/>
  <c r="F365" i="49"/>
  <c r="E365" i="49"/>
  <c r="D365" i="49"/>
  <c r="F366" i="49"/>
  <c r="E366" i="49"/>
  <c r="D366" i="49"/>
  <c r="F367" i="49"/>
  <c r="E367" i="49"/>
  <c r="D367" i="49"/>
  <c r="F368" i="49"/>
  <c r="E368" i="49"/>
  <c r="D368" i="49"/>
  <c r="F369" i="49"/>
  <c r="E369" i="49"/>
  <c r="D369" i="49"/>
  <c r="F370" i="49"/>
  <c r="E370" i="49"/>
  <c r="D370" i="49"/>
  <c r="F377" i="49"/>
  <c r="E377" i="49"/>
  <c r="D377" i="49"/>
  <c r="F378" i="49"/>
  <c r="E378" i="49"/>
  <c r="D378" i="49"/>
  <c r="F379" i="49"/>
  <c r="E379" i="49"/>
  <c r="D379" i="49"/>
  <c r="F380" i="49"/>
  <c r="E380" i="49"/>
  <c r="D380" i="49"/>
  <c r="F381" i="49"/>
  <c r="E381" i="49"/>
  <c r="D381" i="49"/>
  <c r="F382" i="49"/>
  <c r="E382" i="49"/>
  <c r="D382" i="49"/>
  <c r="F383" i="49"/>
  <c r="E383" i="49"/>
  <c r="D383" i="49"/>
  <c r="F384" i="49"/>
  <c r="E384" i="49"/>
  <c r="D384" i="49"/>
  <c r="F391" i="49"/>
  <c r="E391" i="49"/>
  <c r="D391" i="49"/>
  <c r="F392" i="49"/>
  <c r="E392" i="49"/>
  <c r="D392" i="49"/>
  <c r="F393" i="49"/>
  <c r="E393" i="49"/>
  <c r="D393" i="49"/>
  <c r="F394" i="49"/>
  <c r="E394" i="49"/>
  <c r="D394" i="49"/>
  <c r="F395" i="49"/>
  <c r="E395" i="49"/>
  <c r="D395" i="49"/>
  <c r="F396" i="49"/>
  <c r="E396" i="49"/>
  <c r="D396" i="49"/>
  <c r="F397" i="49"/>
  <c r="E397" i="49"/>
  <c r="D397" i="49"/>
  <c r="F398" i="49"/>
  <c r="E398" i="49"/>
  <c r="D398" i="49"/>
  <c r="F405" i="49"/>
  <c r="E405" i="49"/>
  <c r="D405" i="49"/>
  <c r="F406" i="49"/>
  <c r="E406" i="49"/>
  <c r="D406" i="49"/>
  <c r="F407" i="49"/>
  <c r="E407" i="49"/>
  <c r="D407" i="49"/>
  <c r="F408" i="49"/>
  <c r="E408" i="49"/>
  <c r="D408" i="49"/>
  <c r="F409" i="49"/>
  <c r="E409" i="49"/>
  <c r="D409" i="49"/>
  <c r="F410" i="49"/>
  <c r="E410" i="49"/>
  <c r="D410" i="49"/>
  <c r="F411" i="49"/>
  <c r="E411" i="49"/>
  <c r="D411" i="49"/>
  <c r="F412" i="49"/>
  <c r="E412" i="49"/>
  <c r="D412" i="49"/>
  <c r="F419" i="49"/>
  <c r="E419" i="49"/>
  <c r="D419" i="49"/>
  <c r="F420" i="49"/>
  <c r="E420" i="49"/>
  <c r="D420" i="49"/>
  <c r="F421" i="49"/>
  <c r="E421" i="49"/>
  <c r="D421" i="49"/>
  <c r="F422" i="49"/>
  <c r="E422" i="49"/>
  <c r="D422" i="49"/>
  <c r="F423" i="49"/>
  <c r="E423" i="49"/>
  <c r="D423" i="49"/>
  <c r="F424" i="49"/>
  <c r="E424" i="49"/>
  <c r="D424" i="49"/>
  <c r="F425" i="49"/>
  <c r="E425" i="49"/>
  <c r="D425" i="49"/>
  <c r="F426" i="49"/>
  <c r="E426" i="49"/>
  <c r="D426" i="49"/>
  <c r="F433" i="49"/>
  <c r="E433" i="49"/>
  <c r="D433" i="49"/>
  <c r="F434" i="49"/>
  <c r="E434" i="49"/>
  <c r="D434" i="49"/>
  <c r="F435" i="49"/>
  <c r="E435" i="49"/>
  <c r="D435" i="49"/>
  <c r="F436" i="49"/>
  <c r="E436" i="49"/>
  <c r="D436" i="49"/>
  <c r="F437" i="49"/>
  <c r="E437" i="49"/>
  <c r="D437" i="49"/>
  <c r="F438" i="49"/>
  <c r="E438" i="49"/>
  <c r="D438" i="49"/>
  <c r="F439" i="49"/>
  <c r="E439" i="49"/>
  <c r="D439" i="49"/>
  <c r="F440" i="49"/>
  <c r="E440" i="49"/>
  <c r="D440" i="49"/>
  <c r="F447" i="49"/>
  <c r="E447" i="49"/>
  <c r="D447" i="49"/>
  <c r="F448" i="49"/>
  <c r="E448" i="49"/>
  <c r="D448" i="49"/>
  <c r="F449" i="49"/>
  <c r="E449" i="49"/>
  <c r="D449" i="49"/>
  <c r="F450" i="49"/>
  <c r="E450" i="49"/>
  <c r="D450" i="49"/>
  <c r="F451" i="49"/>
  <c r="E451" i="49"/>
  <c r="D451" i="49"/>
  <c r="F452" i="49"/>
  <c r="E452" i="49"/>
  <c r="D452" i="49"/>
  <c r="F453" i="49"/>
  <c r="E453" i="49"/>
  <c r="D453" i="49"/>
  <c r="F454" i="49"/>
  <c r="E454" i="49"/>
  <c r="D454" i="49"/>
  <c r="E461" i="49"/>
  <c r="D461" i="49"/>
  <c r="E462" i="49"/>
  <c r="D462" i="49"/>
  <c r="E463" i="49"/>
  <c r="D463" i="49"/>
  <c r="E464" i="49"/>
  <c r="D464" i="49"/>
  <c r="E465" i="49"/>
  <c r="D465" i="49"/>
  <c r="E466" i="49"/>
  <c r="D466" i="49"/>
  <c r="E467" i="49"/>
  <c r="D467" i="49"/>
  <c r="E468" i="49"/>
  <c r="D468" i="49"/>
  <c r="E475" i="49"/>
  <c r="D475" i="49"/>
  <c r="E479" i="49"/>
  <c r="D479" i="49"/>
  <c r="C483" i="49"/>
  <c r="F471" i="49" s="1"/>
  <c r="E485" i="49"/>
  <c r="D485" i="49"/>
  <c r="D489" i="49"/>
  <c r="D491" i="49"/>
  <c r="D493" i="49"/>
  <c r="D495" i="49"/>
  <c r="D497" i="49"/>
  <c r="D499" i="49"/>
  <c r="D8" i="51"/>
  <c r="H8" i="51"/>
  <c r="L8" i="51"/>
  <c r="P8" i="51"/>
  <c r="T8" i="51"/>
  <c r="X8" i="51"/>
  <c r="AB8" i="51"/>
  <c r="F9" i="51"/>
  <c r="J9" i="51"/>
  <c r="N9" i="51"/>
  <c r="R9" i="51"/>
  <c r="V9" i="51"/>
  <c r="Z9" i="51"/>
  <c r="D10" i="51"/>
  <c r="H10" i="51"/>
  <c r="L10" i="51"/>
  <c r="P10" i="51"/>
  <c r="T10" i="51"/>
  <c r="X10" i="51"/>
  <c r="AB10" i="51"/>
  <c r="F11" i="51"/>
  <c r="J11" i="51"/>
  <c r="N11" i="51"/>
  <c r="R11" i="51"/>
  <c r="V11" i="51"/>
  <c r="Z11" i="51"/>
  <c r="D12" i="51"/>
  <c r="H12" i="51"/>
  <c r="L12" i="51"/>
  <c r="P12" i="51"/>
  <c r="T12" i="51"/>
  <c r="X12" i="51"/>
  <c r="AB12" i="51"/>
  <c r="D14" i="51"/>
  <c r="H14" i="51"/>
  <c r="L14" i="51"/>
  <c r="P14" i="51"/>
  <c r="T14" i="51"/>
  <c r="X14" i="51"/>
  <c r="AB14" i="51"/>
  <c r="F15" i="51"/>
  <c r="J15" i="51"/>
  <c r="N15" i="51"/>
  <c r="R15" i="51"/>
  <c r="V15" i="51"/>
  <c r="Z15" i="51"/>
  <c r="D16" i="51"/>
  <c r="H16" i="51"/>
  <c r="L16" i="51"/>
  <c r="P16" i="51"/>
  <c r="T16" i="51"/>
  <c r="X16" i="51"/>
  <c r="AB16" i="51"/>
  <c r="F17" i="51"/>
  <c r="J17" i="51"/>
  <c r="N17" i="51"/>
  <c r="R17" i="51"/>
  <c r="V17" i="51"/>
  <c r="Z17" i="51"/>
  <c r="D18" i="51"/>
  <c r="H18" i="51"/>
  <c r="L18" i="51"/>
  <c r="P18" i="51"/>
  <c r="T18" i="51"/>
  <c r="X18" i="51"/>
  <c r="AB18" i="51"/>
  <c r="F19" i="51"/>
  <c r="J19" i="51"/>
  <c r="N19" i="51"/>
  <c r="R19" i="51"/>
  <c r="V19" i="51"/>
  <c r="Z19" i="51"/>
  <c r="D20" i="51"/>
  <c r="H20" i="51"/>
  <c r="L20" i="51"/>
  <c r="P20" i="51"/>
  <c r="T20" i="51"/>
  <c r="X20" i="51"/>
  <c r="AB20" i="51"/>
  <c r="F21" i="51"/>
  <c r="J21" i="51"/>
  <c r="N21" i="51"/>
  <c r="R21" i="51"/>
  <c r="V21" i="51"/>
  <c r="Z21" i="51"/>
  <c r="D22" i="51"/>
  <c r="H22" i="51"/>
  <c r="L22" i="51"/>
  <c r="P22" i="51"/>
  <c r="T22" i="51"/>
  <c r="X22" i="51"/>
  <c r="AB22" i="51"/>
  <c r="F23" i="51"/>
  <c r="J23" i="51"/>
  <c r="N23" i="51"/>
  <c r="R23" i="51"/>
  <c r="V23" i="51"/>
  <c r="Z23" i="51"/>
  <c r="D24" i="51"/>
  <c r="H24" i="51"/>
  <c r="L24" i="51"/>
  <c r="P24" i="51"/>
  <c r="T24" i="51"/>
  <c r="X24" i="51"/>
  <c r="AB24" i="51"/>
  <c r="F25" i="51"/>
  <c r="J25" i="51"/>
  <c r="N25" i="51"/>
  <c r="R25" i="51"/>
  <c r="V25" i="51"/>
  <c r="Z25" i="51"/>
  <c r="D26" i="51"/>
  <c r="H26" i="51"/>
  <c r="L26" i="51"/>
  <c r="P26" i="51"/>
  <c r="T26" i="51"/>
  <c r="X26" i="51"/>
  <c r="AB26" i="51"/>
  <c r="F27" i="51"/>
  <c r="J27" i="51"/>
  <c r="N27" i="51"/>
  <c r="R27" i="51"/>
  <c r="V27" i="51"/>
  <c r="Z27" i="51"/>
  <c r="D28" i="51"/>
  <c r="H28" i="51"/>
  <c r="L28" i="51"/>
  <c r="P28" i="51"/>
  <c r="T28" i="51"/>
  <c r="X28" i="51"/>
  <c r="AB28" i="51"/>
  <c r="F29" i="51"/>
  <c r="J29" i="51"/>
  <c r="N29" i="51"/>
  <c r="R29" i="51"/>
  <c r="V29" i="51"/>
  <c r="Z29" i="51"/>
  <c r="D30" i="51"/>
  <c r="H30" i="51"/>
  <c r="L30" i="51"/>
  <c r="P30" i="51"/>
  <c r="T30" i="51"/>
  <c r="X30" i="51"/>
  <c r="AB30" i="51"/>
  <c r="F31" i="51"/>
  <c r="J31" i="51"/>
  <c r="N31" i="51"/>
  <c r="R31" i="51"/>
  <c r="V31" i="51"/>
  <c r="Z31" i="51"/>
  <c r="D32" i="51"/>
  <c r="H32" i="51"/>
  <c r="L32" i="51"/>
  <c r="P32" i="51"/>
  <c r="T32" i="51"/>
  <c r="X32" i="51"/>
  <c r="AB32" i="51"/>
  <c r="F33" i="51"/>
  <c r="J33" i="51"/>
  <c r="N33" i="51"/>
  <c r="R33" i="51"/>
  <c r="V33" i="51"/>
  <c r="Z33" i="51"/>
  <c r="D34" i="51"/>
  <c r="H34" i="51"/>
  <c r="L34" i="51"/>
  <c r="P34" i="51"/>
  <c r="T34" i="51"/>
  <c r="X34" i="51"/>
  <c r="AB34" i="51"/>
  <c r="F35" i="51"/>
  <c r="J35" i="51"/>
  <c r="N35" i="51"/>
  <c r="T35" i="51"/>
  <c r="AB35" i="51"/>
  <c r="J36" i="51"/>
  <c r="R36" i="51"/>
  <c r="Z36" i="51"/>
  <c r="H37" i="51"/>
  <c r="P37" i="51"/>
  <c r="X37" i="51"/>
  <c r="F38" i="51"/>
  <c r="N38" i="51"/>
  <c r="V38" i="51"/>
  <c r="D39" i="51"/>
  <c r="L39" i="51"/>
  <c r="T39" i="51"/>
  <c r="AB39" i="51"/>
  <c r="J40" i="51"/>
  <c r="R40" i="51"/>
  <c r="Z40" i="51"/>
  <c r="H41" i="51"/>
  <c r="P41" i="51"/>
  <c r="X41" i="51"/>
  <c r="F42" i="51"/>
  <c r="N42" i="51"/>
  <c r="V42" i="51"/>
  <c r="D43" i="51"/>
  <c r="L43" i="51"/>
  <c r="T43" i="51"/>
  <c r="AB43" i="51"/>
  <c r="J44" i="51"/>
  <c r="R44" i="51"/>
  <c r="Z44" i="51"/>
  <c r="H45" i="51"/>
  <c r="P45" i="51"/>
  <c r="X45" i="51"/>
  <c r="F46" i="51"/>
  <c r="N46" i="51"/>
  <c r="V46" i="51"/>
  <c r="D47" i="51"/>
  <c r="L47" i="51"/>
  <c r="T47" i="51"/>
  <c r="AB47" i="51"/>
  <c r="J48" i="51"/>
  <c r="R48" i="51"/>
  <c r="Z48" i="51"/>
  <c r="H49" i="51"/>
  <c r="P49" i="51"/>
  <c r="X49" i="51"/>
  <c r="F50" i="51"/>
  <c r="N50" i="51"/>
  <c r="V50" i="51"/>
  <c r="D51" i="51"/>
  <c r="L51" i="51"/>
  <c r="T51" i="51"/>
  <c r="AB51" i="51"/>
  <c r="J52" i="51"/>
  <c r="R52" i="51"/>
  <c r="Z52" i="51"/>
  <c r="H53" i="51"/>
  <c r="P53" i="51"/>
  <c r="X53" i="51"/>
  <c r="F54" i="51"/>
  <c r="N54" i="51"/>
  <c r="V54" i="51"/>
  <c r="D55" i="51"/>
  <c r="L55" i="51"/>
  <c r="T55" i="51"/>
  <c r="AB55" i="51"/>
  <c r="J56" i="51"/>
  <c r="R56" i="51"/>
  <c r="Z56" i="51"/>
  <c r="H57" i="51"/>
  <c r="P57" i="51"/>
  <c r="X57" i="51"/>
  <c r="F58" i="51"/>
  <c r="N58" i="51"/>
  <c r="V58" i="51"/>
  <c r="D59" i="51"/>
  <c r="L59" i="51"/>
  <c r="T59" i="51"/>
  <c r="AB59" i="51"/>
  <c r="J60" i="51"/>
  <c r="R60" i="51"/>
  <c r="Z60" i="51"/>
  <c r="H61" i="51"/>
  <c r="P61" i="51"/>
  <c r="X61" i="51"/>
  <c r="F62" i="51"/>
  <c r="N62" i="51"/>
  <c r="V62" i="51"/>
  <c r="D63" i="51"/>
  <c r="L63" i="51"/>
  <c r="T63" i="51"/>
  <c r="AB63" i="51"/>
  <c r="J64" i="51"/>
  <c r="R64" i="51"/>
  <c r="Z64" i="51"/>
  <c r="H65" i="51"/>
  <c r="P65" i="51"/>
  <c r="X65" i="51"/>
  <c r="F66" i="51"/>
  <c r="N66" i="51"/>
  <c r="V66" i="51"/>
  <c r="D67" i="51"/>
  <c r="L67" i="51"/>
  <c r="T67" i="51"/>
  <c r="AB67" i="51"/>
  <c r="J68" i="51"/>
  <c r="R68" i="51"/>
  <c r="Z68" i="51"/>
  <c r="H69" i="51"/>
  <c r="P69" i="51"/>
  <c r="X69" i="51"/>
  <c r="F70" i="51"/>
  <c r="N70" i="51"/>
  <c r="V70" i="51"/>
  <c r="D71" i="51"/>
  <c r="L71" i="51"/>
  <c r="T71" i="51"/>
  <c r="AB71" i="51"/>
  <c r="J72" i="51"/>
  <c r="R72" i="51"/>
  <c r="Z72" i="51"/>
  <c r="H73" i="51"/>
  <c r="P73" i="51"/>
  <c r="X73" i="51"/>
  <c r="F74" i="51"/>
  <c r="N74" i="51"/>
  <c r="V74" i="51"/>
  <c r="D75" i="51"/>
  <c r="L75" i="51"/>
  <c r="T75" i="51"/>
  <c r="AB75" i="51"/>
  <c r="J76" i="51"/>
  <c r="R76" i="51"/>
  <c r="Z76" i="51"/>
  <c r="H77" i="51"/>
  <c r="P77" i="51"/>
  <c r="X77" i="51"/>
  <c r="F78" i="51"/>
  <c r="N78" i="51"/>
  <c r="V78" i="51"/>
  <c r="D79" i="51"/>
  <c r="L79" i="51"/>
  <c r="T79" i="51"/>
  <c r="AB79" i="51"/>
  <c r="J80" i="51"/>
  <c r="R80" i="51"/>
  <c r="Z80" i="51"/>
  <c r="H81" i="51"/>
  <c r="P81" i="51"/>
  <c r="X81" i="51"/>
  <c r="F82" i="51"/>
  <c r="N82" i="51"/>
  <c r="V82" i="51"/>
  <c r="D83" i="51"/>
  <c r="L83" i="51"/>
  <c r="T83" i="51"/>
  <c r="AB83" i="51"/>
  <c r="J84" i="51"/>
  <c r="R84" i="51"/>
  <c r="Z84" i="51"/>
  <c r="H85" i="51"/>
  <c r="P85" i="51"/>
  <c r="X85" i="51"/>
  <c r="F86" i="51"/>
  <c r="N86" i="51"/>
  <c r="V86" i="51"/>
  <c r="D87" i="51"/>
  <c r="L87" i="51"/>
  <c r="T87" i="51"/>
  <c r="AB87" i="51"/>
  <c r="J88" i="51"/>
  <c r="R88" i="51"/>
  <c r="Z88" i="51"/>
  <c r="H89" i="51"/>
  <c r="P89" i="51"/>
  <c r="X89" i="51"/>
  <c r="F90" i="51"/>
  <c r="N90" i="51"/>
  <c r="V90" i="51"/>
  <c r="D91" i="51"/>
  <c r="L91" i="51"/>
  <c r="T91" i="51"/>
  <c r="AB91" i="51"/>
  <c r="J92" i="51"/>
  <c r="R92" i="51"/>
  <c r="Z92" i="51"/>
  <c r="H93" i="51"/>
  <c r="P93" i="51"/>
  <c r="X93" i="51"/>
  <c r="F94" i="51"/>
  <c r="N94" i="51"/>
  <c r="V94" i="51"/>
  <c r="D95" i="51"/>
  <c r="L95" i="51"/>
  <c r="T95" i="51"/>
  <c r="AB95" i="51"/>
  <c r="J96" i="51"/>
  <c r="R96" i="51"/>
  <c r="Z96" i="51"/>
  <c r="H97" i="51"/>
  <c r="P97" i="51"/>
  <c r="X97" i="51"/>
  <c r="F98" i="51"/>
  <c r="N98" i="51"/>
  <c r="V98" i="51"/>
  <c r="D99" i="51"/>
  <c r="L99" i="51"/>
  <c r="T99" i="51"/>
  <c r="AB99" i="51"/>
  <c r="J100" i="51"/>
  <c r="R100" i="51"/>
  <c r="Z100" i="51"/>
  <c r="H101" i="51"/>
  <c r="P101" i="51"/>
  <c r="X101" i="51"/>
  <c r="F102" i="51"/>
  <c r="N102" i="51"/>
  <c r="V102" i="51"/>
  <c r="D103" i="51"/>
  <c r="L103" i="51"/>
  <c r="T103" i="51"/>
  <c r="AB103" i="51"/>
  <c r="J104" i="51"/>
  <c r="R104" i="51"/>
  <c r="Z104" i="51"/>
  <c r="H105" i="51"/>
  <c r="P105" i="51"/>
  <c r="X105" i="51"/>
  <c r="F106" i="51"/>
  <c r="N106" i="51"/>
  <c r="V106" i="51"/>
  <c r="D107" i="51"/>
  <c r="L107" i="51"/>
  <c r="T107" i="51"/>
  <c r="AB107" i="51"/>
  <c r="J108" i="51"/>
  <c r="R108" i="51"/>
  <c r="Z108" i="51"/>
  <c r="H109" i="51"/>
  <c r="P109" i="51"/>
  <c r="X109" i="51"/>
  <c r="F110" i="51"/>
  <c r="N110" i="51"/>
  <c r="V110" i="51"/>
  <c r="D111" i="51"/>
  <c r="L111" i="51"/>
  <c r="T111" i="51"/>
  <c r="AB111" i="51"/>
  <c r="J112" i="51"/>
  <c r="R112" i="51"/>
  <c r="Z112" i="51"/>
  <c r="H113" i="51"/>
  <c r="P113" i="51"/>
  <c r="X113" i="51"/>
  <c r="F114" i="51"/>
  <c r="N114" i="51"/>
  <c r="V114" i="51"/>
  <c r="D115" i="51"/>
  <c r="L115" i="51"/>
  <c r="T115" i="51"/>
  <c r="AB115" i="51"/>
  <c r="J116" i="51"/>
  <c r="R116" i="51"/>
  <c r="Z116" i="51"/>
  <c r="H117" i="51"/>
  <c r="P117" i="51"/>
  <c r="X117" i="51"/>
  <c r="F118" i="51"/>
  <c r="N118" i="51"/>
  <c r="V118" i="51"/>
  <c r="D119" i="51"/>
  <c r="L119" i="51"/>
  <c r="T119" i="51"/>
  <c r="AB119" i="51"/>
  <c r="J120" i="51"/>
  <c r="R120" i="51"/>
  <c r="Z120" i="51"/>
  <c r="H121" i="51"/>
  <c r="P121" i="51"/>
  <c r="X121" i="51"/>
  <c r="F122" i="51"/>
  <c r="N122" i="51"/>
  <c r="V122" i="51"/>
  <c r="D123" i="51"/>
  <c r="L123" i="51"/>
  <c r="T123" i="51"/>
  <c r="AB123" i="51"/>
  <c r="J124" i="51"/>
  <c r="R124" i="51"/>
  <c r="Z124" i="51"/>
  <c r="H125" i="51"/>
  <c r="P125" i="51"/>
  <c r="X125" i="51"/>
  <c r="F126" i="51"/>
  <c r="N126" i="51"/>
  <c r="V126" i="51"/>
  <c r="D127" i="51"/>
  <c r="L127" i="51"/>
  <c r="T127" i="51"/>
  <c r="AB127" i="51"/>
  <c r="J128" i="51"/>
  <c r="R128" i="51"/>
  <c r="Z128" i="51"/>
  <c r="H129" i="51"/>
  <c r="P129" i="51"/>
  <c r="X129" i="51"/>
  <c r="F130" i="51"/>
  <c r="N130" i="51"/>
  <c r="V130" i="51"/>
  <c r="D131" i="51"/>
  <c r="L131" i="51"/>
  <c r="T131" i="51"/>
  <c r="AB131" i="51"/>
  <c r="J132" i="51"/>
  <c r="R132" i="51"/>
  <c r="Z132" i="51"/>
  <c r="H133" i="51"/>
  <c r="P133" i="51"/>
  <c r="X133" i="51"/>
  <c r="F134" i="51"/>
  <c r="P134" i="51"/>
  <c r="N134" i="51"/>
  <c r="R134" i="51"/>
  <c r="V134" i="51"/>
  <c r="Z134" i="51"/>
  <c r="D135" i="51"/>
  <c r="H135" i="51"/>
  <c r="L135" i="51"/>
  <c r="P135" i="51"/>
  <c r="T135" i="51"/>
  <c r="X135" i="51"/>
  <c r="AB135" i="51"/>
  <c r="F136" i="51"/>
  <c r="J136" i="51"/>
  <c r="N136" i="51"/>
  <c r="R136" i="51"/>
  <c r="V136" i="51"/>
  <c r="Z136" i="51"/>
  <c r="D137" i="51"/>
  <c r="H137" i="51"/>
  <c r="L137" i="51"/>
  <c r="P137" i="51"/>
  <c r="T137" i="51"/>
  <c r="X137" i="51"/>
  <c r="AB137" i="51"/>
  <c r="F138" i="51"/>
  <c r="J138" i="51"/>
  <c r="N138" i="51"/>
  <c r="R138" i="51"/>
  <c r="V138" i="51"/>
  <c r="Z138" i="51"/>
  <c r="D139" i="51"/>
  <c r="H139" i="51"/>
  <c r="L139" i="51"/>
  <c r="P139" i="51"/>
  <c r="T139" i="51"/>
  <c r="X139" i="51"/>
  <c r="AB139" i="51"/>
  <c r="F140" i="51"/>
  <c r="J140" i="51"/>
  <c r="N140" i="51"/>
  <c r="R140" i="51"/>
  <c r="V140" i="51"/>
  <c r="Z140" i="51"/>
  <c r="D141" i="51"/>
  <c r="H141" i="51"/>
  <c r="L141" i="51"/>
  <c r="P141" i="51"/>
  <c r="T141" i="51"/>
  <c r="X141" i="51"/>
  <c r="AB141" i="51"/>
  <c r="F142" i="51"/>
  <c r="J142" i="51"/>
  <c r="N142" i="51"/>
  <c r="R142" i="51"/>
  <c r="V142" i="51"/>
  <c r="Z142" i="51"/>
  <c r="D143" i="51"/>
  <c r="H143" i="51"/>
  <c r="L143" i="51"/>
  <c r="P143" i="51"/>
  <c r="T143" i="51"/>
  <c r="X143" i="51"/>
  <c r="AB143" i="51"/>
  <c r="F144" i="51"/>
  <c r="J144" i="51"/>
  <c r="N144" i="51"/>
  <c r="R144" i="51"/>
  <c r="V144" i="51"/>
  <c r="Z144" i="51"/>
  <c r="D145" i="51"/>
  <c r="H145" i="51"/>
  <c r="L145" i="51"/>
  <c r="P145" i="51"/>
  <c r="T145" i="51"/>
  <c r="X145" i="51"/>
  <c r="AB145" i="51"/>
  <c r="F146" i="51"/>
  <c r="J146" i="51"/>
  <c r="N146" i="51"/>
  <c r="R146" i="51"/>
  <c r="V146" i="51"/>
  <c r="Z146" i="51"/>
  <c r="D147" i="51"/>
  <c r="H147" i="51"/>
  <c r="L147" i="51"/>
  <c r="P147" i="51"/>
  <c r="T147" i="51"/>
  <c r="X147" i="51"/>
  <c r="AB147" i="51"/>
  <c r="F148" i="51"/>
  <c r="J148" i="51"/>
  <c r="N148" i="51"/>
  <c r="R148" i="51"/>
  <c r="V148" i="51"/>
  <c r="Z148" i="51"/>
  <c r="D149" i="51"/>
  <c r="H149" i="51"/>
  <c r="L149" i="51"/>
  <c r="P149" i="51"/>
  <c r="T149" i="51"/>
  <c r="X149" i="51"/>
  <c r="AB149" i="51"/>
  <c r="F150" i="51"/>
  <c r="J150" i="51"/>
  <c r="N150" i="51"/>
  <c r="R150" i="51"/>
  <c r="V150" i="51"/>
  <c r="Z150" i="51"/>
  <c r="D151" i="51"/>
  <c r="H151" i="51"/>
  <c r="L151" i="51"/>
  <c r="P151" i="51"/>
  <c r="T151" i="51"/>
  <c r="X151" i="51"/>
  <c r="AB151" i="51"/>
  <c r="F152" i="51"/>
  <c r="J152" i="51"/>
  <c r="N152" i="51"/>
  <c r="R152" i="51"/>
  <c r="V152" i="51"/>
  <c r="Z152" i="51"/>
  <c r="D153" i="51"/>
  <c r="H153" i="51"/>
  <c r="L153" i="51"/>
  <c r="P153" i="51"/>
  <c r="T153" i="51"/>
  <c r="X153" i="51"/>
  <c r="AB153" i="51"/>
  <c r="F154" i="51"/>
  <c r="J154" i="51"/>
  <c r="N154" i="51"/>
  <c r="R154" i="51"/>
  <c r="V154" i="51"/>
  <c r="Z154" i="51"/>
  <c r="D155" i="51"/>
  <c r="H155" i="51"/>
  <c r="L155" i="51"/>
  <c r="P155" i="51"/>
  <c r="T155" i="51"/>
  <c r="X155" i="51"/>
  <c r="AB155" i="51"/>
  <c r="F156" i="51"/>
  <c r="J156" i="51"/>
  <c r="N156" i="51"/>
  <c r="R156" i="51"/>
  <c r="V156" i="51"/>
  <c r="Z156" i="51"/>
  <c r="D157" i="51"/>
  <c r="H157" i="51"/>
  <c r="L157" i="51"/>
  <c r="P157" i="51"/>
  <c r="T157" i="51"/>
  <c r="X157" i="51"/>
  <c r="AB157" i="51"/>
  <c r="F158" i="51"/>
  <c r="J158" i="51"/>
  <c r="N158" i="51"/>
  <c r="R158" i="51"/>
  <c r="V158" i="51"/>
  <c r="Z158" i="51"/>
  <c r="D159" i="51"/>
  <c r="H159" i="51"/>
  <c r="L159" i="51"/>
  <c r="P159" i="51"/>
  <c r="T159" i="51"/>
  <c r="X159" i="51"/>
  <c r="AB159" i="51"/>
  <c r="F160" i="51"/>
  <c r="J160" i="51"/>
  <c r="N160" i="51"/>
  <c r="R160" i="51"/>
  <c r="V160" i="51"/>
  <c r="Z160" i="51"/>
  <c r="D161" i="51"/>
  <c r="H161" i="51"/>
  <c r="L161" i="51"/>
  <c r="P161" i="51"/>
  <c r="T161" i="51"/>
  <c r="X161" i="51"/>
  <c r="AB161" i="51"/>
  <c r="F162" i="51"/>
  <c r="J162" i="51"/>
  <c r="N162" i="51"/>
  <c r="R162" i="51"/>
  <c r="V162" i="51"/>
  <c r="Z162" i="51"/>
  <c r="D163" i="51"/>
  <c r="H163" i="51"/>
  <c r="L163" i="51"/>
  <c r="P163" i="51"/>
  <c r="T163" i="51"/>
  <c r="X163" i="51"/>
  <c r="AB163" i="51"/>
  <c r="F164" i="51"/>
  <c r="J164" i="51"/>
  <c r="N164" i="51"/>
  <c r="R164" i="51"/>
  <c r="V164" i="51"/>
  <c r="Z164" i="51"/>
  <c r="D165" i="51"/>
  <c r="H165" i="51"/>
  <c r="L165" i="51"/>
  <c r="P165" i="51"/>
  <c r="T165" i="51"/>
  <c r="X165" i="51"/>
  <c r="AB165" i="51"/>
  <c r="F166" i="51"/>
  <c r="J166" i="51"/>
  <c r="N166" i="51"/>
  <c r="R166" i="51"/>
  <c r="V166" i="51"/>
  <c r="Z166" i="51"/>
  <c r="D167" i="51"/>
  <c r="H167" i="51"/>
  <c r="L167" i="51"/>
  <c r="P167" i="51"/>
  <c r="T167" i="51"/>
  <c r="X167" i="51"/>
  <c r="AB167" i="51"/>
  <c r="F168" i="51"/>
  <c r="J168" i="51"/>
  <c r="N168" i="51"/>
  <c r="R168" i="51"/>
  <c r="V168" i="51"/>
  <c r="Z168" i="51"/>
  <c r="D169" i="51"/>
  <c r="H169" i="51"/>
  <c r="L169" i="51"/>
  <c r="P169" i="51"/>
  <c r="T169" i="51"/>
  <c r="X169" i="51"/>
  <c r="AB169" i="51"/>
  <c r="F170" i="51"/>
  <c r="J170" i="51"/>
  <c r="N170" i="51"/>
  <c r="R170" i="51"/>
  <c r="V170" i="51"/>
  <c r="Z170" i="51"/>
  <c r="D171" i="51"/>
  <c r="H171" i="51"/>
  <c r="L171" i="51"/>
  <c r="P171" i="51"/>
  <c r="T171" i="51"/>
  <c r="X171" i="51"/>
  <c r="AB171" i="51"/>
  <c r="F172" i="51"/>
  <c r="J172" i="51"/>
  <c r="N172" i="51"/>
  <c r="R172" i="51"/>
  <c r="V172" i="51"/>
  <c r="Z172" i="51"/>
  <c r="D173" i="51"/>
  <c r="H173" i="51"/>
  <c r="L173" i="51"/>
  <c r="P173" i="51"/>
  <c r="T173" i="51"/>
  <c r="X173" i="51"/>
  <c r="AB173" i="51"/>
  <c r="F174" i="51"/>
  <c r="J174" i="51"/>
  <c r="N174" i="51"/>
  <c r="R174" i="51"/>
  <c r="V174" i="51"/>
  <c r="Z174" i="51"/>
  <c r="D175" i="51"/>
  <c r="H175" i="51"/>
  <c r="L175" i="51"/>
  <c r="P175" i="51"/>
  <c r="T175" i="51"/>
  <c r="X175" i="51"/>
  <c r="AB175" i="51"/>
  <c r="F176" i="51"/>
  <c r="J176" i="51"/>
  <c r="N176" i="51"/>
  <c r="R176" i="51"/>
  <c r="V176" i="51"/>
  <c r="Z176" i="51"/>
  <c r="D177" i="51"/>
  <c r="H177" i="51"/>
  <c r="L177" i="51"/>
  <c r="P177" i="51"/>
  <c r="T177" i="51"/>
  <c r="X177" i="51"/>
  <c r="AB177" i="51"/>
  <c r="F178" i="51"/>
  <c r="J178" i="51"/>
  <c r="N178" i="51"/>
  <c r="R178" i="51"/>
  <c r="V178" i="51"/>
  <c r="Z178" i="51"/>
  <c r="D179" i="51"/>
  <c r="H179" i="51"/>
  <c r="L179" i="51"/>
  <c r="P179" i="51"/>
  <c r="T179" i="51"/>
  <c r="X179" i="51"/>
  <c r="AB179" i="51"/>
  <c r="F180" i="51"/>
  <c r="J180" i="51"/>
  <c r="N180" i="51"/>
  <c r="R180" i="51"/>
  <c r="V180" i="51"/>
  <c r="Z180" i="51"/>
  <c r="D181" i="51"/>
  <c r="H181" i="51"/>
  <c r="L181" i="51"/>
  <c r="P181" i="51"/>
  <c r="T181" i="51"/>
  <c r="X181" i="51"/>
  <c r="AB181" i="51"/>
  <c r="F182" i="51"/>
  <c r="J182" i="51"/>
  <c r="N182" i="51"/>
  <c r="R182" i="51"/>
  <c r="V182" i="51"/>
  <c r="Z182" i="51"/>
  <c r="D183" i="51"/>
  <c r="H183" i="51"/>
  <c r="L183" i="51"/>
  <c r="P183" i="51"/>
  <c r="T183" i="51"/>
  <c r="X183" i="51"/>
  <c r="AB183" i="51"/>
  <c r="F184" i="51"/>
  <c r="J184" i="51"/>
  <c r="N184" i="51"/>
  <c r="R184" i="51"/>
  <c r="V184" i="51"/>
  <c r="Z184" i="51"/>
  <c r="D185" i="51"/>
  <c r="H185" i="51"/>
  <c r="L185" i="51"/>
  <c r="P185" i="51"/>
  <c r="T185" i="51"/>
  <c r="X185" i="51"/>
  <c r="AB185" i="51"/>
  <c r="F186" i="51"/>
  <c r="J186" i="51"/>
  <c r="N186" i="51"/>
  <c r="R186" i="51"/>
  <c r="V186" i="51"/>
  <c r="Z186" i="51"/>
  <c r="D187" i="51"/>
  <c r="H187" i="51"/>
  <c r="L187" i="51"/>
  <c r="P187" i="51"/>
  <c r="T187" i="51"/>
  <c r="X187" i="51"/>
  <c r="AB187" i="51"/>
  <c r="F188" i="51"/>
  <c r="J188" i="51"/>
  <c r="N188" i="51"/>
  <c r="R188" i="51"/>
  <c r="V188" i="51"/>
  <c r="Z188" i="51"/>
  <c r="D189" i="51"/>
  <c r="H189" i="51"/>
  <c r="L189" i="51"/>
  <c r="P189" i="51"/>
  <c r="T189" i="51"/>
  <c r="X189" i="51"/>
  <c r="AB189" i="51"/>
  <c r="F190" i="51"/>
  <c r="J190" i="51"/>
  <c r="N190" i="51"/>
  <c r="R190" i="51"/>
  <c r="V190" i="51"/>
  <c r="Z190" i="51"/>
  <c r="D191" i="51"/>
  <c r="H191" i="51"/>
  <c r="L191" i="51"/>
  <c r="P191" i="51"/>
  <c r="T191" i="51"/>
  <c r="X191" i="51"/>
  <c r="AB191" i="51"/>
  <c r="F192" i="51"/>
  <c r="J192" i="51"/>
  <c r="N192" i="51"/>
  <c r="R192" i="51"/>
  <c r="V192" i="51"/>
  <c r="Z192" i="51"/>
  <c r="D193" i="51"/>
  <c r="H193" i="51"/>
  <c r="L193" i="51"/>
  <c r="P193" i="51"/>
  <c r="T193" i="51"/>
  <c r="X193" i="51"/>
  <c r="AB193" i="51"/>
  <c r="F194" i="51"/>
  <c r="J194" i="51"/>
  <c r="N194" i="51"/>
  <c r="R194" i="51"/>
  <c r="V194" i="51"/>
  <c r="Z194" i="51"/>
  <c r="D195" i="51"/>
  <c r="H195" i="51"/>
  <c r="L195" i="51"/>
  <c r="P195" i="51"/>
  <c r="T195" i="51"/>
  <c r="X195" i="51"/>
  <c r="AB195" i="51"/>
  <c r="F196" i="51"/>
  <c r="J196" i="51"/>
  <c r="N196" i="51"/>
  <c r="R196" i="51"/>
  <c r="V196" i="51"/>
  <c r="Z196" i="51"/>
  <c r="D197" i="51"/>
  <c r="H197" i="51"/>
  <c r="L197" i="51"/>
  <c r="P197" i="51"/>
  <c r="T197" i="51"/>
  <c r="X197" i="51"/>
  <c r="AB197" i="51"/>
  <c r="F198" i="51"/>
  <c r="J198" i="51"/>
  <c r="N198" i="51"/>
  <c r="R198" i="51"/>
  <c r="V198" i="51"/>
  <c r="Z198" i="51"/>
  <c r="D199" i="51"/>
  <c r="H199" i="51"/>
  <c r="L199" i="51"/>
  <c r="P199" i="51"/>
  <c r="T199" i="51"/>
  <c r="X199" i="51"/>
  <c r="AB199" i="51"/>
  <c r="F200" i="51"/>
  <c r="J200" i="51"/>
  <c r="N200" i="51"/>
  <c r="R200" i="51"/>
  <c r="V200" i="51"/>
  <c r="Z200" i="51"/>
  <c r="D201" i="51"/>
  <c r="H201" i="51"/>
  <c r="L201" i="51"/>
  <c r="P201" i="51"/>
  <c r="T201" i="51"/>
  <c r="X201" i="51"/>
  <c r="AB201" i="51"/>
  <c r="F202" i="51"/>
  <c r="J202" i="51"/>
  <c r="N202" i="51"/>
  <c r="R202" i="51"/>
  <c r="V202" i="51"/>
  <c r="Z202" i="51"/>
  <c r="D203" i="51"/>
  <c r="H203" i="51"/>
  <c r="L203" i="51"/>
  <c r="P203" i="51"/>
  <c r="T203" i="51"/>
  <c r="X203" i="51"/>
  <c r="AB203" i="51"/>
  <c r="F204" i="51"/>
  <c r="J204" i="51"/>
  <c r="N204" i="51"/>
  <c r="R204" i="51"/>
  <c r="V204" i="51"/>
  <c r="Z204" i="51"/>
  <c r="D205" i="51"/>
  <c r="H205" i="51"/>
  <c r="L205" i="51"/>
  <c r="P205" i="51"/>
  <c r="T205" i="51"/>
  <c r="X205" i="51"/>
  <c r="AB205" i="51"/>
  <c r="F206" i="51"/>
  <c r="J206" i="51"/>
  <c r="N206" i="51"/>
  <c r="R206" i="51"/>
  <c r="V206" i="51"/>
  <c r="Z206" i="51"/>
  <c r="D207" i="51"/>
  <c r="H207" i="51"/>
  <c r="L207" i="51"/>
  <c r="P207" i="51"/>
  <c r="T207" i="51"/>
  <c r="X207" i="51"/>
  <c r="AB207" i="51"/>
  <c r="F208" i="51"/>
  <c r="J208" i="51"/>
  <c r="N208" i="51"/>
  <c r="R208" i="51"/>
  <c r="V208" i="51"/>
  <c r="Z208" i="51"/>
  <c r="D209" i="51"/>
  <c r="H209" i="51"/>
  <c r="L209" i="51"/>
  <c r="P209" i="51"/>
  <c r="T209" i="51"/>
  <c r="X209" i="51"/>
  <c r="AB209" i="51"/>
  <c r="F210" i="51"/>
  <c r="J210" i="51"/>
  <c r="N210" i="51"/>
  <c r="R210" i="51"/>
  <c r="V210" i="51"/>
  <c r="Z210" i="51"/>
  <c r="D211" i="51"/>
  <c r="H211" i="51"/>
  <c r="L211" i="51"/>
  <c r="P211" i="51"/>
  <c r="T211" i="51"/>
  <c r="X211" i="51"/>
  <c r="AB211" i="51"/>
  <c r="F212" i="51"/>
  <c r="J212" i="51"/>
  <c r="N212" i="51"/>
  <c r="R212" i="51"/>
  <c r="V212" i="51"/>
  <c r="Z212" i="51"/>
  <c r="D213" i="51"/>
  <c r="H213" i="51"/>
  <c r="L213" i="51"/>
  <c r="P213" i="51"/>
  <c r="T213" i="51"/>
  <c r="X213" i="51"/>
  <c r="AB213" i="51"/>
  <c r="F214" i="51"/>
  <c r="J214" i="51"/>
  <c r="N214" i="51"/>
  <c r="R214" i="51"/>
  <c r="V214" i="51"/>
  <c r="Z214" i="51"/>
  <c r="D215" i="51"/>
  <c r="H215" i="51"/>
  <c r="L215" i="51"/>
  <c r="P215" i="51"/>
  <c r="T215" i="51"/>
  <c r="X215" i="51"/>
  <c r="AB215" i="51"/>
  <c r="F216" i="51"/>
  <c r="J216" i="51"/>
  <c r="N216" i="51"/>
  <c r="R216" i="51"/>
  <c r="V216" i="51"/>
  <c r="Z216" i="51"/>
  <c r="D217" i="51"/>
  <c r="H217" i="51"/>
  <c r="L217" i="51"/>
  <c r="P217" i="51"/>
  <c r="T217" i="51"/>
  <c r="X217" i="51"/>
  <c r="AB217" i="51"/>
  <c r="F218" i="51"/>
  <c r="J218" i="51"/>
  <c r="N218" i="51"/>
  <c r="R218" i="51"/>
  <c r="V218" i="51"/>
  <c r="Z218" i="51"/>
  <c r="D219" i="51"/>
  <c r="H219" i="51"/>
  <c r="L219" i="51"/>
  <c r="P219" i="51"/>
  <c r="T219" i="51"/>
  <c r="X219" i="51"/>
  <c r="AB219" i="51"/>
  <c r="F220" i="51"/>
  <c r="J220" i="51"/>
  <c r="N220" i="51"/>
  <c r="R220" i="51"/>
  <c r="V220" i="51"/>
  <c r="Z220" i="51"/>
  <c r="D221" i="51"/>
  <c r="H221" i="51"/>
  <c r="L221" i="51"/>
  <c r="P221" i="51"/>
  <c r="T221" i="51"/>
  <c r="X221" i="51"/>
  <c r="AB221" i="51"/>
  <c r="F222" i="51"/>
  <c r="J222" i="51"/>
  <c r="N222" i="51"/>
  <c r="R222" i="51"/>
  <c r="V222" i="51"/>
  <c r="Z222" i="51"/>
  <c r="D223" i="51"/>
  <c r="H223" i="51"/>
  <c r="L223" i="51"/>
  <c r="P223" i="51"/>
  <c r="T223" i="51"/>
  <c r="X223" i="51"/>
  <c r="AB223" i="51"/>
  <c r="F224" i="51"/>
  <c r="J224" i="51"/>
  <c r="N224" i="51"/>
  <c r="R224" i="51"/>
  <c r="AB224" i="51"/>
  <c r="H225" i="51"/>
  <c r="P225" i="51"/>
  <c r="X225" i="51"/>
  <c r="F226" i="51"/>
  <c r="N226" i="51"/>
  <c r="V226" i="51"/>
  <c r="D227" i="51"/>
  <c r="L227" i="51"/>
  <c r="T227" i="51"/>
  <c r="AB227" i="51"/>
  <c r="J228" i="51"/>
  <c r="R228" i="51"/>
  <c r="Z228" i="51"/>
  <c r="H229" i="51"/>
  <c r="P229" i="51"/>
  <c r="X229" i="51"/>
  <c r="F230" i="51"/>
  <c r="N230" i="51"/>
  <c r="V230" i="51"/>
  <c r="D231" i="51"/>
  <c r="L231" i="51"/>
  <c r="T231" i="51"/>
  <c r="AB231" i="51"/>
  <c r="J232" i="51"/>
  <c r="R232" i="51"/>
  <c r="Z232" i="51"/>
  <c r="H233" i="51"/>
  <c r="P233" i="51"/>
  <c r="X233" i="51"/>
  <c r="F234" i="51"/>
  <c r="N234" i="51"/>
  <c r="V234" i="51"/>
  <c r="D235" i="51"/>
  <c r="L235" i="51"/>
  <c r="T235" i="51"/>
  <c r="AB235" i="51"/>
  <c r="J236" i="51"/>
  <c r="R236" i="51"/>
  <c r="Z236" i="51"/>
  <c r="H237" i="51"/>
  <c r="P237" i="51"/>
  <c r="X237" i="51"/>
  <c r="F238" i="51"/>
  <c r="N238" i="51"/>
  <c r="V238" i="51"/>
  <c r="D239" i="51"/>
  <c r="L239" i="51"/>
  <c r="T239" i="51"/>
  <c r="AB239" i="51"/>
  <c r="J240" i="51"/>
  <c r="R240" i="51"/>
  <c r="Z240" i="51"/>
  <c r="H241" i="51"/>
  <c r="P241" i="51"/>
  <c r="X241" i="51"/>
  <c r="F242" i="51"/>
  <c r="N242" i="51"/>
  <c r="V242" i="51"/>
  <c r="D243" i="51"/>
  <c r="L243" i="51"/>
  <c r="T243" i="51"/>
  <c r="AB243" i="51"/>
  <c r="J244" i="51"/>
  <c r="R244" i="51"/>
  <c r="Z244" i="51"/>
  <c r="H245" i="51"/>
  <c r="P245" i="51"/>
  <c r="X245" i="51"/>
  <c r="F246" i="51"/>
  <c r="N246" i="51"/>
  <c r="V246" i="51"/>
  <c r="D247" i="51"/>
  <c r="L247" i="51"/>
  <c r="T247" i="51"/>
  <c r="AB247" i="51"/>
  <c r="J248" i="51"/>
  <c r="R248" i="51"/>
  <c r="Z248" i="51"/>
  <c r="H249" i="51"/>
  <c r="P249" i="51"/>
  <c r="X249" i="51"/>
  <c r="F250" i="51"/>
  <c r="N250" i="51"/>
  <c r="V250" i="51"/>
  <c r="D251" i="51"/>
  <c r="L251" i="51"/>
  <c r="T251" i="51"/>
  <c r="AB251" i="51"/>
  <c r="J252" i="51"/>
  <c r="R252" i="51"/>
  <c r="Z252" i="51"/>
  <c r="H253" i="51"/>
  <c r="P253" i="51"/>
  <c r="X253" i="51"/>
  <c r="F254" i="51"/>
  <c r="N254" i="51"/>
  <c r="V254" i="51"/>
  <c r="D255" i="51"/>
  <c r="L255" i="51"/>
  <c r="T255" i="51"/>
  <c r="AB255" i="51"/>
  <c r="J256" i="51"/>
  <c r="R256" i="51"/>
  <c r="Z256" i="51"/>
  <c r="H257" i="51"/>
  <c r="P257" i="51"/>
  <c r="X257" i="51"/>
  <c r="F258" i="51"/>
  <c r="N258" i="51"/>
  <c r="V258" i="51"/>
  <c r="D259" i="51"/>
  <c r="L259" i="51"/>
  <c r="T259" i="51"/>
  <c r="AB259" i="51"/>
  <c r="J260" i="51"/>
  <c r="R260" i="51"/>
  <c r="Z260" i="51"/>
  <c r="H261" i="51"/>
  <c r="P261" i="51"/>
  <c r="X261" i="51"/>
  <c r="F262" i="51"/>
  <c r="N262" i="51"/>
  <c r="V262" i="51"/>
  <c r="D263" i="51"/>
  <c r="L263" i="51"/>
  <c r="T263" i="51"/>
  <c r="AB263" i="51"/>
  <c r="J264" i="51"/>
  <c r="R264" i="51"/>
  <c r="Z264" i="51"/>
  <c r="H265" i="51"/>
  <c r="P265" i="51"/>
  <c r="X265" i="51"/>
  <c r="F266" i="51"/>
  <c r="N266" i="51"/>
  <c r="V266" i="51"/>
  <c r="D267" i="51"/>
  <c r="L267" i="51"/>
  <c r="T267" i="51"/>
  <c r="AB267" i="51"/>
  <c r="J268" i="51"/>
  <c r="R268" i="51"/>
  <c r="Z268" i="51"/>
  <c r="H269" i="51"/>
  <c r="P269" i="51"/>
  <c r="X269" i="51"/>
  <c r="F270" i="51"/>
  <c r="N270" i="51"/>
  <c r="V270" i="51"/>
  <c r="D271" i="51"/>
  <c r="L271" i="51"/>
  <c r="T271" i="51"/>
  <c r="AB271" i="51"/>
  <c r="J272" i="51"/>
  <c r="R272" i="51"/>
  <c r="Z272" i="51"/>
  <c r="H273" i="51"/>
  <c r="P273" i="51"/>
  <c r="X273" i="51"/>
  <c r="F274" i="51"/>
  <c r="N274" i="51"/>
  <c r="V274" i="51"/>
  <c r="D275" i="51"/>
  <c r="L275" i="51"/>
  <c r="T275" i="51"/>
  <c r="AB275" i="51"/>
  <c r="J276" i="51"/>
  <c r="R276" i="51"/>
  <c r="Z276" i="51"/>
  <c r="H277" i="51"/>
  <c r="P277" i="51"/>
  <c r="X277" i="51"/>
  <c r="F278" i="51"/>
  <c r="N278" i="51"/>
  <c r="V278" i="51"/>
  <c r="D279" i="51"/>
  <c r="L279" i="51"/>
  <c r="T279" i="51"/>
  <c r="AB279" i="51"/>
  <c r="J280" i="51"/>
  <c r="R280" i="51"/>
  <c r="Z280" i="51"/>
  <c r="H281" i="51"/>
  <c r="P281" i="51"/>
  <c r="X281" i="51"/>
  <c r="F282" i="51"/>
  <c r="N282" i="51"/>
  <c r="V282" i="51"/>
  <c r="D283" i="51"/>
  <c r="L283" i="51"/>
  <c r="T283" i="51"/>
  <c r="AB283" i="51"/>
  <c r="J284" i="51"/>
  <c r="R284" i="51"/>
  <c r="Z284" i="51"/>
  <c r="H285" i="51"/>
  <c r="P285" i="51"/>
  <c r="X285" i="51"/>
  <c r="F286" i="51"/>
  <c r="N286" i="51"/>
  <c r="X224" i="51"/>
  <c r="D225" i="51"/>
  <c r="J225" i="51"/>
  <c r="R225" i="51"/>
  <c r="Z225" i="51"/>
  <c r="H226" i="51"/>
  <c r="P226" i="51"/>
  <c r="X226" i="51"/>
  <c r="F227" i="51"/>
  <c r="N227" i="51"/>
  <c r="V227" i="51"/>
  <c r="D228" i="51"/>
  <c r="L228" i="51"/>
  <c r="T228" i="51"/>
  <c r="AB228" i="51"/>
  <c r="J229" i="51"/>
  <c r="R229" i="51"/>
  <c r="Z229" i="51"/>
  <c r="H230" i="51"/>
  <c r="P230" i="51"/>
  <c r="X230" i="51"/>
  <c r="F231" i="51"/>
  <c r="N231" i="51"/>
  <c r="V231" i="51"/>
  <c r="D232" i="51"/>
  <c r="L232" i="51"/>
  <c r="T232" i="51"/>
  <c r="AB232" i="51"/>
  <c r="J233" i="51"/>
  <c r="R233" i="51"/>
  <c r="Z233" i="51"/>
  <c r="H234" i="51"/>
  <c r="P234" i="51"/>
  <c r="X234" i="51"/>
  <c r="F235" i="51"/>
  <c r="N235" i="51"/>
  <c r="V235" i="51"/>
  <c r="D236" i="51"/>
  <c r="L236" i="51"/>
  <c r="T236" i="51"/>
  <c r="AB236" i="51"/>
  <c r="J237" i="51"/>
  <c r="R237" i="51"/>
  <c r="Z237" i="51"/>
  <c r="H238" i="51"/>
  <c r="P238" i="51"/>
  <c r="X238" i="51"/>
  <c r="F239" i="51"/>
  <c r="N239" i="51"/>
  <c r="V239" i="51"/>
  <c r="D240" i="51"/>
  <c r="L240" i="51"/>
  <c r="T240" i="51"/>
  <c r="AB240" i="51"/>
  <c r="J241" i="51"/>
  <c r="R241" i="51"/>
  <c r="Z241" i="51"/>
  <c r="H242" i="51"/>
  <c r="P242" i="51"/>
  <c r="X242" i="51"/>
  <c r="F243" i="51"/>
  <c r="N243" i="51"/>
  <c r="V243" i="51"/>
  <c r="D244" i="51"/>
  <c r="L244" i="51"/>
  <c r="T244" i="51"/>
  <c r="AB244" i="51"/>
  <c r="J245" i="51"/>
  <c r="R245" i="51"/>
  <c r="Z245" i="51"/>
  <c r="H246" i="51"/>
  <c r="P246" i="51"/>
  <c r="X246" i="51"/>
  <c r="F247" i="51"/>
  <c r="N247" i="51"/>
  <c r="V247" i="51"/>
  <c r="D248" i="51"/>
  <c r="L248" i="51"/>
  <c r="T248" i="51"/>
  <c r="AB248" i="51"/>
  <c r="J249" i="51"/>
  <c r="R249" i="51"/>
  <c r="Z249" i="51"/>
  <c r="H250" i="51"/>
  <c r="P250" i="51"/>
  <c r="X250" i="51"/>
  <c r="F251" i="51"/>
  <c r="N251" i="51"/>
  <c r="V251" i="51"/>
  <c r="D252" i="51"/>
  <c r="L252" i="51"/>
  <c r="T252" i="51"/>
  <c r="AB252" i="51"/>
  <c r="J253" i="51"/>
  <c r="R253" i="51"/>
  <c r="Z253" i="51"/>
  <c r="H254" i="51"/>
  <c r="P254" i="51"/>
  <c r="X254" i="51"/>
  <c r="F255" i="51"/>
  <c r="N255" i="51"/>
  <c r="V255" i="51"/>
  <c r="D256" i="51"/>
  <c r="L256" i="51"/>
  <c r="T256" i="51"/>
  <c r="AB256" i="51"/>
  <c r="J257" i="51"/>
  <c r="R257" i="51"/>
  <c r="Z257" i="51"/>
  <c r="H258" i="51"/>
  <c r="P258" i="51"/>
  <c r="X258" i="51"/>
  <c r="F259" i="51"/>
  <c r="N259" i="51"/>
  <c r="V259" i="51"/>
  <c r="D260" i="51"/>
  <c r="L260" i="51"/>
  <c r="T260" i="51"/>
  <c r="AB260" i="51"/>
  <c r="J261" i="51"/>
  <c r="R261" i="51"/>
  <c r="Z261" i="51"/>
  <c r="H262" i="51"/>
  <c r="P262" i="51"/>
  <c r="X262" i="51"/>
  <c r="F263" i="51"/>
  <c r="N263" i="51"/>
  <c r="V263" i="51"/>
  <c r="D264" i="51"/>
  <c r="L264" i="51"/>
  <c r="T264" i="51"/>
  <c r="AB264" i="51"/>
  <c r="J265" i="51"/>
  <c r="R265" i="51"/>
  <c r="Z265" i="51"/>
  <c r="H266" i="51"/>
  <c r="P266" i="51"/>
  <c r="X266" i="51"/>
  <c r="F267" i="51"/>
  <c r="N267" i="51"/>
  <c r="V267" i="51"/>
  <c r="D268" i="51"/>
  <c r="L268" i="51"/>
  <c r="T268" i="51"/>
  <c r="AB268" i="51"/>
  <c r="J269" i="51"/>
  <c r="R269" i="51"/>
  <c r="Z269" i="51"/>
  <c r="H270" i="51"/>
  <c r="P270" i="51"/>
  <c r="X270" i="51"/>
  <c r="F271" i="51"/>
  <c r="N271" i="51"/>
  <c r="V271" i="51"/>
  <c r="D272" i="51"/>
  <c r="L272" i="51"/>
  <c r="T272" i="51"/>
  <c r="AB272" i="51"/>
  <c r="J273" i="51"/>
  <c r="R273" i="51"/>
  <c r="Z273" i="51"/>
  <c r="H274" i="51"/>
  <c r="P274" i="51"/>
  <c r="X274" i="51"/>
  <c r="F275" i="51"/>
  <c r="N275" i="51"/>
  <c r="V275" i="51"/>
  <c r="D276" i="51"/>
  <c r="L276" i="51"/>
  <c r="T276" i="51"/>
  <c r="AB276" i="51"/>
  <c r="J277" i="51"/>
  <c r="R277" i="51"/>
  <c r="Z277" i="51"/>
  <c r="H278" i="51"/>
  <c r="P278" i="51"/>
  <c r="X278" i="51"/>
  <c r="F279" i="51"/>
  <c r="N279" i="51"/>
  <c r="V279" i="51"/>
  <c r="D280" i="51"/>
  <c r="L280" i="51"/>
  <c r="T280" i="51"/>
  <c r="AB280" i="51"/>
  <c r="J281" i="51"/>
  <c r="R281" i="51"/>
  <c r="Z281" i="51"/>
  <c r="H282" i="51"/>
  <c r="P282" i="51"/>
  <c r="X282" i="51"/>
  <c r="F283" i="51"/>
  <c r="N283" i="51"/>
  <c r="V283" i="51"/>
  <c r="D284" i="51"/>
  <c r="L284" i="51"/>
  <c r="T284" i="51"/>
  <c r="AB284" i="51"/>
  <c r="J285" i="51"/>
  <c r="R285" i="51"/>
  <c r="Z285" i="51"/>
  <c r="H286" i="51"/>
  <c r="P286" i="51"/>
  <c r="T134" i="51"/>
  <c r="X134" i="51"/>
  <c r="AB134" i="51"/>
  <c r="F135" i="51"/>
  <c r="J135" i="51"/>
  <c r="N135" i="51"/>
  <c r="R135" i="51"/>
  <c r="V135" i="51"/>
  <c r="Z135" i="51"/>
  <c r="D136" i="51"/>
  <c r="H136" i="51"/>
  <c r="L136" i="51"/>
  <c r="P136" i="51"/>
  <c r="T136" i="51"/>
  <c r="X136" i="51"/>
  <c r="AB136" i="51"/>
  <c r="F137" i="51"/>
  <c r="J137" i="51"/>
  <c r="N137" i="51"/>
  <c r="R137" i="51"/>
  <c r="V137" i="51"/>
  <c r="Z137" i="51"/>
  <c r="D138" i="51"/>
  <c r="H138" i="51"/>
  <c r="L138" i="51"/>
  <c r="P138" i="51"/>
  <c r="T138" i="51"/>
  <c r="X138" i="51"/>
  <c r="AB138" i="51"/>
  <c r="F139" i="51"/>
  <c r="J139" i="51"/>
  <c r="N139" i="51"/>
  <c r="R139" i="51"/>
  <c r="V139" i="51"/>
  <c r="Z139" i="51"/>
  <c r="D140" i="51"/>
  <c r="H140" i="51"/>
  <c r="L140" i="51"/>
  <c r="P140" i="51"/>
  <c r="T140" i="51"/>
  <c r="X140" i="51"/>
  <c r="AB140" i="51"/>
  <c r="F141" i="51"/>
  <c r="J141" i="51"/>
  <c r="N141" i="51"/>
  <c r="R141" i="51"/>
  <c r="V141" i="51"/>
  <c r="Z141" i="51"/>
  <c r="D142" i="51"/>
  <c r="H142" i="51"/>
  <c r="L142" i="51"/>
  <c r="P142" i="51"/>
  <c r="T142" i="51"/>
  <c r="X142" i="51"/>
  <c r="AB142" i="51"/>
  <c r="F143" i="51"/>
  <c r="J143" i="51"/>
  <c r="N143" i="51"/>
  <c r="R143" i="51"/>
  <c r="V143" i="51"/>
  <c r="Z143" i="51"/>
  <c r="D144" i="51"/>
  <c r="H144" i="51"/>
  <c r="L144" i="51"/>
  <c r="P144" i="51"/>
  <c r="T144" i="51"/>
  <c r="X144" i="51"/>
  <c r="AB144" i="51"/>
  <c r="F145" i="51"/>
  <c r="J145" i="51"/>
  <c r="N145" i="51"/>
  <c r="R145" i="51"/>
  <c r="V145" i="51"/>
  <c r="Z145" i="51"/>
  <c r="D146" i="51"/>
  <c r="H146" i="51"/>
  <c r="L146" i="51"/>
  <c r="P146" i="51"/>
  <c r="T146" i="51"/>
  <c r="X146" i="51"/>
  <c r="AB146" i="51"/>
  <c r="F147" i="51"/>
  <c r="J147" i="51"/>
  <c r="N147" i="51"/>
  <c r="R147" i="51"/>
  <c r="V147" i="51"/>
  <c r="Z147" i="51"/>
  <c r="D148" i="51"/>
  <c r="H148" i="51"/>
  <c r="L148" i="51"/>
  <c r="P148" i="51"/>
  <c r="T148" i="51"/>
  <c r="X148" i="51"/>
  <c r="AB148" i="51"/>
  <c r="F149" i="51"/>
  <c r="J149" i="51"/>
  <c r="N149" i="51"/>
  <c r="R149" i="51"/>
  <c r="V149" i="51"/>
  <c r="Z149" i="51"/>
  <c r="D150" i="51"/>
  <c r="H150" i="51"/>
  <c r="L150" i="51"/>
  <c r="P150" i="51"/>
  <c r="T150" i="51"/>
  <c r="X150" i="51"/>
  <c r="AB150" i="51"/>
  <c r="F151" i="51"/>
  <c r="J151" i="51"/>
  <c r="N151" i="51"/>
  <c r="R151" i="51"/>
  <c r="V151" i="51"/>
  <c r="Z151" i="51"/>
  <c r="D152" i="51"/>
  <c r="H152" i="51"/>
  <c r="L152" i="51"/>
  <c r="P152" i="51"/>
  <c r="T152" i="51"/>
  <c r="X152" i="51"/>
  <c r="AB152" i="51"/>
  <c r="F153" i="51"/>
  <c r="J153" i="51"/>
  <c r="N153" i="51"/>
  <c r="R153" i="51"/>
  <c r="V153" i="51"/>
  <c r="Z153" i="51"/>
  <c r="D154" i="51"/>
  <c r="H154" i="51"/>
  <c r="L154" i="51"/>
  <c r="P154" i="51"/>
  <c r="T154" i="51"/>
  <c r="X154" i="51"/>
  <c r="AB154" i="51"/>
  <c r="F155" i="51"/>
  <c r="J155" i="51"/>
  <c r="N155" i="51"/>
  <c r="R155" i="51"/>
  <c r="V155" i="51"/>
  <c r="Z155" i="51"/>
  <c r="D156" i="51"/>
  <c r="H156" i="51"/>
  <c r="L156" i="51"/>
  <c r="P156" i="51"/>
  <c r="T156" i="51"/>
  <c r="X156" i="51"/>
  <c r="AB156" i="51"/>
  <c r="F157" i="51"/>
  <c r="J157" i="51"/>
  <c r="N157" i="51"/>
  <c r="R157" i="51"/>
  <c r="V157" i="51"/>
  <c r="Z157" i="51"/>
  <c r="D158" i="51"/>
  <c r="H158" i="51"/>
  <c r="L158" i="51"/>
  <c r="P158" i="51"/>
  <c r="T158" i="51"/>
  <c r="X158" i="51"/>
  <c r="AB158" i="51"/>
  <c r="F159" i="51"/>
  <c r="J159" i="51"/>
  <c r="N159" i="51"/>
  <c r="R159" i="51"/>
  <c r="V159" i="51"/>
  <c r="Z159" i="51"/>
  <c r="D160" i="51"/>
  <c r="H160" i="51"/>
  <c r="L160" i="51"/>
  <c r="P160" i="51"/>
  <c r="T160" i="51"/>
  <c r="X160" i="51"/>
  <c r="AB160" i="51"/>
  <c r="F161" i="51"/>
  <c r="J161" i="51"/>
  <c r="N161" i="51"/>
  <c r="R161" i="51"/>
  <c r="V161" i="51"/>
  <c r="Z161" i="51"/>
  <c r="D162" i="51"/>
  <c r="H162" i="51"/>
  <c r="L162" i="51"/>
  <c r="P162" i="51"/>
  <c r="T162" i="51"/>
  <c r="X162" i="51"/>
  <c r="AB162" i="51"/>
  <c r="F163" i="51"/>
  <c r="J163" i="51"/>
  <c r="N163" i="51"/>
  <c r="R163" i="51"/>
  <c r="V163" i="51"/>
  <c r="Z163" i="51"/>
  <c r="D164" i="51"/>
  <c r="H164" i="51"/>
  <c r="L164" i="51"/>
  <c r="P164" i="51"/>
  <c r="T164" i="51"/>
  <c r="X164" i="51"/>
  <c r="AB164" i="51"/>
  <c r="F165" i="51"/>
  <c r="J165" i="51"/>
  <c r="N165" i="51"/>
  <c r="R165" i="51"/>
  <c r="V165" i="51"/>
  <c r="Z165" i="51"/>
  <c r="D166" i="51"/>
  <c r="H166" i="51"/>
  <c r="L166" i="51"/>
  <c r="P166" i="51"/>
  <c r="T166" i="51"/>
  <c r="X166" i="51"/>
  <c r="AB166" i="51"/>
  <c r="F167" i="51"/>
  <c r="J167" i="51"/>
  <c r="N167" i="51"/>
  <c r="R167" i="51"/>
  <c r="V167" i="51"/>
  <c r="Z167" i="51"/>
  <c r="D168" i="51"/>
  <c r="H168" i="51"/>
  <c r="L168" i="51"/>
  <c r="P168" i="51"/>
  <c r="T168" i="51"/>
  <c r="X168" i="51"/>
  <c r="AB168" i="51"/>
  <c r="F169" i="51"/>
  <c r="J169" i="51"/>
  <c r="N169" i="51"/>
  <c r="R169" i="51"/>
  <c r="V169" i="51"/>
  <c r="Z169" i="51"/>
  <c r="D170" i="51"/>
  <c r="H170" i="51"/>
  <c r="L170" i="51"/>
  <c r="P170" i="51"/>
  <c r="T170" i="51"/>
  <c r="X170" i="51"/>
  <c r="AB170" i="51"/>
  <c r="F171" i="51"/>
  <c r="J171" i="51"/>
  <c r="N171" i="51"/>
  <c r="R171" i="51"/>
  <c r="V171" i="51"/>
  <c r="Z171" i="51"/>
  <c r="D172" i="51"/>
  <c r="H172" i="51"/>
  <c r="L172" i="51"/>
  <c r="P172" i="51"/>
  <c r="T172" i="51"/>
  <c r="X172" i="51"/>
  <c r="AB172" i="51"/>
  <c r="F173" i="51"/>
  <c r="J173" i="51"/>
  <c r="N173" i="51"/>
  <c r="R173" i="51"/>
  <c r="V173" i="51"/>
  <c r="Z173" i="51"/>
  <c r="D174" i="51"/>
  <c r="H174" i="51"/>
  <c r="L174" i="51"/>
  <c r="P174" i="51"/>
  <c r="T174" i="51"/>
  <c r="X174" i="51"/>
  <c r="AB174" i="51"/>
  <c r="F175" i="51"/>
  <c r="J175" i="51"/>
  <c r="N175" i="51"/>
  <c r="R175" i="51"/>
  <c r="V175" i="51"/>
  <c r="Z175" i="51"/>
  <c r="D176" i="51"/>
  <c r="H176" i="51"/>
  <c r="L176" i="51"/>
  <c r="P176" i="51"/>
  <c r="T176" i="51"/>
  <c r="X176" i="51"/>
  <c r="AB176" i="51"/>
  <c r="F177" i="51"/>
  <c r="J177" i="51"/>
  <c r="N177" i="51"/>
  <c r="R177" i="51"/>
  <c r="V177" i="51"/>
  <c r="Z177" i="51"/>
  <c r="D178" i="51"/>
  <c r="H178" i="51"/>
  <c r="L178" i="51"/>
  <c r="P178" i="51"/>
  <c r="T178" i="51"/>
  <c r="X178" i="51"/>
  <c r="AB178" i="51"/>
  <c r="F179" i="51"/>
  <c r="J179" i="51"/>
  <c r="N179" i="51"/>
  <c r="R179" i="51"/>
  <c r="V179" i="51"/>
  <c r="Z179" i="51"/>
  <c r="D180" i="51"/>
  <c r="H180" i="51"/>
  <c r="L180" i="51"/>
  <c r="P180" i="51"/>
  <c r="T180" i="51"/>
  <c r="X180" i="51"/>
  <c r="AB180" i="51"/>
  <c r="F181" i="51"/>
  <c r="J181" i="51"/>
  <c r="N181" i="51"/>
  <c r="R181" i="51"/>
  <c r="V181" i="51"/>
  <c r="Z181" i="51"/>
  <c r="D182" i="51"/>
  <c r="H182" i="51"/>
  <c r="L182" i="51"/>
  <c r="P182" i="51"/>
  <c r="T182" i="51"/>
  <c r="X182" i="51"/>
  <c r="AB182" i="51"/>
  <c r="F183" i="51"/>
  <c r="J183" i="51"/>
  <c r="N183" i="51"/>
  <c r="R183" i="51"/>
  <c r="V183" i="51"/>
  <c r="Z183" i="51"/>
  <c r="D184" i="51"/>
  <c r="H184" i="51"/>
  <c r="L184" i="51"/>
  <c r="P184" i="51"/>
  <c r="T184" i="51"/>
  <c r="X184" i="51"/>
  <c r="AB184" i="51"/>
  <c r="F185" i="51"/>
  <c r="J185" i="51"/>
  <c r="N185" i="51"/>
  <c r="R185" i="51"/>
  <c r="V185" i="51"/>
  <c r="Z185" i="51"/>
  <c r="D186" i="51"/>
  <c r="H186" i="51"/>
  <c r="L186" i="51"/>
  <c r="P186" i="51"/>
  <c r="T186" i="51"/>
  <c r="X186" i="51"/>
  <c r="AB186" i="51"/>
  <c r="F187" i="51"/>
  <c r="J187" i="51"/>
  <c r="N187" i="51"/>
  <c r="R187" i="51"/>
  <c r="V187" i="51"/>
  <c r="Z187" i="51"/>
  <c r="D188" i="51"/>
  <c r="H188" i="51"/>
  <c r="L188" i="51"/>
  <c r="P188" i="51"/>
  <c r="T188" i="51"/>
  <c r="X188" i="51"/>
  <c r="AB188" i="51"/>
  <c r="F189" i="51"/>
  <c r="J189" i="51"/>
  <c r="N189" i="51"/>
  <c r="R189" i="51"/>
  <c r="V189" i="51"/>
  <c r="Z189" i="51"/>
  <c r="D190" i="51"/>
  <c r="H190" i="51"/>
  <c r="L190" i="51"/>
  <c r="P190" i="51"/>
  <c r="T190" i="51"/>
  <c r="X190" i="51"/>
  <c r="AB190" i="51"/>
  <c r="F191" i="51"/>
  <c r="J191" i="51"/>
  <c r="N191" i="51"/>
  <c r="R191" i="51"/>
  <c r="V191" i="51"/>
  <c r="Z191" i="51"/>
  <c r="D192" i="51"/>
  <c r="H192" i="51"/>
  <c r="L192" i="51"/>
  <c r="P192" i="51"/>
  <c r="T192" i="51"/>
  <c r="X192" i="51"/>
  <c r="AB192" i="51"/>
  <c r="F193" i="51"/>
  <c r="J193" i="51"/>
  <c r="N193" i="51"/>
  <c r="R193" i="51"/>
  <c r="V193" i="51"/>
  <c r="Z193" i="51"/>
  <c r="D194" i="51"/>
  <c r="H194" i="51"/>
  <c r="L194" i="51"/>
  <c r="P194" i="51"/>
  <c r="T194" i="51"/>
  <c r="X194" i="51"/>
  <c r="AB194" i="51"/>
  <c r="F195" i="51"/>
  <c r="J195" i="51"/>
  <c r="N195" i="51"/>
  <c r="R195" i="51"/>
  <c r="V195" i="51"/>
  <c r="Z195" i="51"/>
  <c r="D196" i="51"/>
  <c r="H196" i="51"/>
  <c r="L196" i="51"/>
  <c r="P196" i="51"/>
  <c r="T196" i="51"/>
  <c r="X196" i="51"/>
  <c r="AB196" i="51"/>
  <c r="F197" i="51"/>
  <c r="J197" i="51"/>
  <c r="N197" i="51"/>
  <c r="R197" i="51"/>
  <c r="V197" i="51"/>
  <c r="Z197" i="51"/>
  <c r="D198" i="51"/>
  <c r="H198" i="51"/>
  <c r="L198" i="51"/>
  <c r="P198" i="51"/>
  <c r="T198" i="51"/>
  <c r="X198" i="51"/>
  <c r="AB198" i="51"/>
  <c r="F199" i="51"/>
  <c r="J199" i="51"/>
  <c r="N199" i="51"/>
  <c r="R199" i="51"/>
  <c r="V199" i="51"/>
  <c r="Z199" i="51"/>
  <c r="D200" i="51"/>
  <c r="H200" i="51"/>
  <c r="L200" i="51"/>
  <c r="P200" i="51"/>
  <c r="T200" i="51"/>
  <c r="X200" i="51"/>
  <c r="AB200" i="51"/>
  <c r="F201" i="51"/>
  <c r="J201" i="51"/>
  <c r="N201" i="51"/>
  <c r="R201" i="51"/>
  <c r="V201" i="51"/>
  <c r="Z201" i="51"/>
  <c r="D202" i="51"/>
  <c r="H202" i="51"/>
  <c r="L202" i="51"/>
  <c r="P202" i="51"/>
  <c r="T202" i="51"/>
  <c r="X202" i="51"/>
  <c r="AB202" i="51"/>
  <c r="F203" i="51"/>
  <c r="J203" i="51"/>
  <c r="N203" i="51"/>
  <c r="R203" i="51"/>
  <c r="V203" i="51"/>
  <c r="Z203" i="51"/>
  <c r="D204" i="51"/>
  <c r="H204" i="51"/>
  <c r="L204" i="51"/>
  <c r="P204" i="51"/>
  <c r="T204" i="51"/>
  <c r="X204" i="51"/>
  <c r="AB204" i="51"/>
  <c r="F205" i="51"/>
  <c r="J205" i="51"/>
  <c r="N205" i="51"/>
  <c r="R205" i="51"/>
  <c r="V205" i="51"/>
  <c r="Z205" i="51"/>
  <c r="D206" i="51"/>
  <c r="H206" i="51"/>
  <c r="L206" i="51"/>
  <c r="P206" i="51"/>
  <c r="T206" i="51"/>
  <c r="X206" i="51"/>
  <c r="AB206" i="51"/>
  <c r="F207" i="51"/>
  <c r="J207" i="51"/>
  <c r="N207" i="51"/>
  <c r="R207" i="51"/>
  <c r="V207" i="51"/>
  <c r="Z207" i="51"/>
  <c r="D208" i="51"/>
  <c r="H208" i="51"/>
  <c r="L208" i="51"/>
  <c r="P208" i="51"/>
  <c r="T208" i="51"/>
  <c r="X208" i="51"/>
  <c r="AB208" i="51"/>
  <c r="F209" i="51"/>
  <c r="J209" i="51"/>
  <c r="N209" i="51"/>
  <c r="R209" i="51"/>
  <c r="V209" i="51"/>
  <c r="Z209" i="51"/>
  <c r="D210" i="51"/>
  <c r="H210" i="51"/>
  <c r="L210" i="51"/>
  <c r="P210" i="51"/>
  <c r="T210" i="51"/>
  <c r="X210" i="51"/>
  <c r="AB210" i="51"/>
  <c r="F211" i="51"/>
  <c r="J211" i="51"/>
  <c r="N211" i="51"/>
  <c r="R211" i="51"/>
  <c r="V211" i="51"/>
  <c r="Z211" i="51"/>
  <c r="D212" i="51"/>
  <c r="H212" i="51"/>
  <c r="L212" i="51"/>
  <c r="P212" i="51"/>
  <c r="T212" i="51"/>
  <c r="X212" i="51"/>
  <c r="AB212" i="51"/>
  <c r="F213" i="51"/>
  <c r="J213" i="51"/>
  <c r="N213" i="51"/>
  <c r="R213" i="51"/>
  <c r="V213" i="51"/>
  <c r="Z213" i="51"/>
  <c r="D214" i="51"/>
  <c r="H214" i="51"/>
  <c r="L214" i="51"/>
  <c r="P214" i="51"/>
  <c r="T214" i="51"/>
  <c r="X214" i="51"/>
  <c r="AB214" i="51"/>
  <c r="F215" i="51"/>
  <c r="J215" i="51"/>
  <c r="N215" i="51"/>
  <c r="R215" i="51"/>
  <c r="V215" i="51"/>
  <c r="Z215" i="51"/>
  <c r="D216" i="51"/>
  <c r="H216" i="51"/>
  <c r="L216" i="51"/>
  <c r="P216" i="51"/>
  <c r="T216" i="51"/>
  <c r="X216" i="51"/>
  <c r="AB216" i="51"/>
  <c r="F217" i="51"/>
  <c r="J217" i="51"/>
  <c r="N217" i="51"/>
  <c r="R217" i="51"/>
  <c r="V217" i="51"/>
  <c r="Z217" i="51"/>
  <c r="D218" i="51"/>
  <c r="H218" i="51"/>
  <c r="L218" i="51"/>
  <c r="P218" i="51"/>
  <c r="T218" i="51"/>
  <c r="X218" i="51"/>
  <c r="AB218" i="51"/>
  <c r="F219" i="51"/>
  <c r="J219" i="51"/>
  <c r="N219" i="51"/>
  <c r="R219" i="51"/>
  <c r="V219" i="51"/>
  <c r="Z219" i="51"/>
  <c r="D220" i="51"/>
  <c r="H220" i="51"/>
  <c r="L220" i="51"/>
  <c r="P220" i="51"/>
  <c r="T220" i="51"/>
  <c r="X220" i="51"/>
  <c r="AB220" i="51"/>
  <c r="F221" i="51"/>
  <c r="J221" i="51"/>
  <c r="N221" i="51"/>
  <c r="R221" i="51"/>
  <c r="V221" i="51"/>
  <c r="Z221" i="51"/>
  <c r="D222" i="51"/>
  <c r="H222" i="51"/>
  <c r="L222" i="51"/>
  <c r="P222" i="51"/>
  <c r="T222" i="51"/>
  <c r="X222" i="51"/>
  <c r="AB222" i="51"/>
  <c r="F223" i="51"/>
  <c r="J223" i="51"/>
  <c r="N223" i="51"/>
  <c r="R223" i="51"/>
  <c r="V223" i="51"/>
  <c r="Z223" i="51"/>
  <c r="D224" i="51"/>
  <c r="H224" i="51"/>
  <c r="L224" i="51"/>
  <c r="P224" i="51"/>
  <c r="T224" i="51"/>
  <c r="Z224" i="51"/>
  <c r="L225" i="51"/>
  <c r="T225" i="51"/>
  <c r="AB225" i="51"/>
  <c r="J226" i="51"/>
  <c r="R226" i="51"/>
  <c r="Z226" i="51"/>
  <c r="H227" i="51"/>
  <c r="P227" i="51"/>
  <c r="X227" i="51"/>
  <c r="F228" i="51"/>
  <c r="N228" i="51"/>
  <c r="V228" i="51"/>
  <c r="D229" i="51"/>
  <c r="L229" i="51"/>
  <c r="T229" i="51"/>
  <c r="AB229" i="51"/>
  <c r="J230" i="51"/>
  <c r="R230" i="51"/>
  <c r="Z230" i="51"/>
  <c r="H231" i="51"/>
  <c r="P231" i="51"/>
  <c r="X231" i="51"/>
  <c r="F232" i="51"/>
  <c r="N232" i="51"/>
  <c r="V232" i="51"/>
  <c r="D233" i="51"/>
  <c r="L233" i="51"/>
  <c r="T233" i="51"/>
  <c r="AB233" i="51"/>
  <c r="J234" i="51"/>
  <c r="R234" i="51"/>
  <c r="Z234" i="51"/>
  <c r="H235" i="51"/>
  <c r="P235" i="51"/>
  <c r="X235" i="51"/>
  <c r="F236" i="51"/>
  <c r="N236" i="51"/>
  <c r="V236" i="51"/>
  <c r="D237" i="51"/>
  <c r="L237" i="51"/>
  <c r="T237" i="51"/>
  <c r="AB237" i="51"/>
  <c r="J238" i="51"/>
  <c r="R238" i="51"/>
  <c r="Z238" i="51"/>
  <c r="H239" i="51"/>
  <c r="P239" i="51"/>
  <c r="X239" i="51"/>
  <c r="F240" i="51"/>
  <c r="N240" i="51"/>
  <c r="V240" i="51"/>
  <c r="D241" i="51"/>
  <c r="L241" i="51"/>
  <c r="T241" i="51"/>
  <c r="AB241" i="51"/>
  <c r="J242" i="51"/>
  <c r="R242" i="51"/>
  <c r="Z242" i="51"/>
  <c r="H243" i="51"/>
  <c r="P243" i="51"/>
  <c r="X243" i="51"/>
  <c r="F244" i="51"/>
  <c r="N244" i="51"/>
  <c r="V244" i="51"/>
  <c r="D245" i="51"/>
  <c r="L245" i="51"/>
  <c r="T245" i="51"/>
  <c r="AB245" i="51"/>
  <c r="J246" i="51"/>
  <c r="R246" i="51"/>
  <c r="Z246" i="51"/>
  <c r="H247" i="51"/>
  <c r="P247" i="51"/>
  <c r="X247" i="51"/>
  <c r="F248" i="51"/>
  <c r="N248" i="51"/>
  <c r="V248" i="51"/>
  <c r="D249" i="51"/>
  <c r="L249" i="51"/>
  <c r="T249" i="51"/>
  <c r="AB249" i="51"/>
  <c r="J250" i="51"/>
  <c r="R250" i="51"/>
  <c r="Z250" i="51"/>
  <c r="H251" i="51"/>
  <c r="P251" i="51"/>
  <c r="X251" i="51"/>
  <c r="F252" i="51"/>
  <c r="N252" i="51"/>
  <c r="V252" i="51"/>
  <c r="D253" i="51"/>
  <c r="L253" i="51"/>
  <c r="T253" i="51"/>
  <c r="AB253" i="51"/>
  <c r="J254" i="51"/>
  <c r="R254" i="51"/>
  <c r="Z254" i="51"/>
  <c r="H255" i="51"/>
  <c r="P255" i="51"/>
  <c r="X255" i="51"/>
  <c r="F256" i="51"/>
  <c r="N256" i="51"/>
  <c r="V256" i="51"/>
  <c r="D257" i="51"/>
  <c r="L257" i="51"/>
  <c r="T257" i="51"/>
  <c r="AB257" i="51"/>
  <c r="J258" i="51"/>
  <c r="R258" i="51"/>
  <c r="Z258" i="51"/>
  <c r="H259" i="51"/>
  <c r="P259" i="51"/>
  <c r="X259" i="51"/>
  <c r="F260" i="51"/>
  <c r="N260" i="51"/>
  <c r="V260" i="51"/>
  <c r="D261" i="51"/>
  <c r="L261" i="51"/>
  <c r="T261" i="51"/>
  <c r="AB261" i="51"/>
  <c r="J262" i="51"/>
  <c r="R262" i="51"/>
  <c r="Z262" i="51"/>
  <c r="H263" i="51"/>
  <c r="P263" i="51"/>
  <c r="X263" i="51"/>
  <c r="F264" i="51"/>
  <c r="N264" i="51"/>
  <c r="V264" i="51"/>
  <c r="D265" i="51"/>
  <c r="L265" i="51"/>
  <c r="T265" i="51"/>
  <c r="AB265" i="51"/>
  <c r="J266" i="51"/>
  <c r="R266" i="51"/>
  <c r="Z266" i="51"/>
  <c r="H267" i="51"/>
  <c r="P267" i="51"/>
  <c r="X267" i="51"/>
  <c r="F268" i="51"/>
  <c r="N268" i="51"/>
  <c r="V268" i="51"/>
  <c r="D269" i="51"/>
  <c r="L269" i="51"/>
  <c r="T269" i="51"/>
  <c r="AB269" i="51"/>
  <c r="J270" i="51"/>
  <c r="R270" i="51"/>
  <c r="Z270" i="51"/>
  <c r="H271" i="51"/>
  <c r="P271" i="51"/>
  <c r="X271" i="51"/>
  <c r="F272" i="51"/>
  <c r="N272" i="51"/>
  <c r="V272" i="51"/>
  <c r="D273" i="51"/>
  <c r="L273" i="51"/>
  <c r="T273" i="51"/>
  <c r="AB273" i="51"/>
  <c r="J274" i="51"/>
  <c r="R274" i="51"/>
  <c r="Z274" i="51"/>
  <c r="H275" i="51"/>
  <c r="P275" i="51"/>
  <c r="X275" i="51"/>
  <c r="F276" i="51"/>
  <c r="N276" i="51"/>
  <c r="V276" i="51"/>
  <c r="D277" i="51"/>
  <c r="L277" i="51"/>
  <c r="T277" i="51"/>
  <c r="AB277" i="51"/>
  <c r="J278" i="51"/>
  <c r="R278" i="51"/>
  <c r="Z278" i="51"/>
  <c r="H279" i="51"/>
  <c r="P279" i="51"/>
  <c r="X279" i="51"/>
  <c r="F280" i="51"/>
  <c r="N280" i="51"/>
  <c r="V280" i="51"/>
  <c r="D281" i="51"/>
  <c r="L281" i="51"/>
  <c r="T281" i="51"/>
  <c r="AB281" i="51"/>
  <c r="J282" i="51"/>
  <c r="R282" i="51"/>
  <c r="Z282" i="51"/>
  <c r="H283" i="51"/>
  <c r="P283" i="51"/>
  <c r="X283" i="51"/>
  <c r="F284" i="51"/>
  <c r="N284" i="51"/>
  <c r="V284" i="51"/>
  <c r="D285" i="51"/>
  <c r="L285" i="51"/>
  <c r="T285" i="51"/>
  <c r="AB285" i="51"/>
  <c r="J286" i="51"/>
  <c r="R286" i="51"/>
  <c r="V224" i="51"/>
  <c r="F225" i="51"/>
  <c r="N225" i="51"/>
  <c r="V225" i="51"/>
  <c r="D226" i="51"/>
  <c r="L226" i="51"/>
  <c r="T226" i="51"/>
  <c r="AB226" i="51"/>
  <c r="J227" i="51"/>
  <c r="R227" i="51"/>
  <c r="Z227" i="51"/>
  <c r="H228" i="51"/>
  <c r="P228" i="51"/>
  <c r="X228" i="51"/>
  <c r="F229" i="51"/>
  <c r="N229" i="51"/>
  <c r="V229" i="51"/>
  <c r="D230" i="51"/>
  <c r="L230" i="51"/>
  <c r="T230" i="51"/>
  <c r="AB230" i="51"/>
  <c r="J231" i="51"/>
  <c r="R231" i="51"/>
  <c r="Z231" i="51"/>
  <c r="H232" i="51"/>
  <c r="P232" i="51"/>
  <c r="X232" i="51"/>
  <c r="F233" i="51"/>
  <c r="N233" i="51"/>
  <c r="V233" i="51"/>
  <c r="D234" i="51"/>
  <c r="L234" i="51"/>
  <c r="T234" i="51"/>
  <c r="AB234" i="51"/>
  <c r="J235" i="51"/>
  <c r="R235" i="51"/>
  <c r="Z235" i="51"/>
  <c r="H236" i="51"/>
  <c r="P236" i="51"/>
  <c r="X236" i="51"/>
  <c r="F237" i="51"/>
  <c r="N237" i="51"/>
  <c r="V237" i="51"/>
  <c r="D238" i="51"/>
  <c r="L238" i="51"/>
  <c r="T238" i="51"/>
  <c r="AB238" i="51"/>
  <c r="J239" i="51"/>
  <c r="R239" i="51"/>
  <c r="Z239" i="51"/>
  <c r="H240" i="51"/>
  <c r="P240" i="51"/>
  <c r="X240" i="51"/>
  <c r="F241" i="51"/>
  <c r="N241" i="51"/>
  <c r="V241" i="51"/>
  <c r="D242" i="51"/>
  <c r="L242" i="51"/>
  <c r="T242" i="51"/>
  <c r="AB242" i="51"/>
  <c r="J243" i="51"/>
  <c r="R243" i="51"/>
  <c r="Z243" i="51"/>
  <c r="H244" i="51"/>
  <c r="P244" i="51"/>
  <c r="X244" i="51"/>
  <c r="F245" i="51"/>
  <c r="N245" i="51"/>
  <c r="V245" i="51"/>
  <c r="D246" i="51"/>
  <c r="L246" i="51"/>
  <c r="T246" i="51"/>
  <c r="AB246" i="51"/>
  <c r="J247" i="51"/>
  <c r="R247" i="51"/>
  <c r="Z247" i="51"/>
  <c r="H248" i="51"/>
  <c r="P248" i="51"/>
  <c r="X248" i="51"/>
  <c r="F249" i="51"/>
  <c r="N249" i="51"/>
  <c r="V249" i="51"/>
  <c r="D250" i="51"/>
  <c r="L250" i="51"/>
  <c r="T250" i="51"/>
  <c r="AB250" i="51"/>
  <c r="J251" i="51"/>
  <c r="R251" i="51"/>
  <c r="Z251" i="51"/>
  <c r="H252" i="51"/>
  <c r="P252" i="51"/>
  <c r="X252" i="51"/>
  <c r="F253" i="51"/>
  <c r="N253" i="51"/>
  <c r="V253" i="51"/>
  <c r="D254" i="51"/>
  <c r="L254" i="51"/>
  <c r="T254" i="51"/>
  <c r="AB254" i="51"/>
  <c r="J255" i="51"/>
  <c r="R255" i="51"/>
  <c r="Z255" i="51"/>
  <c r="H256" i="51"/>
  <c r="P256" i="51"/>
  <c r="X256" i="51"/>
  <c r="F257" i="51"/>
  <c r="N257" i="51"/>
  <c r="V257" i="51"/>
  <c r="D258" i="51"/>
  <c r="L258" i="51"/>
  <c r="T258" i="51"/>
  <c r="AB258" i="51"/>
  <c r="J259" i="51"/>
  <c r="R259" i="51"/>
  <c r="Z259" i="51"/>
  <c r="H260" i="51"/>
  <c r="P260" i="51"/>
  <c r="X260" i="51"/>
  <c r="F261" i="51"/>
  <c r="N261" i="51"/>
  <c r="V261" i="51"/>
  <c r="D262" i="51"/>
  <c r="L262" i="51"/>
  <c r="T262" i="51"/>
  <c r="AB262" i="51"/>
  <c r="J263" i="51"/>
  <c r="R263" i="51"/>
  <c r="Z263" i="51"/>
  <c r="H264" i="51"/>
  <c r="P264" i="51"/>
  <c r="X264" i="51"/>
  <c r="F265" i="51"/>
  <c r="N265" i="51"/>
  <c r="V265" i="51"/>
  <c r="D266" i="51"/>
  <c r="L266" i="51"/>
  <c r="T266" i="51"/>
  <c r="AB266" i="51"/>
  <c r="J267" i="51"/>
  <c r="R267" i="51"/>
  <c r="Z267" i="51"/>
  <c r="H268" i="51"/>
  <c r="P268" i="51"/>
  <c r="X268" i="51"/>
  <c r="F269" i="51"/>
  <c r="N269" i="51"/>
  <c r="V269" i="51"/>
  <c r="D270" i="51"/>
  <c r="L270" i="51"/>
  <c r="T270" i="51"/>
  <c r="AB270" i="51"/>
  <c r="J271" i="51"/>
  <c r="R271" i="51"/>
  <c r="Z271" i="51"/>
  <c r="H272" i="51"/>
  <c r="P272" i="51"/>
  <c r="X272" i="51"/>
  <c r="F273" i="51"/>
  <c r="N273" i="51"/>
  <c r="V273" i="51"/>
  <c r="D274" i="51"/>
  <c r="L274" i="51"/>
  <c r="T274" i="51"/>
  <c r="AB274" i="51"/>
  <c r="J275" i="51"/>
  <c r="R275" i="51"/>
  <c r="Z275" i="51"/>
  <c r="H276" i="51"/>
  <c r="P276" i="51"/>
  <c r="X276" i="51"/>
  <c r="F277" i="51"/>
  <c r="N277" i="51"/>
  <c r="V277" i="51"/>
  <c r="D278" i="51"/>
  <c r="L278" i="51"/>
  <c r="T278" i="51"/>
  <c r="AB278" i="51"/>
  <c r="J279" i="51"/>
  <c r="R279" i="51"/>
  <c r="Z279" i="51"/>
  <c r="H280" i="51"/>
  <c r="P280" i="51"/>
  <c r="X280" i="51"/>
  <c r="F281" i="51"/>
  <c r="N281" i="51"/>
  <c r="V281" i="51"/>
  <c r="D282" i="51"/>
  <c r="L282" i="51"/>
  <c r="T282" i="51"/>
  <c r="AB282" i="51"/>
  <c r="J283" i="51"/>
  <c r="R283" i="51"/>
  <c r="Z283" i="51"/>
  <c r="H284" i="51"/>
  <c r="P284" i="51"/>
  <c r="X284" i="51"/>
  <c r="F285" i="51"/>
  <c r="N285" i="51"/>
  <c r="V285" i="51"/>
  <c r="D286" i="51"/>
  <c r="L286" i="51"/>
  <c r="V286" i="51"/>
  <c r="Z286" i="51"/>
  <c r="D287" i="51"/>
  <c r="H287" i="51"/>
  <c r="L287" i="51"/>
  <c r="P287" i="51"/>
  <c r="T287" i="51"/>
  <c r="X287" i="51"/>
  <c r="AB287" i="51"/>
  <c r="F288" i="51"/>
  <c r="J288" i="51"/>
  <c r="N288" i="51"/>
  <c r="R288" i="51"/>
  <c r="V288" i="51"/>
  <c r="Z288" i="51"/>
  <c r="D289" i="51"/>
  <c r="H289" i="51"/>
  <c r="L289" i="51"/>
  <c r="P289" i="51"/>
  <c r="T289" i="51"/>
  <c r="X289" i="51"/>
  <c r="AB289" i="51"/>
  <c r="F290" i="51"/>
  <c r="J290" i="51"/>
  <c r="N290" i="51"/>
  <c r="R290" i="51"/>
  <c r="V290" i="51"/>
  <c r="Z290" i="51"/>
  <c r="D291" i="51"/>
  <c r="H291" i="51"/>
  <c r="L291" i="51"/>
  <c r="P291" i="51"/>
  <c r="T291" i="51"/>
  <c r="X291" i="51"/>
  <c r="AB291" i="51"/>
  <c r="F292" i="51"/>
  <c r="J292" i="51"/>
  <c r="N292" i="51"/>
  <c r="R292" i="51"/>
  <c r="V292" i="51"/>
  <c r="Z292" i="51"/>
  <c r="D293" i="51"/>
  <c r="H293" i="51"/>
  <c r="L293" i="51"/>
  <c r="P293" i="51"/>
  <c r="T293" i="51"/>
  <c r="X293" i="51"/>
  <c r="AB293" i="51"/>
  <c r="F294" i="51"/>
  <c r="J294" i="51"/>
  <c r="N294" i="51"/>
  <c r="R294" i="51"/>
  <c r="V294" i="51"/>
  <c r="Z294" i="51"/>
  <c r="D295" i="51"/>
  <c r="H295" i="51"/>
  <c r="L295" i="51"/>
  <c r="P295" i="51"/>
  <c r="T295" i="51"/>
  <c r="X295" i="51"/>
  <c r="AB295" i="51"/>
  <c r="F296" i="51"/>
  <c r="J296" i="51"/>
  <c r="N296" i="51"/>
  <c r="R296" i="51"/>
  <c r="V296" i="51"/>
  <c r="Z296" i="51"/>
  <c r="D297" i="51"/>
  <c r="H297" i="51"/>
  <c r="L297" i="51"/>
  <c r="P297" i="51"/>
  <c r="T297" i="51"/>
  <c r="X297" i="51"/>
  <c r="AB297" i="51"/>
  <c r="F298" i="51"/>
  <c r="J298" i="51"/>
  <c r="N298" i="51"/>
  <c r="R298" i="51"/>
  <c r="V298" i="51"/>
  <c r="Z298" i="51"/>
  <c r="D299" i="51"/>
  <c r="H299" i="51"/>
  <c r="L299" i="51"/>
  <c r="P299" i="51"/>
  <c r="T299" i="51"/>
  <c r="X299" i="51"/>
  <c r="AB299" i="51"/>
  <c r="F300" i="51"/>
  <c r="J300" i="51"/>
  <c r="N300" i="51"/>
  <c r="R300" i="51"/>
  <c r="V300" i="51"/>
  <c r="Z300" i="51"/>
  <c r="D301" i="51"/>
  <c r="H301" i="51"/>
  <c r="L301" i="51"/>
  <c r="P301" i="51"/>
  <c r="T301" i="51"/>
  <c r="X301" i="51"/>
  <c r="AB301" i="51"/>
  <c r="F302" i="51"/>
  <c r="J302" i="51"/>
  <c r="N302" i="51"/>
  <c r="R302" i="51"/>
  <c r="V302" i="51"/>
  <c r="Z302" i="51"/>
  <c r="D303" i="51"/>
  <c r="H303" i="51"/>
  <c r="L303" i="51"/>
  <c r="P303" i="51"/>
  <c r="T303" i="51"/>
  <c r="X303" i="51"/>
  <c r="AB303" i="51"/>
  <c r="F304" i="51"/>
  <c r="J304" i="51"/>
  <c r="N304" i="51"/>
  <c r="R304" i="51"/>
  <c r="V304" i="51"/>
  <c r="Z304" i="51"/>
  <c r="D305" i="51"/>
  <c r="H305" i="51"/>
  <c r="L305" i="51"/>
  <c r="P305" i="51"/>
  <c r="T305" i="51"/>
  <c r="X305" i="51"/>
  <c r="AB305" i="51"/>
  <c r="F306" i="51"/>
  <c r="J306" i="51"/>
  <c r="N306" i="51"/>
  <c r="R306" i="51"/>
  <c r="V306" i="51"/>
  <c r="Z306" i="51"/>
  <c r="D307" i="51"/>
  <c r="H307" i="51"/>
  <c r="L307" i="51"/>
  <c r="P307" i="51"/>
  <c r="T307" i="51"/>
  <c r="X307" i="51"/>
  <c r="AB307" i="51"/>
  <c r="F308" i="51"/>
  <c r="J308" i="51"/>
  <c r="N308" i="51"/>
  <c r="R308" i="51"/>
  <c r="V308" i="51"/>
  <c r="Z308" i="51"/>
  <c r="D309" i="51"/>
  <c r="H309" i="51"/>
  <c r="L309" i="51"/>
  <c r="P309" i="51"/>
  <c r="T309" i="51"/>
  <c r="X309" i="51"/>
  <c r="AB309" i="51"/>
  <c r="F310" i="51"/>
  <c r="J310" i="51"/>
  <c r="N310" i="51"/>
  <c r="R310" i="51"/>
  <c r="V310" i="51"/>
  <c r="Z310" i="51"/>
  <c r="D311" i="51"/>
  <c r="H311" i="51"/>
  <c r="L311" i="51"/>
  <c r="P311" i="51"/>
  <c r="T311" i="51"/>
  <c r="X311" i="51"/>
  <c r="AB311" i="51"/>
  <c r="F312" i="51"/>
  <c r="J312" i="51"/>
  <c r="N312" i="51"/>
  <c r="R312" i="51"/>
  <c r="V312" i="51"/>
  <c r="Z312" i="51"/>
  <c r="D313" i="51"/>
  <c r="H313" i="51"/>
  <c r="L313" i="51"/>
  <c r="P313" i="51"/>
  <c r="T313" i="51"/>
  <c r="X313" i="51"/>
  <c r="AB313" i="51"/>
  <c r="F314" i="51"/>
  <c r="J314" i="51"/>
  <c r="N314" i="51"/>
  <c r="R314" i="51"/>
  <c r="V314" i="51"/>
  <c r="Z314" i="51"/>
  <c r="D315" i="51"/>
  <c r="H315" i="51"/>
  <c r="L315" i="51"/>
  <c r="P315" i="51"/>
  <c r="T315" i="51"/>
  <c r="X315" i="51"/>
  <c r="AB315" i="51"/>
  <c r="F316" i="51"/>
  <c r="J316" i="51"/>
  <c r="N316" i="51"/>
  <c r="R316" i="51"/>
  <c r="V316" i="51"/>
  <c r="Z316" i="51"/>
  <c r="D317" i="51"/>
  <c r="H317" i="51"/>
  <c r="L317" i="51"/>
  <c r="P317" i="51"/>
  <c r="T317" i="51"/>
  <c r="X317" i="51"/>
  <c r="AB317" i="51"/>
  <c r="F318" i="51"/>
  <c r="J318" i="51"/>
  <c r="N318" i="51"/>
  <c r="R318" i="51"/>
  <c r="V318" i="51"/>
  <c r="Z318" i="51"/>
  <c r="D319" i="51"/>
  <c r="H319" i="51"/>
  <c r="L319" i="51"/>
  <c r="P319" i="51"/>
  <c r="T319" i="51"/>
  <c r="X319" i="51"/>
  <c r="AB319" i="51"/>
  <c r="F320" i="51"/>
  <c r="J320" i="51"/>
  <c r="N320" i="51"/>
  <c r="R320" i="51"/>
  <c r="V320" i="51"/>
  <c r="Z320" i="51"/>
  <c r="D321" i="51"/>
  <c r="H321" i="51"/>
  <c r="L321" i="51"/>
  <c r="P321" i="51"/>
  <c r="T321" i="51"/>
  <c r="X321" i="51"/>
  <c r="AB321" i="51"/>
  <c r="F322" i="51"/>
  <c r="J322" i="51"/>
  <c r="N322" i="51"/>
  <c r="R322" i="51"/>
  <c r="V322" i="51"/>
  <c r="Z322" i="51"/>
  <c r="D323" i="51"/>
  <c r="H323" i="51"/>
  <c r="L323" i="51"/>
  <c r="P323" i="51"/>
  <c r="T323" i="51"/>
  <c r="X323" i="51"/>
  <c r="AB323" i="51"/>
  <c r="F324" i="51"/>
  <c r="J324" i="51"/>
  <c r="N324" i="51"/>
  <c r="R324" i="51"/>
  <c r="V324" i="51"/>
  <c r="Z324" i="51"/>
  <c r="D325" i="51"/>
  <c r="H325" i="51"/>
  <c r="L325" i="51"/>
  <c r="P325" i="51"/>
  <c r="T325" i="51"/>
  <c r="X325" i="51"/>
  <c r="AB325" i="51"/>
  <c r="F326" i="51"/>
  <c r="J326" i="51"/>
  <c r="N326" i="51"/>
  <c r="R326" i="51"/>
  <c r="V326" i="51"/>
  <c r="Z326" i="51"/>
  <c r="D327" i="51"/>
  <c r="H327" i="51"/>
  <c r="L327" i="51"/>
  <c r="P327" i="51"/>
  <c r="T327" i="51"/>
  <c r="X327" i="51"/>
  <c r="AB327" i="51"/>
  <c r="F328" i="51"/>
  <c r="J328" i="51"/>
  <c r="N328" i="51"/>
  <c r="R328" i="51"/>
  <c r="V328" i="51"/>
  <c r="Z328" i="51"/>
  <c r="D329" i="51"/>
  <c r="H329" i="51"/>
  <c r="L329" i="51"/>
  <c r="P329" i="51"/>
  <c r="T329" i="51"/>
  <c r="X329" i="51"/>
  <c r="AB329" i="51"/>
  <c r="F330" i="51"/>
  <c r="J330" i="51"/>
  <c r="N330" i="51"/>
  <c r="R330" i="51"/>
  <c r="V330" i="51"/>
  <c r="Z330" i="51"/>
  <c r="D331" i="51"/>
  <c r="H331" i="51"/>
  <c r="L331" i="51"/>
  <c r="P331" i="51"/>
  <c r="T331" i="51"/>
  <c r="X331" i="51"/>
  <c r="AB331" i="51"/>
  <c r="F332" i="51"/>
  <c r="J332" i="51"/>
  <c r="N332" i="51"/>
  <c r="R332" i="51"/>
  <c r="V332" i="51"/>
  <c r="Z332" i="51"/>
  <c r="D333" i="51"/>
  <c r="H333" i="51"/>
  <c r="L333" i="51"/>
  <c r="P333" i="51"/>
  <c r="T333" i="51"/>
  <c r="X333" i="51"/>
  <c r="AB333" i="51"/>
  <c r="F334" i="51"/>
  <c r="J334" i="51"/>
  <c r="N334" i="51"/>
  <c r="R334" i="51"/>
  <c r="V334" i="51"/>
  <c r="Z334" i="51"/>
  <c r="D335" i="51"/>
  <c r="H335" i="51"/>
  <c r="L335" i="51"/>
  <c r="P335" i="51"/>
  <c r="T335" i="51"/>
  <c r="X335" i="51"/>
  <c r="AB335" i="51"/>
  <c r="F336" i="51"/>
  <c r="J336" i="51"/>
  <c r="N336" i="51"/>
  <c r="R336" i="51"/>
  <c r="V336" i="51"/>
  <c r="Z336" i="51"/>
  <c r="D337" i="51"/>
  <c r="H337" i="51"/>
  <c r="L337" i="51"/>
  <c r="P337" i="51"/>
  <c r="T337" i="51"/>
  <c r="X337" i="51"/>
  <c r="AB337" i="51"/>
  <c r="F338" i="51"/>
  <c r="J338" i="51"/>
  <c r="N338" i="51"/>
  <c r="R338" i="51"/>
  <c r="V338" i="51"/>
  <c r="Z338" i="51"/>
  <c r="H339" i="51"/>
  <c r="P339" i="51"/>
  <c r="X339" i="51"/>
  <c r="F340" i="51"/>
  <c r="N340" i="51"/>
  <c r="V340" i="51"/>
  <c r="D341" i="51"/>
  <c r="L341" i="51"/>
  <c r="T341" i="51"/>
  <c r="AB341" i="51"/>
  <c r="J342" i="51"/>
  <c r="R342" i="51"/>
  <c r="Z342" i="51"/>
  <c r="H343" i="51"/>
  <c r="P343" i="51"/>
  <c r="X343" i="51"/>
  <c r="F344" i="51"/>
  <c r="N344" i="51"/>
  <c r="V344" i="51"/>
  <c r="D345" i="51"/>
  <c r="L345" i="51"/>
  <c r="T345" i="51"/>
  <c r="AB345" i="51"/>
  <c r="J346" i="51"/>
  <c r="R346" i="51"/>
  <c r="Z346" i="51"/>
  <c r="H347" i="51"/>
  <c r="P347" i="51"/>
  <c r="X347" i="51"/>
  <c r="F348" i="51"/>
  <c r="N348" i="51"/>
  <c r="V348" i="51"/>
  <c r="D349" i="51"/>
  <c r="L349" i="51"/>
  <c r="T349" i="51"/>
  <c r="AB349" i="51"/>
  <c r="J350" i="51"/>
  <c r="R350" i="51"/>
  <c r="Z350" i="51"/>
  <c r="H351" i="51"/>
  <c r="P351" i="51"/>
  <c r="X351" i="51"/>
  <c r="F352" i="51"/>
  <c r="N352" i="51"/>
  <c r="V352" i="51"/>
  <c r="D353" i="51"/>
  <c r="L353" i="51"/>
  <c r="T353" i="51"/>
  <c r="AB353" i="51"/>
  <c r="J354" i="51"/>
  <c r="R354" i="51"/>
  <c r="Z354" i="51"/>
  <c r="H355" i="51"/>
  <c r="P355" i="51"/>
  <c r="X355" i="51"/>
  <c r="F356" i="51"/>
  <c r="N356" i="51"/>
  <c r="V356" i="51"/>
  <c r="D357" i="51"/>
  <c r="L357" i="51"/>
  <c r="T357" i="51"/>
  <c r="AB357" i="51"/>
  <c r="J358" i="51"/>
  <c r="R358" i="51"/>
  <c r="Z358" i="51"/>
  <c r="H359" i="51"/>
  <c r="P359" i="51"/>
  <c r="X359" i="51"/>
  <c r="F360" i="51"/>
  <c r="N360" i="51"/>
  <c r="V360" i="51"/>
  <c r="D361" i="51"/>
  <c r="L361" i="51"/>
  <c r="T361" i="51"/>
  <c r="AB361" i="51"/>
  <c r="J362" i="51"/>
  <c r="R362" i="51"/>
  <c r="Z362" i="51"/>
  <c r="H363" i="51"/>
  <c r="P363" i="51"/>
  <c r="X363" i="51"/>
  <c r="F364" i="51"/>
  <c r="N364" i="51"/>
  <c r="V364" i="51"/>
  <c r="D365" i="51"/>
  <c r="L365" i="51"/>
  <c r="T365" i="51"/>
  <c r="AB365" i="51"/>
  <c r="J366" i="51"/>
  <c r="R366" i="51"/>
  <c r="Z366" i="51"/>
  <c r="H367" i="51"/>
  <c r="P367" i="51"/>
  <c r="X367" i="51"/>
  <c r="F368" i="51"/>
  <c r="N368" i="51"/>
  <c r="V368" i="51"/>
  <c r="D369" i="51"/>
  <c r="L369" i="51"/>
  <c r="T369" i="51"/>
  <c r="AB369" i="51"/>
  <c r="J370" i="51"/>
  <c r="R370" i="51"/>
  <c r="Z370" i="51"/>
  <c r="H371" i="51"/>
  <c r="P371" i="51"/>
  <c r="X371" i="51"/>
  <c r="F372" i="51"/>
  <c r="N372" i="51"/>
  <c r="V372" i="51"/>
  <c r="D373" i="51"/>
  <c r="L373" i="51"/>
  <c r="T373" i="51"/>
  <c r="AB373" i="51"/>
  <c r="J374" i="51"/>
  <c r="R374" i="51"/>
  <c r="Z374" i="51"/>
  <c r="H375" i="51"/>
  <c r="P375" i="51"/>
  <c r="X375" i="51"/>
  <c r="F376" i="51"/>
  <c r="N376" i="51"/>
  <c r="V376" i="51"/>
  <c r="D377" i="51"/>
  <c r="L377" i="51"/>
  <c r="T377" i="51"/>
  <c r="AB377" i="51"/>
  <c r="J378" i="51"/>
  <c r="R378" i="51"/>
  <c r="Z378" i="51"/>
  <c r="H379" i="51"/>
  <c r="P379" i="51"/>
  <c r="X379" i="51"/>
  <c r="F380" i="51"/>
  <c r="N380" i="51"/>
  <c r="V380" i="51"/>
  <c r="D381" i="51"/>
  <c r="L381" i="51"/>
  <c r="T381" i="51"/>
  <c r="AB381" i="51"/>
  <c r="J382" i="51"/>
  <c r="R382" i="51"/>
  <c r="Z382" i="51"/>
  <c r="H383" i="51"/>
  <c r="P383" i="51"/>
  <c r="X383" i="51"/>
  <c r="F384" i="51"/>
  <c r="N384" i="51"/>
  <c r="V384" i="51"/>
  <c r="D385" i="51"/>
  <c r="L385" i="51"/>
  <c r="T385" i="51"/>
  <c r="AB385" i="51"/>
  <c r="J386" i="51"/>
  <c r="R386" i="51"/>
  <c r="Z386" i="51"/>
  <c r="H387" i="51"/>
  <c r="P387" i="51"/>
  <c r="X387" i="51"/>
  <c r="F388" i="51"/>
  <c r="N388" i="51"/>
  <c r="V388" i="51"/>
  <c r="D389" i="51"/>
  <c r="L389" i="51"/>
  <c r="T389" i="51"/>
  <c r="AB389" i="51"/>
  <c r="J390" i="51"/>
  <c r="R390" i="51"/>
  <c r="Z390" i="51"/>
  <c r="H391" i="51"/>
  <c r="P391" i="51"/>
  <c r="X391" i="51"/>
  <c r="AB338" i="51"/>
  <c r="J339" i="51"/>
  <c r="R339" i="51"/>
  <c r="Z339" i="51"/>
  <c r="H340" i="51"/>
  <c r="P340" i="51"/>
  <c r="X340" i="51"/>
  <c r="F341" i="51"/>
  <c r="N341" i="51"/>
  <c r="V341" i="51"/>
  <c r="D342" i="51"/>
  <c r="L342" i="51"/>
  <c r="T342" i="51"/>
  <c r="AB342" i="51"/>
  <c r="J343" i="51"/>
  <c r="R343" i="51"/>
  <c r="Z343" i="51"/>
  <c r="H344" i="51"/>
  <c r="P344" i="51"/>
  <c r="X344" i="51"/>
  <c r="F345" i="51"/>
  <c r="N345" i="51"/>
  <c r="V345" i="51"/>
  <c r="D346" i="51"/>
  <c r="L346" i="51"/>
  <c r="T346" i="51"/>
  <c r="AB346" i="51"/>
  <c r="J347" i="51"/>
  <c r="R347" i="51"/>
  <c r="Z347" i="51"/>
  <c r="H348" i="51"/>
  <c r="P348" i="51"/>
  <c r="X348" i="51"/>
  <c r="F349" i="51"/>
  <c r="N349" i="51"/>
  <c r="V349" i="51"/>
  <c r="D350" i="51"/>
  <c r="L350" i="51"/>
  <c r="T350" i="51"/>
  <c r="AB350" i="51"/>
  <c r="J351" i="51"/>
  <c r="R351" i="51"/>
  <c r="Z351" i="51"/>
  <c r="H352" i="51"/>
  <c r="P352" i="51"/>
  <c r="X352" i="51"/>
  <c r="F353" i="51"/>
  <c r="N353" i="51"/>
  <c r="V353" i="51"/>
  <c r="D354" i="51"/>
  <c r="L354" i="51"/>
  <c r="T354" i="51"/>
  <c r="AB354" i="51"/>
  <c r="J355" i="51"/>
  <c r="R355" i="51"/>
  <c r="Z355" i="51"/>
  <c r="H356" i="51"/>
  <c r="P356" i="51"/>
  <c r="X356" i="51"/>
  <c r="F357" i="51"/>
  <c r="N357" i="51"/>
  <c r="V357" i="51"/>
  <c r="D358" i="51"/>
  <c r="L358" i="51"/>
  <c r="T358" i="51"/>
  <c r="AB358" i="51"/>
  <c r="J359" i="51"/>
  <c r="R359" i="51"/>
  <c r="Z359" i="51"/>
  <c r="H360" i="51"/>
  <c r="P360" i="51"/>
  <c r="X360" i="51"/>
  <c r="F361" i="51"/>
  <c r="N361" i="51"/>
  <c r="V361" i="51"/>
  <c r="D362" i="51"/>
  <c r="L362" i="51"/>
  <c r="T362" i="51"/>
  <c r="AB362" i="51"/>
  <c r="J363" i="51"/>
  <c r="R363" i="51"/>
  <c r="Z363" i="51"/>
  <c r="H364" i="51"/>
  <c r="P364" i="51"/>
  <c r="X364" i="51"/>
  <c r="F365" i="51"/>
  <c r="N365" i="51"/>
  <c r="V365" i="51"/>
  <c r="D366" i="51"/>
  <c r="L366" i="51"/>
  <c r="T366" i="51"/>
  <c r="AB366" i="51"/>
  <c r="J367" i="51"/>
  <c r="R367" i="51"/>
  <c r="Z367" i="51"/>
  <c r="H368" i="51"/>
  <c r="P368" i="51"/>
  <c r="X368" i="51"/>
  <c r="F369" i="51"/>
  <c r="N369" i="51"/>
  <c r="V369" i="51"/>
  <c r="D370" i="51"/>
  <c r="L370" i="51"/>
  <c r="T370" i="51"/>
  <c r="AB370" i="51"/>
  <c r="J371" i="51"/>
  <c r="R371" i="51"/>
  <c r="Z371" i="51"/>
  <c r="H372" i="51"/>
  <c r="P372" i="51"/>
  <c r="X372" i="51"/>
  <c r="F373" i="51"/>
  <c r="N373" i="51"/>
  <c r="V373" i="51"/>
  <c r="D374" i="51"/>
  <c r="L374" i="51"/>
  <c r="T374" i="51"/>
  <c r="AB374" i="51"/>
  <c r="J375" i="51"/>
  <c r="R375" i="51"/>
  <c r="Z375" i="51"/>
  <c r="H376" i="51"/>
  <c r="P376" i="51"/>
  <c r="X376" i="51"/>
  <c r="F377" i="51"/>
  <c r="N377" i="51"/>
  <c r="V377" i="51"/>
  <c r="D378" i="51"/>
  <c r="L378" i="51"/>
  <c r="T378" i="51"/>
  <c r="AB378" i="51"/>
  <c r="J379" i="51"/>
  <c r="R379" i="51"/>
  <c r="Z379" i="51"/>
  <c r="H380" i="51"/>
  <c r="P380" i="51"/>
  <c r="X380" i="51"/>
  <c r="F381" i="51"/>
  <c r="N381" i="51"/>
  <c r="V381" i="51"/>
  <c r="D382" i="51"/>
  <c r="L382" i="51"/>
  <c r="T382" i="51"/>
  <c r="AB382" i="51"/>
  <c r="J383" i="51"/>
  <c r="R383" i="51"/>
  <c r="Z383" i="51"/>
  <c r="H384" i="51"/>
  <c r="P384" i="51"/>
  <c r="X384" i="51"/>
  <c r="F385" i="51"/>
  <c r="N385" i="51"/>
  <c r="V385" i="51"/>
  <c r="D386" i="51"/>
  <c r="L386" i="51"/>
  <c r="T386" i="51"/>
  <c r="AB386" i="51"/>
  <c r="J387" i="51"/>
  <c r="R387" i="51"/>
  <c r="Z387" i="51"/>
  <c r="H388" i="51"/>
  <c r="P388" i="51"/>
  <c r="X388" i="51"/>
  <c r="F389" i="51"/>
  <c r="N389" i="51"/>
  <c r="V389" i="51"/>
  <c r="D390" i="51"/>
  <c r="L390" i="51"/>
  <c r="T390" i="51"/>
  <c r="AB390" i="51"/>
  <c r="J391" i="51"/>
  <c r="R391" i="51"/>
  <c r="Z391" i="51"/>
  <c r="T286" i="51"/>
  <c r="X286" i="51"/>
  <c r="AB286" i="51"/>
  <c r="F287" i="51"/>
  <c r="J287" i="51"/>
  <c r="N287" i="51"/>
  <c r="R287" i="51"/>
  <c r="V287" i="51"/>
  <c r="Z287" i="51"/>
  <c r="D288" i="51"/>
  <c r="H288" i="51"/>
  <c r="L288" i="51"/>
  <c r="P288" i="51"/>
  <c r="T288" i="51"/>
  <c r="X288" i="51"/>
  <c r="AB288" i="51"/>
  <c r="F289" i="51"/>
  <c r="J289" i="51"/>
  <c r="N289" i="51"/>
  <c r="R289" i="51"/>
  <c r="V289" i="51"/>
  <c r="Z289" i="51"/>
  <c r="D290" i="51"/>
  <c r="H290" i="51"/>
  <c r="L290" i="51"/>
  <c r="P290" i="51"/>
  <c r="T290" i="51"/>
  <c r="X290" i="51"/>
  <c r="AB290" i="51"/>
  <c r="F291" i="51"/>
  <c r="J291" i="51"/>
  <c r="N291" i="51"/>
  <c r="R291" i="51"/>
  <c r="V291" i="51"/>
  <c r="Z291" i="51"/>
  <c r="D292" i="51"/>
  <c r="H292" i="51"/>
  <c r="L292" i="51"/>
  <c r="P292" i="51"/>
  <c r="T292" i="51"/>
  <c r="X292" i="51"/>
  <c r="AB292" i="51"/>
  <c r="F293" i="51"/>
  <c r="J293" i="51"/>
  <c r="N293" i="51"/>
  <c r="R293" i="51"/>
  <c r="V293" i="51"/>
  <c r="Z293" i="51"/>
  <c r="D294" i="51"/>
  <c r="H294" i="51"/>
  <c r="L294" i="51"/>
  <c r="P294" i="51"/>
  <c r="T294" i="51"/>
  <c r="X294" i="51"/>
  <c r="AB294" i="51"/>
  <c r="F295" i="51"/>
  <c r="J295" i="51"/>
  <c r="N295" i="51"/>
  <c r="R295" i="51"/>
  <c r="V295" i="51"/>
  <c r="Z295" i="51"/>
  <c r="D296" i="51"/>
  <c r="H296" i="51"/>
  <c r="L296" i="51"/>
  <c r="P296" i="51"/>
  <c r="T296" i="51"/>
  <c r="X296" i="51"/>
  <c r="AB296" i="51"/>
  <c r="F297" i="51"/>
  <c r="J297" i="51"/>
  <c r="N297" i="51"/>
  <c r="R297" i="51"/>
  <c r="V297" i="51"/>
  <c r="Z297" i="51"/>
  <c r="D298" i="51"/>
  <c r="H298" i="51"/>
  <c r="L298" i="51"/>
  <c r="P298" i="51"/>
  <c r="T298" i="51"/>
  <c r="X298" i="51"/>
  <c r="AB298" i="51"/>
  <c r="F299" i="51"/>
  <c r="J299" i="51"/>
  <c r="N299" i="51"/>
  <c r="R299" i="51"/>
  <c r="V299" i="51"/>
  <c r="Z299" i="51"/>
  <c r="D300" i="51"/>
  <c r="H300" i="51"/>
  <c r="L300" i="51"/>
  <c r="P300" i="51"/>
  <c r="T300" i="51"/>
  <c r="X300" i="51"/>
  <c r="AB300" i="51"/>
  <c r="F301" i="51"/>
  <c r="J301" i="51"/>
  <c r="N301" i="51"/>
  <c r="R301" i="51"/>
  <c r="V301" i="51"/>
  <c r="Z301" i="51"/>
  <c r="D302" i="51"/>
  <c r="H302" i="51"/>
  <c r="L302" i="51"/>
  <c r="P302" i="51"/>
  <c r="T302" i="51"/>
  <c r="X302" i="51"/>
  <c r="AB302" i="51"/>
  <c r="F303" i="51"/>
  <c r="J303" i="51"/>
  <c r="N303" i="51"/>
  <c r="R303" i="51"/>
  <c r="V303" i="51"/>
  <c r="Z303" i="51"/>
  <c r="D304" i="51"/>
  <c r="H304" i="51"/>
  <c r="L304" i="51"/>
  <c r="P304" i="51"/>
  <c r="T304" i="51"/>
  <c r="X304" i="51"/>
  <c r="AB304" i="51"/>
  <c r="F305" i="51"/>
  <c r="J305" i="51"/>
  <c r="N305" i="51"/>
  <c r="R305" i="51"/>
  <c r="V305" i="51"/>
  <c r="Z305" i="51"/>
  <c r="D306" i="51"/>
  <c r="H306" i="51"/>
  <c r="L306" i="51"/>
  <c r="P306" i="51"/>
  <c r="T306" i="51"/>
  <c r="X306" i="51"/>
  <c r="AB306" i="51"/>
  <c r="F307" i="51"/>
  <c r="J307" i="51"/>
  <c r="N307" i="51"/>
  <c r="R307" i="51"/>
  <c r="V307" i="51"/>
  <c r="Z307" i="51"/>
  <c r="D308" i="51"/>
  <c r="H308" i="51"/>
  <c r="L308" i="51"/>
  <c r="P308" i="51"/>
  <c r="T308" i="51"/>
  <c r="X308" i="51"/>
  <c r="AB308" i="51"/>
  <c r="F309" i="51"/>
  <c r="J309" i="51"/>
  <c r="N309" i="51"/>
  <c r="R309" i="51"/>
  <c r="V309" i="51"/>
  <c r="Z309" i="51"/>
  <c r="D310" i="51"/>
  <c r="H310" i="51"/>
  <c r="L310" i="51"/>
  <c r="P310" i="51"/>
  <c r="T310" i="51"/>
  <c r="X310" i="51"/>
  <c r="AB310" i="51"/>
  <c r="F311" i="51"/>
  <c r="J311" i="51"/>
  <c r="N311" i="51"/>
  <c r="R311" i="51"/>
  <c r="V311" i="51"/>
  <c r="Z311" i="51"/>
  <c r="D312" i="51"/>
  <c r="H312" i="51"/>
  <c r="L312" i="51"/>
  <c r="P312" i="51"/>
  <c r="T312" i="51"/>
  <c r="X312" i="51"/>
  <c r="AB312" i="51"/>
  <c r="F313" i="51"/>
  <c r="J313" i="51"/>
  <c r="N313" i="51"/>
  <c r="R313" i="51"/>
  <c r="V313" i="51"/>
  <c r="Z313" i="51"/>
  <c r="D314" i="51"/>
  <c r="H314" i="51"/>
  <c r="L314" i="51"/>
  <c r="P314" i="51"/>
  <c r="T314" i="51"/>
  <c r="X314" i="51"/>
  <c r="AB314" i="51"/>
  <c r="F315" i="51"/>
  <c r="J315" i="51"/>
  <c r="N315" i="51"/>
  <c r="R315" i="51"/>
  <c r="V315" i="51"/>
  <c r="Z315" i="51"/>
  <c r="D316" i="51"/>
  <c r="H316" i="51"/>
  <c r="L316" i="51"/>
  <c r="P316" i="51"/>
  <c r="T316" i="51"/>
  <c r="X316" i="51"/>
  <c r="AB316" i="51"/>
  <c r="F317" i="51"/>
  <c r="J317" i="51"/>
  <c r="N317" i="51"/>
  <c r="R317" i="51"/>
  <c r="V317" i="51"/>
  <c r="Z317" i="51"/>
  <c r="D318" i="51"/>
  <c r="H318" i="51"/>
  <c r="L318" i="51"/>
  <c r="P318" i="51"/>
  <c r="T318" i="51"/>
  <c r="X318" i="51"/>
  <c r="AB318" i="51"/>
  <c r="F319" i="51"/>
  <c r="J319" i="51"/>
  <c r="N319" i="51"/>
  <c r="R319" i="51"/>
  <c r="V319" i="51"/>
  <c r="Z319" i="51"/>
  <c r="D320" i="51"/>
  <c r="H320" i="51"/>
  <c r="L320" i="51"/>
  <c r="P320" i="51"/>
  <c r="T320" i="51"/>
  <c r="X320" i="51"/>
  <c r="AB320" i="51"/>
  <c r="F321" i="51"/>
  <c r="J321" i="51"/>
  <c r="N321" i="51"/>
  <c r="R321" i="51"/>
  <c r="V321" i="51"/>
  <c r="Z321" i="51"/>
  <c r="D322" i="51"/>
  <c r="H322" i="51"/>
  <c r="L322" i="51"/>
  <c r="P322" i="51"/>
  <c r="T322" i="51"/>
  <c r="X322" i="51"/>
  <c r="AB322" i="51"/>
  <c r="F323" i="51"/>
  <c r="J323" i="51"/>
  <c r="N323" i="51"/>
  <c r="R323" i="51"/>
  <c r="V323" i="51"/>
  <c r="Z323" i="51"/>
  <c r="D324" i="51"/>
  <c r="H324" i="51"/>
  <c r="L324" i="51"/>
  <c r="P324" i="51"/>
  <c r="T324" i="51"/>
  <c r="X324" i="51"/>
  <c r="AB324" i="51"/>
  <c r="F325" i="51"/>
  <c r="J325" i="51"/>
  <c r="N325" i="51"/>
  <c r="R325" i="51"/>
  <c r="V325" i="51"/>
  <c r="Z325" i="51"/>
  <c r="D326" i="51"/>
  <c r="H326" i="51"/>
  <c r="L326" i="51"/>
  <c r="P326" i="51"/>
  <c r="T326" i="51"/>
  <c r="X326" i="51"/>
  <c r="AB326" i="51"/>
  <c r="F327" i="51"/>
  <c r="J327" i="51"/>
  <c r="N327" i="51"/>
  <c r="R327" i="51"/>
  <c r="V327" i="51"/>
  <c r="Z327" i="51"/>
  <c r="D328" i="51"/>
  <c r="H328" i="51"/>
  <c r="L328" i="51"/>
  <c r="P328" i="51"/>
  <c r="T328" i="51"/>
  <c r="X328" i="51"/>
  <c r="AB328" i="51"/>
  <c r="F329" i="51"/>
  <c r="J329" i="51"/>
  <c r="N329" i="51"/>
  <c r="R329" i="51"/>
  <c r="V329" i="51"/>
  <c r="Z329" i="51"/>
  <c r="D330" i="51"/>
  <c r="H330" i="51"/>
  <c r="L330" i="51"/>
  <c r="P330" i="51"/>
  <c r="T330" i="51"/>
  <c r="X330" i="51"/>
  <c r="AB330" i="51"/>
  <c r="F331" i="51"/>
  <c r="J331" i="51"/>
  <c r="N331" i="51"/>
  <c r="R331" i="51"/>
  <c r="V331" i="51"/>
  <c r="Z331" i="51"/>
  <c r="D332" i="51"/>
  <c r="H332" i="51"/>
  <c r="L332" i="51"/>
  <c r="P332" i="51"/>
  <c r="T332" i="51"/>
  <c r="X332" i="51"/>
  <c r="AB332" i="51"/>
  <c r="F333" i="51"/>
  <c r="J333" i="51"/>
  <c r="N333" i="51"/>
  <c r="R333" i="51"/>
  <c r="V333" i="51"/>
  <c r="Z333" i="51"/>
  <c r="D334" i="51"/>
  <c r="H334" i="51"/>
  <c r="L334" i="51"/>
  <c r="P334" i="51"/>
  <c r="T334" i="51"/>
  <c r="X334" i="51"/>
  <c r="AB334" i="51"/>
  <c r="F335" i="51"/>
  <c r="J335" i="51"/>
  <c r="N335" i="51"/>
  <c r="R335" i="51"/>
  <c r="V335" i="51"/>
  <c r="Z335" i="51"/>
  <c r="D336" i="51"/>
  <c r="H336" i="51"/>
  <c r="L336" i="51"/>
  <c r="P336" i="51"/>
  <c r="T336" i="51"/>
  <c r="X336" i="51"/>
  <c r="AB336" i="51"/>
  <c r="F337" i="51"/>
  <c r="J337" i="51"/>
  <c r="N337" i="51"/>
  <c r="R337" i="51"/>
  <c r="V337" i="51"/>
  <c r="Z337" i="51"/>
  <c r="D338" i="51"/>
  <c r="H338" i="51"/>
  <c r="L338" i="51"/>
  <c r="P338" i="51"/>
  <c r="T338" i="51"/>
  <c r="X338" i="51"/>
  <c r="D339" i="51"/>
  <c r="L339" i="51"/>
  <c r="T339" i="51"/>
  <c r="AB339" i="51"/>
  <c r="J340" i="51"/>
  <c r="R340" i="51"/>
  <c r="Z340" i="51"/>
  <c r="H341" i="51"/>
  <c r="P341" i="51"/>
  <c r="X341" i="51"/>
  <c r="F342" i="51"/>
  <c r="N342" i="51"/>
  <c r="V342" i="51"/>
  <c r="D343" i="51"/>
  <c r="L343" i="51"/>
  <c r="T343" i="51"/>
  <c r="AB343" i="51"/>
  <c r="J344" i="51"/>
  <c r="R344" i="51"/>
  <c r="Z344" i="51"/>
  <c r="H345" i="51"/>
  <c r="P345" i="51"/>
  <c r="X345" i="51"/>
  <c r="F346" i="51"/>
  <c r="N346" i="51"/>
  <c r="V346" i="51"/>
  <c r="D347" i="51"/>
  <c r="L347" i="51"/>
  <c r="T347" i="51"/>
  <c r="AB347" i="51"/>
  <c r="J348" i="51"/>
  <c r="R348" i="51"/>
  <c r="Z348" i="51"/>
  <c r="H349" i="51"/>
  <c r="P349" i="51"/>
  <c r="X349" i="51"/>
  <c r="F350" i="51"/>
  <c r="N350" i="51"/>
  <c r="V350" i="51"/>
  <c r="D351" i="51"/>
  <c r="L351" i="51"/>
  <c r="T351" i="51"/>
  <c r="AB351" i="51"/>
  <c r="J352" i="51"/>
  <c r="R352" i="51"/>
  <c r="Z352" i="51"/>
  <c r="H353" i="51"/>
  <c r="P353" i="51"/>
  <c r="X353" i="51"/>
  <c r="F354" i="51"/>
  <c r="N354" i="51"/>
  <c r="V354" i="51"/>
  <c r="D355" i="51"/>
  <c r="L355" i="51"/>
  <c r="T355" i="51"/>
  <c r="AB355" i="51"/>
  <c r="J356" i="51"/>
  <c r="R356" i="51"/>
  <c r="Z356" i="51"/>
  <c r="H357" i="51"/>
  <c r="P357" i="51"/>
  <c r="X357" i="51"/>
  <c r="F358" i="51"/>
  <c r="N358" i="51"/>
  <c r="V358" i="51"/>
  <c r="D359" i="51"/>
  <c r="L359" i="51"/>
  <c r="T359" i="51"/>
  <c r="AB359" i="51"/>
  <c r="J360" i="51"/>
  <c r="R360" i="51"/>
  <c r="Z360" i="51"/>
  <c r="H361" i="51"/>
  <c r="P361" i="51"/>
  <c r="X361" i="51"/>
  <c r="F362" i="51"/>
  <c r="N362" i="51"/>
  <c r="V362" i="51"/>
  <c r="D363" i="51"/>
  <c r="L363" i="51"/>
  <c r="T363" i="51"/>
  <c r="AB363" i="51"/>
  <c r="J364" i="51"/>
  <c r="R364" i="51"/>
  <c r="Z364" i="51"/>
  <c r="H365" i="51"/>
  <c r="P365" i="51"/>
  <c r="X365" i="51"/>
  <c r="F366" i="51"/>
  <c r="N366" i="51"/>
  <c r="V366" i="51"/>
  <c r="D367" i="51"/>
  <c r="L367" i="51"/>
  <c r="T367" i="51"/>
  <c r="AB367" i="51"/>
  <c r="J368" i="51"/>
  <c r="R368" i="51"/>
  <c r="Z368" i="51"/>
  <c r="H369" i="51"/>
  <c r="P369" i="51"/>
  <c r="X369" i="51"/>
  <c r="F370" i="51"/>
  <c r="N370" i="51"/>
  <c r="V370" i="51"/>
  <c r="D371" i="51"/>
  <c r="L371" i="51"/>
  <c r="T371" i="51"/>
  <c r="AB371" i="51"/>
  <c r="J372" i="51"/>
  <c r="R372" i="51"/>
  <c r="Z372" i="51"/>
  <c r="H373" i="51"/>
  <c r="P373" i="51"/>
  <c r="X373" i="51"/>
  <c r="F374" i="51"/>
  <c r="N374" i="51"/>
  <c r="V374" i="51"/>
  <c r="D375" i="51"/>
  <c r="L375" i="51"/>
  <c r="T375" i="51"/>
  <c r="AB375" i="51"/>
  <c r="J376" i="51"/>
  <c r="R376" i="51"/>
  <c r="Z376" i="51"/>
  <c r="H377" i="51"/>
  <c r="P377" i="51"/>
  <c r="X377" i="51"/>
  <c r="F378" i="51"/>
  <c r="N378" i="51"/>
  <c r="V378" i="51"/>
  <c r="D379" i="51"/>
  <c r="L379" i="51"/>
  <c r="T379" i="51"/>
  <c r="AB379" i="51"/>
  <c r="J380" i="51"/>
  <c r="R380" i="51"/>
  <c r="Z380" i="51"/>
  <c r="H381" i="51"/>
  <c r="P381" i="51"/>
  <c r="X381" i="51"/>
  <c r="F382" i="51"/>
  <c r="N382" i="51"/>
  <c r="V382" i="51"/>
  <c r="D383" i="51"/>
  <c r="L383" i="51"/>
  <c r="T383" i="51"/>
  <c r="AB383" i="51"/>
  <c r="J384" i="51"/>
  <c r="R384" i="51"/>
  <c r="Z384" i="51"/>
  <c r="H385" i="51"/>
  <c r="P385" i="51"/>
  <c r="X385" i="51"/>
  <c r="F386" i="51"/>
  <c r="N386" i="51"/>
  <c r="V386" i="51"/>
  <c r="D387" i="51"/>
  <c r="L387" i="51"/>
  <c r="T387" i="51"/>
  <c r="AB387" i="51"/>
  <c r="J388" i="51"/>
  <c r="R388" i="51"/>
  <c r="Z388" i="51"/>
  <c r="H389" i="51"/>
  <c r="P389" i="51"/>
  <c r="X389" i="51"/>
  <c r="F390" i="51"/>
  <c r="N390" i="51"/>
  <c r="V390" i="51"/>
  <c r="D391" i="51"/>
  <c r="L391" i="51"/>
  <c r="T391" i="51"/>
  <c r="D392" i="51"/>
  <c r="F339" i="51"/>
  <c r="N339" i="51"/>
  <c r="V339" i="51"/>
  <c r="D340" i="51"/>
  <c r="L340" i="51"/>
  <c r="T340" i="51"/>
  <c r="AB340" i="51"/>
  <c r="J341" i="51"/>
  <c r="R341" i="51"/>
  <c r="Z341" i="51"/>
  <c r="H342" i="51"/>
  <c r="P342" i="51"/>
  <c r="X342" i="51"/>
  <c r="F343" i="51"/>
  <c r="N343" i="51"/>
  <c r="V343" i="51"/>
  <c r="D344" i="51"/>
  <c r="L344" i="51"/>
  <c r="T344" i="51"/>
  <c r="AB344" i="51"/>
  <c r="J345" i="51"/>
  <c r="R345" i="51"/>
  <c r="Z345" i="51"/>
  <c r="H346" i="51"/>
  <c r="P346" i="51"/>
  <c r="X346" i="51"/>
  <c r="F347" i="51"/>
  <c r="N347" i="51"/>
  <c r="V347" i="51"/>
  <c r="D348" i="51"/>
  <c r="L348" i="51"/>
  <c r="T348" i="51"/>
  <c r="AB348" i="51"/>
  <c r="J349" i="51"/>
  <c r="R349" i="51"/>
  <c r="Z349" i="51"/>
  <c r="H350" i="51"/>
  <c r="P350" i="51"/>
  <c r="X350" i="51"/>
  <c r="F351" i="51"/>
  <c r="N351" i="51"/>
  <c r="V351" i="51"/>
  <c r="D352" i="51"/>
  <c r="L352" i="51"/>
  <c r="T352" i="51"/>
  <c r="AB352" i="51"/>
  <c r="J353" i="51"/>
  <c r="R353" i="51"/>
  <c r="Z353" i="51"/>
  <c r="H354" i="51"/>
  <c r="P354" i="51"/>
  <c r="X354" i="51"/>
  <c r="F355" i="51"/>
  <c r="N355" i="51"/>
  <c r="V355" i="51"/>
  <c r="D356" i="51"/>
  <c r="L356" i="51"/>
  <c r="T356" i="51"/>
  <c r="AB356" i="51"/>
  <c r="J357" i="51"/>
  <c r="R357" i="51"/>
  <c r="Z357" i="51"/>
  <c r="H358" i="51"/>
  <c r="P358" i="51"/>
  <c r="X358" i="51"/>
  <c r="F359" i="51"/>
  <c r="N359" i="51"/>
  <c r="V359" i="51"/>
  <c r="D360" i="51"/>
  <c r="L360" i="51"/>
  <c r="T360" i="51"/>
  <c r="AB360" i="51"/>
  <c r="J361" i="51"/>
  <c r="R361" i="51"/>
  <c r="Z361" i="51"/>
  <c r="H362" i="51"/>
  <c r="P362" i="51"/>
  <c r="X362" i="51"/>
  <c r="F363" i="51"/>
  <c r="N363" i="51"/>
  <c r="V363" i="51"/>
  <c r="D364" i="51"/>
  <c r="L364" i="51"/>
  <c r="T364" i="51"/>
  <c r="AB364" i="51"/>
  <c r="J365" i="51"/>
  <c r="R365" i="51"/>
  <c r="Z365" i="51"/>
  <c r="H366" i="51"/>
  <c r="P366" i="51"/>
  <c r="X366" i="51"/>
  <c r="F367" i="51"/>
  <c r="N367" i="51"/>
  <c r="V367" i="51"/>
  <c r="D368" i="51"/>
  <c r="L368" i="51"/>
  <c r="T368" i="51"/>
  <c r="AB368" i="51"/>
  <c r="J369" i="51"/>
  <c r="R369" i="51"/>
  <c r="Z369" i="51"/>
  <c r="H370" i="51"/>
  <c r="P370" i="51"/>
  <c r="X370" i="51"/>
  <c r="F371" i="51"/>
  <c r="N371" i="51"/>
  <c r="V371" i="51"/>
  <c r="D372" i="51"/>
  <c r="L372" i="51"/>
  <c r="T372" i="51"/>
  <c r="AB372" i="51"/>
  <c r="J373" i="51"/>
  <c r="R373" i="51"/>
  <c r="Z373" i="51"/>
  <c r="H374" i="51"/>
  <c r="P374" i="51"/>
  <c r="X374" i="51"/>
  <c r="F375" i="51"/>
  <c r="N375" i="51"/>
  <c r="V375" i="51"/>
  <c r="D376" i="51"/>
  <c r="L376" i="51"/>
  <c r="T376" i="51"/>
  <c r="AB376" i="51"/>
  <c r="J377" i="51"/>
  <c r="R377" i="51"/>
  <c r="Z377" i="51"/>
  <c r="H378" i="51"/>
  <c r="P378" i="51"/>
  <c r="X378" i="51"/>
  <c r="F379" i="51"/>
  <c r="N379" i="51"/>
  <c r="V379" i="51"/>
  <c r="D380" i="51"/>
  <c r="L380" i="51"/>
  <c r="T380" i="51"/>
  <c r="AB380" i="51"/>
  <c r="J381" i="51"/>
  <c r="R381" i="51"/>
  <c r="Z381" i="51"/>
  <c r="H382" i="51"/>
  <c r="P382" i="51"/>
  <c r="X382" i="51"/>
  <c r="F383" i="51"/>
  <c r="N383" i="51"/>
  <c r="V383" i="51"/>
  <c r="D384" i="51"/>
  <c r="L384" i="51"/>
  <c r="T384" i="51"/>
  <c r="AB384" i="51"/>
  <c r="J385" i="51"/>
  <c r="R385" i="51"/>
  <c r="Z385" i="51"/>
  <c r="H386" i="51"/>
  <c r="P386" i="51"/>
  <c r="X386" i="51"/>
  <c r="F387" i="51"/>
  <c r="N387" i="51"/>
  <c r="V387" i="51"/>
  <c r="D388" i="51"/>
  <c r="L388" i="51"/>
  <c r="T388" i="51"/>
  <c r="AB388" i="51"/>
  <c r="J389" i="51"/>
  <c r="R389" i="51"/>
  <c r="Z389" i="51"/>
  <c r="H390" i="51"/>
  <c r="P390" i="51"/>
  <c r="X390" i="51"/>
  <c r="F391" i="51"/>
  <c r="N391" i="51"/>
  <c r="V391" i="51"/>
  <c r="H392" i="51"/>
  <c r="L392" i="51"/>
  <c r="P392" i="51"/>
  <c r="T392" i="51"/>
  <c r="X392" i="51"/>
  <c r="AB392" i="51"/>
  <c r="F393" i="51"/>
  <c r="J393" i="51"/>
  <c r="N393" i="51"/>
  <c r="R393" i="51"/>
  <c r="V393" i="51"/>
  <c r="Z393" i="51"/>
  <c r="D394" i="51"/>
  <c r="H394" i="51"/>
  <c r="L394" i="51"/>
  <c r="P394" i="51"/>
  <c r="T394" i="51"/>
  <c r="X394" i="51"/>
  <c r="AB394" i="51"/>
  <c r="F395" i="51"/>
  <c r="J395" i="51"/>
  <c r="N395" i="51"/>
  <c r="R395" i="51"/>
  <c r="V395" i="51"/>
  <c r="Z395" i="51"/>
  <c r="D396" i="51"/>
  <c r="H396" i="51"/>
  <c r="L396" i="51"/>
  <c r="P396" i="51"/>
  <c r="T396" i="51"/>
  <c r="X396" i="51"/>
  <c r="AB396" i="51"/>
  <c r="F397" i="51"/>
  <c r="J397" i="51"/>
  <c r="N397" i="51"/>
  <c r="R397" i="51"/>
  <c r="V397" i="51"/>
  <c r="Z397" i="51"/>
  <c r="D398" i="51"/>
  <c r="H398" i="51"/>
  <c r="L398" i="51"/>
  <c r="P398" i="51"/>
  <c r="T398" i="51"/>
  <c r="X398" i="51"/>
  <c r="AB398" i="51"/>
  <c r="F399" i="51"/>
  <c r="J399" i="51"/>
  <c r="N399" i="51"/>
  <c r="R399" i="51"/>
  <c r="V399" i="51"/>
  <c r="Z399" i="51"/>
  <c r="D400" i="51"/>
  <c r="H400" i="51"/>
  <c r="L400" i="51"/>
  <c r="P400" i="51"/>
  <c r="T400" i="51"/>
  <c r="X400" i="51"/>
  <c r="AB400" i="51"/>
  <c r="F401" i="51"/>
  <c r="J401" i="51"/>
  <c r="N401" i="51"/>
  <c r="R401" i="51"/>
  <c r="V401" i="51"/>
  <c r="Z401" i="51"/>
  <c r="D402" i="51"/>
  <c r="H402" i="51"/>
  <c r="L402" i="51"/>
  <c r="P402" i="51"/>
  <c r="T402" i="51"/>
  <c r="X402" i="51"/>
  <c r="AB402" i="51"/>
  <c r="F403" i="51"/>
  <c r="J403" i="51"/>
  <c r="N403" i="51"/>
  <c r="R403" i="51"/>
  <c r="V403" i="51"/>
  <c r="Z403" i="51"/>
  <c r="D404" i="51"/>
  <c r="H404" i="51"/>
  <c r="L404" i="51"/>
  <c r="P404" i="51"/>
  <c r="T404" i="51"/>
  <c r="X404" i="51"/>
  <c r="AB404" i="51"/>
  <c r="F405" i="51"/>
  <c r="J405" i="51"/>
  <c r="N405" i="51"/>
  <c r="R405" i="51"/>
  <c r="V405" i="51"/>
  <c r="Z405" i="51"/>
  <c r="D406" i="51"/>
  <c r="H406" i="51"/>
  <c r="L406" i="51"/>
  <c r="P406" i="51"/>
  <c r="T406" i="51"/>
  <c r="X406" i="51"/>
  <c r="AB406" i="51"/>
  <c r="F407" i="51"/>
  <c r="J407" i="51"/>
  <c r="N407" i="51"/>
  <c r="R407" i="51"/>
  <c r="V407" i="51"/>
  <c r="Z407" i="51"/>
  <c r="D408" i="51"/>
  <c r="H408" i="51"/>
  <c r="L408" i="51"/>
  <c r="P408" i="51"/>
  <c r="T408" i="51"/>
  <c r="X408" i="51"/>
  <c r="AB408" i="51"/>
  <c r="F409" i="51"/>
  <c r="J409" i="51"/>
  <c r="N409" i="51"/>
  <c r="R409" i="51"/>
  <c r="V409" i="51"/>
  <c r="Z409" i="51"/>
  <c r="D410" i="51"/>
  <c r="H410" i="51"/>
  <c r="L410" i="51"/>
  <c r="P410" i="51"/>
  <c r="T410" i="51"/>
  <c r="X410" i="51"/>
  <c r="AB410" i="51"/>
  <c r="F411" i="51"/>
  <c r="J411" i="51"/>
  <c r="N411" i="51"/>
  <c r="R411" i="51"/>
  <c r="V411" i="51"/>
  <c r="Z411" i="51"/>
  <c r="D412" i="51"/>
  <c r="H412" i="51"/>
  <c r="L412" i="51"/>
  <c r="P412" i="51"/>
  <c r="T412" i="51"/>
  <c r="X412" i="51"/>
  <c r="AB412" i="51"/>
  <c r="F413" i="51"/>
  <c r="J413" i="51"/>
  <c r="N413" i="51"/>
  <c r="R413" i="51"/>
  <c r="V413" i="51"/>
  <c r="Z413" i="51"/>
  <c r="D414" i="51"/>
  <c r="H414" i="51"/>
  <c r="L414" i="51"/>
  <c r="P414" i="51"/>
  <c r="T414" i="51"/>
  <c r="X414" i="51"/>
  <c r="AB414" i="51"/>
  <c r="F415" i="51"/>
  <c r="J415" i="51"/>
  <c r="N415" i="51"/>
  <c r="R415" i="51"/>
  <c r="V415" i="51"/>
  <c r="Z415" i="51"/>
  <c r="D416" i="51"/>
  <c r="H416" i="51"/>
  <c r="L416" i="51"/>
  <c r="P416" i="51"/>
  <c r="T416" i="51"/>
  <c r="X416" i="51"/>
  <c r="AB416" i="51"/>
  <c r="F417" i="51"/>
  <c r="J417" i="51"/>
  <c r="N417" i="51"/>
  <c r="R417" i="51"/>
  <c r="V417" i="51"/>
  <c r="Z417" i="51"/>
  <c r="D418" i="51"/>
  <c r="H418" i="51"/>
  <c r="L418" i="51"/>
  <c r="P418" i="51"/>
  <c r="T418" i="51"/>
  <c r="X418" i="51"/>
  <c r="AB418" i="51"/>
  <c r="F419" i="51"/>
  <c r="J419" i="51"/>
  <c r="N419" i="51"/>
  <c r="R419" i="51"/>
  <c r="V419" i="51"/>
  <c r="Z419" i="51"/>
  <c r="D420" i="51"/>
  <c r="H420" i="51"/>
  <c r="L420" i="51"/>
  <c r="P420" i="51"/>
  <c r="T420" i="51"/>
  <c r="X420" i="51"/>
  <c r="AB420" i="51"/>
  <c r="F421" i="51"/>
  <c r="J421" i="51"/>
  <c r="N421" i="51"/>
  <c r="R421" i="51"/>
  <c r="V421" i="51"/>
  <c r="Z421" i="51"/>
  <c r="D422" i="51"/>
  <c r="H422" i="51"/>
  <c r="L422" i="51"/>
  <c r="P422" i="51"/>
  <c r="T422" i="51"/>
  <c r="X422" i="51"/>
  <c r="AB422" i="51"/>
  <c r="F423" i="51"/>
  <c r="J423" i="51"/>
  <c r="N423" i="51"/>
  <c r="R423" i="51"/>
  <c r="V423" i="51"/>
  <c r="Z423" i="51"/>
  <c r="D424" i="51"/>
  <c r="H424" i="51"/>
  <c r="L424" i="51"/>
  <c r="P424" i="51"/>
  <c r="T424" i="51"/>
  <c r="X424" i="51"/>
  <c r="AB424" i="51"/>
  <c r="F425" i="51"/>
  <c r="J425" i="51"/>
  <c r="N425" i="51"/>
  <c r="R425" i="51"/>
  <c r="V425" i="51"/>
  <c r="Z425" i="51"/>
  <c r="D426" i="51"/>
  <c r="H426" i="51"/>
  <c r="L426" i="51"/>
  <c r="P426" i="51"/>
  <c r="T426" i="51"/>
  <c r="X426" i="51"/>
  <c r="AB426" i="51"/>
  <c r="F427" i="51"/>
  <c r="J427" i="51"/>
  <c r="N427" i="51"/>
  <c r="R427" i="51"/>
  <c r="V427" i="51"/>
  <c r="Z427" i="51"/>
  <c r="D428" i="51"/>
  <c r="H428" i="51"/>
  <c r="L428" i="51"/>
  <c r="P428" i="51"/>
  <c r="T428" i="51"/>
  <c r="X428" i="51"/>
  <c r="AB428" i="51"/>
  <c r="F429" i="51"/>
  <c r="J429" i="51"/>
  <c r="N429" i="51"/>
  <c r="R429" i="51"/>
  <c r="V429" i="51"/>
  <c r="Z429" i="51"/>
  <c r="D430" i="51"/>
  <c r="H430" i="51"/>
  <c r="L430" i="51"/>
  <c r="P430" i="51"/>
  <c r="T430" i="51"/>
  <c r="X430" i="51"/>
  <c r="AB430" i="51"/>
  <c r="F431" i="51"/>
  <c r="J431" i="51"/>
  <c r="N431" i="51"/>
  <c r="R431" i="51"/>
  <c r="V431" i="51"/>
  <c r="Z431" i="51"/>
  <c r="D432" i="51"/>
  <c r="H432" i="51"/>
  <c r="L432" i="51"/>
  <c r="P432" i="51"/>
  <c r="T432" i="51"/>
  <c r="X432" i="51"/>
  <c r="AB432" i="51"/>
  <c r="F433" i="51"/>
  <c r="J433" i="51"/>
  <c r="N433" i="51"/>
  <c r="R433" i="51"/>
  <c r="V433" i="51"/>
  <c r="Z433" i="51"/>
  <c r="D434" i="51"/>
  <c r="H434" i="51"/>
  <c r="L434" i="51"/>
  <c r="P434" i="51"/>
  <c r="T434" i="51"/>
  <c r="X434" i="51"/>
  <c r="AB434" i="51"/>
  <c r="F435" i="51"/>
  <c r="J435" i="51"/>
  <c r="N435" i="51"/>
  <c r="T435" i="51"/>
  <c r="AB435" i="51"/>
  <c r="J436" i="51"/>
  <c r="R436" i="51"/>
  <c r="Z436" i="51"/>
  <c r="H437" i="51"/>
  <c r="P437" i="51"/>
  <c r="X437" i="51"/>
  <c r="F438" i="51"/>
  <c r="N438" i="51"/>
  <c r="V438" i="51"/>
  <c r="D439" i="51"/>
  <c r="L439" i="51"/>
  <c r="T439" i="51"/>
  <c r="AB439" i="51"/>
  <c r="J440" i="51"/>
  <c r="R440" i="51"/>
  <c r="Z440" i="51"/>
  <c r="H441" i="51"/>
  <c r="P441" i="51"/>
  <c r="X441" i="51"/>
  <c r="F442" i="51"/>
  <c r="N442" i="51"/>
  <c r="V442" i="51"/>
  <c r="D443" i="51"/>
  <c r="L443" i="51"/>
  <c r="T443" i="51"/>
  <c r="AB443" i="51"/>
  <c r="J444" i="51"/>
  <c r="R444" i="51"/>
  <c r="Z444" i="51"/>
  <c r="H445" i="51"/>
  <c r="P445" i="51"/>
  <c r="X445" i="51"/>
  <c r="F446" i="51"/>
  <c r="N446" i="51"/>
  <c r="V446" i="51"/>
  <c r="D447" i="51"/>
  <c r="L447" i="51"/>
  <c r="T447" i="51"/>
  <c r="AB447" i="51"/>
  <c r="J448" i="51"/>
  <c r="R448" i="51"/>
  <c r="Z448" i="51"/>
  <c r="H449" i="51"/>
  <c r="P449" i="51"/>
  <c r="X449" i="51"/>
  <c r="F450" i="51"/>
  <c r="N450" i="51"/>
  <c r="V450" i="51"/>
  <c r="D451" i="51"/>
  <c r="L451" i="51"/>
  <c r="T451" i="51"/>
  <c r="AB451" i="51"/>
  <c r="J452" i="51"/>
  <c r="R452" i="51"/>
  <c r="Z452" i="51"/>
  <c r="H453" i="51"/>
  <c r="P453" i="51"/>
  <c r="X453" i="51"/>
  <c r="F454" i="51"/>
  <c r="N454" i="51"/>
  <c r="V454" i="51"/>
  <c r="D455" i="51"/>
  <c r="L455" i="51"/>
  <c r="T455" i="51"/>
  <c r="H456" i="51"/>
  <c r="X456" i="51"/>
  <c r="N457" i="51"/>
  <c r="D458" i="51"/>
  <c r="T458" i="51"/>
  <c r="J459" i="51"/>
  <c r="Z459" i="51"/>
  <c r="P460" i="51"/>
  <c r="F461" i="51"/>
  <c r="V461" i="51"/>
  <c r="L462" i="51"/>
  <c r="AB462" i="51"/>
  <c r="R463" i="51"/>
  <c r="H464" i="51"/>
  <c r="X464" i="51"/>
  <c r="N465" i="51"/>
  <c r="V435" i="51"/>
  <c r="D436" i="51"/>
  <c r="L436" i="51"/>
  <c r="T436" i="51"/>
  <c r="AB436" i="51"/>
  <c r="J437" i="51"/>
  <c r="R437" i="51"/>
  <c r="Z437" i="51"/>
  <c r="H438" i="51"/>
  <c r="P438" i="51"/>
  <c r="X438" i="51"/>
  <c r="F439" i="51"/>
  <c r="N439" i="51"/>
  <c r="V439" i="51"/>
  <c r="D440" i="51"/>
  <c r="L440" i="51"/>
  <c r="T440" i="51"/>
  <c r="AB440" i="51"/>
  <c r="J441" i="51"/>
  <c r="R441" i="51"/>
  <c r="Z441" i="51"/>
  <c r="H442" i="51"/>
  <c r="P442" i="51"/>
  <c r="X442" i="51"/>
  <c r="F443" i="51"/>
  <c r="N443" i="51"/>
  <c r="V443" i="51"/>
  <c r="D444" i="51"/>
  <c r="L444" i="51"/>
  <c r="T444" i="51"/>
  <c r="AB444" i="51"/>
  <c r="J445" i="51"/>
  <c r="R445" i="51"/>
  <c r="Z445" i="51"/>
  <c r="H446" i="51"/>
  <c r="P446" i="51"/>
  <c r="X446" i="51"/>
  <c r="F447" i="51"/>
  <c r="N447" i="51"/>
  <c r="V447" i="51"/>
  <c r="D448" i="51"/>
  <c r="L448" i="51"/>
  <c r="T448" i="51"/>
  <c r="AB448" i="51"/>
  <c r="J449" i="51"/>
  <c r="R449" i="51"/>
  <c r="Z449" i="51"/>
  <c r="H450" i="51"/>
  <c r="P450" i="51"/>
  <c r="X450" i="51"/>
  <c r="F451" i="51"/>
  <c r="N451" i="51"/>
  <c r="V451" i="51"/>
  <c r="D452" i="51"/>
  <c r="L452" i="51"/>
  <c r="T452" i="51"/>
  <c r="AB452" i="51"/>
  <c r="J453" i="51"/>
  <c r="R453" i="51"/>
  <c r="Z453" i="51"/>
  <c r="H454" i="51"/>
  <c r="P454" i="51"/>
  <c r="X454" i="51"/>
  <c r="F455" i="51"/>
  <c r="N455" i="51"/>
  <c r="V455" i="51"/>
  <c r="L456" i="51"/>
  <c r="AB456" i="51"/>
  <c r="R457" i="51"/>
  <c r="H458" i="51"/>
  <c r="X458" i="51"/>
  <c r="N459" i="51"/>
  <c r="D460" i="51"/>
  <c r="T460" i="51"/>
  <c r="J461" i="51"/>
  <c r="Z461" i="51"/>
  <c r="P462" i="51"/>
  <c r="F463" i="51"/>
  <c r="V463" i="51"/>
  <c r="L464" i="51"/>
  <c r="AB464" i="51"/>
  <c r="R465" i="51"/>
  <c r="AB391" i="51"/>
  <c r="F392" i="51"/>
  <c r="J392" i="51"/>
  <c r="N392" i="51"/>
  <c r="R392" i="51"/>
  <c r="V392" i="51"/>
  <c r="Z392" i="51"/>
  <c r="D393" i="51"/>
  <c r="H393" i="51"/>
  <c r="L393" i="51"/>
  <c r="P393" i="51"/>
  <c r="T393" i="51"/>
  <c r="X393" i="51"/>
  <c r="AB393" i="51"/>
  <c r="F394" i="51"/>
  <c r="J394" i="51"/>
  <c r="N394" i="51"/>
  <c r="R394" i="51"/>
  <c r="V394" i="51"/>
  <c r="Z394" i="51"/>
  <c r="D395" i="51"/>
  <c r="H395" i="51"/>
  <c r="L395" i="51"/>
  <c r="P395" i="51"/>
  <c r="T395" i="51"/>
  <c r="X395" i="51"/>
  <c r="AB395" i="51"/>
  <c r="F396" i="51"/>
  <c r="J396" i="51"/>
  <c r="N396" i="51"/>
  <c r="R396" i="51"/>
  <c r="V396" i="51"/>
  <c r="Z396" i="51"/>
  <c r="D397" i="51"/>
  <c r="H397" i="51"/>
  <c r="L397" i="51"/>
  <c r="P397" i="51"/>
  <c r="T397" i="51"/>
  <c r="X397" i="51"/>
  <c r="AB397" i="51"/>
  <c r="F398" i="51"/>
  <c r="J398" i="51"/>
  <c r="N398" i="51"/>
  <c r="R398" i="51"/>
  <c r="V398" i="51"/>
  <c r="Z398" i="51"/>
  <c r="D399" i="51"/>
  <c r="H399" i="51"/>
  <c r="L399" i="51"/>
  <c r="P399" i="51"/>
  <c r="T399" i="51"/>
  <c r="X399" i="51"/>
  <c r="AB399" i="51"/>
  <c r="F400" i="51"/>
  <c r="J400" i="51"/>
  <c r="N400" i="51"/>
  <c r="R400" i="51"/>
  <c r="V400" i="51"/>
  <c r="Z400" i="51"/>
  <c r="D401" i="51"/>
  <c r="H401" i="51"/>
  <c r="L401" i="51"/>
  <c r="P401" i="51"/>
  <c r="T401" i="51"/>
  <c r="X401" i="51"/>
  <c r="AB401" i="51"/>
  <c r="F402" i="51"/>
  <c r="J402" i="51"/>
  <c r="N402" i="51"/>
  <c r="R402" i="51"/>
  <c r="V402" i="51"/>
  <c r="Z402" i="51"/>
  <c r="D403" i="51"/>
  <c r="H403" i="51"/>
  <c r="L403" i="51"/>
  <c r="P403" i="51"/>
  <c r="T403" i="51"/>
  <c r="X403" i="51"/>
  <c r="AB403" i="51"/>
  <c r="F404" i="51"/>
  <c r="J404" i="51"/>
  <c r="N404" i="51"/>
  <c r="R404" i="51"/>
  <c r="V404" i="51"/>
  <c r="Z404" i="51"/>
  <c r="D405" i="51"/>
  <c r="H405" i="51"/>
  <c r="L405" i="51"/>
  <c r="P405" i="51"/>
  <c r="T405" i="51"/>
  <c r="X405" i="51"/>
  <c r="AB405" i="51"/>
  <c r="F406" i="51"/>
  <c r="J406" i="51"/>
  <c r="N406" i="51"/>
  <c r="R406" i="51"/>
  <c r="V406" i="51"/>
  <c r="Z406" i="51"/>
  <c r="D407" i="51"/>
  <c r="H407" i="51"/>
  <c r="L407" i="51"/>
  <c r="P407" i="51"/>
  <c r="T407" i="51"/>
  <c r="X407" i="51"/>
  <c r="AB407" i="51"/>
  <c r="F408" i="51"/>
  <c r="J408" i="51"/>
  <c r="N408" i="51"/>
  <c r="R408" i="51"/>
  <c r="V408" i="51"/>
  <c r="Z408" i="51"/>
  <c r="D409" i="51"/>
  <c r="H409" i="51"/>
  <c r="L409" i="51"/>
  <c r="P409" i="51"/>
  <c r="T409" i="51"/>
  <c r="X409" i="51"/>
  <c r="AB409" i="51"/>
  <c r="F410" i="51"/>
  <c r="J410" i="51"/>
  <c r="N410" i="51"/>
  <c r="R410" i="51"/>
  <c r="V410" i="51"/>
  <c r="Z410" i="51"/>
  <c r="D411" i="51"/>
  <c r="H411" i="51"/>
  <c r="L411" i="51"/>
  <c r="P411" i="51"/>
  <c r="T411" i="51"/>
  <c r="X411" i="51"/>
  <c r="AB411" i="51"/>
  <c r="F412" i="51"/>
  <c r="J412" i="51"/>
  <c r="N412" i="51"/>
  <c r="R412" i="51"/>
  <c r="V412" i="51"/>
  <c r="Z412" i="51"/>
  <c r="D413" i="51"/>
  <c r="H413" i="51"/>
  <c r="L413" i="51"/>
  <c r="P413" i="51"/>
  <c r="T413" i="51"/>
  <c r="X413" i="51"/>
  <c r="AB413" i="51"/>
  <c r="F414" i="51"/>
  <c r="J414" i="51"/>
  <c r="N414" i="51"/>
  <c r="R414" i="51"/>
  <c r="V414" i="51"/>
  <c r="Z414" i="51"/>
  <c r="D415" i="51"/>
  <c r="H415" i="51"/>
  <c r="L415" i="51"/>
  <c r="P415" i="51"/>
  <c r="T415" i="51"/>
  <c r="X415" i="51"/>
  <c r="AB415" i="51"/>
  <c r="F416" i="51"/>
  <c r="J416" i="51"/>
  <c r="N416" i="51"/>
  <c r="R416" i="51"/>
  <c r="V416" i="51"/>
  <c r="Z416" i="51"/>
  <c r="D417" i="51"/>
  <c r="H417" i="51"/>
  <c r="L417" i="51"/>
  <c r="P417" i="51"/>
  <c r="T417" i="51"/>
  <c r="X417" i="51"/>
  <c r="AB417" i="51"/>
  <c r="F418" i="51"/>
  <c r="J418" i="51"/>
  <c r="N418" i="51"/>
  <c r="R418" i="51"/>
  <c r="V418" i="51"/>
  <c r="Z418" i="51"/>
  <c r="D419" i="51"/>
  <c r="H419" i="51"/>
  <c r="L419" i="51"/>
  <c r="P419" i="51"/>
  <c r="T419" i="51"/>
  <c r="X419" i="51"/>
  <c r="AB419" i="51"/>
  <c r="F420" i="51"/>
  <c r="J420" i="51"/>
  <c r="N420" i="51"/>
  <c r="R420" i="51"/>
  <c r="V420" i="51"/>
  <c r="Z420" i="51"/>
  <c r="D421" i="51"/>
  <c r="H421" i="51"/>
  <c r="L421" i="51"/>
  <c r="P421" i="51"/>
  <c r="T421" i="51"/>
  <c r="X421" i="51"/>
  <c r="AB421" i="51"/>
  <c r="F422" i="51"/>
  <c r="J422" i="51"/>
  <c r="N422" i="51"/>
  <c r="R422" i="51"/>
  <c r="V422" i="51"/>
  <c r="Z422" i="51"/>
  <c r="D423" i="51"/>
  <c r="H423" i="51"/>
  <c r="L423" i="51"/>
  <c r="P423" i="51"/>
  <c r="T423" i="51"/>
  <c r="X423" i="51"/>
  <c r="AB423" i="51"/>
  <c r="F424" i="51"/>
  <c r="J424" i="51"/>
  <c r="N424" i="51"/>
  <c r="R424" i="51"/>
  <c r="V424" i="51"/>
  <c r="Z424" i="51"/>
  <c r="D425" i="51"/>
  <c r="H425" i="51"/>
  <c r="L425" i="51"/>
  <c r="P425" i="51"/>
  <c r="T425" i="51"/>
  <c r="X425" i="51"/>
  <c r="AB425" i="51"/>
  <c r="F426" i="51"/>
  <c r="J426" i="51"/>
  <c r="N426" i="51"/>
  <c r="R426" i="51"/>
  <c r="V426" i="51"/>
  <c r="Z426" i="51"/>
  <c r="D427" i="51"/>
  <c r="H427" i="51"/>
  <c r="L427" i="51"/>
  <c r="P427" i="51"/>
  <c r="T427" i="51"/>
  <c r="X427" i="51"/>
  <c r="AB427" i="51"/>
  <c r="F428" i="51"/>
  <c r="J428" i="51"/>
  <c r="N428" i="51"/>
  <c r="R428" i="51"/>
  <c r="V428" i="51"/>
  <c r="Z428" i="51"/>
  <c r="D429" i="51"/>
  <c r="H429" i="51"/>
  <c r="L429" i="51"/>
  <c r="P429" i="51"/>
  <c r="T429" i="51"/>
  <c r="X429" i="51"/>
  <c r="AB429" i="51"/>
  <c r="F430" i="51"/>
  <c r="J430" i="51"/>
  <c r="N430" i="51"/>
  <c r="R430" i="51"/>
  <c r="V430" i="51"/>
  <c r="Z430" i="51"/>
  <c r="D431" i="51"/>
  <c r="H431" i="51"/>
  <c r="L431" i="51"/>
  <c r="P431" i="51"/>
  <c r="T431" i="51"/>
  <c r="X431" i="51"/>
  <c r="AB431" i="51"/>
  <c r="F432" i="51"/>
  <c r="J432" i="51"/>
  <c r="N432" i="51"/>
  <c r="R432" i="51"/>
  <c r="V432" i="51"/>
  <c r="Z432" i="51"/>
  <c r="D433" i="51"/>
  <c r="H433" i="51"/>
  <c r="L433" i="51"/>
  <c r="P433" i="51"/>
  <c r="T433" i="51"/>
  <c r="X433" i="51"/>
  <c r="AB433" i="51"/>
  <c r="F434" i="51"/>
  <c r="J434" i="51"/>
  <c r="N434" i="51"/>
  <c r="R434" i="51"/>
  <c r="V434" i="51"/>
  <c r="Z434" i="51"/>
  <c r="D435" i="51"/>
  <c r="H435" i="51"/>
  <c r="L435" i="51"/>
  <c r="P435" i="51"/>
  <c r="X435" i="51"/>
  <c r="F436" i="51"/>
  <c r="N436" i="51"/>
  <c r="V436" i="51"/>
  <c r="D437" i="51"/>
  <c r="L437" i="51"/>
  <c r="T437" i="51"/>
  <c r="AB437" i="51"/>
  <c r="J438" i="51"/>
  <c r="R438" i="51"/>
  <c r="Z438" i="51"/>
  <c r="H439" i="51"/>
  <c r="P439" i="51"/>
  <c r="X439" i="51"/>
  <c r="F440" i="51"/>
  <c r="N440" i="51"/>
  <c r="V440" i="51"/>
  <c r="D441" i="51"/>
  <c r="L441" i="51"/>
  <c r="T441" i="51"/>
  <c r="AB441" i="51"/>
  <c r="J442" i="51"/>
  <c r="R442" i="51"/>
  <c r="Z442" i="51"/>
  <c r="H443" i="51"/>
  <c r="P443" i="51"/>
  <c r="X443" i="51"/>
  <c r="F444" i="51"/>
  <c r="N444" i="51"/>
  <c r="V444" i="51"/>
  <c r="D445" i="51"/>
  <c r="L445" i="51"/>
  <c r="T445" i="51"/>
  <c r="AB445" i="51"/>
  <c r="J446" i="51"/>
  <c r="R446" i="51"/>
  <c r="Z446" i="51"/>
  <c r="H447" i="51"/>
  <c r="P447" i="51"/>
  <c r="X447" i="51"/>
  <c r="F448" i="51"/>
  <c r="N448" i="51"/>
  <c r="V448" i="51"/>
  <c r="D449" i="51"/>
  <c r="L449" i="51"/>
  <c r="T449" i="51"/>
  <c r="AB449" i="51"/>
  <c r="J450" i="51"/>
  <c r="R450" i="51"/>
  <c r="Z450" i="51"/>
  <c r="H451" i="51"/>
  <c r="P451" i="51"/>
  <c r="X451" i="51"/>
  <c r="F452" i="51"/>
  <c r="N452" i="51"/>
  <c r="V452" i="51"/>
  <c r="D453" i="51"/>
  <c r="L453" i="51"/>
  <c r="T453" i="51"/>
  <c r="AB453" i="51"/>
  <c r="J454" i="51"/>
  <c r="R454" i="51"/>
  <c r="Z454" i="51"/>
  <c r="H455" i="51"/>
  <c r="P455" i="51"/>
  <c r="Z455" i="51"/>
  <c r="P456" i="51"/>
  <c r="F457" i="51"/>
  <c r="V457" i="51"/>
  <c r="L458" i="51"/>
  <c r="AB458" i="51"/>
  <c r="R459" i="51"/>
  <c r="H460" i="51"/>
  <c r="X460" i="51"/>
  <c r="N461" i="51"/>
  <c r="D462" i="51"/>
  <c r="T462" i="51"/>
  <c r="J463" i="51"/>
  <c r="Z463" i="51"/>
  <c r="P464" i="51"/>
  <c r="F465" i="51"/>
  <c r="V465" i="51"/>
  <c r="R435" i="51"/>
  <c r="Z435" i="51"/>
  <c r="H436" i="51"/>
  <c r="P436" i="51"/>
  <c r="X436" i="51"/>
  <c r="F437" i="51"/>
  <c r="N437" i="51"/>
  <c r="V437" i="51"/>
  <c r="D438" i="51"/>
  <c r="L438" i="51"/>
  <c r="T438" i="51"/>
  <c r="AB438" i="51"/>
  <c r="J439" i="51"/>
  <c r="R439" i="51"/>
  <c r="Z439" i="51"/>
  <c r="H440" i="51"/>
  <c r="P440" i="51"/>
  <c r="X440" i="51"/>
  <c r="F441" i="51"/>
  <c r="N441" i="51"/>
  <c r="V441" i="51"/>
  <c r="D442" i="51"/>
  <c r="L442" i="51"/>
  <c r="T442" i="51"/>
  <c r="AB442" i="51"/>
  <c r="J443" i="51"/>
  <c r="R443" i="51"/>
  <c r="Z443" i="51"/>
  <c r="H444" i="51"/>
  <c r="P444" i="51"/>
  <c r="X444" i="51"/>
  <c r="F445" i="51"/>
  <c r="N445" i="51"/>
  <c r="V445" i="51"/>
  <c r="D446" i="51"/>
  <c r="L446" i="51"/>
  <c r="T446" i="51"/>
  <c r="AB446" i="51"/>
  <c r="J447" i="51"/>
  <c r="R447" i="51"/>
  <c r="Z447" i="51"/>
  <c r="H448" i="51"/>
  <c r="P448" i="51"/>
  <c r="X448" i="51"/>
  <c r="F449" i="51"/>
  <c r="N449" i="51"/>
  <c r="V449" i="51"/>
  <c r="D450" i="51"/>
  <c r="L450" i="51"/>
  <c r="T450" i="51"/>
  <c r="AB450" i="51"/>
  <c r="J451" i="51"/>
  <c r="R451" i="51"/>
  <c r="Z451" i="51"/>
  <c r="H452" i="51"/>
  <c r="P452" i="51"/>
  <c r="X452" i="51"/>
  <c r="F453" i="51"/>
  <c r="N453" i="51"/>
  <c r="V453" i="51"/>
  <c r="D454" i="51"/>
  <c r="L454" i="51"/>
  <c r="T454" i="51"/>
  <c r="AB454" i="51"/>
  <c r="J455" i="51"/>
  <c r="R455" i="51"/>
  <c r="D456" i="51"/>
  <c r="T456" i="51"/>
  <c r="J457" i="51"/>
  <c r="Z457" i="51"/>
  <c r="P458" i="51"/>
  <c r="F459" i="51"/>
  <c r="V459" i="51"/>
  <c r="L460" i="51"/>
  <c r="AB460" i="51"/>
  <c r="R461" i="51"/>
  <c r="H462" i="51"/>
  <c r="X462" i="51"/>
  <c r="N463" i="51"/>
  <c r="D464" i="51"/>
  <c r="T464" i="51"/>
  <c r="J465" i="51"/>
  <c r="Z465" i="51"/>
  <c r="F473" i="51"/>
  <c r="N473" i="51"/>
  <c r="V473" i="51"/>
  <c r="D474" i="51"/>
  <c r="L474" i="51"/>
  <c r="T474" i="51"/>
  <c r="AB474" i="51"/>
  <c r="J475" i="51"/>
  <c r="R475" i="51"/>
  <c r="Z475" i="51"/>
  <c r="H476" i="51"/>
  <c r="P476" i="51"/>
  <c r="X476" i="51"/>
  <c r="F477" i="51"/>
  <c r="N477" i="51"/>
  <c r="V477" i="51"/>
  <c r="D478" i="51"/>
  <c r="L478" i="51"/>
  <c r="T478" i="51"/>
  <c r="AB478" i="51"/>
  <c r="J479" i="51"/>
  <c r="R479" i="51"/>
  <c r="Z479" i="51"/>
  <c r="H480" i="51"/>
  <c r="P480" i="51"/>
  <c r="X480" i="51"/>
  <c r="F481" i="51"/>
  <c r="N481" i="51"/>
  <c r="V481" i="51"/>
  <c r="D482" i="51"/>
  <c r="L482" i="51"/>
  <c r="T482" i="51"/>
  <c r="AB482" i="51"/>
  <c r="J483" i="51"/>
  <c r="R483" i="51"/>
  <c r="Z483" i="51"/>
  <c r="H7" i="52"/>
  <c r="P7" i="52"/>
  <c r="H8" i="52"/>
  <c r="P8" i="52"/>
  <c r="H9" i="52"/>
  <c r="P9" i="52"/>
  <c r="H10" i="52"/>
  <c r="P10" i="52"/>
  <c r="H11" i="52"/>
  <c r="P11" i="52"/>
  <c r="H13" i="52"/>
  <c r="P13" i="52"/>
  <c r="H14" i="52"/>
  <c r="P14" i="52"/>
  <c r="H15" i="52"/>
  <c r="P15" i="52"/>
  <c r="H16" i="52"/>
  <c r="P16" i="52"/>
  <c r="H17" i="52"/>
  <c r="P17" i="52"/>
  <c r="H18" i="52"/>
  <c r="P18" i="52"/>
  <c r="H19" i="52"/>
  <c r="P19" i="52"/>
  <c r="H20" i="52"/>
  <c r="P20" i="52"/>
  <c r="H21" i="52"/>
  <c r="P21" i="52"/>
  <c r="H22" i="52"/>
  <c r="P22" i="52"/>
  <c r="H23" i="52"/>
  <c r="P23" i="52"/>
  <c r="H24" i="52"/>
  <c r="P24" i="52"/>
  <c r="H25" i="52"/>
  <c r="P25" i="52"/>
  <c r="H26" i="52"/>
  <c r="P26" i="52"/>
  <c r="H27" i="52"/>
  <c r="P27" i="52"/>
  <c r="H28" i="52"/>
  <c r="P28" i="52"/>
  <c r="H29" i="52"/>
  <c r="P29" i="52"/>
  <c r="H30" i="52"/>
  <c r="D466" i="51"/>
  <c r="H466" i="51"/>
  <c r="L466" i="51"/>
  <c r="P466" i="51"/>
  <c r="T466" i="51"/>
  <c r="X466" i="51"/>
  <c r="AB466" i="51"/>
  <c r="F467" i="51"/>
  <c r="J467" i="51"/>
  <c r="N467" i="51"/>
  <c r="R467" i="51"/>
  <c r="V467" i="51"/>
  <c r="Z467" i="51"/>
  <c r="D468" i="51"/>
  <c r="H468" i="51"/>
  <c r="L468" i="51"/>
  <c r="P468" i="51"/>
  <c r="T468" i="51"/>
  <c r="X468" i="51"/>
  <c r="AB468" i="51"/>
  <c r="F469" i="51"/>
  <c r="J469" i="51"/>
  <c r="N469" i="51"/>
  <c r="R469" i="51"/>
  <c r="V469" i="51"/>
  <c r="Z469" i="51"/>
  <c r="D470" i="51"/>
  <c r="H470" i="51"/>
  <c r="L470" i="51"/>
  <c r="P470" i="51"/>
  <c r="T470" i="51"/>
  <c r="X470" i="51"/>
  <c r="AB470" i="51"/>
  <c r="F471" i="51"/>
  <c r="J471" i="51"/>
  <c r="N471" i="51"/>
  <c r="R471" i="51"/>
  <c r="V471" i="51"/>
  <c r="Z471" i="51"/>
  <c r="D472" i="51"/>
  <c r="H472" i="51"/>
  <c r="L472" i="51"/>
  <c r="P472" i="51"/>
  <c r="T472" i="51"/>
  <c r="X472" i="51"/>
  <c r="AB472" i="51"/>
  <c r="H473" i="51"/>
  <c r="P473" i="51"/>
  <c r="X473" i="51"/>
  <c r="F474" i="51"/>
  <c r="N474" i="51"/>
  <c r="V474" i="51"/>
  <c r="D475" i="51"/>
  <c r="L475" i="51"/>
  <c r="T475" i="51"/>
  <c r="AB475" i="51"/>
  <c r="J476" i="51"/>
  <c r="R476" i="51"/>
  <c r="Z476" i="51"/>
  <c r="H477" i="51"/>
  <c r="P477" i="51"/>
  <c r="X477" i="51"/>
  <c r="F478" i="51"/>
  <c r="N478" i="51"/>
  <c r="V478" i="51"/>
  <c r="D479" i="51"/>
  <c r="L479" i="51"/>
  <c r="T479" i="51"/>
  <c r="AB479" i="51"/>
  <c r="J480" i="51"/>
  <c r="R480" i="51"/>
  <c r="Z480" i="51"/>
  <c r="H481" i="51"/>
  <c r="P481" i="51"/>
  <c r="X481" i="51"/>
  <c r="F482" i="51"/>
  <c r="N482" i="51"/>
  <c r="V482" i="51"/>
  <c r="D483" i="51"/>
  <c r="L483" i="51"/>
  <c r="T483" i="51"/>
  <c r="AB483" i="51"/>
  <c r="J7" i="52"/>
  <c r="R7" i="52"/>
  <c r="J8" i="52"/>
  <c r="R8" i="52"/>
  <c r="J9" i="52"/>
  <c r="R9" i="52"/>
  <c r="J10" i="52"/>
  <c r="R10" i="52"/>
  <c r="J11" i="52"/>
  <c r="R11" i="52"/>
  <c r="J13" i="52"/>
  <c r="R13" i="52"/>
  <c r="J14" i="52"/>
  <c r="R14" i="52"/>
  <c r="J15" i="52"/>
  <c r="R15" i="52"/>
  <c r="J16" i="52"/>
  <c r="R16" i="52"/>
  <c r="J17" i="52"/>
  <c r="R17" i="52"/>
  <c r="J18" i="52"/>
  <c r="R18" i="52"/>
  <c r="J19" i="52"/>
  <c r="R19" i="52"/>
  <c r="J20" i="52"/>
  <c r="R20" i="52"/>
  <c r="J21" i="52"/>
  <c r="R21" i="52"/>
  <c r="J22" i="52"/>
  <c r="R22" i="52"/>
  <c r="J23" i="52"/>
  <c r="R23" i="52"/>
  <c r="J24" i="52"/>
  <c r="R24" i="52"/>
  <c r="J25" i="52"/>
  <c r="R25" i="52"/>
  <c r="J26" i="52"/>
  <c r="R26" i="52"/>
  <c r="J27" i="52"/>
  <c r="R27" i="52"/>
  <c r="J28" i="52"/>
  <c r="R28" i="52"/>
  <c r="J29" i="52"/>
  <c r="R29" i="52"/>
  <c r="J30" i="52"/>
  <c r="J473" i="51"/>
  <c r="R473" i="51"/>
  <c r="Z473" i="51"/>
  <c r="H474" i="51"/>
  <c r="P474" i="51"/>
  <c r="X474" i="51"/>
  <c r="F475" i="51"/>
  <c r="N475" i="51"/>
  <c r="V475" i="51"/>
  <c r="D476" i="51"/>
  <c r="L476" i="51"/>
  <c r="T476" i="51"/>
  <c r="AB476" i="51"/>
  <c r="J477" i="51"/>
  <c r="R477" i="51"/>
  <c r="Z477" i="51"/>
  <c r="H478" i="51"/>
  <c r="P478" i="51"/>
  <c r="X478" i="51"/>
  <c r="F479" i="51"/>
  <c r="N479" i="51"/>
  <c r="V479" i="51"/>
  <c r="D480" i="51"/>
  <c r="L480" i="51"/>
  <c r="T480" i="51"/>
  <c r="AB480" i="51"/>
  <c r="J481" i="51"/>
  <c r="R481" i="51"/>
  <c r="Z481" i="51"/>
  <c r="H482" i="51"/>
  <c r="P482" i="51"/>
  <c r="X482" i="51"/>
  <c r="F483" i="51"/>
  <c r="N483" i="51"/>
  <c r="V483" i="51"/>
  <c r="D7" i="52"/>
  <c r="L7" i="52"/>
  <c r="D8" i="52"/>
  <c r="L8" i="52"/>
  <c r="D9" i="52"/>
  <c r="L9" i="52"/>
  <c r="D10" i="52"/>
  <c r="L10" i="52"/>
  <c r="D11" i="52"/>
  <c r="L11" i="52"/>
  <c r="D13" i="52"/>
  <c r="L13" i="52"/>
  <c r="D14" i="52"/>
  <c r="L14" i="52"/>
  <c r="D15" i="52"/>
  <c r="L15" i="52"/>
  <c r="D16" i="52"/>
  <c r="L16" i="52"/>
  <c r="D17" i="52"/>
  <c r="L17" i="52"/>
  <c r="D18" i="52"/>
  <c r="L18" i="52"/>
  <c r="D19" i="52"/>
  <c r="L19" i="52"/>
  <c r="D20" i="52"/>
  <c r="L20" i="52"/>
  <c r="D21" i="52"/>
  <c r="L21" i="52"/>
  <c r="D22" i="52"/>
  <c r="L22" i="52"/>
  <c r="D23" i="52"/>
  <c r="L23" i="52"/>
  <c r="D24" i="52"/>
  <c r="L24" i="52"/>
  <c r="D25" i="52"/>
  <c r="L25" i="52"/>
  <c r="D26" i="52"/>
  <c r="L26" i="52"/>
  <c r="D27" i="52"/>
  <c r="L27" i="52"/>
  <c r="D28" i="52"/>
  <c r="L28" i="52"/>
  <c r="D29" i="52"/>
  <c r="L29" i="52"/>
  <c r="D30" i="52"/>
  <c r="L30" i="52"/>
  <c r="X455" i="51"/>
  <c r="AB455" i="51"/>
  <c r="F456" i="51"/>
  <c r="J456" i="51"/>
  <c r="N456" i="51"/>
  <c r="R456" i="51"/>
  <c r="V456" i="51"/>
  <c r="Z456" i="51"/>
  <c r="D457" i="51"/>
  <c r="H457" i="51"/>
  <c r="L457" i="51"/>
  <c r="P457" i="51"/>
  <c r="T457" i="51"/>
  <c r="X457" i="51"/>
  <c r="AB457" i="51"/>
  <c r="F458" i="51"/>
  <c r="J458" i="51"/>
  <c r="N458" i="51"/>
  <c r="R458" i="51"/>
  <c r="V458" i="51"/>
  <c r="Z458" i="51"/>
  <c r="D459" i="51"/>
  <c r="H459" i="51"/>
  <c r="L459" i="51"/>
  <c r="P459" i="51"/>
  <c r="T459" i="51"/>
  <c r="X459" i="51"/>
  <c r="AB459" i="51"/>
  <c r="F460" i="51"/>
  <c r="J460" i="51"/>
  <c r="N460" i="51"/>
  <c r="R460" i="51"/>
  <c r="V460" i="51"/>
  <c r="Z460" i="51"/>
  <c r="D461" i="51"/>
  <c r="H461" i="51"/>
  <c r="L461" i="51"/>
  <c r="P461" i="51"/>
  <c r="T461" i="51"/>
  <c r="X461" i="51"/>
  <c r="AB461" i="51"/>
  <c r="F462" i="51"/>
  <c r="J462" i="51"/>
  <c r="N462" i="51"/>
  <c r="R462" i="51"/>
  <c r="V462" i="51"/>
  <c r="Z462" i="51"/>
  <c r="D463" i="51"/>
  <c r="H463" i="51"/>
  <c r="L463" i="51"/>
  <c r="P463" i="51"/>
  <c r="T463" i="51"/>
  <c r="X463" i="51"/>
  <c r="AB463" i="51"/>
  <c r="F464" i="51"/>
  <c r="J464" i="51"/>
  <c r="N464" i="51"/>
  <c r="R464" i="51"/>
  <c r="V464" i="51"/>
  <c r="Z464" i="51"/>
  <c r="D465" i="51"/>
  <c r="H465" i="51"/>
  <c r="L465" i="51"/>
  <c r="P465" i="51"/>
  <c r="T465" i="51"/>
  <c r="X465" i="51"/>
  <c r="AB465" i="51"/>
  <c r="F466" i="51"/>
  <c r="J466" i="51"/>
  <c r="N466" i="51"/>
  <c r="R466" i="51"/>
  <c r="V466" i="51"/>
  <c r="Z466" i="51"/>
  <c r="D467" i="51"/>
  <c r="H467" i="51"/>
  <c r="L467" i="51"/>
  <c r="P467" i="51"/>
  <c r="T467" i="51"/>
  <c r="X467" i="51"/>
  <c r="AB467" i="51"/>
  <c r="F468" i="51"/>
  <c r="J468" i="51"/>
  <c r="N468" i="51"/>
  <c r="R468" i="51"/>
  <c r="V468" i="51"/>
  <c r="Z468" i="51"/>
  <c r="D469" i="51"/>
  <c r="H469" i="51"/>
  <c r="L469" i="51"/>
  <c r="P469" i="51"/>
  <c r="T469" i="51"/>
  <c r="X469" i="51"/>
  <c r="AB469" i="51"/>
  <c r="F470" i="51"/>
  <c r="J470" i="51"/>
  <c r="N470" i="51"/>
  <c r="R470" i="51"/>
  <c r="V470" i="51"/>
  <c r="Z470" i="51"/>
  <c r="D471" i="51"/>
  <c r="H471" i="51"/>
  <c r="L471" i="51"/>
  <c r="P471" i="51"/>
  <c r="T471" i="51"/>
  <c r="X471" i="51"/>
  <c r="AB471" i="51"/>
  <c r="F472" i="51"/>
  <c r="J472" i="51"/>
  <c r="N472" i="51"/>
  <c r="R472" i="51"/>
  <c r="V472" i="51"/>
  <c r="Z472" i="51"/>
  <c r="D473" i="51"/>
  <c r="L473" i="51"/>
  <c r="T473" i="51"/>
  <c r="AB473" i="51"/>
  <c r="J474" i="51"/>
  <c r="R474" i="51"/>
  <c r="Z474" i="51"/>
  <c r="H475" i="51"/>
  <c r="P475" i="51"/>
  <c r="X475" i="51"/>
  <c r="F476" i="51"/>
  <c r="N476" i="51"/>
  <c r="V476" i="51"/>
  <c r="D477" i="51"/>
  <c r="L477" i="51"/>
  <c r="T477" i="51"/>
  <c r="AB477" i="51"/>
  <c r="J478" i="51"/>
  <c r="R478" i="51"/>
  <c r="Z478" i="51"/>
  <c r="H479" i="51"/>
  <c r="P479" i="51"/>
  <c r="X479" i="51"/>
  <c r="F480" i="51"/>
  <c r="N480" i="51"/>
  <c r="V480" i="51"/>
  <c r="D481" i="51"/>
  <c r="L481" i="51"/>
  <c r="T481" i="51"/>
  <c r="AB481" i="51"/>
  <c r="J482" i="51"/>
  <c r="R482" i="51"/>
  <c r="Z482" i="51"/>
  <c r="H483" i="51"/>
  <c r="P483" i="51"/>
  <c r="X483" i="51"/>
  <c r="F7" i="52"/>
  <c r="N7" i="52"/>
  <c r="F8" i="52"/>
  <c r="N8" i="52"/>
  <c r="F9" i="52"/>
  <c r="N9" i="52"/>
  <c r="F10" i="52"/>
  <c r="N10" i="52"/>
  <c r="F11" i="52"/>
  <c r="N11" i="52"/>
  <c r="F13" i="52"/>
  <c r="N13" i="52"/>
  <c r="F14" i="52"/>
  <c r="N14" i="52"/>
  <c r="F15" i="52"/>
  <c r="N15" i="52"/>
  <c r="F16" i="52"/>
  <c r="N16" i="52"/>
  <c r="F17" i="52"/>
  <c r="N17" i="52"/>
  <c r="F18" i="52"/>
  <c r="N18" i="52"/>
  <c r="F19" i="52"/>
  <c r="N19" i="52"/>
  <c r="F20" i="52"/>
  <c r="N20" i="52"/>
  <c r="F21" i="52"/>
  <c r="N21" i="52"/>
  <c r="F22" i="52"/>
  <c r="N22" i="52"/>
  <c r="F23" i="52"/>
  <c r="N23" i="52"/>
  <c r="F24" i="52"/>
  <c r="N24" i="52"/>
  <c r="F25" i="52"/>
  <c r="N25" i="52"/>
  <c r="F26" i="52"/>
  <c r="N26" i="52"/>
  <c r="F27" i="52"/>
  <c r="N27" i="52"/>
  <c r="F28" i="52"/>
  <c r="N28" i="52"/>
  <c r="F29" i="52"/>
  <c r="N29" i="52"/>
  <c r="F30" i="52"/>
  <c r="P30" i="52"/>
  <c r="N30" i="52"/>
  <c r="R30" i="52"/>
  <c r="F31" i="52"/>
  <c r="J31" i="52"/>
  <c r="N31" i="52"/>
  <c r="R31" i="52"/>
  <c r="F32" i="52"/>
  <c r="J32" i="52"/>
  <c r="N32" i="52"/>
  <c r="R32" i="52"/>
  <c r="F33" i="52"/>
  <c r="J33" i="52"/>
  <c r="N33" i="52"/>
  <c r="R33" i="52"/>
  <c r="F34" i="52"/>
  <c r="J34" i="52"/>
  <c r="N34" i="52"/>
  <c r="R34" i="52"/>
  <c r="F35" i="52"/>
  <c r="J35" i="52"/>
  <c r="N35" i="52"/>
  <c r="R35" i="52"/>
  <c r="F36" i="52"/>
  <c r="J36" i="52"/>
  <c r="N36" i="52"/>
  <c r="R36" i="52"/>
  <c r="F37" i="52"/>
  <c r="J37" i="52"/>
  <c r="N37" i="52"/>
  <c r="R37" i="52"/>
  <c r="F38" i="52"/>
  <c r="J38" i="52"/>
  <c r="N38" i="52"/>
  <c r="R38" i="52"/>
  <c r="F39" i="52"/>
  <c r="J39" i="52"/>
  <c r="N39" i="52"/>
  <c r="R39" i="52"/>
  <c r="F40" i="52"/>
  <c r="J40" i="52"/>
  <c r="N40" i="52"/>
  <c r="R40" i="52"/>
  <c r="F41" i="52"/>
  <c r="J41" i="52"/>
  <c r="N41" i="52"/>
  <c r="R41" i="52"/>
  <c r="F42" i="52"/>
  <c r="J42" i="52"/>
  <c r="N42" i="52"/>
  <c r="R42" i="52"/>
  <c r="F43" i="52"/>
  <c r="J43" i="52"/>
  <c r="N43" i="52"/>
  <c r="R43" i="52"/>
  <c r="F44" i="52"/>
  <c r="J44" i="52"/>
  <c r="N44" i="52"/>
  <c r="R44" i="52"/>
  <c r="F45" i="52"/>
  <c r="J45" i="52"/>
  <c r="N45" i="52"/>
  <c r="R45" i="52"/>
  <c r="F46" i="52"/>
  <c r="J46" i="52"/>
  <c r="N46" i="52"/>
  <c r="R46" i="52"/>
  <c r="F47" i="52"/>
  <c r="J47" i="52"/>
  <c r="N47" i="52"/>
  <c r="R47" i="52"/>
  <c r="F48" i="52"/>
  <c r="J48" i="52"/>
  <c r="N48" i="52"/>
  <c r="R48" i="52"/>
  <c r="F49" i="52"/>
  <c r="J49" i="52"/>
  <c r="N49" i="52"/>
  <c r="R49" i="52"/>
  <c r="F50" i="52"/>
  <c r="J50" i="52"/>
  <c r="N50" i="52"/>
  <c r="R50" i="52"/>
  <c r="F51" i="52"/>
  <c r="J51" i="52"/>
  <c r="N51" i="52"/>
  <c r="R51" i="52"/>
  <c r="F52" i="52"/>
  <c r="J52" i="52"/>
  <c r="N52" i="52"/>
  <c r="R52" i="52"/>
  <c r="F53" i="52"/>
  <c r="J53" i="52"/>
  <c r="N53" i="52"/>
  <c r="R53" i="52"/>
  <c r="F54" i="52"/>
  <c r="J54" i="52"/>
  <c r="N54" i="52"/>
  <c r="R54" i="52"/>
  <c r="F55" i="52"/>
  <c r="J55" i="52"/>
  <c r="N55" i="52"/>
  <c r="R55" i="52"/>
  <c r="F56" i="52"/>
  <c r="J56" i="52"/>
  <c r="N56" i="52"/>
  <c r="R56" i="52"/>
  <c r="F57" i="52"/>
  <c r="J57" i="52"/>
  <c r="N57" i="52"/>
  <c r="R57" i="52"/>
  <c r="F58" i="52"/>
  <c r="J58" i="52"/>
  <c r="N58" i="52"/>
  <c r="R58" i="52"/>
  <c r="F59" i="52"/>
  <c r="J59" i="52"/>
  <c r="N59" i="52"/>
  <c r="R59" i="52"/>
  <c r="F60" i="52"/>
  <c r="J60" i="52"/>
  <c r="N60" i="52"/>
  <c r="R60" i="52"/>
  <c r="F61" i="52"/>
  <c r="J61" i="52"/>
  <c r="N61" i="52"/>
  <c r="R61" i="52"/>
  <c r="F62" i="52"/>
  <c r="J62" i="52"/>
  <c r="N62" i="52"/>
  <c r="R62" i="52"/>
  <c r="F63" i="52"/>
  <c r="J63" i="52"/>
  <c r="N63" i="52"/>
  <c r="R63" i="52"/>
  <c r="F64" i="52"/>
  <c r="J64" i="52"/>
  <c r="N64" i="52"/>
  <c r="R64" i="52"/>
  <c r="F65" i="52"/>
  <c r="J65" i="52"/>
  <c r="N65" i="52"/>
  <c r="R65" i="52"/>
  <c r="F66" i="52"/>
  <c r="J66" i="52"/>
  <c r="N66" i="52"/>
  <c r="R66" i="52"/>
  <c r="F67" i="52"/>
  <c r="J67" i="52"/>
  <c r="N67" i="52"/>
  <c r="R67" i="52"/>
  <c r="F68" i="52"/>
  <c r="J68" i="52"/>
  <c r="N68" i="52"/>
  <c r="R68" i="52"/>
  <c r="F69" i="52"/>
  <c r="J69" i="52"/>
  <c r="N69" i="52"/>
  <c r="R69" i="52"/>
  <c r="F70" i="52"/>
  <c r="J70" i="52"/>
  <c r="N70" i="52"/>
  <c r="R70" i="52"/>
  <c r="F71" i="52"/>
  <c r="J71" i="52"/>
  <c r="N71" i="52"/>
  <c r="R71" i="52"/>
  <c r="F72" i="52"/>
  <c r="J72" i="52"/>
  <c r="N72" i="52"/>
  <c r="R72" i="52"/>
  <c r="F73" i="52"/>
  <c r="J73" i="52"/>
  <c r="N73" i="52"/>
  <c r="R73" i="52"/>
  <c r="F74" i="52"/>
  <c r="J74" i="52"/>
  <c r="N74" i="52"/>
  <c r="R74" i="52"/>
  <c r="F75" i="52"/>
  <c r="J75" i="52"/>
  <c r="N75" i="52"/>
  <c r="R75" i="52"/>
  <c r="F76" i="52"/>
  <c r="J76" i="52"/>
  <c r="N76" i="52"/>
  <c r="R76" i="52"/>
  <c r="F77" i="52"/>
  <c r="J77" i="52"/>
  <c r="N77" i="52"/>
  <c r="R77" i="52"/>
  <c r="F78" i="52"/>
  <c r="J78" i="52"/>
  <c r="N78" i="52"/>
  <c r="R78" i="52"/>
  <c r="F79" i="52"/>
  <c r="J79" i="52"/>
  <c r="N79" i="52"/>
  <c r="R79" i="52"/>
  <c r="F80" i="52"/>
  <c r="J80" i="52"/>
  <c r="N80" i="52"/>
  <c r="R80" i="52"/>
  <c r="F81" i="52"/>
  <c r="J81" i="52"/>
  <c r="N81" i="52"/>
  <c r="R81" i="52"/>
  <c r="F82" i="52"/>
  <c r="J82" i="52"/>
  <c r="N82" i="52"/>
  <c r="R82" i="52"/>
  <c r="F83" i="52"/>
  <c r="J83" i="52"/>
  <c r="N83" i="52"/>
  <c r="R83" i="52"/>
  <c r="F84" i="52"/>
  <c r="J84" i="52"/>
  <c r="N84" i="52"/>
  <c r="R84" i="52"/>
  <c r="F85" i="52"/>
  <c r="J85" i="52"/>
  <c r="N85" i="52"/>
  <c r="R85" i="52"/>
  <c r="F86" i="52"/>
  <c r="J86" i="52"/>
  <c r="N86" i="52"/>
  <c r="R86" i="52"/>
  <c r="F87" i="52"/>
  <c r="J87" i="52"/>
  <c r="N87" i="52"/>
  <c r="R87" i="52"/>
  <c r="F88" i="52"/>
  <c r="J88" i="52"/>
  <c r="N88" i="52"/>
  <c r="R88" i="52"/>
  <c r="F89" i="52"/>
  <c r="J89" i="52"/>
  <c r="N89" i="52"/>
  <c r="R89" i="52"/>
  <c r="F90" i="52"/>
  <c r="J90" i="52"/>
  <c r="N90" i="52"/>
  <c r="R90" i="52"/>
  <c r="F91" i="52"/>
  <c r="J91" i="52"/>
  <c r="N91" i="52"/>
  <c r="R91" i="52"/>
  <c r="F92" i="52"/>
  <c r="J92" i="52"/>
  <c r="N92" i="52"/>
  <c r="R92" i="52"/>
  <c r="F93" i="52"/>
  <c r="J93" i="52"/>
  <c r="N93" i="52"/>
  <c r="R93" i="52"/>
  <c r="F94" i="52"/>
  <c r="J94" i="52"/>
  <c r="N94" i="52"/>
  <c r="R94" i="52"/>
  <c r="F95" i="52"/>
  <c r="J95" i="52"/>
  <c r="N95" i="52"/>
  <c r="R95" i="52"/>
  <c r="F96" i="52"/>
  <c r="J96" i="52"/>
  <c r="N96" i="52"/>
  <c r="R96" i="52"/>
  <c r="F97" i="52"/>
  <c r="J97" i="52"/>
  <c r="N97" i="52"/>
  <c r="R97" i="52"/>
  <c r="F98" i="52"/>
  <c r="J98" i="52"/>
  <c r="N98" i="52"/>
  <c r="R98" i="52"/>
  <c r="F99" i="52"/>
  <c r="J99" i="52"/>
  <c r="N99" i="52"/>
  <c r="R99" i="52"/>
  <c r="F100" i="52"/>
  <c r="J100" i="52"/>
  <c r="N100" i="52"/>
  <c r="R100" i="52"/>
  <c r="F101" i="52"/>
  <c r="J101" i="52"/>
  <c r="N101" i="52"/>
  <c r="R101" i="52"/>
  <c r="F102" i="52"/>
  <c r="J102" i="52"/>
  <c r="N102" i="52"/>
  <c r="R102" i="52"/>
  <c r="F103" i="52"/>
  <c r="J103" i="52"/>
  <c r="N103" i="52"/>
  <c r="R103" i="52"/>
  <c r="F104" i="52"/>
  <c r="J104" i="52"/>
  <c r="N104" i="52"/>
  <c r="R104" i="52"/>
  <c r="F105" i="52"/>
  <c r="J105" i="52"/>
  <c r="N105" i="52"/>
  <c r="R105" i="52"/>
  <c r="F106" i="52"/>
  <c r="J106" i="52"/>
  <c r="N106" i="52"/>
  <c r="R106" i="52"/>
  <c r="F107" i="52"/>
  <c r="J107" i="52"/>
  <c r="N107" i="52"/>
  <c r="R107" i="52"/>
  <c r="F108" i="52"/>
  <c r="J108" i="52"/>
  <c r="N108" i="52"/>
  <c r="R108" i="52"/>
  <c r="F109" i="52"/>
  <c r="J109" i="52"/>
  <c r="N109" i="52"/>
  <c r="R109" i="52"/>
  <c r="F110" i="52"/>
  <c r="J110" i="52"/>
  <c r="N110" i="52"/>
  <c r="R110" i="52"/>
  <c r="F111" i="52"/>
  <c r="J111" i="52"/>
  <c r="N111" i="52"/>
  <c r="R111" i="52"/>
  <c r="F112" i="52"/>
  <c r="J112" i="52"/>
  <c r="N112" i="52"/>
  <c r="R112" i="52"/>
  <c r="F113" i="52"/>
  <c r="J113" i="52"/>
  <c r="N113" i="52"/>
  <c r="R113" i="52"/>
  <c r="F114" i="52"/>
  <c r="J114" i="52"/>
  <c r="N114" i="52"/>
  <c r="R114" i="52"/>
  <c r="F115" i="52"/>
  <c r="J115" i="52"/>
  <c r="N115" i="52"/>
  <c r="R115" i="52"/>
  <c r="F116" i="52"/>
  <c r="J116" i="52"/>
  <c r="N116" i="52"/>
  <c r="R116" i="52"/>
  <c r="F117" i="52"/>
  <c r="J117" i="52"/>
  <c r="N117" i="52"/>
  <c r="R117" i="52"/>
  <c r="F118" i="52"/>
  <c r="J118" i="52"/>
  <c r="N118" i="52"/>
  <c r="R118" i="52"/>
  <c r="F119" i="52"/>
  <c r="J119" i="52"/>
  <c r="N119" i="52"/>
  <c r="R119" i="52"/>
  <c r="F120" i="52"/>
  <c r="J120" i="52"/>
  <c r="N120" i="52"/>
  <c r="R120" i="52"/>
  <c r="F121" i="52"/>
  <c r="J121" i="52"/>
  <c r="N121" i="52"/>
  <c r="R121" i="52"/>
  <c r="F122" i="52"/>
  <c r="J122" i="52"/>
  <c r="N122" i="52"/>
  <c r="R122" i="52"/>
  <c r="F123" i="52"/>
  <c r="J123" i="52"/>
  <c r="N123" i="52"/>
  <c r="R123" i="52"/>
  <c r="F124" i="52"/>
  <c r="J124" i="52"/>
  <c r="N124" i="52"/>
  <c r="R124" i="52"/>
  <c r="F125" i="52"/>
  <c r="J125" i="52"/>
  <c r="N125" i="52"/>
  <c r="F126" i="52"/>
  <c r="N126" i="52"/>
  <c r="F127" i="52"/>
  <c r="N127" i="52"/>
  <c r="F128" i="52"/>
  <c r="N128" i="52"/>
  <c r="F129" i="52"/>
  <c r="N129" i="52"/>
  <c r="F130" i="52"/>
  <c r="N130" i="52"/>
  <c r="F131" i="52"/>
  <c r="N131" i="52"/>
  <c r="F132" i="52"/>
  <c r="N132" i="52"/>
  <c r="F133" i="52"/>
  <c r="N133" i="52"/>
  <c r="F134" i="52"/>
  <c r="N134" i="52"/>
  <c r="F135" i="52"/>
  <c r="N135" i="52"/>
  <c r="F136" i="52"/>
  <c r="N136" i="52"/>
  <c r="F137" i="52"/>
  <c r="N137" i="52"/>
  <c r="F138" i="52"/>
  <c r="N138" i="52"/>
  <c r="F139" i="52"/>
  <c r="N139" i="52"/>
  <c r="F140" i="52"/>
  <c r="N140" i="52"/>
  <c r="F141" i="52"/>
  <c r="N141" i="52"/>
  <c r="F142" i="52"/>
  <c r="N142" i="52"/>
  <c r="F143" i="52"/>
  <c r="N143" i="52"/>
  <c r="F144" i="52"/>
  <c r="N144" i="52"/>
  <c r="F145" i="52"/>
  <c r="N145" i="52"/>
  <c r="F146" i="52"/>
  <c r="N146" i="52"/>
  <c r="F147" i="52"/>
  <c r="N147" i="52"/>
  <c r="F148" i="52"/>
  <c r="N148" i="52"/>
  <c r="F149" i="52"/>
  <c r="N149" i="52"/>
  <c r="F150" i="52"/>
  <c r="N150" i="52"/>
  <c r="F151" i="52"/>
  <c r="N151" i="52"/>
  <c r="F152" i="52"/>
  <c r="N152" i="52"/>
  <c r="F153" i="52"/>
  <c r="N153" i="52"/>
  <c r="F154" i="52"/>
  <c r="N154" i="52"/>
  <c r="F155" i="52"/>
  <c r="N155" i="52"/>
  <c r="F156" i="52"/>
  <c r="N156" i="52"/>
  <c r="F157" i="52"/>
  <c r="N157" i="52"/>
  <c r="F158" i="52"/>
  <c r="N158" i="52"/>
  <c r="F159" i="52"/>
  <c r="N159" i="52"/>
  <c r="F160" i="52"/>
  <c r="N160" i="52"/>
  <c r="F161" i="52"/>
  <c r="N161" i="52"/>
  <c r="F162" i="52"/>
  <c r="N162" i="52"/>
  <c r="F163" i="52"/>
  <c r="N163" i="52"/>
  <c r="F164" i="52"/>
  <c r="N164" i="52"/>
  <c r="F165" i="52"/>
  <c r="F485" i="51"/>
  <c r="J485" i="51"/>
  <c r="N485" i="51"/>
  <c r="R485" i="51"/>
  <c r="V485" i="51"/>
  <c r="Z485" i="51"/>
  <c r="D486" i="51"/>
  <c r="H486" i="51"/>
  <c r="L486" i="51"/>
  <c r="P486" i="51"/>
  <c r="T486" i="51"/>
  <c r="X486" i="51"/>
  <c r="AB486" i="51"/>
  <c r="F487" i="51"/>
  <c r="J487" i="51"/>
  <c r="N487" i="51"/>
  <c r="R487" i="51"/>
  <c r="V487" i="51"/>
  <c r="Z487" i="51"/>
  <c r="D488" i="51"/>
  <c r="H488" i="51"/>
  <c r="L488" i="51"/>
  <c r="P488" i="51"/>
  <c r="T488" i="51"/>
  <c r="X488" i="51"/>
  <c r="AB488" i="51"/>
  <c r="F489" i="51"/>
  <c r="J489" i="51"/>
  <c r="N489" i="51"/>
  <c r="R489" i="51"/>
  <c r="V489" i="51"/>
  <c r="Z489" i="51"/>
  <c r="P125" i="52"/>
  <c r="H126" i="52"/>
  <c r="P126" i="52"/>
  <c r="H127" i="52"/>
  <c r="P127" i="52"/>
  <c r="H128" i="52"/>
  <c r="P128" i="52"/>
  <c r="H129" i="52"/>
  <c r="P129" i="52"/>
  <c r="H130" i="52"/>
  <c r="P130" i="52"/>
  <c r="H131" i="52"/>
  <c r="P131" i="52"/>
  <c r="H132" i="52"/>
  <c r="P132" i="52"/>
  <c r="H133" i="52"/>
  <c r="P133" i="52"/>
  <c r="H134" i="52"/>
  <c r="P134" i="52"/>
  <c r="H135" i="52"/>
  <c r="P135" i="52"/>
  <c r="H136" i="52"/>
  <c r="P136" i="52"/>
  <c r="H137" i="52"/>
  <c r="P137" i="52"/>
  <c r="H138" i="52"/>
  <c r="P138" i="52"/>
  <c r="H139" i="52"/>
  <c r="P139" i="52"/>
  <c r="H140" i="52"/>
  <c r="P140" i="52"/>
  <c r="H141" i="52"/>
  <c r="P141" i="52"/>
  <c r="H142" i="52"/>
  <c r="P142" i="52"/>
  <c r="H143" i="52"/>
  <c r="P143" i="52"/>
  <c r="H144" i="52"/>
  <c r="P144" i="52"/>
  <c r="H145" i="52"/>
  <c r="P145" i="52"/>
  <c r="H146" i="52"/>
  <c r="P146" i="52"/>
  <c r="H147" i="52"/>
  <c r="P147" i="52"/>
  <c r="H148" i="52"/>
  <c r="P148" i="52"/>
  <c r="H149" i="52"/>
  <c r="P149" i="52"/>
  <c r="H150" i="52"/>
  <c r="P150" i="52"/>
  <c r="H151" i="52"/>
  <c r="P151" i="52"/>
  <c r="H152" i="52"/>
  <c r="P152" i="52"/>
  <c r="H153" i="52"/>
  <c r="P153" i="52"/>
  <c r="H154" i="52"/>
  <c r="P154" i="52"/>
  <c r="H155" i="52"/>
  <c r="P155" i="52"/>
  <c r="H156" i="52"/>
  <c r="P156" i="52"/>
  <c r="H157" i="52"/>
  <c r="P157" i="52"/>
  <c r="H158" i="52"/>
  <c r="P158" i="52"/>
  <c r="H159" i="52"/>
  <c r="P159" i="52"/>
  <c r="H160" i="52"/>
  <c r="P160" i="52"/>
  <c r="H161" i="52"/>
  <c r="P161" i="52"/>
  <c r="H162" i="52"/>
  <c r="P162" i="52"/>
  <c r="H163" i="52"/>
  <c r="P163" i="52"/>
  <c r="H164" i="52"/>
  <c r="P164" i="52"/>
  <c r="H165" i="52"/>
  <c r="D31" i="52"/>
  <c r="H31" i="52"/>
  <c r="L31" i="52"/>
  <c r="P31" i="52"/>
  <c r="D32" i="52"/>
  <c r="H32" i="52"/>
  <c r="L32" i="52"/>
  <c r="P32" i="52"/>
  <c r="D33" i="52"/>
  <c r="H33" i="52"/>
  <c r="L33" i="52"/>
  <c r="P33" i="52"/>
  <c r="D34" i="52"/>
  <c r="H34" i="52"/>
  <c r="L34" i="52"/>
  <c r="P34" i="52"/>
  <c r="D35" i="52"/>
  <c r="H35" i="52"/>
  <c r="L35" i="52"/>
  <c r="P35" i="52"/>
  <c r="D36" i="52"/>
  <c r="H36" i="52"/>
  <c r="L36" i="52"/>
  <c r="P36" i="52"/>
  <c r="D37" i="52"/>
  <c r="H37" i="52"/>
  <c r="L37" i="52"/>
  <c r="P37" i="52"/>
  <c r="D38" i="52"/>
  <c r="H38" i="52"/>
  <c r="L38" i="52"/>
  <c r="P38" i="52"/>
  <c r="D39" i="52"/>
  <c r="H39" i="52"/>
  <c r="L39" i="52"/>
  <c r="P39" i="52"/>
  <c r="D40" i="52"/>
  <c r="H40" i="52"/>
  <c r="L40" i="52"/>
  <c r="P40" i="52"/>
  <c r="D41" i="52"/>
  <c r="H41" i="52"/>
  <c r="L41" i="52"/>
  <c r="P41" i="52"/>
  <c r="D42" i="52"/>
  <c r="H42" i="52"/>
  <c r="L42" i="52"/>
  <c r="P42" i="52"/>
  <c r="D43" i="52"/>
  <c r="H43" i="52"/>
  <c r="L43" i="52"/>
  <c r="P43" i="52"/>
  <c r="D44" i="52"/>
  <c r="H44" i="52"/>
  <c r="L44" i="52"/>
  <c r="P44" i="52"/>
  <c r="D45" i="52"/>
  <c r="H45" i="52"/>
  <c r="L45" i="52"/>
  <c r="P45" i="52"/>
  <c r="D46" i="52"/>
  <c r="H46" i="52"/>
  <c r="L46" i="52"/>
  <c r="P46" i="52"/>
  <c r="D47" i="52"/>
  <c r="H47" i="52"/>
  <c r="L47" i="52"/>
  <c r="P47" i="52"/>
  <c r="D48" i="52"/>
  <c r="H48" i="52"/>
  <c r="L48" i="52"/>
  <c r="P48" i="52"/>
  <c r="D49" i="52"/>
  <c r="H49" i="52"/>
  <c r="L49" i="52"/>
  <c r="P49" i="52"/>
  <c r="D50" i="52"/>
  <c r="H50" i="52"/>
  <c r="L50" i="52"/>
  <c r="P50" i="52"/>
  <c r="D51" i="52"/>
  <c r="H51" i="52"/>
  <c r="L51" i="52"/>
  <c r="P51" i="52"/>
  <c r="D52" i="52"/>
  <c r="H52" i="52"/>
  <c r="L52" i="52"/>
  <c r="P52" i="52"/>
  <c r="D53" i="52"/>
  <c r="H53" i="52"/>
  <c r="L53" i="52"/>
  <c r="P53" i="52"/>
  <c r="D54" i="52"/>
  <c r="H54" i="52"/>
  <c r="L54" i="52"/>
  <c r="P54" i="52"/>
  <c r="D55" i="52"/>
  <c r="H55" i="52"/>
  <c r="L55" i="52"/>
  <c r="P55" i="52"/>
  <c r="D56" i="52"/>
  <c r="H56" i="52"/>
  <c r="L56" i="52"/>
  <c r="P56" i="52"/>
  <c r="D57" i="52"/>
  <c r="H57" i="52"/>
  <c r="L57" i="52"/>
  <c r="P57" i="52"/>
  <c r="D58" i="52"/>
  <c r="H58" i="52"/>
  <c r="L58" i="52"/>
  <c r="P58" i="52"/>
  <c r="D59" i="52"/>
  <c r="H59" i="52"/>
  <c r="L59" i="52"/>
  <c r="P59" i="52"/>
  <c r="D60" i="52"/>
  <c r="H60" i="52"/>
  <c r="L60" i="52"/>
  <c r="P60" i="52"/>
  <c r="D61" i="52"/>
  <c r="H61" i="52"/>
  <c r="L61" i="52"/>
  <c r="P61" i="52"/>
  <c r="D62" i="52"/>
  <c r="H62" i="52"/>
  <c r="L62" i="52"/>
  <c r="P62" i="52"/>
  <c r="D63" i="52"/>
  <c r="H63" i="52"/>
  <c r="L63" i="52"/>
  <c r="P63" i="52"/>
  <c r="D64" i="52"/>
  <c r="H64" i="52"/>
  <c r="L64" i="52"/>
  <c r="P64" i="52"/>
  <c r="D65" i="52"/>
  <c r="H65" i="52"/>
  <c r="L65" i="52"/>
  <c r="P65" i="52"/>
  <c r="D66" i="52"/>
  <c r="H66" i="52"/>
  <c r="L66" i="52"/>
  <c r="P66" i="52"/>
  <c r="D67" i="52"/>
  <c r="H67" i="52"/>
  <c r="L67" i="52"/>
  <c r="P67" i="52"/>
  <c r="D68" i="52"/>
  <c r="H68" i="52"/>
  <c r="L68" i="52"/>
  <c r="P68" i="52"/>
  <c r="D69" i="52"/>
  <c r="H69" i="52"/>
  <c r="L69" i="52"/>
  <c r="P69" i="52"/>
  <c r="D70" i="52"/>
  <c r="H70" i="52"/>
  <c r="L70" i="52"/>
  <c r="P70" i="52"/>
  <c r="D71" i="52"/>
  <c r="H71" i="52"/>
  <c r="L71" i="52"/>
  <c r="P71" i="52"/>
  <c r="D72" i="52"/>
  <c r="H72" i="52"/>
  <c r="L72" i="52"/>
  <c r="P72" i="52"/>
  <c r="D73" i="52"/>
  <c r="H73" i="52"/>
  <c r="L73" i="52"/>
  <c r="P73" i="52"/>
  <c r="D74" i="52"/>
  <c r="H74" i="52"/>
  <c r="L74" i="52"/>
  <c r="P74" i="52"/>
  <c r="D75" i="52"/>
  <c r="H75" i="52"/>
  <c r="L75" i="52"/>
  <c r="P75" i="52"/>
  <c r="D76" i="52"/>
  <c r="H76" i="52"/>
  <c r="L76" i="52"/>
  <c r="P76" i="52"/>
  <c r="D77" i="52"/>
  <c r="H77" i="52"/>
  <c r="L77" i="52"/>
  <c r="P77" i="52"/>
  <c r="D78" i="52"/>
  <c r="H78" i="52"/>
  <c r="L78" i="52"/>
  <c r="P78" i="52"/>
  <c r="D79" i="52"/>
  <c r="H79" i="52"/>
  <c r="L79" i="52"/>
  <c r="P79" i="52"/>
  <c r="D80" i="52"/>
  <c r="H80" i="52"/>
  <c r="L80" i="52"/>
  <c r="P80" i="52"/>
  <c r="D81" i="52"/>
  <c r="H81" i="52"/>
  <c r="L81" i="52"/>
  <c r="P81" i="52"/>
  <c r="D82" i="52"/>
  <c r="H82" i="52"/>
  <c r="L82" i="52"/>
  <c r="P82" i="52"/>
  <c r="D83" i="52"/>
  <c r="H83" i="52"/>
  <c r="L83" i="52"/>
  <c r="P83" i="52"/>
  <c r="D84" i="52"/>
  <c r="H84" i="52"/>
  <c r="L84" i="52"/>
  <c r="P84" i="52"/>
  <c r="D85" i="52"/>
  <c r="H85" i="52"/>
  <c r="L85" i="52"/>
  <c r="P85" i="52"/>
  <c r="D86" i="52"/>
  <c r="H86" i="52"/>
  <c r="L86" i="52"/>
  <c r="P86" i="52"/>
  <c r="D87" i="52"/>
  <c r="H87" i="52"/>
  <c r="L87" i="52"/>
  <c r="P87" i="52"/>
  <c r="D88" i="52"/>
  <c r="H88" i="52"/>
  <c r="L88" i="52"/>
  <c r="P88" i="52"/>
  <c r="D89" i="52"/>
  <c r="H89" i="52"/>
  <c r="L89" i="52"/>
  <c r="P89" i="52"/>
  <c r="D90" i="52"/>
  <c r="H90" i="52"/>
  <c r="L90" i="52"/>
  <c r="P90" i="52"/>
  <c r="D91" i="52"/>
  <c r="H91" i="52"/>
  <c r="L91" i="52"/>
  <c r="P91" i="52"/>
  <c r="D92" i="52"/>
  <c r="H92" i="52"/>
  <c r="L92" i="52"/>
  <c r="P92" i="52"/>
  <c r="D93" i="52"/>
  <c r="H93" i="52"/>
  <c r="L93" i="52"/>
  <c r="P93" i="52"/>
  <c r="D94" i="52"/>
  <c r="H94" i="52"/>
  <c r="L94" i="52"/>
  <c r="P94" i="52"/>
  <c r="D95" i="52"/>
  <c r="H95" i="52"/>
  <c r="L95" i="52"/>
  <c r="P95" i="52"/>
  <c r="D96" i="52"/>
  <c r="H96" i="52"/>
  <c r="L96" i="52"/>
  <c r="P96" i="52"/>
  <c r="D97" i="52"/>
  <c r="H97" i="52"/>
  <c r="L97" i="52"/>
  <c r="P97" i="52"/>
  <c r="D98" i="52"/>
  <c r="H98" i="52"/>
  <c r="L98" i="52"/>
  <c r="P98" i="52"/>
  <c r="D99" i="52"/>
  <c r="H99" i="52"/>
  <c r="L99" i="52"/>
  <c r="P99" i="52"/>
  <c r="D100" i="52"/>
  <c r="H100" i="52"/>
  <c r="L100" i="52"/>
  <c r="P100" i="52"/>
  <c r="D101" i="52"/>
  <c r="H101" i="52"/>
  <c r="L101" i="52"/>
  <c r="P101" i="52"/>
  <c r="D102" i="52"/>
  <c r="H102" i="52"/>
  <c r="L102" i="52"/>
  <c r="P102" i="52"/>
  <c r="D103" i="52"/>
  <c r="H103" i="52"/>
  <c r="L103" i="52"/>
  <c r="P103" i="52"/>
  <c r="D104" i="52"/>
  <c r="H104" i="52"/>
  <c r="L104" i="52"/>
  <c r="P104" i="52"/>
  <c r="D105" i="52"/>
  <c r="H105" i="52"/>
  <c r="L105" i="52"/>
  <c r="P105" i="52"/>
  <c r="D106" i="52"/>
  <c r="H106" i="52"/>
  <c r="L106" i="52"/>
  <c r="P106" i="52"/>
  <c r="D107" i="52"/>
  <c r="H107" i="52"/>
  <c r="L107" i="52"/>
  <c r="P107" i="52"/>
  <c r="D108" i="52"/>
  <c r="H108" i="52"/>
  <c r="L108" i="52"/>
  <c r="P108" i="52"/>
  <c r="D109" i="52"/>
  <c r="H109" i="52"/>
  <c r="L109" i="52"/>
  <c r="P109" i="52"/>
  <c r="D110" i="52"/>
  <c r="H110" i="52"/>
  <c r="L110" i="52"/>
  <c r="P110" i="52"/>
  <c r="D111" i="52"/>
  <c r="H111" i="52"/>
  <c r="L111" i="52"/>
  <c r="P111" i="52"/>
  <c r="D112" i="52"/>
  <c r="H112" i="52"/>
  <c r="L112" i="52"/>
  <c r="P112" i="52"/>
  <c r="D113" i="52"/>
  <c r="H113" i="52"/>
  <c r="L113" i="52"/>
  <c r="P113" i="52"/>
  <c r="D114" i="52"/>
  <c r="H114" i="52"/>
  <c r="L114" i="52"/>
  <c r="P114" i="52"/>
  <c r="D115" i="52"/>
  <c r="H115" i="52"/>
  <c r="L115" i="52"/>
  <c r="P115" i="52"/>
  <c r="D116" i="52"/>
  <c r="H116" i="52"/>
  <c r="L116" i="52"/>
  <c r="P116" i="52"/>
  <c r="D117" i="52"/>
  <c r="H117" i="52"/>
  <c r="L117" i="52"/>
  <c r="P117" i="52"/>
  <c r="D118" i="52"/>
  <c r="H118" i="52"/>
  <c r="L118" i="52"/>
  <c r="P118" i="52"/>
  <c r="D119" i="52"/>
  <c r="H119" i="52"/>
  <c r="L119" i="52"/>
  <c r="P119" i="52"/>
  <c r="D120" i="52"/>
  <c r="H120" i="52"/>
  <c r="L120" i="52"/>
  <c r="P120" i="52"/>
  <c r="D121" i="52"/>
  <c r="H121" i="52"/>
  <c r="L121" i="52"/>
  <c r="P121" i="52"/>
  <c r="D122" i="52"/>
  <c r="H122" i="52"/>
  <c r="L122" i="52"/>
  <c r="P122" i="52"/>
  <c r="D123" i="52"/>
  <c r="H123" i="52"/>
  <c r="L123" i="52"/>
  <c r="P123" i="52"/>
  <c r="D124" i="52"/>
  <c r="H124" i="52"/>
  <c r="L124" i="52"/>
  <c r="P124" i="52"/>
  <c r="D125" i="52"/>
  <c r="H125" i="52"/>
  <c r="L125" i="52"/>
  <c r="R125" i="52"/>
  <c r="J126" i="52"/>
  <c r="R126" i="52"/>
  <c r="J127" i="52"/>
  <c r="R127" i="52"/>
  <c r="J128" i="52"/>
  <c r="R128" i="52"/>
  <c r="J129" i="52"/>
  <c r="R129" i="52"/>
  <c r="J130" i="52"/>
  <c r="R130" i="52"/>
  <c r="J131" i="52"/>
  <c r="R131" i="52"/>
  <c r="J132" i="52"/>
  <c r="R132" i="52"/>
  <c r="J133" i="52"/>
  <c r="R133" i="52"/>
  <c r="J134" i="52"/>
  <c r="R134" i="52"/>
  <c r="J135" i="52"/>
  <c r="R135" i="52"/>
  <c r="J136" i="52"/>
  <c r="R136" i="52"/>
  <c r="J137" i="52"/>
  <c r="R137" i="52"/>
  <c r="J138" i="52"/>
  <c r="R138" i="52"/>
  <c r="J139" i="52"/>
  <c r="R139" i="52"/>
  <c r="J140" i="52"/>
  <c r="R140" i="52"/>
  <c r="J141" i="52"/>
  <c r="R141" i="52"/>
  <c r="J142" i="52"/>
  <c r="R142" i="52"/>
  <c r="J143" i="52"/>
  <c r="R143" i="52"/>
  <c r="J144" i="52"/>
  <c r="R144" i="52"/>
  <c r="J145" i="52"/>
  <c r="R145" i="52"/>
  <c r="J146" i="52"/>
  <c r="R146" i="52"/>
  <c r="J147" i="52"/>
  <c r="R147" i="52"/>
  <c r="J148" i="52"/>
  <c r="R148" i="52"/>
  <c r="J149" i="52"/>
  <c r="R149" i="52"/>
  <c r="J150" i="52"/>
  <c r="R150" i="52"/>
  <c r="J151" i="52"/>
  <c r="R151" i="52"/>
  <c r="J152" i="52"/>
  <c r="R152" i="52"/>
  <c r="J153" i="52"/>
  <c r="R153" i="52"/>
  <c r="J154" i="52"/>
  <c r="R154" i="52"/>
  <c r="J155" i="52"/>
  <c r="R155" i="52"/>
  <c r="J156" i="52"/>
  <c r="R156" i="52"/>
  <c r="J157" i="52"/>
  <c r="R157" i="52"/>
  <c r="J158" i="52"/>
  <c r="R158" i="52"/>
  <c r="J159" i="52"/>
  <c r="R159" i="52"/>
  <c r="J160" i="52"/>
  <c r="R160" i="52"/>
  <c r="J161" i="52"/>
  <c r="R161" i="52"/>
  <c r="J162" i="52"/>
  <c r="R162" i="52"/>
  <c r="J163" i="52"/>
  <c r="R163" i="52"/>
  <c r="J164" i="52"/>
  <c r="R164" i="52"/>
  <c r="J165" i="52"/>
  <c r="D485" i="51"/>
  <c r="H485" i="51"/>
  <c r="L485" i="51"/>
  <c r="P485" i="51"/>
  <c r="T485" i="51"/>
  <c r="X485" i="51"/>
  <c r="AB485" i="51"/>
  <c r="F486" i="51"/>
  <c r="J486" i="51"/>
  <c r="N486" i="51"/>
  <c r="R486" i="51"/>
  <c r="V486" i="51"/>
  <c r="Z486" i="51"/>
  <c r="D487" i="51"/>
  <c r="H487" i="51"/>
  <c r="L487" i="51"/>
  <c r="P487" i="51"/>
  <c r="T487" i="51"/>
  <c r="X487" i="51"/>
  <c r="AB487" i="51"/>
  <c r="F488" i="51"/>
  <c r="J488" i="51"/>
  <c r="N488" i="51"/>
  <c r="R488" i="51"/>
  <c r="V488" i="51"/>
  <c r="Z488" i="51"/>
  <c r="D489" i="51"/>
  <c r="H489" i="51"/>
  <c r="L489" i="51"/>
  <c r="P489" i="51"/>
  <c r="T489" i="51"/>
  <c r="X489" i="51"/>
  <c r="AB489" i="51"/>
  <c r="D126" i="52"/>
  <c r="L126" i="52"/>
  <c r="D127" i="52"/>
  <c r="L127" i="52"/>
  <c r="D128" i="52"/>
  <c r="L128" i="52"/>
  <c r="D129" i="52"/>
  <c r="L129" i="52"/>
  <c r="D130" i="52"/>
  <c r="L130" i="52"/>
  <c r="D131" i="52"/>
  <c r="L131" i="52"/>
  <c r="D132" i="52"/>
  <c r="L132" i="52"/>
  <c r="D133" i="52"/>
  <c r="L133" i="52"/>
  <c r="D134" i="52"/>
  <c r="L134" i="52"/>
  <c r="D135" i="52"/>
  <c r="L135" i="52"/>
  <c r="D136" i="52"/>
  <c r="L136" i="52"/>
  <c r="D137" i="52"/>
  <c r="L137" i="52"/>
  <c r="D138" i="52"/>
  <c r="L138" i="52"/>
  <c r="D139" i="52"/>
  <c r="L139" i="52"/>
  <c r="D140" i="52"/>
  <c r="L140" i="52"/>
  <c r="D141" i="52"/>
  <c r="L141" i="52"/>
  <c r="D142" i="52"/>
  <c r="L142" i="52"/>
  <c r="D143" i="52"/>
  <c r="L143" i="52"/>
  <c r="D144" i="52"/>
  <c r="L144" i="52"/>
  <c r="D145" i="52"/>
  <c r="L145" i="52"/>
  <c r="D146" i="52"/>
  <c r="L146" i="52"/>
  <c r="D147" i="52"/>
  <c r="L147" i="52"/>
  <c r="D148" i="52"/>
  <c r="L148" i="52"/>
  <c r="D149" i="52"/>
  <c r="L149" i="52"/>
  <c r="D150" i="52"/>
  <c r="L150" i="52"/>
  <c r="D151" i="52"/>
  <c r="L151" i="52"/>
  <c r="D152" i="52"/>
  <c r="L152" i="52"/>
  <c r="D153" i="52"/>
  <c r="L153" i="52"/>
  <c r="D154" i="52"/>
  <c r="L154" i="52"/>
  <c r="D155" i="52"/>
  <c r="L155" i="52"/>
  <c r="D156" i="52"/>
  <c r="L156" i="52"/>
  <c r="D157" i="52"/>
  <c r="L157" i="52"/>
  <c r="D158" i="52"/>
  <c r="L158" i="52"/>
  <c r="D159" i="52"/>
  <c r="L159" i="52"/>
  <c r="D160" i="52"/>
  <c r="L160" i="52"/>
  <c r="D161" i="52"/>
  <c r="L161" i="52"/>
  <c r="D162" i="52"/>
  <c r="L162" i="52"/>
  <c r="D163" i="52"/>
  <c r="L163" i="52"/>
  <c r="D164" i="52"/>
  <c r="L164" i="52"/>
  <c r="D165" i="52"/>
  <c r="L165" i="52"/>
  <c r="P165" i="52"/>
  <c r="D166" i="52"/>
  <c r="H166" i="52"/>
  <c r="L166" i="52"/>
  <c r="P166" i="52"/>
  <c r="D167" i="52"/>
  <c r="H167" i="52"/>
  <c r="L167" i="52"/>
  <c r="P167" i="52"/>
  <c r="D168" i="52"/>
  <c r="H168" i="52"/>
  <c r="L168" i="52"/>
  <c r="P168" i="52"/>
  <c r="D169" i="52"/>
  <c r="H169" i="52"/>
  <c r="L169" i="52"/>
  <c r="P169" i="52"/>
  <c r="D170" i="52"/>
  <c r="H170" i="52"/>
  <c r="L170" i="52"/>
  <c r="P170" i="52"/>
  <c r="D171" i="52"/>
  <c r="H171" i="52"/>
  <c r="L171" i="52"/>
  <c r="P171" i="52"/>
  <c r="D172" i="52"/>
  <c r="H172" i="52"/>
  <c r="L172" i="52"/>
  <c r="P172" i="52"/>
  <c r="D173" i="52"/>
  <c r="H173" i="52"/>
  <c r="L173" i="52"/>
  <c r="P173" i="52"/>
  <c r="D174" i="52"/>
  <c r="H174" i="52"/>
  <c r="L174" i="52"/>
  <c r="P174" i="52"/>
  <c r="D175" i="52"/>
  <c r="H175" i="52"/>
  <c r="L175" i="52"/>
  <c r="P175" i="52"/>
  <c r="D176" i="52"/>
  <c r="H176" i="52"/>
  <c r="L176" i="52"/>
  <c r="P176" i="52"/>
  <c r="D177" i="52"/>
  <c r="H177" i="52"/>
  <c r="L177" i="52"/>
  <c r="P177" i="52"/>
  <c r="D178" i="52"/>
  <c r="H178" i="52"/>
  <c r="L178" i="52"/>
  <c r="P178" i="52"/>
  <c r="D179" i="52"/>
  <c r="H179" i="52"/>
  <c r="L179" i="52"/>
  <c r="P179" i="52"/>
  <c r="D180" i="52"/>
  <c r="H180" i="52"/>
  <c r="L180" i="52"/>
  <c r="P180" i="52"/>
  <c r="D181" i="52"/>
  <c r="H181" i="52"/>
  <c r="L181" i="52"/>
  <c r="P181" i="52"/>
  <c r="D182" i="52"/>
  <c r="H182" i="52"/>
  <c r="L182" i="52"/>
  <c r="P182" i="52"/>
  <c r="D183" i="52"/>
  <c r="H183" i="52"/>
  <c r="L183" i="52"/>
  <c r="P183" i="52"/>
  <c r="D184" i="52"/>
  <c r="H184" i="52"/>
  <c r="L184" i="52"/>
  <c r="P184" i="52"/>
  <c r="D185" i="52"/>
  <c r="H185" i="52"/>
  <c r="L185" i="52"/>
  <c r="P185" i="52"/>
  <c r="D186" i="52"/>
  <c r="H186" i="52"/>
  <c r="L186" i="52"/>
  <c r="P186" i="52"/>
  <c r="D187" i="52"/>
  <c r="H187" i="52"/>
  <c r="L187" i="52"/>
  <c r="P187" i="52"/>
  <c r="D188" i="52"/>
  <c r="H188" i="52"/>
  <c r="L188" i="52"/>
  <c r="P188" i="52"/>
  <c r="D189" i="52"/>
  <c r="H189" i="52"/>
  <c r="L189" i="52"/>
  <c r="P189" i="52"/>
  <c r="D190" i="52"/>
  <c r="H190" i="52"/>
  <c r="L190" i="52"/>
  <c r="P190" i="52"/>
  <c r="D191" i="52"/>
  <c r="H191" i="52"/>
  <c r="L191" i="52"/>
  <c r="P191" i="52"/>
  <c r="D192" i="52"/>
  <c r="H192" i="52"/>
  <c r="L192" i="52"/>
  <c r="P192" i="52"/>
  <c r="D193" i="52"/>
  <c r="H193" i="52"/>
  <c r="L193" i="52"/>
  <c r="P193" i="52"/>
  <c r="D194" i="52"/>
  <c r="H194" i="52"/>
  <c r="L194" i="52"/>
  <c r="P194" i="52"/>
  <c r="D195" i="52"/>
  <c r="H195" i="52"/>
  <c r="L195" i="52"/>
  <c r="P195" i="52"/>
  <c r="D196" i="52"/>
  <c r="H196" i="52"/>
  <c r="L196" i="52"/>
  <c r="P196" i="52"/>
  <c r="D197" i="52"/>
  <c r="H197" i="52"/>
  <c r="L197" i="52"/>
  <c r="P197" i="52"/>
  <c r="D198" i="52"/>
  <c r="H198" i="52"/>
  <c r="L198" i="52"/>
  <c r="P198" i="52"/>
  <c r="D199" i="52"/>
  <c r="H199" i="52"/>
  <c r="L199" i="52"/>
  <c r="P199" i="52"/>
  <c r="D200" i="52"/>
  <c r="H200" i="52"/>
  <c r="L200" i="52"/>
  <c r="P200" i="52"/>
  <c r="D201" i="52"/>
  <c r="H201" i="52"/>
  <c r="L201" i="52"/>
  <c r="P201" i="52"/>
  <c r="D202" i="52"/>
  <c r="H202" i="52"/>
  <c r="L202" i="52"/>
  <c r="P202" i="52"/>
  <c r="D203" i="52"/>
  <c r="H203" i="52"/>
  <c r="L203" i="52"/>
  <c r="P203" i="52"/>
  <c r="D204" i="52"/>
  <c r="H204" i="52"/>
  <c r="L204" i="52"/>
  <c r="P204" i="52"/>
  <c r="D205" i="52"/>
  <c r="H205" i="52"/>
  <c r="L205" i="52"/>
  <c r="P205" i="52"/>
  <c r="D206" i="52"/>
  <c r="J206" i="52"/>
  <c r="R206" i="52"/>
  <c r="J207" i="52"/>
  <c r="R207" i="52"/>
  <c r="J208" i="52"/>
  <c r="R208" i="52"/>
  <c r="J209" i="52"/>
  <c r="R209" i="52"/>
  <c r="J210" i="52"/>
  <c r="R210" i="52"/>
  <c r="J211" i="52"/>
  <c r="R211" i="52"/>
  <c r="J212" i="52"/>
  <c r="R212" i="52"/>
  <c r="J213" i="52"/>
  <c r="R213" i="52"/>
  <c r="J214" i="52"/>
  <c r="R214" i="52"/>
  <c r="J215" i="52"/>
  <c r="R215" i="52"/>
  <c r="J216" i="52"/>
  <c r="R216" i="52"/>
  <c r="J217" i="52"/>
  <c r="R217" i="52"/>
  <c r="J218" i="52"/>
  <c r="R218" i="52"/>
  <c r="J219" i="52"/>
  <c r="R219" i="52"/>
  <c r="J220" i="52"/>
  <c r="L206" i="52"/>
  <c r="D207" i="52"/>
  <c r="L207" i="52"/>
  <c r="D208" i="52"/>
  <c r="L208" i="52"/>
  <c r="D209" i="52"/>
  <c r="L209" i="52"/>
  <c r="D210" i="52"/>
  <c r="L210" i="52"/>
  <c r="D211" i="52"/>
  <c r="L211" i="52"/>
  <c r="D212" i="52"/>
  <c r="L212" i="52"/>
  <c r="D213" i="52"/>
  <c r="L213" i="52"/>
  <c r="D214" i="52"/>
  <c r="L214" i="52"/>
  <c r="D215" i="52"/>
  <c r="L215" i="52"/>
  <c r="D216" i="52"/>
  <c r="L216" i="52"/>
  <c r="D217" i="52"/>
  <c r="L217" i="52"/>
  <c r="D218" i="52"/>
  <c r="L218" i="52"/>
  <c r="D219" i="52"/>
  <c r="L219" i="52"/>
  <c r="D220" i="52"/>
  <c r="L220" i="52"/>
  <c r="N165" i="52"/>
  <c r="R165" i="52"/>
  <c r="F166" i="52"/>
  <c r="J166" i="52"/>
  <c r="N166" i="52"/>
  <c r="R166" i="52"/>
  <c r="F167" i="52"/>
  <c r="J167" i="52"/>
  <c r="N167" i="52"/>
  <c r="R167" i="52"/>
  <c r="F168" i="52"/>
  <c r="J168" i="52"/>
  <c r="N168" i="52"/>
  <c r="R168" i="52"/>
  <c r="F169" i="52"/>
  <c r="J169" i="52"/>
  <c r="N169" i="52"/>
  <c r="R169" i="52"/>
  <c r="F170" i="52"/>
  <c r="J170" i="52"/>
  <c r="N170" i="52"/>
  <c r="R170" i="52"/>
  <c r="F171" i="52"/>
  <c r="J171" i="52"/>
  <c r="N171" i="52"/>
  <c r="R171" i="52"/>
  <c r="F172" i="52"/>
  <c r="J172" i="52"/>
  <c r="N172" i="52"/>
  <c r="R172" i="52"/>
  <c r="F173" i="52"/>
  <c r="J173" i="52"/>
  <c r="N173" i="52"/>
  <c r="R173" i="52"/>
  <c r="F174" i="52"/>
  <c r="J174" i="52"/>
  <c r="N174" i="52"/>
  <c r="R174" i="52"/>
  <c r="F175" i="52"/>
  <c r="J175" i="52"/>
  <c r="N175" i="52"/>
  <c r="R175" i="52"/>
  <c r="F176" i="52"/>
  <c r="J176" i="52"/>
  <c r="N176" i="52"/>
  <c r="R176" i="52"/>
  <c r="F177" i="52"/>
  <c r="J177" i="52"/>
  <c r="N177" i="52"/>
  <c r="R177" i="52"/>
  <c r="F178" i="52"/>
  <c r="J178" i="52"/>
  <c r="N178" i="52"/>
  <c r="R178" i="52"/>
  <c r="F179" i="52"/>
  <c r="J179" i="52"/>
  <c r="N179" i="52"/>
  <c r="R179" i="52"/>
  <c r="F180" i="52"/>
  <c r="J180" i="52"/>
  <c r="N180" i="52"/>
  <c r="R180" i="52"/>
  <c r="F181" i="52"/>
  <c r="J181" i="52"/>
  <c r="N181" i="52"/>
  <c r="R181" i="52"/>
  <c r="F182" i="52"/>
  <c r="J182" i="52"/>
  <c r="N182" i="52"/>
  <c r="R182" i="52"/>
  <c r="F183" i="52"/>
  <c r="J183" i="52"/>
  <c r="N183" i="52"/>
  <c r="R183" i="52"/>
  <c r="F184" i="52"/>
  <c r="J184" i="52"/>
  <c r="N184" i="52"/>
  <c r="R184" i="52"/>
  <c r="F185" i="52"/>
  <c r="J185" i="52"/>
  <c r="N185" i="52"/>
  <c r="R185" i="52"/>
  <c r="F186" i="52"/>
  <c r="J186" i="52"/>
  <c r="N186" i="52"/>
  <c r="R186" i="52"/>
  <c r="F187" i="52"/>
  <c r="J187" i="52"/>
  <c r="N187" i="52"/>
  <c r="R187" i="52"/>
  <c r="F188" i="52"/>
  <c r="J188" i="52"/>
  <c r="N188" i="52"/>
  <c r="R188" i="52"/>
  <c r="F189" i="52"/>
  <c r="J189" i="52"/>
  <c r="N189" i="52"/>
  <c r="R189" i="52"/>
  <c r="F190" i="52"/>
  <c r="J190" i="52"/>
  <c r="N190" i="52"/>
  <c r="R190" i="52"/>
  <c r="F191" i="52"/>
  <c r="J191" i="52"/>
  <c r="N191" i="52"/>
  <c r="R191" i="52"/>
  <c r="F192" i="52"/>
  <c r="J192" i="52"/>
  <c r="N192" i="52"/>
  <c r="R192" i="52"/>
  <c r="F193" i="52"/>
  <c r="J193" i="52"/>
  <c r="N193" i="52"/>
  <c r="R193" i="52"/>
  <c r="F194" i="52"/>
  <c r="J194" i="52"/>
  <c r="N194" i="52"/>
  <c r="R194" i="52"/>
  <c r="F195" i="52"/>
  <c r="J195" i="52"/>
  <c r="N195" i="52"/>
  <c r="R195" i="52"/>
  <c r="F196" i="52"/>
  <c r="J196" i="52"/>
  <c r="N196" i="52"/>
  <c r="R196" i="52"/>
  <c r="F197" i="52"/>
  <c r="J197" i="52"/>
  <c r="N197" i="52"/>
  <c r="R197" i="52"/>
  <c r="F198" i="52"/>
  <c r="J198" i="52"/>
  <c r="N198" i="52"/>
  <c r="R198" i="52"/>
  <c r="F199" i="52"/>
  <c r="J199" i="52"/>
  <c r="N199" i="52"/>
  <c r="R199" i="52"/>
  <c r="F200" i="52"/>
  <c r="J200" i="52"/>
  <c r="N200" i="52"/>
  <c r="R200" i="52"/>
  <c r="F201" i="52"/>
  <c r="J201" i="52"/>
  <c r="N201" i="52"/>
  <c r="R201" i="52"/>
  <c r="F202" i="52"/>
  <c r="J202" i="52"/>
  <c r="N202" i="52"/>
  <c r="R202" i="52"/>
  <c r="F203" i="52"/>
  <c r="J203" i="52"/>
  <c r="N203" i="52"/>
  <c r="R203" i="52"/>
  <c r="F204" i="52"/>
  <c r="J204" i="52"/>
  <c r="N204" i="52"/>
  <c r="R204" i="52"/>
  <c r="F205" i="52"/>
  <c r="J205" i="52"/>
  <c r="N205" i="52"/>
  <c r="R205" i="52"/>
  <c r="F206" i="52"/>
  <c r="N206" i="52"/>
  <c r="F207" i="52"/>
  <c r="N207" i="52"/>
  <c r="F208" i="52"/>
  <c r="N208" i="52"/>
  <c r="F209" i="52"/>
  <c r="N209" i="52"/>
  <c r="F210" i="52"/>
  <c r="N210" i="52"/>
  <c r="F211" i="52"/>
  <c r="N211" i="52"/>
  <c r="F212" i="52"/>
  <c r="N212" i="52"/>
  <c r="F213" i="52"/>
  <c r="N213" i="52"/>
  <c r="F214" i="52"/>
  <c r="N214" i="52"/>
  <c r="F215" i="52"/>
  <c r="N215" i="52"/>
  <c r="F216" i="52"/>
  <c r="N216" i="52"/>
  <c r="F217" i="52"/>
  <c r="N217" i="52"/>
  <c r="F218" i="52"/>
  <c r="N218" i="52"/>
  <c r="F219" i="52"/>
  <c r="N219" i="52"/>
  <c r="F220" i="52"/>
  <c r="N220" i="52"/>
  <c r="H206" i="52"/>
  <c r="P206" i="52"/>
  <c r="H207" i="52"/>
  <c r="P207" i="52"/>
  <c r="H208" i="52"/>
  <c r="P208" i="52"/>
  <c r="H209" i="52"/>
  <c r="P209" i="52"/>
  <c r="H210" i="52"/>
  <c r="P210" i="52"/>
  <c r="H211" i="52"/>
  <c r="P211" i="52"/>
  <c r="H212" i="52"/>
  <c r="P212" i="52"/>
  <c r="H213" i="52"/>
  <c r="P213" i="52"/>
  <c r="H214" i="52"/>
  <c r="P214" i="52"/>
  <c r="H215" i="52"/>
  <c r="P215" i="52"/>
  <c r="H216" i="52"/>
  <c r="P216" i="52"/>
  <c r="H217" i="52"/>
  <c r="P217" i="52"/>
  <c r="H218" i="52"/>
  <c r="P218" i="52"/>
  <c r="H219" i="52"/>
  <c r="P219" i="52"/>
  <c r="H220" i="52"/>
  <c r="R220" i="52"/>
  <c r="R234" i="52"/>
  <c r="J235" i="52"/>
  <c r="R235" i="52"/>
  <c r="J236" i="52"/>
  <c r="R236" i="52"/>
  <c r="J237" i="52"/>
  <c r="R237" i="52"/>
  <c r="J238" i="52"/>
  <c r="R238" i="52"/>
  <c r="J239" i="52"/>
  <c r="R239" i="52"/>
  <c r="J240" i="52"/>
  <c r="R240" i="52"/>
  <c r="J241" i="52"/>
  <c r="R241" i="52"/>
  <c r="J242" i="52"/>
  <c r="R242" i="52"/>
  <c r="J243" i="52"/>
  <c r="R243" i="52"/>
  <c r="J244" i="52"/>
  <c r="R244" i="52"/>
  <c r="J245" i="52"/>
  <c r="R245" i="52"/>
  <c r="J246" i="52"/>
  <c r="R246" i="52"/>
  <c r="J247" i="52"/>
  <c r="R247" i="52"/>
  <c r="J248" i="52"/>
  <c r="R248" i="52"/>
  <c r="J249" i="52"/>
  <c r="R249" i="52"/>
  <c r="J250" i="52"/>
  <c r="R250" i="52"/>
  <c r="J251" i="52"/>
  <c r="R251" i="52"/>
  <c r="J252" i="52"/>
  <c r="R252" i="52"/>
  <c r="J253" i="52"/>
  <c r="R253" i="52"/>
  <c r="J254" i="52"/>
  <c r="R254" i="52"/>
  <c r="J255" i="52"/>
  <c r="R255" i="52"/>
  <c r="J256" i="52"/>
  <c r="R256" i="52"/>
  <c r="J257" i="52"/>
  <c r="R257" i="52"/>
  <c r="J258" i="52"/>
  <c r="R258" i="52"/>
  <c r="J259" i="52"/>
  <c r="R259" i="52"/>
  <c r="J260" i="52"/>
  <c r="R260" i="52"/>
  <c r="J261" i="52"/>
  <c r="R261" i="52"/>
  <c r="J262" i="52"/>
  <c r="R262" i="52"/>
  <c r="J263" i="52"/>
  <c r="R263" i="52"/>
  <c r="J264" i="52"/>
  <c r="R264" i="52"/>
  <c r="J265" i="52"/>
  <c r="R265" i="52"/>
  <c r="J266" i="52"/>
  <c r="R266" i="52"/>
  <c r="J267" i="52"/>
  <c r="R267" i="52"/>
  <c r="J268" i="52"/>
  <c r="R268" i="52"/>
  <c r="J269" i="52"/>
  <c r="R269" i="52"/>
  <c r="J270" i="52"/>
  <c r="R270" i="52"/>
  <c r="J271" i="52"/>
  <c r="R271" i="52"/>
  <c r="J272" i="52"/>
  <c r="R272" i="52"/>
  <c r="J273" i="52"/>
  <c r="R273" i="52"/>
  <c r="J274" i="52"/>
  <c r="R274" i="52"/>
  <c r="J275" i="52"/>
  <c r="R275" i="52"/>
  <c r="J276" i="52"/>
  <c r="F221" i="52"/>
  <c r="J221" i="52"/>
  <c r="N221" i="52"/>
  <c r="R221" i="52"/>
  <c r="F222" i="52"/>
  <c r="J222" i="52"/>
  <c r="N222" i="52"/>
  <c r="R222" i="52"/>
  <c r="F223" i="52"/>
  <c r="J223" i="52"/>
  <c r="N223" i="52"/>
  <c r="R223" i="52"/>
  <c r="F224" i="52"/>
  <c r="J224" i="52"/>
  <c r="N224" i="52"/>
  <c r="R224" i="52"/>
  <c r="F225" i="52"/>
  <c r="J225" i="52"/>
  <c r="N225" i="52"/>
  <c r="R225" i="52"/>
  <c r="F226" i="52"/>
  <c r="J226" i="52"/>
  <c r="N226" i="52"/>
  <c r="R226" i="52"/>
  <c r="F227" i="52"/>
  <c r="J227" i="52"/>
  <c r="N227" i="52"/>
  <c r="R227" i="52"/>
  <c r="F228" i="52"/>
  <c r="J228" i="52"/>
  <c r="N228" i="52"/>
  <c r="R228" i="52"/>
  <c r="F229" i="52"/>
  <c r="J229" i="52"/>
  <c r="N229" i="52"/>
  <c r="R229" i="52"/>
  <c r="F230" i="52"/>
  <c r="J230" i="52"/>
  <c r="N230" i="52"/>
  <c r="R230" i="52"/>
  <c r="F231" i="52"/>
  <c r="J231" i="52"/>
  <c r="N231" i="52"/>
  <c r="R231" i="52"/>
  <c r="F232" i="52"/>
  <c r="J232" i="52"/>
  <c r="N232" i="52"/>
  <c r="R232" i="52"/>
  <c r="F233" i="52"/>
  <c r="J233" i="52"/>
  <c r="N233" i="52"/>
  <c r="R233" i="52"/>
  <c r="F234" i="52"/>
  <c r="J234" i="52"/>
  <c r="N234" i="52"/>
  <c r="D235" i="52"/>
  <c r="L235" i="52"/>
  <c r="D236" i="52"/>
  <c r="L236" i="52"/>
  <c r="D237" i="52"/>
  <c r="L237" i="52"/>
  <c r="D238" i="52"/>
  <c r="L238" i="52"/>
  <c r="D239" i="52"/>
  <c r="L239" i="52"/>
  <c r="D240" i="52"/>
  <c r="L240" i="52"/>
  <c r="D241" i="52"/>
  <c r="L241" i="52"/>
  <c r="D242" i="52"/>
  <c r="L242" i="52"/>
  <c r="D243" i="52"/>
  <c r="L243" i="52"/>
  <c r="D244" i="52"/>
  <c r="L244" i="52"/>
  <c r="D245" i="52"/>
  <c r="L245" i="52"/>
  <c r="D246" i="52"/>
  <c r="L246" i="52"/>
  <c r="D247" i="52"/>
  <c r="L247" i="52"/>
  <c r="D248" i="52"/>
  <c r="L248" i="52"/>
  <c r="D249" i="52"/>
  <c r="L249" i="52"/>
  <c r="D250" i="52"/>
  <c r="L250" i="52"/>
  <c r="D251" i="52"/>
  <c r="L251" i="52"/>
  <c r="D252" i="52"/>
  <c r="L252" i="52"/>
  <c r="D253" i="52"/>
  <c r="L253" i="52"/>
  <c r="D254" i="52"/>
  <c r="L254" i="52"/>
  <c r="D255" i="52"/>
  <c r="L255" i="52"/>
  <c r="D256" i="52"/>
  <c r="L256" i="52"/>
  <c r="D257" i="52"/>
  <c r="L257" i="52"/>
  <c r="D258" i="52"/>
  <c r="L258" i="52"/>
  <c r="D259" i="52"/>
  <c r="L259" i="52"/>
  <c r="D260" i="52"/>
  <c r="L260" i="52"/>
  <c r="D261" i="52"/>
  <c r="L261" i="52"/>
  <c r="D262" i="52"/>
  <c r="L262" i="52"/>
  <c r="D263" i="52"/>
  <c r="L263" i="52"/>
  <c r="D264" i="52"/>
  <c r="L264" i="52"/>
  <c r="D265" i="52"/>
  <c r="L265" i="52"/>
  <c r="D266" i="52"/>
  <c r="L266" i="52"/>
  <c r="D267" i="52"/>
  <c r="L267" i="52"/>
  <c r="D268" i="52"/>
  <c r="L268" i="52"/>
  <c r="D269" i="52"/>
  <c r="L269" i="52"/>
  <c r="D270" i="52"/>
  <c r="L270" i="52"/>
  <c r="D271" i="52"/>
  <c r="L271" i="52"/>
  <c r="D272" i="52"/>
  <c r="L272" i="52"/>
  <c r="D273" i="52"/>
  <c r="L273" i="52"/>
  <c r="D274" i="52"/>
  <c r="L274" i="52"/>
  <c r="D275" i="52"/>
  <c r="L275" i="52"/>
  <c r="D276" i="52"/>
  <c r="L276" i="52"/>
  <c r="F235" i="52"/>
  <c r="N235" i="52"/>
  <c r="F236" i="52"/>
  <c r="N236" i="52"/>
  <c r="F237" i="52"/>
  <c r="N237" i="52"/>
  <c r="F238" i="52"/>
  <c r="N238" i="52"/>
  <c r="F239" i="52"/>
  <c r="N239" i="52"/>
  <c r="F240" i="52"/>
  <c r="N240" i="52"/>
  <c r="F241" i="52"/>
  <c r="N241" i="52"/>
  <c r="F242" i="52"/>
  <c r="N242" i="52"/>
  <c r="F243" i="52"/>
  <c r="N243" i="52"/>
  <c r="F244" i="52"/>
  <c r="N244" i="52"/>
  <c r="F245" i="52"/>
  <c r="N245" i="52"/>
  <c r="F246" i="52"/>
  <c r="N246" i="52"/>
  <c r="F247" i="52"/>
  <c r="N247" i="52"/>
  <c r="F248" i="52"/>
  <c r="N248" i="52"/>
  <c r="F249" i="52"/>
  <c r="N249" i="52"/>
  <c r="F250" i="52"/>
  <c r="N250" i="52"/>
  <c r="F251" i="52"/>
  <c r="N251" i="52"/>
  <c r="F252" i="52"/>
  <c r="N252" i="52"/>
  <c r="F253" i="52"/>
  <c r="N253" i="52"/>
  <c r="F254" i="52"/>
  <c r="N254" i="52"/>
  <c r="F255" i="52"/>
  <c r="N255" i="52"/>
  <c r="F256" i="52"/>
  <c r="N256" i="52"/>
  <c r="F257" i="52"/>
  <c r="N257" i="52"/>
  <c r="F258" i="52"/>
  <c r="N258" i="52"/>
  <c r="F259" i="52"/>
  <c r="N259" i="52"/>
  <c r="F260" i="52"/>
  <c r="N260" i="52"/>
  <c r="F261" i="52"/>
  <c r="N261" i="52"/>
  <c r="F262" i="52"/>
  <c r="N262" i="52"/>
  <c r="F263" i="52"/>
  <c r="N263" i="52"/>
  <c r="F264" i="52"/>
  <c r="N264" i="52"/>
  <c r="F265" i="52"/>
  <c r="N265" i="52"/>
  <c r="F266" i="52"/>
  <c r="N266" i="52"/>
  <c r="F267" i="52"/>
  <c r="N267" i="52"/>
  <c r="F268" i="52"/>
  <c r="N268" i="52"/>
  <c r="F269" i="52"/>
  <c r="N269" i="52"/>
  <c r="F270" i="52"/>
  <c r="N270" i="52"/>
  <c r="F271" i="52"/>
  <c r="N271" i="52"/>
  <c r="F272" i="52"/>
  <c r="N272" i="52"/>
  <c r="F273" i="52"/>
  <c r="N273" i="52"/>
  <c r="F274" i="52"/>
  <c r="N274" i="52"/>
  <c r="F275" i="52"/>
  <c r="N275" i="52"/>
  <c r="F276" i="52"/>
  <c r="N276" i="52"/>
  <c r="P220" i="52"/>
  <c r="D221" i="52"/>
  <c r="H221" i="52"/>
  <c r="L221" i="52"/>
  <c r="P221" i="52"/>
  <c r="D222" i="52"/>
  <c r="H222" i="52"/>
  <c r="L222" i="52"/>
  <c r="P222" i="52"/>
  <c r="D223" i="52"/>
  <c r="H223" i="52"/>
  <c r="L223" i="52"/>
  <c r="P223" i="52"/>
  <c r="D224" i="52"/>
  <c r="H224" i="52"/>
  <c r="L224" i="52"/>
  <c r="P224" i="52"/>
  <c r="D225" i="52"/>
  <c r="H225" i="52"/>
  <c r="L225" i="52"/>
  <c r="P225" i="52"/>
  <c r="D226" i="52"/>
  <c r="H226" i="52"/>
  <c r="L226" i="52"/>
  <c r="P226" i="52"/>
  <c r="D227" i="52"/>
  <c r="H227" i="52"/>
  <c r="L227" i="52"/>
  <c r="P227" i="52"/>
  <c r="D228" i="52"/>
  <c r="H228" i="52"/>
  <c r="L228" i="52"/>
  <c r="P228" i="52"/>
  <c r="D229" i="52"/>
  <c r="H229" i="52"/>
  <c r="L229" i="52"/>
  <c r="P229" i="52"/>
  <c r="D230" i="52"/>
  <c r="H230" i="52"/>
  <c r="L230" i="52"/>
  <c r="P230" i="52"/>
  <c r="D231" i="52"/>
  <c r="H231" i="52"/>
  <c r="L231" i="52"/>
  <c r="P231" i="52"/>
  <c r="D232" i="52"/>
  <c r="H232" i="52"/>
  <c r="L232" i="52"/>
  <c r="P232" i="52"/>
  <c r="D233" i="52"/>
  <c r="H233" i="52"/>
  <c r="L233" i="52"/>
  <c r="P233" i="52"/>
  <c r="D234" i="52"/>
  <c r="H234" i="52"/>
  <c r="L234" i="52"/>
  <c r="P234" i="52"/>
  <c r="H235" i="52"/>
  <c r="P235" i="52"/>
  <c r="H236" i="52"/>
  <c r="P236" i="52"/>
  <c r="H237" i="52"/>
  <c r="P237" i="52"/>
  <c r="H238" i="52"/>
  <c r="P238" i="52"/>
  <c r="H239" i="52"/>
  <c r="P239" i="52"/>
  <c r="H240" i="52"/>
  <c r="P240" i="52"/>
  <c r="H241" i="52"/>
  <c r="P241" i="52"/>
  <c r="H242" i="52"/>
  <c r="P242" i="52"/>
  <c r="H243" i="52"/>
  <c r="P243" i="52"/>
  <c r="H244" i="52"/>
  <c r="P244" i="52"/>
  <c r="H245" i="52"/>
  <c r="P245" i="52"/>
  <c r="H246" i="52"/>
  <c r="P246" i="52"/>
  <c r="H247" i="52"/>
  <c r="P247" i="52"/>
  <c r="H248" i="52"/>
  <c r="P248" i="52"/>
  <c r="H249" i="52"/>
  <c r="P249" i="52"/>
  <c r="H250" i="52"/>
  <c r="P250" i="52"/>
  <c r="H251" i="52"/>
  <c r="P251" i="52"/>
  <c r="H252" i="52"/>
  <c r="P252" i="52"/>
  <c r="H253" i="52"/>
  <c r="P253" i="52"/>
  <c r="H254" i="52"/>
  <c r="P254" i="52"/>
  <c r="H255" i="52"/>
  <c r="P255" i="52"/>
  <c r="H256" i="52"/>
  <c r="P256" i="52"/>
  <c r="H257" i="52"/>
  <c r="P257" i="52"/>
  <c r="H258" i="52"/>
  <c r="P258" i="52"/>
  <c r="H259" i="52"/>
  <c r="P259" i="52"/>
  <c r="H260" i="52"/>
  <c r="P260" i="52"/>
  <c r="H261" i="52"/>
  <c r="P261" i="52"/>
  <c r="H262" i="52"/>
  <c r="P262" i="52"/>
  <c r="H263" i="52"/>
  <c r="P263" i="52"/>
  <c r="H264" i="52"/>
  <c r="P264" i="52"/>
  <c r="H265" i="52"/>
  <c r="P265" i="52"/>
  <c r="H266" i="52"/>
  <c r="P266" i="52"/>
  <c r="H267" i="52"/>
  <c r="P267" i="52"/>
  <c r="H268" i="52"/>
  <c r="P268" i="52"/>
  <c r="H269" i="52"/>
  <c r="P269" i="52"/>
  <c r="H270" i="52"/>
  <c r="P270" i="52"/>
  <c r="H271" i="52"/>
  <c r="P271" i="52"/>
  <c r="H272" i="52"/>
  <c r="P272" i="52"/>
  <c r="H273" i="52"/>
  <c r="P273" i="52"/>
  <c r="H274" i="52"/>
  <c r="P274" i="52"/>
  <c r="H275" i="52"/>
  <c r="P275" i="52"/>
  <c r="H276" i="52"/>
  <c r="R276" i="52"/>
  <c r="P276" i="52"/>
  <c r="D277" i="52"/>
  <c r="H277" i="52"/>
  <c r="L277" i="52"/>
  <c r="P277" i="52"/>
  <c r="D278" i="52"/>
  <c r="H278" i="52"/>
  <c r="L278" i="52"/>
  <c r="P278" i="52"/>
  <c r="D279" i="52"/>
  <c r="H279" i="52"/>
  <c r="L279" i="52"/>
  <c r="P279" i="52"/>
  <c r="D280" i="52"/>
  <c r="H280" i="52"/>
  <c r="L280" i="52"/>
  <c r="P280" i="52"/>
  <c r="D281" i="52"/>
  <c r="H281" i="52"/>
  <c r="L281" i="52"/>
  <c r="P281" i="52"/>
  <c r="D282" i="52"/>
  <c r="H282" i="52"/>
  <c r="L282" i="52"/>
  <c r="P282" i="52"/>
  <c r="D283" i="52"/>
  <c r="H283" i="52"/>
  <c r="L283" i="52"/>
  <c r="P283" i="52"/>
  <c r="D284" i="52"/>
  <c r="H284" i="52"/>
  <c r="L284" i="52"/>
  <c r="P284" i="52"/>
  <c r="D285" i="52"/>
  <c r="H285" i="52"/>
  <c r="L285" i="52"/>
  <c r="P285" i="52"/>
  <c r="D286" i="52"/>
  <c r="H286" i="52"/>
  <c r="L286" i="52"/>
  <c r="P286" i="52"/>
  <c r="D287" i="52"/>
  <c r="H287" i="52"/>
  <c r="L287" i="52"/>
  <c r="P287" i="52"/>
  <c r="D288" i="52"/>
  <c r="H288" i="52"/>
  <c r="L288" i="52"/>
  <c r="P288" i="52"/>
  <c r="D289" i="52"/>
  <c r="H289" i="52"/>
  <c r="L289" i="52"/>
  <c r="P289" i="52"/>
  <c r="D290" i="52"/>
  <c r="H290" i="52"/>
  <c r="L290" i="52"/>
  <c r="P290" i="52"/>
  <c r="D291" i="52"/>
  <c r="H291" i="52"/>
  <c r="L291" i="52"/>
  <c r="P291" i="52"/>
  <c r="D292" i="52"/>
  <c r="H292" i="52"/>
  <c r="L292" i="52"/>
  <c r="P292" i="52"/>
  <c r="D293" i="52"/>
  <c r="H293" i="52"/>
  <c r="L293" i="52"/>
  <c r="P293" i="52"/>
  <c r="D294" i="52"/>
  <c r="H294" i="52"/>
  <c r="L294" i="52"/>
  <c r="P294" i="52"/>
  <c r="D295" i="52"/>
  <c r="H295" i="52"/>
  <c r="L295" i="52"/>
  <c r="P295" i="52"/>
  <c r="D296" i="52"/>
  <c r="H296" i="52"/>
  <c r="L296" i="52"/>
  <c r="P296" i="52"/>
  <c r="D297" i="52"/>
  <c r="H297" i="52"/>
  <c r="L297" i="52"/>
  <c r="P297" i="52"/>
  <c r="D298" i="52"/>
  <c r="H298" i="52"/>
  <c r="L298" i="52"/>
  <c r="P298" i="52"/>
  <c r="D299" i="52"/>
  <c r="H299" i="52"/>
  <c r="L299" i="52"/>
  <c r="P299" i="52"/>
  <c r="D300" i="52"/>
  <c r="H300" i="52"/>
  <c r="L300" i="52"/>
  <c r="P300" i="52"/>
  <c r="D301" i="52"/>
  <c r="H301" i="52"/>
  <c r="L301" i="52"/>
  <c r="P301" i="52"/>
  <c r="D302" i="52"/>
  <c r="H302" i="52"/>
  <c r="L302" i="52"/>
  <c r="P302" i="52"/>
  <c r="D303" i="52"/>
  <c r="H303" i="52"/>
  <c r="L303" i="52"/>
  <c r="P303" i="52"/>
  <c r="D304" i="52"/>
  <c r="H304" i="52"/>
  <c r="L304" i="52"/>
  <c r="P304" i="52"/>
  <c r="D305" i="52"/>
  <c r="H305" i="52"/>
  <c r="L305" i="52"/>
  <c r="P305" i="52"/>
  <c r="D306" i="52"/>
  <c r="H306" i="52"/>
  <c r="L306" i="52"/>
  <c r="P306" i="52"/>
  <c r="D307" i="52"/>
  <c r="H307" i="52"/>
  <c r="L307" i="52"/>
  <c r="P307" i="52"/>
  <c r="D308" i="52"/>
  <c r="H308" i="52"/>
  <c r="L308" i="52"/>
  <c r="P308" i="52"/>
  <c r="D309" i="52"/>
  <c r="H309" i="52"/>
  <c r="L309" i="52"/>
  <c r="P309" i="52"/>
  <c r="D310" i="52"/>
  <c r="H310" i="52"/>
  <c r="L310" i="52"/>
  <c r="P310" i="52"/>
  <c r="D311" i="52"/>
  <c r="H311" i="52"/>
  <c r="L311" i="52"/>
  <c r="P311" i="52"/>
  <c r="D312" i="52"/>
  <c r="H312" i="52"/>
  <c r="L312" i="52"/>
  <c r="P312" i="52"/>
  <c r="D313" i="52"/>
  <c r="H313" i="52"/>
  <c r="L313" i="52"/>
  <c r="D314" i="52"/>
  <c r="L314" i="52"/>
  <c r="D315" i="52"/>
  <c r="L315" i="52"/>
  <c r="D316" i="52"/>
  <c r="L316" i="52"/>
  <c r="D317" i="52"/>
  <c r="L317" i="52"/>
  <c r="D318" i="52"/>
  <c r="L318" i="52"/>
  <c r="D319" i="52"/>
  <c r="L319" i="52"/>
  <c r="D320" i="52"/>
  <c r="L320" i="52"/>
  <c r="D321" i="52"/>
  <c r="L321" i="52"/>
  <c r="D322" i="52"/>
  <c r="L322" i="52"/>
  <c r="D323" i="52"/>
  <c r="L323" i="52"/>
  <c r="D324" i="52"/>
  <c r="L324" i="52"/>
  <c r="D325" i="52"/>
  <c r="L325" i="52"/>
  <c r="D326" i="52"/>
  <c r="L326" i="52"/>
  <c r="D327" i="52"/>
  <c r="L327" i="52"/>
  <c r="D328" i="52"/>
  <c r="L328" i="52"/>
  <c r="D329" i="52"/>
  <c r="L329" i="52"/>
  <c r="D330" i="52"/>
  <c r="L330" i="52"/>
  <c r="D331" i="52"/>
  <c r="L331" i="52"/>
  <c r="D332" i="52"/>
  <c r="L332" i="52"/>
  <c r="N313" i="52"/>
  <c r="F314" i="52"/>
  <c r="N314" i="52"/>
  <c r="F315" i="52"/>
  <c r="N315" i="52"/>
  <c r="F316" i="52"/>
  <c r="N316" i="52"/>
  <c r="F317" i="52"/>
  <c r="N317" i="52"/>
  <c r="F318" i="52"/>
  <c r="N318" i="52"/>
  <c r="F319" i="52"/>
  <c r="N319" i="52"/>
  <c r="F320" i="52"/>
  <c r="N320" i="52"/>
  <c r="F321" i="52"/>
  <c r="N321" i="52"/>
  <c r="F322" i="52"/>
  <c r="N322" i="52"/>
  <c r="F323" i="52"/>
  <c r="N323" i="52"/>
  <c r="F324" i="52"/>
  <c r="N324" i="52"/>
  <c r="F325" i="52"/>
  <c r="N325" i="52"/>
  <c r="F326" i="52"/>
  <c r="N326" i="52"/>
  <c r="F327" i="52"/>
  <c r="N327" i="52"/>
  <c r="F328" i="52"/>
  <c r="N328" i="52"/>
  <c r="F329" i="52"/>
  <c r="N329" i="52"/>
  <c r="F330" i="52"/>
  <c r="N330" i="52"/>
  <c r="F331" i="52"/>
  <c r="N331" i="52"/>
  <c r="F332" i="52"/>
  <c r="N332" i="52"/>
  <c r="F277" i="52"/>
  <c r="J277" i="52"/>
  <c r="N277" i="52"/>
  <c r="R277" i="52"/>
  <c r="F278" i="52"/>
  <c r="J278" i="52"/>
  <c r="N278" i="52"/>
  <c r="R278" i="52"/>
  <c r="F279" i="52"/>
  <c r="J279" i="52"/>
  <c r="N279" i="52"/>
  <c r="R279" i="52"/>
  <c r="F280" i="52"/>
  <c r="J280" i="52"/>
  <c r="N280" i="52"/>
  <c r="R280" i="52"/>
  <c r="F281" i="52"/>
  <c r="J281" i="52"/>
  <c r="N281" i="52"/>
  <c r="R281" i="52"/>
  <c r="F282" i="52"/>
  <c r="J282" i="52"/>
  <c r="N282" i="52"/>
  <c r="R282" i="52"/>
  <c r="F283" i="52"/>
  <c r="J283" i="52"/>
  <c r="N283" i="52"/>
  <c r="R283" i="52"/>
  <c r="F284" i="52"/>
  <c r="J284" i="52"/>
  <c r="N284" i="52"/>
  <c r="R284" i="52"/>
  <c r="F285" i="52"/>
  <c r="J285" i="52"/>
  <c r="N285" i="52"/>
  <c r="R285" i="52"/>
  <c r="F286" i="52"/>
  <c r="J286" i="52"/>
  <c r="N286" i="52"/>
  <c r="R286" i="52"/>
  <c r="F287" i="52"/>
  <c r="J287" i="52"/>
  <c r="N287" i="52"/>
  <c r="R287" i="52"/>
  <c r="F288" i="52"/>
  <c r="J288" i="52"/>
  <c r="N288" i="52"/>
  <c r="R288" i="52"/>
  <c r="F289" i="52"/>
  <c r="J289" i="52"/>
  <c r="N289" i="52"/>
  <c r="R289" i="52"/>
  <c r="F290" i="52"/>
  <c r="J290" i="52"/>
  <c r="N290" i="52"/>
  <c r="R290" i="52"/>
  <c r="F291" i="52"/>
  <c r="J291" i="52"/>
  <c r="N291" i="52"/>
  <c r="R291" i="52"/>
  <c r="F292" i="52"/>
  <c r="J292" i="52"/>
  <c r="N292" i="52"/>
  <c r="R292" i="52"/>
  <c r="F293" i="52"/>
  <c r="J293" i="52"/>
  <c r="N293" i="52"/>
  <c r="R293" i="52"/>
  <c r="F294" i="52"/>
  <c r="J294" i="52"/>
  <c r="N294" i="52"/>
  <c r="R294" i="52"/>
  <c r="F295" i="52"/>
  <c r="J295" i="52"/>
  <c r="N295" i="52"/>
  <c r="R295" i="52"/>
  <c r="F296" i="52"/>
  <c r="J296" i="52"/>
  <c r="N296" i="52"/>
  <c r="R296" i="52"/>
  <c r="F297" i="52"/>
  <c r="J297" i="52"/>
  <c r="N297" i="52"/>
  <c r="R297" i="52"/>
  <c r="F298" i="52"/>
  <c r="J298" i="52"/>
  <c r="N298" i="52"/>
  <c r="R298" i="52"/>
  <c r="F299" i="52"/>
  <c r="J299" i="52"/>
  <c r="N299" i="52"/>
  <c r="R299" i="52"/>
  <c r="F300" i="52"/>
  <c r="J300" i="52"/>
  <c r="N300" i="52"/>
  <c r="R300" i="52"/>
  <c r="F301" i="52"/>
  <c r="J301" i="52"/>
  <c r="N301" i="52"/>
  <c r="R301" i="52"/>
  <c r="F302" i="52"/>
  <c r="J302" i="52"/>
  <c r="N302" i="52"/>
  <c r="R302" i="52"/>
  <c r="F303" i="52"/>
  <c r="J303" i="52"/>
  <c r="N303" i="52"/>
  <c r="R303" i="52"/>
  <c r="F304" i="52"/>
  <c r="J304" i="52"/>
  <c r="N304" i="52"/>
  <c r="R304" i="52"/>
  <c r="F305" i="52"/>
  <c r="J305" i="52"/>
  <c r="N305" i="52"/>
  <c r="R305" i="52"/>
  <c r="F306" i="52"/>
  <c r="J306" i="52"/>
  <c r="N306" i="52"/>
  <c r="R306" i="52"/>
  <c r="F307" i="52"/>
  <c r="J307" i="52"/>
  <c r="N307" i="52"/>
  <c r="R307" i="52"/>
  <c r="F308" i="52"/>
  <c r="J308" i="52"/>
  <c r="N308" i="52"/>
  <c r="R308" i="52"/>
  <c r="F309" i="52"/>
  <c r="J309" i="52"/>
  <c r="N309" i="52"/>
  <c r="R309" i="52"/>
  <c r="F310" i="52"/>
  <c r="J310" i="52"/>
  <c r="N310" i="52"/>
  <c r="R310" i="52"/>
  <c r="F311" i="52"/>
  <c r="J311" i="52"/>
  <c r="N311" i="52"/>
  <c r="R311" i="52"/>
  <c r="F312" i="52"/>
  <c r="J312" i="52"/>
  <c r="N312" i="52"/>
  <c r="R312" i="52"/>
  <c r="F313" i="52"/>
  <c r="J313" i="52"/>
  <c r="P313" i="52"/>
  <c r="H314" i="52"/>
  <c r="P314" i="52"/>
  <c r="H315" i="52"/>
  <c r="P315" i="52"/>
  <c r="H316" i="52"/>
  <c r="P316" i="52"/>
  <c r="H317" i="52"/>
  <c r="P317" i="52"/>
  <c r="H318" i="52"/>
  <c r="P318" i="52"/>
  <c r="H319" i="52"/>
  <c r="P319" i="52"/>
  <c r="H320" i="52"/>
  <c r="P320" i="52"/>
  <c r="H321" i="52"/>
  <c r="P321" i="52"/>
  <c r="H322" i="52"/>
  <c r="P322" i="52"/>
  <c r="H323" i="52"/>
  <c r="P323" i="52"/>
  <c r="H324" i="52"/>
  <c r="P324" i="52"/>
  <c r="H325" i="52"/>
  <c r="P325" i="52"/>
  <c r="H326" i="52"/>
  <c r="P326" i="52"/>
  <c r="H327" i="52"/>
  <c r="P327" i="52"/>
  <c r="H328" i="52"/>
  <c r="P328" i="52"/>
  <c r="H329" i="52"/>
  <c r="P329" i="52"/>
  <c r="H330" i="52"/>
  <c r="P330" i="52"/>
  <c r="H331" i="52"/>
  <c r="P331" i="52"/>
  <c r="H332" i="52"/>
  <c r="P332" i="52"/>
  <c r="R313" i="52"/>
  <c r="J314" i="52"/>
  <c r="R314" i="52"/>
  <c r="J315" i="52"/>
  <c r="R315" i="52"/>
  <c r="J316" i="52"/>
  <c r="R316" i="52"/>
  <c r="J317" i="52"/>
  <c r="R317" i="52"/>
  <c r="J318" i="52"/>
  <c r="R318" i="52"/>
  <c r="J319" i="52"/>
  <c r="R319" i="52"/>
  <c r="J320" i="52"/>
  <c r="R320" i="52"/>
  <c r="J321" i="52"/>
  <c r="R321" i="52"/>
  <c r="J322" i="52"/>
  <c r="R322" i="52"/>
  <c r="J323" i="52"/>
  <c r="R323" i="52"/>
  <c r="J324" i="52"/>
  <c r="R324" i="52"/>
  <c r="J325" i="52"/>
  <c r="R325" i="52"/>
  <c r="J326" i="52"/>
  <c r="R326" i="52"/>
  <c r="J327" i="52"/>
  <c r="R327" i="52"/>
  <c r="J328" i="52"/>
  <c r="R328" i="52"/>
  <c r="J329" i="52"/>
  <c r="R329" i="52"/>
  <c r="J330" i="52"/>
  <c r="R330" i="52"/>
  <c r="J331" i="52"/>
  <c r="R331" i="52"/>
  <c r="J332" i="52"/>
  <c r="D333" i="52"/>
  <c r="R332" i="52"/>
  <c r="F333" i="52"/>
  <c r="J333" i="52"/>
  <c r="N333" i="52"/>
  <c r="R333" i="52"/>
  <c r="F334" i="52"/>
  <c r="J334" i="52"/>
  <c r="N334" i="52"/>
  <c r="R334" i="52"/>
  <c r="F335" i="52"/>
  <c r="J335" i="52"/>
  <c r="N335" i="52"/>
  <c r="R335" i="52"/>
  <c r="F336" i="52"/>
  <c r="J336" i="52"/>
  <c r="N336" i="52"/>
  <c r="R336" i="52"/>
  <c r="F337" i="52"/>
  <c r="J337" i="52"/>
  <c r="N337" i="52"/>
  <c r="R337" i="52"/>
  <c r="F338" i="52"/>
  <c r="J338" i="52"/>
  <c r="N338" i="52"/>
  <c r="R338" i="52"/>
  <c r="F339" i="52"/>
  <c r="J339" i="52"/>
  <c r="N339" i="52"/>
  <c r="R339" i="52"/>
  <c r="F340" i="52"/>
  <c r="J340" i="52"/>
  <c r="N340" i="52"/>
  <c r="R340" i="52"/>
  <c r="F341" i="52"/>
  <c r="J341" i="52"/>
  <c r="N341" i="52"/>
  <c r="R341" i="52"/>
  <c r="F342" i="52"/>
  <c r="J342" i="52"/>
  <c r="N342" i="52"/>
  <c r="R342" i="52"/>
  <c r="F343" i="52"/>
  <c r="J343" i="52"/>
  <c r="N343" i="52"/>
  <c r="R343" i="52"/>
  <c r="F344" i="52"/>
  <c r="J344" i="52"/>
  <c r="N344" i="52"/>
  <c r="R344" i="52"/>
  <c r="F345" i="52"/>
  <c r="J345" i="52"/>
  <c r="N345" i="52"/>
  <c r="R345" i="52"/>
  <c r="F346" i="52"/>
  <c r="J346" i="52"/>
  <c r="N346" i="52"/>
  <c r="R346" i="52"/>
  <c r="F347" i="52"/>
  <c r="J347" i="52"/>
  <c r="N347" i="52"/>
  <c r="R347" i="52"/>
  <c r="F348" i="52"/>
  <c r="J348" i="52"/>
  <c r="N348" i="52"/>
  <c r="R348" i="52"/>
  <c r="L349" i="52"/>
  <c r="R349" i="52"/>
  <c r="L350" i="52"/>
  <c r="R350" i="52"/>
  <c r="L351" i="52"/>
  <c r="R351" i="52"/>
  <c r="L352" i="52"/>
  <c r="R352" i="52"/>
  <c r="L353" i="52"/>
  <c r="R353" i="52"/>
  <c r="L354" i="52"/>
  <c r="R354" i="52"/>
  <c r="L355" i="52"/>
  <c r="R355" i="52"/>
  <c r="L356" i="52"/>
  <c r="R356" i="52"/>
  <c r="L357" i="52"/>
  <c r="R357" i="52"/>
  <c r="L358" i="52"/>
  <c r="R358" i="52"/>
  <c r="H359" i="52"/>
  <c r="P359" i="52"/>
  <c r="H360" i="52"/>
  <c r="P360" i="52"/>
  <c r="H361" i="52"/>
  <c r="P361" i="52"/>
  <c r="J362" i="52"/>
  <c r="H349" i="52"/>
  <c r="N349" i="52"/>
  <c r="H350" i="52"/>
  <c r="N350" i="52"/>
  <c r="H351" i="52"/>
  <c r="N351" i="52"/>
  <c r="H352" i="52"/>
  <c r="N352" i="52"/>
  <c r="H353" i="52"/>
  <c r="N353" i="52"/>
  <c r="H354" i="52"/>
  <c r="N354" i="52"/>
  <c r="H355" i="52"/>
  <c r="N355" i="52"/>
  <c r="H356" i="52"/>
  <c r="N356" i="52"/>
  <c r="H357" i="52"/>
  <c r="N357" i="52"/>
  <c r="H358" i="52"/>
  <c r="N358" i="52"/>
  <c r="J359" i="52"/>
  <c r="R359" i="52"/>
  <c r="J360" i="52"/>
  <c r="R360" i="52"/>
  <c r="J361" i="52"/>
  <c r="R361" i="52"/>
  <c r="N362" i="52"/>
  <c r="H333" i="52"/>
  <c r="L333" i="52"/>
  <c r="P333" i="52"/>
  <c r="D334" i="52"/>
  <c r="H334" i="52"/>
  <c r="L334" i="52"/>
  <c r="P334" i="52"/>
  <c r="D335" i="52"/>
  <c r="H335" i="52"/>
  <c r="L335" i="52"/>
  <c r="P335" i="52"/>
  <c r="D336" i="52"/>
  <c r="H336" i="52"/>
  <c r="L336" i="52"/>
  <c r="P336" i="52"/>
  <c r="D337" i="52"/>
  <c r="H337" i="52"/>
  <c r="L337" i="52"/>
  <c r="P337" i="52"/>
  <c r="D338" i="52"/>
  <c r="H338" i="52"/>
  <c r="L338" i="52"/>
  <c r="P338" i="52"/>
  <c r="D339" i="52"/>
  <c r="H339" i="52"/>
  <c r="L339" i="52"/>
  <c r="P339" i="52"/>
  <c r="D340" i="52"/>
  <c r="H340" i="52"/>
  <c r="L340" i="52"/>
  <c r="P340" i="52"/>
  <c r="D341" i="52"/>
  <c r="H341" i="52"/>
  <c r="L341" i="52"/>
  <c r="P341" i="52"/>
  <c r="D342" i="52"/>
  <c r="H342" i="52"/>
  <c r="L342" i="52"/>
  <c r="P342" i="52"/>
  <c r="D343" i="52"/>
  <c r="H343" i="52"/>
  <c r="L343" i="52"/>
  <c r="P343" i="52"/>
  <c r="D344" i="52"/>
  <c r="H344" i="52"/>
  <c r="L344" i="52"/>
  <c r="P344" i="52"/>
  <c r="D345" i="52"/>
  <c r="H345" i="52"/>
  <c r="L345" i="52"/>
  <c r="P345" i="52"/>
  <c r="D346" i="52"/>
  <c r="H346" i="52"/>
  <c r="L346" i="52"/>
  <c r="P346" i="52"/>
  <c r="D347" i="52"/>
  <c r="H347" i="52"/>
  <c r="L347" i="52"/>
  <c r="P347" i="52"/>
  <c r="D348" i="52"/>
  <c r="H348" i="52"/>
  <c r="L348" i="52"/>
  <c r="P348" i="52"/>
  <c r="D349" i="52"/>
  <c r="J349" i="52"/>
  <c r="D350" i="52"/>
  <c r="J350" i="52"/>
  <c r="D351" i="52"/>
  <c r="J351" i="52"/>
  <c r="D352" i="52"/>
  <c r="J352" i="52"/>
  <c r="D353" i="52"/>
  <c r="J353" i="52"/>
  <c r="D354" i="52"/>
  <c r="J354" i="52"/>
  <c r="D355" i="52"/>
  <c r="J355" i="52"/>
  <c r="D356" i="52"/>
  <c r="J356" i="52"/>
  <c r="D357" i="52"/>
  <c r="J357" i="52"/>
  <c r="D358" i="52"/>
  <c r="J358" i="52"/>
  <c r="D359" i="52"/>
  <c r="L359" i="52"/>
  <c r="D360" i="52"/>
  <c r="L360" i="52"/>
  <c r="D361" i="52"/>
  <c r="L361" i="52"/>
  <c r="D362" i="52"/>
  <c r="R362" i="52"/>
  <c r="F349" i="52"/>
  <c r="P349" i="52"/>
  <c r="F350" i="52"/>
  <c r="P350" i="52"/>
  <c r="F351" i="52"/>
  <c r="P351" i="52"/>
  <c r="F352" i="52"/>
  <c r="P352" i="52"/>
  <c r="F353" i="52"/>
  <c r="P353" i="52"/>
  <c r="F354" i="52"/>
  <c r="P354" i="52"/>
  <c r="F355" i="52"/>
  <c r="P355" i="52"/>
  <c r="F356" i="52"/>
  <c r="P356" i="52"/>
  <c r="F357" i="52"/>
  <c r="P357" i="52"/>
  <c r="F358" i="52"/>
  <c r="P358" i="52"/>
  <c r="F359" i="52"/>
  <c r="N359" i="52"/>
  <c r="F360" i="52"/>
  <c r="N360" i="52"/>
  <c r="F361" i="52"/>
  <c r="N361" i="52"/>
  <c r="F362" i="52"/>
  <c r="F363" i="52"/>
  <c r="P385" i="52"/>
  <c r="J386" i="52"/>
  <c r="P386" i="52"/>
  <c r="L387" i="52"/>
  <c r="D388" i="52"/>
  <c r="L388" i="52"/>
  <c r="R397" i="52"/>
  <c r="R399" i="52"/>
  <c r="R401" i="52"/>
  <c r="R403" i="52"/>
  <c r="R405" i="52"/>
  <c r="R407" i="52"/>
  <c r="R409" i="52"/>
  <c r="R411" i="52"/>
  <c r="R413" i="52"/>
  <c r="H417" i="52"/>
  <c r="H421" i="52"/>
  <c r="H425" i="52"/>
  <c r="H429" i="52"/>
  <c r="H433" i="52"/>
  <c r="R440" i="52"/>
  <c r="H362" i="52"/>
  <c r="L362" i="52"/>
  <c r="P362" i="52"/>
  <c r="D363" i="52"/>
  <c r="H363" i="52"/>
  <c r="L363" i="52"/>
  <c r="P363" i="52"/>
  <c r="D364" i="52"/>
  <c r="H364" i="52"/>
  <c r="L364" i="52"/>
  <c r="P364" i="52"/>
  <c r="D365" i="52"/>
  <c r="H365" i="52"/>
  <c r="L365" i="52"/>
  <c r="P365" i="52"/>
  <c r="D366" i="52"/>
  <c r="H366" i="52"/>
  <c r="L366" i="52"/>
  <c r="P366" i="52"/>
  <c r="D367" i="52"/>
  <c r="H367" i="52"/>
  <c r="L367" i="52"/>
  <c r="P367" i="52"/>
  <c r="D368" i="52"/>
  <c r="H368" i="52"/>
  <c r="L368" i="52"/>
  <c r="P368" i="52"/>
  <c r="D369" i="52"/>
  <c r="H369" i="52"/>
  <c r="L369" i="52"/>
  <c r="P369" i="52"/>
  <c r="D370" i="52"/>
  <c r="H370" i="52"/>
  <c r="L370" i="52"/>
  <c r="P370" i="52"/>
  <c r="D371" i="52"/>
  <c r="H371" i="52"/>
  <c r="L371" i="52"/>
  <c r="P371" i="52"/>
  <c r="D372" i="52"/>
  <c r="H372" i="52"/>
  <c r="L372" i="52"/>
  <c r="P372" i="52"/>
  <c r="D373" i="52"/>
  <c r="H373" i="52"/>
  <c r="L373" i="52"/>
  <c r="P373" i="52"/>
  <c r="D374" i="52"/>
  <c r="H374" i="52"/>
  <c r="L374" i="52"/>
  <c r="P374" i="52"/>
  <c r="D375" i="52"/>
  <c r="H375" i="52"/>
  <c r="L375" i="52"/>
  <c r="P375" i="52"/>
  <c r="D376" i="52"/>
  <c r="H376" i="52"/>
  <c r="L376" i="52"/>
  <c r="P376" i="52"/>
  <c r="D377" i="52"/>
  <c r="H377" i="52"/>
  <c r="L377" i="52"/>
  <c r="P377" i="52"/>
  <c r="D378" i="52"/>
  <c r="H378" i="52"/>
  <c r="L378" i="52"/>
  <c r="P378" i="52"/>
  <c r="D379" i="52"/>
  <c r="H379" i="52"/>
  <c r="L379" i="52"/>
  <c r="P379" i="52"/>
  <c r="D380" i="52"/>
  <c r="H380" i="52"/>
  <c r="L380" i="52"/>
  <c r="P380" i="52"/>
  <c r="D381" i="52"/>
  <c r="H381" i="52"/>
  <c r="L381" i="52"/>
  <c r="P381" i="52"/>
  <c r="D382" i="52"/>
  <c r="H382" i="52"/>
  <c r="L382" i="52"/>
  <c r="P382" i="52"/>
  <c r="D383" i="52"/>
  <c r="H383" i="52"/>
  <c r="L383" i="52"/>
  <c r="P383" i="52"/>
  <c r="D384" i="52"/>
  <c r="H384" i="52"/>
  <c r="L384" i="52"/>
  <c r="P384" i="52"/>
  <c r="D385" i="52"/>
  <c r="H385" i="52"/>
  <c r="L385" i="52"/>
  <c r="F386" i="52"/>
  <c r="L386" i="52"/>
  <c r="F387" i="52"/>
  <c r="J396" i="52"/>
  <c r="J398" i="52"/>
  <c r="J400" i="52"/>
  <c r="J402" i="52"/>
  <c r="J404" i="52"/>
  <c r="J406" i="52"/>
  <c r="J408" i="52"/>
  <c r="J410" i="52"/>
  <c r="J412" i="52"/>
  <c r="J414" i="52"/>
  <c r="H418" i="52"/>
  <c r="H422" i="52"/>
  <c r="H426" i="52"/>
  <c r="H430" i="52"/>
  <c r="R434" i="52"/>
  <c r="P444" i="52"/>
  <c r="R385" i="52"/>
  <c r="H386" i="52"/>
  <c r="R386" i="52"/>
  <c r="H387" i="52"/>
  <c r="P387" i="52"/>
  <c r="H388" i="52"/>
  <c r="P388" i="52"/>
  <c r="R396" i="52"/>
  <c r="R398" i="52"/>
  <c r="R400" i="52"/>
  <c r="R402" i="52"/>
  <c r="R404" i="52"/>
  <c r="R406" i="52"/>
  <c r="R408" i="52"/>
  <c r="R410" i="52"/>
  <c r="R412" i="52"/>
  <c r="H415" i="52"/>
  <c r="H419" i="52"/>
  <c r="H423" i="52"/>
  <c r="H427" i="52"/>
  <c r="H431" i="52"/>
  <c r="R436" i="52"/>
  <c r="P448" i="52"/>
  <c r="J363" i="52"/>
  <c r="N363" i="52"/>
  <c r="R363" i="52"/>
  <c r="F364" i="52"/>
  <c r="J364" i="52"/>
  <c r="N364" i="52"/>
  <c r="R364" i="52"/>
  <c r="F365" i="52"/>
  <c r="J365" i="52"/>
  <c r="N365" i="52"/>
  <c r="R365" i="52"/>
  <c r="F366" i="52"/>
  <c r="J366" i="52"/>
  <c r="N366" i="52"/>
  <c r="R366" i="52"/>
  <c r="F367" i="52"/>
  <c r="J367" i="52"/>
  <c r="N367" i="52"/>
  <c r="R367" i="52"/>
  <c r="F368" i="52"/>
  <c r="J368" i="52"/>
  <c r="N368" i="52"/>
  <c r="R368" i="52"/>
  <c r="F369" i="52"/>
  <c r="J369" i="52"/>
  <c r="N369" i="52"/>
  <c r="R369" i="52"/>
  <c r="F370" i="52"/>
  <c r="J370" i="52"/>
  <c r="N370" i="52"/>
  <c r="R370" i="52"/>
  <c r="F371" i="52"/>
  <c r="J371" i="52"/>
  <c r="N371" i="52"/>
  <c r="R371" i="52"/>
  <c r="F372" i="52"/>
  <c r="J372" i="52"/>
  <c r="N372" i="52"/>
  <c r="R372" i="52"/>
  <c r="F373" i="52"/>
  <c r="J373" i="52"/>
  <c r="N373" i="52"/>
  <c r="R373" i="52"/>
  <c r="F374" i="52"/>
  <c r="J374" i="52"/>
  <c r="N374" i="52"/>
  <c r="R374" i="52"/>
  <c r="F375" i="52"/>
  <c r="J375" i="52"/>
  <c r="N375" i="52"/>
  <c r="R375" i="52"/>
  <c r="F376" i="52"/>
  <c r="J376" i="52"/>
  <c r="N376" i="52"/>
  <c r="R376" i="52"/>
  <c r="F377" i="52"/>
  <c r="J377" i="52"/>
  <c r="N377" i="52"/>
  <c r="R377" i="52"/>
  <c r="F378" i="52"/>
  <c r="J378" i="52"/>
  <c r="N378" i="52"/>
  <c r="R378" i="52"/>
  <c r="F379" i="52"/>
  <c r="J379" i="52"/>
  <c r="N379" i="52"/>
  <c r="R379" i="52"/>
  <c r="F380" i="52"/>
  <c r="J380" i="52"/>
  <c r="N380" i="52"/>
  <c r="R380" i="52"/>
  <c r="F381" i="52"/>
  <c r="J381" i="52"/>
  <c r="N381" i="52"/>
  <c r="R381" i="52"/>
  <c r="F382" i="52"/>
  <c r="J382" i="52"/>
  <c r="N382" i="52"/>
  <c r="R382" i="52"/>
  <c r="F383" i="52"/>
  <c r="J383" i="52"/>
  <c r="N383" i="52"/>
  <c r="R383" i="52"/>
  <c r="F384" i="52"/>
  <c r="J384" i="52"/>
  <c r="N384" i="52"/>
  <c r="R384" i="52"/>
  <c r="F385" i="52"/>
  <c r="J385" i="52"/>
  <c r="N385" i="52"/>
  <c r="D386" i="52"/>
  <c r="N386" i="52"/>
  <c r="D387" i="52"/>
  <c r="J397" i="52"/>
  <c r="J399" i="52"/>
  <c r="J401" i="52"/>
  <c r="J403" i="52"/>
  <c r="J405" i="52"/>
  <c r="J407" i="52"/>
  <c r="J409" i="52"/>
  <c r="J411" i="52"/>
  <c r="J413" i="52"/>
  <c r="H416" i="52"/>
  <c r="H420" i="52"/>
  <c r="H424" i="52"/>
  <c r="H428" i="52"/>
  <c r="H432" i="52"/>
  <c r="R438" i="52"/>
  <c r="R455" i="52"/>
  <c r="J387" i="52"/>
  <c r="N387" i="52"/>
  <c r="R387" i="52"/>
  <c r="F388" i="52"/>
  <c r="J388" i="52"/>
  <c r="N388" i="52"/>
  <c r="R388" i="52"/>
  <c r="F389" i="52"/>
  <c r="J389" i="52"/>
  <c r="N389" i="52"/>
  <c r="R389" i="52"/>
  <c r="F390" i="52"/>
  <c r="J390" i="52"/>
  <c r="N390" i="52"/>
  <c r="R390" i="52"/>
  <c r="F391" i="52"/>
  <c r="J391" i="52"/>
  <c r="N391" i="52"/>
  <c r="R391" i="52"/>
  <c r="F392" i="52"/>
  <c r="J392" i="52"/>
  <c r="N392" i="52"/>
  <c r="R392" i="52"/>
  <c r="F393" i="52"/>
  <c r="J393" i="52"/>
  <c r="N393" i="52"/>
  <c r="R393" i="52"/>
  <c r="F394" i="52"/>
  <c r="J394" i="52"/>
  <c r="N394" i="52"/>
  <c r="R394" i="52"/>
  <c r="F395" i="52"/>
  <c r="J395" i="52"/>
  <c r="N395" i="52"/>
  <c r="R395" i="52"/>
  <c r="F396" i="52"/>
  <c r="L396" i="52"/>
  <c r="D397" i="52"/>
  <c r="L397" i="52"/>
  <c r="D398" i="52"/>
  <c r="L398" i="52"/>
  <c r="D399" i="52"/>
  <c r="L399" i="52"/>
  <c r="D400" i="52"/>
  <c r="L400" i="52"/>
  <c r="D401" i="52"/>
  <c r="L401" i="52"/>
  <c r="D402" i="52"/>
  <c r="L402" i="52"/>
  <c r="D403" i="52"/>
  <c r="L403" i="52"/>
  <c r="D404" i="52"/>
  <c r="L404" i="52"/>
  <c r="D405" i="52"/>
  <c r="L405" i="52"/>
  <c r="D406" i="52"/>
  <c r="L406" i="52"/>
  <c r="D407" i="52"/>
  <c r="L407" i="52"/>
  <c r="D408" i="52"/>
  <c r="L408" i="52"/>
  <c r="D409" i="52"/>
  <c r="L409" i="52"/>
  <c r="D410" i="52"/>
  <c r="L410" i="52"/>
  <c r="D411" i="52"/>
  <c r="L411" i="52"/>
  <c r="D412" i="52"/>
  <c r="L412" i="52"/>
  <c r="D413" i="52"/>
  <c r="L413" i="52"/>
  <c r="D414" i="52"/>
  <c r="L414" i="52"/>
  <c r="L415" i="52"/>
  <c r="L416" i="52"/>
  <c r="L417" i="52"/>
  <c r="L418" i="52"/>
  <c r="L419" i="52"/>
  <c r="L420" i="52"/>
  <c r="L421" i="52"/>
  <c r="L422" i="52"/>
  <c r="L423" i="52"/>
  <c r="L424" i="52"/>
  <c r="L425" i="52"/>
  <c r="L426" i="52"/>
  <c r="L427" i="52"/>
  <c r="L428" i="52"/>
  <c r="L429" i="52"/>
  <c r="L430" i="52"/>
  <c r="L431" i="52"/>
  <c r="L432" i="52"/>
  <c r="L433" i="52"/>
  <c r="J435" i="52"/>
  <c r="J437" i="52"/>
  <c r="J439" i="52"/>
  <c r="P441" i="52"/>
  <c r="P445" i="52"/>
  <c r="R449" i="52"/>
  <c r="R458" i="52"/>
  <c r="N396" i="52"/>
  <c r="F397" i="52"/>
  <c r="N397" i="52"/>
  <c r="F398" i="52"/>
  <c r="N398" i="52"/>
  <c r="F399" i="52"/>
  <c r="N399" i="52"/>
  <c r="F400" i="52"/>
  <c r="N400" i="52"/>
  <c r="F401" i="52"/>
  <c r="N401" i="52"/>
  <c r="F402" i="52"/>
  <c r="N402" i="52"/>
  <c r="F403" i="52"/>
  <c r="N403" i="52"/>
  <c r="F404" i="52"/>
  <c r="N404" i="52"/>
  <c r="F405" i="52"/>
  <c r="N405" i="52"/>
  <c r="F406" i="52"/>
  <c r="N406" i="52"/>
  <c r="F407" i="52"/>
  <c r="N407" i="52"/>
  <c r="F408" i="52"/>
  <c r="N408" i="52"/>
  <c r="F409" i="52"/>
  <c r="N409" i="52"/>
  <c r="F410" i="52"/>
  <c r="N410" i="52"/>
  <c r="F411" i="52"/>
  <c r="N411" i="52"/>
  <c r="F412" i="52"/>
  <c r="N412" i="52"/>
  <c r="F413" i="52"/>
  <c r="N413" i="52"/>
  <c r="F414" i="52"/>
  <c r="P414" i="52"/>
  <c r="P415" i="52"/>
  <c r="P416" i="52"/>
  <c r="P417" i="52"/>
  <c r="P418" i="52"/>
  <c r="P419" i="52"/>
  <c r="P420" i="52"/>
  <c r="P421" i="52"/>
  <c r="P422" i="52"/>
  <c r="P423" i="52"/>
  <c r="P424" i="52"/>
  <c r="P425" i="52"/>
  <c r="P426" i="52"/>
  <c r="P427" i="52"/>
  <c r="P428" i="52"/>
  <c r="P429" i="52"/>
  <c r="P430" i="52"/>
  <c r="P431" i="52"/>
  <c r="P432" i="52"/>
  <c r="R433" i="52"/>
  <c r="R435" i="52"/>
  <c r="R437" i="52"/>
  <c r="R439" i="52"/>
  <c r="P442" i="52"/>
  <c r="P446" i="52"/>
  <c r="R451" i="52"/>
  <c r="R462" i="52"/>
  <c r="D389" i="52"/>
  <c r="H389" i="52"/>
  <c r="L389" i="52"/>
  <c r="P389" i="52"/>
  <c r="D390" i="52"/>
  <c r="H390" i="52"/>
  <c r="L390" i="52"/>
  <c r="P390" i="52"/>
  <c r="D391" i="52"/>
  <c r="H391" i="52"/>
  <c r="L391" i="52"/>
  <c r="P391" i="52"/>
  <c r="D392" i="52"/>
  <c r="H392" i="52"/>
  <c r="L392" i="52"/>
  <c r="P392" i="52"/>
  <c r="D393" i="52"/>
  <c r="H393" i="52"/>
  <c r="L393" i="52"/>
  <c r="P393" i="52"/>
  <c r="D394" i="52"/>
  <c r="H394" i="52"/>
  <c r="L394" i="52"/>
  <c r="P394" i="52"/>
  <c r="D395" i="52"/>
  <c r="H395" i="52"/>
  <c r="L395" i="52"/>
  <c r="P395" i="52"/>
  <c r="D396" i="52"/>
  <c r="H396" i="52"/>
  <c r="P396" i="52"/>
  <c r="H397" i="52"/>
  <c r="P397" i="52"/>
  <c r="H398" i="52"/>
  <c r="P398" i="52"/>
  <c r="H399" i="52"/>
  <c r="P399" i="52"/>
  <c r="H400" i="52"/>
  <c r="P400" i="52"/>
  <c r="H401" i="52"/>
  <c r="P401" i="52"/>
  <c r="H402" i="52"/>
  <c r="P402" i="52"/>
  <c r="H403" i="52"/>
  <c r="P403" i="52"/>
  <c r="H404" i="52"/>
  <c r="P404" i="52"/>
  <c r="H405" i="52"/>
  <c r="P405" i="52"/>
  <c r="H406" i="52"/>
  <c r="P406" i="52"/>
  <c r="H407" i="52"/>
  <c r="P407" i="52"/>
  <c r="H408" i="52"/>
  <c r="P408" i="52"/>
  <c r="H409" i="52"/>
  <c r="P409" i="52"/>
  <c r="H410" i="52"/>
  <c r="P410" i="52"/>
  <c r="H411" i="52"/>
  <c r="P411" i="52"/>
  <c r="H412" i="52"/>
  <c r="P412" i="52"/>
  <c r="H413" i="52"/>
  <c r="P413" i="52"/>
  <c r="H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  <c r="D428" i="52"/>
  <c r="D429" i="52"/>
  <c r="D430" i="52"/>
  <c r="D431" i="52"/>
  <c r="D432" i="52"/>
  <c r="D433" i="52"/>
  <c r="J434" i="52"/>
  <c r="J436" i="52"/>
  <c r="J438" i="52"/>
  <c r="J440" i="52"/>
  <c r="P443" i="52"/>
  <c r="P447" i="52"/>
  <c r="R453" i="52"/>
  <c r="D434" i="52"/>
  <c r="L434" i="52"/>
  <c r="D435" i="52"/>
  <c r="L435" i="52"/>
  <c r="D436" i="52"/>
  <c r="L436" i="52"/>
  <c r="D437" i="52"/>
  <c r="L437" i="52"/>
  <c r="D438" i="52"/>
  <c r="L438" i="52"/>
  <c r="D439" i="52"/>
  <c r="L439" i="52"/>
  <c r="D440" i="52"/>
  <c r="L440" i="52"/>
  <c r="D441" i="52"/>
  <c r="D442" i="52"/>
  <c r="D443" i="52"/>
  <c r="D444" i="52"/>
  <c r="D445" i="52"/>
  <c r="D446" i="52"/>
  <c r="D447" i="52"/>
  <c r="D448" i="52"/>
  <c r="D449" i="52"/>
  <c r="J450" i="52"/>
  <c r="J452" i="52"/>
  <c r="J454" i="52"/>
  <c r="J456" i="52"/>
  <c r="R459" i="52"/>
  <c r="N414" i="52"/>
  <c r="R414" i="52"/>
  <c r="F415" i="52"/>
  <c r="J415" i="52"/>
  <c r="N415" i="52"/>
  <c r="R415" i="52"/>
  <c r="F416" i="52"/>
  <c r="J416" i="52"/>
  <c r="N416" i="52"/>
  <c r="R416" i="52"/>
  <c r="F417" i="52"/>
  <c r="J417" i="52"/>
  <c r="N417" i="52"/>
  <c r="R417" i="52"/>
  <c r="F418" i="52"/>
  <c r="J418" i="52"/>
  <c r="N418" i="52"/>
  <c r="R418" i="52"/>
  <c r="F419" i="52"/>
  <c r="J419" i="52"/>
  <c r="N419" i="52"/>
  <c r="R419" i="52"/>
  <c r="F420" i="52"/>
  <c r="J420" i="52"/>
  <c r="N420" i="52"/>
  <c r="R420" i="52"/>
  <c r="F421" i="52"/>
  <c r="J421" i="52"/>
  <c r="N421" i="52"/>
  <c r="R421" i="52"/>
  <c r="F422" i="52"/>
  <c r="J422" i="52"/>
  <c r="N422" i="52"/>
  <c r="R422" i="52"/>
  <c r="F423" i="52"/>
  <c r="J423" i="52"/>
  <c r="N423" i="52"/>
  <c r="R423" i="52"/>
  <c r="F424" i="52"/>
  <c r="J424" i="52"/>
  <c r="N424" i="52"/>
  <c r="R424" i="52"/>
  <c r="F425" i="52"/>
  <c r="J425" i="52"/>
  <c r="N425" i="52"/>
  <c r="R425" i="52"/>
  <c r="F426" i="52"/>
  <c r="J426" i="52"/>
  <c r="N426" i="52"/>
  <c r="R426" i="52"/>
  <c r="F427" i="52"/>
  <c r="J427" i="52"/>
  <c r="N427" i="52"/>
  <c r="R427" i="52"/>
  <c r="F428" i="52"/>
  <c r="J428" i="52"/>
  <c r="N428" i="52"/>
  <c r="R428" i="52"/>
  <c r="F429" i="52"/>
  <c r="J429" i="52"/>
  <c r="N429" i="52"/>
  <c r="R429" i="52"/>
  <c r="F430" i="52"/>
  <c r="J430" i="52"/>
  <c r="N430" i="52"/>
  <c r="R430" i="52"/>
  <c r="F431" i="52"/>
  <c r="J431" i="52"/>
  <c r="N431" i="52"/>
  <c r="R431" i="52"/>
  <c r="F432" i="52"/>
  <c r="J432" i="52"/>
  <c r="N432" i="52"/>
  <c r="R432" i="52"/>
  <c r="F433" i="52"/>
  <c r="J433" i="52"/>
  <c r="N433" i="52"/>
  <c r="F434" i="52"/>
  <c r="N434" i="52"/>
  <c r="F435" i="52"/>
  <c r="N435" i="52"/>
  <c r="F436" i="52"/>
  <c r="N436" i="52"/>
  <c r="F437" i="52"/>
  <c r="N437" i="52"/>
  <c r="F438" i="52"/>
  <c r="N438" i="52"/>
  <c r="F439" i="52"/>
  <c r="N439" i="52"/>
  <c r="F440" i="52"/>
  <c r="N440" i="52"/>
  <c r="H441" i="52"/>
  <c r="H442" i="52"/>
  <c r="H443" i="52"/>
  <c r="H444" i="52"/>
  <c r="H445" i="52"/>
  <c r="H446" i="52"/>
  <c r="H447" i="52"/>
  <c r="H448" i="52"/>
  <c r="H449" i="52"/>
  <c r="R450" i="52"/>
  <c r="R452" i="52"/>
  <c r="R454" i="52"/>
  <c r="R456" i="52"/>
  <c r="R460" i="52"/>
  <c r="P433" i="52"/>
  <c r="H434" i="52"/>
  <c r="P434" i="52"/>
  <c r="H435" i="52"/>
  <c r="P435" i="52"/>
  <c r="H436" i="52"/>
  <c r="P436" i="52"/>
  <c r="H437" i="52"/>
  <c r="P437" i="52"/>
  <c r="H438" i="52"/>
  <c r="P438" i="52"/>
  <c r="H439" i="52"/>
  <c r="P439" i="52"/>
  <c r="H440" i="52"/>
  <c r="P440" i="52"/>
  <c r="L441" i="52"/>
  <c r="L442" i="52"/>
  <c r="L443" i="52"/>
  <c r="L444" i="52"/>
  <c r="L445" i="52"/>
  <c r="L446" i="52"/>
  <c r="L447" i="52"/>
  <c r="L448" i="52"/>
  <c r="L449" i="52"/>
  <c r="J451" i="52"/>
  <c r="J453" i="52"/>
  <c r="J455" i="52"/>
  <c r="R457" i="52"/>
  <c r="R461" i="52"/>
  <c r="D450" i="52"/>
  <c r="L450" i="52"/>
  <c r="D451" i="52"/>
  <c r="L451" i="52"/>
  <c r="D452" i="52"/>
  <c r="L452" i="52"/>
  <c r="D453" i="52"/>
  <c r="L453" i="52"/>
  <c r="D454" i="52"/>
  <c r="L454" i="52"/>
  <c r="D455" i="52"/>
  <c r="L455" i="52"/>
  <c r="D456" i="52"/>
  <c r="L456" i="52"/>
  <c r="F457" i="52"/>
  <c r="F458" i="52"/>
  <c r="F459" i="52"/>
  <c r="F460" i="52"/>
  <c r="F461" i="52"/>
  <c r="F462" i="52"/>
  <c r="F463" i="52"/>
  <c r="F441" i="52"/>
  <c r="J441" i="52"/>
  <c r="N441" i="52"/>
  <c r="R441" i="52"/>
  <c r="F442" i="52"/>
  <c r="J442" i="52"/>
  <c r="N442" i="52"/>
  <c r="R442" i="52"/>
  <c r="F443" i="52"/>
  <c r="J443" i="52"/>
  <c r="N443" i="52"/>
  <c r="R443" i="52"/>
  <c r="F444" i="52"/>
  <c r="J444" i="52"/>
  <c r="N444" i="52"/>
  <c r="R444" i="52"/>
  <c r="F445" i="52"/>
  <c r="J445" i="52"/>
  <c r="N445" i="52"/>
  <c r="R445" i="52"/>
  <c r="F446" i="52"/>
  <c r="J446" i="52"/>
  <c r="N446" i="52"/>
  <c r="R446" i="52"/>
  <c r="F447" i="52"/>
  <c r="J447" i="52"/>
  <c r="N447" i="52"/>
  <c r="R447" i="52"/>
  <c r="F448" i="52"/>
  <c r="J448" i="52"/>
  <c r="N448" i="52"/>
  <c r="R448" i="52"/>
  <c r="F449" i="52"/>
  <c r="J449" i="52"/>
  <c r="N449" i="52"/>
  <c r="F450" i="52"/>
  <c r="N450" i="52"/>
  <c r="F451" i="52"/>
  <c r="N451" i="52"/>
  <c r="F452" i="52"/>
  <c r="N452" i="52"/>
  <c r="F453" i="52"/>
  <c r="N453" i="52"/>
  <c r="F454" i="52"/>
  <c r="N454" i="52"/>
  <c r="F455" i="52"/>
  <c r="N455" i="52"/>
  <c r="F456" i="52"/>
  <c r="N456" i="52"/>
  <c r="J457" i="52"/>
  <c r="J458" i="52"/>
  <c r="J459" i="52"/>
  <c r="J460" i="52"/>
  <c r="J461" i="52"/>
  <c r="J462" i="52"/>
  <c r="P449" i="52"/>
  <c r="H450" i="52"/>
  <c r="P450" i="52"/>
  <c r="H451" i="52"/>
  <c r="P451" i="52"/>
  <c r="H452" i="52"/>
  <c r="P452" i="52"/>
  <c r="H453" i="52"/>
  <c r="P453" i="52"/>
  <c r="H454" i="52"/>
  <c r="P454" i="52"/>
  <c r="H455" i="52"/>
  <c r="P455" i="52"/>
  <c r="H456" i="52"/>
  <c r="P456" i="52"/>
  <c r="N457" i="52"/>
  <c r="N458" i="52"/>
  <c r="N459" i="52"/>
  <c r="N460" i="52"/>
  <c r="N461" i="52"/>
  <c r="N462" i="52"/>
  <c r="D457" i="52"/>
  <c r="H457" i="52"/>
  <c r="L457" i="52"/>
  <c r="P457" i="52"/>
  <c r="D458" i="52"/>
  <c r="H458" i="52"/>
  <c r="L458" i="52"/>
  <c r="P458" i="52"/>
  <c r="D459" i="52"/>
  <c r="H459" i="52"/>
  <c r="L459" i="52"/>
  <c r="P459" i="52"/>
  <c r="D460" i="52"/>
  <c r="H460" i="52"/>
  <c r="L460" i="52"/>
  <c r="P460" i="52"/>
  <c r="D461" i="52"/>
  <c r="H461" i="52"/>
  <c r="L461" i="52"/>
  <c r="P461" i="52"/>
  <c r="D462" i="52"/>
  <c r="H462" i="52"/>
  <c r="L462" i="52"/>
  <c r="P462" i="52"/>
  <c r="D463" i="52"/>
  <c r="H463" i="52"/>
  <c r="L463" i="52"/>
  <c r="P463" i="52"/>
  <c r="D464" i="52"/>
  <c r="H464" i="52"/>
  <c r="L464" i="52"/>
  <c r="P464" i="52"/>
  <c r="D465" i="52"/>
  <c r="H465" i="52"/>
  <c r="L465" i="52"/>
  <c r="P465" i="52"/>
  <c r="D466" i="52"/>
  <c r="H466" i="52"/>
  <c r="L466" i="52"/>
  <c r="P466" i="52"/>
  <c r="D467" i="52"/>
  <c r="H467" i="52"/>
  <c r="L467" i="52"/>
  <c r="P467" i="52"/>
  <c r="D468" i="52"/>
  <c r="H468" i="52"/>
  <c r="L468" i="52"/>
  <c r="P468" i="52"/>
  <c r="D469" i="52"/>
  <c r="H469" i="52"/>
  <c r="L469" i="52"/>
  <c r="P469" i="52"/>
  <c r="D470" i="52"/>
  <c r="H470" i="52"/>
  <c r="L470" i="52"/>
  <c r="P470" i="52"/>
  <c r="D471" i="52"/>
  <c r="H471" i="52"/>
  <c r="L471" i="52"/>
  <c r="P471" i="52"/>
  <c r="D472" i="52"/>
  <c r="H472" i="52"/>
  <c r="L472" i="52"/>
  <c r="P472" i="52"/>
  <c r="D473" i="52"/>
  <c r="H473" i="52"/>
  <c r="L473" i="52"/>
  <c r="P473" i="52"/>
  <c r="D474" i="52"/>
  <c r="H474" i="52"/>
  <c r="L474" i="52"/>
  <c r="P474" i="52"/>
  <c r="D475" i="52"/>
  <c r="H475" i="52"/>
  <c r="L475" i="52"/>
  <c r="P475" i="52"/>
  <c r="D476" i="52"/>
  <c r="H476" i="52"/>
  <c r="L476" i="52"/>
  <c r="P476" i="52"/>
  <c r="D477" i="52"/>
  <c r="H477" i="52"/>
  <c r="L477" i="52"/>
  <c r="P477" i="52"/>
  <c r="D478" i="52"/>
  <c r="H478" i="52"/>
  <c r="L478" i="52"/>
  <c r="P478" i="52"/>
  <c r="D479" i="52"/>
  <c r="H479" i="52"/>
  <c r="L479" i="52"/>
  <c r="P479" i="52"/>
  <c r="D480" i="52"/>
  <c r="H480" i="52"/>
  <c r="L480" i="52"/>
  <c r="P480" i="52"/>
  <c r="D481" i="52"/>
  <c r="H481" i="52"/>
  <c r="L481" i="52"/>
  <c r="P481" i="52"/>
  <c r="D482" i="52"/>
  <c r="H482" i="52"/>
  <c r="L482" i="52"/>
  <c r="P482" i="52"/>
  <c r="D484" i="52"/>
  <c r="H484" i="52"/>
  <c r="L484" i="52"/>
  <c r="P484" i="52"/>
  <c r="D485" i="52"/>
  <c r="H485" i="52"/>
  <c r="L485" i="52"/>
  <c r="P485" i="52"/>
  <c r="D486" i="52"/>
  <c r="H486" i="52"/>
  <c r="L486" i="52"/>
  <c r="P486" i="52"/>
  <c r="D487" i="52"/>
  <c r="H487" i="52"/>
  <c r="L487" i="52"/>
  <c r="P487" i="52"/>
  <c r="D488" i="52"/>
  <c r="H488" i="52"/>
  <c r="L488" i="52"/>
  <c r="P488" i="52"/>
  <c r="J463" i="52"/>
  <c r="N463" i="52"/>
  <c r="R463" i="52"/>
  <c r="F464" i="52"/>
  <c r="J464" i="52"/>
  <c r="N464" i="52"/>
  <c r="R464" i="52"/>
  <c r="F465" i="52"/>
  <c r="J465" i="52"/>
  <c r="N465" i="52"/>
  <c r="R465" i="52"/>
  <c r="F466" i="52"/>
  <c r="J466" i="52"/>
  <c r="N466" i="52"/>
  <c r="R466" i="52"/>
  <c r="F467" i="52"/>
  <c r="J467" i="52"/>
  <c r="N467" i="52"/>
  <c r="R467" i="52"/>
  <c r="F468" i="52"/>
  <c r="J468" i="52"/>
  <c r="N468" i="52"/>
  <c r="R468" i="52"/>
  <c r="F469" i="52"/>
  <c r="J469" i="52"/>
  <c r="N469" i="52"/>
  <c r="R469" i="52"/>
  <c r="F470" i="52"/>
  <c r="J470" i="52"/>
  <c r="N470" i="52"/>
  <c r="R470" i="52"/>
  <c r="F471" i="52"/>
  <c r="J471" i="52"/>
  <c r="N471" i="52"/>
  <c r="R471" i="52"/>
  <c r="F472" i="52"/>
  <c r="J472" i="52"/>
  <c r="N472" i="52"/>
  <c r="R472" i="52"/>
  <c r="F473" i="52"/>
  <c r="J473" i="52"/>
  <c r="N473" i="52"/>
  <c r="R473" i="52"/>
  <c r="F474" i="52"/>
  <c r="J474" i="52"/>
  <c r="N474" i="52"/>
  <c r="R474" i="52"/>
  <c r="F475" i="52"/>
  <c r="J475" i="52"/>
  <c r="N475" i="52"/>
  <c r="R475" i="52"/>
  <c r="F476" i="52"/>
  <c r="J476" i="52"/>
  <c r="N476" i="52"/>
  <c r="R476" i="52"/>
  <c r="F477" i="52"/>
  <c r="J477" i="52"/>
  <c r="N477" i="52"/>
  <c r="R477" i="52"/>
  <c r="F478" i="52"/>
  <c r="J478" i="52"/>
  <c r="N478" i="52"/>
  <c r="R478" i="52"/>
  <c r="F479" i="52"/>
  <c r="J479" i="52"/>
  <c r="N479" i="52"/>
  <c r="R479" i="52"/>
  <c r="F480" i="52"/>
  <c r="J480" i="52"/>
  <c r="N480" i="52"/>
  <c r="R480" i="52"/>
  <c r="F481" i="52"/>
  <c r="J481" i="52"/>
  <c r="N481" i="52"/>
  <c r="R481" i="52"/>
  <c r="F482" i="52"/>
  <c r="J482" i="52"/>
  <c r="N482" i="52"/>
  <c r="R482" i="52"/>
  <c r="F484" i="52"/>
  <c r="J484" i="52"/>
  <c r="N484" i="52"/>
  <c r="R484" i="52"/>
  <c r="F485" i="52"/>
  <c r="J485" i="52"/>
  <c r="N485" i="52"/>
  <c r="R485" i="52"/>
  <c r="F486" i="52"/>
  <c r="J486" i="52"/>
  <c r="N486" i="52"/>
  <c r="R486" i="52"/>
  <c r="F487" i="52"/>
  <c r="J487" i="52"/>
  <c r="N487" i="52"/>
  <c r="R487" i="52"/>
  <c r="F488" i="52"/>
  <c r="J488" i="52"/>
  <c r="N488" i="52"/>
  <c r="R488" i="52"/>
  <c r="D10" i="29"/>
  <c r="C12" i="29"/>
  <c r="D18" i="29"/>
  <c r="C20" i="29"/>
  <c r="D26" i="29"/>
  <c r="B12" i="36"/>
  <c r="B12" i="37"/>
  <c r="B20" i="36"/>
  <c r="B20" i="37"/>
  <c r="B28" i="36"/>
  <c r="B28" i="37"/>
  <c r="C13" i="29"/>
  <c r="D13" i="29"/>
  <c r="C21" i="29"/>
  <c r="D21" i="29"/>
  <c r="C8" i="29"/>
  <c r="D14" i="29"/>
  <c r="C16" i="29"/>
  <c r="D22" i="29"/>
  <c r="C24" i="29"/>
  <c r="B8" i="36"/>
  <c r="B8" i="37"/>
  <c r="B16" i="36"/>
  <c r="B16" i="37"/>
  <c r="B24" i="36"/>
  <c r="B24" i="37"/>
  <c r="C9" i="29"/>
  <c r="D9" i="29"/>
  <c r="C17" i="29"/>
  <c r="D17" i="29"/>
  <c r="C25" i="29"/>
  <c r="D25" i="29"/>
  <c r="B9" i="37"/>
  <c r="B11" i="37"/>
  <c r="B13" i="37"/>
  <c r="B15" i="37"/>
  <c r="B17" i="37"/>
  <c r="B19" i="37"/>
  <c r="B21" i="37"/>
  <c r="B23" i="37"/>
  <c r="B25" i="37"/>
  <c r="B27" i="37"/>
  <c r="B29" i="37"/>
  <c r="B9" i="36"/>
  <c r="B13" i="36"/>
  <c r="B17" i="36"/>
  <c r="B21" i="36"/>
  <c r="B25" i="36"/>
  <c r="B26" i="37"/>
  <c r="F467" i="49" l="1"/>
  <c r="F464" i="49"/>
  <c r="F417" i="49"/>
  <c r="F361" i="49"/>
  <c r="F241" i="49"/>
  <c r="F270" i="49"/>
  <c r="F165" i="49"/>
  <c r="F109" i="49"/>
  <c r="F53" i="49"/>
  <c r="F468" i="49"/>
  <c r="F294" i="49"/>
  <c r="F462" i="49"/>
  <c r="F445" i="49"/>
  <c r="F389" i="49"/>
  <c r="F326" i="49"/>
  <c r="F193" i="49"/>
  <c r="F137" i="49"/>
  <c r="F25" i="49"/>
  <c r="F466" i="49"/>
  <c r="F463" i="49"/>
  <c r="F347" i="49"/>
  <c r="F304" i="49"/>
  <c r="F305" i="39"/>
  <c r="F293" i="39"/>
  <c r="F197" i="39"/>
  <c r="F193" i="39"/>
  <c r="F181" i="39"/>
  <c r="F85" i="39"/>
  <c r="F29" i="39"/>
  <c r="F445" i="39"/>
  <c r="F433" i="39"/>
  <c r="F431" i="39"/>
  <c r="F421" i="39"/>
  <c r="F417" i="39"/>
  <c r="F405" i="39"/>
  <c r="F403" i="39"/>
  <c r="F393" i="39"/>
  <c r="F389" i="39"/>
  <c r="F377" i="39"/>
  <c r="F375" i="39"/>
  <c r="F365" i="39"/>
  <c r="F361" i="39"/>
  <c r="F349" i="39"/>
  <c r="F347" i="39"/>
  <c r="F337" i="39"/>
  <c r="F333" i="39"/>
  <c r="F321" i="39"/>
  <c r="F221" i="39"/>
  <c r="F209" i="39"/>
  <c r="F109" i="39"/>
  <c r="F97" i="39"/>
  <c r="F253" i="39"/>
  <c r="F249" i="39"/>
  <c r="F237" i="39"/>
  <c r="F141" i="39"/>
  <c r="F137" i="39"/>
  <c r="E133" i="39"/>
  <c r="F57" i="39"/>
  <c r="F277" i="39"/>
  <c r="F265" i="39"/>
  <c r="F165" i="39"/>
  <c r="E161" i="39"/>
  <c r="F69" i="39"/>
  <c r="F13" i="39"/>
  <c r="C27" i="37"/>
  <c r="E21" i="37"/>
  <c r="D19" i="37"/>
  <c r="G17" i="37"/>
  <c r="F15" i="37"/>
  <c r="C11" i="37"/>
  <c r="G24" i="37"/>
  <c r="E16" i="37"/>
  <c r="C16" i="37"/>
  <c r="F8" i="37"/>
  <c r="F28" i="37"/>
  <c r="F20" i="37"/>
  <c r="F12" i="37"/>
  <c r="E25" i="37"/>
  <c r="D23" i="37"/>
  <c r="G21" i="37"/>
  <c r="F19" i="37"/>
  <c r="C15" i="37"/>
  <c r="E9" i="37"/>
  <c r="E24" i="37"/>
  <c r="C24" i="37"/>
  <c r="F16" i="37"/>
  <c r="D8" i="37"/>
  <c r="D28" i="37"/>
  <c r="D20" i="37"/>
  <c r="D12" i="37"/>
  <c r="D27" i="37"/>
  <c r="G25" i="37"/>
  <c r="F23" i="37"/>
  <c r="C19" i="37"/>
  <c r="E13" i="37"/>
  <c r="D11" i="37"/>
  <c r="G9" i="37"/>
  <c r="F24" i="37"/>
  <c r="D16" i="37"/>
  <c r="G8" i="37"/>
  <c r="G28" i="37"/>
  <c r="G20" i="37"/>
  <c r="G12" i="37"/>
  <c r="F27" i="37"/>
  <c r="C23" i="37"/>
  <c r="E17" i="37"/>
  <c r="D15" i="37"/>
  <c r="G13" i="37"/>
  <c r="F11" i="37"/>
  <c r="D24" i="37"/>
  <c r="G16" i="37"/>
  <c r="E8" i="37"/>
  <c r="C8" i="37"/>
  <c r="E28" i="37"/>
  <c r="C28" i="37"/>
  <c r="E20" i="37"/>
  <c r="C20" i="37"/>
  <c r="E12" i="37"/>
  <c r="C12" i="37"/>
  <c r="F472" i="49"/>
  <c r="F444" i="49"/>
  <c r="F416" i="49"/>
  <c r="F388" i="49"/>
  <c r="F360" i="49"/>
  <c r="F332" i="49"/>
  <c r="F291" i="49"/>
  <c r="F289" i="49"/>
  <c r="F276" i="49"/>
  <c r="F237" i="49"/>
  <c r="F234" i="49"/>
  <c r="F227" i="49"/>
  <c r="F223" i="49"/>
  <c r="F338" i="49"/>
  <c r="F323" i="49"/>
  <c r="F310" i="49"/>
  <c r="F295" i="49"/>
  <c r="F282" i="49"/>
  <c r="F267" i="49"/>
  <c r="F254" i="49"/>
  <c r="F220" i="49"/>
  <c r="F192" i="49"/>
  <c r="F164" i="49"/>
  <c r="F136" i="49"/>
  <c r="F108" i="49"/>
  <c r="F80" i="49"/>
  <c r="F52" i="49"/>
  <c r="F24" i="49"/>
  <c r="F340" i="49"/>
  <c r="F311" i="49"/>
  <c r="F298" i="49"/>
  <c r="F283" i="49"/>
  <c r="F255" i="49"/>
  <c r="F240" i="49"/>
  <c r="E231" i="49"/>
  <c r="F81" i="39"/>
  <c r="F53" i="39"/>
  <c r="F25" i="39"/>
  <c r="F10" i="39"/>
  <c r="F9" i="39"/>
  <c r="F465" i="39"/>
  <c r="F461" i="39"/>
  <c r="F451" i="39"/>
  <c r="F447" i="39"/>
  <c r="F437" i="39"/>
  <c r="F423" i="39"/>
  <c r="F419" i="39"/>
  <c r="F409" i="39"/>
  <c r="F395" i="39"/>
  <c r="F391" i="39"/>
  <c r="F381" i="39"/>
  <c r="F367" i="39"/>
  <c r="F363" i="39"/>
  <c r="F353" i="39"/>
  <c r="F339" i="39"/>
  <c r="F335" i="39"/>
  <c r="F325" i="39"/>
  <c r="F311" i="39"/>
  <c r="F307" i="39"/>
  <c r="F297" i="39"/>
  <c r="F283" i="39"/>
  <c r="F279" i="39"/>
  <c r="F269" i="39"/>
  <c r="F255" i="39"/>
  <c r="F251" i="39"/>
  <c r="F241" i="39"/>
  <c r="F227" i="39"/>
  <c r="F223" i="39"/>
  <c r="F213" i="39"/>
  <c r="F199" i="39"/>
  <c r="F195" i="39"/>
  <c r="F185" i="39"/>
  <c r="F171" i="39"/>
  <c r="F167" i="39"/>
  <c r="F157" i="39"/>
  <c r="F153" i="39"/>
  <c r="F143" i="39"/>
  <c r="F139" i="39"/>
  <c r="F129" i="39"/>
  <c r="F125" i="39"/>
  <c r="F115" i="39"/>
  <c r="F111" i="39"/>
  <c r="F101" i="39"/>
  <c r="F87" i="39"/>
  <c r="F83" i="39"/>
  <c r="F73" i="39"/>
  <c r="F59" i="39"/>
  <c r="F55" i="39"/>
  <c r="F45" i="39"/>
  <c r="F31" i="39"/>
  <c r="F27" i="39"/>
  <c r="F17" i="39"/>
  <c r="F14" i="4"/>
  <c r="H13" i="4"/>
  <c r="D13" i="4"/>
  <c r="F12" i="4"/>
  <c r="H11" i="4"/>
  <c r="D11" i="4"/>
  <c r="F8" i="4"/>
  <c r="H7" i="4"/>
  <c r="G10" i="4"/>
  <c r="C9" i="4"/>
  <c r="E7" i="4"/>
  <c r="G26" i="4"/>
  <c r="D25" i="4"/>
  <c r="H24" i="4"/>
  <c r="D23" i="4"/>
  <c r="H22" i="4"/>
  <c r="D21" i="4"/>
  <c r="H20" i="4"/>
  <c r="D19" i="4"/>
  <c r="H18" i="4"/>
  <c r="D17" i="4"/>
  <c r="H16" i="4"/>
  <c r="D15" i="4"/>
  <c r="G11" i="4"/>
  <c r="E10" i="4"/>
  <c r="F26" i="4"/>
  <c r="F9" i="4"/>
  <c r="H8" i="4"/>
  <c r="F473" i="49"/>
  <c r="E469" i="49"/>
  <c r="F457" i="49"/>
  <c r="E441" i="49"/>
  <c r="F429" i="49"/>
  <c r="E413" i="49"/>
  <c r="F401" i="49"/>
  <c r="E385" i="49"/>
  <c r="F373" i="49"/>
  <c r="E357" i="49"/>
  <c r="F339" i="49"/>
  <c r="F228" i="49"/>
  <c r="F224" i="49"/>
  <c r="F342" i="49"/>
  <c r="F325" i="49"/>
  <c r="F312" i="49"/>
  <c r="F297" i="49"/>
  <c r="F284" i="49"/>
  <c r="F269" i="49"/>
  <c r="F256" i="49"/>
  <c r="F251" i="49"/>
  <c r="E329" i="49"/>
  <c r="F305" i="49"/>
  <c r="F303" i="49"/>
  <c r="F290" i="49"/>
  <c r="E273" i="49"/>
  <c r="F252" i="49"/>
  <c r="F249" i="49"/>
  <c r="F221" i="49"/>
  <c r="F205" i="49"/>
  <c r="E189" i="49"/>
  <c r="F177" i="49"/>
  <c r="E161" i="49"/>
  <c r="F149" i="49"/>
  <c r="E133" i="49"/>
  <c r="F121" i="49"/>
  <c r="E105" i="49"/>
  <c r="F93" i="49"/>
  <c r="E77" i="49"/>
  <c r="F65" i="49"/>
  <c r="E49" i="49"/>
  <c r="F37" i="49"/>
  <c r="E21" i="49"/>
  <c r="F10" i="49"/>
  <c r="F349" i="49"/>
  <c r="F328" i="49"/>
  <c r="F313" i="49"/>
  <c r="F300" i="49"/>
  <c r="F285" i="49"/>
  <c r="F272" i="49"/>
  <c r="F257" i="49"/>
  <c r="F244" i="49"/>
  <c r="F233" i="49"/>
  <c r="F458" i="39"/>
  <c r="F457" i="39"/>
  <c r="E441" i="39"/>
  <c r="F430" i="39"/>
  <c r="F429" i="39"/>
  <c r="E413" i="39"/>
  <c r="F402" i="39"/>
  <c r="F401" i="39"/>
  <c r="E385" i="39"/>
  <c r="F374" i="39"/>
  <c r="F373" i="39"/>
  <c r="E357" i="39"/>
  <c r="F346" i="39"/>
  <c r="F345" i="39"/>
  <c r="E329" i="39"/>
  <c r="F318" i="39"/>
  <c r="F317" i="39"/>
  <c r="E301" i="39"/>
  <c r="F290" i="39"/>
  <c r="F289" i="39"/>
  <c r="E273" i="39"/>
  <c r="F262" i="39"/>
  <c r="F261" i="39"/>
  <c r="E245" i="39"/>
  <c r="F234" i="39"/>
  <c r="F233" i="39"/>
  <c r="E217" i="39"/>
  <c r="F206" i="39"/>
  <c r="F205" i="39"/>
  <c r="E189" i="39"/>
  <c r="F178" i="39"/>
  <c r="F177" i="39"/>
  <c r="F150" i="39"/>
  <c r="F149" i="39"/>
  <c r="F122" i="39"/>
  <c r="F121" i="39"/>
  <c r="E105" i="39"/>
  <c r="F94" i="39"/>
  <c r="F93" i="39"/>
  <c r="E77" i="39"/>
  <c r="F66" i="39"/>
  <c r="F65" i="39"/>
  <c r="E49" i="39"/>
  <c r="F38" i="39"/>
  <c r="F37" i="39"/>
  <c r="E21" i="39"/>
  <c r="F11" i="39"/>
  <c r="F466" i="39"/>
  <c r="F462" i="39"/>
  <c r="F452" i="39"/>
  <c r="F448" i="39"/>
  <c r="F438" i="39"/>
  <c r="F434" i="39"/>
  <c r="F424" i="39"/>
  <c r="F420" i="39"/>
  <c r="F410" i="39"/>
  <c r="F406" i="39"/>
  <c r="F396" i="39"/>
  <c r="F392" i="39"/>
  <c r="F382" i="39"/>
  <c r="F378" i="39"/>
  <c r="F368" i="39"/>
  <c r="F364" i="39"/>
  <c r="F354" i="39"/>
  <c r="F350" i="39"/>
  <c r="F340" i="39"/>
  <c r="F336" i="39"/>
  <c r="F326" i="39"/>
  <c r="F322" i="39"/>
  <c r="F312" i="39"/>
  <c r="F308" i="39"/>
  <c r="F298" i="39"/>
  <c r="F294" i="39"/>
  <c r="F284" i="39"/>
  <c r="F280" i="39"/>
  <c r="F270" i="39"/>
  <c r="F266" i="39"/>
  <c r="F256" i="39"/>
  <c r="F252" i="39"/>
  <c r="F242" i="39"/>
  <c r="F238" i="39"/>
  <c r="F228" i="39"/>
  <c r="F224" i="39"/>
  <c r="F214" i="39"/>
  <c r="F210" i="39"/>
  <c r="F200" i="39"/>
  <c r="F196" i="39"/>
  <c r="F186" i="39"/>
  <c r="F182" i="39"/>
  <c r="F172" i="39"/>
  <c r="F168" i="39"/>
  <c r="F158" i="39"/>
  <c r="F154" i="39"/>
  <c r="F144" i="39"/>
  <c r="F140" i="39"/>
  <c r="F130" i="39"/>
  <c r="F126" i="39"/>
  <c r="F116" i="39"/>
  <c r="F112" i="39"/>
  <c r="F102" i="39"/>
  <c r="F98" i="39"/>
  <c r="F88" i="39"/>
  <c r="F84" i="39"/>
  <c r="F74" i="39"/>
  <c r="F70" i="39"/>
  <c r="F60" i="39"/>
  <c r="F56" i="39"/>
  <c r="F46" i="39"/>
  <c r="F42" i="39"/>
  <c r="F32" i="39"/>
  <c r="F28" i="39"/>
  <c r="F18" i="39"/>
  <c r="F14" i="39"/>
  <c r="E11" i="4"/>
  <c r="C8" i="4"/>
  <c r="E14" i="4"/>
  <c r="G13" i="4"/>
  <c r="C13" i="4"/>
  <c r="E12" i="4"/>
  <c r="E9" i="4"/>
  <c r="G7" i="4"/>
  <c r="C25" i="4"/>
  <c r="G24" i="4"/>
  <c r="C23" i="4"/>
  <c r="G22" i="4"/>
  <c r="C21" i="4"/>
  <c r="G20" i="4"/>
  <c r="C19" i="4"/>
  <c r="G18" i="4"/>
  <c r="C17" i="4"/>
  <c r="G16" i="4"/>
  <c r="C15" i="4"/>
  <c r="D10" i="4"/>
  <c r="D8" i="4"/>
  <c r="F7" i="4"/>
  <c r="F458" i="49"/>
  <c r="F430" i="49"/>
  <c r="F402" i="49"/>
  <c r="F374" i="49"/>
  <c r="E343" i="49"/>
  <c r="F352" i="49"/>
  <c r="F319" i="49"/>
  <c r="F317" i="49"/>
  <c r="F263" i="49"/>
  <c r="F261" i="49"/>
  <c r="F229" i="49"/>
  <c r="F225" i="49"/>
  <c r="F351" i="49"/>
  <c r="F327" i="49"/>
  <c r="F314" i="49"/>
  <c r="F299" i="49"/>
  <c r="F286" i="49"/>
  <c r="F271" i="49"/>
  <c r="F258" i="49"/>
  <c r="F248" i="49"/>
  <c r="F238" i="49"/>
  <c r="F350" i="49"/>
  <c r="F239" i="49"/>
  <c r="F206" i="49"/>
  <c r="F178" i="49"/>
  <c r="F150" i="49"/>
  <c r="F122" i="49"/>
  <c r="F94" i="49"/>
  <c r="F66" i="49"/>
  <c r="F38" i="49"/>
  <c r="F11" i="49"/>
  <c r="E7" i="49"/>
  <c r="F353" i="49"/>
  <c r="F335" i="49"/>
  <c r="F322" i="49"/>
  <c r="F307" i="49"/>
  <c r="F279" i="49"/>
  <c r="F266" i="49"/>
  <c r="F319" i="39"/>
  <c r="F291" i="39"/>
  <c r="F263" i="39"/>
  <c r="F235" i="39"/>
  <c r="F207" i="39"/>
  <c r="F179" i="39"/>
  <c r="F151" i="39"/>
  <c r="F123" i="39"/>
  <c r="F95" i="39"/>
  <c r="F67" i="39"/>
  <c r="F39" i="39"/>
  <c r="E7" i="39"/>
  <c r="F467" i="39"/>
  <c r="F463" i="39"/>
  <c r="F453" i="39"/>
  <c r="F439" i="39"/>
  <c r="F435" i="39"/>
  <c r="F425" i="39"/>
  <c r="F411" i="39"/>
  <c r="F407" i="39"/>
  <c r="F397" i="39"/>
  <c r="F383" i="39"/>
  <c r="F379" i="39"/>
  <c r="F369" i="39"/>
  <c r="F355" i="39"/>
  <c r="F351" i="39"/>
  <c r="F341" i="39"/>
  <c r="F327" i="39"/>
  <c r="F323" i="39"/>
  <c r="F313" i="39"/>
  <c r="F299" i="39"/>
  <c r="F295" i="39"/>
  <c r="F285" i="39"/>
  <c r="F271" i="39"/>
  <c r="F267" i="39"/>
  <c r="F257" i="39"/>
  <c r="F243" i="39"/>
  <c r="F239" i="39"/>
  <c r="F229" i="39"/>
  <c r="F215" i="39"/>
  <c r="F211" i="39"/>
  <c r="F201" i="39"/>
  <c r="F187" i="39"/>
  <c r="F183" i="39"/>
  <c r="F173" i="39"/>
  <c r="F159" i="39"/>
  <c r="F155" i="39"/>
  <c r="F145" i="39"/>
  <c r="F131" i="39"/>
  <c r="F127" i="39"/>
  <c r="F117" i="39"/>
  <c r="F103" i="39"/>
  <c r="F99" i="39"/>
  <c r="F89" i="39"/>
  <c r="F75" i="39"/>
  <c r="F71" i="39"/>
  <c r="F61" i="39"/>
  <c r="F47" i="39"/>
  <c r="F43" i="39"/>
  <c r="F33" i="39"/>
  <c r="F19" i="39"/>
  <c r="F15" i="39"/>
  <c r="F25" i="4"/>
  <c r="F24" i="4"/>
  <c r="F23" i="4"/>
  <c r="F22" i="4"/>
  <c r="F21" i="4"/>
  <c r="F20" i="4"/>
  <c r="F19" i="4"/>
  <c r="F18" i="4"/>
  <c r="F17" i="4"/>
  <c r="F16" i="4"/>
  <c r="F15" i="4"/>
  <c r="H14" i="4"/>
  <c r="D14" i="4"/>
  <c r="F13" i="4"/>
  <c r="H12" i="4"/>
  <c r="D12" i="4"/>
  <c r="F11" i="4"/>
  <c r="F10" i="4"/>
  <c r="D9" i="4"/>
  <c r="C10" i="4"/>
  <c r="G9" i="4"/>
  <c r="H25" i="4"/>
  <c r="D24" i="4"/>
  <c r="H23" i="4"/>
  <c r="D22" i="4"/>
  <c r="H21" i="4"/>
  <c r="D20" i="4"/>
  <c r="H19" i="4"/>
  <c r="D18" i="4"/>
  <c r="H17" i="4"/>
  <c r="D16" i="4"/>
  <c r="H15" i="4"/>
  <c r="C11" i="4"/>
  <c r="F465" i="49"/>
  <c r="F461" i="49"/>
  <c r="F459" i="49"/>
  <c r="E455" i="49"/>
  <c r="F443" i="49"/>
  <c r="F431" i="49"/>
  <c r="E427" i="49"/>
  <c r="F415" i="49"/>
  <c r="F403" i="49"/>
  <c r="E399" i="49"/>
  <c r="F387" i="49"/>
  <c r="F375" i="49"/>
  <c r="E371" i="49"/>
  <c r="F359" i="49"/>
  <c r="F346" i="49"/>
  <c r="F345" i="49"/>
  <c r="F356" i="49"/>
  <c r="F247" i="49"/>
  <c r="F230" i="49"/>
  <c r="F226" i="49"/>
  <c r="F355" i="49"/>
  <c r="F336" i="49"/>
  <c r="F321" i="49"/>
  <c r="F308" i="49"/>
  <c r="F293" i="49"/>
  <c r="F280" i="49"/>
  <c r="F265" i="49"/>
  <c r="F242" i="49"/>
  <c r="F235" i="49"/>
  <c r="F354" i="49"/>
  <c r="F333" i="49"/>
  <c r="F331" i="49"/>
  <c r="F318" i="49"/>
  <c r="E301" i="49"/>
  <c r="F277" i="49"/>
  <c r="F275" i="49"/>
  <c r="F262" i="49"/>
  <c r="F243" i="49"/>
  <c r="F219" i="49"/>
  <c r="F207" i="49"/>
  <c r="E203" i="49"/>
  <c r="F191" i="49"/>
  <c r="F179" i="49"/>
  <c r="E175" i="49"/>
  <c r="F163" i="49"/>
  <c r="F151" i="49"/>
  <c r="E147" i="49"/>
  <c r="F135" i="49"/>
  <c r="F123" i="49"/>
  <c r="E119" i="49"/>
  <c r="F107" i="49"/>
  <c r="F95" i="49"/>
  <c r="E91" i="49"/>
  <c r="F79" i="49"/>
  <c r="F67" i="49"/>
  <c r="E63" i="49"/>
  <c r="F51" i="49"/>
  <c r="F39" i="49"/>
  <c r="E35" i="49"/>
  <c r="F23" i="49"/>
  <c r="F337" i="49"/>
  <c r="F324" i="49"/>
  <c r="F309" i="49"/>
  <c r="F296" i="49"/>
  <c r="F281" i="49"/>
  <c r="F268" i="49"/>
  <c r="F253" i="49"/>
  <c r="E455" i="39"/>
  <c r="F444" i="39"/>
  <c r="F443" i="39"/>
  <c r="E427" i="39"/>
  <c r="F416" i="39"/>
  <c r="F415" i="39"/>
  <c r="E399" i="39"/>
  <c r="F388" i="39"/>
  <c r="F387" i="39"/>
  <c r="E371" i="39"/>
  <c r="F360" i="39"/>
  <c r="F359" i="39"/>
  <c r="E343" i="39"/>
  <c r="F332" i="39"/>
  <c r="F331" i="39"/>
  <c r="E315" i="39"/>
  <c r="F304" i="39"/>
  <c r="F303" i="39"/>
  <c r="E287" i="39"/>
  <c r="F276" i="39"/>
  <c r="F275" i="39"/>
  <c r="E259" i="39"/>
  <c r="F248" i="39"/>
  <c r="F247" i="39"/>
  <c r="E231" i="39"/>
  <c r="F220" i="39"/>
  <c r="F219" i="39"/>
  <c r="E203" i="39"/>
  <c r="F192" i="39"/>
  <c r="F191" i="39"/>
  <c r="E175" i="39"/>
  <c r="F164" i="39"/>
  <c r="F163" i="39"/>
  <c r="E147" i="39"/>
  <c r="F136" i="39"/>
  <c r="F135" i="39"/>
  <c r="E119" i="39"/>
  <c r="F108" i="39"/>
  <c r="F107" i="39"/>
  <c r="E91" i="39"/>
  <c r="F80" i="39"/>
  <c r="F79" i="39"/>
  <c r="E63" i="39"/>
  <c r="F52" i="39"/>
  <c r="F51" i="39"/>
  <c r="E35" i="39"/>
  <c r="F24" i="39"/>
  <c r="F23" i="39"/>
  <c r="F468" i="39"/>
  <c r="F464" i="39"/>
  <c r="F454" i="39"/>
  <c r="F450" i="39"/>
  <c r="F440" i="39"/>
  <c r="F436" i="39"/>
  <c r="F426" i="39"/>
  <c r="F422" i="39"/>
  <c r="F412" i="39"/>
  <c r="F408" i="39"/>
  <c r="F398" i="39"/>
  <c r="F394" i="39"/>
  <c r="F384" i="39"/>
  <c r="F380" i="39"/>
  <c r="F370" i="39"/>
  <c r="F366" i="39"/>
  <c r="F356" i="39"/>
  <c r="F352" i="39"/>
  <c r="F342" i="39"/>
  <c r="F338" i="39"/>
  <c r="F328" i="39"/>
  <c r="F324" i="39"/>
  <c r="F314" i="39"/>
  <c r="F310" i="39"/>
  <c r="F300" i="39"/>
  <c r="F296" i="39"/>
  <c r="F286" i="39"/>
  <c r="F282" i="39"/>
  <c r="F272" i="39"/>
  <c r="F268" i="39"/>
  <c r="F258" i="39"/>
  <c r="F254" i="39"/>
  <c r="F244" i="39"/>
  <c r="F240" i="39"/>
  <c r="F230" i="39"/>
  <c r="F226" i="39"/>
  <c r="F216" i="39"/>
  <c r="F212" i="39"/>
  <c r="F202" i="39"/>
  <c r="F198" i="39"/>
  <c r="F188" i="39"/>
  <c r="F184" i="39"/>
  <c r="F174" i="39"/>
  <c r="F170" i="39"/>
  <c r="F160" i="39"/>
  <c r="F156" i="39"/>
  <c r="F146" i="39"/>
  <c r="F142" i="39"/>
  <c r="F132" i="39"/>
  <c r="F128" i="39"/>
  <c r="F118" i="39"/>
  <c r="F114" i="39"/>
  <c r="F104" i="39"/>
  <c r="F100" i="39"/>
  <c r="F90" i="39"/>
  <c r="F86" i="39"/>
  <c r="F76" i="39"/>
  <c r="F72" i="39"/>
  <c r="F62" i="39"/>
  <c r="F58" i="39"/>
  <c r="F48" i="39"/>
  <c r="F44" i="39"/>
  <c r="F34" i="39"/>
  <c r="F30" i="39"/>
  <c r="F20" i="39"/>
  <c r="F16" i="39"/>
  <c r="H9" i="4"/>
  <c r="D7" i="4"/>
  <c r="E25" i="4"/>
  <c r="E24" i="4"/>
  <c r="E23" i="4"/>
  <c r="E22" i="4"/>
  <c r="E21" i="4"/>
  <c r="E20" i="4"/>
  <c r="E19" i="4"/>
  <c r="E18" i="4"/>
  <c r="E17" i="4"/>
  <c r="E16" i="4"/>
  <c r="E15" i="4"/>
  <c r="G8" i="4"/>
  <c r="G14" i="4"/>
  <c r="C14" i="4"/>
  <c r="E13" i="4"/>
  <c r="G12" i="4"/>
  <c r="C12" i="4"/>
  <c r="E8" i="4"/>
  <c r="C7" i="4"/>
  <c r="G25" i="4"/>
  <c r="C24" i="4"/>
  <c r="G23" i="4"/>
  <c r="C22" i="4"/>
  <c r="G21" i="4"/>
  <c r="C20" i="4"/>
  <c r="G19" i="4"/>
  <c r="C18" i="4"/>
  <c r="G17" i="4"/>
  <c r="C16" i="4"/>
  <c r="G15" i="4"/>
  <c r="H10" i="4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<sst xmlns="http://schemas.openxmlformats.org/spreadsheetml/2006/main" count="9587" uniqueCount="364">
  <si>
    <t>TURISMO EN CIFRAS</t>
  </si>
  <si>
    <t>Pasajeros llegados a Canarias e islas</t>
  </si>
  <si>
    <t>Serie anual de llegada de pasajeros a Canarias e islas</t>
  </si>
  <si>
    <t>Cuota de pasajeros por islas</t>
  </si>
  <si>
    <t>Entrada de turistas  por aeropuertos invierno</t>
  </si>
  <si>
    <t xml:space="preserve">Turismo alojado </t>
  </si>
  <si>
    <t>Resumen indicadores</t>
  </si>
  <si>
    <t>Tipología de establecimiento</t>
  </si>
  <si>
    <t>Serie anual y mensual del turismo alojados</t>
  </si>
  <si>
    <t>Turistas alojados por tipología de establecimiento</t>
  </si>
  <si>
    <t>Zonas turísticas y tipología de establecimiento</t>
  </si>
  <si>
    <t>Serie anual y mensual del turismo alojado</t>
  </si>
  <si>
    <t>Alojados por zonas y tipología de establecimiento</t>
  </si>
  <si>
    <t>Alojados por tipología de establecimiento y zonas</t>
  </si>
  <si>
    <t>Distribución por zonas</t>
  </si>
  <si>
    <t>Tipología y categoría de los establecimientos</t>
  </si>
  <si>
    <t>Alojados por categoría  y tipología alojativa</t>
  </si>
  <si>
    <t>Nacionalidades</t>
  </si>
  <si>
    <t>Serie anual y mensual de alojados por nacionalidad</t>
  </si>
  <si>
    <t>Cuota sobre el total de alojados</t>
  </si>
  <si>
    <t>Turistas alojados por nacionalidad</t>
  </si>
  <si>
    <t>Distribución por nacionalidad</t>
  </si>
  <si>
    <t>Distribución por nacionalidad y categoría hotelera</t>
  </si>
  <si>
    <t>Alojados por categoría y tipología de establecimiento</t>
  </si>
  <si>
    <t>Distribución por nacionalidad según categoría y tipología de establecimiento</t>
  </si>
  <si>
    <t>Alojados por zonas</t>
  </si>
  <si>
    <t>Distribución por nacionalidad según zona</t>
  </si>
  <si>
    <t>Evolución anual y mensual de alojados</t>
  </si>
  <si>
    <t>Temporada</t>
  </si>
  <si>
    <t xml:space="preserve">Pernoctaciones </t>
  </si>
  <si>
    <t>Evolución anual y mensual de Pernoctaciones</t>
  </si>
  <si>
    <t>Evolución anual por zona turística y tipología de establecimiento</t>
  </si>
  <si>
    <t>Evolución anual por tipología y categoría de los establecimientos</t>
  </si>
  <si>
    <t>Zona turística y tipología de establecimiento</t>
  </si>
  <si>
    <t>Tipología de los establecimientos y zona turística</t>
  </si>
  <si>
    <t>Índice de ocupación</t>
  </si>
  <si>
    <t>Evolución anual y mensual de los índices de ocupación</t>
  </si>
  <si>
    <t xml:space="preserve">Estancias medias </t>
  </si>
  <si>
    <t>Evolución anual y mensual de las estancias medias</t>
  </si>
  <si>
    <t xml:space="preserve">Turismo de Tenerife </t>
  </si>
  <si>
    <t>EVOLUCIÓN DE PASAJEROS LLEGADOS A 
CANARIAS DESDE AEROPUERTOS EXTRANJEROS - ISLAS</t>
  </si>
  <si>
    <t>Canarias</t>
  </si>
  <si>
    <t xml:space="preserve">Tenerife  </t>
  </si>
  <si>
    <t>Gran Canaria</t>
  </si>
  <si>
    <t>Fuerteventura</t>
  </si>
  <si>
    <t>Lanzarote</t>
  </si>
  <si>
    <t>La Palma</t>
  </si>
  <si>
    <t>pasajeros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</si>
  <si>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</si>
  <si>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</si>
  <si>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</si>
  <si>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</si>
  <si>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</si>
  <si>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</si>
  <si>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</si>
  <si>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</si>
  <si>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</si>
  <si>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Invierno 12/13</t>
  </si>
  <si>
    <t>abril</t>
  </si>
  <si>
    <t>marzo</t>
  </si>
  <si>
    <t>febrero</t>
  </si>
  <si>
    <t>enero</t>
  </si>
  <si>
    <t>I cuatrimestre 2013</t>
  </si>
  <si>
    <t>Invierno 11/12</t>
  </si>
  <si>
    <t>Invierno 10/11</t>
  </si>
  <si>
    <t>Invierno 09/10</t>
  </si>
  <si>
    <t>Gráfica</t>
  </si>
  <si>
    <t>Invierno 08/09</t>
  </si>
  <si>
    <t>Invierno 07/08</t>
  </si>
  <si>
    <t>Invierno 06/07</t>
  </si>
  <si>
    <t>Invierno 05/06</t>
  </si>
  <si>
    <t>Invierno 04/05</t>
  </si>
  <si>
    <t>Invierno 03/04</t>
  </si>
  <si>
    <t>Invierno 02/03</t>
  </si>
  <si>
    <t>Invierno 01/02</t>
  </si>
  <si>
    <t>Invierno 00/01</t>
  </si>
  <si>
    <t>Invierno 99/00</t>
  </si>
  <si>
    <t>Invierno 98/99</t>
  </si>
  <si>
    <t>Invierno 97/98</t>
  </si>
  <si>
    <t>Invierno 96/97</t>
  </si>
  <si>
    <t>Invierno 95/96</t>
  </si>
  <si>
    <t>Invierno 94/95</t>
  </si>
  <si>
    <t>Invierno 93/94</t>
  </si>
  <si>
    <t>FUENTE: AENA. ELABORACIÓN: Turismo de Tenerife.</t>
  </si>
  <si>
    <t>Tabla</t>
  </si>
  <si>
    <t>CUOTA DE PASAJEROS EXTRANJEROS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</si>
  <si>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</si>
  <si>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</si>
  <si>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</si>
  <si>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</si>
  <si>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</si>
  <si>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</si>
  <si>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LLEGADA DE PASAJEROS DESDE AEROPUERTOS NACIONALES Y EXTRANJEROS 
Canarias e Islas  (invierno  11/12-12/13 octubre-abril)</t>
  </si>
  <si>
    <t>AEROPUERTO PROCEDENCIA DEL VUELO</t>
  </si>
  <si>
    <t>GRAN CANARIA</t>
  </si>
  <si>
    <t>FUERTEVENTURA</t>
  </si>
  <si>
    <t>LANZAROTE</t>
  </si>
  <si>
    <t>invierno 11/12</t>
  </si>
  <si>
    <t>invierno 12/13</t>
  </si>
  <si>
    <t>var. interanual</t>
  </si>
  <si>
    <t>cuota / Isla</t>
  </si>
  <si>
    <t>cuota / Canarias</t>
  </si>
  <si>
    <t>aerop. Interinsulares</t>
  </si>
  <si>
    <t>aerop. peninsulares</t>
  </si>
  <si>
    <t>Total aerop. españoles</t>
  </si>
  <si>
    <t>Aerop. Peninsulares + aerop. Extranjeros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</si>
  <si>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</si>
  <si>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</si>
  <si>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</si>
  <si>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</si>
  <si>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</si>
  <si>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</si>
  <si>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</si>
  <si>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</si>
  <si>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</si>
  <si>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</si>
  <si>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</si>
  <si>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</si>
  <si>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</si>
  <si>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</si>
  <si>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Federación Rusa</t>
  </si>
  <si>
    <t>-</t>
  </si>
  <si>
    <t>Republica Checa</t>
  </si>
  <si>
    <t>Polonia</t>
  </si>
  <si>
    <t>USA</t>
  </si>
  <si>
    <t>Otros países</t>
  </si>
  <si>
    <t>Total aerop. Extranjeros</t>
  </si>
  <si>
    <t>TOTAL PASAJEROS</t>
  </si>
  <si>
    <t>TENERIFE</t>
  </si>
  <si>
    <t>LA PALMA</t>
  </si>
  <si>
    <t>TOTAL CANARIAS</t>
  </si>
  <si>
    <t xml:space="preserve">FUENTE: AENA. ELABORACIÓN: Turismo de Tenerife </t>
  </si>
  <si>
    <t>RESUMEN DE INDICADORES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</si>
  <si>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</si>
  <si>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</si>
  <si>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</si>
  <si>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</si>
  <si>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</si>
  <si>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</si>
  <si>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</si>
  <si>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</si>
  <si>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</si>
  <si>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</si>
  <si>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</si>
  <si>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</si>
  <si>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</si>
  <si>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</si>
  <si>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</si>
  <si>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</si>
  <si>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</si>
  <si>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</si>
  <si>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</si>
  <si>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</si>
  <si>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</si>
  <si>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SANTA CRUZ</t>
  </si>
  <si>
    <t>ZONA SANTA CRUZ</t>
  </si>
  <si>
    <t>ESTANCIASMEDIAS</t>
  </si>
  <si>
    <t>RESUMEN DE INDICADORES ZONA BAJAMAR, PUNTA DEL HIDALGO Y TACORONTE</t>
  </si>
  <si>
    <t>ZONA 2</t>
  </si>
  <si>
    <t>RESUMEN DE INDICADORES ZONA NORTE</t>
  </si>
  <si>
    <t>ZONA NORTE</t>
  </si>
  <si>
    <t>RESUMEN DE INDICADORES ZONA SUR</t>
  </si>
  <si>
    <t>ZONA SUR</t>
  </si>
  <si>
    <t>TURISMO ALOJADO SEGÚN TIPOLOGÍA DE ESTABLECIMIENTO</t>
  </si>
  <si>
    <t>TIPOLOGÍA</t>
  </si>
  <si>
    <t>%/s total</t>
  </si>
  <si>
    <t>Total Alojados</t>
  </si>
  <si>
    <t>Establecimientos Hoteleros</t>
  </si>
  <si>
    <t>Establecimientos Extrahoteleros</t>
  </si>
  <si>
    <t>FUENTE: STDE Cabildo Insular de Tenerife. ELABORACIÓN: Turismo de Tenerife</t>
  </si>
  <si>
    <t>TURISTAS ALOJADOS EN TENERIFE POR TIPOLOGÍA DE ESTABLECIMIENTO</t>
  </si>
  <si>
    <t>Hotelero</t>
  </si>
  <si>
    <t>Extrahoteleros</t>
  </si>
  <si>
    <t>Total</t>
  </si>
  <si>
    <t>turistas</t>
  </si>
  <si>
    <t>Invierno 92/93</t>
  </si>
  <si>
    <t>Invierno 91/92</t>
  </si>
  <si>
    <t>Invierno 90/91</t>
  </si>
  <si>
    <t>Invierno 89/90</t>
  </si>
  <si>
    <t>Invierno 88/89</t>
  </si>
  <si>
    <t>Invierno 87/88</t>
  </si>
  <si>
    <t>Invierno 86/87</t>
  </si>
  <si>
    <t>Invierno 85/86</t>
  </si>
  <si>
    <t>Invierno 84/85</t>
  </si>
  <si>
    <t>Invierno 83/84</t>
  </si>
  <si>
    <t>Invierno 82/83</t>
  </si>
  <si>
    <t>Invierno 81/82</t>
  </si>
  <si>
    <t>Invierno 80/81</t>
  </si>
  <si>
    <t>Invierno 79/80</t>
  </si>
  <si>
    <t>Invierno 78/79</t>
  </si>
  <si>
    <t>FUENTE: STDE Cabildo Insular de Tenerife. ELABORACIÓN: Turismo de Tenerife.</t>
  </si>
  <si>
    <t>EVOLUCIÓN MENSUAL DE TURISTAS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</si>
  <si>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</si>
  <si>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</si>
  <si>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</si>
  <si>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</si>
  <si>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</si>
  <si>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</si>
  <si>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</si>
  <si>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Octubre</t>
  </si>
  <si>
    <t>Noviembre</t>
  </si>
  <si>
    <t>Diciembre</t>
  </si>
  <si>
    <t>Enero</t>
  </si>
  <si>
    <t>Febrero</t>
  </si>
  <si>
    <t>Marzo</t>
  </si>
  <si>
    <t>Temporada invierno</t>
  </si>
  <si>
    <t>Variación interanual</t>
  </si>
  <si>
    <t>FUENTE: STDE Cabildo Insular de Tenerife.  ELABORACIÓN: Turismo de Tenerife.</t>
  </si>
  <si>
    <t>EVOLUCIÓN MENSUAL DE TURISTAS  ALOJADOS EN LA TEMPORADA DE VERANO</t>
  </si>
  <si>
    <t>Mayo</t>
  </si>
  <si>
    <t>Junio</t>
  </si>
  <si>
    <t>Julio</t>
  </si>
  <si>
    <t>Agosto</t>
  </si>
  <si>
    <t>Septiembre</t>
  </si>
  <si>
    <t>Temporada Verano</t>
  </si>
  <si>
    <t>TURISMO ALOJADO POR ZONAS TURÍSTICAS Y TIPOLOGÍA DE ESTABLECIMIENTO</t>
  </si>
  <si>
    <t>ZONAS</t>
  </si>
  <si>
    <t>Alojados Establecimientos Hoteleros</t>
  </si>
  <si>
    <t>Alojados Establecimientos Extrahoteleros</t>
  </si>
  <si>
    <t>ZONA 1</t>
  </si>
  <si>
    <t>ZONA 3</t>
  </si>
  <si>
    <t>ZONA 4</t>
  </si>
  <si>
    <t>ZONA 1: S/C de Tenerife. ZONA 2: La Laguna, Bajamar, Punta del Hidalgo, Tacoronte
ZONA 3: Puerto de La Cruz y Resto del Norte. ZONA 4: Sur
FUENTE: STDE Cabildo Insular de Tenerife. ELABORACIÓN: Turismo de Tenerife</t>
  </si>
  <si>
    <t>DISTRIBUCIÓN ALOJATIVA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</si>
  <si>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</si>
  <si>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</si>
  <si>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</si>
  <si>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</si>
  <si>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</si>
  <si>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</si>
  <si>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</si>
  <si>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</si>
  <si>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</si>
  <si>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</si>
  <si>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</si>
  <si>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</si>
  <si>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</si>
  <si>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</si>
  <si>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</si>
  <si>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ALOJADOS EN TENERIFE POR ZONAS Y TIPOLOGÍA </t>
  </si>
  <si>
    <t>Zona La Laguna-Bajamar-La Punta</t>
  </si>
  <si>
    <t>Tenerife</t>
  </si>
  <si>
    <t xml:space="preserve">Total </t>
  </si>
  <si>
    <t>var. Inter. Total</t>
  </si>
  <si>
    <t>var. Inter. Hotelero</t>
  </si>
  <si>
    <t>Extrahotel.</t>
  </si>
  <si>
    <t>var. Inter. Extrahotel.</t>
  </si>
  <si>
    <t>TURISMO ALOJADO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</si>
  <si>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</si>
  <si>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</si>
  <si>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</si>
  <si>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</si>
  <si>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</si>
  <si>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</si>
  <si>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</si>
  <si>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</si>
  <si>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</si>
  <si>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</si>
  <si>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</si>
  <si>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ALOJADO EN TENERIFE POR CATEGORÍA </t>
  </si>
  <si>
    <t xml:space="preserve">EVOLUCIÓN MENSUAL DE TURISTAS ALOJADOS EN ESTABLECIMIENTOS TURÍSTICOS SEGÚN NACIONALIDAD </t>
  </si>
  <si>
    <t>NACIONALIDAD</t>
  </si>
  <si>
    <t>España</t>
  </si>
  <si>
    <t>variación interanual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</si>
  <si>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</si>
  <si>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</si>
  <si>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</si>
  <si>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</si>
  <si>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</si>
  <si>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</si>
  <si>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</si>
  <si>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</si>
  <si>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</si>
  <si>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</si>
  <si>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</si>
  <si>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</si>
  <si>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</si>
  <si>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Extrahotelero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</si>
  <si>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</si>
  <si>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</si>
  <si>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</si>
  <si>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</si>
  <si>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</si>
  <si>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</si>
  <si>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</si>
  <si>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</si>
  <si>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</si>
  <si>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</si>
  <si>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</si>
  <si>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</si>
  <si>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</si>
  <si>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</si>
  <si>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</si>
  <si>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</si>
  <si>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</si>
  <si>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</si>
  <si>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</si>
  <si>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</si>
  <si>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</si>
  <si>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</si>
  <si>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</si>
  <si>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 ALOJADOS </t>
  </si>
  <si>
    <t>var. mensual</t>
  </si>
  <si>
    <t xml:space="preserve">var. Interanual </t>
  </si>
  <si>
    <t>Var Acumulada
12 meses</t>
  </si>
  <si>
    <t>FUENTE: STDE Cabildo Insular de Tenerife. 
ELABORACIÓN: Turismo de Tenerife</t>
  </si>
  <si>
    <t xml:space="preserve">PERNOCTACIONES POR TURISTAS EN TENERIFE POR ZONAS Y TIPOLOGÍA </t>
  </si>
  <si>
    <t xml:space="preserve">PERNOCTACIONES POR TURISTAS EN TENERIFE EN TENERIFE POR CATEGORÍA </t>
  </si>
  <si>
    <t>PERNOCTACIONES SEGÚN TIPOLOGÍA DE ESTABLECIMIENTO</t>
  </si>
  <si>
    <t>Pernoctaciones Totales</t>
  </si>
  <si>
    <t>Pernoctaciones Hoteleras</t>
  </si>
  <si>
    <t>Pernoctaciones Extrahoteleras</t>
  </si>
  <si>
    <t>PERNOCTACIONES POR ZONAS TURÍSTICAS Y TIPOLOGÍA DE ESTABLECIMIENTO</t>
  </si>
  <si>
    <t>TOTAL ZONAS</t>
  </si>
  <si>
    <t>ZONA 1: S/C de Tenerife. ZONA 2: La Laguna, Bajamar, Punta del Hidalgo, Tacoronte
ZONA 3: Puerto de La Cruz y Resto del Norte. ZONA 4:  Sur
FUENTE: STDE Cabildo Insular de Tenerife. ELABORACIÓN: Turismo de Tenerife</t>
  </si>
  <si>
    <t>PERNOCTACIONES SEGÚN TIPOLOGÍA Y CATEGORÍA DE ESTABLECIMIENTO</t>
  </si>
  <si>
    <t>Totales</t>
  </si>
  <si>
    <t>DISTRIBUCIÓN DE PERNOCTACIONES POR ZONAS TURÍSTICAS SEGÚN TIPOLOGÍA DEL ALOJAMIENTO</t>
  </si>
  <si>
    <t>PERNOCTACIONES TOTALES</t>
  </si>
  <si>
    <t>PERNOCTACIONES HOTELERAS</t>
  </si>
  <si>
    <t>PERNOCTACIONES EXTRAHOTELERAS</t>
  </si>
  <si>
    <t>EVOLUCIÓN  DE PERNOCTACIONES</t>
  </si>
  <si>
    <t>INDICE DE OCUPACIÓN SEGÚN ZONAS Y TIPOLOGÍA  (%)</t>
  </si>
  <si>
    <t>INDICE DE OCUPACIÓN POR CATEGORÍA (%)</t>
  </si>
  <si>
    <t>ÍNDICES DE OCUPACIÓN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</si>
  <si>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</si>
  <si>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</si>
  <si>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</si>
  <si>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</si>
  <si>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TURÍSTICAS Y TIPOLOGÍA DE ESTABLECIMIENTO (%)</t>
  </si>
  <si>
    <t xml:space="preserve">ZONA 1 </t>
  </si>
  <si>
    <t xml:space="preserve">ZONA 1: S/C de Tenerife. ZONA 2: La Laguna, Bajamar, Punta del Hidalgo, Tacoronte
ZONA 3: Puerto de La Cruz y Resto del Norte. ZONA 4: Sur
FUENTE: STDE Cabildo Insular de Tenerife.
ELABORACIÓN: Turismo de Tenerife </t>
  </si>
  <si>
    <t>ÍNDICES DE OCUPACIÓN SEGÚN TIPOLOGÍA Y CATEGORÍA DE ESTABLECIMIENTO (%)</t>
  </si>
  <si>
    <t>EVOLUCIÓN  DE INDICES DE OCUPACIÓN</t>
  </si>
  <si>
    <t>Indices de ocupación</t>
  </si>
  <si>
    <t xml:space="preserve">ESTANCIA MEDIA SEGÚN ZONAS Y TIPOLOGÍA </t>
  </si>
  <si>
    <t xml:space="preserve">ESTANCIA MEDIA POR CATEGORÍA </t>
  </si>
  <si>
    <t>ESTANCIAS MEDIAS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</si>
  <si>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</si>
  <si>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</si>
  <si>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</si>
  <si>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</si>
  <si>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ZONAS TURÍSTICAS Y TIPOLOGÍA DE ESTABLECIMIENTO</t>
  </si>
  <si>
    <t>ZONA 1: S/C de Tenerife. ZONA 2: La Laguna, Bajamar, Punta del Hidalgo, Tacoronte
ZONA 3: Puerto de La Cruz y Resto del Norte. ZONA 4:  Sur
FUENTE: STDE Cabildo Insular de Tenerife.  ELABORACIÓN: Turismo de Tenerife</t>
  </si>
  <si>
    <t>ESTANCIAS MEDIAS SEGÚN TIPOLOGÍA Y CATEGORÍA DE ESTABLECIMIENTO</t>
  </si>
  <si>
    <t>FUENTE: STDE Cabildo Insular de Tenerife. ELABORACIÓN:Turismo de Tenerife</t>
  </si>
  <si>
    <t>EVOLUCIÓN  DE LA ESTANCIA MEDIA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</si>
  <si>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</si>
  <si>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</si>
  <si>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</si>
  <si>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</si>
  <si>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</si>
  <si>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</si>
  <si>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</si>
  <si>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</si>
  <si>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I semestre 2012</t>
  </si>
  <si>
    <t>I semestre 2013</t>
  </si>
  <si>
    <t>II semestre 2011</t>
  </si>
  <si>
    <t>II semestre 2012</t>
  </si>
  <si>
    <t>PLAZAS RESTAURACIÓN AUTORIZADAS SEGÚN TIPOLOGÍA  DEL ESTABLECIMIENTO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</si>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</sst>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  <numFmt numFmtId="174" formatCode="#,##0.0_)"/>
    <numFmt numFmtId="175" formatCode="#,##0.00_)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8"/>
      <color theme="3" tint="-0.249977111117893"/>
      <name val="Calibri"/>
      <family val="2"/>
      <scheme val="minor"/>
    </font>
    <font>
      <sz val="14"/>
      <color rgb="FFFF000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Univer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2" fillId="0" borderId="0">
      <alignment vertical="center"/>
    </xf>
    <xf numFmtId="3" fontId="2" fillId="0" borderId="0">
      <alignment vertical="center"/>
    </xf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Protection="0">
      <alignment vertical="center"/>
    </xf>
    <xf numFmtId="0" fontId="23" fillId="0" borderId="0" applyNumberFormat="0" applyFont="0" applyFill="0" applyBorder="0" applyAlignment="0" applyProtection="0"/>
    <xf numFmtId="1" fontId="2" fillId="0" borderId="0">
      <alignment vertical="center"/>
    </xf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1" fontId="33" fillId="0" borderId="0">
      <protection locked="0"/>
    </xf>
    <xf numFmtId="1" fontId="33" fillId="0" borderId="0">
      <protection locked="0"/>
    </xf>
    <xf numFmtId="0" fontId="34" fillId="32" borderId="2" applyNumberFormat="0" applyAlignment="0" applyProtection="0"/>
    <xf numFmtId="0" fontId="34" fillId="32" borderId="2" applyNumberFormat="0" applyAlignment="0" applyProtection="0"/>
    <xf numFmtId="0" fontId="34" fillId="32" borderId="2" applyNumberFormat="0" applyAlignment="0" applyProtection="0"/>
    <xf numFmtId="0" fontId="34" fillId="32" borderId="2" applyNumberFormat="0" applyAlignment="0" applyProtection="0"/>
    <xf numFmtId="0" fontId="35" fillId="33" borderId="3" applyNumberFormat="0" applyAlignment="0" applyProtection="0"/>
    <xf numFmtId="0" fontId="35" fillId="33" borderId="3" applyNumberFormat="0" applyAlignment="0" applyProtection="0"/>
    <xf numFmtId="0" fontId="35" fillId="33" borderId="3" applyNumberFormat="0" applyAlignment="0" applyProtection="0"/>
    <xf numFmtId="0" fontId="35" fillId="33" borderId="3" applyNumberFormat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8" fillId="23" borderId="2" applyNumberFormat="0" applyAlignment="0" applyProtection="0"/>
    <xf numFmtId="0" fontId="38" fillId="23" borderId="2" applyNumberFormat="0" applyAlignment="0" applyProtection="0"/>
    <xf numFmtId="0" fontId="38" fillId="23" borderId="2" applyNumberFormat="0" applyAlignment="0" applyProtection="0"/>
    <xf numFmtId="0" fontId="38" fillId="23" borderId="2" applyNumberFormat="0" applyAlignment="0" applyProtection="0"/>
    <xf numFmtId="0" fontId="2" fillId="0" borderId="0"/>
    <xf numFmtId="167" fontId="2" fillId="0" borderId="0" applyFont="0" applyFill="0" applyBorder="0" applyAlignment="0" applyProtection="0">
      <alignment vertical="center"/>
    </xf>
    <xf numFmtId="1" fontId="39" fillId="0" borderId="0">
      <protection locked="0"/>
    </xf>
    <xf numFmtId="168" fontId="39" fillId="0" borderId="0">
      <protection locked="0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9" fontId="2" fillId="0" borderId="0" applyFont="0" applyFill="0" applyBorder="0" applyAlignment="0" applyProtection="0"/>
    <xf numFmtId="170" fontId="39" fillId="0" borderId="0">
      <protection locked="0"/>
    </xf>
    <xf numFmtId="171" fontId="39" fillId="0" borderId="0">
      <protection locked="0"/>
    </xf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3" fontId="2" fillId="0" borderId="0">
      <alignment vertical="center"/>
    </xf>
    <xf numFmtId="3" fontId="2" fillId="0" borderId="0">
      <alignment vertical="center"/>
    </xf>
    <xf numFmtId="0" fontId="2" fillId="39" borderId="5" applyNumberFormat="0" applyFont="0" applyAlignment="0" applyProtection="0"/>
    <xf numFmtId="0" fontId="2" fillId="39" borderId="5" applyNumberFormat="0" applyFont="0" applyAlignment="0" applyProtection="0"/>
    <xf numFmtId="0" fontId="2" fillId="39" borderId="5" applyNumberFormat="0" applyFont="0" applyAlignment="0" applyProtection="0"/>
    <xf numFmtId="0" fontId="2" fillId="39" borderId="5" applyNumberFormat="0" applyFont="0" applyAlignment="0" applyProtection="0"/>
    <xf numFmtId="172" fontId="39" fillId="0" borderId="0">
      <protection locked="0"/>
    </xf>
    <xf numFmtId="173" fontId="39" fillId="0" borderId="0">
      <protection locked="0"/>
    </xf>
    <xf numFmtId="0" fontId="43" fillId="32" borderId="6" applyNumberFormat="0" applyAlignment="0" applyProtection="0"/>
    <xf numFmtId="0" fontId="43" fillId="32" borderId="6" applyNumberFormat="0" applyAlignment="0" applyProtection="0"/>
    <xf numFmtId="0" fontId="43" fillId="32" borderId="6" applyNumberFormat="0" applyAlignment="0" applyProtection="0"/>
    <xf numFmtId="0" fontId="43" fillId="32" borderId="6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" fontId="39" fillId="0" borderId="10">
      <protection locked="0"/>
    </xf>
    <xf numFmtId="1" fontId="39" fillId="0" borderId="10">
      <protection locked="0"/>
    </xf>
    <xf numFmtId="1" fontId="39" fillId="0" borderId="10">
      <protection locked="0"/>
    </xf>
    <xf numFmtId="1" fontId="39" fillId="0" borderId="10">
      <protection locked="0"/>
    </xf>
  </cellStyleXfs>
  <cellXfs count="44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6"/>
    </xf>
    <xf numFmtId="3" fontId="8" fillId="2" borderId="0" xfId="3" applyNumberFormat="1" applyFont="1" applyFill="1" applyAlignment="1" applyProtection="1">
      <alignment horizontal="left" vertical="center" indent="6"/>
    </xf>
    <xf numFmtId="3" fontId="10" fillId="2" borderId="0" xfId="3" applyNumberFormat="1" applyFont="1" applyFill="1" applyAlignment="1" applyProtection="1">
      <alignment horizontal="left" vertical="center" indent="4"/>
    </xf>
    <xf numFmtId="3" fontId="8" fillId="2" borderId="0" xfId="3" applyNumberFormat="1" applyFont="1" applyFill="1" applyAlignment="1" applyProtection="1">
      <alignment horizontal="left" vertical="center" indent="10"/>
    </xf>
    <xf numFmtId="1" fontId="10" fillId="2" borderId="0" xfId="2" applyFont="1" applyFill="1" applyAlignment="1">
      <alignment horizontal="left" vertical="center" indent="4"/>
    </xf>
    <xf numFmtId="1" fontId="11" fillId="2" borderId="0" xfId="2" applyFont="1" applyFill="1" applyAlignment="1">
      <alignment horizontal="left" vertical="center" indent="1"/>
    </xf>
    <xf numFmtId="1" fontId="2" fillId="4" borderId="0" xfId="2" applyFill="1">
      <alignment vertical="center"/>
    </xf>
    <xf numFmtId="1" fontId="12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3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 wrapText="1"/>
    </xf>
    <xf numFmtId="0" fontId="15" fillId="5" borderId="0" xfId="0" applyFont="1" applyFill="1" applyBorder="1"/>
    <xf numFmtId="0" fontId="15" fillId="5" borderId="0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5" borderId="0" xfId="0" applyNumberFormat="1" applyFont="1" applyFill="1" applyBorder="1"/>
    <xf numFmtId="164" fontId="8" fillId="5" borderId="0" xfId="1" applyNumberFormat="1" applyFont="1" applyFill="1" applyBorder="1"/>
    <xf numFmtId="0" fontId="15" fillId="7" borderId="0" xfId="0" applyFont="1" applyFill="1" applyBorder="1" applyAlignment="1">
      <alignment horizontal="right"/>
    </xf>
    <xf numFmtId="3" fontId="8" fillId="7" borderId="0" xfId="0" applyNumberFormat="1" applyFont="1" applyFill="1" applyBorder="1"/>
    <xf numFmtId="164" fontId="8" fillId="7" borderId="0" xfId="1" applyNumberFormat="1" applyFont="1" applyFill="1" applyBorder="1"/>
    <xf numFmtId="1" fontId="15" fillId="8" borderId="0" xfId="0" applyNumberFormat="1" applyFont="1" applyFill="1" applyBorder="1" applyAlignment="1">
      <alignment horizontal="center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5" fillId="9" borderId="0" xfId="0" applyFont="1" applyFill="1" applyBorder="1" applyAlignment="1">
      <alignment horizontal="left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5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0" fillId="0" borderId="0" xfId="1" applyNumberFormat="1" applyFont="1"/>
    <xf numFmtId="0" fontId="15" fillId="11" borderId="0" xfId="0" applyFont="1" applyFill="1" applyBorder="1" applyAlignment="1">
      <alignment horizontal="right"/>
    </xf>
    <xf numFmtId="3" fontId="8" fillId="11" borderId="0" xfId="0" applyNumberFormat="1" applyFont="1" applyFill="1" applyBorder="1"/>
    <xf numFmtId="164" fontId="8" fillId="11" borderId="0" xfId="1" applyNumberFormat="1" applyFont="1" applyFill="1" applyBorder="1"/>
    <xf numFmtId="0" fontId="16" fillId="2" borderId="1" xfId="3" applyNumberFormat="1" applyFont="1" applyFill="1" applyBorder="1" applyAlignment="1" applyProtection="1">
      <alignment horizontal="center" vertical="center" wrapText="1"/>
    </xf>
    <xf numFmtId="3" fontId="0" fillId="0" borderId="0" xfId="0" applyNumberFormat="1"/>
    <xf numFmtId="3" fontId="17" fillId="5" borderId="0" xfId="4" applyFont="1" applyFill="1" applyBorder="1" applyAlignment="1">
      <alignment horizontal="left" vertical="center" wrapText="1"/>
    </xf>
    <xf numFmtId="3" fontId="17" fillId="5" borderId="0" xfId="4" applyFont="1" applyFill="1" applyBorder="1" applyAlignment="1">
      <alignment horizontal="left" vertical="center" wrapText="1"/>
    </xf>
    <xf numFmtId="0" fontId="15" fillId="6" borderId="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64" fontId="8" fillId="5" borderId="0" xfId="0" applyNumberFormat="1" applyFont="1" applyFill="1" applyBorder="1"/>
    <xf numFmtId="164" fontId="8" fillId="0" borderId="0" xfId="0" applyNumberFormat="1" applyFont="1" applyBorder="1"/>
    <xf numFmtId="3" fontId="0" fillId="0" borderId="0" xfId="0" applyNumberFormat="1" applyAlignment="1">
      <alignment vertical="center"/>
    </xf>
    <xf numFmtId="3" fontId="18" fillId="0" borderId="0" xfId="0" applyNumberFormat="1" applyFont="1" applyAlignment="1">
      <alignment horizontal="center" vertical="center"/>
    </xf>
    <xf numFmtId="3" fontId="14" fillId="3" borderId="0" xfId="5" applyFont="1" applyFill="1" applyBorder="1" applyAlignment="1">
      <alignment horizontal="center" vertical="center" wrapText="1"/>
    </xf>
    <xf numFmtId="1" fontId="19" fillId="5" borderId="0" xfId="5" applyNumberFormat="1" applyFont="1" applyFill="1" applyBorder="1" applyAlignment="1">
      <alignment horizontal="left" vertical="center" wrapText="1"/>
    </xf>
    <xf numFmtId="1" fontId="19" fillId="5" borderId="0" xfId="5" applyNumberFormat="1" applyFont="1" applyFill="1" applyBorder="1" applyAlignment="1">
      <alignment horizontal="center" vertical="center" wrapText="1"/>
    </xf>
    <xf numFmtId="1" fontId="19" fillId="6" borderId="0" xfId="5" applyNumberFormat="1" applyFont="1" applyFill="1" applyBorder="1" applyAlignment="1">
      <alignment horizontal="center" vertical="center" wrapText="1"/>
    </xf>
    <xf numFmtId="49" fontId="19" fillId="5" borderId="0" xfId="5" applyNumberFormat="1" applyFont="1" applyFill="1" applyBorder="1" applyAlignment="1">
      <alignment horizontal="center" vertical="center" wrapText="1"/>
    </xf>
    <xf numFmtId="3" fontId="19" fillId="5" borderId="0" xfId="0" applyNumberFormat="1" applyFont="1" applyFill="1" applyBorder="1" applyAlignment="1" applyProtection="1">
      <alignment horizontal="center" vertical="center" wrapText="1"/>
      <protection hidden="1"/>
    </xf>
    <xf numFmtId="49" fontId="19" fillId="6" borderId="0" xfId="5" applyNumberFormat="1" applyFont="1" applyFill="1" applyBorder="1" applyAlignment="1">
      <alignment horizontal="center" vertical="center" wrapText="1"/>
    </xf>
    <xf numFmtId="3" fontId="19" fillId="6" borderId="0" xfId="0" applyNumberFormat="1" applyFont="1" applyFill="1" applyBorder="1" applyAlignment="1" applyProtection="1">
      <alignment horizontal="center" vertical="center" wrapText="1"/>
      <protection hidden="1"/>
    </xf>
    <xf numFmtId="3" fontId="20" fillId="9" borderId="0" xfId="0" applyNumberFormat="1" applyFont="1" applyFill="1" applyBorder="1" applyAlignment="1">
      <alignment horizontal="center" vertical="center"/>
    </xf>
    <xf numFmtId="165" fontId="20" fillId="9" borderId="0" xfId="0" applyNumberFormat="1" applyFont="1" applyFill="1" applyBorder="1" applyAlignment="1" applyProtection="1">
      <alignment vertical="center"/>
      <protection hidden="1"/>
    </xf>
    <xf numFmtId="164" fontId="19" fillId="9" borderId="0" xfId="6" applyNumberFormat="1" applyFont="1" applyFill="1" applyBorder="1" applyAlignment="1">
      <alignment vertical="center" wrapText="1"/>
    </xf>
    <xf numFmtId="164" fontId="20" fillId="9" borderId="0" xfId="6" applyNumberFormat="1" applyFont="1" applyFill="1" applyBorder="1" applyAlignment="1">
      <alignment vertical="center" wrapText="1"/>
    </xf>
    <xf numFmtId="3" fontId="19" fillId="12" borderId="0" xfId="0" applyNumberFormat="1" applyFont="1" applyFill="1" applyBorder="1" applyAlignment="1">
      <alignment vertical="center" wrapText="1"/>
    </xf>
    <xf numFmtId="165" fontId="19" fillId="12" borderId="0" xfId="0" applyNumberFormat="1" applyFont="1" applyFill="1" applyBorder="1" applyAlignment="1" applyProtection="1">
      <alignment vertical="center"/>
      <protection hidden="1"/>
    </xf>
    <xf numFmtId="164" fontId="19" fillId="12" borderId="0" xfId="6" applyNumberFormat="1" applyFont="1" applyFill="1" applyBorder="1" applyAlignment="1">
      <alignment vertical="center" wrapText="1"/>
    </xf>
    <xf numFmtId="3" fontId="21" fillId="10" borderId="0" xfId="0" applyNumberFormat="1" applyFont="1" applyFill="1" applyBorder="1" applyAlignment="1">
      <alignment vertical="center" wrapText="1"/>
    </xf>
    <xf numFmtId="165" fontId="21" fillId="10" borderId="0" xfId="0" applyNumberFormat="1" applyFont="1" applyFill="1" applyBorder="1" applyAlignment="1" applyProtection="1">
      <alignment vertical="center"/>
      <protection hidden="1"/>
    </xf>
    <xf numFmtId="164" fontId="21" fillId="10" borderId="0" xfId="6" applyNumberFormat="1" applyFont="1" applyFill="1" applyBorder="1" applyAlignment="1">
      <alignment vertical="center" wrapText="1"/>
    </xf>
    <xf numFmtId="3" fontId="20" fillId="0" borderId="0" xfId="0" applyNumberFormat="1" applyFont="1" applyBorder="1" applyAlignment="1">
      <alignment vertical="center" wrapText="1"/>
    </xf>
    <xf numFmtId="165" fontId="20" fillId="0" borderId="0" xfId="0" applyNumberFormat="1" applyFont="1" applyBorder="1" applyAlignment="1" applyProtection="1">
      <alignment vertical="center"/>
      <protection hidden="1"/>
    </xf>
    <xf numFmtId="164" fontId="19" fillId="0" borderId="0" xfId="6" applyNumberFormat="1" applyFont="1" applyFill="1" applyBorder="1" applyAlignment="1">
      <alignment vertical="center" wrapText="1"/>
    </xf>
    <xf numFmtId="164" fontId="20" fillId="0" borderId="0" xfId="6" applyNumberFormat="1" applyFont="1" applyFill="1" applyBorder="1" applyAlignment="1">
      <alignment vertical="center" wrapText="1"/>
    </xf>
    <xf numFmtId="165" fontId="20" fillId="5" borderId="0" xfId="0" applyNumberFormat="1" applyFont="1" applyFill="1" applyBorder="1" applyAlignment="1" applyProtection="1">
      <alignment vertical="center"/>
      <protection hidden="1"/>
    </xf>
    <xf numFmtId="164" fontId="19" fillId="5" borderId="0" xfId="6" applyNumberFormat="1" applyFont="1" applyFill="1" applyBorder="1" applyAlignment="1">
      <alignment vertical="center" wrapText="1"/>
    </xf>
    <xf numFmtId="164" fontId="20" fillId="5" borderId="0" xfId="6" applyNumberFormat="1" applyFont="1" applyFill="1" applyBorder="1" applyAlignment="1">
      <alignment vertical="center" wrapText="1"/>
    </xf>
    <xf numFmtId="3" fontId="20" fillId="10" borderId="0" xfId="0" applyNumberFormat="1" applyFont="1" applyFill="1" applyBorder="1" applyAlignment="1">
      <alignment vertical="center" wrapText="1"/>
    </xf>
    <xf numFmtId="165" fontId="20" fillId="10" borderId="0" xfId="0" applyNumberFormat="1" applyFont="1" applyFill="1" applyBorder="1" applyAlignment="1" applyProtection="1">
      <alignment vertical="center"/>
      <protection hidden="1"/>
    </xf>
    <xf numFmtId="164" fontId="19" fillId="10" borderId="0" xfId="6" applyNumberFormat="1" applyFont="1" applyFill="1" applyBorder="1" applyAlignment="1">
      <alignment vertical="center" wrapText="1"/>
    </xf>
    <xf numFmtId="164" fontId="20" fillId="10" borderId="0" xfId="6" applyNumberFormat="1" applyFont="1" applyFill="1" applyBorder="1" applyAlignment="1">
      <alignment vertical="center" wrapText="1"/>
    </xf>
    <xf numFmtId="164" fontId="19" fillId="10" borderId="0" xfId="6" quotePrefix="1" applyNumberFormat="1" applyFont="1" applyFill="1" applyBorder="1" applyAlignment="1">
      <alignment vertical="center" wrapText="1"/>
    </xf>
    <xf numFmtId="3" fontId="20" fillId="0" borderId="0" xfId="0" applyNumberFormat="1" applyFont="1" applyBorder="1" applyAlignment="1">
      <alignment horizontal="right" vertical="center" wrapText="1"/>
    </xf>
    <xf numFmtId="3" fontId="20" fillId="10" borderId="0" xfId="0" applyNumberFormat="1" applyFont="1" applyFill="1" applyBorder="1" applyAlignment="1">
      <alignment horizontal="right" vertical="center" wrapText="1"/>
    </xf>
    <xf numFmtId="3" fontId="19" fillId="8" borderId="0" xfId="0" applyNumberFormat="1" applyFont="1" applyFill="1" applyBorder="1" applyAlignment="1">
      <alignment vertical="center" wrapText="1"/>
    </xf>
    <xf numFmtId="165" fontId="19" fillId="8" borderId="0" xfId="0" applyNumberFormat="1" applyFont="1" applyFill="1" applyBorder="1" applyAlignment="1" applyProtection="1">
      <alignment vertical="center"/>
      <protection hidden="1"/>
    </xf>
    <xf numFmtId="164" fontId="19" fillId="8" borderId="0" xfId="6" applyNumberFormat="1" applyFont="1" applyFill="1" applyBorder="1" applyAlignment="1">
      <alignment vertical="center" wrapText="1"/>
    </xf>
    <xf numFmtId="3" fontId="19" fillId="13" borderId="0" xfId="0" applyNumberFormat="1" applyFont="1" applyFill="1" applyBorder="1" applyAlignment="1">
      <alignment vertical="center" wrapText="1"/>
    </xf>
    <xf numFmtId="164" fontId="19" fillId="13" borderId="0" xfId="6" applyNumberFormat="1" applyFont="1" applyFill="1" applyBorder="1" applyAlignment="1">
      <alignment vertical="center" wrapText="1"/>
    </xf>
    <xf numFmtId="3" fontId="19" fillId="3" borderId="0" xfId="0" applyNumberFormat="1" applyFont="1" applyFill="1" applyBorder="1" applyAlignment="1">
      <alignment vertical="center" wrapText="1"/>
    </xf>
    <xf numFmtId="164" fontId="19" fillId="3" borderId="0" xfId="6" applyNumberFormat="1" applyFont="1" applyFill="1" applyBorder="1" applyAlignment="1">
      <alignment vertical="center" wrapText="1"/>
    </xf>
    <xf numFmtId="0" fontId="20" fillId="5" borderId="0" xfId="7" applyFont="1" applyFill="1" applyBorder="1" applyAlignment="1">
      <alignment horizontal="left" vertical="center" wrapText="1"/>
    </xf>
    <xf numFmtId="3" fontId="2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center" wrapText="1"/>
    </xf>
    <xf numFmtId="3" fontId="14" fillId="3" borderId="0" xfId="0" applyNumberFormat="1" applyFont="1" applyFill="1" applyBorder="1" applyAlignment="1">
      <alignment horizontal="center" vertical="center" wrapText="1"/>
    </xf>
    <xf numFmtId="3" fontId="15" fillId="5" borderId="0" xfId="0" applyNumberFormat="1" applyFont="1" applyFill="1" applyBorder="1" applyAlignment="1">
      <alignment horizontal="center" vertical="center" wrapText="1"/>
    </xf>
    <xf numFmtId="3" fontId="15" fillId="6" borderId="0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left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22" fillId="0" borderId="0" xfId="0" applyNumberFormat="1" applyFont="1" applyBorder="1" applyAlignment="1">
      <alignment horizontal="right" vertical="center" wrapText="1"/>
    </xf>
    <xf numFmtId="164" fontId="22" fillId="5" borderId="0" xfId="0" applyNumberFormat="1" applyFont="1" applyFill="1" applyBorder="1" applyAlignment="1">
      <alignment horizontal="right" vertical="center" wrapText="1"/>
    </xf>
    <xf numFmtId="3" fontId="22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5" fillId="10" borderId="0" xfId="0" applyNumberFormat="1" applyFont="1" applyFill="1" applyBorder="1" applyAlignment="1">
      <alignment horizontal="left" vertical="center" wrapText="1"/>
    </xf>
    <xf numFmtId="3" fontId="8" fillId="10" borderId="0" xfId="0" applyNumberFormat="1" applyFont="1" applyFill="1" applyBorder="1" applyAlignment="1">
      <alignment horizontal="left" vertical="center" wrapText="1"/>
    </xf>
    <xf numFmtId="166" fontId="22" fillId="10" borderId="0" xfId="0" applyNumberFormat="1" applyFont="1" applyFill="1" applyBorder="1" applyAlignment="1">
      <alignment horizontal="right" vertical="center" wrapText="1"/>
    </xf>
    <xf numFmtId="164" fontId="22" fillId="10" borderId="0" xfId="0" applyNumberFormat="1" applyFont="1" applyFill="1" applyBorder="1" applyAlignment="1">
      <alignment horizontal="right" vertical="center" wrapText="1"/>
    </xf>
    <xf numFmtId="4" fontId="22" fillId="10" borderId="0" xfId="0" applyNumberFormat="1" applyFont="1" applyFill="1" applyBorder="1" applyAlignment="1">
      <alignment horizontal="right" vertical="center" wrapText="1"/>
    </xf>
    <xf numFmtId="3" fontId="22" fillId="10" borderId="0" xfId="0" applyNumberFormat="1" applyFont="1" applyFill="1" applyBorder="1" applyAlignment="1">
      <alignment horizontal="center" vertical="center" wrapText="1"/>
    </xf>
    <xf numFmtId="2" fontId="22" fillId="10" borderId="0" xfId="0" applyNumberFormat="1" applyFont="1" applyFill="1" applyBorder="1" applyAlignment="1">
      <alignment horizontal="right" vertical="center" wrapText="1"/>
    </xf>
    <xf numFmtId="3" fontId="17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22" fillId="10" borderId="0" xfId="0" applyNumberFormat="1" applyFont="1" applyFill="1" applyBorder="1" applyAlignment="1">
      <alignment horizontal="right" vertical="center" wrapText="1"/>
    </xf>
    <xf numFmtId="166" fontId="22" fillId="5" borderId="0" xfId="0" applyNumberFormat="1" applyFont="1" applyFill="1" applyBorder="1" applyAlignment="1">
      <alignment horizontal="right" vertical="center" wrapText="1"/>
    </xf>
    <xf numFmtId="3" fontId="22" fillId="5" borderId="0" xfId="0" applyNumberFormat="1" applyFont="1" applyFill="1" applyBorder="1" applyAlignment="1">
      <alignment horizontal="center" vertical="center" wrapText="1"/>
    </xf>
    <xf numFmtId="2" fontId="22" fillId="5" borderId="0" xfId="0" applyNumberFormat="1" applyFont="1" applyFill="1" applyBorder="1" applyAlignment="1">
      <alignment horizontal="right" vertical="center" wrapText="1"/>
    </xf>
    <xf numFmtId="1" fontId="2" fillId="0" borderId="0" xfId="2" applyFont="1">
      <alignment vertical="center"/>
    </xf>
    <xf numFmtId="1" fontId="14" fillId="3" borderId="0" xfId="2" applyFont="1" applyFill="1" applyBorder="1" applyAlignment="1" applyProtection="1">
      <alignment horizontal="center" vertical="center"/>
      <protection hidden="1"/>
    </xf>
    <xf numFmtId="1" fontId="15" fillId="5" borderId="0" xfId="2" applyFont="1" applyFill="1" applyBorder="1" applyAlignment="1" applyProtection="1">
      <alignment horizontal="center" vertical="center"/>
      <protection hidden="1"/>
    </xf>
    <xf numFmtId="49" fontId="15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5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/>
      <protection hidden="1"/>
    </xf>
    <xf numFmtId="165" fontId="8" fillId="8" borderId="0" xfId="2" applyNumberFormat="1" applyFont="1" applyFill="1" applyBorder="1" applyProtection="1">
      <alignment vertical="center"/>
      <protection hidden="1"/>
    </xf>
    <xf numFmtId="164" fontId="8" fillId="8" borderId="0" xfId="8" applyNumberFormat="1" applyFont="1" applyFill="1" applyBorder="1" applyProtection="1">
      <alignment vertical="center"/>
      <protection hidden="1"/>
    </xf>
    <xf numFmtId="1" fontId="15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Fill="1" applyBorder="1" applyProtection="1">
      <alignment vertical="center"/>
      <protection hidden="1"/>
    </xf>
    <xf numFmtId="164" fontId="8" fillId="0" borderId="0" xfId="8" applyNumberFormat="1" applyFont="1" applyFill="1" applyBorder="1" applyProtection="1">
      <alignment vertical="center"/>
      <protection hidden="1"/>
    </xf>
    <xf numFmtId="164" fontId="8" fillId="5" borderId="0" xfId="8" applyNumberFormat="1" applyFont="1" applyFill="1" applyBorder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/>
      <protection hidden="1"/>
    </xf>
    <xf numFmtId="1" fontId="2" fillId="0" borderId="0" xfId="2" applyFont="1" applyBorder="1">
      <alignment vertical="center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14" fillId="3" borderId="0" xfId="9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 vertical="center" wrapText="1"/>
    </xf>
    <xf numFmtId="0" fontId="15" fillId="15" borderId="0" xfId="0" applyFont="1" applyFill="1" applyBorder="1" applyAlignment="1">
      <alignment horizontal="center" vertical="center" wrapText="1"/>
    </xf>
    <xf numFmtId="0" fontId="15" fillId="14" borderId="0" xfId="0" applyFont="1" applyFill="1" applyBorder="1" applyAlignment="1">
      <alignment horizontal="center" vertical="center" wrapText="1"/>
    </xf>
    <xf numFmtId="0" fontId="15" fillId="15" borderId="0" xfId="0" applyFont="1" applyFill="1" applyBorder="1" applyAlignment="1">
      <alignment horizontal="center" vertical="center" wrapText="1"/>
    </xf>
    <xf numFmtId="164" fontId="8" fillId="8" borderId="0" xfId="0" applyNumberFormat="1" applyFont="1" applyFill="1" applyBorder="1" applyAlignment="1">
      <alignment vertical="center"/>
    </xf>
    <xf numFmtId="0" fontId="15" fillId="9" borderId="0" xfId="0" applyFont="1" applyFill="1" applyBorder="1" applyAlignment="1">
      <alignment horizontal="left" vertical="center" wrapText="1"/>
    </xf>
    <xf numFmtId="0" fontId="15" fillId="10" borderId="0" xfId="0" applyFont="1" applyFill="1" applyBorder="1" applyAlignment="1">
      <alignment horizontal="left" vertical="center" wrapText="1"/>
    </xf>
    <xf numFmtId="0" fontId="17" fillId="5" borderId="0" xfId="9" applyNumberFormat="1" applyFont="1" applyFill="1" applyBorder="1" applyAlignment="1" applyProtection="1">
      <alignment horizontal="left" vertical="center" wrapText="1"/>
    </xf>
    <xf numFmtId="3" fontId="14" fillId="3" borderId="0" xfId="9" applyNumberFormat="1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 wrapText="1"/>
    </xf>
    <xf numFmtId="0" fontId="15" fillId="0" borderId="0" xfId="0" applyFont="1" applyBorder="1" applyAlignment="1"/>
    <xf numFmtId="0" fontId="15" fillId="8" borderId="0" xfId="0" applyFont="1" applyFill="1" applyBorder="1" applyAlignment="1"/>
    <xf numFmtId="3" fontId="8" fillId="8" borderId="0" xfId="0" applyNumberFormat="1" applyFont="1" applyFill="1" applyBorder="1"/>
    <xf numFmtId="0" fontId="15" fillId="10" borderId="0" xfId="0" applyFont="1" applyFill="1" applyBorder="1" applyAlignment="1"/>
    <xf numFmtId="0" fontId="17" fillId="5" borderId="0" xfId="9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8" fillId="0" borderId="0" xfId="0" applyFont="1" applyBorder="1" applyAlignment="1"/>
    <xf numFmtId="1" fontId="15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8" applyNumberFormat="1" applyFont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8" applyNumberFormat="1" applyFont="1" applyFill="1" applyBorder="1" applyAlignment="1" applyProtection="1">
      <alignment horizontal="center"/>
      <protection hidden="1"/>
    </xf>
    <xf numFmtId="1" fontId="2" fillId="0" borderId="0" xfId="2" applyFont="1" applyAlignment="1">
      <alignment vertical="center"/>
    </xf>
    <xf numFmtId="1" fontId="17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24" fillId="0" borderId="0" xfId="2" applyFont="1" applyFill="1" applyAlignment="1">
      <alignment horizontal="center" vertical="center"/>
    </xf>
    <xf numFmtId="1" fontId="2" fillId="0" borderId="0" xfId="2" applyAlignment="1">
      <alignment vertical="center" wrapText="1"/>
    </xf>
    <xf numFmtId="1" fontId="14" fillId="3" borderId="0" xfId="2" applyFont="1" applyFill="1" applyBorder="1" applyAlignment="1" applyProtection="1">
      <alignment horizontal="center" vertical="center" wrapText="1"/>
      <protection hidden="1"/>
    </xf>
    <xf numFmtId="1" fontId="15" fillId="5" borderId="0" xfId="2" applyFont="1" applyFill="1" applyBorder="1" applyAlignment="1" applyProtection="1">
      <alignment horizontal="center" vertical="center" wrapText="1"/>
      <protection hidden="1"/>
    </xf>
    <xf numFmtId="0" fontId="15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5" fillId="6" borderId="0" xfId="2" applyFont="1" applyFill="1" applyBorder="1" applyAlignment="1" applyProtection="1">
      <alignment horizontal="center" vertical="center" wrapText="1"/>
      <protection hidden="1"/>
    </xf>
    <xf numFmtId="1" fontId="15" fillId="10" borderId="0" xfId="2" applyFont="1" applyFill="1" applyBorder="1" applyAlignment="1" applyProtection="1">
      <alignment vertical="center" wrapText="1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5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8" applyNumberFormat="1" applyFont="1" applyBorder="1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 applyAlignment="1">
      <alignment vertical="center" wrapText="1"/>
    </xf>
    <xf numFmtId="1" fontId="2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7" fontId="15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14" fillId="3" borderId="0" xfId="9" applyNumberFormat="1" applyFont="1" applyFill="1" applyBorder="1" applyAlignment="1" applyProtection="1">
      <alignment horizontal="center" vertical="center" wrapText="1"/>
      <protection hidden="1"/>
    </xf>
    <xf numFmtId="3" fontId="15" fillId="5" borderId="0" xfId="9" applyNumberFormat="1" applyFont="1" applyFill="1" applyBorder="1" applyAlignment="1" applyProtection="1">
      <alignment horizontal="center" vertical="center" wrapText="1"/>
      <protection hidden="1"/>
    </xf>
    <xf numFmtId="1" fontId="15" fillId="6" borderId="0" xfId="2" applyFont="1" applyFill="1" applyBorder="1" applyAlignment="1" applyProtection="1">
      <alignment horizontal="center" vertical="center"/>
      <protection hidden="1"/>
    </xf>
    <xf numFmtId="1" fontId="15" fillId="5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0" fontId="15" fillId="5" borderId="0" xfId="0" applyFont="1" applyFill="1" applyBorder="1" applyAlignment="1" applyProtection="1">
      <alignment horizontal="center" vertical="center" wrapText="1"/>
      <protection hidden="1"/>
    </xf>
    <xf numFmtId="1" fontId="15" fillId="10" borderId="0" xfId="2" applyFont="1" applyFill="1" applyBorder="1" applyAlignment="1" applyProtection="1">
      <alignment horizontal="center" vertical="center" wrapText="1"/>
      <protection hidden="1"/>
    </xf>
    <xf numFmtId="10" fontId="0" fillId="0" borderId="0" xfId="1" applyNumberFormat="1" applyFont="1" applyProtection="1">
      <protection hidden="1"/>
    </xf>
    <xf numFmtId="164" fontId="0" fillId="0" borderId="0" xfId="1" applyNumberFormat="1" applyFont="1" applyProtection="1">
      <protection hidden="1"/>
    </xf>
    <xf numFmtId="0" fontId="17" fillId="5" borderId="0" xfId="9" applyNumberFormat="1" applyFont="1" applyFill="1" applyBorder="1" applyAlignment="1" applyProtection="1">
      <alignment horizontal="left" vertical="center" wrapText="1"/>
      <protection hidden="1"/>
    </xf>
    <xf numFmtId="1" fontId="25" fillId="0" borderId="0" xfId="2" applyFont="1">
      <alignment vertical="center"/>
    </xf>
    <xf numFmtId="3" fontId="8" fillId="8" borderId="0" xfId="0" applyNumberFormat="1" applyFont="1" applyFill="1" applyBorder="1" applyAlignment="1" applyProtection="1">
      <alignment vertical="center"/>
      <protection hidden="1"/>
    </xf>
    <xf numFmtId="1" fontId="15" fillId="9" borderId="0" xfId="2" applyFont="1" applyFill="1" applyBorder="1" applyAlignment="1" applyProtection="1">
      <alignment horizontal="left"/>
      <protection hidden="1"/>
    </xf>
    <xf numFmtId="165" fontId="8" fillId="9" borderId="0" xfId="2" applyNumberFormat="1" applyFont="1" applyFill="1" applyBorder="1" applyProtection="1">
      <alignment vertical="center"/>
      <protection hidden="1"/>
    </xf>
    <xf numFmtId="164" fontId="8" fillId="9" borderId="0" xfId="8" applyNumberFormat="1" applyFont="1" applyFill="1" applyBorder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6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1" fontId="14" fillId="3" borderId="0" xfId="10" applyFont="1" applyFill="1" applyBorder="1" applyAlignment="1" applyProtection="1">
      <alignment vertical="center"/>
      <protection hidden="1"/>
    </xf>
    <xf numFmtId="1" fontId="26" fillId="3" borderId="0" xfId="10" applyFont="1" applyFill="1" applyBorder="1" applyAlignment="1" applyProtection="1">
      <alignment vertical="center" wrapText="1"/>
      <protection hidden="1"/>
    </xf>
    <xf numFmtId="0" fontId="0" fillId="0" borderId="0" xfId="0" applyAlignment="1">
      <alignment vertical="center"/>
    </xf>
    <xf numFmtId="1" fontId="2" fillId="0" borderId="0" xfId="10" applyAlignment="1">
      <alignment vertical="center"/>
    </xf>
    <xf numFmtId="1" fontId="15" fillId="5" borderId="0" xfId="10" applyFont="1" applyFill="1" applyBorder="1" applyAlignment="1" applyProtection="1">
      <alignment horizontal="center" vertical="center" wrapText="1"/>
      <protection hidden="1"/>
    </xf>
    <xf numFmtId="1" fontId="15" fillId="6" borderId="0" xfId="10" applyFont="1" applyFill="1" applyBorder="1" applyAlignment="1" applyProtection="1">
      <alignment horizontal="center" vertical="center" wrapText="1"/>
      <protection hidden="1"/>
    </xf>
    <xf numFmtId="166" fontId="15" fillId="5" borderId="0" xfId="10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10" applyFont="1" applyFill="1" applyBorder="1" applyAlignment="1" applyProtection="1">
      <alignment horizontal="center" vertical="center" wrapText="1"/>
      <protection hidden="1"/>
    </xf>
    <xf numFmtId="1" fontId="2" fillId="0" borderId="0" xfId="10" applyAlignment="1">
      <alignment vertical="center" wrapText="1"/>
    </xf>
    <xf numFmtId="165" fontId="8" fillId="0" borderId="0" xfId="10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5" fillId="16" borderId="0" xfId="10" applyNumberFormat="1" applyFont="1" applyFill="1" applyBorder="1" applyAlignment="1" applyProtection="1">
      <alignment vertical="center"/>
      <protection hidden="1"/>
    </xf>
    <xf numFmtId="164" fontId="15" fillId="16" borderId="0" xfId="1" applyNumberFormat="1" applyFont="1" applyFill="1" applyBorder="1" applyAlignment="1" applyProtection="1">
      <alignment vertical="center"/>
      <protection hidden="1"/>
    </xf>
    <xf numFmtId="165" fontId="8" fillId="8" borderId="0" xfId="10" applyNumberFormat="1" applyFont="1" applyFill="1" applyBorder="1" applyAlignment="1" applyProtection="1">
      <alignment vertical="center"/>
      <protection hidden="1"/>
    </xf>
    <xf numFmtId="165" fontId="8" fillId="9" borderId="0" xfId="10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5" fontId="15" fillId="9" borderId="0" xfId="10" applyNumberFormat="1" applyFont="1" applyFill="1" applyBorder="1" applyAlignment="1" applyProtection="1">
      <alignment vertical="center"/>
      <protection hidden="1"/>
    </xf>
    <xf numFmtId="164" fontId="15" fillId="9" borderId="0" xfId="1" applyNumberFormat="1" applyFont="1" applyFill="1" applyBorder="1" applyAlignment="1" applyProtection="1">
      <alignment vertical="center"/>
      <protection hidden="1"/>
    </xf>
    <xf numFmtId="165" fontId="8" fillId="10" borderId="0" xfId="10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5" fillId="10" borderId="0" xfId="10" applyNumberFormat="1" applyFont="1" applyFill="1" applyBorder="1" applyAlignment="1" applyProtection="1">
      <alignment vertical="center"/>
      <protection hidden="1"/>
    </xf>
    <xf numFmtId="164" fontId="15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10" applyNumberFormat="1" applyFont="1" applyFill="1" applyBorder="1" applyAlignment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5" fillId="0" borderId="0" xfId="10" applyFont="1" applyBorder="1" applyAlignment="1" applyProtection="1">
      <alignment horizontal="left"/>
      <protection hidden="1"/>
    </xf>
    <xf numFmtId="164" fontId="2" fillId="0" borderId="0" xfId="1" applyNumberFormat="1" applyFont="1" applyAlignment="1">
      <alignment vertical="center"/>
    </xf>
    <xf numFmtId="165" fontId="8" fillId="10" borderId="0" xfId="2" applyNumberFormat="1" applyFont="1" applyFill="1" applyBorder="1" applyProtection="1">
      <alignment vertical="center"/>
      <protection hidden="1"/>
    </xf>
    <xf numFmtId="164" fontId="8" fillId="10" borderId="0" xfId="8" applyNumberFormat="1" applyFont="1" applyFill="1" applyBorder="1" applyProtection="1">
      <alignment vertical="center"/>
      <protection hidden="1"/>
    </xf>
    <xf numFmtId="165" fontId="15" fillId="8" borderId="0" xfId="2" applyNumberFormat="1" applyFont="1" applyFill="1" applyBorder="1" applyProtection="1">
      <alignment vertical="center"/>
      <protection hidden="1"/>
    </xf>
    <xf numFmtId="164" fontId="15" fillId="8" borderId="0" xfId="8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8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8" applyNumberFormat="1" applyFont="1" applyBorder="1" applyAlignment="1" applyProtection="1">
      <alignment horizontal="right"/>
      <protection hidden="1"/>
    </xf>
    <xf numFmtId="164" fontId="0" fillId="0" borderId="0" xfId="8" applyNumberFormat="1" applyFont="1">
      <alignment vertical="center"/>
    </xf>
    <xf numFmtId="1" fontId="15" fillId="5" borderId="0" xfId="2" applyFont="1" applyFill="1" applyBorder="1" applyProtection="1">
      <alignment vertical="center"/>
      <protection hidden="1"/>
    </xf>
    <xf numFmtId="164" fontId="8" fillId="5" borderId="0" xfId="8" applyNumberFormat="1" applyFont="1" applyFill="1" applyBorder="1" applyAlignment="1" applyProtection="1">
      <alignment horizontal="right"/>
      <protection hidden="1"/>
    </xf>
    <xf numFmtId="164" fontId="15" fillId="8" borderId="0" xfId="8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4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5" fillId="5" borderId="0" xfId="2" applyFont="1" applyFill="1" applyBorder="1" applyAlignment="1" applyProtection="1">
      <alignment horizontal="center" vertical="center" wrapText="1"/>
      <protection hidden="1"/>
    </xf>
    <xf numFmtId="1" fontId="15" fillId="6" borderId="0" xfId="2" applyFont="1" applyFill="1" applyBorder="1" applyAlignment="1" applyProtection="1">
      <alignment horizontal="center" vertical="center" wrapText="1"/>
      <protection hidden="1"/>
    </xf>
    <xf numFmtId="1" fontId="15" fillId="17" borderId="0" xfId="2" applyFont="1" applyFill="1" applyBorder="1" applyAlignment="1" applyProtection="1">
      <alignment horizontal="center" vertical="center" wrapText="1"/>
      <protection hidden="1"/>
    </xf>
    <xf numFmtId="3" fontId="8" fillId="5" borderId="0" xfId="8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8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8" fillId="10" borderId="0" xfId="8" applyNumberFormat="1" applyFont="1" applyFill="1" applyBorder="1" applyAlignment="1" applyProtection="1">
      <alignment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8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3" fontId="15" fillId="8" borderId="0" xfId="8" applyNumberFormat="1" applyFont="1" applyFill="1" applyBorder="1" applyAlignment="1" applyProtection="1">
      <alignment vertical="center" wrapText="1"/>
      <protection hidden="1"/>
    </xf>
    <xf numFmtId="164" fontId="15" fillId="8" borderId="0" xfId="1" applyNumberFormat="1" applyFont="1" applyFill="1" applyBorder="1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49" fontId="29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3" borderId="0" xfId="2" applyFont="1" applyFill="1" applyBorder="1" applyAlignment="1" applyProtection="1">
      <alignment horizontal="center" vertical="center" wrapText="1"/>
      <protection hidden="1"/>
    </xf>
    <xf numFmtId="164" fontId="8" fillId="5" borderId="0" xfId="8" applyNumberFormat="1" applyFont="1" applyFill="1" applyBorder="1" applyAlignment="1" applyProtection="1">
      <alignment vertical="center" wrapText="1"/>
      <protection hidden="1"/>
    </xf>
    <xf numFmtId="164" fontId="8" fillId="10" borderId="0" xfId="8" applyNumberFormat="1" applyFont="1" applyFill="1" applyBorder="1" applyAlignment="1" applyProtection="1">
      <alignment vertical="center" wrapText="1"/>
      <protection hidden="1"/>
    </xf>
    <xf numFmtId="164" fontId="8" fillId="8" borderId="0" xfId="8" applyNumberFormat="1" applyFont="1" applyFill="1" applyBorder="1" applyAlignment="1" applyProtection="1">
      <alignment vertical="center" wrapText="1"/>
      <protection hidden="1"/>
    </xf>
    <xf numFmtId="1" fontId="28" fillId="0" borderId="0" xfId="2" applyFont="1">
      <alignment vertical="center"/>
    </xf>
    <xf numFmtId="3" fontId="8" fillId="0" borderId="0" xfId="8" applyNumberFormat="1" applyFont="1" applyBorder="1" applyAlignment="1" applyProtection="1">
      <alignment vertical="center"/>
      <protection hidden="1"/>
    </xf>
    <xf numFmtId="3" fontId="8" fillId="10" borderId="0" xfId="8" applyNumberFormat="1" applyFont="1" applyFill="1" applyBorder="1" applyAlignment="1" applyProtection="1">
      <alignment vertical="center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5" fillId="8" borderId="0" xfId="8" applyNumberFormat="1" applyFont="1" applyFill="1" applyBorder="1" applyAlignment="1" applyProtection="1">
      <alignment vertical="center"/>
      <protection hidden="1"/>
    </xf>
    <xf numFmtId="164" fontId="15" fillId="8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28" fillId="0" borderId="0" xfId="8" applyNumberFormat="1" applyFont="1" applyBorder="1" applyAlignment="1" applyProtection="1">
      <alignment vertical="center"/>
      <protection hidden="1"/>
    </xf>
    <xf numFmtId="164" fontId="8" fillId="5" borderId="0" xfId="8" applyNumberFormat="1" applyFont="1" applyFill="1" applyBorder="1" applyAlignment="1" applyProtection="1">
      <alignment vertical="center"/>
      <protection hidden="1"/>
    </xf>
    <xf numFmtId="164" fontId="8" fillId="0" borderId="0" xfId="8" applyNumberFormat="1" applyFont="1" applyBorder="1" applyAlignment="1" applyProtection="1">
      <alignment vertical="center"/>
      <protection hidden="1"/>
    </xf>
    <xf numFmtId="164" fontId="8" fillId="10" borderId="0" xfId="8" applyNumberFormat="1" applyFont="1" applyFill="1" applyBorder="1" applyAlignment="1" applyProtection="1">
      <alignment vertical="center"/>
      <protection hidden="1"/>
    </xf>
    <xf numFmtId="164" fontId="8" fillId="8" borderId="0" xfId="8" applyNumberFormat="1" applyFont="1" applyFill="1" applyBorder="1" applyAlignment="1" applyProtection="1">
      <alignment vertical="center"/>
      <protection hidden="1"/>
    </xf>
    <xf numFmtId="1" fontId="2" fillId="0" borderId="0" xfId="10">
      <alignment vertical="center"/>
    </xf>
    <xf numFmtId="1" fontId="14" fillId="3" borderId="0" xfId="10" applyFont="1" applyFill="1" applyBorder="1" applyAlignment="1" applyProtection="1">
      <alignment horizontal="center" vertical="center" wrapText="1"/>
      <protection hidden="1"/>
    </xf>
    <xf numFmtId="166" fontId="15" fillId="6" borderId="0" xfId="10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10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1" fontId="28" fillId="0" borderId="0" xfId="10" applyFont="1" applyProtection="1">
      <alignment vertical="center"/>
      <protection hidden="1"/>
    </xf>
    <xf numFmtId="49" fontId="2" fillId="0" borderId="0" xfId="10" applyNumberFormat="1" applyFont="1" applyProtection="1">
      <alignment vertical="center"/>
      <protection hidden="1"/>
    </xf>
    <xf numFmtId="1" fontId="29" fillId="3" borderId="0" xfId="10" applyFont="1" applyFill="1" applyBorder="1" applyAlignment="1" applyProtection="1">
      <alignment horizontal="center" vertical="center" wrapText="1"/>
      <protection hidden="1"/>
    </xf>
    <xf numFmtId="1" fontId="15" fillId="5" borderId="0" xfId="10" applyFont="1" applyFill="1" applyBorder="1" applyAlignment="1" applyProtection="1">
      <alignment horizontal="center" vertical="center"/>
      <protection hidden="1"/>
    </xf>
    <xf numFmtId="0" fontId="15" fillId="5" borderId="0" xfId="10" applyNumberFormat="1" applyFont="1" applyFill="1" applyBorder="1" applyAlignment="1" applyProtection="1">
      <alignment horizontal="center" vertical="center" wrapText="1"/>
      <protection hidden="1"/>
    </xf>
    <xf numFmtId="0" fontId="15" fillId="6" borderId="0" xfId="10" applyNumberFormat="1" applyFont="1" applyFill="1" applyBorder="1" applyAlignment="1" applyProtection="1">
      <alignment horizontal="center" vertical="center" wrapText="1"/>
      <protection hidden="1"/>
    </xf>
    <xf numFmtId="165" fontId="8" fillId="0" borderId="0" xfId="10" applyNumberFormat="1" applyFont="1" applyBorder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5" fontId="8" fillId="7" borderId="0" xfId="10" applyNumberFormat="1" applyFont="1" applyFill="1" applyBorder="1" applyProtection="1">
      <alignment vertical="center"/>
      <protection hidden="1"/>
    </xf>
    <xf numFmtId="164" fontId="8" fillId="7" borderId="0" xfId="8" applyNumberFormat="1" applyFont="1" applyFill="1" applyBorder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horizontal="right" vertical="center"/>
      <protection hidden="1"/>
    </xf>
    <xf numFmtId="165" fontId="8" fillId="8" borderId="0" xfId="10" applyNumberFormat="1" applyFont="1" applyFill="1" applyBorder="1" applyProtection="1">
      <alignment vertical="center"/>
      <protection hidden="1"/>
    </xf>
    <xf numFmtId="164" fontId="8" fillId="8" borderId="0" xfId="8" applyNumberFormat="1" applyFont="1" applyFill="1" applyBorder="1" applyAlignment="1" applyProtection="1">
      <alignment horizontal="right" vertical="center"/>
      <protection hidden="1"/>
    </xf>
    <xf numFmtId="165" fontId="8" fillId="9" borderId="0" xfId="10" applyNumberFormat="1" applyFont="1" applyFill="1" applyBorder="1" applyProtection="1">
      <alignment vertical="center"/>
      <protection hidden="1"/>
    </xf>
    <xf numFmtId="164" fontId="8" fillId="9" borderId="0" xfId="8" applyNumberFormat="1" applyFont="1" applyFill="1" applyBorder="1" applyAlignment="1" applyProtection="1">
      <alignment horizontal="right" vertical="center"/>
      <protection hidden="1"/>
    </xf>
    <xf numFmtId="165" fontId="8" fillId="10" borderId="0" xfId="10" applyNumberFormat="1" applyFont="1" applyFill="1" applyBorder="1" applyProtection="1">
      <alignment vertical="center"/>
      <protection hidden="1"/>
    </xf>
    <xf numFmtId="164" fontId="8" fillId="10" borderId="0" xfId="8" applyNumberFormat="1" applyFont="1" applyFill="1" applyBorder="1" applyAlignment="1" applyProtection="1">
      <alignment horizontal="right" vertical="center"/>
      <protection hidden="1"/>
    </xf>
    <xf numFmtId="164" fontId="8" fillId="0" borderId="0" xfId="8" applyNumberFormat="1" applyFont="1" applyBorder="1" applyAlignment="1" applyProtection="1">
      <alignment horizontal="center" vertical="center"/>
      <protection hidden="1"/>
    </xf>
    <xf numFmtId="1" fontId="17" fillId="5" borderId="0" xfId="10" applyFont="1" applyFill="1" applyBorder="1" applyAlignment="1" applyProtection="1">
      <alignment horizontal="left" vertical="center" wrapText="1"/>
      <protection hidden="1"/>
    </xf>
    <xf numFmtId="1" fontId="8" fillId="8" borderId="0" xfId="2" applyFont="1" applyFill="1" applyBorder="1" applyAlignment="1" applyProtection="1">
      <alignment horizontal="left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Alignment="1" applyProtection="1">
      <alignment horizontal="center"/>
      <protection hidden="1"/>
    </xf>
    <xf numFmtId="1" fontId="2" fillId="0" borderId="0" xfId="2" applyFont="1" applyAlignment="1">
      <alignment vertical="center" wrapText="1"/>
    </xf>
    <xf numFmtId="1" fontId="8" fillId="0" borderId="0" xfId="2" applyFont="1" applyFill="1" applyBorder="1" applyAlignment="1" applyProtection="1">
      <alignment horizontal="left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8" fillId="8" borderId="0" xfId="2" applyFont="1" applyFill="1" applyBorder="1" applyAlignment="1" applyProtection="1">
      <alignment horizontal="left" vertical="center" wrapText="1"/>
      <protection hidden="1"/>
    </xf>
    <xf numFmtId="165" fontId="8" fillId="8" borderId="0" xfId="2" applyNumberFormat="1" applyFont="1" applyFill="1" applyBorder="1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8" fillId="0" borderId="0" xfId="0" applyNumberFormat="1" applyFont="1" applyBorder="1" applyAlignment="1">
      <alignment horizontal="right"/>
    </xf>
    <xf numFmtId="164" fontId="8" fillId="0" borderId="0" xfId="8" applyNumberFormat="1" applyFont="1" applyBorder="1" applyAlignment="1" applyProtection="1">
      <alignment horizontal="right" vertical="center"/>
      <protection hidden="1"/>
    </xf>
    <xf numFmtId="164" fontId="8" fillId="5" borderId="0" xfId="8" applyNumberFormat="1" applyFont="1" applyFill="1" applyBorder="1" applyAlignment="1" applyProtection="1">
      <alignment horizontal="right" vertical="center"/>
      <protection hidden="1"/>
    </xf>
    <xf numFmtId="1" fontId="2" fillId="7" borderId="0" xfId="2" applyFill="1" applyAlignment="1" applyProtection="1">
      <alignment vertical="center" wrapText="1"/>
      <protection hidden="1"/>
    </xf>
    <xf numFmtId="3" fontId="8" fillId="8" borderId="0" xfId="0" applyNumberFormat="1" applyFont="1" applyFill="1" applyBorder="1" applyAlignment="1">
      <alignment horizontal="right" vertical="center"/>
    </xf>
    <xf numFmtId="164" fontId="15" fillId="8" borderId="0" xfId="8" applyNumberFormat="1" applyFont="1" applyFill="1" applyBorder="1" applyAlignment="1" applyProtection="1">
      <alignment horizontal="right" vertical="center"/>
      <protection hidden="1"/>
    </xf>
    <xf numFmtId="3" fontId="8" fillId="9" borderId="0" xfId="0" applyNumberFormat="1" applyFont="1" applyFill="1" applyBorder="1" applyAlignment="1">
      <alignment horizontal="right"/>
    </xf>
    <xf numFmtId="164" fontId="15" fillId="9" borderId="0" xfId="8" applyNumberFormat="1" applyFont="1" applyFill="1" applyBorder="1" applyAlignment="1" applyProtection="1">
      <alignment horizontal="right" vertical="center"/>
      <protection hidden="1"/>
    </xf>
    <xf numFmtId="3" fontId="8" fillId="10" borderId="0" xfId="0" applyNumberFormat="1" applyFont="1" applyFill="1" applyBorder="1" applyAlignment="1">
      <alignment horizontal="right"/>
    </xf>
    <xf numFmtId="164" fontId="15" fillId="10" borderId="0" xfId="8" applyNumberFormat="1" applyFont="1" applyFill="1" applyBorder="1" applyAlignment="1" applyProtection="1">
      <alignment horizontal="right" vertical="center"/>
      <protection hidden="1"/>
    </xf>
    <xf numFmtId="3" fontId="14" fillId="3" borderId="0" xfId="9" applyNumberFormat="1" applyFont="1" applyFill="1" applyBorder="1" applyAlignment="1" applyProtection="1">
      <alignment horizontal="center" vertical="center" wrapText="1"/>
      <protection hidden="1"/>
    </xf>
    <xf numFmtId="3" fontId="15" fillId="5" borderId="0" xfId="9" applyNumberFormat="1" applyFont="1" applyFill="1" applyBorder="1" applyAlignment="1" applyProtection="1">
      <alignment horizontal="center" vertical="center" wrapText="1"/>
      <protection hidden="1"/>
    </xf>
    <xf numFmtId="166" fontId="8" fillId="0" borderId="0" xfId="0" applyNumberFormat="1" applyFont="1" applyBorder="1"/>
    <xf numFmtId="166" fontId="8" fillId="10" borderId="0" xfId="0" applyNumberFormat="1" applyFont="1" applyFill="1" applyBorder="1"/>
    <xf numFmtId="166" fontId="8" fillId="7" borderId="0" xfId="0" applyNumberFormat="1" applyFont="1" applyFill="1" applyBorder="1"/>
    <xf numFmtId="166" fontId="8" fillId="8" borderId="0" xfId="0" applyNumberFormat="1" applyFont="1" applyFill="1" applyBorder="1" applyAlignment="1">
      <alignment vertical="center"/>
    </xf>
    <xf numFmtId="166" fontId="8" fillId="9" borderId="0" xfId="0" applyNumberFormat="1" applyFont="1" applyFill="1" applyBorder="1"/>
    <xf numFmtId="4" fontId="0" fillId="0" borderId="0" xfId="0" applyNumberFormat="1" applyProtection="1">
      <protection hidden="1"/>
    </xf>
    <xf numFmtId="166" fontId="8" fillId="0" borderId="0" xfId="0" applyNumberFormat="1" applyFont="1" applyBorder="1" applyProtection="1">
      <protection hidden="1"/>
    </xf>
    <xf numFmtId="166" fontId="8" fillId="5" borderId="0" xfId="0" applyNumberFormat="1" applyFont="1" applyFill="1" applyBorder="1" applyProtection="1">
      <protection hidden="1"/>
    </xf>
    <xf numFmtId="166" fontId="8" fillId="8" borderId="0" xfId="0" applyNumberFormat="1" applyFont="1" applyFill="1" applyBorder="1" applyAlignment="1" applyProtection="1">
      <alignment vertical="center"/>
      <protection hidden="1"/>
    </xf>
    <xf numFmtId="166" fontId="8" fillId="9" borderId="0" xfId="0" applyNumberFormat="1" applyFont="1" applyFill="1" applyBorder="1" applyProtection="1">
      <protection hidden="1"/>
    </xf>
    <xf numFmtId="166" fontId="8" fillId="10" borderId="0" xfId="0" applyNumberFormat="1" applyFont="1" applyFill="1" applyBorder="1" applyProtection="1">
      <protection hidden="1"/>
    </xf>
    <xf numFmtId="1" fontId="15" fillId="6" borderId="0" xfId="2" applyNumberFormat="1" applyFont="1" applyFill="1" applyBorder="1" applyAlignment="1" applyProtection="1">
      <alignment horizontal="center" vertical="center" wrapText="1"/>
      <protection hidden="1"/>
    </xf>
    <xf numFmtId="174" fontId="8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74" fontId="8" fillId="0" borderId="0" xfId="2" applyNumberFormat="1" applyFont="1" applyBorder="1" applyProtection="1">
      <alignment vertical="center"/>
      <protection hidden="1"/>
    </xf>
    <xf numFmtId="1" fontId="15" fillId="8" borderId="0" xfId="2" applyFont="1" applyFill="1" applyBorder="1" applyAlignment="1" applyProtection="1">
      <alignment horizontal="left" wrapText="1"/>
      <protection hidden="1"/>
    </xf>
    <xf numFmtId="174" fontId="8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8" borderId="0" xfId="8" applyNumberFormat="1" applyFont="1" applyFill="1" applyBorder="1" applyAlignment="1" applyProtection="1">
      <alignment horizontal="right" vertical="center" wrapText="1"/>
      <protection hidden="1"/>
    </xf>
    <xf numFmtId="1" fontId="15" fillId="0" borderId="0" xfId="2" applyFont="1" applyBorder="1" applyAlignment="1" applyProtection="1">
      <alignment horizontal="left" wrapText="1"/>
      <protection hidden="1"/>
    </xf>
    <xf numFmtId="174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5" borderId="0" xfId="8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74" fontId="8" fillId="10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0" borderId="0" xfId="2" applyNumberFormat="1" applyFont="1" applyFill="1" applyBorder="1" applyAlignment="1" applyProtection="1">
      <alignment horizontal="right" vertical="center" wrapText="1"/>
      <protection hidden="1"/>
    </xf>
    <xf numFmtId="174" fontId="8" fillId="0" borderId="0" xfId="2" applyNumberFormat="1" applyFont="1" applyBorder="1" applyAlignment="1" applyProtection="1">
      <alignment horizontal="right" wrapText="1"/>
      <protection hidden="1"/>
    </xf>
    <xf numFmtId="1" fontId="4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49" fillId="0" borderId="0" xfId="2" applyFont="1" applyBorder="1" applyAlignment="1">
      <alignment vertical="center" wrapText="1"/>
    </xf>
    <xf numFmtId="164" fontId="8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5" fillId="9" borderId="0" xfId="2" applyFont="1" applyFill="1" applyBorder="1" applyAlignment="1" applyProtection="1">
      <alignment horizontal="left" vertical="center" wrapText="1"/>
      <protection hidden="1"/>
    </xf>
    <xf numFmtId="174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8" applyNumberFormat="1" applyFont="1" applyFill="1" applyBorder="1" applyAlignment="1" applyProtection="1">
      <alignment horizontal="right" vertical="center" wrapText="1"/>
      <protection hidden="1"/>
    </xf>
    <xf numFmtId="1" fontId="15" fillId="0" borderId="0" xfId="2" applyFont="1" applyBorder="1" applyAlignment="1" applyProtection="1">
      <alignment horizontal="left" vertical="center" wrapText="1"/>
      <protection hidden="1"/>
    </xf>
    <xf numFmtId="174" fontId="8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5" fillId="8" borderId="0" xfId="8" applyNumberFormat="1" applyFont="1" applyFill="1" applyBorder="1" applyAlignment="1" applyProtection="1">
      <alignment vertical="center"/>
      <protection hidden="1"/>
    </xf>
    <xf numFmtId="166" fontId="8" fillId="9" borderId="0" xfId="0" applyNumberFormat="1" applyFont="1" applyFill="1" applyBorder="1" applyAlignment="1">
      <alignment vertical="center"/>
    </xf>
    <xf numFmtId="164" fontId="15" fillId="9" borderId="0" xfId="8" applyNumberFormat="1" applyFont="1" applyFill="1" applyBorder="1" applyProtection="1">
      <alignment vertical="center"/>
      <protection hidden="1"/>
    </xf>
    <xf numFmtId="166" fontId="8" fillId="10" borderId="0" xfId="0" applyNumberFormat="1" applyFont="1" applyFill="1" applyBorder="1" applyAlignment="1">
      <alignment vertical="center"/>
    </xf>
    <xf numFmtId="164" fontId="15" fillId="10" borderId="0" xfId="8" applyNumberFormat="1" applyFont="1" applyFill="1" applyBorder="1" applyProtection="1">
      <alignment vertical="center"/>
      <protection hidden="1"/>
    </xf>
    <xf numFmtId="10" fontId="8" fillId="5" borderId="0" xfId="8" applyNumberFormat="1" applyFont="1" applyFill="1" applyBorder="1" applyAlignment="1" applyProtection="1">
      <alignment horizontal="center" vertical="center"/>
      <protection hidden="1"/>
    </xf>
    <xf numFmtId="10" fontId="8" fillId="10" borderId="0" xfId="8" applyNumberFormat="1" applyFont="1" applyFill="1" applyBorder="1" applyProtection="1">
      <alignment vertical="center"/>
      <protection hidden="1"/>
    </xf>
    <xf numFmtId="4" fontId="14" fillId="3" borderId="0" xfId="9" applyNumberFormat="1" applyFont="1" applyFill="1" applyBorder="1" applyAlignment="1" applyProtection="1">
      <alignment horizontal="center" vertical="center" wrapText="1"/>
      <protection hidden="1"/>
    </xf>
    <xf numFmtId="4" fontId="15" fillId="5" borderId="0" xfId="9" applyNumberFormat="1" applyFont="1" applyFill="1" applyBorder="1" applyAlignment="1" applyProtection="1">
      <alignment horizontal="center" vertical="center" wrapText="1"/>
      <protection hidden="1"/>
    </xf>
    <xf numFmtId="4" fontId="8" fillId="0" borderId="0" xfId="0" applyNumberFormat="1" applyFont="1" applyBorder="1"/>
    <xf numFmtId="4" fontId="8" fillId="5" borderId="0" xfId="1" applyNumberFormat="1" applyFont="1" applyFill="1" applyBorder="1"/>
    <xf numFmtId="4" fontId="8" fillId="10" borderId="0" xfId="0" applyNumberFormat="1" applyFont="1" applyFill="1" applyBorder="1"/>
    <xf numFmtId="4" fontId="8" fillId="7" borderId="0" xfId="0" applyNumberFormat="1" applyFont="1" applyFill="1" applyBorder="1"/>
    <xf numFmtId="4" fontId="8" fillId="7" borderId="0" xfId="1" applyNumberFormat="1" applyFont="1" applyFill="1" applyBorder="1"/>
    <xf numFmtId="4" fontId="8" fillId="8" borderId="0" xfId="0" applyNumberFormat="1" applyFont="1" applyFill="1" applyBorder="1" applyAlignment="1">
      <alignment vertical="center"/>
    </xf>
    <xf numFmtId="4" fontId="8" fillId="9" borderId="0" xfId="0" applyNumberFormat="1" applyFont="1" applyFill="1" applyBorder="1"/>
    <xf numFmtId="4" fontId="8" fillId="9" borderId="0" xfId="1" applyNumberFormat="1" applyFont="1" applyFill="1" applyBorder="1"/>
    <xf numFmtId="4" fontId="8" fillId="10" borderId="0" xfId="1" applyNumberFormat="1" applyFont="1" applyFill="1" applyBorder="1"/>
    <xf numFmtId="4" fontId="8" fillId="5" borderId="0" xfId="0" applyNumberFormat="1" applyFont="1" applyFill="1" applyBorder="1"/>
    <xf numFmtId="4" fontId="8" fillId="0" borderId="0" xfId="0" applyNumberFormat="1" applyFont="1" applyBorder="1" applyProtection="1">
      <protection hidden="1"/>
    </xf>
    <xf numFmtId="4" fontId="8" fillId="0" borderId="0" xfId="1" applyNumberFormat="1" applyFont="1" applyFill="1" applyBorder="1"/>
    <xf numFmtId="4" fontId="8" fillId="5" borderId="0" xfId="0" applyNumberFormat="1" applyFont="1" applyFill="1" applyBorder="1" applyProtection="1">
      <protection hidden="1"/>
    </xf>
    <xf numFmtId="4" fontId="8" fillId="8" borderId="0" xfId="0" applyNumberFormat="1" applyFont="1" applyFill="1" applyBorder="1" applyAlignment="1" applyProtection="1">
      <alignment vertical="center"/>
      <protection hidden="1"/>
    </xf>
    <xf numFmtId="4" fontId="8" fillId="9" borderId="0" xfId="0" applyNumberFormat="1" applyFont="1" applyFill="1" applyBorder="1" applyProtection="1">
      <protection hidden="1"/>
    </xf>
    <xf numFmtId="4" fontId="8" fillId="10" borderId="0" xfId="0" applyNumberFormat="1" applyFont="1" applyFill="1" applyBorder="1" applyProtection="1">
      <protection hidden="1"/>
    </xf>
    <xf numFmtId="4" fontId="8" fillId="0" borderId="0" xfId="0" applyNumberFormat="1" applyFont="1" applyFill="1" applyBorder="1"/>
    <xf numFmtId="175" fontId="8" fillId="8" borderId="0" xfId="2" applyNumberFormat="1" applyFont="1" applyFill="1" applyBorder="1" applyAlignment="1" applyProtection="1">
      <alignment horizontal="right" vertical="center"/>
      <protection hidden="1"/>
    </xf>
    <xf numFmtId="175" fontId="8" fillId="8" borderId="0" xfId="8" applyNumberFormat="1" applyFont="1" applyFill="1" applyBorder="1" applyAlignment="1" applyProtection="1">
      <alignment horizontal="right" vertical="center"/>
      <protection hidden="1"/>
    </xf>
    <xf numFmtId="175" fontId="8" fillId="0" borderId="0" xfId="2" applyNumberFormat="1" applyFont="1" applyBorder="1" applyAlignment="1" applyProtection="1">
      <alignment horizontal="right" vertical="center"/>
      <protection hidden="1"/>
    </xf>
    <xf numFmtId="175" fontId="8" fillId="5" borderId="0" xfId="8" applyNumberFormat="1" applyFont="1" applyFill="1" applyBorder="1" applyAlignment="1" applyProtection="1">
      <alignment horizontal="right" vertical="center"/>
      <protection hidden="1"/>
    </xf>
    <xf numFmtId="175" fontId="8" fillId="8" borderId="0" xfId="2" applyNumberFormat="1" applyFont="1" applyFill="1" applyBorder="1" applyAlignment="1" applyProtection="1">
      <alignment horizontal="right" vertical="center" wrapText="1"/>
      <protection hidden="1"/>
    </xf>
    <xf numFmtId="175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0" borderId="0" xfId="2" applyFont="1" applyFill="1" applyBorder="1" applyAlignment="1" applyProtection="1">
      <alignment horizontal="right" vertical="center" wrapText="1"/>
      <protection hidden="1"/>
    </xf>
    <xf numFmtId="1" fontId="8" fillId="10" borderId="0" xfId="2" applyFont="1" applyFill="1" applyBorder="1" applyAlignment="1" applyProtection="1">
      <alignment horizontal="right" vertical="center"/>
      <protection hidden="1"/>
    </xf>
    <xf numFmtId="175" fontId="8" fillId="0" borderId="0" xfId="2" applyNumberFormat="1" applyFont="1" applyBorder="1" applyAlignment="1" applyProtection="1">
      <alignment horizontal="right" wrapText="1"/>
      <protection hidden="1"/>
    </xf>
    <xf numFmtId="175" fontId="8" fillId="5" borderId="0" xfId="8" applyNumberFormat="1" applyFont="1" applyFill="1" applyBorder="1" applyAlignment="1" applyProtection="1">
      <alignment horizontal="right"/>
      <protection hidden="1"/>
    </xf>
    <xf numFmtId="1" fontId="15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/>
      <protection hidden="1"/>
    </xf>
    <xf numFmtId="1" fontId="15" fillId="9" borderId="0" xfId="2" applyFont="1" applyFill="1" applyBorder="1" applyAlignment="1" applyProtection="1">
      <alignment horizontal="left" vertical="center"/>
      <protection hidden="1"/>
    </xf>
    <xf numFmtId="175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75" fontId="8" fillId="9" borderId="0" xfId="8" applyNumberFormat="1" applyFont="1" applyFill="1" applyBorder="1" applyAlignment="1" applyProtection="1">
      <alignment horizontal="right" vertical="center"/>
      <protection hidden="1"/>
    </xf>
    <xf numFmtId="1" fontId="15" fillId="0" borderId="0" xfId="2" applyFont="1" applyBorder="1" applyAlignment="1" applyProtection="1">
      <alignment horizontal="left" vertical="center"/>
      <protection hidden="1"/>
    </xf>
    <xf numFmtId="0" fontId="15" fillId="11" borderId="0" xfId="0" applyFont="1" applyFill="1" applyBorder="1" applyAlignment="1">
      <alignment horizontal="right" vertical="center"/>
    </xf>
    <xf numFmtId="2" fontId="8" fillId="0" borderId="0" xfId="8" applyNumberFormat="1" applyFont="1" applyBorder="1" applyProtection="1">
      <alignment vertical="center"/>
      <protection hidden="1"/>
    </xf>
    <xf numFmtId="2" fontId="8" fillId="5" borderId="0" xfId="8" applyNumberFormat="1" applyFont="1" applyFill="1" applyBorder="1" applyProtection="1">
      <alignment vertical="center"/>
      <protection hidden="1"/>
    </xf>
    <xf numFmtId="0" fontId="15" fillId="7" borderId="0" xfId="0" applyFont="1" applyFill="1" applyBorder="1" applyAlignment="1">
      <alignment horizontal="right" vertical="center"/>
    </xf>
    <xf numFmtId="2" fontId="8" fillId="7" borderId="0" xfId="8" applyNumberFormat="1" applyFont="1" applyFill="1" applyBorder="1" applyProtection="1">
      <alignment vertical="center"/>
      <protection hidden="1"/>
    </xf>
    <xf numFmtId="2" fontId="15" fillId="8" borderId="0" xfId="8" applyNumberFormat="1" applyFont="1" applyFill="1" applyBorder="1" applyAlignment="1" applyProtection="1">
      <alignment vertical="center"/>
      <protection hidden="1"/>
    </xf>
    <xf numFmtId="4" fontId="8" fillId="9" borderId="0" xfId="0" applyNumberFormat="1" applyFont="1" applyFill="1" applyBorder="1" applyAlignment="1">
      <alignment vertical="center"/>
    </xf>
    <xf numFmtId="2" fontId="15" fillId="9" borderId="0" xfId="8" applyNumberFormat="1" applyFont="1" applyFill="1" applyBorder="1" applyProtection="1">
      <alignment vertical="center"/>
      <protection hidden="1"/>
    </xf>
    <xf numFmtId="4" fontId="8" fillId="10" borderId="0" xfId="0" applyNumberFormat="1" applyFont="1" applyFill="1" applyBorder="1" applyAlignment="1">
      <alignment vertical="center"/>
    </xf>
    <xf numFmtId="2" fontId="15" fillId="10" borderId="0" xfId="8" applyNumberFormat="1" applyFont="1" applyFill="1" applyBorder="1" applyProtection="1">
      <alignment vertical="center"/>
      <protection hidden="1"/>
    </xf>
    <xf numFmtId="2" fontId="15" fillId="7" borderId="0" xfId="8" applyNumberFormat="1" applyFont="1" applyFill="1" applyBorder="1" applyAlignment="1" applyProtection="1">
      <alignment vertical="center"/>
      <protection hidden="1"/>
    </xf>
    <xf numFmtId="2" fontId="15" fillId="7" borderId="0" xfId="8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5" fillId="10" borderId="0" xfId="8" applyNumberFormat="1" applyFont="1" applyFill="1" applyBorder="1" applyAlignment="1" applyProtection="1">
      <alignment horizontal="right" vertical="center"/>
      <protection hidden="1"/>
    </xf>
    <xf numFmtId="1" fontId="50" fillId="40" borderId="11" xfId="2" applyFont="1" applyFill="1" applyBorder="1" applyAlignment="1">
      <alignment horizontal="center" vertical="center"/>
    </xf>
    <xf numFmtId="1" fontId="2" fillId="0" borderId="12" xfId="2" applyFont="1" applyBorder="1" applyAlignment="1" applyProtection="1">
      <alignment horizontal="left"/>
    </xf>
    <xf numFmtId="1" fontId="28" fillId="40" borderId="13" xfId="2" applyFont="1" applyFill="1" applyBorder="1" applyAlignment="1">
      <alignment vertical="center"/>
    </xf>
    <xf numFmtId="1" fontId="50" fillId="40" borderId="14" xfId="2" applyFont="1" applyFill="1" applyBorder="1" applyAlignment="1">
      <alignment horizontal="center" vertical="center"/>
    </xf>
    <xf numFmtId="1" fontId="2" fillId="0" borderId="15" xfId="2" applyFont="1" applyBorder="1" applyAlignment="1" applyProtection="1">
      <alignment horizontal="left"/>
    </xf>
    <xf numFmtId="1" fontId="50" fillId="40" borderId="16" xfId="2" applyFont="1" applyFill="1" applyBorder="1" applyAlignment="1">
      <alignment horizontal="center" vertical="center"/>
    </xf>
    <xf numFmtId="1" fontId="2" fillId="0" borderId="17" xfId="2" applyFont="1" applyBorder="1" applyAlignment="1" applyProtection="1">
      <alignment horizontal="left"/>
    </xf>
    <xf numFmtId="1" fontId="51" fillId="40" borderId="18" xfId="2" applyNumberFormat="1" applyFont="1" applyFill="1" applyBorder="1" applyAlignment="1">
      <alignment horizontal="center" vertical="center" wrapText="1"/>
    </xf>
    <xf numFmtId="1" fontId="50" fillId="40" borderId="11" xfId="2" applyFont="1" applyFill="1" applyBorder="1" applyAlignment="1">
      <alignment horizontal="center" vertical="center" wrapText="1"/>
    </xf>
    <xf numFmtId="1" fontId="2" fillId="0" borderId="12" xfId="2" applyFont="1" applyFill="1" applyBorder="1" applyAlignment="1">
      <alignment horizontal="left" vertical="center" wrapText="1"/>
    </xf>
    <xf numFmtId="1" fontId="50" fillId="40" borderId="14" xfId="2" applyFont="1" applyFill="1" applyBorder="1" applyAlignment="1">
      <alignment horizontal="center" vertical="center" wrapText="1"/>
    </xf>
    <xf numFmtId="1" fontId="2" fillId="0" borderId="15" xfId="2" applyFont="1" applyFill="1" applyBorder="1" applyAlignment="1">
      <alignment horizontal="left" vertical="center" wrapText="1"/>
    </xf>
    <xf numFmtId="1" fontId="2" fillId="0" borderId="0" xfId="2" applyFont="1" applyAlignment="1">
      <alignment horizontal="left" vertical="center"/>
    </xf>
    <xf numFmtId="1" fontId="2" fillId="0" borderId="0" xfId="2" applyAlignment="1">
      <alignment horizontal="left" vertical="center"/>
    </xf>
    <xf numFmtId="1" fontId="2" fillId="0" borderId="0" xfId="2" applyAlignment="1">
      <alignment horizontal="center" vertical="center"/>
    </xf>
    <xf numFmtId="1" fontId="54" fillId="40" borderId="19" xfId="2" applyNumberFormat="1" applyFont="1" applyFill="1" applyBorder="1" applyAlignment="1" applyProtection="1">
      <alignment horizontal="center" vertical="center" wrapText="1"/>
      <protection hidden="1"/>
    </xf>
    <xf numFmtId="1" fontId="55" fillId="41" borderId="18" xfId="2" applyFont="1" applyFill="1" applyBorder="1" applyAlignment="1">
      <alignment horizontal="center" vertical="center" wrapText="1"/>
    </xf>
    <xf numFmtId="1" fontId="55" fillId="41" borderId="20" xfId="2" applyFont="1" applyFill="1" applyBorder="1" applyAlignment="1">
      <alignment horizontal="center" vertical="center" wrapText="1"/>
    </xf>
    <xf numFmtId="1" fontId="55" fillId="41" borderId="21" xfId="2" applyFont="1" applyFill="1" applyBorder="1" applyAlignment="1">
      <alignment horizontal="center" vertical="center" wrapText="1"/>
    </xf>
    <xf numFmtId="0" fontId="50" fillId="40" borderId="22" xfId="2" applyNumberFormat="1" applyFont="1" applyFill="1" applyBorder="1" applyAlignment="1" applyProtection="1">
      <alignment horizontal="center" vertical="center"/>
      <protection hidden="1"/>
    </xf>
    <xf numFmtId="1" fontId="50" fillId="40" borderId="19" xfId="2" applyNumberFormat="1" applyFont="1" applyFill="1" applyBorder="1" applyAlignment="1">
      <alignment horizontal="center" vertical="center" wrapText="1"/>
    </xf>
  </cellXfs>
  <cellStyles count="188">
    <cellStyle name="20% - Énfasis1 2" xfId="11"/>
    <cellStyle name="20% - Énfasis1 3" xfId="12"/>
    <cellStyle name="20% - Énfasis1 4" xfId="13"/>
    <cellStyle name="20% - Énfasis1 5" xfId="14"/>
    <cellStyle name="20% - Énfasis2 2" xfId="15"/>
    <cellStyle name="20% - Énfasis2 3" xfId="16"/>
    <cellStyle name="20% - Énfasis2 4" xfId="17"/>
    <cellStyle name="20% - Énfasis2 5" xfId="18"/>
    <cellStyle name="20% - Énfasis3 2" xfId="19"/>
    <cellStyle name="20% - Énfasis3 3" xfId="20"/>
    <cellStyle name="20% - Énfasis3 4" xfId="21"/>
    <cellStyle name="20% - Énfasis3 5" xfId="22"/>
    <cellStyle name="20% - Énfasis4 2" xfId="23"/>
    <cellStyle name="20% - Énfasis4 3" xfId="24"/>
    <cellStyle name="20% - Énfasis4 4" xfId="25"/>
    <cellStyle name="20% - Énfasis4 5" xfId="26"/>
    <cellStyle name="20% - Énfasis5 2" xfId="27"/>
    <cellStyle name="20% - Énfasis5 3" xfId="28"/>
    <cellStyle name="20% - Énfasis5 4" xfId="29"/>
    <cellStyle name="20% - Énfasis5 5" xfId="30"/>
    <cellStyle name="20% - Énfasis6 2" xfId="31"/>
    <cellStyle name="20% - Énfasis6 3" xfId="32"/>
    <cellStyle name="20% - Énfasis6 4" xfId="33"/>
    <cellStyle name="20% - Énfasis6 5" xfId="34"/>
    <cellStyle name="40% - Énfasis1 2" xfId="35"/>
    <cellStyle name="40% - Énfasis1 3" xfId="36"/>
    <cellStyle name="40% - Énfasis1 4" xfId="37"/>
    <cellStyle name="40% - Énfasis1 5" xfId="38"/>
    <cellStyle name="40% - Énfasis2 2" xfId="39"/>
    <cellStyle name="40% - Énfasis2 3" xfId="40"/>
    <cellStyle name="40% - Énfasis2 4" xfId="41"/>
    <cellStyle name="40% - Énfasis2 5" xfId="42"/>
    <cellStyle name="40% - Énfasis3 2" xfId="43"/>
    <cellStyle name="40% - Énfasis3 3" xfId="44"/>
    <cellStyle name="40% - Énfasis3 4" xfId="45"/>
    <cellStyle name="40% - Énfasis3 5" xfId="46"/>
    <cellStyle name="40% - Énfasis4 2" xfId="47"/>
    <cellStyle name="40% - Énfasis4 3" xfId="48"/>
    <cellStyle name="40% - Énfasis4 4" xfId="49"/>
    <cellStyle name="40% - Énfasis4 5" xfId="50"/>
    <cellStyle name="40% - Énfasis5 2" xfId="51"/>
    <cellStyle name="40% - Énfasis5 3" xfId="52"/>
    <cellStyle name="40% - Énfasis5 4" xfId="53"/>
    <cellStyle name="40% - Énfasis5 5" xfId="54"/>
    <cellStyle name="40% - Énfasis6 2" xfId="55"/>
    <cellStyle name="40% - Énfasis6 3" xfId="56"/>
    <cellStyle name="40% - Énfasis6 4" xfId="57"/>
    <cellStyle name="40% - Énfasis6 5" xfId="58"/>
    <cellStyle name="60% - Énfasis1 2" xfId="59"/>
    <cellStyle name="60% - Énfasis1 3" xfId="60"/>
    <cellStyle name="60% - Énfasis1 4" xfId="61"/>
    <cellStyle name="60% - Énfasis1 5" xfId="62"/>
    <cellStyle name="60% - Énfasis2 2" xfId="63"/>
    <cellStyle name="60% - Énfasis2 3" xfId="64"/>
    <cellStyle name="60% - Énfasis2 4" xfId="65"/>
    <cellStyle name="60% - Énfasis2 5" xfId="66"/>
    <cellStyle name="60% - Énfasis3 2" xfId="67"/>
    <cellStyle name="60% - Énfasis3 3" xfId="68"/>
    <cellStyle name="60% - Énfasis3 4" xfId="69"/>
    <cellStyle name="60% - Énfasis3 5" xfId="70"/>
    <cellStyle name="60% - Énfasis4 2" xfId="71"/>
    <cellStyle name="60% - Énfasis4 3" xfId="72"/>
    <cellStyle name="60% - Énfasis4 4" xfId="73"/>
    <cellStyle name="60% - Énfasis4 5" xfId="74"/>
    <cellStyle name="60% - Énfasis5 2" xfId="75"/>
    <cellStyle name="60% - Énfasis5 3" xfId="76"/>
    <cellStyle name="60% - Énfasis5 4" xfId="77"/>
    <cellStyle name="60% - Énfasis5 5" xfId="78"/>
    <cellStyle name="60% - Énfasis6 2" xfId="79"/>
    <cellStyle name="60% - Énfasis6 3" xfId="80"/>
    <cellStyle name="60% - Énfasis6 4" xfId="81"/>
    <cellStyle name="60% - Énfasis6 5" xfId="82"/>
    <cellStyle name="Buena 2" xfId="83"/>
    <cellStyle name="Buena 3" xfId="84"/>
    <cellStyle name="Buena 4" xfId="85"/>
    <cellStyle name="Buena 5" xfId="86"/>
    <cellStyle name="Cabecera 1" xfId="87"/>
    <cellStyle name="Cabecera 2" xfId="88"/>
    <cellStyle name="Cálculo 2" xfId="89"/>
    <cellStyle name="Cálculo 3" xfId="90"/>
    <cellStyle name="Cálculo 4" xfId="91"/>
    <cellStyle name="Cálculo 5" xfId="92"/>
    <cellStyle name="Celda de comprobación 2" xfId="93"/>
    <cellStyle name="Celda de comprobación 3" xfId="94"/>
    <cellStyle name="Celda de comprobación 4" xfId="95"/>
    <cellStyle name="Celda de comprobación 5" xfId="96"/>
    <cellStyle name="Celda vinculada 2" xfId="97"/>
    <cellStyle name="Celda vinculada 3" xfId="98"/>
    <cellStyle name="Celda vinculada 4" xfId="99"/>
    <cellStyle name="Celda vinculada 5" xfId="100"/>
    <cellStyle name="Encabezado 4 2" xfId="101"/>
    <cellStyle name="Encabezado 4 3" xfId="102"/>
    <cellStyle name="Encabezado 4 4" xfId="103"/>
    <cellStyle name="Encabezado 4 5" xfId="104"/>
    <cellStyle name="Énfasis1 2" xfId="105"/>
    <cellStyle name="Énfasis1 3" xfId="106"/>
    <cellStyle name="Énfasis1 4" xfId="107"/>
    <cellStyle name="Énfasis1 5" xfId="108"/>
    <cellStyle name="Énfasis2 2" xfId="109"/>
    <cellStyle name="Énfasis2 3" xfId="110"/>
    <cellStyle name="Énfasis2 4" xfId="111"/>
    <cellStyle name="Énfasis2 5" xfId="112"/>
    <cellStyle name="Énfasis3 2" xfId="113"/>
    <cellStyle name="Énfasis3 3" xfId="114"/>
    <cellStyle name="Énfasis3 4" xfId="115"/>
    <cellStyle name="Énfasis3 5" xfId="116"/>
    <cellStyle name="Énfasis4 2" xfId="117"/>
    <cellStyle name="Énfasis4 3" xfId="118"/>
    <cellStyle name="Énfasis4 4" xfId="119"/>
    <cellStyle name="Énfasis4 5" xfId="120"/>
    <cellStyle name="Énfasis5 2" xfId="121"/>
    <cellStyle name="Énfasis5 3" xfId="122"/>
    <cellStyle name="Énfasis5 4" xfId="123"/>
    <cellStyle name="Énfasis5 5" xfId="124"/>
    <cellStyle name="Énfasis6 2" xfId="125"/>
    <cellStyle name="Énfasis6 3" xfId="126"/>
    <cellStyle name="Énfasis6 4" xfId="127"/>
    <cellStyle name="Énfasis6 5" xfId="128"/>
    <cellStyle name="Entrada 2" xfId="129"/>
    <cellStyle name="Entrada 3" xfId="130"/>
    <cellStyle name="Entrada 4" xfId="131"/>
    <cellStyle name="Entrada 5" xfId="132"/>
    <cellStyle name="Estilo 1" xfId="133"/>
    <cellStyle name="Euro" xfId="134"/>
    <cellStyle name="Fecha" xfId="135"/>
    <cellStyle name="Fijo" xfId="136"/>
    <cellStyle name="Hipervínculo 2" xfId="3"/>
    <cellStyle name="Incorrecto 2" xfId="137"/>
    <cellStyle name="Incorrecto 3" xfId="138"/>
    <cellStyle name="Incorrecto 4" xfId="139"/>
    <cellStyle name="Incorrecto 5" xfId="140"/>
    <cellStyle name="Millares [0] 2" xfId="141"/>
    <cellStyle name="Monetario" xfId="142"/>
    <cellStyle name="Monetario0" xfId="143"/>
    <cellStyle name="Neutral 2" xfId="144"/>
    <cellStyle name="Neutral 3" xfId="145"/>
    <cellStyle name="Neutral 4" xfId="146"/>
    <cellStyle name="Neutral 5" xfId="147"/>
    <cellStyle name="Normal" xfId="0" builtinId="0"/>
    <cellStyle name="Normal 2" xfId="2"/>
    <cellStyle name="Normal 2 2" xfId="10"/>
    <cellStyle name="Normal 3" xfId="148"/>
    <cellStyle name="Normal 3 2" xfId="149"/>
    <cellStyle name="Normal_CANARIAS E ISLAS 2004 2" xfId="7"/>
    <cellStyle name="Normal_Datos para el Boletín resumen 2004" xfId="5"/>
    <cellStyle name="Normal_Series anuales Estadísticas de Turismo" xfId="9"/>
    <cellStyle name="Normal_Series Mensuales Estadísticas de Turismo DGOIT" xfId="4"/>
    <cellStyle name="Notas 2" xfId="150"/>
    <cellStyle name="Notas 3" xfId="151"/>
    <cellStyle name="Notas 4" xfId="152"/>
    <cellStyle name="Notas 5" xfId="153"/>
    <cellStyle name="Porcentaje" xfId="1" builtinId="5"/>
    <cellStyle name="Porcentual 2" xfId="8"/>
    <cellStyle name="Porcentual_Series anuales Estadísticas de Turismo" xfId="6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184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EVOLUCIÓN DE PASAJEROS LLEGADOS A 
CANARIAS DESDE AEROPUERTOS EXTRANJEROS - ISLAS</a:t>
            </a:r>
          </a:p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INVIERNOS</a:t>
            </a:r>
          </a:p>
        </c:rich>
      </c:tx>
      <c:layout>
        <c:manualLayout>
          <c:xMode val="edge"/>
          <c:yMode val="edge"/>
          <c:x val="0.1398250813597304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99577808966206"/>
          <c:y val="0.28365348955953884"/>
          <c:w val="0.85063462501864295"/>
          <c:h val="0.46555857139018075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ANUAL'!$B$274,'tablas pasajeros ANUAL'!$B$260,'tablas pasajeros ANUAL'!$B$246,'tablas pasajeros ANUAL'!$B$232,'tablas pasajeros ANUAL'!$B$218,'tablas pasajeros ANUAL'!$B$204,'tablas pasajeros ANUAL'!$B$190,'tablas pasajeros ANUAL'!$B$176,'tablas pasajeros ANUAL'!$B$162,'tablas pasajeros ANUAL'!$B$148,'tablas pasajeros ANUAL'!$B$134,'tablas pasajeros ANUAL'!$B$120,'tablas pasajeros ANUAL'!$B$106,'tablas pasajeros ANUAL'!$B$92,'tablas pasajeros ANUAL'!$B$78,'tablas pasajeros ANUAL'!$B$64,'tablas pasajeros ANUAL'!$B$50,'tablas pasajeros ANUAL'!$B$36,'tablas pasajeros ANUAL'!$B$22,'tablas pasajeros ANUAL'!$B$8)</c:f>
              <c:strCache>
                <c:ptCount val="20"/>
                <c:pt idx="0">
                  <c:v>Invierno 93/94</c:v>
                </c:pt>
                <c:pt idx="1">
                  <c:v>Invierno 94/95</c:v>
                </c:pt>
                <c:pt idx="2">
                  <c:v>Invierno 95/96</c:v>
                </c:pt>
                <c:pt idx="3">
                  <c:v>Invierno 96/97</c:v>
                </c:pt>
                <c:pt idx="4">
                  <c:v>Invierno 97/98</c:v>
                </c:pt>
                <c:pt idx="5">
                  <c:v>Invierno 98/99</c:v>
                </c:pt>
                <c:pt idx="6">
                  <c:v>Invierno 99/00</c:v>
                </c:pt>
                <c:pt idx="7">
                  <c:v>Invierno 00/01</c:v>
                </c:pt>
                <c:pt idx="8">
                  <c:v>Invierno 01/02</c:v>
                </c:pt>
                <c:pt idx="9">
                  <c:v>Invierno 02/03</c:v>
                </c:pt>
                <c:pt idx="10">
                  <c:v>Invierno 03/04</c:v>
                </c:pt>
                <c:pt idx="11">
                  <c:v>Invierno 04/05</c:v>
                </c:pt>
                <c:pt idx="12">
                  <c:v>Invierno 05/06</c:v>
                </c:pt>
                <c:pt idx="13">
                  <c:v>Invierno 06/07</c:v>
                </c:pt>
                <c:pt idx="14">
                  <c:v>Invierno 07/08</c:v>
                </c:pt>
                <c:pt idx="15">
                  <c:v>Invierno 08/09</c:v>
                </c:pt>
                <c:pt idx="16">
                  <c:v>Invierno 09/10</c:v>
                </c:pt>
                <c:pt idx="17">
                  <c:v>Invierno 10/11</c:v>
                </c:pt>
                <c:pt idx="18">
                  <c:v>Invierno 11/12</c:v>
                </c:pt>
                <c:pt idx="19">
                  <c:v>Invierno 12/13</c:v>
                </c:pt>
              </c:strCache>
            </c:strRef>
          </c:cat>
          <c:val>
            <c:numRef>
              <c:f>('tablas pasajeros ANUAL'!$C$274,'tablas pasajeros ANUAL'!$C$260,'tablas pasajeros ANUAL'!$C$246,'tablas pasajeros ANUAL'!$C$232,'tablas pasajeros ANUAL'!$C$218,'tablas pasajeros ANUAL'!$C$204,'tablas pasajeros ANUAL'!$C$190,'tablas pasajeros ANUAL'!$C$176,'tablas pasajeros ANUAL'!$C$162,'tablas pasajeros ANUAL'!$C$148,'tablas pasajeros ANUAL'!$C$134,'tablas pasajeros ANUAL'!$C$120,'tablas pasajeros ANUAL'!$C$106,'tablas pasajeros ANUAL'!$C$92,'tablas pasajeros ANUAL'!$C$78,'tablas pasajeros ANUAL'!$C$64,'tablas pasajeros ANUAL'!$C$50,'tablas pasajeros ANUAL'!$C$36,'tablas pasajeros ANUAL'!$C$22,'tablas pasajeros ANUAL'!$C$8)</c:f>
              <c:numCache>
                <c:formatCode>#,##0</c:formatCode>
                <c:ptCount val="20"/>
                <c:pt idx="0">
                  <c:v>4455293</c:v>
                </c:pt>
                <c:pt idx="1">
                  <c:v>4796511</c:v>
                </c:pt>
                <c:pt idx="2">
                  <c:v>5099191</c:v>
                </c:pt>
                <c:pt idx="3">
                  <c:v>5236036</c:v>
                </c:pt>
                <c:pt idx="4">
                  <c:v>5696893</c:v>
                </c:pt>
                <c:pt idx="5">
                  <c:v>6147874</c:v>
                </c:pt>
                <c:pt idx="6">
                  <c:v>6085360</c:v>
                </c:pt>
                <c:pt idx="7">
                  <c:v>6333626</c:v>
                </c:pt>
                <c:pt idx="8">
                  <c:v>6148867</c:v>
                </c:pt>
                <c:pt idx="9">
                  <c:v>6216579</c:v>
                </c:pt>
                <c:pt idx="10">
                  <c:v>6032836</c:v>
                </c:pt>
                <c:pt idx="11">
                  <c:v>5944693</c:v>
                </c:pt>
                <c:pt idx="12">
                  <c:v>6040554</c:v>
                </c:pt>
                <c:pt idx="13">
                  <c:v>5940030</c:v>
                </c:pt>
                <c:pt idx="14">
                  <c:v>6114004</c:v>
                </c:pt>
                <c:pt idx="15">
                  <c:v>5465025</c:v>
                </c:pt>
                <c:pt idx="16">
                  <c:v>5216328</c:v>
                </c:pt>
                <c:pt idx="17">
                  <c:v>6220627</c:v>
                </c:pt>
                <c:pt idx="18">
                  <c:v>6478671</c:v>
                </c:pt>
                <c:pt idx="19">
                  <c:v>6362866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ANUAL'!$B$274,'tablas pasajeros ANUAL'!$B$260,'tablas pasajeros ANUAL'!$B$246,'tablas pasajeros ANUAL'!$B$232,'tablas pasajeros ANUAL'!$B$218,'tablas pasajeros ANUAL'!$B$204,'tablas pasajeros ANUAL'!$B$190,'tablas pasajeros ANUAL'!$B$176,'tablas pasajeros ANUAL'!$B$162,'tablas pasajeros ANUAL'!$B$148,'tablas pasajeros ANUAL'!$B$134,'tablas pasajeros ANUAL'!$B$120,'tablas pasajeros ANUAL'!$B$106,'tablas pasajeros ANUAL'!$B$92,'tablas pasajeros ANUAL'!$B$78,'tablas pasajeros ANUAL'!$B$64,'tablas pasajeros ANUAL'!$B$50,'tablas pasajeros ANUAL'!$B$36,'tablas pasajeros ANUAL'!$B$22,'tablas pasajeros ANUAL'!$B$8)</c:f>
              <c:strCache>
                <c:ptCount val="20"/>
                <c:pt idx="0">
                  <c:v>Invierno 93/94</c:v>
                </c:pt>
                <c:pt idx="1">
                  <c:v>Invierno 94/95</c:v>
                </c:pt>
                <c:pt idx="2">
                  <c:v>Invierno 95/96</c:v>
                </c:pt>
                <c:pt idx="3">
                  <c:v>Invierno 96/97</c:v>
                </c:pt>
                <c:pt idx="4">
                  <c:v>Invierno 97/98</c:v>
                </c:pt>
                <c:pt idx="5">
                  <c:v>Invierno 98/99</c:v>
                </c:pt>
                <c:pt idx="6">
                  <c:v>Invierno 99/00</c:v>
                </c:pt>
                <c:pt idx="7">
                  <c:v>Invierno 00/01</c:v>
                </c:pt>
                <c:pt idx="8">
                  <c:v>Invierno 01/02</c:v>
                </c:pt>
                <c:pt idx="9">
                  <c:v>Invierno 02/03</c:v>
                </c:pt>
                <c:pt idx="10">
                  <c:v>Invierno 03/04</c:v>
                </c:pt>
                <c:pt idx="11">
                  <c:v>Invierno 04/05</c:v>
                </c:pt>
                <c:pt idx="12">
                  <c:v>Invierno 05/06</c:v>
                </c:pt>
                <c:pt idx="13">
                  <c:v>Invierno 06/07</c:v>
                </c:pt>
                <c:pt idx="14">
                  <c:v>Invierno 07/08</c:v>
                </c:pt>
                <c:pt idx="15">
                  <c:v>Invierno 08/09</c:v>
                </c:pt>
                <c:pt idx="16">
                  <c:v>Invierno 09/10</c:v>
                </c:pt>
                <c:pt idx="17">
                  <c:v>Invierno 10/11</c:v>
                </c:pt>
                <c:pt idx="18">
                  <c:v>Invierno 11/12</c:v>
                </c:pt>
                <c:pt idx="19">
                  <c:v>Invierno 12/13</c:v>
                </c:pt>
              </c:strCache>
            </c:strRef>
          </c:cat>
          <c:val>
            <c:numRef>
              <c:f>('tablas pasajeros ANUAL'!$E$274,'tablas pasajeros ANUAL'!$E$260,'tablas pasajeros ANUAL'!$E$246,'tablas pasajeros ANUAL'!$E$232,'tablas pasajeros ANUAL'!$E$218,'tablas pasajeros ANUAL'!$E$204,'tablas pasajeros ANUAL'!$E$190,'tablas pasajeros ANUAL'!$E$176,'tablas pasajeros ANUAL'!$E$162,'tablas pasajeros ANUAL'!$E$148,'tablas pasajeros ANUAL'!$E$134,'tablas pasajeros ANUAL'!$E$120,'tablas pasajeros ANUAL'!$E$106,'tablas pasajeros ANUAL'!$E$92,'tablas pasajeros ANUAL'!$E$78,'tablas pasajeros ANUAL'!$E$64,'tablas pasajeros ANUAL'!$E$50,'tablas pasajeros ANUAL'!$E$36,'tablas pasajeros ANUAL'!$E$22,'tablas pasajeros ANUAL'!$E$8)</c:f>
              <c:numCache>
                <c:formatCode>#,##0</c:formatCode>
                <c:ptCount val="20"/>
                <c:pt idx="0">
                  <c:v>1748133</c:v>
                </c:pt>
                <c:pt idx="1">
                  <c:v>1829184</c:v>
                </c:pt>
                <c:pt idx="2">
                  <c:v>1926048</c:v>
                </c:pt>
                <c:pt idx="3">
                  <c:v>1982465</c:v>
                </c:pt>
                <c:pt idx="4">
                  <c:v>2154921</c:v>
                </c:pt>
                <c:pt idx="5">
                  <c:v>2270202</c:v>
                </c:pt>
                <c:pt idx="6">
                  <c:v>2269632</c:v>
                </c:pt>
                <c:pt idx="7">
                  <c:v>2372055</c:v>
                </c:pt>
                <c:pt idx="8">
                  <c:v>2348175</c:v>
                </c:pt>
                <c:pt idx="9">
                  <c:v>2300475</c:v>
                </c:pt>
                <c:pt idx="10">
                  <c:v>2295163</c:v>
                </c:pt>
                <c:pt idx="11">
                  <c:v>2238885</c:v>
                </c:pt>
                <c:pt idx="12">
                  <c:v>2313058</c:v>
                </c:pt>
                <c:pt idx="13">
                  <c:v>2274583</c:v>
                </c:pt>
                <c:pt idx="14">
                  <c:v>2321507</c:v>
                </c:pt>
                <c:pt idx="15">
                  <c:v>2025601</c:v>
                </c:pt>
                <c:pt idx="16">
                  <c:v>1934475</c:v>
                </c:pt>
                <c:pt idx="17">
                  <c:v>2295202</c:v>
                </c:pt>
                <c:pt idx="18">
                  <c:v>2436440</c:v>
                </c:pt>
                <c:pt idx="19">
                  <c:v>2459549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ANUAL'!$B$274,'tablas pasajeros ANUAL'!$B$260,'tablas pasajeros ANUAL'!$B$246,'tablas pasajeros ANUAL'!$B$232,'tablas pasajeros ANUAL'!$B$218,'tablas pasajeros ANUAL'!$B$204,'tablas pasajeros ANUAL'!$B$190,'tablas pasajeros ANUAL'!$B$176,'tablas pasajeros ANUAL'!$B$162,'tablas pasajeros ANUAL'!$B$148,'tablas pasajeros ANUAL'!$B$134,'tablas pasajeros ANUAL'!$B$120,'tablas pasajeros ANUAL'!$B$106,'tablas pasajeros ANUAL'!$B$92,'tablas pasajeros ANUAL'!$B$78,'tablas pasajeros ANUAL'!$B$64,'tablas pasajeros ANUAL'!$B$50,'tablas pasajeros ANUAL'!$B$36,'tablas pasajeros ANUAL'!$B$22,'tablas pasajeros ANUAL'!$B$8)</c:f>
              <c:strCache>
                <c:ptCount val="20"/>
                <c:pt idx="0">
                  <c:v>Invierno 93/94</c:v>
                </c:pt>
                <c:pt idx="1">
                  <c:v>Invierno 94/95</c:v>
                </c:pt>
                <c:pt idx="2">
                  <c:v>Invierno 95/96</c:v>
                </c:pt>
                <c:pt idx="3">
                  <c:v>Invierno 96/97</c:v>
                </c:pt>
                <c:pt idx="4">
                  <c:v>Invierno 97/98</c:v>
                </c:pt>
                <c:pt idx="5">
                  <c:v>Invierno 98/99</c:v>
                </c:pt>
                <c:pt idx="6">
                  <c:v>Invierno 99/00</c:v>
                </c:pt>
                <c:pt idx="7">
                  <c:v>Invierno 00/01</c:v>
                </c:pt>
                <c:pt idx="8">
                  <c:v>Invierno 01/02</c:v>
                </c:pt>
                <c:pt idx="9">
                  <c:v>Invierno 02/03</c:v>
                </c:pt>
                <c:pt idx="10">
                  <c:v>Invierno 03/04</c:v>
                </c:pt>
                <c:pt idx="11">
                  <c:v>Invierno 04/05</c:v>
                </c:pt>
                <c:pt idx="12">
                  <c:v>Invierno 05/06</c:v>
                </c:pt>
                <c:pt idx="13">
                  <c:v>Invierno 06/07</c:v>
                </c:pt>
                <c:pt idx="14">
                  <c:v>Invierno 07/08</c:v>
                </c:pt>
                <c:pt idx="15">
                  <c:v>Invierno 08/09</c:v>
                </c:pt>
                <c:pt idx="16">
                  <c:v>Invierno 09/10</c:v>
                </c:pt>
                <c:pt idx="17">
                  <c:v>Invierno 10/11</c:v>
                </c:pt>
                <c:pt idx="18">
                  <c:v>Invierno 11/12</c:v>
                </c:pt>
                <c:pt idx="19">
                  <c:v>Invierno 12/13</c:v>
                </c:pt>
              </c:strCache>
            </c:strRef>
          </c:cat>
          <c:val>
            <c:numRef>
              <c:f>('tablas pasajeros ANUAL'!$G$274,'tablas pasajeros ANUAL'!$G$260,'tablas pasajeros ANUAL'!$G$246,'tablas pasajeros ANUAL'!$G$232,'tablas pasajeros ANUAL'!$G$218,'tablas pasajeros ANUAL'!$G$204,'tablas pasajeros ANUAL'!$G$190,'tablas pasajeros ANUAL'!$G$176,'tablas pasajeros ANUAL'!$G$162,'tablas pasajeros ANUAL'!$G$148,'tablas pasajeros ANUAL'!$G$134,'tablas pasajeros ANUAL'!$G$120,'tablas pasajeros ANUAL'!$G$106,'tablas pasajeros ANUAL'!$G$92,'tablas pasajeros ANUAL'!$G$78,'tablas pasajeros ANUAL'!$G$64,'tablas pasajeros ANUAL'!$G$50,'tablas pasajeros ANUAL'!$G$36,'tablas pasajeros ANUAL'!$G$22,'tablas pasajeros ANUAL'!$G$8)</c:f>
              <c:numCache>
                <c:formatCode>#,##0</c:formatCode>
                <c:ptCount val="20"/>
                <c:pt idx="0">
                  <c:v>1500328</c:v>
                </c:pt>
                <c:pt idx="1">
                  <c:v>1610500</c:v>
                </c:pt>
                <c:pt idx="2">
                  <c:v>1691279</c:v>
                </c:pt>
                <c:pt idx="3">
                  <c:v>1713973</c:v>
                </c:pt>
                <c:pt idx="4">
                  <c:v>1824639</c:v>
                </c:pt>
                <c:pt idx="5">
                  <c:v>1959196</c:v>
                </c:pt>
                <c:pt idx="6">
                  <c:v>1927633</c:v>
                </c:pt>
                <c:pt idx="7">
                  <c:v>1972566</c:v>
                </c:pt>
                <c:pt idx="8">
                  <c:v>1857702</c:v>
                </c:pt>
                <c:pt idx="9">
                  <c:v>1867784</c:v>
                </c:pt>
                <c:pt idx="10">
                  <c:v>1791885</c:v>
                </c:pt>
                <c:pt idx="11">
                  <c:v>1827480</c:v>
                </c:pt>
                <c:pt idx="12">
                  <c:v>1857427</c:v>
                </c:pt>
                <c:pt idx="13">
                  <c:v>1774209</c:v>
                </c:pt>
                <c:pt idx="14">
                  <c:v>1838827</c:v>
                </c:pt>
                <c:pt idx="15">
                  <c:v>1714870</c:v>
                </c:pt>
                <c:pt idx="16">
                  <c:v>1615637</c:v>
                </c:pt>
                <c:pt idx="17">
                  <c:v>1883059</c:v>
                </c:pt>
                <c:pt idx="18">
                  <c:v>1971258</c:v>
                </c:pt>
                <c:pt idx="19">
                  <c:v>1910385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ANUAL'!$I$6:$J$6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ANUAL'!$B$274,'tablas pasajeros ANUAL'!$B$260,'tablas pasajeros ANUAL'!$B$246,'tablas pasajeros ANUAL'!$B$232,'tablas pasajeros ANUAL'!$B$218,'tablas pasajeros ANUAL'!$B$204,'tablas pasajeros ANUAL'!$B$190,'tablas pasajeros ANUAL'!$B$176,'tablas pasajeros ANUAL'!$B$162,'tablas pasajeros ANUAL'!$B$148,'tablas pasajeros ANUAL'!$B$134,'tablas pasajeros ANUAL'!$B$120,'tablas pasajeros ANUAL'!$B$106,'tablas pasajeros ANUAL'!$B$92,'tablas pasajeros ANUAL'!$B$78,'tablas pasajeros ANUAL'!$B$64,'tablas pasajeros ANUAL'!$B$50,'tablas pasajeros ANUAL'!$B$36,'tablas pasajeros ANUAL'!$B$22,'tablas pasajeros ANUAL'!$B$8)</c:f>
              <c:strCache>
                <c:ptCount val="20"/>
                <c:pt idx="0">
                  <c:v>Invierno 93/94</c:v>
                </c:pt>
                <c:pt idx="1">
                  <c:v>Invierno 94/95</c:v>
                </c:pt>
                <c:pt idx="2">
                  <c:v>Invierno 95/96</c:v>
                </c:pt>
                <c:pt idx="3">
                  <c:v>Invierno 96/97</c:v>
                </c:pt>
                <c:pt idx="4">
                  <c:v>Invierno 97/98</c:v>
                </c:pt>
                <c:pt idx="5">
                  <c:v>Invierno 98/99</c:v>
                </c:pt>
                <c:pt idx="6">
                  <c:v>Invierno 99/00</c:v>
                </c:pt>
                <c:pt idx="7">
                  <c:v>Invierno 00/01</c:v>
                </c:pt>
                <c:pt idx="8">
                  <c:v>Invierno 01/02</c:v>
                </c:pt>
                <c:pt idx="9">
                  <c:v>Invierno 02/03</c:v>
                </c:pt>
                <c:pt idx="10">
                  <c:v>Invierno 03/04</c:v>
                </c:pt>
                <c:pt idx="11">
                  <c:v>Invierno 04/05</c:v>
                </c:pt>
                <c:pt idx="12">
                  <c:v>Invierno 05/06</c:v>
                </c:pt>
                <c:pt idx="13">
                  <c:v>Invierno 06/07</c:v>
                </c:pt>
                <c:pt idx="14">
                  <c:v>Invierno 07/08</c:v>
                </c:pt>
                <c:pt idx="15">
                  <c:v>Invierno 08/09</c:v>
                </c:pt>
                <c:pt idx="16">
                  <c:v>Invierno 09/10</c:v>
                </c:pt>
                <c:pt idx="17">
                  <c:v>Invierno 10/11</c:v>
                </c:pt>
                <c:pt idx="18">
                  <c:v>Invierno 11/12</c:v>
                </c:pt>
                <c:pt idx="19">
                  <c:v>Invierno 12/13</c:v>
                </c:pt>
              </c:strCache>
            </c:strRef>
          </c:cat>
          <c:val>
            <c:numRef>
              <c:f>('tablas pasajeros ANUAL'!$I$274,'tablas pasajeros ANUAL'!$I$260,'tablas pasajeros ANUAL'!$I$246,'tablas pasajeros ANUAL'!$I$232,'tablas pasajeros ANUAL'!$I$218,'tablas pasajeros ANUAL'!$I$204,'tablas pasajeros ANUAL'!$I$190,'tablas pasajeros ANUAL'!$I$176,'tablas pasajeros ANUAL'!$I$162,'tablas pasajeros ANUAL'!$I$148,'tablas pasajeros ANUAL'!$I$134,'tablas pasajeros ANUAL'!$I$120,'tablas pasajeros ANUAL'!$I$106,'tablas pasajeros ANUAL'!$I$92,'tablas pasajeros ANUAL'!$I$78,'tablas pasajeros ANUAL'!$I$64,'tablas pasajeros ANUAL'!$I$50,'tablas pasajeros ANUAL'!$I$36,'tablas pasajeros ANUAL'!$I$22,'tablas pasajeros ANUAL'!$I$8)</c:f>
              <c:numCache>
                <c:formatCode>#,##0</c:formatCode>
                <c:ptCount val="20"/>
                <c:pt idx="0">
                  <c:v>452113</c:v>
                </c:pt>
                <c:pt idx="1">
                  <c:v>511868</c:v>
                </c:pt>
                <c:pt idx="2">
                  <c:v>561547</c:v>
                </c:pt>
                <c:pt idx="3">
                  <c:v>577919</c:v>
                </c:pt>
                <c:pt idx="4">
                  <c:v>660488</c:v>
                </c:pt>
                <c:pt idx="5">
                  <c:v>769493</c:v>
                </c:pt>
                <c:pt idx="6">
                  <c:v>764817</c:v>
                </c:pt>
                <c:pt idx="7">
                  <c:v>808136</c:v>
                </c:pt>
                <c:pt idx="8">
                  <c:v>795485</c:v>
                </c:pt>
                <c:pt idx="9">
                  <c:v>851259</c:v>
                </c:pt>
                <c:pt idx="10">
                  <c:v>804775</c:v>
                </c:pt>
                <c:pt idx="11">
                  <c:v>755423</c:v>
                </c:pt>
                <c:pt idx="12">
                  <c:v>780159</c:v>
                </c:pt>
                <c:pt idx="13">
                  <c:v>831792</c:v>
                </c:pt>
                <c:pt idx="14">
                  <c:v>860266</c:v>
                </c:pt>
                <c:pt idx="15">
                  <c:v>774747</c:v>
                </c:pt>
                <c:pt idx="16">
                  <c:v>736482</c:v>
                </c:pt>
                <c:pt idx="17">
                  <c:v>1012793</c:v>
                </c:pt>
                <c:pt idx="18">
                  <c:v>1007237</c:v>
                </c:pt>
                <c:pt idx="19">
                  <c:v>914754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ANUAL'!$B$274,'tablas pasajeros ANUAL'!$B$260,'tablas pasajeros ANUAL'!$B$246,'tablas pasajeros ANUAL'!$B$232,'tablas pasajeros ANUAL'!$B$218,'tablas pasajeros ANUAL'!$B$204,'tablas pasajeros ANUAL'!$B$190,'tablas pasajeros ANUAL'!$B$176,'tablas pasajeros ANUAL'!$B$162,'tablas pasajeros ANUAL'!$B$148,'tablas pasajeros ANUAL'!$B$134,'tablas pasajeros ANUAL'!$B$120,'tablas pasajeros ANUAL'!$B$106,'tablas pasajeros ANUAL'!$B$92,'tablas pasajeros ANUAL'!$B$78,'tablas pasajeros ANUAL'!$B$64,'tablas pasajeros ANUAL'!$B$50,'tablas pasajeros ANUAL'!$B$36,'tablas pasajeros ANUAL'!$B$22,'tablas pasajeros ANUAL'!$B$8)</c:f>
              <c:strCache>
                <c:ptCount val="20"/>
                <c:pt idx="0">
                  <c:v>Invierno 93/94</c:v>
                </c:pt>
                <c:pt idx="1">
                  <c:v>Invierno 94/95</c:v>
                </c:pt>
                <c:pt idx="2">
                  <c:v>Invierno 95/96</c:v>
                </c:pt>
                <c:pt idx="3">
                  <c:v>Invierno 96/97</c:v>
                </c:pt>
                <c:pt idx="4">
                  <c:v>Invierno 97/98</c:v>
                </c:pt>
                <c:pt idx="5">
                  <c:v>Invierno 98/99</c:v>
                </c:pt>
                <c:pt idx="6">
                  <c:v>Invierno 99/00</c:v>
                </c:pt>
                <c:pt idx="7">
                  <c:v>Invierno 00/01</c:v>
                </c:pt>
                <c:pt idx="8">
                  <c:v>Invierno 01/02</c:v>
                </c:pt>
                <c:pt idx="9">
                  <c:v>Invierno 02/03</c:v>
                </c:pt>
                <c:pt idx="10">
                  <c:v>Invierno 03/04</c:v>
                </c:pt>
                <c:pt idx="11">
                  <c:v>Invierno 04/05</c:v>
                </c:pt>
                <c:pt idx="12">
                  <c:v>Invierno 05/06</c:v>
                </c:pt>
                <c:pt idx="13">
                  <c:v>Invierno 06/07</c:v>
                </c:pt>
                <c:pt idx="14">
                  <c:v>Invierno 07/08</c:v>
                </c:pt>
                <c:pt idx="15">
                  <c:v>Invierno 08/09</c:v>
                </c:pt>
                <c:pt idx="16">
                  <c:v>Invierno 09/10</c:v>
                </c:pt>
                <c:pt idx="17">
                  <c:v>Invierno 10/11</c:v>
                </c:pt>
                <c:pt idx="18">
                  <c:v>Invierno 11/12</c:v>
                </c:pt>
                <c:pt idx="19">
                  <c:v>Invierno 12/13</c:v>
                </c:pt>
              </c:strCache>
            </c:strRef>
          </c:cat>
          <c:val>
            <c:numRef>
              <c:f>('tablas pasajeros ANUAL'!$K$274,'tablas pasajeros ANUAL'!$K$260,'tablas pasajeros ANUAL'!$K$246,'tablas pasajeros ANUAL'!$K$232,'tablas pasajeros ANUAL'!$K$218,'tablas pasajeros ANUAL'!$K$204,'tablas pasajeros ANUAL'!$K$190,'tablas pasajeros ANUAL'!$K$176,'tablas pasajeros ANUAL'!$K$162,'tablas pasajeros ANUAL'!$K$148,'tablas pasajeros ANUAL'!$K$134,'tablas pasajeros ANUAL'!$K$120,'tablas pasajeros ANUAL'!$K$106,'tablas pasajeros ANUAL'!$K$92,'tablas pasajeros ANUAL'!$K$78,'tablas pasajeros ANUAL'!$K$64,'tablas pasajeros ANUAL'!$K$50,'tablas pasajeros ANUAL'!$K$36,'tablas pasajeros ANUAL'!$K$22,'tablas pasajeros ANUAL'!$K$8)</c:f>
              <c:numCache>
                <c:formatCode>#,##0</c:formatCode>
                <c:ptCount val="20"/>
                <c:pt idx="0">
                  <c:v>694987</c:v>
                </c:pt>
                <c:pt idx="1">
                  <c:v>776073</c:v>
                </c:pt>
                <c:pt idx="2">
                  <c:v>841334</c:v>
                </c:pt>
                <c:pt idx="3">
                  <c:v>878521</c:v>
                </c:pt>
                <c:pt idx="4">
                  <c:v>970590</c:v>
                </c:pt>
                <c:pt idx="5">
                  <c:v>1054431</c:v>
                </c:pt>
                <c:pt idx="6">
                  <c:v>1029978</c:v>
                </c:pt>
                <c:pt idx="7">
                  <c:v>1084680</c:v>
                </c:pt>
                <c:pt idx="8">
                  <c:v>1056552</c:v>
                </c:pt>
                <c:pt idx="9">
                  <c:v>1106744</c:v>
                </c:pt>
                <c:pt idx="10">
                  <c:v>1057548</c:v>
                </c:pt>
                <c:pt idx="11">
                  <c:v>1032864</c:v>
                </c:pt>
                <c:pt idx="12">
                  <c:v>1010549</c:v>
                </c:pt>
                <c:pt idx="13">
                  <c:v>981540</c:v>
                </c:pt>
                <c:pt idx="14">
                  <c:v>1009689</c:v>
                </c:pt>
                <c:pt idx="15">
                  <c:v>873161</c:v>
                </c:pt>
                <c:pt idx="16">
                  <c:v>858287</c:v>
                </c:pt>
                <c:pt idx="17">
                  <c:v>960344</c:v>
                </c:pt>
                <c:pt idx="18">
                  <c:v>983992</c:v>
                </c:pt>
                <c:pt idx="19">
                  <c:v>1003621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ANUAL'!$B$274,'tablas pasajeros ANUAL'!$B$260,'tablas pasajeros ANUAL'!$B$246,'tablas pasajeros ANUAL'!$B$232,'tablas pasajeros ANUAL'!$B$218,'tablas pasajeros ANUAL'!$B$204,'tablas pasajeros ANUAL'!$B$190,'tablas pasajeros ANUAL'!$B$176,'tablas pasajeros ANUAL'!$B$162,'tablas pasajeros ANUAL'!$B$148,'tablas pasajeros ANUAL'!$B$134,'tablas pasajeros ANUAL'!$B$120,'tablas pasajeros ANUAL'!$B$106,'tablas pasajeros ANUAL'!$B$92,'tablas pasajeros ANUAL'!$B$78,'tablas pasajeros ANUAL'!$B$64,'tablas pasajeros ANUAL'!$B$50,'tablas pasajeros ANUAL'!$B$36,'tablas pasajeros ANUAL'!$B$22,'tablas pasajeros ANUAL'!$B$8)</c:f>
              <c:strCache>
                <c:ptCount val="20"/>
                <c:pt idx="0">
                  <c:v>Invierno 93/94</c:v>
                </c:pt>
                <c:pt idx="1">
                  <c:v>Invierno 94/95</c:v>
                </c:pt>
                <c:pt idx="2">
                  <c:v>Invierno 95/96</c:v>
                </c:pt>
                <c:pt idx="3">
                  <c:v>Invierno 96/97</c:v>
                </c:pt>
                <c:pt idx="4">
                  <c:v>Invierno 97/98</c:v>
                </c:pt>
                <c:pt idx="5">
                  <c:v>Invierno 98/99</c:v>
                </c:pt>
                <c:pt idx="6">
                  <c:v>Invierno 99/00</c:v>
                </c:pt>
                <c:pt idx="7">
                  <c:v>Invierno 00/01</c:v>
                </c:pt>
                <c:pt idx="8">
                  <c:v>Invierno 01/02</c:v>
                </c:pt>
                <c:pt idx="9">
                  <c:v>Invierno 02/03</c:v>
                </c:pt>
                <c:pt idx="10">
                  <c:v>Invierno 03/04</c:v>
                </c:pt>
                <c:pt idx="11">
                  <c:v>Invierno 04/05</c:v>
                </c:pt>
                <c:pt idx="12">
                  <c:v>Invierno 05/06</c:v>
                </c:pt>
                <c:pt idx="13">
                  <c:v>Invierno 06/07</c:v>
                </c:pt>
                <c:pt idx="14">
                  <c:v>Invierno 07/08</c:v>
                </c:pt>
                <c:pt idx="15">
                  <c:v>Invierno 08/09</c:v>
                </c:pt>
                <c:pt idx="16">
                  <c:v>Invierno 09/10</c:v>
                </c:pt>
                <c:pt idx="17">
                  <c:v>Invierno 10/11</c:v>
                </c:pt>
                <c:pt idx="18">
                  <c:v>Invierno 11/12</c:v>
                </c:pt>
                <c:pt idx="19">
                  <c:v>Invierno 12/13</c:v>
                </c:pt>
              </c:strCache>
            </c:strRef>
          </c:cat>
          <c:val>
            <c:numRef>
              <c:f>('tablas pasajeros ANUAL'!$M$274,'tablas pasajeros ANUAL'!$M$260,'tablas pasajeros ANUAL'!$M$246,'tablas pasajeros ANUAL'!$M$232,'tablas pasajeros ANUAL'!$M$218,'tablas pasajeros ANUAL'!$M$204,'tablas pasajeros ANUAL'!$M$190,'tablas pasajeros ANUAL'!$M$176,'tablas pasajeros ANUAL'!$M$162,'tablas pasajeros ANUAL'!$M$148,'tablas pasajeros ANUAL'!$M$134,'tablas pasajeros ANUAL'!$M$120,'tablas pasajeros ANUAL'!$M$106,'tablas pasajeros ANUAL'!$M$92,'tablas pasajeros ANUAL'!$M$78,'tablas pasajeros ANUAL'!$M$64,'tablas pasajeros ANUAL'!$M$50,'tablas pasajeros ANUAL'!$M$36,'tablas pasajeros ANUAL'!$M$22,'tablas pasajeros ANUAL'!$M$8)</c:f>
              <c:numCache>
                <c:formatCode>#,##0</c:formatCode>
                <c:ptCount val="20"/>
                <c:pt idx="0">
                  <c:v>59732</c:v>
                </c:pt>
                <c:pt idx="1">
                  <c:v>68886</c:v>
                </c:pt>
                <c:pt idx="2">
                  <c:v>78983</c:v>
                </c:pt>
                <c:pt idx="3">
                  <c:v>83158</c:v>
                </c:pt>
                <c:pt idx="4">
                  <c:v>86255</c:v>
                </c:pt>
                <c:pt idx="5">
                  <c:v>94552</c:v>
                </c:pt>
                <c:pt idx="6">
                  <c:v>93300</c:v>
                </c:pt>
                <c:pt idx="7">
                  <c:v>96189</c:v>
                </c:pt>
                <c:pt idx="8">
                  <c:v>90953</c:v>
                </c:pt>
                <c:pt idx="9">
                  <c:v>90317</c:v>
                </c:pt>
                <c:pt idx="10">
                  <c:v>83465</c:v>
                </c:pt>
                <c:pt idx="11">
                  <c:v>90041</c:v>
                </c:pt>
                <c:pt idx="12">
                  <c:v>79361</c:v>
                </c:pt>
                <c:pt idx="13">
                  <c:v>77906</c:v>
                </c:pt>
                <c:pt idx="14">
                  <c:v>83715</c:v>
                </c:pt>
                <c:pt idx="15">
                  <c:v>76646</c:v>
                </c:pt>
                <c:pt idx="16">
                  <c:v>71447</c:v>
                </c:pt>
                <c:pt idx="17">
                  <c:v>69229</c:v>
                </c:pt>
                <c:pt idx="18">
                  <c:v>79744</c:v>
                </c:pt>
                <c:pt idx="19">
                  <c:v>74557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37600"/>
        <c:axId val="505630656"/>
      </c:lineChart>
      <c:catAx>
        <c:axId val="54453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630656"/>
        <c:crosses val="autoZero"/>
        <c:auto val="1"/>
        <c:lblAlgn val="ctr"/>
        <c:lblOffset val="100"/>
        <c:tickLblSkip val="1"/>
        <c:noMultiLvlLbl val="0"/>
      </c:catAx>
      <c:valAx>
        <c:axId val="50563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4537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591E-2"/>
          <c:y val="0.20110934938593444"/>
          <c:w val="0.89999992351612312"/>
          <c:h val="6.1716427937976624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 </a:t>
            </a: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ITALIA</a:t>
            </a:r>
          </a:p>
        </c:rich>
      </c:tx>
      <c:layout>
        <c:manualLayout>
          <c:xMode val="edge"/>
          <c:yMode val="edge"/>
          <c:x val="0.2291765559951671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505E-2"/>
          <c:y val="0.29908424486570256"/>
          <c:w val="0.96268023748943354"/>
          <c:h val="0.54662119814328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mes'!$B$18</c:f>
              <c:strCache>
                <c:ptCount val="1"/>
                <c:pt idx="0">
                  <c:v>Italia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mes'!$D$18,'Entrada Turistas Ext Aerop mes'!$I$18,'Entrada Turistas Ext Aerop mes'!$N$18,'Entrada Turistas Ext Aerop mes'!$D$46)</c:f>
              <c:numCache>
                <c:formatCode>#,##0_)</c:formatCode>
                <c:ptCount val="4"/>
                <c:pt idx="0">
                  <c:v>20030</c:v>
                </c:pt>
                <c:pt idx="1">
                  <c:v>34325</c:v>
                </c:pt>
                <c:pt idx="2">
                  <c:v>11391</c:v>
                </c:pt>
                <c:pt idx="3">
                  <c:v>54460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2658688"/>
        <c:axId val="575229888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2.6258705994180553E-3"/>
                  <c:y val="0.31837007951334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6846332311613384E-3"/>
                  <c:y val="0.4723279261673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0480409554571103E-3"/>
                  <c:y val="0.26063592490177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1645576525123057E-3"/>
                  <c:y val="-0.47582989551372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mes'!$E$18,'Entrada Turistas Ext Aerop mes'!$J$18,'Entrada Turistas Ext Aerop mes'!$O$18,'Entrada Turistas Ext Aerop mes'!$E$46)</c:f>
              <c:numCache>
                <c:formatCode>0.0%</c:formatCode>
                <c:ptCount val="4"/>
                <c:pt idx="0">
                  <c:v>-0.27385440835266817</c:v>
                </c:pt>
                <c:pt idx="1">
                  <c:v>-0.11082040255938652</c:v>
                </c:pt>
                <c:pt idx="2">
                  <c:v>-0.34714580467675382</c:v>
                </c:pt>
                <c:pt idx="3">
                  <c:v>-3.2956886142481712E-2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137344"/>
        <c:axId val="575230464"/>
      </c:barChart>
      <c:catAx>
        <c:axId val="57265868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5229888"/>
        <c:crosses val="autoZero"/>
        <c:auto val="1"/>
        <c:lblAlgn val="ctr"/>
        <c:lblOffset val="100"/>
        <c:noMultiLvlLbl val="0"/>
      </c:catAx>
      <c:valAx>
        <c:axId val="5752298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658688"/>
        <c:crosses val="autoZero"/>
        <c:crossBetween val="between"/>
      </c:valAx>
      <c:valAx>
        <c:axId val="5752304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137344"/>
        <c:crosses val="max"/>
        <c:crossBetween val="between"/>
      </c:valAx>
      <c:catAx>
        <c:axId val="574137344"/>
        <c:scaling>
          <c:orientation val="minMax"/>
        </c:scaling>
        <c:delete val="1"/>
        <c:axPos val="b"/>
        <c:majorTickMark val="out"/>
        <c:minorTickMark val="none"/>
        <c:tickLblPos val="none"/>
        <c:crossAx val="575230464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SUECIA</a:t>
            </a:r>
          </a:p>
        </c:rich>
      </c:tx>
      <c:layout>
        <c:manualLayout>
          <c:xMode val="edge"/>
          <c:yMode val="edge"/>
          <c:x val="0.226491059273298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488E-2"/>
          <c:y val="0.27983932461543498"/>
          <c:w val="0.96268023748943354"/>
          <c:h val="0.58126198510898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mes'!$B$20</c:f>
              <c:strCache>
                <c:ptCount val="1"/>
                <c:pt idx="0">
                  <c:v>Suecia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mes'!$D$20,'Entrada Turistas Ext Aerop mes'!$I$20,'Entrada Turistas Ext Aerop mes'!$N$20,'Entrada Turistas Ext Aerop mes'!$D$48)</c:f>
              <c:numCache>
                <c:formatCode>#,##0_)</c:formatCode>
                <c:ptCount val="4"/>
                <c:pt idx="0">
                  <c:v>251822</c:v>
                </c:pt>
                <c:pt idx="1">
                  <c:v>44732</c:v>
                </c:pt>
                <c:pt idx="2">
                  <c:v>29422</c:v>
                </c:pt>
                <c:pt idx="3">
                  <c:v>125946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2659200"/>
        <c:axId val="576790528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3.857128266670071E-3"/>
                  <c:y val="-0.54393569832693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5716262060144916E-3"/>
                  <c:y val="-0.14977457682390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8670282340570479E-4"/>
                  <c:y val="-0.11898300749309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051440369814077E-3"/>
                  <c:y val="-0.315279981767332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CC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mes'!$E$20,'Entrada Turistas Ext Aerop mes'!$J$20,'Entrada Turistas Ext Aerop mes'!$O$20,'Entrada Turistas Ext Aerop mes'!$E$48)</c:f>
              <c:numCache>
                <c:formatCode>0.0%</c:formatCode>
                <c:ptCount val="4"/>
                <c:pt idx="0">
                  <c:v>5.7915609403619728E-2</c:v>
                </c:pt>
                <c:pt idx="1">
                  <c:v>0.3142554941826301</c:v>
                </c:pt>
                <c:pt idx="2">
                  <c:v>0.20070192621612803</c:v>
                </c:pt>
                <c:pt idx="3">
                  <c:v>8.6668794919802172E-2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481920"/>
        <c:axId val="576791104"/>
      </c:barChart>
      <c:catAx>
        <c:axId val="57265920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6790528"/>
        <c:crosses val="autoZero"/>
        <c:auto val="1"/>
        <c:lblAlgn val="ctr"/>
        <c:lblOffset val="100"/>
        <c:noMultiLvlLbl val="0"/>
      </c:catAx>
      <c:valAx>
        <c:axId val="5767905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659200"/>
        <c:crosses val="autoZero"/>
        <c:crossBetween val="between"/>
      </c:valAx>
      <c:valAx>
        <c:axId val="5767911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481920"/>
        <c:crosses val="max"/>
        <c:crossBetween val="between"/>
      </c:valAx>
      <c:catAx>
        <c:axId val="574481920"/>
        <c:scaling>
          <c:orientation val="minMax"/>
        </c:scaling>
        <c:delete val="1"/>
        <c:axPos val="b"/>
        <c:majorTickMark val="out"/>
        <c:minorTickMark val="none"/>
        <c:tickLblPos val="none"/>
        <c:crossAx val="576791104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NORUEGA</a:t>
            </a:r>
          </a:p>
        </c:rich>
      </c:tx>
      <c:layout>
        <c:manualLayout>
          <c:xMode val="edge"/>
          <c:yMode val="edge"/>
          <c:x val="0.23326740125275788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187314810838665E-2"/>
          <c:y val="0.26444338841522474"/>
          <c:w val="0.96268023748943399"/>
          <c:h val="0.58126198510898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mes'!$B$21</c:f>
              <c:strCache>
                <c:ptCount val="1"/>
                <c:pt idx="0">
                  <c:v>Noruega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mes'!$D$21,'Entrada Turistas Ext Aerop mes'!$I$21,'Entrada Turistas Ext Aerop mes'!$N$21,'Entrada Turistas Ext Aerop mes'!$D$49)</c:f>
              <c:numCache>
                <c:formatCode>#,##0_)</c:formatCode>
                <c:ptCount val="4"/>
                <c:pt idx="0">
                  <c:v>302002</c:v>
                </c:pt>
                <c:pt idx="1">
                  <c:v>9654</c:v>
                </c:pt>
                <c:pt idx="2">
                  <c:v>30490</c:v>
                </c:pt>
                <c:pt idx="3">
                  <c:v>94613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4136320"/>
        <c:axId val="576794560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2.0146665753656779E-3"/>
                  <c:y val="-0.516992809976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559039436224132E-4"/>
                  <c:y val="0.18019397667333825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5575886789868838E-4"/>
                  <c:y val="-0.1040601629544681"/>
                </c:manualLayout>
              </c:layout>
              <c:spPr>
                <a:solidFill>
                  <a:srgbClr val="0000CC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20959612078865E-3"/>
                  <c:y val="-0.22454609264474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mes'!$E$21,'Entrada Turistas Ext Aerop mes'!$J$21,'Entrada Turistas Ext Aerop mes'!$O$21,'Entrada Turistas Ext Aerop mes'!$E$49)</c:f>
              <c:numCache>
                <c:formatCode>0.0%</c:formatCode>
                <c:ptCount val="4"/>
                <c:pt idx="0">
                  <c:v>0.20345892526250764</c:v>
                </c:pt>
                <c:pt idx="1">
                  <c:v>-4.396910279263222E-2</c:v>
                </c:pt>
                <c:pt idx="2">
                  <c:v>0.10475017210768511</c:v>
                </c:pt>
                <c:pt idx="3">
                  <c:v>3.8265698044466001E-2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756864"/>
        <c:axId val="576795136"/>
      </c:barChart>
      <c:catAx>
        <c:axId val="574136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6794560"/>
        <c:crosses val="autoZero"/>
        <c:auto val="1"/>
        <c:lblAlgn val="ctr"/>
        <c:lblOffset val="100"/>
        <c:noMultiLvlLbl val="0"/>
      </c:catAx>
      <c:valAx>
        <c:axId val="5767945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4136320"/>
        <c:crosses val="autoZero"/>
        <c:crossBetween val="between"/>
      </c:valAx>
      <c:valAx>
        <c:axId val="57679513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756864"/>
        <c:crosses val="max"/>
        <c:crossBetween val="between"/>
      </c:valAx>
      <c:catAx>
        <c:axId val="574756864"/>
        <c:scaling>
          <c:orientation val="minMax"/>
        </c:scaling>
        <c:delete val="1"/>
        <c:axPos val="b"/>
        <c:majorTickMark val="out"/>
        <c:minorTickMark val="none"/>
        <c:tickLblPos val="none"/>
        <c:crossAx val="576795136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DINAMARCA</a:t>
            </a:r>
          </a:p>
        </c:rich>
      </c:tx>
      <c:layout>
        <c:manualLayout>
          <c:xMode val="edge"/>
          <c:yMode val="edge"/>
          <c:x val="0.23566535789020962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492E-2"/>
          <c:y val="0.31832916511596066"/>
          <c:w val="0.96268023748943443"/>
          <c:h val="0.58126198510898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mes'!$B$22</c:f>
              <c:strCache>
                <c:ptCount val="1"/>
                <c:pt idx="0">
                  <c:v>Dinamarca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mes'!$D$22,'Entrada Turistas Ext Aerop mes'!$I$22,'Entrada Turistas Ext Aerop mes'!$N$22,'Entrada Turistas Ext Aerop mes'!$D$50)</c:f>
              <c:numCache>
                <c:formatCode>#,##0_)</c:formatCode>
                <c:ptCount val="4"/>
                <c:pt idx="0">
                  <c:v>128779</c:v>
                </c:pt>
                <c:pt idx="1">
                  <c:v>27086</c:v>
                </c:pt>
                <c:pt idx="2">
                  <c:v>17668</c:v>
                </c:pt>
                <c:pt idx="3">
                  <c:v>86833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4138880"/>
        <c:axId val="576937984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3.857128266670071E-3"/>
                  <c:y val="0.63556667349583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049989612578184E-3"/>
                  <c:y val="0.26991318874084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716262060144916E-3"/>
                  <c:y val="-0.13485203535488846"/>
                </c:manualLayout>
              </c:layout>
              <c:spPr>
                <a:solidFill>
                  <a:srgbClr val="0000CC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4796342699035189E-3"/>
                  <c:y val="0.49315426364389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mes'!$E$22,'Entrada Turistas Ext Aerop mes'!$J$22,'Entrada Turistas Ext Aerop mes'!$O$22,'Entrada Turistas Ext Aerop mes'!$E$50)</c:f>
              <c:numCache>
                <c:formatCode>0.0%</c:formatCode>
                <c:ptCount val="4"/>
                <c:pt idx="0">
                  <c:v>-1.0564408316302232E-2</c:v>
                </c:pt>
                <c:pt idx="1">
                  <c:v>-7.9020741244474668E-2</c:v>
                </c:pt>
                <c:pt idx="2">
                  <c:v>7.7572438968742663E-3</c:v>
                </c:pt>
                <c:pt idx="3">
                  <c:v>-2.0098404315345153E-2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27360"/>
        <c:axId val="576938560"/>
      </c:barChart>
      <c:catAx>
        <c:axId val="5741388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6937984"/>
        <c:crosses val="autoZero"/>
        <c:auto val="1"/>
        <c:lblAlgn val="ctr"/>
        <c:lblOffset val="100"/>
        <c:noMultiLvlLbl val="0"/>
      </c:catAx>
      <c:valAx>
        <c:axId val="57693798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4138880"/>
        <c:crosses val="autoZero"/>
        <c:crossBetween val="between"/>
      </c:valAx>
      <c:valAx>
        <c:axId val="5769385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927360"/>
        <c:crosses val="max"/>
        <c:crossBetween val="between"/>
      </c:valAx>
      <c:catAx>
        <c:axId val="574927360"/>
        <c:scaling>
          <c:orientation val="minMax"/>
        </c:scaling>
        <c:delete val="1"/>
        <c:axPos val="b"/>
        <c:majorTickMark val="out"/>
        <c:minorTickMark val="none"/>
        <c:tickLblPos val="none"/>
        <c:crossAx val="576938560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FINLANDIA</a:t>
            </a:r>
          </a:p>
        </c:rich>
      </c:tx>
      <c:layout>
        <c:manualLayout>
          <c:xMode val="edge"/>
          <c:yMode val="edge"/>
          <c:x val="0.228933118930757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492E-2"/>
          <c:y val="0.30678221296580294"/>
          <c:w val="0.96268023748943476"/>
          <c:h val="0.581261985108983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mes'!$B$23</c:f>
              <c:strCache>
                <c:ptCount val="1"/>
                <c:pt idx="0">
                  <c:v>Finlandia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mes'!$D$23,'Entrada Turistas Ext Aerop mes'!$I$23,'Entrada Turistas Ext Aerop mes'!$N$23,'Entrada Turistas Ext Aerop mes'!$D$51)</c:f>
              <c:numCache>
                <c:formatCode>#,##0_)</c:formatCode>
                <c:ptCount val="4"/>
                <c:pt idx="0">
                  <c:v>134942</c:v>
                </c:pt>
                <c:pt idx="1">
                  <c:v>8111</c:v>
                </c:pt>
                <c:pt idx="2">
                  <c:v>14838</c:v>
                </c:pt>
                <c:pt idx="3">
                  <c:v>103236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2659712"/>
        <c:axId val="576942016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1.7220488406128467E-4"/>
                  <c:y val="-0.52861583259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889922343866605E-3"/>
                  <c:y val="0.19330961712609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7291645147100307E-3"/>
                  <c:y val="-0.12752896436265074"/>
                </c:manualLayout>
              </c:layout>
              <c:spPr>
                <a:solidFill>
                  <a:srgbClr val="0000CC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052891127052679E-3"/>
                  <c:y val="-0.41919921735303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mes'!$E$23,'Entrada Turistas Ext Aerop mes'!$J$23,'Entrada Turistas Ext Aerop mes'!$O$23,'Entrada Turistas Ext Aerop mes'!$E$51)</c:f>
              <c:numCache>
                <c:formatCode>0.0%</c:formatCode>
                <c:ptCount val="4"/>
                <c:pt idx="0">
                  <c:v>-1.149357927200001E-2</c:v>
                </c:pt>
                <c:pt idx="1">
                  <c:v>-0.40016269782576541</c:v>
                </c:pt>
                <c:pt idx="2">
                  <c:v>9.070861511320194E-2</c:v>
                </c:pt>
                <c:pt idx="3">
                  <c:v>-9.555606723463006E-3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29920"/>
        <c:axId val="576942592"/>
      </c:barChart>
      <c:catAx>
        <c:axId val="57265971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6942016"/>
        <c:crosses val="autoZero"/>
        <c:auto val="1"/>
        <c:lblAlgn val="ctr"/>
        <c:lblOffset val="100"/>
        <c:noMultiLvlLbl val="0"/>
      </c:catAx>
      <c:valAx>
        <c:axId val="5769420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659712"/>
        <c:crosses val="autoZero"/>
        <c:crossBetween val="between"/>
      </c:valAx>
      <c:valAx>
        <c:axId val="5769425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929920"/>
        <c:crosses val="max"/>
        <c:crossBetween val="between"/>
      </c:valAx>
      <c:catAx>
        <c:axId val="574929920"/>
        <c:scaling>
          <c:orientation val="minMax"/>
        </c:scaling>
        <c:delete val="1"/>
        <c:axPos val="b"/>
        <c:majorTickMark val="out"/>
        <c:minorTickMark val="none"/>
        <c:tickLblPos val="none"/>
        <c:crossAx val="57694259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AUSTRIA</a:t>
            </a:r>
          </a:p>
        </c:rich>
      </c:tx>
      <c:layout>
        <c:manualLayout>
          <c:xMode val="edge"/>
          <c:yMode val="edge"/>
          <c:x val="0.2296182600034985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505E-2"/>
          <c:y val="0.28753729271554007"/>
          <c:w val="0.96268023748943521"/>
          <c:h val="0.58126198510898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mes'!$B$25</c:f>
              <c:strCache>
                <c:ptCount val="1"/>
                <c:pt idx="0">
                  <c:v>Austria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mes'!$D$25,'Entrada Turistas Ext Aerop mes'!$I$25,'Entrada Turistas Ext Aerop mes'!$N$25,'Entrada Turistas Ext Aerop mes'!$D$53)</c:f>
              <c:numCache>
                <c:formatCode>#,##0_)</c:formatCode>
                <c:ptCount val="4"/>
                <c:pt idx="0">
                  <c:v>19200</c:v>
                </c:pt>
                <c:pt idx="1">
                  <c:v>7434</c:v>
                </c:pt>
                <c:pt idx="2">
                  <c:v>6653</c:v>
                </c:pt>
                <c:pt idx="3">
                  <c:v>28052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3615104"/>
        <c:axId val="577863680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2.6258502760286508E-3"/>
                  <c:y val="0.48662675037853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28299106330373E-3"/>
                  <c:y val="0.30070687955892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1425471675331651E-4"/>
                  <c:y val="-0.1816047657090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776790505062047E-3"/>
                  <c:y val="0.62903703874320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mes'!$E$25,'Entrada Turistas Ext Aerop mes'!$J$25,'Entrada Turistas Ext Aerop mes'!$O$25,'Entrada Turistas Ext Aerop mes'!$E$53)</c:f>
              <c:numCache>
                <c:formatCode>0.0%</c:formatCode>
                <c:ptCount val="4"/>
                <c:pt idx="0">
                  <c:v>-0.17829324659762047</c:v>
                </c:pt>
                <c:pt idx="1">
                  <c:v>-0.12541176470588233</c:v>
                </c:pt>
                <c:pt idx="2">
                  <c:v>-4.7868362004487297E-3</c:v>
                </c:pt>
                <c:pt idx="3">
                  <c:v>-6.6582371144311758E-2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309312"/>
        <c:axId val="577864256"/>
      </c:barChart>
      <c:catAx>
        <c:axId val="57361510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7863680"/>
        <c:crosses val="autoZero"/>
        <c:auto val="1"/>
        <c:lblAlgn val="ctr"/>
        <c:lblOffset val="100"/>
        <c:noMultiLvlLbl val="0"/>
      </c:catAx>
      <c:valAx>
        <c:axId val="5778636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3615104"/>
        <c:crosses val="autoZero"/>
        <c:crossBetween val="between"/>
      </c:valAx>
      <c:valAx>
        <c:axId val="5778642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5309312"/>
        <c:crosses val="max"/>
        <c:crossBetween val="between"/>
      </c:valAx>
      <c:catAx>
        <c:axId val="575309312"/>
        <c:scaling>
          <c:orientation val="minMax"/>
        </c:scaling>
        <c:delete val="1"/>
        <c:axPos val="b"/>
        <c:majorTickMark val="out"/>
        <c:minorTickMark val="none"/>
        <c:tickLblPos val="none"/>
        <c:crossAx val="577864256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SUIZA</a:t>
            </a:r>
          </a:p>
        </c:rich>
      </c:tx>
      <c:layout>
        <c:manualLayout>
          <c:xMode val="edge"/>
          <c:yMode val="edge"/>
          <c:x val="0.2129692764435339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492E-2"/>
          <c:y val="0.33095110517364079"/>
          <c:w val="0.9626802374894331"/>
          <c:h val="0.581261985108984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mes'!$B$24</c:f>
              <c:strCache>
                <c:ptCount val="1"/>
                <c:pt idx="0">
                  <c:v>Suiza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mes'!$C$34)</c:f>
              <c:strCache>
                <c:ptCount val="4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</c:strCache>
            </c:strRef>
          </c:cat>
          <c:val>
            <c:numRef>
              <c:f>('Entrada Turistas Ext Aerop mes'!$D$24,'Entrada Turistas Ext Aerop mes'!$I$24,'Entrada Turistas Ext Aerop mes'!$N$24,'Entrada Turistas Ext Aerop mes'!$D$52)</c:f>
              <c:numCache>
                <c:formatCode>#,##0_)</c:formatCode>
                <c:ptCount val="4"/>
                <c:pt idx="0">
                  <c:v>51871</c:v>
                </c:pt>
                <c:pt idx="1">
                  <c:v>23192</c:v>
                </c:pt>
                <c:pt idx="2">
                  <c:v>12991</c:v>
                </c:pt>
                <c:pt idx="3">
                  <c:v>45627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4928896"/>
        <c:axId val="577867712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2.9015144744951077E-3"/>
                  <c:y val="-0.5310458447338019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8684789912942983E-4"/>
                  <c:y val="-0.26559293144686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0478958797333856E-3"/>
                  <c:y val="-0.18825380988807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507572385986766E-7"/>
                  <c:y val="-0.46693783314926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1609940572665494E-3"/>
                  <c:y val="0.186339386148168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CC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mes'!$E$24,'Entrada Turistas Ext Aerop mes'!$J$24,'Entrada Turistas Ext Aerop mes'!$O$24,'Entrada Turistas Ext Aerop mes'!$E$52)</c:f>
              <c:numCache>
                <c:formatCode>0.0%</c:formatCode>
                <c:ptCount val="4"/>
                <c:pt idx="0">
                  <c:v>-1.2977375221205234E-2</c:v>
                </c:pt>
                <c:pt idx="1">
                  <c:v>1.2751091703056661E-2</c:v>
                </c:pt>
                <c:pt idx="2">
                  <c:v>1.1681333229499158E-2</c:v>
                </c:pt>
                <c:pt idx="3">
                  <c:v>0.16093328583787092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443456"/>
        <c:axId val="577868288"/>
      </c:barChart>
      <c:catAx>
        <c:axId val="57492889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7867712"/>
        <c:crosses val="autoZero"/>
        <c:auto val="1"/>
        <c:lblAlgn val="ctr"/>
        <c:lblOffset val="100"/>
        <c:noMultiLvlLbl val="0"/>
      </c:catAx>
      <c:valAx>
        <c:axId val="5778677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4928896"/>
        <c:crosses val="autoZero"/>
        <c:crossBetween val="between"/>
      </c:valAx>
      <c:valAx>
        <c:axId val="5778682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5443456"/>
        <c:crosses val="max"/>
        <c:crossBetween val="between"/>
      </c:valAx>
      <c:catAx>
        <c:axId val="575443456"/>
        <c:scaling>
          <c:orientation val="minMax"/>
        </c:scaling>
        <c:delete val="1"/>
        <c:axPos val="b"/>
        <c:majorTickMark val="out"/>
        <c:minorTickMark val="none"/>
        <c:tickLblPos val="none"/>
        <c:crossAx val="577868288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REPÚBLICA CHECA</a:t>
            </a:r>
          </a:p>
        </c:rich>
      </c:tx>
      <c:layout>
        <c:manualLayout>
          <c:xMode val="edge"/>
          <c:yMode val="edge"/>
          <c:x val="0.2319936363984547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6817468045621103E-2"/>
          <c:y val="0.26444338841522474"/>
          <c:w val="0.96268023748943565"/>
          <c:h val="0.5812619851089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mes'!$B$27</c:f>
              <c:strCache>
                <c:ptCount val="1"/>
                <c:pt idx="0">
                  <c:v>Republica Checa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mes'!$D$27,'Entrada Turistas Ext Aerop mes'!$I$27,'Entrada Turistas Ext Aerop mes'!$N$27,'Entrada Turistas Ext Aerop mes'!$D$55)</c:f>
              <c:numCache>
                <c:formatCode>#,##0_)</c:formatCode>
                <c:ptCount val="4"/>
                <c:pt idx="0">
                  <c:v>6280</c:v>
                </c:pt>
                <c:pt idx="1">
                  <c:v>2432</c:v>
                </c:pt>
                <c:pt idx="2">
                  <c:v>1668</c:v>
                </c:pt>
                <c:pt idx="3">
                  <c:v>5167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4139904"/>
        <c:axId val="578011136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7.4032141816742663E-4"/>
                  <c:y val="0.6244058320291238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030744447371765E-3"/>
                  <c:y val="0.35496755336752772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714811302906989E-3"/>
                  <c:y val="-0.19642426351054024"/>
                </c:manualLayout>
              </c:layout>
              <c:spPr>
                <a:solidFill>
                  <a:srgbClr val="0000CC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507572372475537E-7"/>
                  <c:y val="-0.44276378875805711"/>
                </c:manualLayout>
              </c:layout>
              <c:spPr>
                <a:solidFill>
                  <a:srgbClr val="0000CC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mes'!$E$27,'Entrada Turistas Ext Aerop mes'!$J$27,'Entrada Turistas Ext Aerop mes'!$O$27,'Entrada Turistas Ext Aerop mes'!$E$55)</c:f>
              <c:numCache>
                <c:formatCode>0.0%</c:formatCode>
                <c:ptCount val="4"/>
                <c:pt idx="0">
                  <c:v>-7.6470588235294068E-2</c:v>
                </c:pt>
                <c:pt idx="1">
                  <c:v>-9.1859596713965597E-2</c:v>
                </c:pt>
                <c:pt idx="2">
                  <c:v>0.16155988857938719</c:v>
                </c:pt>
                <c:pt idx="3">
                  <c:v>9.6794735724899272E-2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446528"/>
        <c:axId val="578011712"/>
      </c:barChart>
      <c:catAx>
        <c:axId val="57413990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8011136"/>
        <c:crosses val="autoZero"/>
        <c:auto val="1"/>
        <c:lblAlgn val="ctr"/>
        <c:lblOffset val="100"/>
        <c:noMultiLvlLbl val="0"/>
      </c:catAx>
      <c:valAx>
        <c:axId val="5780111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4139904"/>
        <c:crosses val="autoZero"/>
        <c:crossBetween val="between"/>
      </c:valAx>
      <c:valAx>
        <c:axId val="5780117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5446528"/>
        <c:crosses val="max"/>
        <c:crossBetween val="between"/>
      </c:valAx>
      <c:catAx>
        <c:axId val="575446528"/>
        <c:scaling>
          <c:orientation val="minMax"/>
        </c:scaling>
        <c:delete val="1"/>
        <c:axPos val="b"/>
        <c:majorTickMark val="out"/>
        <c:minorTickMark val="none"/>
        <c:tickLblPos val="none"/>
        <c:crossAx val="57801171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POLONIA</a:t>
            </a:r>
          </a:p>
        </c:rich>
      </c:tx>
      <c:layout>
        <c:manualLayout>
          <c:xMode val="edge"/>
          <c:yMode val="edge"/>
          <c:x val="0.2258727465387831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1290082971707912E-2"/>
          <c:y val="0.38761087801690647"/>
          <c:w val="0.96268023748943599"/>
          <c:h val="0.50813135764274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mes'!$B$28</c:f>
              <c:strCache>
                <c:ptCount val="1"/>
                <c:pt idx="0">
                  <c:v>Polonia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mes'!$D$28,'Entrada Turistas Ext Aerop mes'!$I$28,'Entrada Turistas Ext Aerop mes'!$N$28,'Entrada Turistas Ext Aerop mes'!$D$56)</c:f>
              <c:numCache>
                <c:formatCode>#,##0_)</c:formatCode>
                <c:ptCount val="4"/>
                <c:pt idx="0">
                  <c:v>6734</c:v>
                </c:pt>
                <c:pt idx="1">
                  <c:v>25914</c:v>
                </c:pt>
                <c:pt idx="2">
                  <c:v>8301</c:v>
                </c:pt>
                <c:pt idx="3">
                  <c:v>22169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5444992"/>
        <c:axId val="578015168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7.4032141816740983E-4"/>
                  <c:y val="0.27383127266203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1815106212838856E-4"/>
                  <c:y val="0.54710792793732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1887644074694475E-4"/>
                  <c:y val="0.2853797401602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52416555345228E-3"/>
                  <c:y val="0.48552569848453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mes'!$E$28,'Entrada Turistas Ext Aerop mes'!$J$28,'Entrada Turistas Ext Aerop mes'!$O$28,'Entrada Turistas Ext Aerop mes'!$E$56)</c:f>
              <c:numCache>
                <c:formatCode>0.0%</c:formatCode>
                <c:ptCount val="4"/>
                <c:pt idx="0">
                  <c:v>-0.33128103277060572</c:v>
                </c:pt>
                <c:pt idx="1">
                  <c:v>-2.6411691775932722E-2</c:v>
                </c:pt>
                <c:pt idx="2">
                  <c:v>-0.2155547155547155</c:v>
                </c:pt>
                <c:pt idx="3">
                  <c:v>-0.12895367569054261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625216"/>
        <c:axId val="578015744"/>
      </c:barChart>
      <c:catAx>
        <c:axId val="5754449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8015168"/>
        <c:crosses val="autoZero"/>
        <c:auto val="1"/>
        <c:lblAlgn val="ctr"/>
        <c:lblOffset val="100"/>
        <c:noMultiLvlLbl val="0"/>
      </c:catAx>
      <c:valAx>
        <c:axId val="57801516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5444992"/>
        <c:crosses val="autoZero"/>
        <c:crossBetween val="between"/>
      </c:valAx>
      <c:valAx>
        <c:axId val="5780157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5625216"/>
        <c:crosses val="max"/>
        <c:crossBetween val="between"/>
      </c:valAx>
      <c:catAx>
        <c:axId val="575625216"/>
        <c:scaling>
          <c:orientation val="minMax"/>
        </c:scaling>
        <c:delete val="1"/>
        <c:axPos val="b"/>
        <c:majorTickMark val="out"/>
        <c:minorTickMark val="none"/>
        <c:tickLblPos val="none"/>
        <c:crossAx val="578015744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AEROPUERTOS EXTRANJEROS</a:t>
            </a:r>
          </a:p>
        </c:rich>
      </c:tx>
      <c:layout>
        <c:manualLayout>
          <c:xMode val="edge"/>
          <c:yMode val="edge"/>
          <c:x val="0.22876410571261779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492E-2"/>
          <c:y val="0.34249805732379834"/>
          <c:w val="0.96268023748943354"/>
          <c:h val="0.58126198510898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mes'!$B$31</c:f>
              <c:strCache>
                <c:ptCount val="1"/>
                <c:pt idx="0">
                  <c:v>Total aerop. Extranjeros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mes'!$D$31,'Entrada Turistas Ext Aerop mes'!$I$31,'Entrada Turistas Ext Aerop mes'!$N$31,'Entrada Turistas Ext Aerop mes'!$D$59,'Entrada Turistas Ext Aerop mes'!$I$59)</c:f>
              <c:numCache>
                <c:formatCode>#,##0_)</c:formatCode>
                <c:ptCount val="5"/>
                <c:pt idx="0">
                  <c:v>1910385</c:v>
                </c:pt>
                <c:pt idx="1">
                  <c:v>914754</c:v>
                </c:pt>
                <c:pt idx="2">
                  <c:v>1003621</c:v>
                </c:pt>
                <c:pt idx="3">
                  <c:v>2459549</c:v>
                </c:pt>
                <c:pt idx="4">
                  <c:v>74557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5445504"/>
        <c:axId val="578215936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8.1532556733312708E-3"/>
                  <c:y val="-0.4190688974206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3219508854842013E-3"/>
                  <c:y val="-0.30658915762408118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1644125767884661E-3"/>
                  <c:y val="-0.27579395145794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507572372475543E-7"/>
                  <c:y val="-0.49372342837192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424616913043932E-3"/>
                  <c:y val="-8.705765475037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mes'!$E$31,'Entrada Turistas Ext Aerop mes'!$J$31,'Entrada Turistas Ext Aerop mes'!$O$31,'Entrada Turistas Ext Aerop mes'!$E$59,'Entrada Turistas Ext Aerop mes'!$J$59)</c:f>
              <c:numCache>
                <c:formatCode>0.0%</c:formatCode>
                <c:ptCount val="5"/>
                <c:pt idx="0">
                  <c:v>-3.0880280511226821E-2</c:v>
                </c:pt>
                <c:pt idx="1">
                  <c:v>-9.1818509447131103E-2</c:v>
                </c:pt>
                <c:pt idx="2">
                  <c:v>1.994833291327569E-2</c:v>
                </c:pt>
                <c:pt idx="3">
                  <c:v>9.4847400305364538E-3</c:v>
                </c:pt>
                <c:pt idx="4">
                  <c:v>-6.5045646067415697E-2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762944"/>
        <c:axId val="578216512"/>
      </c:barChart>
      <c:catAx>
        <c:axId val="57544550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8215936"/>
        <c:crosses val="autoZero"/>
        <c:auto val="1"/>
        <c:lblAlgn val="ctr"/>
        <c:lblOffset val="100"/>
        <c:noMultiLvlLbl val="0"/>
      </c:catAx>
      <c:valAx>
        <c:axId val="5782159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5445504"/>
        <c:crosses val="autoZero"/>
        <c:crossBetween val="between"/>
      </c:valAx>
      <c:valAx>
        <c:axId val="5782165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5762944"/>
        <c:crosses val="max"/>
        <c:crossBetween val="between"/>
      </c:valAx>
      <c:catAx>
        <c:axId val="575762944"/>
        <c:scaling>
          <c:orientation val="minMax"/>
        </c:scaling>
        <c:delete val="1"/>
        <c:axPos val="b"/>
        <c:majorTickMark val="out"/>
        <c:minorTickMark val="none"/>
        <c:tickLblPos val="none"/>
        <c:crossAx val="57821651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PASAJEROS PROCEDENTES DE AEROPUERTOS EXTRANJEROS POR  ISLAS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9902064480745872E-2"/>
          <c:y val="0.22844043275078643"/>
          <c:w val="0.87820738825557265"/>
          <c:h val="0.62365431150375306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'cuota pasajeros x islas'!$B$9</c:f>
              <c:strCache>
                <c:ptCount val="1"/>
                <c:pt idx="0">
                  <c:v>Invierno 10/11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islas'!$D$9:$H$9</c:f>
              <c:numCache>
                <c:formatCode>0.0%</c:formatCode>
                <c:ptCount val="5"/>
                <c:pt idx="0">
                  <c:v>0.36896634374637799</c:v>
                </c:pt>
                <c:pt idx="1">
                  <c:v>0.30271208995491933</c:v>
                </c:pt>
                <c:pt idx="2">
                  <c:v>0.16281204450933964</c:v>
                </c:pt>
                <c:pt idx="3">
                  <c:v>0.15438057932102342</c:v>
                </c:pt>
                <c:pt idx="4">
                  <c:v>1.1128942468339606E-2</c:v>
                </c:pt>
              </c:numCache>
            </c:numRef>
          </c:val>
        </c:ser>
        <c:ser>
          <c:idx val="0"/>
          <c:order val="1"/>
          <c:tx>
            <c:strRef>
              <c:f>'cuota pasajeros x islas'!$B$8</c:f>
              <c:strCache>
                <c:ptCount val="1"/>
                <c:pt idx="0">
                  <c:v>Invierno 11/12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0.3760709565279669</c:v>
                </c:pt>
                <c:pt idx="1">
                  <c:v>0.30426888477590541</c:v>
                </c:pt>
                <c:pt idx="2">
                  <c:v>0.15546969432465393</c:v>
                </c:pt>
                <c:pt idx="3">
                  <c:v>0.15188176710933463</c:v>
                </c:pt>
                <c:pt idx="4">
                  <c:v>1.2308697262139102E-2</c:v>
                </c:pt>
              </c:numCache>
            </c:numRef>
          </c:val>
        </c:ser>
        <c:ser>
          <c:idx val="1"/>
          <c:order val="2"/>
          <c:tx>
            <c:strRef>
              <c:f>'cuota pasajeros x islas'!$B$7</c:f>
              <c:strCache>
                <c:ptCount val="1"/>
                <c:pt idx="0">
                  <c:v>Invierno 12/13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islas'!$D$7:$H$7</c:f>
              <c:numCache>
                <c:formatCode>0.0%</c:formatCode>
                <c:ptCount val="5"/>
                <c:pt idx="0">
                  <c:v>0.38654735146080399</c:v>
                </c:pt>
                <c:pt idx="1">
                  <c:v>0.30023970330351135</c:v>
                </c:pt>
                <c:pt idx="2">
                  <c:v>0.14376446085773298</c:v>
                </c:pt>
                <c:pt idx="3">
                  <c:v>0.15773096588864199</c:v>
                </c:pt>
                <c:pt idx="4">
                  <c:v>1.1717518489309691E-2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67101440"/>
        <c:axId val="518084800"/>
        <c:axId val="0"/>
      </c:bar3DChart>
      <c:catAx>
        <c:axId val="567101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8084800"/>
        <c:crosses val="autoZero"/>
        <c:auto val="1"/>
        <c:lblAlgn val="ctr"/>
        <c:lblOffset val="100"/>
        <c:noMultiLvlLbl val="0"/>
      </c:catAx>
      <c:valAx>
        <c:axId val="5180848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7101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7656504877188859"/>
          <c:y val="0.15304065040650441"/>
          <c:w val="0.50508637912798215"/>
          <c:h val="6.073798665130677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  <a:endParaRPr lang="es-ES" sz="1600"/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AEROPUERTOS EXTRANJEROS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29848078641644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938337801608592E-2"/>
          <c:y val="0.21196698896555685"/>
          <c:w val="0.86148346738159065"/>
          <c:h val="0.70252631476004224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60000"/>
                    <a:lumOff val="4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9.472743521000894E-2"/>
                  <c:y val="0.1474885685662924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mes'!$E$31</c:f>
              <c:numCache>
                <c:formatCode>0.0%</c:formatCode>
                <c:ptCount val="1"/>
                <c:pt idx="0">
                  <c:v>-3.0880280511226821E-2</c:v>
                </c:pt>
              </c:numCache>
            </c:numRef>
          </c:yVal>
          <c:bubbleSize>
            <c:numRef>
              <c:f>'Entrada Turistas Ext Aerop mes'!$D$31</c:f>
              <c:numCache>
                <c:formatCode>#,##0_)</c:formatCode>
                <c:ptCount val="1"/>
                <c:pt idx="0">
                  <c:v>1910385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8.9366912245888181E-3"/>
                  <c:y val="5.045630994970230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mes'!$J$31</c:f>
              <c:numCache>
                <c:formatCode>0.0%</c:formatCode>
                <c:ptCount val="1"/>
                <c:pt idx="0">
                  <c:v>-9.1818509447131103E-2</c:v>
                </c:pt>
              </c:numCache>
            </c:numRef>
          </c:yVal>
          <c:bubbleSize>
            <c:numRef>
              <c:f>'Entrada Turistas Ext Aerop mes'!$I$31</c:f>
              <c:numCache>
                <c:formatCode>#,##0_)</c:formatCode>
                <c:ptCount val="1"/>
                <c:pt idx="0">
                  <c:v>914754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7694369973190349"/>
                  <c:y val="-3.1050530573775187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mes'!$O$31</c:f>
              <c:numCache>
                <c:formatCode>0.0%</c:formatCode>
                <c:ptCount val="1"/>
                <c:pt idx="0">
                  <c:v>1.994833291327569E-2</c:v>
                </c:pt>
              </c:numCache>
            </c:numRef>
          </c:yVal>
          <c:bubbleSize>
            <c:numRef>
              <c:f>'Entrada Turistas Ext Aerop mes'!$N$31</c:f>
              <c:numCache>
                <c:formatCode>#,##0_)</c:formatCode>
                <c:ptCount val="1"/>
                <c:pt idx="0">
                  <c:v>1003621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1.7873100983021209E-3"/>
                  <c:y val="-7.3744589895596707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mes'!$E$59</c:f>
              <c:numCache>
                <c:formatCode>0.0%</c:formatCode>
                <c:ptCount val="1"/>
                <c:pt idx="0">
                  <c:v>9.4847400305364538E-3</c:v>
                </c:pt>
              </c:numCache>
            </c:numRef>
          </c:yVal>
          <c:bubbleSize>
            <c:numRef>
              <c:f>'Entrada Turistas Ext Aerop mes'!$D$59</c:f>
              <c:numCache>
                <c:formatCode>#,##0_)</c:formatCode>
                <c:ptCount val="1"/>
                <c:pt idx="0">
                  <c:v>2459549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5067024128686197E-2"/>
                  <c:y val="0.11255675987235179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mes'!$J$59</c:f>
              <c:numCache>
                <c:formatCode>0.0%</c:formatCode>
                <c:ptCount val="1"/>
                <c:pt idx="0">
                  <c:v>-6.5045646067415697E-2</c:v>
                </c:pt>
              </c:numCache>
            </c:numRef>
          </c:yVal>
          <c:bubbleSize>
            <c:numRef>
              <c:f>'Entrada Turistas Ext Aerop mes'!$I$59</c:f>
              <c:numCache>
                <c:formatCode>#,##0_)</c:formatCode>
                <c:ptCount val="1"/>
                <c:pt idx="0">
                  <c:v>74557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0428954423592491E-2"/>
                  <c:y val="0.174657515407451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mes'!$O$59</c:f>
              <c:numCache>
                <c:formatCode>0.0%</c:formatCode>
                <c:ptCount val="1"/>
                <c:pt idx="0">
                  <c:v>-1.7874807966016482E-2</c:v>
                </c:pt>
              </c:numCache>
            </c:numRef>
          </c:yVal>
          <c:bubbleSize>
            <c:numRef>
              <c:f>'Entrada Turistas Ext Aerop mes'!$N$59</c:f>
              <c:numCache>
                <c:formatCode>#,##0_)</c:formatCode>
                <c:ptCount val="1"/>
                <c:pt idx="0">
                  <c:v>6362866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8219968"/>
        <c:axId val="578220544"/>
      </c:bubbleChart>
      <c:valAx>
        <c:axId val="578219968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8220544"/>
        <c:crossesAt val="0"/>
        <c:crossBetween val="midCat"/>
      </c:valAx>
      <c:valAx>
        <c:axId val="578220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82199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  <a:endParaRPr lang="es-ES" sz="1600"/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ALEMANIA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8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23605700428903E-2"/>
          <c:y val="0.24595425545577829"/>
          <c:w val="0.84910895477242698"/>
          <c:h val="0.66465768771356593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3.5355899584234109E-2"/>
                  <c:y val="0.1072071805898324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mes'!$E$14</c:f>
              <c:numCache>
                <c:formatCode>0.0%</c:formatCode>
                <c:ptCount val="1"/>
                <c:pt idx="0">
                  <c:v>-0.14542816103625644</c:v>
                </c:pt>
              </c:numCache>
            </c:numRef>
          </c:yVal>
          <c:bubbleSize>
            <c:numRef>
              <c:f>'Entrada Turistas Ext Aerop mes'!$D$14</c:f>
              <c:numCache>
                <c:formatCode>#,##0_)</c:formatCode>
                <c:ptCount val="1"/>
                <c:pt idx="0">
                  <c:v>462872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7.0711799168468861E-3"/>
                  <c:y val="5.360359029491622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mes'!$J$14</c:f>
              <c:numCache>
                <c:formatCode>0.0%</c:formatCode>
                <c:ptCount val="1"/>
                <c:pt idx="0">
                  <c:v>-0.11695689191714798</c:v>
                </c:pt>
              </c:numCache>
            </c:numRef>
          </c:yVal>
          <c:bubbleSize>
            <c:numRef>
              <c:f>'Entrada Turistas Ext Aerop mes'!$I$14</c:f>
              <c:numCache>
                <c:formatCode>#,##0_)</c:formatCode>
                <c:ptCount val="1"/>
                <c:pt idx="0">
                  <c:v>382710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0783549373191405"/>
                  <c:y val="0.1072068791073223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mes'!$O$14</c:f>
              <c:numCache>
                <c:formatCode>0.0%</c:formatCode>
                <c:ptCount val="1"/>
                <c:pt idx="0">
                  <c:v>-4.6362026587731586E-2</c:v>
                </c:pt>
              </c:numCache>
            </c:numRef>
          </c:yVal>
          <c:bubbleSize>
            <c:numRef>
              <c:f>'Entrada Turistas Ext Aerop mes'!$N$14</c:f>
              <c:numCache>
                <c:formatCode>#,##0_)</c:formatCode>
                <c:ptCount val="1"/>
                <c:pt idx="0">
                  <c:v>180414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5.4801922748472981E-2"/>
                  <c:y val="0.1225224921026657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mes'!$E$42</c:f>
              <c:numCache>
                <c:formatCode>0.0%</c:formatCode>
                <c:ptCount val="1"/>
                <c:pt idx="0">
                  <c:v>-4.9914389935234116E-2</c:v>
                </c:pt>
              </c:numCache>
            </c:numRef>
          </c:yVal>
          <c:bubbleSize>
            <c:numRef>
              <c:f>'Entrada Turistas Ext Aerop mes'!$D$42</c:f>
              <c:numCache>
                <c:formatCode>#,##0_)</c:formatCode>
                <c:ptCount val="1"/>
                <c:pt idx="0">
                  <c:v>510500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9.5460928877432114E-2"/>
                  <c:y val="9.57206969552075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mes'!$J$42</c:f>
              <c:numCache>
                <c:formatCode>0.0%</c:formatCode>
                <c:ptCount val="1"/>
                <c:pt idx="0">
                  <c:v>-0.14560028821039361</c:v>
                </c:pt>
              </c:numCache>
            </c:numRef>
          </c:yVal>
          <c:bubbleSize>
            <c:numRef>
              <c:f>'Entrada Turistas Ext Aerop mes'!$I$42</c:f>
              <c:numCache>
                <c:formatCode>#,##0_)</c:formatCode>
                <c:ptCount val="1"/>
                <c:pt idx="0">
                  <c:v>47432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08168284616662"/>
                  <c:y val="-0.1876125660322067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mes'!$O$42</c:f>
              <c:numCache>
                <c:formatCode>0.0%</c:formatCode>
                <c:ptCount val="1"/>
                <c:pt idx="0">
                  <c:v>-9.8535565925144342E-2</c:v>
                </c:pt>
              </c:numCache>
            </c:numRef>
          </c:yVal>
          <c:bubbleSize>
            <c:numRef>
              <c:f>'Entrada Turistas Ext Aerop mes'!$N$42</c:f>
              <c:numCache>
                <c:formatCode>#,##0_)</c:formatCode>
                <c:ptCount val="1"/>
                <c:pt idx="0">
                  <c:v>1583928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8222272"/>
        <c:axId val="568992320"/>
      </c:bubbleChart>
      <c:valAx>
        <c:axId val="578222272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68992320"/>
        <c:crossesAt val="0"/>
        <c:crossBetween val="midCat"/>
      </c:valAx>
      <c:valAx>
        <c:axId val="5689923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822227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REINO UNIDO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8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381245866735261E-2"/>
          <c:y val="0.20766597667369524"/>
          <c:w val="0.86148346738159065"/>
          <c:h val="0.68763065498281262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166746078244276"/>
                  <c:y val="0.1072071805898324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mes'!$E$16</c:f>
              <c:numCache>
                <c:formatCode>0.0%</c:formatCode>
                <c:ptCount val="1"/>
                <c:pt idx="0">
                  <c:v>-7.8082449056249392E-2</c:v>
                </c:pt>
              </c:numCache>
            </c:numRef>
          </c:yVal>
          <c:bubbleSize>
            <c:numRef>
              <c:f>'Entrada Turistas Ext Aerop mes'!$D$16</c:f>
              <c:numCache>
                <c:formatCode>#,##0_)</c:formatCode>
                <c:ptCount val="1"/>
                <c:pt idx="0">
                  <c:v>255255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1.2374564854481938E-2"/>
                  <c:y val="0.1072071805898324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mes'!$J$16</c:f>
              <c:numCache>
                <c:formatCode>0.0%</c:formatCode>
                <c:ptCount val="1"/>
                <c:pt idx="0">
                  <c:v>-0.12145919269014538</c:v>
                </c:pt>
              </c:numCache>
            </c:numRef>
          </c:yVal>
          <c:bubbleSize>
            <c:numRef>
              <c:f>'Entrada Turistas Ext Aerop mes'!$I$16</c:f>
              <c:numCache>
                <c:formatCode>#,##0_)</c:formatCode>
                <c:ptCount val="1"/>
                <c:pt idx="0">
                  <c:v>227680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4319139331614814"/>
                  <c:y val="-0.1301801478590822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mes'!$O$16</c:f>
              <c:numCache>
                <c:formatCode>0.0%</c:formatCode>
                <c:ptCount val="1"/>
                <c:pt idx="0">
                  <c:v>8.9767720023921083E-3</c:v>
                </c:pt>
              </c:numCache>
            </c:numRef>
          </c:yVal>
          <c:bubbleSize>
            <c:numRef>
              <c:f>'Entrada Turistas Ext Aerop mes'!$N$16</c:f>
              <c:numCache>
                <c:formatCode>#,##0_)</c:formatCode>
                <c:ptCount val="1"/>
                <c:pt idx="0">
                  <c:v>504445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7.9550774064527013E-2"/>
                  <c:y val="-0.14549545937192249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mes'!$E$44</c:f>
              <c:numCache>
                <c:formatCode>0.0%</c:formatCode>
                <c:ptCount val="1"/>
                <c:pt idx="0">
                  <c:v>5.7634968287960664E-3</c:v>
                </c:pt>
              </c:numCache>
            </c:numRef>
          </c:yVal>
          <c:bubbleSize>
            <c:numRef>
              <c:f>'Entrada Turistas Ext Aerop mes'!$D$44</c:f>
              <c:numCache>
                <c:formatCode>#,##0_)</c:formatCode>
                <c:ptCount val="1"/>
                <c:pt idx="0">
                  <c:v>981595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8.8389748960585272E-3"/>
                  <c:y val="1.026095723108815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mes'!$J$44</c:f>
              <c:numCache>
                <c:formatCode>0.0%</c:formatCode>
                <c:ptCount val="1"/>
                <c:pt idx="0">
                  <c:v>0.10473334761190833</c:v>
                </c:pt>
              </c:numCache>
            </c:numRef>
          </c:yVal>
          <c:bubbleSize>
            <c:numRef>
              <c:f>'Entrada Turistas Ext Aerop mes'!$I$44</c:f>
              <c:numCache>
                <c:formatCode>#,##0_)</c:formatCode>
                <c:ptCount val="1"/>
                <c:pt idx="0">
                  <c:v>10316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2374564854481943"/>
                  <c:y val="0.17995491027579019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mes'!$O$44</c:f>
              <c:numCache>
                <c:formatCode>0.0%</c:formatCode>
                <c:ptCount val="1"/>
                <c:pt idx="0">
                  <c:v>-2.0781221552904627E-2</c:v>
                </c:pt>
              </c:numCache>
            </c:numRef>
          </c:yVal>
          <c:bubbleSize>
            <c:numRef>
              <c:f>'Entrada Turistas Ext Aerop mes'!$N$44</c:f>
              <c:numCache>
                <c:formatCode>#,##0_)</c:formatCode>
                <c:ptCount val="1"/>
                <c:pt idx="0">
                  <c:v>1979291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68995776"/>
        <c:axId val="568996352"/>
      </c:bubbleChart>
      <c:valAx>
        <c:axId val="568995776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68996352"/>
        <c:crossesAt val="0"/>
        <c:crossBetween val="midCat"/>
      </c:valAx>
      <c:valAx>
        <c:axId val="568996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68995776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FRANCIA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9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98170554910837E-2"/>
          <c:y val="0.16937769789161222"/>
          <c:w val="0.86148346738159065"/>
          <c:h val="0.63019823680970566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0606769875270232"/>
                  <c:y val="0.1186930612594371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mes'!$E$15</c:f>
              <c:numCache>
                <c:formatCode>0.0%</c:formatCode>
                <c:ptCount val="1"/>
                <c:pt idx="0">
                  <c:v>-0.77960140679953105</c:v>
                </c:pt>
              </c:numCache>
            </c:numRef>
          </c:yVal>
          <c:bubbleSize>
            <c:numRef>
              <c:f>'Entrada Turistas Ext Aerop mes'!$D$15</c:f>
              <c:numCache>
                <c:formatCode>#,##0_)</c:formatCode>
                <c:ptCount val="1"/>
                <c:pt idx="0">
                  <c:v>376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9.8996797228765615E-2"/>
                  <c:y val="0.1608107708847486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mes'!$J$15</c:f>
              <c:numCache>
                <c:formatCode>0.0%</c:formatCode>
                <c:ptCount val="1"/>
                <c:pt idx="0">
                  <c:v>-5.0062417388750169E-2</c:v>
                </c:pt>
              </c:numCache>
            </c:numRef>
          </c:yVal>
          <c:bubbleSize>
            <c:numRef>
              <c:f>'Entrada Turistas Ext Aerop mes'!$I$15</c:f>
              <c:numCache>
                <c:formatCode>#,##0_)</c:formatCode>
                <c:ptCount val="1"/>
                <c:pt idx="0">
                  <c:v>51745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9550774064527013E-2"/>
                  <c:y val="0.1072071805898327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mes'!$O$15</c:f>
              <c:numCache>
                <c:formatCode>0.0%</c:formatCode>
                <c:ptCount val="1"/>
                <c:pt idx="0">
                  <c:v>1.9869866975130135</c:v>
                </c:pt>
              </c:numCache>
            </c:numRef>
          </c:yVal>
          <c:bubbleSize>
            <c:numRef>
              <c:f>'Entrada Turistas Ext Aerop mes'!$N$15</c:f>
              <c:numCache>
                <c:formatCode>#,##0_)</c:formatCode>
                <c:ptCount val="1"/>
                <c:pt idx="0">
                  <c:v>20658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6.5408692623743214E-2"/>
                  <c:y val="0.15698194300654028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mes'!$E$43</c:f>
              <c:numCache>
                <c:formatCode>0.0%</c:formatCode>
                <c:ptCount val="1"/>
                <c:pt idx="0">
                  <c:v>-0.10971453302796963</c:v>
                </c:pt>
              </c:numCache>
            </c:numRef>
          </c:yVal>
          <c:bubbleSize>
            <c:numRef>
              <c:f>'Entrada Turistas Ext Aerop mes'!$D$43</c:f>
              <c:numCache>
                <c:formatCode>#,##0_)</c:formatCode>
                <c:ptCount val="1"/>
                <c:pt idx="0">
                  <c:v>49369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1844226360718427"/>
                  <c:y val="-0.1799549102757904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mes'!$O$43</c:f>
              <c:numCache>
                <c:formatCode>0.0%</c:formatCode>
                <c:ptCount val="1"/>
                <c:pt idx="0">
                  <c:v>3.0376137734400732E-2</c:v>
                </c:pt>
              </c:numCache>
            </c:numRef>
          </c:yVal>
          <c:bubbleSize>
            <c:numRef>
              <c:f>'Entrada Turistas Ext Aerop mes'!$N$43</c:f>
              <c:numCache>
                <c:formatCode>#,##0_)</c:formatCode>
                <c:ptCount val="1"/>
                <c:pt idx="0">
                  <c:v>122148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8306048"/>
        <c:axId val="578306624"/>
      </c:bubbleChart>
      <c:valAx>
        <c:axId val="578306048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8306624"/>
        <c:crossesAt val="0"/>
        <c:crossBetween val="midCat"/>
      </c:valAx>
      <c:valAx>
        <c:axId val="578306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8306048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IRLANDA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9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381245866735268E-2"/>
          <c:y val="0.2650983948468198"/>
          <c:w val="0.86148346738159065"/>
          <c:h val="0.73357664233576669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2019833333333334"/>
                  <c:y val="0.1186933627419472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mes'!$E$17</c:f>
              <c:numCache>
                <c:formatCode>0.0%</c:formatCode>
                <c:ptCount val="1"/>
                <c:pt idx="0">
                  <c:v>-2.639489865634248E-2</c:v>
                </c:pt>
              </c:numCache>
            </c:numRef>
          </c:yVal>
          <c:bubbleSize>
            <c:numRef>
              <c:f>'Entrada Turistas Ext Aerop mes'!$D$17</c:f>
              <c:numCache>
                <c:formatCode>#,##0_)</c:formatCode>
                <c:ptCount val="1"/>
                <c:pt idx="0">
                  <c:v>42751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7.0713191133018813E-3"/>
                  <c:y val="-3.829280101973444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mes'!$J$17</c:f>
              <c:numCache>
                <c:formatCode>0.0%</c:formatCode>
                <c:ptCount val="1"/>
                <c:pt idx="0">
                  <c:v>-0.11279280765423949</c:v>
                </c:pt>
              </c:numCache>
            </c:numRef>
          </c:yVal>
          <c:bubbleSize>
            <c:numRef>
              <c:f>'Entrada Turistas Ext Aerop mes'!$I$17</c:f>
              <c:numCache>
                <c:formatCode>#,##0_)</c:formatCode>
                <c:ptCount val="1"/>
                <c:pt idx="0">
                  <c:v>21513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20486499999999999"/>
                  <c:y val="1.148648363462490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mes'!$O$17</c:f>
              <c:numCache>
                <c:formatCode>0.0%</c:formatCode>
                <c:ptCount val="1"/>
                <c:pt idx="0">
                  <c:v>0.13566010485255831</c:v>
                </c:pt>
              </c:numCache>
            </c:numRef>
          </c:yVal>
          <c:bubbleSize>
            <c:numRef>
              <c:f>'Entrada Turistas Ext Aerop mes'!$N$17</c:f>
              <c:numCache>
                <c:formatCode>#,##0_)</c:formatCode>
                <c:ptCount val="1"/>
                <c:pt idx="0">
                  <c:v>99862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7.7783118281770092E-2"/>
                  <c:y val="-0.16846842664116718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mes'!$E$45</c:f>
              <c:numCache>
                <c:formatCode>0.0%</c:formatCode>
                <c:ptCount val="1"/>
                <c:pt idx="0">
                  <c:v>3.9513472040438646E-2</c:v>
                </c:pt>
              </c:numCache>
            </c:numRef>
          </c:yVal>
          <c:bubbleSize>
            <c:numRef>
              <c:f>'Entrada Turistas Ext Aerop mes'!$D$45</c:f>
              <c:numCache>
                <c:formatCode>#,##0_)</c:formatCode>
                <c:ptCount val="1"/>
                <c:pt idx="0">
                  <c:v>46065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08168284616662"/>
                  <c:y val="-0.1876125660322069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mes'!$O$45</c:f>
              <c:numCache>
                <c:formatCode>0.0%</c:formatCode>
                <c:ptCount val="1"/>
                <c:pt idx="0">
                  <c:v>4.8831116988099055E-2</c:v>
                </c:pt>
              </c:numCache>
            </c:numRef>
          </c:yVal>
          <c:bubbleSize>
            <c:numRef>
              <c:f>'Entrada Turistas Ext Aerop mes'!$N$45</c:f>
              <c:numCache>
                <c:formatCode>#,##0_)</c:formatCode>
                <c:ptCount val="1"/>
                <c:pt idx="0">
                  <c:v>210191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8310080"/>
        <c:axId val="578310656"/>
      </c:bubbleChart>
      <c:valAx>
        <c:axId val="578310080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8310656"/>
        <c:crossesAt val="0"/>
        <c:crossBetween val="midCat"/>
      </c:valAx>
      <c:valAx>
        <c:axId val="578310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831008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ITALIA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70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755810721217195E-2"/>
          <c:y val="0.18469300940444547"/>
          <c:w val="0.86148346738159065"/>
          <c:h val="0.73357664233576669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4849477825378327"/>
                  <c:y val="0.1340086742547804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mes'!$E$18</c:f>
              <c:numCache>
                <c:formatCode>0.0%</c:formatCode>
                <c:ptCount val="1"/>
                <c:pt idx="0">
                  <c:v>-0.27385440835266817</c:v>
                </c:pt>
              </c:numCache>
            </c:numRef>
          </c:yVal>
          <c:bubbleSize>
            <c:numRef>
              <c:f>'Entrada Turistas Ext Aerop mes'!$D$18</c:f>
              <c:numCache>
                <c:formatCode>#,##0_)</c:formatCode>
                <c:ptCount val="1"/>
                <c:pt idx="0">
                  <c:v>20030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22804569151476506"/>
                  <c:y val="-4.594593453849965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mes'!$J$18</c:f>
              <c:numCache>
                <c:formatCode>0.0%</c:formatCode>
                <c:ptCount val="1"/>
                <c:pt idx="0">
                  <c:v>-0.11082040255938652</c:v>
                </c:pt>
              </c:numCache>
            </c:numRef>
          </c:yVal>
          <c:bubbleSize>
            <c:numRef>
              <c:f>'Entrada Turistas Ext Aerop mes'!$I$18</c:f>
              <c:numCache>
                <c:formatCode>#,##0_)</c:formatCode>
                <c:ptCount val="1"/>
                <c:pt idx="0">
                  <c:v>34325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3086364022950207E-2"/>
                  <c:y val="0.1072071805898327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mes'!$O$18</c:f>
              <c:numCache>
                <c:formatCode>0.0%</c:formatCode>
                <c:ptCount val="1"/>
                <c:pt idx="0">
                  <c:v>-0.34714580467675382</c:v>
                </c:pt>
              </c:numCache>
            </c:numRef>
          </c:yVal>
          <c:bubbleSize>
            <c:numRef>
              <c:f>'Entrada Turistas Ext Aerop mes'!$N$18</c:f>
              <c:numCache>
                <c:formatCode>#,##0_)</c:formatCode>
                <c:ptCount val="1"/>
                <c:pt idx="0">
                  <c:v>11391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7147611298353543"/>
                  <c:y val="5.743241817312448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mes'!$E$46</c:f>
              <c:numCache>
                <c:formatCode>0.0%</c:formatCode>
                <c:ptCount val="1"/>
                <c:pt idx="0">
                  <c:v>-3.2956886142481712E-2</c:v>
                </c:pt>
              </c:numCache>
            </c:numRef>
          </c:yVal>
          <c:bubbleSize>
            <c:numRef>
              <c:f>'Entrada Turistas Ext Aerop mes'!$D$46</c:f>
              <c:numCache>
                <c:formatCode>#,##0_)</c:formatCode>
                <c:ptCount val="1"/>
                <c:pt idx="0">
                  <c:v>54460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6621953981373581E-2"/>
                  <c:y val="0.1722972545193736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mes'!$O$46</c:f>
              <c:numCache>
                <c:formatCode>0.0%</c:formatCode>
                <c:ptCount val="1"/>
                <c:pt idx="0">
                  <c:v>-0.14108509406863834</c:v>
                </c:pt>
              </c:numCache>
            </c:numRef>
          </c:yVal>
          <c:bubbleSize>
            <c:numRef>
              <c:f>'Entrada Turistas Ext Aerop mes'!$N$46</c:f>
              <c:numCache>
                <c:formatCode>#,##0_)</c:formatCode>
                <c:ptCount val="1"/>
                <c:pt idx="0">
                  <c:v>120206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9911680"/>
        <c:axId val="579912256"/>
      </c:bubbleChart>
      <c:valAx>
        <c:axId val="579911680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9912256"/>
        <c:crossesAt val="0"/>
        <c:crossBetween val="midCat"/>
      </c:valAx>
      <c:valAx>
        <c:axId val="579912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991168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SUECIA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23605700428903E-2"/>
          <c:y val="0.1310894191095292"/>
          <c:w val="0.86148346738159065"/>
          <c:h val="0.67614417134818761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8.8389748960585601E-3"/>
                  <c:y val="-3.8288278782083016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mes'!$E$20</c:f>
              <c:numCache>
                <c:formatCode>0.0%</c:formatCode>
                <c:ptCount val="1"/>
                <c:pt idx="0">
                  <c:v>5.7915609403619728E-2</c:v>
                </c:pt>
              </c:numCache>
            </c:numRef>
          </c:yVal>
          <c:bubbleSize>
            <c:numRef>
              <c:f>'Entrada Turistas Ext Aerop mes'!$D$20</c:f>
              <c:numCache>
                <c:formatCode>#,##0_)</c:formatCode>
                <c:ptCount val="1"/>
                <c:pt idx="0">
                  <c:v>251822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21743878244303982"/>
                  <c:y val="7.657655756416603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mes'!$J$20</c:f>
              <c:numCache>
                <c:formatCode>0.0%</c:formatCode>
                <c:ptCount val="1"/>
                <c:pt idx="0">
                  <c:v>0.3142554941826301</c:v>
                </c:pt>
              </c:numCache>
            </c:numRef>
          </c:yVal>
          <c:bubbleSize>
            <c:numRef>
              <c:f>'Entrada Turistas Ext Aerop mes'!$I$20</c:f>
              <c:numCache>
                <c:formatCode>#,##0_)</c:formatCode>
                <c:ptCount val="1"/>
                <c:pt idx="0">
                  <c:v>44732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6.0105029293197984E-2"/>
                  <c:y val="-0.1108114039980198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mes'!$O$20</c:f>
              <c:numCache>
                <c:formatCode>0.0%</c:formatCode>
                <c:ptCount val="1"/>
                <c:pt idx="0">
                  <c:v>0.20070192621612803</c:v>
                </c:pt>
              </c:numCache>
            </c:numRef>
          </c:yVal>
          <c:bubbleSize>
            <c:numRef>
              <c:f>'Entrada Turistas Ext Aerop mes'!$N$20</c:f>
              <c:numCache>
                <c:formatCode>#,##0_)</c:formatCode>
                <c:ptCount val="1"/>
                <c:pt idx="0">
                  <c:v>29422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6263713808747685"/>
                  <c:y val="5.3603288812406127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mes'!$E$48</c:f>
              <c:numCache>
                <c:formatCode>0.0%</c:formatCode>
                <c:ptCount val="1"/>
                <c:pt idx="0">
                  <c:v>8.6668794919802172E-2</c:v>
                </c:pt>
              </c:numCache>
            </c:numRef>
          </c:yVal>
          <c:bubbleSize>
            <c:numRef>
              <c:f>'Entrada Turistas Ext Aerop mes'!$D$48</c:f>
              <c:numCache>
                <c:formatCode>#,##0_)</c:formatCode>
                <c:ptCount val="1"/>
                <c:pt idx="0">
                  <c:v>125946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2904903348245858"/>
                  <c:y val="-0.1799549102757904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mes'!$O$48</c:f>
              <c:numCache>
                <c:formatCode>0.0%</c:formatCode>
                <c:ptCount val="1"/>
                <c:pt idx="0">
                  <c:v>0.10064561175532205</c:v>
                </c:pt>
              </c:numCache>
            </c:numRef>
          </c:yVal>
          <c:bubbleSize>
            <c:numRef>
              <c:f>'Entrada Turistas Ext Aerop mes'!$N$48</c:f>
              <c:numCache>
                <c:formatCode>#,##0_)</c:formatCode>
                <c:ptCount val="1"/>
                <c:pt idx="0">
                  <c:v>453991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9915712"/>
        <c:axId val="579916288"/>
      </c:bubbleChart>
      <c:valAx>
        <c:axId val="579915712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9916288"/>
        <c:crossesAt val="0"/>
        <c:crossBetween val="midCat"/>
      </c:valAx>
      <c:valAx>
        <c:axId val="57991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991571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NORUEGA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149040845946968E-2"/>
          <c:y val="0.19617949303907029"/>
          <c:w val="0.86148346738159065"/>
          <c:h val="0.67231534346997923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1.06067698752702E-2"/>
                  <c:y val="2.29729672692498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mes'!$E$21</c:f>
              <c:numCache>
                <c:formatCode>0.0%</c:formatCode>
                <c:ptCount val="1"/>
                <c:pt idx="0">
                  <c:v>0.20345892526250764</c:v>
                </c:pt>
              </c:numCache>
            </c:numRef>
          </c:yVal>
          <c:bubbleSize>
            <c:numRef>
              <c:f>'Entrada Turistas Ext Aerop mes'!$D$21</c:f>
              <c:numCache>
                <c:formatCode>#,##0_)</c:formatCode>
                <c:ptCount val="1"/>
                <c:pt idx="0">
                  <c:v>302002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7.9550913260981793E-2"/>
                  <c:y val="0.1247308514891142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mes'!$J$21</c:f>
              <c:numCache>
                <c:formatCode>0.0%</c:formatCode>
                <c:ptCount val="1"/>
                <c:pt idx="0">
                  <c:v>-4.396910279263222E-2</c:v>
                </c:pt>
              </c:numCache>
            </c:numRef>
          </c:yVal>
          <c:bubbleSize>
            <c:numRef>
              <c:f>'Entrada Turistas Ext Aerop mes'!$I$21</c:f>
              <c:numCache>
                <c:formatCode>#,##0_)</c:formatCode>
                <c:ptCount val="1"/>
                <c:pt idx="0">
                  <c:v>9654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5733375314984177"/>
                  <c:y val="3.851288325210389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mes'!$O$21</c:f>
              <c:numCache>
                <c:formatCode>0.0%</c:formatCode>
                <c:ptCount val="1"/>
                <c:pt idx="0">
                  <c:v>0.10475017210768511</c:v>
                </c:pt>
              </c:numCache>
            </c:numRef>
          </c:yVal>
          <c:bubbleSize>
            <c:numRef>
              <c:f>'Entrada Turistas Ext Aerop mes'!$N$21</c:f>
              <c:numCache>
                <c:formatCode>#,##0_)</c:formatCode>
                <c:ptCount val="1"/>
                <c:pt idx="0">
                  <c:v>30490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3435255761654466"/>
                  <c:y val="-9.9549524833415767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mes'!$E$49</c:f>
              <c:numCache>
                <c:formatCode>0.0%</c:formatCode>
                <c:ptCount val="1"/>
                <c:pt idx="0">
                  <c:v>3.8265698044466001E-2</c:v>
                </c:pt>
              </c:numCache>
            </c:numRef>
          </c:yVal>
          <c:bubbleSize>
            <c:numRef>
              <c:f>'Entrada Turistas Ext Aerop mes'!$D$49</c:f>
              <c:numCache>
                <c:formatCode>#,##0_)</c:formatCode>
                <c:ptCount val="1"/>
                <c:pt idx="0">
                  <c:v>94613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4142359833693643"/>
                  <c:y val="-0.1837837381540032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mes'!$O$49</c:f>
              <c:numCache>
                <c:formatCode>0.0%</c:formatCode>
                <c:ptCount val="1"/>
                <c:pt idx="0">
                  <c:v>0.1500679362136883</c:v>
                </c:pt>
              </c:numCache>
            </c:numRef>
          </c:yVal>
          <c:bubbleSize>
            <c:numRef>
              <c:f>'Entrada Turistas Ext Aerop mes'!$N$49</c:f>
              <c:numCache>
                <c:formatCode>#,##0_)</c:formatCode>
                <c:ptCount val="1"/>
                <c:pt idx="0">
                  <c:v>436759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9510272"/>
        <c:axId val="579510848"/>
      </c:bubbleChart>
      <c:valAx>
        <c:axId val="579510272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9510848"/>
        <c:crossesAt val="0"/>
        <c:crossBetween val="midCat"/>
      </c:valAx>
      <c:valAx>
        <c:axId val="579510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951027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DINAMARCA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916835825158697E-2"/>
          <c:y val="0.2650983948468198"/>
          <c:w val="0.86148346738159065"/>
          <c:h val="0.73357664233576669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290490334824545"/>
                  <c:y val="0.160810469402238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mes'!$E$22</c:f>
              <c:numCache>
                <c:formatCode>0.0%</c:formatCode>
                <c:ptCount val="1"/>
                <c:pt idx="0">
                  <c:v>-1.0564408316302232E-2</c:v>
                </c:pt>
              </c:numCache>
            </c:numRef>
          </c:yVal>
          <c:bubbleSize>
            <c:numRef>
              <c:f>'Entrada Turistas Ext Aerop mes'!$D$22</c:f>
              <c:numCache>
                <c:formatCode>#,##0_)</c:formatCode>
                <c:ptCount val="1"/>
                <c:pt idx="0">
                  <c:v>128779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1.944588396778375E-2"/>
                  <c:y val="-4.08762046487397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mes'!$J$22</c:f>
              <c:numCache>
                <c:formatCode>0.0%</c:formatCode>
                <c:ptCount val="1"/>
                <c:pt idx="0">
                  <c:v>-7.9020741244474668E-2</c:v>
                </c:pt>
              </c:numCache>
            </c:numRef>
          </c:yVal>
          <c:bubbleSize>
            <c:numRef>
              <c:f>'Entrada Turistas Ext Aerop mes'!$I$22</c:f>
              <c:numCache>
                <c:formatCode>#,##0_)</c:formatCode>
                <c:ptCount val="1"/>
                <c:pt idx="0">
                  <c:v>27086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1667446862797255"/>
                  <c:y val="-0.1337843712672696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mes'!$O$22</c:f>
              <c:numCache>
                <c:formatCode>0.0%</c:formatCode>
                <c:ptCount val="1"/>
                <c:pt idx="0">
                  <c:v>7.7572438968742663E-3</c:v>
                </c:pt>
              </c:numCache>
            </c:numRef>
          </c:yVal>
          <c:bubbleSize>
            <c:numRef>
              <c:f>'Entrada Turistas Ext Aerop mes'!$N$22</c:f>
              <c:numCache>
                <c:formatCode>#,##0_)</c:formatCode>
                <c:ptCount val="1"/>
                <c:pt idx="0">
                  <c:v>17668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378882867714232"/>
                  <c:y val="0.1301798463765721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mes'!$E$50</c:f>
              <c:numCache>
                <c:formatCode>0.0%</c:formatCode>
                <c:ptCount val="1"/>
                <c:pt idx="0">
                  <c:v>-2.0098404315345153E-2</c:v>
                </c:pt>
              </c:numCache>
            </c:numRef>
          </c:yVal>
          <c:bubbleSize>
            <c:numRef>
              <c:f>'Entrada Turistas Ext Aerop mes'!$D$50</c:f>
              <c:numCache>
                <c:formatCode>#,##0_)</c:formatCode>
                <c:ptCount val="1"/>
                <c:pt idx="0">
                  <c:v>86833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2374564854481938"/>
                  <c:y val="0.18378373815399848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mes'!$O$50</c:f>
              <c:numCache>
                <c:formatCode>0.0%</c:formatCode>
                <c:ptCount val="1"/>
                <c:pt idx="0">
                  <c:v>-2.0112152346543177E-2</c:v>
                </c:pt>
              </c:numCache>
            </c:numRef>
          </c:yVal>
          <c:bubbleSize>
            <c:numRef>
              <c:f>'Entrada Turistas Ext Aerop mes'!$N$50</c:f>
              <c:numCache>
                <c:formatCode>#,##0_)</c:formatCode>
                <c:ptCount val="1"/>
                <c:pt idx="0">
                  <c:v>260366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9514304"/>
        <c:axId val="579514880"/>
      </c:bubbleChart>
      <c:valAx>
        <c:axId val="579514304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9514880"/>
        <c:crossesAt val="0"/>
        <c:crossBetween val="midCat"/>
      </c:valAx>
      <c:valAx>
        <c:axId val="5795148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9514304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FINLANDIA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381245866735261E-2"/>
          <c:y val="0.24595425545577829"/>
          <c:w val="0.86148346738159065"/>
          <c:h val="0.73357664233576669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3435241842008963"/>
                  <c:y val="0.1454954593719154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mes'!$E$23</c:f>
              <c:numCache>
                <c:formatCode>0.0%</c:formatCode>
                <c:ptCount val="1"/>
                <c:pt idx="0">
                  <c:v>-1.149357927200001E-2</c:v>
                </c:pt>
              </c:numCache>
            </c:numRef>
          </c:yVal>
          <c:bubbleSize>
            <c:numRef>
              <c:f>'Entrada Turistas Ext Aerop mes'!$D$23</c:f>
              <c:numCache>
                <c:formatCode>#,##0_)</c:formatCode>
                <c:ptCount val="1"/>
                <c:pt idx="0">
                  <c:v>134942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1.2374564854481938E-2"/>
                  <c:y val="-3.8520118832346177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mes'!$J$23</c:f>
              <c:numCache>
                <c:formatCode>0.0%</c:formatCode>
                <c:ptCount val="1"/>
                <c:pt idx="0">
                  <c:v>-0.40016269782576541</c:v>
                </c:pt>
              </c:numCache>
            </c:numRef>
          </c:yVal>
          <c:bubbleSize>
            <c:numRef>
              <c:f>'Entrada Turistas Ext Aerop mes'!$I$23</c:f>
              <c:numCache>
                <c:formatCode>#,##0_)</c:formatCode>
                <c:ptCount val="1"/>
                <c:pt idx="0">
                  <c:v>8111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661727280459003"/>
                  <c:y val="-3.040601855564553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mes'!$O$23</c:f>
              <c:numCache>
                <c:formatCode>0.0%</c:formatCode>
                <c:ptCount val="1"/>
                <c:pt idx="0">
                  <c:v>9.070861511320194E-2</c:v>
                </c:pt>
              </c:numCache>
            </c:numRef>
          </c:yVal>
          <c:bubbleSize>
            <c:numRef>
              <c:f>'Entrada Turistas Ext Aerop mes'!$N$23</c:f>
              <c:numCache>
                <c:formatCode>#,##0_)</c:formatCode>
                <c:ptCount val="1"/>
                <c:pt idx="0">
                  <c:v>14838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6622093177830872E-2"/>
                  <c:y val="0.1454954593719187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mes'!$E$51</c:f>
              <c:numCache>
                <c:formatCode>0.0%</c:formatCode>
                <c:ptCount val="1"/>
                <c:pt idx="0">
                  <c:v>-9.555606723463006E-3</c:v>
                </c:pt>
              </c:numCache>
            </c:numRef>
          </c:yVal>
          <c:bubbleSize>
            <c:numRef>
              <c:f>'Entrada Turistas Ext Aerop mes'!$D$51</c:f>
              <c:numCache>
                <c:formatCode>#,##0_)</c:formatCode>
                <c:ptCount val="1"/>
                <c:pt idx="0">
                  <c:v>103236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955077406452675E-2"/>
                  <c:y val="0.1761260823975818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mes'!$O$51</c:f>
              <c:numCache>
                <c:formatCode>0.0%</c:formatCode>
                <c:ptCount val="1"/>
                <c:pt idx="0">
                  <c:v>-2.5169019184750785E-2</c:v>
                </c:pt>
              </c:numCache>
            </c:numRef>
          </c:yVal>
          <c:bubbleSize>
            <c:numRef>
              <c:f>'Entrada Turistas Ext Aerop mes'!$N$51</c:f>
              <c:numCache>
                <c:formatCode>#,##0_)</c:formatCode>
                <c:ptCount val="1"/>
                <c:pt idx="0">
                  <c:v>261127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9516608"/>
        <c:axId val="570647104"/>
      </c:bubbleChart>
      <c:valAx>
        <c:axId val="579516608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0647104"/>
        <c:crossesAt val="0"/>
        <c:crossBetween val="midCat"/>
      </c:valAx>
      <c:valAx>
        <c:axId val="570647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9516608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LA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PENÍNSULA</a:t>
            </a:r>
          </a:p>
        </c:rich>
      </c:tx>
      <c:layout>
        <c:manualLayout>
          <c:xMode val="edge"/>
          <c:yMode val="edge"/>
          <c:x val="0.2047938061899882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881255301141E-2"/>
          <c:y val="0.30722989983396326"/>
          <c:w val="0.96268023748943088"/>
          <c:h val="0.593418769082401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mes'!$B$9</c:f>
              <c:strCache>
                <c:ptCount val="1"/>
                <c:pt idx="0">
                  <c:v>aerop. peninsulares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mes'!$D$9,'Entrada Turistas Ext Aerop mes'!$I$9,'Entrada Turistas Ext Aerop mes'!$N$9,'Entrada Turistas Ext Aerop mes'!$D$37,'Entrada Turistas Ext Aerop mes'!$I$37)</c:f>
              <c:numCache>
                <c:formatCode>#,##0_)</c:formatCode>
                <c:ptCount val="5"/>
                <c:pt idx="0">
                  <c:v>558688</c:v>
                </c:pt>
                <c:pt idx="1">
                  <c:v>68950</c:v>
                </c:pt>
                <c:pt idx="2">
                  <c:v>192315</c:v>
                </c:pt>
                <c:pt idx="3">
                  <c:v>691647</c:v>
                </c:pt>
                <c:pt idx="4">
                  <c:v>12637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3109760"/>
        <c:axId val="572972352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3.7777401978539883E-3"/>
                  <c:y val="0.54712186913939143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25405507138501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28539095373581785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247176249475395E-3"/>
                  <c:y val="0.635648502290600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6607244818418873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ysClr val="window" lastClr="FFFFF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="1" i="0" u="none" strike="noStrike" kern="1200" baseline="0">
                        <a:solidFill>
                          <a:sysClr val="window" lastClr="FFFFFF"/>
                        </a:solidFill>
                        <a:latin typeface="+mn-lt"/>
                        <a:ea typeface="+mn-ea"/>
                        <a:cs typeface="+mn-cs"/>
                      </a:rPr>
                      <a:t>-28,7%</a:t>
                    </a:r>
                  </a:p>
                </c:rich>
              </c:tx>
              <c:spPr>
                <a:solidFill>
                  <a:srgbClr val="FF9900"/>
                </a:solidFill>
              </c:sp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mes'!$E$9,'Entrada Turistas Ext Aerop mes'!$J$9,'Entrada Turistas Ext Aerop mes'!$O$9,'Entrada Turistas Ext Aerop mes'!$E$37,'Entrada Turistas Ext Aerop mes'!$J$37)</c:f>
              <c:numCache>
                <c:formatCode>0.0%</c:formatCode>
                <c:ptCount val="5"/>
                <c:pt idx="0">
                  <c:v>-0.10018489527969443</c:v>
                </c:pt>
                <c:pt idx="1">
                  <c:v>-0.18412987658411328</c:v>
                </c:pt>
                <c:pt idx="2">
                  <c:v>-0.24465644957306587</c:v>
                </c:pt>
                <c:pt idx="3">
                  <c:v>-0.11915778052014048</c:v>
                </c:pt>
                <c:pt idx="4">
                  <c:v>-0.28685101580135441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749696"/>
        <c:axId val="575897600"/>
      </c:barChart>
      <c:catAx>
        <c:axId val="57310976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2972352"/>
        <c:crosses val="autoZero"/>
        <c:auto val="1"/>
        <c:lblAlgn val="ctr"/>
        <c:lblOffset val="100"/>
        <c:noMultiLvlLbl val="0"/>
      </c:catAx>
      <c:valAx>
        <c:axId val="5729723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3109760"/>
        <c:crosses val="autoZero"/>
        <c:crossBetween val="between"/>
      </c:valAx>
      <c:valAx>
        <c:axId val="5758976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749696"/>
        <c:crosses val="max"/>
        <c:crossBetween val="between"/>
      </c:valAx>
      <c:catAx>
        <c:axId val="574749696"/>
        <c:scaling>
          <c:orientation val="minMax"/>
        </c:scaling>
        <c:delete val="1"/>
        <c:axPos val="b"/>
        <c:majorTickMark val="out"/>
        <c:minorTickMark val="none"/>
        <c:tickLblPos val="none"/>
        <c:crossAx val="575897600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AUSTRIA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381245866735261E-2"/>
          <c:y val="0.21149480455190356"/>
          <c:w val="0.86148346738159065"/>
          <c:h val="0.73357664233576669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4.4194874480292669E-2"/>
                  <c:y val="0.1110360084680407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mes'!$E$25</c:f>
              <c:numCache>
                <c:formatCode>0.0%</c:formatCode>
                <c:ptCount val="1"/>
                <c:pt idx="0">
                  <c:v>-0.17829324659762047</c:v>
                </c:pt>
              </c:numCache>
            </c:numRef>
          </c:yVal>
          <c:bubbleSize>
            <c:numRef>
              <c:f>'Entrada Turistas Ext Aerop mes'!$D$25</c:f>
              <c:numCache>
                <c:formatCode>#,##0_)</c:formatCode>
                <c:ptCount val="1"/>
                <c:pt idx="0">
                  <c:v>19200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2.1213539750540401E-2"/>
                  <c:y val="0.1072068791073223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mes'!$J$25</c:f>
              <c:numCache>
                <c:formatCode>0.0%</c:formatCode>
                <c:ptCount val="1"/>
                <c:pt idx="0">
                  <c:v>-0.12541176470588233</c:v>
                </c:pt>
              </c:numCache>
            </c:numRef>
          </c:yVal>
          <c:bubbleSize>
            <c:numRef>
              <c:f>'Entrada Turistas Ext Aerop mes'!$I$25</c:f>
              <c:numCache>
                <c:formatCode>#,##0_)</c:formatCode>
                <c:ptCount val="1"/>
                <c:pt idx="0">
                  <c:v>7434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0429990377349062"/>
                  <c:y val="0.1036029571816450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mes'!$O$25</c:f>
              <c:numCache>
                <c:formatCode>0.0%</c:formatCode>
                <c:ptCount val="1"/>
                <c:pt idx="0">
                  <c:v>-4.7868362004487297E-3</c:v>
                </c:pt>
              </c:numCache>
            </c:numRef>
          </c:yVal>
          <c:bubbleSize>
            <c:numRef>
              <c:f>'Entrada Turistas Ext Aerop mes'!$N$25</c:f>
              <c:numCache>
                <c:formatCode>#,##0_)</c:formatCode>
                <c:ptCount val="1"/>
                <c:pt idx="0">
                  <c:v>6653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6621953981373637E-2"/>
                  <c:y val="0.1340086742547804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mes'!$E$53</c:f>
              <c:numCache>
                <c:formatCode>0.0%</c:formatCode>
                <c:ptCount val="1"/>
                <c:pt idx="0">
                  <c:v>-6.6582371144311758E-2</c:v>
                </c:pt>
              </c:numCache>
            </c:numRef>
          </c:yVal>
          <c:bubbleSize>
            <c:numRef>
              <c:f>'Entrada Turistas Ext Aerop mes'!$D$53</c:f>
              <c:numCache>
                <c:formatCode>#,##0_)</c:formatCode>
                <c:ptCount val="1"/>
                <c:pt idx="0">
                  <c:v>28052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3086364022950152E-2"/>
                  <c:y val="0.1646395987629569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mes'!$O$53</c:f>
              <c:numCache>
                <c:formatCode>0.0%</c:formatCode>
                <c:ptCount val="1"/>
                <c:pt idx="0">
                  <c:v>-0.10589761529939945</c:v>
                </c:pt>
              </c:numCache>
            </c:numRef>
          </c:yVal>
          <c:bubbleSize>
            <c:numRef>
              <c:f>'Entrada Turistas Ext Aerop mes'!$N$53</c:f>
              <c:numCache>
                <c:formatCode>#,##0_)</c:formatCode>
                <c:ptCount val="1"/>
                <c:pt idx="0">
                  <c:v>61339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0650560"/>
        <c:axId val="570651136"/>
      </c:bubbleChart>
      <c:valAx>
        <c:axId val="570650560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0651136"/>
        <c:crossesAt val="0"/>
        <c:crossBetween val="midCat"/>
      </c:valAx>
      <c:valAx>
        <c:axId val="5706511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065056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SUIZA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9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381245866735268E-2"/>
          <c:y val="0.29190018999427803"/>
          <c:w val="0.86148346738159065"/>
          <c:h val="0.46938746592494734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1313887866954915"/>
                  <c:y val="0.1416666314937071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mes'!$E$24</c:f>
              <c:numCache>
                <c:formatCode>0.0%</c:formatCode>
                <c:ptCount val="1"/>
                <c:pt idx="0">
                  <c:v>-1.2977375221205234E-2</c:v>
                </c:pt>
              </c:numCache>
            </c:numRef>
          </c:yVal>
          <c:bubbleSize>
            <c:numRef>
              <c:f>'Entrada Turistas Ext Aerop mes'!$D$24</c:f>
              <c:numCache>
                <c:formatCode>#,##0_)</c:formatCode>
                <c:ptCount val="1"/>
                <c:pt idx="0">
                  <c:v>51871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290490334824545"/>
                  <c:y val="-0.1378378036154988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mes'!$J$24</c:f>
              <c:numCache>
                <c:formatCode>0.0%</c:formatCode>
                <c:ptCount val="1"/>
                <c:pt idx="0">
                  <c:v>1.2751091703056661E-2</c:v>
                </c:pt>
              </c:numCache>
            </c:numRef>
          </c:yVal>
          <c:bubbleSize>
            <c:numRef>
              <c:f>'Entrada Turistas Ext Aerop mes'!$I$24</c:f>
              <c:numCache>
                <c:formatCode>#,##0_)</c:formatCode>
                <c:ptCount val="1"/>
                <c:pt idx="0">
                  <c:v>23192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4247389126891633E-2"/>
                  <c:y val="-0.1186936642244573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mes'!$O$24</c:f>
              <c:numCache>
                <c:formatCode>0.0%</c:formatCode>
                <c:ptCount val="1"/>
                <c:pt idx="0">
                  <c:v>1.1681333229499158E-2</c:v>
                </c:pt>
              </c:numCache>
            </c:numRef>
          </c:yVal>
          <c:bubbleSize>
            <c:numRef>
              <c:f>'Entrada Turistas Ext Aerop mes'!$N$24</c:f>
              <c:numCache>
                <c:formatCode>#,##0_)</c:formatCode>
                <c:ptCount val="1"/>
                <c:pt idx="0">
                  <c:v>12991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2.4749129708963882E-2"/>
                  <c:y val="-0.1186936642244576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mes'!$E$52</c:f>
              <c:numCache>
                <c:formatCode>0.0%</c:formatCode>
                <c:ptCount val="1"/>
                <c:pt idx="0">
                  <c:v>0.16093328583787092</c:v>
                </c:pt>
              </c:numCache>
            </c:numRef>
          </c:yVal>
          <c:bubbleSize>
            <c:numRef>
              <c:f>'Entrada Turistas Ext Aerop mes'!$D$52</c:f>
              <c:numCache>
                <c:formatCode>#,##0_)</c:formatCode>
                <c:ptCount val="1"/>
                <c:pt idx="0">
                  <c:v>45627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mes'!$J$52</c:f>
              <c:numCache>
                <c:formatCode>0.0%</c:formatCode>
                <c:ptCount val="1"/>
                <c:pt idx="0">
                  <c:v>0</c:v>
                </c:pt>
              </c:numCache>
            </c:numRef>
          </c:yVal>
          <c:bubbleSize>
            <c:numRef>
              <c:f>'Entrada Turistas Ext Aerop mes'!$I$52</c:f>
              <c:numCache>
                <c:formatCode>#,##0_)</c:formatCode>
                <c:ptCount val="1"/>
                <c:pt idx="0">
                  <c:v>0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9.3693133898220524E-2"/>
                  <c:y val="-0.19527022178862338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mes'!$O$52</c:f>
              <c:numCache>
                <c:formatCode>0.0%</c:formatCode>
                <c:ptCount val="1"/>
                <c:pt idx="0">
                  <c:v>4.7689582745540582E-2</c:v>
                </c:pt>
              </c:numCache>
            </c:numRef>
          </c:yVal>
          <c:bubbleSize>
            <c:numRef>
              <c:f>'Entrada Turistas Ext Aerop mes'!$N$52</c:f>
              <c:numCache>
                <c:formatCode>#,##0_)</c:formatCode>
                <c:ptCount val="1"/>
                <c:pt idx="0">
                  <c:v>133681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9641344"/>
        <c:axId val="579641920"/>
      </c:bubbleChart>
      <c:valAx>
        <c:axId val="579641344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9641920"/>
        <c:crossesAt val="0"/>
        <c:crossBetween val="midCat"/>
      </c:valAx>
      <c:valAx>
        <c:axId val="579641920"/>
        <c:scaling>
          <c:orientation val="minMax"/>
          <c:max val="0.70000000000000062"/>
        </c:scaling>
        <c:delete val="1"/>
        <c:axPos val="l"/>
        <c:numFmt formatCode="0.0%" sourceLinked="1"/>
        <c:majorTickMark val="out"/>
        <c:minorTickMark val="none"/>
        <c:tickLblPos val="none"/>
        <c:crossAx val="579641344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REPÚBLICA CHECA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684630804370377E-2"/>
          <c:y val="0.15023355850057071"/>
          <c:w val="0.86148346738159065"/>
          <c:h val="0.73357664233576669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5556595817063007"/>
                  <c:y val="0.1110360084680407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mes'!$E$27</c:f>
              <c:numCache>
                <c:formatCode>0.0%</c:formatCode>
                <c:ptCount val="1"/>
                <c:pt idx="0">
                  <c:v>-7.6470588235294068E-2</c:v>
                </c:pt>
              </c:numCache>
            </c:numRef>
          </c:yVal>
          <c:bubbleSize>
            <c:numRef>
              <c:f>'Entrada Turistas Ext Aerop mes'!$D$27</c:f>
              <c:numCache>
                <c:formatCode>#,##0_)</c:formatCode>
                <c:ptCount val="1"/>
                <c:pt idx="0">
                  <c:v>6280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7.4247528323346731E-2"/>
                  <c:y val="0.1186933627419472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mes'!$J$27</c:f>
              <c:numCache>
                <c:formatCode>0.0%</c:formatCode>
                <c:ptCount val="1"/>
                <c:pt idx="0">
                  <c:v>-9.1859596713965597E-2</c:v>
                </c:pt>
              </c:numCache>
            </c:numRef>
          </c:yVal>
          <c:bubbleSize>
            <c:numRef>
              <c:f>'Entrada Turistas Ext Aerop mes'!$I$27</c:f>
              <c:numCache>
                <c:formatCode>#,##0_)</c:formatCode>
                <c:ptCount val="1"/>
                <c:pt idx="0">
                  <c:v>2432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6086934310826526"/>
                  <c:y val="9.977412930343672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mes'!$O$27</c:f>
              <c:numCache>
                <c:formatCode>0.0%</c:formatCode>
                <c:ptCount val="1"/>
                <c:pt idx="0">
                  <c:v>0.16155988857938719</c:v>
                </c:pt>
              </c:numCache>
            </c:numRef>
          </c:yVal>
          <c:bubbleSize>
            <c:numRef>
              <c:f>'Entrada Turistas Ext Aerop mes'!$N$27</c:f>
              <c:numCache>
                <c:formatCode>#,##0_)</c:formatCode>
                <c:ptCount val="1"/>
                <c:pt idx="0">
                  <c:v>1668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4854298198620434E-2"/>
                  <c:y val="-0.1454957608544298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mes'!$E$55</c:f>
              <c:numCache>
                <c:formatCode>0.0%</c:formatCode>
                <c:ptCount val="1"/>
                <c:pt idx="0">
                  <c:v>9.6794735724899272E-2</c:v>
                </c:pt>
              </c:numCache>
            </c:numRef>
          </c:yVal>
          <c:bubbleSize>
            <c:numRef>
              <c:f>'Entrada Turistas Ext Aerop mes'!$D$55</c:f>
              <c:numCache>
                <c:formatCode>#,##0_)</c:formatCode>
                <c:ptCount val="1"/>
                <c:pt idx="0">
                  <c:v>5167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2551344352403121"/>
                  <c:y val="0.1761260823975818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mes'!$O$55</c:f>
              <c:numCache>
                <c:formatCode>0.0%</c:formatCode>
                <c:ptCount val="1"/>
                <c:pt idx="0">
                  <c:v>-4.9919999999999964E-3</c:v>
                </c:pt>
              </c:numCache>
            </c:numRef>
          </c:yVal>
          <c:bubbleSize>
            <c:numRef>
              <c:f>'Entrada Turistas Ext Aerop mes'!$N$55</c:f>
              <c:numCache>
                <c:formatCode>#,##0_)</c:formatCode>
                <c:ptCount val="1"/>
                <c:pt idx="0">
                  <c:v>15547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79645376"/>
        <c:axId val="579645952"/>
      </c:bubbleChart>
      <c:valAx>
        <c:axId val="579645376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79645952"/>
        <c:crossesAt val="0"/>
        <c:crossBetween val="midCat"/>
      </c:valAx>
      <c:valAx>
        <c:axId val="579645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9645376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POLONIA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310065949888387E-2"/>
          <c:y val="0.1655488700134039"/>
          <c:w val="0.86148346738159065"/>
          <c:h val="0.73357664233576669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1.5910154812905589E-2"/>
                  <c:y val="8.806273971628084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mes'!$E$28</c:f>
              <c:numCache>
                <c:formatCode>0.0%</c:formatCode>
                <c:ptCount val="1"/>
                <c:pt idx="0">
                  <c:v>-0.33128103277060572</c:v>
                </c:pt>
              </c:numCache>
            </c:numRef>
          </c:yVal>
          <c:bubbleSize>
            <c:numRef>
              <c:f>'Entrada Turistas Ext Aerop mes'!$D$28</c:f>
              <c:numCache>
                <c:formatCode>#,##0_)</c:formatCode>
                <c:ptCount val="1"/>
                <c:pt idx="0">
                  <c:v>6734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20859980754698124"/>
                  <c:y val="0.1148648363462490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mes'!$J$28</c:f>
              <c:numCache>
                <c:formatCode>0.0%</c:formatCode>
                <c:ptCount val="1"/>
                <c:pt idx="0">
                  <c:v>-2.6411691775932722E-2</c:v>
                </c:pt>
              </c:numCache>
            </c:numRef>
          </c:yVal>
          <c:bubbleSize>
            <c:numRef>
              <c:f>'Entrada Turistas Ext Aerop mes'!$I$28</c:f>
              <c:numCache>
                <c:formatCode>#,##0_)</c:formatCode>
                <c:ptCount val="1"/>
                <c:pt idx="0">
                  <c:v>25914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1313887866954915"/>
                  <c:y val="0.1340086742547804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mes'!$O$28</c:f>
              <c:numCache>
                <c:formatCode>0.0%</c:formatCode>
                <c:ptCount val="1"/>
                <c:pt idx="0">
                  <c:v>-0.2155547155547155</c:v>
                </c:pt>
              </c:numCache>
            </c:numRef>
          </c:yVal>
          <c:bubbleSize>
            <c:numRef>
              <c:f>'Entrada Turistas Ext Aerop mes'!$N$28</c:f>
              <c:numCache>
                <c:formatCode>#,##0_)</c:formatCode>
                <c:ptCount val="1"/>
                <c:pt idx="0">
                  <c:v>8301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4854159002161866E-2"/>
                  <c:y val="0.14166633001119705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mes'!$E$56</c:f>
              <c:numCache>
                <c:formatCode>0.0%</c:formatCode>
                <c:ptCount val="1"/>
                <c:pt idx="0">
                  <c:v>-0.12895367569054261</c:v>
                </c:pt>
              </c:numCache>
            </c:numRef>
          </c:yVal>
          <c:bubbleSize>
            <c:numRef>
              <c:f>'Entrada Turistas Ext Aerop mes'!$D$56</c:f>
              <c:numCache>
                <c:formatCode>#,##0_)</c:formatCode>
                <c:ptCount val="1"/>
                <c:pt idx="0">
                  <c:v>22169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0253210879427892"/>
                  <c:y val="0.1761260823975818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mes'!$O$56</c:f>
              <c:numCache>
                <c:formatCode>0.0%</c:formatCode>
                <c:ptCount val="1"/>
                <c:pt idx="0">
                  <c:v>-0.13204070407040702</c:v>
                </c:pt>
              </c:numCache>
            </c:numRef>
          </c:yVal>
          <c:bubbleSize>
            <c:numRef>
              <c:f>'Entrada Turistas Ext Aerop mes'!$N$56</c:f>
              <c:numCache>
                <c:formatCode>#,##0_)</c:formatCode>
                <c:ptCount val="1"/>
                <c:pt idx="0">
                  <c:v>63118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80526080"/>
        <c:axId val="580526656"/>
      </c:bubbleChart>
      <c:valAx>
        <c:axId val="580526080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0526656"/>
        <c:crossesAt val="0"/>
        <c:crossBetween val="midCat"/>
      </c:valAx>
      <c:valAx>
        <c:axId val="580526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8052608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BÉLGICA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9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52425783582085E-2"/>
          <c:y val="0.31487315726352771"/>
          <c:w val="0.86148346738159065"/>
          <c:h val="0.68380182710460424"/>
        </c:manualLayout>
      </c:layout>
      <c:bubbleChart>
        <c:varyColors val="0"/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5.1266054397139459E-2"/>
                  <c:y val="-9.955012779843602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mes'!$E$13</c:f>
              <c:numCache>
                <c:formatCode>0.0%</c:formatCode>
                <c:ptCount val="1"/>
                <c:pt idx="0">
                  <c:v>6.1208552312205899E-2</c:v>
                </c:pt>
              </c:numCache>
            </c:numRef>
          </c:yVal>
          <c:bubbleSize>
            <c:numRef>
              <c:f>'Entrada Turistas Ext Aerop mes'!$D$13</c:f>
              <c:numCache>
                <c:formatCode>#,##0_)</c:formatCode>
                <c:ptCount val="1"/>
                <c:pt idx="0">
                  <c:v>50279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2374578774127447"/>
                  <c:y val="-0.1186942671894775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mes'!$J$13</c:f>
              <c:numCache>
                <c:formatCode>0.0%</c:formatCode>
                <c:ptCount val="1"/>
                <c:pt idx="0">
                  <c:v>-0.18650745544914538</c:v>
                </c:pt>
              </c:numCache>
            </c:numRef>
          </c:yVal>
          <c:bubbleSize>
            <c:numRef>
              <c:f>'Entrada Turistas Ext Aerop mes'!$I$13</c:f>
              <c:numCache>
                <c:formatCode>#,##0_)</c:formatCode>
                <c:ptCount val="1"/>
                <c:pt idx="0">
                  <c:v>13421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1.7677949792117703E-3"/>
                  <c:y val="7.2747428203447637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mes'!$O$13</c:f>
              <c:numCache>
                <c:formatCode>0.0%</c:formatCode>
                <c:ptCount val="1"/>
                <c:pt idx="0">
                  <c:v>-0.12250973208152049</c:v>
                </c:pt>
              </c:numCache>
            </c:numRef>
          </c:yVal>
          <c:bubbleSize>
            <c:numRef>
              <c:f>'Entrada Turistas Ext Aerop mes'!$N$13</c:f>
              <c:numCache>
                <c:formatCode>#,##0_)</c:formatCode>
                <c:ptCount val="1"/>
                <c:pt idx="0">
                  <c:v>19160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9.1925338919008767E-2"/>
                  <c:y val="-0.1684684266411682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mes'!$E$41</c:f>
              <c:numCache>
                <c:formatCode>0.0%</c:formatCode>
                <c:ptCount val="1"/>
                <c:pt idx="0">
                  <c:v>6.0264343596705183E-2</c:v>
                </c:pt>
              </c:numCache>
            </c:numRef>
          </c:yVal>
          <c:bubbleSize>
            <c:numRef>
              <c:f>'Entrada Turistas Ext Aerop mes'!$D$41</c:f>
              <c:numCache>
                <c:formatCode>#,##0_)</c:formatCode>
                <c:ptCount val="1"/>
                <c:pt idx="0">
                  <c:v>127307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1.0606909071725288E-2"/>
                  <c:y val="-1.148648363462490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mes'!$J$41</c:f>
              <c:numCache>
                <c:formatCode>0.0%</c:formatCode>
                <c:ptCount val="1"/>
                <c:pt idx="0">
                  <c:v>-0.13042284459088416</c:v>
                </c:pt>
              </c:numCache>
            </c:numRef>
          </c:yVal>
          <c:bubbleSize>
            <c:numRef>
              <c:f>'Entrada Turistas Ext Aerop mes'!$I$41</c:f>
              <c:numCache>
                <c:formatCode>#,##0_)</c:formatCode>
                <c:ptCount val="1"/>
                <c:pt idx="0">
                  <c:v>3167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4854159002161991E-2"/>
                  <c:y val="-0.1914416953929251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mes'!$O$41</c:f>
              <c:numCache>
                <c:formatCode>0.0%</c:formatCode>
                <c:ptCount val="1"/>
                <c:pt idx="0">
                  <c:v>1.8665393338904046E-2</c:v>
                </c:pt>
              </c:numCache>
            </c:numRef>
          </c:yVal>
          <c:bubbleSize>
            <c:numRef>
              <c:f>'Entrada Turistas Ext Aerop mes'!$N$41</c:f>
              <c:numCache>
                <c:formatCode>#,##0_)</c:formatCode>
                <c:ptCount val="1"/>
                <c:pt idx="0">
                  <c:v>213334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80530112"/>
        <c:axId val="580530688"/>
      </c:bubbleChart>
      <c:valAx>
        <c:axId val="580530112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0530688"/>
        <c:crossesAt val="0"/>
        <c:crossBetween val="midCat"/>
      </c:valAx>
      <c:valAx>
        <c:axId val="580530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8053011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  <a:endParaRPr lang="es-ES" sz="1600"/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HOLANDA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8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006681012253326E-2"/>
          <c:y val="0.21915246030832017"/>
          <c:w val="0.86148346738159065"/>
          <c:h val="0.68380182710460402"/>
        </c:manualLayout>
      </c:layout>
      <c:bubbleChart>
        <c:varyColors val="0"/>
        <c:ser>
          <c:idx val="0"/>
          <c:order val="0"/>
          <c:tx>
            <c:strRef>
              <c:f>'Entrada Turistas Ext Aerop mes'!$C$6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5203036821220667"/>
                  <c:y val="-0.1340089757372905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mes'!$E$12</c:f>
              <c:numCache>
                <c:formatCode>0.0%</c:formatCode>
                <c:ptCount val="1"/>
                <c:pt idx="0">
                  <c:v>3.4910983945318774E-2</c:v>
                </c:pt>
              </c:numCache>
            </c:numRef>
          </c:yVal>
          <c:bubbleSize>
            <c:numRef>
              <c:f>'Entrada Turistas Ext Aerop mes'!$D$12</c:f>
              <c:numCache>
                <c:formatCode>#,##0_)</c:formatCode>
                <c:ptCount val="1"/>
                <c:pt idx="0">
                  <c:v>104170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0429990377349063"/>
                  <c:y val="-0.1110366114330610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mes'!$J$12</c:f>
              <c:numCache>
                <c:formatCode>0.0%</c:formatCode>
                <c:ptCount val="1"/>
                <c:pt idx="0">
                  <c:v>4.6134321190917094E-2</c:v>
                </c:pt>
              </c:numCache>
            </c:numRef>
          </c:yVal>
          <c:bubbleSize>
            <c:numRef>
              <c:f>'Entrada Turistas Ext Aerop mes'!$I$12</c:f>
              <c:numCache>
                <c:formatCode>#,##0_)</c:formatCode>
                <c:ptCount val="1"/>
                <c:pt idx="0">
                  <c:v>30499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3.5355899584234118E-3"/>
                  <c:y val="-3.44594509038747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mes'!$O$12</c:f>
              <c:numCache>
                <c:formatCode>0.0%</c:formatCode>
                <c:ptCount val="1"/>
                <c:pt idx="0">
                  <c:v>2.9101425110074741E-2</c:v>
                </c:pt>
              </c:numCache>
            </c:numRef>
          </c:yVal>
          <c:bubbleSize>
            <c:numRef>
              <c:f>'Entrada Turistas Ext Aerop mes'!$N$12</c:f>
              <c:numCache>
                <c:formatCode>#,##0_)</c:formatCode>
                <c:ptCount val="1"/>
                <c:pt idx="0">
                  <c:v>39500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8208288285880567"/>
                  <c:y val="-5.743241817312452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mes'!$E$40</c:f>
              <c:numCache>
                <c:formatCode>0.0%</c:formatCode>
                <c:ptCount val="1"/>
                <c:pt idx="0">
                  <c:v>0.16437978982148604</c:v>
                </c:pt>
              </c:numCache>
            </c:numRef>
          </c:yVal>
          <c:bubbleSize>
            <c:numRef>
              <c:f>'Entrada Turistas Ext Aerop mes'!$D$40</c:f>
              <c:numCache>
                <c:formatCode>#,##0_)</c:formatCode>
                <c:ptCount val="1"/>
                <c:pt idx="0">
                  <c:v>76119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0"/>
                  <c:y val="-1.914413939104150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mes'!$J$40</c:f>
              <c:numCache>
                <c:formatCode>0.0%</c:formatCode>
                <c:ptCount val="1"/>
                <c:pt idx="0">
                  <c:v>2.8091385900969046E-2</c:v>
                </c:pt>
              </c:numCache>
            </c:numRef>
          </c:yVal>
          <c:bubbleSize>
            <c:numRef>
              <c:f>'Entrada Turistas Ext Aerop mes'!$I$40</c:f>
              <c:numCache>
                <c:formatCode>#,##0_)</c:formatCode>
                <c:ptCount val="1"/>
                <c:pt idx="0">
                  <c:v>11565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61202133993013"/>
                  <c:y val="-0.1876125660322069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mes'!$O$40</c:f>
              <c:numCache>
                <c:formatCode>0.0%</c:formatCode>
                <c:ptCount val="1"/>
                <c:pt idx="0">
                  <c:v>6.9595408778056811E-2</c:v>
                </c:pt>
              </c:numCache>
            </c:numRef>
          </c:yVal>
          <c:bubbleSize>
            <c:numRef>
              <c:f>'Entrada Turistas Ext Aerop mes'!$N$40</c:f>
              <c:numCache>
                <c:formatCode>#,##0_)</c:formatCode>
                <c:ptCount val="1"/>
                <c:pt idx="0">
                  <c:v>261853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81869568"/>
        <c:axId val="581870144"/>
      </c:bubbleChart>
      <c:valAx>
        <c:axId val="581869568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1870144"/>
        <c:crossesAt val="0"/>
        <c:crossBetween val="midCat"/>
      </c:valAx>
      <c:valAx>
        <c:axId val="58187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81869568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PENÍNSULA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9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52425783582092E-2"/>
          <c:y val="0.17320652576982051"/>
          <c:w val="0.86148346738159065"/>
          <c:h val="0.70677479437385404"/>
        </c:manualLayout>
      </c:layout>
      <c:bubbleChart>
        <c:varyColors val="0"/>
        <c:ser>
          <c:idx val="0"/>
          <c:order val="0"/>
          <c:tx>
            <c:strRef>
              <c:f>'Entrada Turistas Ext Aerop mes'!$C$6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2374564854481943"/>
                  <c:y val="0.1263513199808739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mes'!$E$9</c:f>
              <c:numCache>
                <c:formatCode>0.0%</c:formatCode>
                <c:ptCount val="1"/>
                <c:pt idx="0">
                  <c:v>-0.10018489527969443</c:v>
                </c:pt>
              </c:numCache>
            </c:numRef>
          </c:yVal>
          <c:bubbleSize>
            <c:numRef>
              <c:f>'Entrada Turistas Ext Aerop mes'!$D$9</c:f>
              <c:numCache>
                <c:formatCode>#,##0_)</c:formatCode>
                <c:ptCount val="1"/>
                <c:pt idx="0">
                  <c:v>558688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2.6517063884630671E-2"/>
                  <c:y val="-7.658258721436793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mes'!$J$9</c:f>
              <c:numCache>
                <c:formatCode>0.0%</c:formatCode>
                <c:ptCount val="1"/>
                <c:pt idx="0">
                  <c:v>-0.18412987658411328</c:v>
                </c:pt>
              </c:numCache>
            </c:numRef>
          </c:yVal>
          <c:bubbleSize>
            <c:numRef>
              <c:f>'Entrada Turistas Ext Aerop mes'!$I$9</c:f>
              <c:numCache>
                <c:formatCode>#,##0_)</c:formatCode>
                <c:ptCount val="1"/>
                <c:pt idx="0">
                  <c:v>68950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9.8996518835855515E-2"/>
                  <c:y val="0.1148648363462490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mes'!$O$9</c:f>
              <c:numCache>
                <c:formatCode>0.0%</c:formatCode>
                <c:ptCount val="1"/>
                <c:pt idx="0">
                  <c:v>-0.24465644957306587</c:v>
                </c:pt>
              </c:numCache>
            </c:numRef>
          </c:yVal>
          <c:bubbleSize>
            <c:numRef>
              <c:f>'Entrada Turistas Ext Aerop mes'!$N$9</c:f>
              <c:numCache>
                <c:formatCode>#,##0_)</c:formatCode>
                <c:ptCount val="1"/>
                <c:pt idx="0">
                  <c:v>192315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4.9498259417927834E-2"/>
                  <c:y val="0.1531531151283322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mes'!$E$37</c:f>
              <c:numCache>
                <c:formatCode>0.0%</c:formatCode>
                <c:ptCount val="1"/>
                <c:pt idx="0">
                  <c:v>-0.11915778052014048</c:v>
                </c:pt>
              </c:numCache>
            </c:numRef>
          </c:yVal>
          <c:bubbleSize>
            <c:numRef>
              <c:f>'Entrada Turistas Ext Aerop mes'!$D$37</c:f>
              <c:numCache>
                <c:formatCode>#,##0_)</c:formatCode>
                <c:ptCount val="1"/>
                <c:pt idx="0">
                  <c:v>691647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5.3033849376351166E-3"/>
                  <c:y val="3.445945090387457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mes'!$J$37</c:f>
              <c:numCache>
                <c:formatCode>0.0%</c:formatCode>
                <c:ptCount val="1"/>
                <c:pt idx="0">
                  <c:v>-0.28685101580135441</c:v>
                </c:pt>
              </c:numCache>
            </c:numRef>
          </c:yVal>
          <c:bubbleSize>
            <c:numRef>
              <c:f>'Entrada Turistas Ext Aerop mes'!$I$37</c:f>
              <c:numCache>
                <c:formatCode>#,##0_)</c:formatCode>
                <c:ptCount val="1"/>
                <c:pt idx="0">
                  <c:v>12637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6015184106103334E-2"/>
                  <c:y val="0.1493242872501261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1"/>
            <c:separator>
</c:separator>
            <c:showLeaderLines val="0"/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mes'!$O$37</c:f>
              <c:numCache>
                <c:formatCode>0.0%</c:formatCode>
                <c:ptCount val="1"/>
                <c:pt idx="0">
                  <c:v>-0.1354005241244739</c:v>
                </c:pt>
              </c:numCache>
            </c:numRef>
          </c:yVal>
          <c:bubbleSize>
            <c:numRef>
              <c:f>'Entrada Turistas Ext Aerop mes'!$N$37</c:f>
              <c:numCache>
                <c:formatCode>#,##0_)</c:formatCode>
                <c:ptCount val="1"/>
                <c:pt idx="0">
                  <c:v>1524237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bubbleScale val="100"/>
        <c:showNegBubbles val="0"/>
        <c:axId val="581873600"/>
        <c:axId val="581874176"/>
      </c:bubbleChart>
      <c:valAx>
        <c:axId val="581873600"/>
        <c:scaling>
          <c:orientation val="minMax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1874176"/>
        <c:crossesAt val="0"/>
        <c:crossBetween val="midCat"/>
      </c:valAx>
      <c:valAx>
        <c:axId val="5818741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8187360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ENTRADA POR AEROPUERTOS DE TURISTAS PROCEDENTES DEL EXTRANJERO 
Canarias e Islas</a:t>
            </a:r>
          </a:p>
        </c:rich>
      </c:tx>
      <c:layout>
        <c:manualLayout>
          <c:xMode val="edge"/>
          <c:yMode val="edge"/>
          <c:x val="0.15155960768061888"/>
          <c:y val="1.383125864453730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859649122807015E-2"/>
          <c:y val="0.33390724224433938"/>
          <c:w val="0.94883176402561342"/>
          <c:h val="0.5622998438256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mes'!$B$31</c:f>
              <c:strCache>
                <c:ptCount val="1"/>
                <c:pt idx="0">
                  <c:v>Total aerop. Extranjeros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4332E-3"/>
                  <c:y val="1.18815957133994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179054449789225E-3"/>
                  <c:y val="-1.4803585236493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Gran Canaria</c:v>
              </c:pt>
              <c:pt idx="1">
                <c:v>Fuerteventura</c:v>
              </c:pt>
              <c:pt idx="2">
                <c:v>Lanzarote</c:v>
              </c:pt>
              <c:pt idx="3">
                <c:v>Tenerife</c:v>
              </c:pt>
              <c:pt idx="4">
                <c:v>La Palma</c:v>
              </c:pt>
              <c:pt idx="5">
                <c:v>Canarias</c:v>
              </c:pt>
            </c:strLit>
          </c:cat>
          <c:val>
            <c:numRef>
              <c:f>('Entrada Turistas Ext Aerop mes'!$D$31,'Entrada Turistas Ext Aerop mes'!$I$31,'Entrada Turistas Ext Aerop mes'!$N$31,'Entrada Turistas Ext Aerop mes'!$D$59,'Entrada Turistas Ext Aerop mes'!$I$59,'Entrada Turistas Ext Aerop mes'!$N$59)</c:f>
              <c:numCache>
                <c:formatCode>#,##0_)</c:formatCode>
                <c:ptCount val="6"/>
                <c:pt idx="0">
                  <c:v>1910385</c:v>
                </c:pt>
                <c:pt idx="1">
                  <c:v>914754</c:v>
                </c:pt>
                <c:pt idx="2">
                  <c:v>1003621</c:v>
                </c:pt>
                <c:pt idx="3">
                  <c:v>2459549</c:v>
                </c:pt>
                <c:pt idx="4">
                  <c:v>74557</c:v>
                </c:pt>
                <c:pt idx="5">
                  <c:v>6362866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-30"/>
        <c:axId val="569549824"/>
        <c:axId val="445056704"/>
      </c:barChart>
      <c:lineChart>
        <c:grouping val="standard"/>
        <c:varyColors val="0"/>
        <c:ser>
          <c:idx val="1"/>
          <c:order val="1"/>
          <c:tx>
            <c:strRef>
              <c:f>'Entrada Turistas Ext Aerop mes'!$E$7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20896072201504E-2"/>
                  <c:y val="-0.31010801604187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9098555662998263E-2"/>
                  <c:y val="-0.260315504791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31680250495011E-2"/>
                  <c:y val="-0.2506318258248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1281791530444697E-2"/>
                  <c:y val="-0.35574574601809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494190419180082E-2"/>
                  <c:y val="-0.16625720333679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123896793602544E-2"/>
                  <c:y val="-0.61993981574694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(#REF!,#REF!,#REF!,#REF!)</c:f>
            </c:multiLvlStrRef>
          </c:cat>
          <c:val>
            <c:numRef>
              <c:f>('Entrada Turistas Ext Aerop mes'!$E$31,'Entrada Turistas Ext Aerop mes'!$J$31,'Entrada Turistas Ext Aerop mes'!$O$31,'Entrada Turistas Ext Aerop mes'!$E$59,'Entrada Turistas Ext Aerop mes'!$J$59,'Entrada Turistas Ext Aerop mes'!$O$59)</c:f>
              <c:numCache>
                <c:formatCode>0.0%</c:formatCode>
                <c:ptCount val="6"/>
                <c:pt idx="0">
                  <c:v>-3.0880280511226821E-2</c:v>
                </c:pt>
                <c:pt idx="1">
                  <c:v>-9.1818509447131103E-2</c:v>
                </c:pt>
                <c:pt idx="2">
                  <c:v>1.994833291327569E-2</c:v>
                </c:pt>
                <c:pt idx="3">
                  <c:v>9.4847400305364538E-3</c:v>
                </c:pt>
                <c:pt idx="4">
                  <c:v>-6.5045646067415697E-2</c:v>
                </c:pt>
                <c:pt idx="5">
                  <c:v>-1.7874807966016482E-2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0088448"/>
        <c:axId val="445057280"/>
      </c:lineChart>
      <c:catAx>
        <c:axId val="5695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Consejería de Turismo a partir de datos AENA. ELABORACIÓN: Turismo de Tenerife</a:t>
                </a:r>
              </a:p>
            </c:rich>
          </c:tx>
          <c:layout>
            <c:manualLayout>
              <c:xMode val="edge"/>
              <c:yMode val="edge"/>
              <c:x val="1.1695906432748536E-2"/>
              <c:y val="0.958506224066390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50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05670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569549824"/>
        <c:crosses val="autoZero"/>
        <c:crossBetween val="between"/>
      </c:valAx>
      <c:catAx>
        <c:axId val="570088448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445057280"/>
        <c:crosses val="autoZero"/>
        <c:auto val="1"/>
        <c:lblAlgn val="ctr"/>
        <c:lblOffset val="100"/>
        <c:noMultiLvlLbl val="0"/>
      </c:catAx>
      <c:valAx>
        <c:axId val="445057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0088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419134011757303"/>
          <c:y val="0.23923686802453076"/>
          <c:w val="0.58918205399763623"/>
          <c:h val="5.18672199170125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tipología'!$B$5:$G$5</c:f>
          <c:strCache>
            <c:ptCount val="1"/>
            <c:pt idx="0">
              <c:v>TURISMO ALOJADO SEGÚN TIPOLOGÍA DE ESTABLECIMIENTO</c:v>
            </c:pt>
          </c:strCache>
        </c:strRef>
      </c:tx>
      <c:layout>
        <c:manualLayout>
          <c:xMode val="edge"/>
          <c:yMode val="edge"/>
          <c:x val="0.19303779688089562"/>
          <c:y val="0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933267515872493E-3"/>
          <c:y val="0.3559318711770475"/>
          <c:w val="0.99756041962644559"/>
          <c:h val="0.56485260157930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2833624</c:v>
                </c:pt>
                <c:pt idx="1">
                  <c:v>1828005</c:v>
                </c:pt>
                <c:pt idx="2">
                  <c:v>1005619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2937983</c:v>
                </c:pt>
                <c:pt idx="1">
                  <c:v>1854418</c:v>
                </c:pt>
                <c:pt idx="2">
                  <c:v>1083565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1633152"/>
        <c:axId val="56011852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8.1549439347604526E-3"/>
                  <c:y val="-0.6123032904148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774719673802263E-3"/>
                  <c:y val="-0.47210322958557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387359836901132E-3"/>
                  <c:y val="-0.3433476394849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-3.5520627587021437E-2</c:v>
                </c:pt>
                <c:pt idx="1">
                  <c:v>-1.4243282798160933E-2</c:v>
                </c:pt>
                <c:pt idx="2">
                  <c:v>-7.1934770872075046E-2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1801600"/>
        <c:axId val="560119104"/>
      </c:barChart>
      <c:catAx>
        <c:axId val="57163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0118528"/>
        <c:crosses val="autoZero"/>
        <c:auto val="1"/>
        <c:lblAlgn val="ctr"/>
        <c:lblOffset val="100"/>
        <c:noMultiLvlLbl val="0"/>
      </c:catAx>
      <c:valAx>
        <c:axId val="5601185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1633152"/>
        <c:crosses val="autoZero"/>
        <c:crossBetween val="between"/>
      </c:valAx>
      <c:valAx>
        <c:axId val="5601191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1801600"/>
        <c:crosses val="max"/>
        <c:crossBetween val="between"/>
      </c:valAx>
      <c:catAx>
        <c:axId val="571801600"/>
        <c:scaling>
          <c:orientation val="minMax"/>
        </c:scaling>
        <c:delete val="1"/>
        <c:axPos val="b"/>
        <c:majorTickMark val="out"/>
        <c:minorTickMark val="none"/>
        <c:tickLblPos val="none"/>
        <c:crossAx val="5601191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279379068442209"/>
          <c:y val="0.12303290414878409"/>
          <c:w val="0.5947997784680586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TENERIFE POR TIPOLOGÍA DE ESTABLECIMIENTO</c:v>
            </c:pt>
          </c:strCache>
        </c:strRef>
      </c:tx>
      <c:layout>
        <c:manualLayout>
          <c:xMode val="edge"/>
          <c:yMode val="edge"/>
          <c:x val="0.12697260087898027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3536219140120199"/>
          <c:w val="0.84014284524951965"/>
          <c:h val="0.46974192946693805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tip'!$B$492,'tab. Turistas alojados tip'!$B$478,'tab. Turistas alojados tip'!$B$464,'tab. Turistas alojados tip'!$B$450,'tab. Turistas alojados tip'!$B$436,'tab. Turistas alojados tip'!$B$422,'tab. Turistas alojados tip'!$B$408,'tab. Turistas alojados tip'!$B$394,'tab. Turistas alojados tip'!$B$380,'tab. Turistas alojados tip'!$B$366,'tab. Turistas alojados tip'!$B$352,'tab. Turistas alojados tip'!$B$338,'tab. Turistas alojados tip'!$B$324,'tab. Turistas alojados tip'!$B$310,'tab. Turistas alojados tip'!$B$296,'tab. Turistas alojados tip'!$B$282,'tab. Turistas alojados tip'!$B$268,'tab. Turistas alojados tip'!$B$254,'tab. Turistas alojados tip'!$B$240,'tab. Turistas alojados tip'!$B$226,'tab. Turistas alojados tip'!$B$212,'tab. Turistas alojados tip'!$B$198,'tab. Turistas alojados tip'!$B$184,'tab. Turistas alojados tip'!$B$170,'tab. Turistas alojados tip'!$B$156,'tab. Turistas alojados tip'!$B$142,'tab. Turistas alojados tip'!$B$128,'tab. Turistas alojados tip'!$B$114,'tab. Turistas alojados tip'!$B$100,'tab. Turistas alojados tip'!$B$86,'tab. Turistas alojados tip'!$B$72,'tab. Turistas alojados tip'!$B$58,'tab. Turistas alojados tip'!$B$44,'tab. Turistas alojados tip'!$B$30,'tab. Turistas alojados tip'!$B$16)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('tab. Turistas alojados tip'!$C$492,'tab. Turistas alojados tip'!$C$478,'tab. Turistas alojados tip'!$C$464,'tab. Turistas alojados tip'!$C$450,'tab. Turistas alojados tip'!$C$436,'tab. Turistas alojados tip'!$C$422,'tab. Turistas alojados tip'!$C$408,'tab. Turistas alojados tip'!$C$394,'tab. Turistas alojados tip'!$C$380,'tab. Turistas alojados tip'!$C$366,'tab. Turistas alojados tip'!$C$352,'tab. Turistas alojados tip'!$C$338,'tab. Turistas alojados tip'!$C$324,'tab. Turistas alojados tip'!$C$310,'tab. Turistas alojados tip'!$C$296,'tab. Turistas alojados tip'!$C$282,'tab. Turistas alojados tip'!$C$268,'tab. Turistas alojados tip'!$C$254,'tab. Turistas alojados tip'!$C$240,'tab. Turistas alojados tip'!$C$226,'tab. Turistas alojados tip'!$C$212,'tab. Turistas alojados tip'!$C$198,'tab. Turistas alojados tip'!$C$184,'tab. Turistas alojados tip'!$C$170,'tab. Turistas alojados tip'!$C$156,'tab. Turistas alojados tip'!$C$142,'tab. Turistas alojados tip'!$C$128,'tab. Turistas alojados tip'!$C$114,'tab. Turistas alojados tip'!$C$100,'tab. Turistas alojados tip'!$C$86,'tab. Turistas alojados tip'!$C$72,'tab. Turistas alojados tip'!$C$58,'tab. Turistas alojados tip'!$C$44,'tab. Turistas alojados tip'!$C$30,'tab. Turistas alojados tip'!$C$16)</c:f>
              <c:numCache>
                <c:formatCode>#,##0</c:formatCode>
                <c:ptCount val="35"/>
                <c:pt idx="0">
                  <c:v>612114</c:v>
                </c:pt>
                <c:pt idx="1">
                  <c:v>506695</c:v>
                </c:pt>
                <c:pt idx="2">
                  <c:v>490110</c:v>
                </c:pt>
                <c:pt idx="3">
                  <c:v>631674</c:v>
                </c:pt>
                <c:pt idx="4">
                  <c:v>645964</c:v>
                </c:pt>
                <c:pt idx="5">
                  <c:v>675972</c:v>
                </c:pt>
                <c:pt idx="6">
                  <c:v>703104</c:v>
                </c:pt>
                <c:pt idx="7">
                  <c:v>719206</c:v>
                </c:pt>
                <c:pt idx="8">
                  <c:v>797307</c:v>
                </c:pt>
                <c:pt idx="9">
                  <c:v>877421</c:v>
                </c:pt>
                <c:pt idx="10">
                  <c:v>899832</c:v>
                </c:pt>
                <c:pt idx="11">
                  <c:v>844005</c:v>
                </c:pt>
                <c:pt idx="12">
                  <c:v>911838</c:v>
                </c:pt>
                <c:pt idx="13">
                  <c:v>1036699</c:v>
                </c:pt>
                <c:pt idx="14">
                  <c:v>1051108</c:v>
                </c:pt>
                <c:pt idx="15">
                  <c:v>1153586</c:v>
                </c:pt>
                <c:pt idx="16">
                  <c:v>1159249</c:v>
                </c:pt>
                <c:pt idx="17">
                  <c:v>1233459</c:v>
                </c:pt>
                <c:pt idx="18">
                  <c:v>1253182</c:v>
                </c:pt>
                <c:pt idx="19">
                  <c:v>1296767</c:v>
                </c:pt>
                <c:pt idx="20">
                  <c:v>1346658</c:v>
                </c:pt>
                <c:pt idx="21">
                  <c:v>1391785</c:v>
                </c:pt>
                <c:pt idx="22">
                  <c:v>1467931</c:v>
                </c:pt>
                <c:pt idx="23">
                  <c:v>1489009</c:v>
                </c:pt>
                <c:pt idx="24">
                  <c:v>1495102</c:v>
                </c:pt>
                <c:pt idx="25">
                  <c:v>1510688</c:v>
                </c:pt>
                <c:pt idx="26">
                  <c:v>1598458</c:v>
                </c:pt>
                <c:pt idx="27">
                  <c:v>1742353</c:v>
                </c:pt>
                <c:pt idx="28">
                  <c:v>1820792</c:v>
                </c:pt>
                <c:pt idx="29">
                  <c:v>1843188</c:v>
                </c:pt>
                <c:pt idx="30">
                  <c:v>1658118</c:v>
                </c:pt>
                <c:pt idx="31">
                  <c:v>1640274</c:v>
                </c:pt>
                <c:pt idx="32">
                  <c:v>1811007</c:v>
                </c:pt>
                <c:pt idx="33">
                  <c:v>1854418</c:v>
                </c:pt>
                <c:pt idx="34">
                  <c:v>1828005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tip'!$B$492,'tab. Turistas alojados tip'!$B$478,'tab. Turistas alojados tip'!$B$464,'tab. Turistas alojados tip'!$B$450,'tab. Turistas alojados tip'!$B$436,'tab. Turistas alojados tip'!$B$422,'tab. Turistas alojados tip'!$B$408,'tab. Turistas alojados tip'!$B$394,'tab. Turistas alojados tip'!$B$380,'tab. Turistas alojados tip'!$B$366,'tab. Turistas alojados tip'!$B$352,'tab. Turistas alojados tip'!$B$338,'tab. Turistas alojados tip'!$B$324,'tab. Turistas alojados tip'!$B$310,'tab. Turistas alojados tip'!$B$296,'tab. Turistas alojados tip'!$B$282,'tab. Turistas alojados tip'!$B$268,'tab. Turistas alojados tip'!$B$254,'tab. Turistas alojados tip'!$B$240,'tab. Turistas alojados tip'!$B$226,'tab. Turistas alojados tip'!$B$212,'tab. Turistas alojados tip'!$B$198,'tab. Turistas alojados tip'!$B$184,'tab. Turistas alojados tip'!$B$170,'tab. Turistas alojados tip'!$B$156,'tab. Turistas alojados tip'!$B$142,'tab. Turistas alojados tip'!$B$128,'tab. Turistas alojados tip'!$B$114,'tab. Turistas alojados tip'!$B$100,'tab. Turistas alojados tip'!$B$86,'tab. Turistas alojados tip'!$B$72,'tab. Turistas alojados tip'!$B$58,'tab. Turistas alojados tip'!$B$44,'tab. Turistas alojados tip'!$B$30,'tab. Turistas alojados tip'!$B$16)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('tab. Turistas alojados tip'!$E$492,'tab. Turistas alojados tip'!$E$478,'tab. Turistas alojados tip'!$E$464,'tab. Turistas alojados tip'!$E$450,'tab. Turistas alojados tip'!$E$436,'tab. Turistas alojados tip'!$E$422,'tab. Turistas alojados tip'!$E$408,'tab. Turistas alojados tip'!$E$394,'tab. Turistas alojados tip'!$E$380,'tab. Turistas alojados tip'!$E$366,'tab. Turistas alojados tip'!$E$352,'tab. Turistas alojados tip'!$E$338,'tab. Turistas alojados tip'!$E$324,'tab. Turistas alojados tip'!$E$310,'tab. Turistas alojados tip'!$E$296,'tab. Turistas alojados tip'!$E$282,'tab. Turistas alojados tip'!$E$268,'tab. Turistas alojados tip'!$E$254,'tab. Turistas alojados tip'!$E$240,'tab. Turistas alojados tip'!$E$226,'tab. Turistas alojados tip'!$E$212,'tab. Turistas alojados tip'!$E$198,'tab. Turistas alojados tip'!$E$184,'tab. Turistas alojados tip'!$E$170,'tab. Turistas alojados tip'!$E$156,'tab. Turistas alojados tip'!$E$142,'tab. Turistas alojados tip'!$E$128,'tab. Turistas alojados tip'!$E$114,'tab. Turistas alojados tip'!$E$100,'tab. Turistas alojados tip'!$E$86,'tab. Turistas alojados tip'!$E$72,'tab. Turistas alojados tip'!$E$58,'tab. Turistas alojados tip'!$E$44,'tab. Turistas alojados tip'!$E$30,'tab. Turistas alojados tip'!$E$16)</c:f>
              <c:numCache>
                <c:formatCode>#,##0</c:formatCode>
                <c:ptCount val="35"/>
                <c:pt idx="0">
                  <c:v>284345</c:v>
                </c:pt>
                <c:pt idx="1">
                  <c:v>251304</c:v>
                </c:pt>
                <c:pt idx="2">
                  <c:v>245951</c:v>
                </c:pt>
                <c:pt idx="3">
                  <c:v>269712</c:v>
                </c:pt>
                <c:pt idx="4">
                  <c:v>264865</c:v>
                </c:pt>
                <c:pt idx="5">
                  <c:v>285795</c:v>
                </c:pt>
                <c:pt idx="6">
                  <c:v>289195</c:v>
                </c:pt>
                <c:pt idx="7">
                  <c:v>364134</c:v>
                </c:pt>
                <c:pt idx="8">
                  <c:v>458647</c:v>
                </c:pt>
                <c:pt idx="9">
                  <c:v>581303</c:v>
                </c:pt>
                <c:pt idx="10">
                  <c:v>673167</c:v>
                </c:pt>
                <c:pt idx="11">
                  <c:v>675693</c:v>
                </c:pt>
                <c:pt idx="12">
                  <c:v>709533</c:v>
                </c:pt>
                <c:pt idx="13">
                  <c:v>912317</c:v>
                </c:pt>
                <c:pt idx="14">
                  <c:v>919814</c:v>
                </c:pt>
                <c:pt idx="15">
                  <c:v>1071143</c:v>
                </c:pt>
                <c:pt idx="16">
                  <c:v>1170497</c:v>
                </c:pt>
                <c:pt idx="17">
                  <c:v>1263593</c:v>
                </c:pt>
                <c:pt idx="18">
                  <c:v>1284546</c:v>
                </c:pt>
                <c:pt idx="19">
                  <c:v>1308801</c:v>
                </c:pt>
                <c:pt idx="20">
                  <c:v>1363006</c:v>
                </c:pt>
                <c:pt idx="21">
                  <c:v>1386373</c:v>
                </c:pt>
                <c:pt idx="22">
                  <c:v>1371541</c:v>
                </c:pt>
                <c:pt idx="23">
                  <c:v>1344339</c:v>
                </c:pt>
                <c:pt idx="24">
                  <c:v>1310108</c:v>
                </c:pt>
                <c:pt idx="25">
                  <c:v>1384131</c:v>
                </c:pt>
                <c:pt idx="26">
                  <c:v>1322435</c:v>
                </c:pt>
                <c:pt idx="27">
                  <c:v>1349646</c:v>
                </c:pt>
                <c:pt idx="28">
                  <c:v>1314271</c:v>
                </c:pt>
                <c:pt idx="29">
                  <c:v>1322084</c:v>
                </c:pt>
                <c:pt idx="30">
                  <c:v>1219932</c:v>
                </c:pt>
                <c:pt idx="31">
                  <c:v>1095610</c:v>
                </c:pt>
                <c:pt idx="32">
                  <c:v>1157290</c:v>
                </c:pt>
                <c:pt idx="33">
                  <c:v>1083565</c:v>
                </c:pt>
                <c:pt idx="34">
                  <c:v>1005619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tip'!$B$492,'tab. Turistas alojados tip'!$B$478,'tab. Turistas alojados tip'!$B$464,'tab. Turistas alojados tip'!$B$450,'tab. Turistas alojados tip'!$B$436,'tab. Turistas alojados tip'!$B$422,'tab. Turistas alojados tip'!$B$408,'tab. Turistas alojados tip'!$B$394,'tab. Turistas alojados tip'!$B$380,'tab. Turistas alojados tip'!$B$366,'tab. Turistas alojados tip'!$B$352,'tab. Turistas alojados tip'!$B$338,'tab. Turistas alojados tip'!$B$324,'tab. Turistas alojados tip'!$B$310,'tab. Turistas alojados tip'!$B$296,'tab. Turistas alojados tip'!$B$282,'tab. Turistas alojados tip'!$B$268,'tab. Turistas alojados tip'!$B$254,'tab. Turistas alojados tip'!$B$240,'tab. Turistas alojados tip'!$B$226,'tab. Turistas alojados tip'!$B$212,'tab. Turistas alojados tip'!$B$198,'tab. Turistas alojados tip'!$B$184,'tab. Turistas alojados tip'!$B$170,'tab. Turistas alojados tip'!$B$156,'tab. Turistas alojados tip'!$B$142,'tab. Turistas alojados tip'!$B$128,'tab. Turistas alojados tip'!$B$114,'tab. Turistas alojados tip'!$B$100,'tab. Turistas alojados tip'!$B$86,'tab. Turistas alojados tip'!$B$72,'tab. Turistas alojados tip'!$B$58,'tab. Turistas alojados tip'!$B$44,'tab. Turistas alojados tip'!$B$30,'tab. Turistas alojados tip'!$B$16)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('tab. Turistas alojados tip'!$G$492,'tab. Turistas alojados tip'!$G$478,'tab. Turistas alojados tip'!$G$464,'tab. Turistas alojados tip'!$G$450,'tab. Turistas alojados tip'!$G$436,'tab. Turistas alojados tip'!$G$422,'tab. Turistas alojados tip'!$G$408,'tab. Turistas alojados tip'!$G$394,'tab. Turistas alojados tip'!$G$380,'tab. Turistas alojados tip'!$G$366,'tab. Turistas alojados tip'!$G$352,'tab. Turistas alojados tip'!$G$338,'tab. Turistas alojados tip'!$G$324,'tab. Turistas alojados tip'!$G$310,'tab. Turistas alojados tip'!$G$296,'tab. Turistas alojados tip'!$G$282,'tab. Turistas alojados tip'!$G$268,'tab. Turistas alojados tip'!$G$254,'tab. Turistas alojados tip'!$G$240,'tab. Turistas alojados tip'!$G$226,'tab. Turistas alojados tip'!$G$212,'tab. Turistas alojados tip'!$G$198,'tab. Turistas alojados tip'!$G$184,'tab. Turistas alojados tip'!$G$170,'tab. Turistas alojados tip'!$G$156,'tab. Turistas alojados tip'!$G$142,'tab. Turistas alojados tip'!$G$128,'tab. Turistas alojados tip'!$G$114,'tab. Turistas alojados tip'!$G$100,'tab. Turistas alojados tip'!$G$86,'tab. Turistas alojados tip'!$G$72,'tab. Turistas alojados tip'!$G$58,'tab. Turistas alojados tip'!$G$44,'tab. Turistas alojados tip'!$G$30,'tab. Turistas alojados tip'!$G$16)</c:f>
              <c:numCache>
                <c:formatCode>#,##0</c:formatCode>
                <c:ptCount val="35"/>
                <c:pt idx="0">
                  <c:v>896459</c:v>
                </c:pt>
                <c:pt idx="1">
                  <c:v>757999</c:v>
                </c:pt>
                <c:pt idx="2">
                  <c:v>736061</c:v>
                </c:pt>
                <c:pt idx="3">
                  <c:v>901386</c:v>
                </c:pt>
                <c:pt idx="4">
                  <c:v>910829</c:v>
                </c:pt>
                <c:pt idx="5">
                  <c:v>961767</c:v>
                </c:pt>
                <c:pt idx="6">
                  <c:v>992299</c:v>
                </c:pt>
                <c:pt idx="7">
                  <c:v>1083340</c:v>
                </c:pt>
                <c:pt idx="8">
                  <c:v>1255954</c:v>
                </c:pt>
                <c:pt idx="9">
                  <c:v>1458724</c:v>
                </c:pt>
                <c:pt idx="10">
                  <c:v>1572999</c:v>
                </c:pt>
                <c:pt idx="11">
                  <c:v>1519698</c:v>
                </c:pt>
                <c:pt idx="12">
                  <c:v>1621371</c:v>
                </c:pt>
                <c:pt idx="13">
                  <c:v>1949016</c:v>
                </c:pt>
                <c:pt idx="14">
                  <c:v>1970922</c:v>
                </c:pt>
                <c:pt idx="15">
                  <c:v>2224729</c:v>
                </c:pt>
                <c:pt idx="16">
                  <c:v>2329746</c:v>
                </c:pt>
                <c:pt idx="17">
                  <c:v>2497052</c:v>
                </c:pt>
                <c:pt idx="18">
                  <c:v>2537728</c:v>
                </c:pt>
                <c:pt idx="19">
                  <c:v>2605568</c:v>
                </c:pt>
                <c:pt idx="20">
                  <c:v>2709664</c:v>
                </c:pt>
                <c:pt idx="21">
                  <c:v>2778158</c:v>
                </c:pt>
                <c:pt idx="22">
                  <c:v>2839472</c:v>
                </c:pt>
                <c:pt idx="23">
                  <c:v>2833348</c:v>
                </c:pt>
                <c:pt idx="24">
                  <c:v>2805210</c:v>
                </c:pt>
                <c:pt idx="25">
                  <c:v>2894819</c:v>
                </c:pt>
                <c:pt idx="26">
                  <c:v>2920893</c:v>
                </c:pt>
                <c:pt idx="27">
                  <c:v>3091999</c:v>
                </c:pt>
                <c:pt idx="28">
                  <c:v>3135063</c:v>
                </c:pt>
                <c:pt idx="29">
                  <c:v>3165272</c:v>
                </c:pt>
                <c:pt idx="30">
                  <c:v>2878050</c:v>
                </c:pt>
                <c:pt idx="31">
                  <c:v>2735884</c:v>
                </c:pt>
                <c:pt idx="32">
                  <c:v>2968297</c:v>
                </c:pt>
                <c:pt idx="33">
                  <c:v>2937983</c:v>
                </c:pt>
                <c:pt idx="34">
                  <c:v>2833624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632128"/>
        <c:axId val="572179584"/>
      </c:lineChart>
      <c:catAx>
        <c:axId val="5716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2179584"/>
        <c:crosses val="autoZero"/>
        <c:auto val="1"/>
        <c:lblAlgn val="ctr"/>
        <c:lblOffset val="100"/>
        <c:tickLblSkip val="1"/>
        <c:noMultiLvlLbl val="0"/>
      </c:catAx>
      <c:valAx>
        <c:axId val="57217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632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880785561237351"/>
          <c:y val="0.15925549915397796"/>
          <c:w val="0.50238411350501055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HOLANDA</a:t>
            </a:r>
          </a:p>
        </c:rich>
      </c:tx>
      <c:layout>
        <c:manualLayout>
          <c:xMode val="edge"/>
          <c:yMode val="edge"/>
          <c:x val="0.2299907140551102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821054109203E-2"/>
          <c:y val="0.26104203817949728"/>
          <c:w val="0.96268023748943132"/>
          <c:h val="0.593418769082400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mes'!$B$12</c:f>
              <c:strCache>
                <c:ptCount val="1"/>
                <c:pt idx="0">
                  <c:v>Holanda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mes'!$D$12,'Entrada Turistas Ext Aerop mes'!$I$12,'Entrada Turistas Ext Aerop mes'!$N$12,'Entrada Turistas Ext Aerop mes'!$D$40,'Entrada Turistas Ext Aerop mes'!$I$40)</c:f>
              <c:numCache>
                <c:formatCode>#,##0_)</c:formatCode>
                <c:ptCount val="5"/>
                <c:pt idx="0">
                  <c:v>104170</c:v>
                </c:pt>
                <c:pt idx="1">
                  <c:v>30499</c:v>
                </c:pt>
                <c:pt idx="2">
                  <c:v>39500</c:v>
                </c:pt>
                <c:pt idx="3">
                  <c:v>76119</c:v>
                </c:pt>
                <c:pt idx="4">
                  <c:v>11565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1928064"/>
        <c:axId val="575901056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mes'!$E$7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1.6961253198823389E-3"/>
                  <c:y val="-0.57806648862337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4367855314548161E-7"/>
                  <c:y val="-0.2278071216509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09254393079522E-3"/>
                  <c:y val="-0.26964860897110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247176249475395E-3"/>
                  <c:y val="-0.4428525881538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1609254393079652E-3"/>
                  <c:y val="-0.13928321612621294"/>
                </c:manualLayout>
              </c:layout>
              <c:spPr>
                <a:solidFill>
                  <a:srgbClr val="000099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 algn="ctr" rtl="0">
                  <a:defRPr lang="es-ES" sz="1400" b="1" i="0" u="none" strike="noStrike" kern="1200" baseline="0">
                    <a:solidFill>
                      <a:sysClr val="window" lastClr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mes'!$E$12,'Entrada Turistas Ext Aerop mes'!$J$12,'Entrada Turistas Ext Aerop mes'!$O$12,'Entrada Turistas Ext Aerop mes'!$E$40,'Entrada Turistas Ext Aerop mes'!$J$40)</c:f>
              <c:numCache>
                <c:formatCode>0.0%</c:formatCode>
                <c:ptCount val="5"/>
                <c:pt idx="0">
                  <c:v>3.4910983945318774E-2</c:v>
                </c:pt>
                <c:pt idx="1">
                  <c:v>4.6134321190917094E-2</c:v>
                </c:pt>
                <c:pt idx="2">
                  <c:v>2.9101425110074741E-2</c:v>
                </c:pt>
                <c:pt idx="3">
                  <c:v>0.16437978982148604</c:v>
                </c:pt>
                <c:pt idx="4">
                  <c:v>2.8091385900969046E-2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660736"/>
        <c:axId val="575901632"/>
      </c:barChart>
      <c:catAx>
        <c:axId val="57192806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5901056"/>
        <c:crosses val="autoZero"/>
        <c:auto val="1"/>
        <c:lblAlgn val="ctr"/>
        <c:lblOffset val="100"/>
        <c:noMultiLvlLbl val="0"/>
      </c:catAx>
      <c:valAx>
        <c:axId val="5759010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1928064"/>
        <c:crosses val="autoZero"/>
        <c:crossBetween val="between"/>
      </c:valAx>
      <c:valAx>
        <c:axId val="5759016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2660736"/>
        <c:crosses val="max"/>
        <c:crossBetween val="between"/>
      </c:valAx>
      <c:catAx>
        <c:axId val="572660736"/>
        <c:scaling>
          <c:orientation val="minMax"/>
        </c:scaling>
        <c:delete val="1"/>
        <c:axPos val="b"/>
        <c:majorTickMark val="out"/>
        <c:minorTickMark val="none"/>
        <c:tickLblPos val="none"/>
        <c:crossAx val="57590163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647818130738025"/>
          <c:y val="0.14084507042253541"/>
        </c:manualLayout>
      </c:layout>
      <c:overlay val="0"/>
      <c:txPr>
        <a:bodyPr/>
        <a:lstStyle/>
        <a:p>
          <a:pPr>
            <a:defRPr sz="1400" b="1">
              <a:solidFill>
                <a:schemeClr val="accent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0048932723759041"/>
          <c:w val="0.91263650546021846"/>
          <c:h val="0.4058684552028440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chemeClr val="tx2">
                      <a:lumMod val="20000"/>
                      <a:lumOff val="80000"/>
                    </a:scheme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Hoja1!$C$23:$E$36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tipología'!$E$12:$E$13,'Alojados zona tipología'!$E$16:$E$18,'Alojados zona tipología'!$E$20:$E$22,'Alojados zona tipología'!$E$24:$E$26)</c:f>
              <c:numCache>
                <c:formatCode>#,##0_)</c:formatCode>
                <c:ptCount val="14"/>
                <c:pt idx="0">
                  <c:v>2833624</c:v>
                </c:pt>
                <c:pt idx="1">
                  <c:v>1828005</c:v>
                </c:pt>
                <c:pt idx="2">
                  <c:v>1005619</c:v>
                </c:pt>
                <c:pt idx="3">
                  <c:v>108936</c:v>
                </c:pt>
                <c:pt idx="4">
                  <c:v>108936</c:v>
                </c:pt>
                <c:pt idx="5">
                  <c:v>18577</c:v>
                </c:pt>
                <c:pt idx="6">
                  <c:v>15863</c:v>
                </c:pt>
                <c:pt idx="7">
                  <c:v>2714</c:v>
                </c:pt>
                <c:pt idx="8">
                  <c:v>443289</c:v>
                </c:pt>
                <c:pt idx="9">
                  <c:v>333398</c:v>
                </c:pt>
                <c:pt idx="10">
                  <c:v>109891</c:v>
                </c:pt>
                <c:pt idx="11">
                  <c:v>2262822</c:v>
                </c:pt>
                <c:pt idx="12">
                  <c:v>1369808</c:v>
                </c:pt>
                <c:pt idx="13">
                  <c:v>893014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72118016"/>
        <c:axId val="571526528"/>
      </c:barChart>
      <c:catAx>
        <c:axId val="5721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15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5265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11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21727123860447E-2"/>
          <c:y val="0.31325595861210992"/>
          <c:w val="0.91263650546021846"/>
          <c:h val="0.405868455202844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4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(Hoja1!$D$23:$E$25,Hoja1!$D$31:$E$36)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3</c:v>
                  </c:pt>
                  <c:pt idx="6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tipología'!$E$20:$E$22,'Alojados zona tipología'!$E$24:$E$26)</c:f>
              <c:numCache>
                <c:formatCode>#,##0_)</c:formatCode>
                <c:ptCount val="9"/>
                <c:pt idx="0">
                  <c:v>2833624</c:v>
                </c:pt>
                <c:pt idx="1">
                  <c:v>1828005</c:v>
                </c:pt>
                <c:pt idx="2">
                  <c:v>1005619</c:v>
                </c:pt>
                <c:pt idx="3">
                  <c:v>443289</c:v>
                </c:pt>
                <c:pt idx="4">
                  <c:v>333398</c:v>
                </c:pt>
                <c:pt idx="5">
                  <c:v>109891</c:v>
                </c:pt>
                <c:pt idx="6">
                  <c:v>2262822</c:v>
                </c:pt>
                <c:pt idx="7">
                  <c:v>1369808</c:v>
                </c:pt>
                <c:pt idx="8">
                  <c:v>893014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72119552"/>
        <c:axId val="572178432"/>
      </c:barChart>
      <c:barChart>
        <c:barDir val="col"/>
        <c:grouping val="clustered"/>
        <c:varyColors val="0"/>
        <c:ser>
          <c:idx val="0"/>
          <c:order val="1"/>
          <c:tx>
            <c:strRef>
              <c:f>'Alojados zona tipología'!$G$6</c:f>
              <c:strCache>
                <c:ptCount val="1"/>
                <c:pt idx="0">
                  <c:v>var. interanual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0.50022160524732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4726242144132985E-4"/>
                  <c:y val="-0.3879254977520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047152645701004E-3"/>
                  <c:y val="-0.292870905587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2807041075758911E-3"/>
                  <c:y val="-0.20809268783598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1597310689396413E-3"/>
                  <c:y val="-0.17469512842686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8095388747184929E-3"/>
                  <c:y val="-0.15414258188824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3312718059019305E-3"/>
                  <c:y val="-0.452151775825709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0812888703304952E-4"/>
                  <c:y val="-0.35452793834296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3758804974275509E-3"/>
                  <c:y val="-0.27231876362275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9.0972364726753727E-3"/>
                  <c:y val="-0.19267822736030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8095388747185002E-3"/>
                  <c:y val="-0.16441875401413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1029876726568576E-4"/>
                  <c:y val="-0.3982016698779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9047152645702745E-3"/>
                  <c:y val="-0.29543994861913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0.27231856133590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8095238095238095E-3"/>
                  <c:y val="-0.22093770070648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chemeClr val="bg1">
                      <a:lumMod val="65000"/>
                    </a:scheme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4"/>
              <c:pt idx="0">
                <c:v>TOTAL Total</c:v>
              </c:pt>
              <c:pt idx="1">
                <c:v>TOTAL Hotelera</c:v>
              </c:pt>
              <c:pt idx="2">
                <c:v>TOTAL Extrahotelera</c:v>
              </c:pt>
              <c:pt idx="3">
                <c:v>ZONA 1 Total</c:v>
              </c:pt>
              <c:pt idx="4">
                <c:v>ZONA 1 Hotelera</c:v>
              </c:pt>
              <c:pt idx="5">
                <c:v>ZONA 2 Total</c:v>
              </c:pt>
              <c:pt idx="6">
                <c:v>ZONA 2 Hotelera</c:v>
              </c:pt>
              <c:pt idx="7">
                <c:v>ZONA 2 Extrahotelera</c:v>
              </c:pt>
              <c:pt idx="8">
                <c:v>ZONA 3 Total</c:v>
              </c:pt>
              <c:pt idx="9">
                <c:v>ZONA 3 Hotelera</c:v>
              </c:pt>
              <c:pt idx="10">
                <c:v>ZONA 3 Extrahotelera</c:v>
              </c:pt>
              <c:pt idx="11">
                <c:v>ZONA 4 Total</c:v>
              </c:pt>
              <c:pt idx="12">
                <c:v>ZONA 4 Hotelera</c:v>
              </c:pt>
              <c:pt idx="13">
                <c:v>ZONA 4 Extrahotelera</c:v>
              </c:pt>
            </c:strLit>
          </c:cat>
          <c:val>
            <c:numRef>
              <c:f>('Alojados zona tipología'!$G$8:$G$10,'Alojados zona tipología'!$G$20:$G$22,'Alojados zona tipología'!$G$24:$G$26)</c:f>
              <c:numCache>
                <c:formatCode>0.0%</c:formatCode>
                <c:ptCount val="9"/>
                <c:pt idx="0">
                  <c:v>-3.5520627587021437E-2</c:v>
                </c:pt>
                <c:pt idx="1">
                  <c:v>-1.4243282798160933E-2</c:v>
                </c:pt>
                <c:pt idx="2">
                  <c:v>-7.1934770872075046E-2</c:v>
                </c:pt>
                <c:pt idx="3">
                  <c:v>-3.5363624494059276E-2</c:v>
                </c:pt>
                <c:pt idx="4">
                  <c:v>-2.4510277229171238E-2</c:v>
                </c:pt>
                <c:pt idx="5">
                  <c:v>-6.6861970874198609E-2</c:v>
                </c:pt>
                <c:pt idx="6">
                  <c:v>-4.1018236495961834E-2</c:v>
                </c:pt>
                <c:pt idx="7">
                  <c:v>-2.1891983174184039E-2</c:v>
                </c:pt>
                <c:pt idx="8">
                  <c:v>-6.8944952884974278E-2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72569600"/>
        <c:axId val="572179008"/>
      </c:barChart>
      <c:catAx>
        <c:axId val="5721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217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21784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119552"/>
        <c:crosses val="autoZero"/>
        <c:crossBetween val="between"/>
      </c:valAx>
      <c:valAx>
        <c:axId val="5721790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2569600"/>
        <c:crosses val="max"/>
        <c:crossBetween val="between"/>
      </c:valAx>
      <c:catAx>
        <c:axId val="572569600"/>
        <c:scaling>
          <c:orientation val="minMax"/>
        </c:scaling>
        <c:delete val="1"/>
        <c:axPos val="b"/>
        <c:majorTickMark val="out"/>
        <c:minorTickMark val="none"/>
        <c:tickLblPos val="none"/>
        <c:crossAx val="5721790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invierno 12/13</c:v>
            </c:pt>
          </c:strCache>
        </c:strRef>
      </c:tx>
      <c:layout>
        <c:manualLayout>
          <c:xMode val="edge"/>
          <c:yMode val="edge"/>
          <c:x val="0.43263867288750885"/>
          <c:y val="0.13333333333333341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468901923804E-2"/>
          <c:y val="0.17366022429014555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3.8444056092127962E-2</c:v>
                </c:pt>
                <c:pt idx="1">
                  <c:v>6.5559156754742337E-3</c:v>
                </c:pt>
                <c:pt idx="2">
                  <c:v>0.15643889238656927</c:v>
                </c:pt>
                <c:pt idx="3">
                  <c:v>0.79856113584582855</c:v>
                </c:pt>
                <c:pt idx="4">
                  <c:v>5.9592834811720972E-2</c:v>
                </c:pt>
                <c:pt idx="5">
                  <c:v>8.6777661986701341E-3</c:v>
                </c:pt>
                <c:pt idx="6">
                  <c:v>0.18238352739735395</c:v>
                </c:pt>
                <c:pt idx="7">
                  <c:v>0.74934587159225496</c:v>
                </c:pt>
                <c:pt idx="8" formatCode="0">
                  <c:v>0</c:v>
                </c:pt>
                <c:pt idx="9">
                  <c:v>2.6988352447596953E-3</c:v>
                </c:pt>
                <c:pt idx="10">
                  <c:v>0.10927697269045235</c:v>
                </c:pt>
                <c:pt idx="11">
                  <c:v>0.888024192064788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571927552"/>
        <c:axId val="571112192"/>
      </c:barChart>
      <c:catAx>
        <c:axId val="5719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11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112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57192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37657657657658161"/>
          <c:y val="8.5823754789272066E-2"/>
        </c:manualLayout>
      </c:layout>
      <c:overlay val="0"/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12012012012285"/>
          <c:y val="0.25739475668989681"/>
          <c:w val="0.75203297785974954"/>
          <c:h val="0.742605243310138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invierno 12/13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3583236780087174"/>
                  <c:y val="1.88254744019067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1357254892688316"/>
                  <c:y val="1.832805382085862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8.5573368644235245E-2"/>
                  <c:y val="2.26781307508976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4421697287839724"/>
                  <c:y val="-0.1295690107702054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108936</c:v>
                </c:pt>
                <c:pt idx="1">
                  <c:v>18577</c:v>
                </c:pt>
                <c:pt idx="2">
                  <c:v>443289</c:v>
                </c:pt>
                <c:pt idx="3">
                  <c:v>2262822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400">
                <a:solidFill>
                  <a:schemeClr val="tx2">
                    <a:lumMod val="75000"/>
                  </a:schemeClr>
                </a:solidFill>
                <a:latin typeface="+mn-lt"/>
              </a:rPr>
              <a:t>TURISTAS ALOJADOS SEGÚN TIPOLOGÍA</a:t>
            </a:r>
            <a:r>
              <a:rPr lang="es-ES" sz="1400" baseline="0">
                <a:solidFill>
                  <a:schemeClr val="tx2">
                    <a:lumMod val="75000"/>
                  </a:schemeClr>
                </a:solidFill>
                <a:latin typeface="+mn-lt"/>
              </a:rPr>
              <a:t> Y CATEGORÍA </a:t>
            </a:r>
            <a:r>
              <a:rPr lang="es-ES" sz="1400">
                <a:solidFill>
                  <a:schemeClr val="tx2">
                    <a:lumMod val="75000"/>
                  </a:schemeClr>
                </a:solidFill>
                <a:latin typeface="+mn-lt"/>
              </a:rPr>
              <a:t> ALOJATIVA</a:t>
            </a:r>
          </a:p>
        </c:rich>
      </c:tx>
      <c:layout>
        <c:manualLayout>
          <c:xMode val="edge"/>
          <c:yMode val="edge"/>
          <c:x val="0.16875016404199494"/>
          <c:y val="2.39144374054220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 formatCode="#,##0">
                  <c:v>2833624</c:v>
                </c:pt>
                <c:pt idx="1">
                  <c:v>1828005</c:v>
                </c:pt>
                <c:pt idx="2">
                  <c:v>312051</c:v>
                </c:pt>
                <c:pt idx="3">
                  <c:v>1084656</c:v>
                </c:pt>
                <c:pt idx="4">
                  <c:v>346862</c:v>
                </c:pt>
                <c:pt idx="5">
                  <c:v>60745</c:v>
                </c:pt>
                <c:pt idx="6">
                  <c:v>23691</c:v>
                </c:pt>
                <c:pt idx="7">
                  <c:v>1005619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 formatCode="#,##0">
                  <c:v>2937983</c:v>
                </c:pt>
                <c:pt idx="1">
                  <c:v>1854418</c:v>
                </c:pt>
                <c:pt idx="2">
                  <c:v>268016</c:v>
                </c:pt>
                <c:pt idx="3">
                  <c:v>1133979</c:v>
                </c:pt>
                <c:pt idx="4">
                  <c:v>356954</c:v>
                </c:pt>
                <c:pt idx="5">
                  <c:v>72617</c:v>
                </c:pt>
                <c:pt idx="6">
                  <c:v>22852</c:v>
                </c:pt>
                <c:pt idx="7">
                  <c:v>1083565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72856832"/>
        <c:axId val="576087168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2979002624716E-2"/>
                  <c:y val="-0.44970889225166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5603674540682E-2"/>
                  <c:y val="-0.23614788786580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61072834645669E-2"/>
                  <c:y val="0.25743183974967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75688976377954E-2"/>
                  <c:y val="-0.16344635666470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5977690288724E-2"/>
                  <c:y val="4.94626689579113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5104986876562E-2"/>
                  <c:y val="-0.1286162763856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516896325459307E-2"/>
                  <c:y val="0.1279784041652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3977854330708659E-2"/>
                  <c:y val="-0.20468208982020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-3.5520627587021437E-2</c:v>
                </c:pt>
                <c:pt idx="1">
                  <c:v>-1.4243282798160933E-2</c:v>
                </c:pt>
                <c:pt idx="2">
                  <c:v>0.16429989254372873</c:v>
                </c:pt>
                <c:pt idx="3">
                  <c:v>-4.3495514467199126E-2</c:v>
                </c:pt>
                <c:pt idx="4">
                  <c:v>-2.8272550524717471E-2</c:v>
                </c:pt>
                <c:pt idx="5">
                  <c:v>-0.16348788851095475</c:v>
                </c:pt>
                <c:pt idx="6">
                  <c:v>3.6714510764922111E-2</c:v>
                </c:pt>
                <c:pt idx="7">
                  <c:v>-7.1934770872075046E-2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2857344"/>
        <c:axId val="576088320"/>
      </c:lineChart>
      <c:catAx>
        <c:axId val="57285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03E-3"/>
              <c:y val="0.95447690374208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08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6087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2856832"/>
        <c:crosses val="autoZero"/>
        <c:crossBetween val="between"/>
      </c:valAx>
      <c:catAx>
        <c:axId val="572857344"/>
        <c:scaling>
          <c:orientation val="minMax"/>
        </c:scaling>
        <c:delete val="1"/>
        <c:axPos val="b"/>
        <c:majorTickMark val="out"/>
        <c:minorTickMark val="none"/>
        <c:tickLblPos val="none"/>
        <c:crossAx val="576088320"/>
        <c:crosses val="autoZero"/>
        <c:auto val="1"/>
        <c:lblAlgn val="ctr"/>
        <c:lblOffset val="100"/>
        <c:noMultiLvlLbl val="0"/>
      </c:catAx>
      <c:valAx>
        <c:axId val="5760883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7285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47933070866141"/>
          <c:y val="0.12110646592628795"/>
          <c:w val="0.5630213254593176"/>
          <c:h val="6.0943855959373162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TENERIFE POR CATEGORÍA </c:v>
            </c:pt>
          </c:strCache>
        </c:strRef>
      </c:tx>
      <c:layout>
        <c:manualLayout>
          <c:xMode val="edge"/>
          <c:yMode val="edge"/>
          <c:x val="0.1180742270021136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'!$B$483,'tablas turistas por categorías '!$B$469,'tablas turistas por categorías '!$B$455,'tablas turistas por categorías '!$B$441,'tablas turistas por categorías '!$B$427,'tablas turistas por categorías '!$B$413,'tablas turistas por categorías '!$B$399,'tablas turistas por categorías '!$B$385,'tablas turistas por categorías '!$B$371,'tablas turistas por categorías '!$B$357,'tablas turistas por categorías '!$B$343,'tablas turistas por categorías '!$B$329,'tablas turistas por categorías '!$B$315,'tablas turistas por categorías '!$B$301,'tablas turistas por categorías '!$B$287,'tablas turistas por categorías '!$B$273,'tablas turistas por categorías '!$B$259,'tablas turistas por categorías '!$B$245,'tablas turistas por categorías '!$B$231,'tablas turistas por categorías '!$B$217,'tablas turistas por categorías '!$B$203,'tablas turistas por categorías '!$B$189,'tablas turistas por categorías '!$B$175,'tablas turistas por categorías '!$B$161,'tablas turistas por categorías '!$B$147,'tablas turistas por categorías '!$B$133,'tablas turistas por categorías '!$B$119,'tablas turistas por categorías '!$B$105,'tablas turistas por categorías '!$B$91,'tablas turistas por categorías '!$B$77,'tablas turistas por categorías '!$B$63,'tablas turistas por categorías '!$B$49,'tablas turistas por categorías '!$B$35,'tablas turistas por categorías '!$B$21,'tablas turistas por categorías '!$B$7)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('tablas turistas por categorías '!$C$483,'tablas turistas por categorías '!$C$469,'tablas turistas por categorías '!$C$455,'tablas turistas por categorías '!$C$441,'tablas turistas por categorías '!$C$427,'tablas turistas por categorías '!$C$413,'tablas turistas por categorías '!$C$399,'tablas turistas por categorías '!$C$385,'tablas turistas por categorías '!$C$371,'tablas turistas por categorías '!$C$357,'tablas turistas por categorías '!$C$343,'tablas turistas por categorías '!$C$329,'tablas turistas por categorías '!$C$315,'tablas turistas por categorías '!$C$301,'tablas turistas por categorías '!$C$287,'tablas turistas por categorías '!$C$273,'tablas turistas por categorías '!$C$259,'tablas turistas por categorías '!$C$245,'tablas turistas por categorías '!$C$231,'tablas turistas por categorías '!$C$217,'tablas turistas por categorías '!$C$203,'tablas turistas por categorías '!$C$189,'tablas turistas por categorías '!$C$175,'tablas turistas por categorías '!$C$161,'tablas turistas por categorías '!$C$147,'tablas turistas por categorías '!$C$133,'tablas turistas por categorías '!$C$119,'tablas turistas por categorías '!$C$105,'tablas turistas por categorías '!$C$91,'tablas turistas por categorías '!$C$77,'tablas turistas por categorías '!$C$63,'tablas turistas por categorías '!$C$49,'tablas turistas por categorías '!$C$35,'tablas turistas por categorías '!$C$21,'tablas turistas por categorías '!$C$7)</c:f>
              <c:numCache>
                <c:formatCode>#,##0</c:formatCode>
                <c:ptCount val="35"/>
                <c:pt idx="0">
                  <c:v>23157</c:v>
                </c:pt>
                <c:pt idx="1">
                  <c:v>18376</c:v>
                </c:pt>
                <c:pt idx="2">
                  <c:v>13950</c:v>
                </c:pt>
                <c:pt idx="3">
                  <c:v>14067</c:v>
                </c:pt>
                <c:pt idx="4">
                  <c:v>16988</c:v>
                </c:pt>
                <c:pt idx="5">
                  <c:v>17012</c:v>
                </c:pt>
                <c:pt idx="6">
                  <c:v>15848</c:v>
                </c:pt>
                <c:pt idx="7">
                  <c:v>14147</c:v>
                </c:pt>
                <c:pt idx="8">
                  <c:v>9507</c:v>
                </c:pt>
                <c:pt idx="9">
                  <c:v>6358</c:v>
                </c:pt>
                <c:pt idx="10">
                  <c:v>6354</c:v>
                </c:pt>
                <c:pt idx="11">
                  <c:v>7776</c:v>
                </c:pt>
                <c:pt idx="12">
                  <c:v>10423</c:v>
                </c:pt>
                <c:pt idx="13">
                  <c:v>14662</c:v>
                </c:pt>
                <c:pt idx="14">
                  <c:v>18713</c:v>
                </c:pt>
                <c:pt idx="15">
                  <c:v>20954</c:v>
                </c:pt>
                <c:pt idx="16">
                  <c:v>18561</c:v>
                </c:pt>
                <c:pt idx="17">
                  <c:v>21434</c:v>
                </c:pt>
                <c:pt idx="18">
                  <c:v>17237</c:v>
                </c:pt>
                <c:pt idx="19">
                  <c:v>17549</c:v>
                </c:pt>
                <c:pt idx="20">
                  <c:v>20503</c:v>
                </c:pt>
                <c:pt idx="21">
                  <c:v>20565</c:v>
                </c:pt>
                <c:pt idx="22">
                  <c:v>23560</c:v>
                </c:pt>
                <c:pt idx="23">
                  <c:v>20782</c:v>
                </c:pt>
                <c:pt idx="24">
                  <c:v>21723</c:v>
                </c:pt>
                <c:pt idx="25">
                  <c:v>24830</c:v>
                </c:pt>
                <c:pt idx="26">
                  <c:v>25354</c:v>
                </c:pt>
                <c:pt idx="27">
                  <c:v>25094</c:v>
                </c:pt>
                <c:pt idx="28">
                  <c:v>39456</c:v>
                </c:pt>
                <c:pt idx="29">
                  <c:v>34104</c:v>
                </c:pt>
                <c:pt idx="30">
                  <c:v>29051</c:v>
                </c:pt>
                <c:pt idx="31">
                  <c:v>21009</c:v>
                </c:pt>
                <c:pt idx="32">
                  <c:v>22563</c:v>
                </c:pt>
                <c:pt idx="33">
                  <c:v>22852</c:v>
                </c:pt>
                <c:pt idx="34">
                  <c:v>23691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('tablas turistas por categorías '!$B$483,'tablas turistas por categorías '!$B$469,'tablas turistas por categorías '!$B$455,'tablas turistas por categorías '!$B$441,'tablas turistas por categorías '!$B$427,'tablas turistas por categorías '!$B$413,'tablas turistas por categorías '!$B$399,'tablas turistas por categorías '!$B$385,'tablas turistas por categorías '!$B$371,'tablas turistas por categorías '!$B$357,'tablas turistas por categorías '!$B$343,'tablas turistas por categorías '!$B$329,'tablas turistas por categorías '!$B$315,'tablas turistas por categorías '!$B$301,'tablas turistas por categorías '!$B$287,'tablas turistas por categorías '!$B$273,'tablas turistas por categorías '!$B$259,'tablas turistas por categorías '!$B$245,'tablas turistas por categorías '!$B$231,'tablas turistas por categorías '!$B$217,'tablas turistas por categorías '!$B$203,'tablas turistas por categorías '!$B$189,'tablas turistas por categorías '!$B$175,'tablas turistas por categorías '!$B$161,'tablas turistas por categorías '!$B$147,'tablas turistas por categorías '!$B$133,'tablas turistas por categorías '!$B$119,'tablas turistas por categorías '!$B$105,'tablas turistas por categorías '!$B$91,'tablas turistas por categorías '!$B$77,'tablas turistas por categorías '!$B$63,'tablas turistas por categorías '!$B$49,'tablas turistas por categorías '!$B$35,'tablas turistas por categorías '!$B$21,'tablas turistas por categorías '!$B$7)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('tablas turistas por categorías '!$E$483,'tablas turistas por categorías '!$E$469,'tablas turistas por categorías '!$E$455,'tablas turistas por categorías '!$E$441,'tablas turistas por categorías '!$E$427,'tablas turistas por categorías '!$E$413,'tablas turistas por categorías '!$E$399,'tablas turistas por categorías '!$E$385,'tablas turistas por categorías '!$E$371,'tablas turistas por categorías '!$E$357,'tablas turistas por categorías '!$E$343,'tablas turistas por categorías '!$E$329,'tablas turistas por categorías '!$E$315,'tablas turistas por categorías '!$E$301,'tablas turistas por categorías '!$E$287,'tablas turistas por categorías '!$E$273,'tablas turistas por categorías '!$E$259,'tablas turistas por categorías '!$E$245,'tablas turistas por categorías '!$E$231,'tablas turistas por categorías '!$E$217,'tablas turistas por categorías '!$E$203,'tablas turistas por categorías '!$E$189,'tablas turistas por categorías '!$E$175,'tablas turistas por categorías '!$E$161,'tablas turistas por categorías '!$E$147,'tablas turistas por categorías '!$E$133,'tablas turistas por categorías '!$E$119,'tablas turistas por categorías '!$E$105,'tablas turistas por categorías '!$E$91,'tablas turistas por categorías '!$E$77,'tablas turistas por categorías '!$E$63,'tablas turistas por categorías '!$E$49,'tablas turistas por categorías '!$E$35,'tablas turistas por categorías '!$E$21,'tablas turistas por categorías '!$E$7)</c:f>
              <c:numCache>
                <c:formatCode>#,##0</c:formatCode>
                <c:ptCount val="35"/>
                <c:pt idx="0">
                  <c:v>98226</c:v>
                </c:pt>
                <c:pt idx="1">
                  <c:v>86293</c:v>
                </c:pt>
                <c:pt idx="2">
                  <c:v>66350</c:v>
                </c:pt>
                <c:pt idx="3">
                  <c:v>83331</c:v>
                </c:pt>
                <c:pt idx="4">
                  <c:v>109488</c:v>
                </c:pt>
                <c:pt idx="5">
                  <c:v>109785</c:v>
                </c:pt>
                <c:pt idx="6">
                  <c:v>102787</c:v>
                </c:pt>
                <c:pt idx="7">
                  <c:v>93081</c:v>
                </c:pt>
                <c:pt idx="8">
                  <c:v>113741</c:v>
                </c:pt>
                <c:pt idx="9">
                  <c:v>115540</c:v>
                </c:pt>
                <c:pt idx="10">
                  <c:v>110534</c:v>
                </c:pt>
                <c:pt idx="11">
                  <c:v>90141</c:v>
                </c:pt>
                <c:pt idx="12">
                  <c:v>105045</c:v>
                </c:pt>
                <c:pt idx="13">
                  <c:v>115568</c:v>
                </c:pt>
                <c:pt idx="14">
                  <c:v>124850</c:v>
                </c:pt>
                <c:pt idx="15">
                  <c:v>93503</c:v>
                </c:pt>
                <c:pt idx="16">
                  <c:v>68735</c:v>
                </c:pt>
                <c:pt idx="17">
                  <c:v>54505</c:v>
                </c:pt>
                <c:pt idx="18">
                  <c:v>56085</c:v>
                </c:pt>
                <c:pt idx="19">
                  <c:v>55569</c:v>
                </c:pt>
                <c:pt idx="20">
                  <c:v>53917</c:v>
                </c:pt>
                <c:pt idx="21">
                  <c:v>61557</c:v>
                </c:pt>
                <c:pt idx="22">
                  <c:v>58141</c:v>
                </c:pt>
                <c:pt idx="23">
                  <c:v>50136</c:v>
                </c:pt>
                <c:pt idx="24">
                  <c:v>54695</c:v>
                </c:pt>
                <c:pt idx="25">
                  <c:v>60379</c:v>
                </c:pt>
                <c:pt idx="26">
                  <c:v>69570</c:v>
                </c:pt>
                <c:pt idx="27">
                  <c:v>79387</c:v>
                </c:pt>
                <c:pt idx="28">
                  <c:v>84638</c:v>
                </c:pt>
                <c:pt idx="29">
                  <c:v>86125</c:v>
                </c:pt>
                <c:pt idx="30">
                  <c:v>74868</c:v>
                </c:pt>
                <c:pt idx="31">
                  <c:v>62045</c:v>
                </c:pt>
                <c:pt idx="32">
                  <c:v>75167</c:v>
                </c:pt>
                <c:pt idx="33">
                  <c:v>72617</c:v>
                </c:pt>
                <c:pt idx="34">
                  <c:v>60745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'!$B$483,'tablas turistas por categorías '!$B$469,'tablas turistas por categorías '!$B$455,'tablas turistas por categorías '!$B$441,'tablas turistas por categorías '!$B$427,'tablas turistas por categorías '!$B$413,'tablas turistas por categorías '!$B$399,'tablas turistas por categorías '!$B$385,'tablas turistas por categorías '!$B$371,'tablas turistas por categorías '!$B$357,'tablas turistas por categorías '!$B$343,'tablas turistas por categorías '!$B$329,'tablas turistas por categorías '!$B$315,'tablas turistas por categorías '!$B$301,'tablas turistas por categorías '!$B$287,'tablas turistas por categorías '!$B$273,'tablas turistas por categorías '!$B$259,'tablas turistas por categorías '!$B$245,'tablas turistas por categorías '!$B$231,'tablas turistas por categorías '!$B$217,'tablas turistas por categorías '!$B$203,'tablas turistas por categorías '!$B$189,'tablas turistas por categorías '!$B$175,'tablas turistas por categorías '!$B$161,'tablas turistas por categorías '!$B$147,'tablas turistas por categorías '!$B$133,'tablas turistas por categorías '!$B$119,'tablas turistas por categorías '!$B$105,'tablas turistas por categorías '!$B$91,'tablas turistas por categorías '!$B$77,'tablas turistas por categorías '!$B$63,'tablas turistas por categorías '!$B$49,'tablas turistas por categorías '!$B$35,'tablas turistas por categorías '!$B$21,'tablas turistas por categorías '!$B$7)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('tablas turistas por categorías '!$G$483,'tablas turistas por categorías '!$G$469,'tablas turistas por categorías '!$G$455,'tablas turistas por categorías '!$G$441,'tablas turistas por categorías '!$G$427,'tablas turistas por categorías '!$G$413,'tablas turistas por categorías '!$G$399,'tablas turistas por categorías '!$G$385,'tablas turistas por categorías '!$G$371,'tablas turistas por categorías '!$G$357,'tablas turistas por categorías '!$G$343,'tablas turistas por categorías '!$G$329,'tablas turistas por categorías '!$G$315,'tablas turistas por categorías '!$G$301,'tablas turistas por categorías '!$G$287,'tablas turistas por categorías '!$G$273,'tablas turistas por categorías '!$G$259,'tablas turistas por categorías '!$G$245,'tablas turistas por categorías '!$G$231,'tablas turistas por categorías '!$G$217,'tablas turistas por categorías '!$G$203,'tablas turistas por categorías '!$G$189,'tablas turistas por categorías '!$G$175,'tablas turistas por categorías '!$G$161,'tablas turistas por categorías '!$G$147,'tablas turistas por categorías '!$G$133,'tablas turistas por categorías '!$G$119,'tablas turistas por categorías '!$G$105,'tablas turistas por categorías '!$G$91,'tablas turistas por categorías '!$G$77,'tablas turistas por categorías '!$G$63,'tablas turistas por categorías '!$G$49,'tablas turistas por categorías '!$G$35,'tablas turistas por categorías '!$G$21,'tablas turistas por categorías '!$G$7)</c:f>
              <c:numCache>
                <c:formatCode>#,##0</c:formatCode>
                <c:ptCount val="35"/>
                <c:pt idx="0">
                  <c:v>188245</c:v>
                </c:pt>
                <c:pt idx="1">
                  <c:v>163140</c:v>
                </c:pt>
                <c:pt idx="2">
                  <c:v>163708</c:v>
                </c:pt>
                <c:pt idx="3">
                  <c:v>207450</c:v>
                </c:pt>
                <c:pt idx="4">
                  <c:v>195546</c:v>
                </c:pt>
                <c:pt idx="5">
                  <c:v>201532</c:v>
                </c:pt>
                <c:pt idx="6">
                  <c:v>207481</c:v>
                </c:pt>
                <c:pt idx="7">
                  <c:v>195519</c:v>
                </c:pt>
                <c:pt idx="8">
                  <c:v>215202</c:v>
                </c:pt>
                <c:pt idx="9">
                  <c:v>258003</c:v>
                </c:pt>
                <c:pt idx="10">
                  <c:v>278194</c:v>
                </c:pt>
                <c:pt idx="11">
                  <c:v>250434</c:v>
                </c:pt>
                <c:pt idx="12">
                  <c:v>257392</c:v>
                </c:pt>
                <c:pt idx="13">
                  <c:v>278185</c:v>
                </c:pt>
                <c:pt idx="14">
                  <c:v>299993</c:v>
                </c:pt>
                <c:pt idx="15">
                  <c:v>333247</c:v>
                </c:pt>
                <c:pt idx="16">
                  <c:v>346286</c:v>
                </c:pt>
                <c:pt idx="17">
                  <c:v>382478</c:v>
                </c:pt>
                <c:pt idx="18">
                  <c:v>377395</c:v>
                </c:pt>
                <c:pt idx="19">
                  <c:v>393576</c:v>
                </c:pt>
                <c:pt idx="20">
                  <c:v>415519</c:v>
                </c:pt>
                <c:pt idx="21">
                  <c:v>411255</c:v>
                </c:pt>
                <c:pt idx="22">
                  <c:v>414998</c:v>
                </c:pt>
                <c:pt idx="23">
                  <c:v>408817</c:v>
                </c:pt>
                <c:pt idx="24">
                  <c:v>393329</c:v>
                </c:pt>
                <c:pt idx="25">
                  <c:v>390693</c:v>
                </c:pt>
                <c:pt idx="26">
                  <c:v>412113</c:v>
                </c:pt>
                <c:pt idx="27">
                  <c:v>433470</c:v>
                </c:pt>
                <c:pt idx="28">
                  <c:v>427092</c:v>
                </c:pt>
                <c:pt idx="29">
                  <c:v>443223</c:v>
                </c:pt>
                <c:pt idx="30">
                  <c:v>385610</c:v>
                </c:pt>
                <c:pt idx="31">
                  <c:v>345449</c:v>
                </c:pt>
                <c:pt idx="32">
                  <c:v>359498</c:v>
                </c:pt>
                <c:pt idx="33">
                  <c:v>356954</c:v>
                </c:pt>
                <c:pt idx="34">
                  <c:v>346862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9900"/>
              </a:solidFill>
            </a:ln>
          </c:spPr>
          <c:marker>
            <c:symbol val="square"/>
            <c:size val="7"/>
            <c:spPr>
              <a:solidFill>
                <a:srgbClr val="009900"/>
              </a:solidFill>
              <a:ln>
                <a:solidFill>
                  <a:srgbClr val="009900"/>
                </a:solidFill>
              </a:ln>
            </c:spPr>
          </c:marker>
          <c:cat>
            <c:strRef>
              <c:f>('tablas turistas por categorías '!$B$483,'tablas turistas por categorías '!$B$469,'tablas turistas por categorías '!$B$455,'tablas turistas por categorías '!$B$441,'tablas turistas por categorías '!$B$427,'tablas turistas por categorías '!$B$413,'tablas turistas por categorías '!$B$399,'tablas turistas por categorías '!$B$385,'tablas turistas por categorías '!$B$371,'tablas turistas por categorías '!$B$357,'tablas turistas por categorías '!$B$343,'tablas turistas por categorías '!$B$329,'tablas turistas por categorías '!$B$315,'tablas turistas por categorías '!$B$301,'tablas turistas por categorías '!$B$287,'tablas turistas por categorías '!$B$273,'tablas turistas por categorías '!$B$259,'tablas turistas por categorías '!$B$245,'tablas turistas por categorías '!$B$231,'tablas turistas por categorías '!$B$217,'tablas turistas por categorías '!$B$203,'tablas turistas por categorías '!$B$189,'tablas turistas por categorías '!$B$175,'tablas turistas por categorías '!$B$161,'tablas turistas por categorías '!$B$147,'tablas turistas por categorías '!$B$133,'tablas turistas por categorías '!$B$119,'tablas turistas por categorías '!$B$105,'tablas turistas por categorías '!$B$91,'tablas turistas por categorías '!$B$77,'tablas turistas por categorías '!$B$63,'tablas turistas por categorías '!$B$49,'tablas turistas por categorías '!$B$35,'tablas turistas por categorías '!$B$21,'tablas turistas por categorías '!$B$7)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('tablas turistas por categorías '!$I$483,'tablas turistas por categorías '!$I$469,'tablas turistas por categorías '!$I$455,'tablas turistas por categorías '!$I$441,'tablas turistas por categorías '!$I$427,'tablas turistas por categorías '!$I$413,'tablas turistas por categorías '!$I$399,'tablas turistas por categorías '!$I$385,'tablas turistas por categorías '!$I$371,'tablas turistas por categorías '!$I$357,'tablas turistas por categorías '!$I$343,'tablas turistas por categorías '!$I$329,'tablas turistas por categorías '!$I$315,'tablas turistas por categorías '!$I$301,'tablas turistas por categorías '!$I$287,'tablas turistas por categorías '!$I$273,'tablas turistas por categorías '!$I$259,'tablas turistas por categorías '!$I$245,'tablas turistas por categorías '!$I$231,'tablas turistas por categorías '!$I$217,'tablas turistas por categorías '!$I$203,'tablas turistas por categorías '!$I$189,'tablas turistas por categorías '!$I$175,'tablas turistas por categorías '!$I$161,'tablas turistas por categorías '!$I$147,'tablas turistas por categorías '!$I$133,'tablas turistas por categorías '!$I$119,'tablas turistas por categorías '!$I$105,'tablas turistas por categorías '!$I$91,'tablas turistas por categorías '!$I$77,'tablas turistas por categorías '!$I$63,'tablas turistas por categorías '!$I$49,'tablas turistas por categorías '!$I$35,'tablas turistas por categorías '!$I$21,'tablas turistas por categorías '!$I$7)</c:f>
              <c:numCache>
                <c:formatCode>#,##0</c:formatCode>
                <c:ptCount val="35"/>
                <c:pt idx="0">
                  <c:v>244606</c:v>
                </c:pt>
                <c:pt idx="1">
                  <c:v>198514</c:v>
                </c:pt>
                <c:pt idx="2">
                  <c:v>210957</c:v>
                </c:pt>
                <c:pt idx="3">
                  <c:v>278358</c:v>
                </c:pt>
                <c:pt idx="4">
                  <c:v>271208</c:v>
                </c:pt>
                <c:pt idx="5">
                  <c:v>295642</c:v>
                </c:pt>
                <c:pt idx="6">
                  <c:v>327135</c:v>
                </c:pt>
                <c:pt idx="7">
                  <c:v>375553</c:v>
                </c:pt>
                <c:pt idx="8">
                  <c:v>421455</c:v>
                </c:pt>
                <c:pt idx="9">
                  <c:v>457643</c:v>
                </c:pt>
                <c:pt idx="10">
                  <c:v>453091</c:v>
                </c:pt>
                <c:pt idx="11">
                  <c:v>442876</c:v>
                </c:pt>
                <c:pt idx="12">
                  <c:v>493343</c:v>
                </c:pt>
                <c:pt idx="13">
                  <c:v>581053</c:v>
                </c:pt>
                <c:pt idx="14">
                  <c:v>567065</c:v>
                </c:pt>
                <c:pt idx="15">
                  <c:v>654040</c:v>
                </c:pt>
                <c:pt idx="16">
                  <c:v>677542</c:v>
                </c:pt>
                <c:pt idx="17">
                  <c:v>684386</c:v>
                </c:pt>
                <c:pt idx="18">
                  <c:v>696531</c:v>
                </c:pt>
                <c:pt idx="19">
                  <c:v>707411</c:v>
                </c:pt>
                <c:pt idx="20">
                  <c:v>725169</c:v>
                </c:pt>
                <c:pt idx="21">
                  <c:v>770964</c:v>
                </c:pt>
                <c:pt idx="22">
                  <c:v>844594</c:v>
                </c:pt>
                <c:pt idx="23">
                  <c:v>881743</c:v>
                </c:pt>
                <c:pt idx="24">
                  <c:v>875643</c:v>
                </c:pt>
                <c:pt idx="25">
                  <c:v>880134</c:v>
                </c:pt>
                <c:pt idx="26">
                  <c:v>926093</c:v>
                </c:pt>
                <c:pt idx="27">
                  <c:v>1003029</c:v>
                </c:pt>
                <c:pt idx="28">
                  <c:v>1033178</c:v>
                </c:pt>
                <c:pt idx="29">
                  <c:v>1046462</c:v>
                </c:pt>
                <c:pt idx="30">
                  <c:v>960757</c:v>
                </c:pt>
                <c:pt idx="31">
                  <c:v>1001462</c:v>
                </c:pt>
                <c:pt idx="32">
                  <c:v>1107204</c:v>
                </c:pt>
                <c:pt idx="33">
                  <c:v>1133979</c:v>
                </c:pt>
                <c:pt idx="34">
                  <c:v>1084656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50000"/>
                </a:schemeClr>
              </a:solidFill>
              <a:ln>
                <a:solidFill>
                  <a:srgbClr val="C0504D">
                    <a:lumMod val="50000"/>
                  </a:srgbClr>
                </a:solidFill>
              </a:ln>
            </c:spPr>
          </c:marker>
          <c:cat>
            <c:strRef>
              <c:f>('tablas turistas por categorías '!$B$483,'tablas turistas por categorías '!$B$469,'tablas turistas por categorías '!$B$455,'tablas turistas por categorías '!$B$441,'tablas turistas por categorías '!$B$427,'tablas turistas por categorías '!$B$413,'tablas turistas por categorías '!$B$399,'tablas turistas por categorías '!$B$385,'tablas turistas por categorías '!$B$371,'tablas turistas por categorías '!$B$357,'tablas turistas por categorías '!$B$343,'tablas turistas por categorías '!$B$329,'tablas turistas por categorías '!$B$315,'tablas turistas por categorías '!$B$301,'tablas turistas por categorías '!$B$287,'tablas turistas por categorías '!$B$273,'tablas turistas por categorías '!$B$259,'tablas turistas por categorías '!$B$245,'tablas turistas por categorías '!$B$231,'tablas turistas por categorías '!$B$217,'tablas turistas por categorías '!$B$203,'tablas turistas por categorías '!$B$189,'tablas turistas por categorías '!$B$175,'tablas turistas por categorías '!$B$161,'tablas turistas por categorías '!$B$147,'tablas turistas por categorías '!$B$133,'tablas turistas por categorías '!$B$119,'tablas turistas por categorías '!$B$105,'tablas turistas por categorías '!$B$91,'tablas turistas por categorías '!$B$77,'tablas turistas por categorías '!$B$63,'tablas turistas por categorías '!$B$49,'tablas turistas por categorías '!$B$35,'tablas turistas por categorías '!$B$21,'tablas turistas por categorías '!$B$7)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('tablas turistas por categorías '!$K$483,'tablas turistas por categorías '!$K$469,'tablas turistas por categorías '!$K$455,'tablas turistas por categorías '!$K$441,'tablas turistas por categorías '!$K$427,'tablas turistas por categorías '!$K$413,'tablas turistas por categorías '!$K$399,'tablas turistas por categorías '!$K$385,'tablas turistas por categorías '!$K$371,'tablas turistas por categorías '!$K$357,'tablas turistas por categorías '!$K$343,'tablas turistas por categorías '!$K$329,'tablas turistas por categorías '!$K$315,'tablas turistas por categorías '!$K$301,'tablas turistas por categorías '!$K$287,'tablas turistas por categorías '!$K$273,'tablas turistas por categorías '!$K$259,'tablas turistas por categorías '!$K$245,'tablas turistas por categorías '!$K$231,'tablas turistas por categorías '!$K$217,'tablas turistas por categorías '!$K$203,'tablas turistas por categorías '!$K$189,'tablas turistas por categorías '!$K$175,'tablas turistas por categorías '!$K$161,'tablas turistas por categorías '!$K$147,'tablas turistas por categorías '!$K$133,'tablas turistas por categorías '!$K$119,'tablas turistas por categorías '!$K$105,'tablas turistas por categorías '!$K$91,'tablas turistas por categorías '!$K$77,'tablas turistas por categorías '!$K$63,'tablas turistas por categorías '!$K$49,'tablas turistas por categorías '!$K$35,'tablas turistas por categorías '!$K$21,'tablas turistas por categorías '!$K$7)</c:f>
              <c:numCache>
                <c:formatCode>#,##0</c:formatCode>
                <c:ptCount val="35"/>
                <c:pt idx="0">
                  <c:v>57880</c:v>
                </c:pt>
                <c:pt idx="1">
                  <c:v>40372</c:v>
                </c:pt>
                <c:pt idx="2">
                  <c:v>35145</c:v>
                </c:pt>
                <c:pt idx="3">
                  <c:v>48468</c:v>
                </c:pt>
                <c:pt idx="4">
                  <c:v>52734</c:v>
                </c:pt>
                <c:pt idx="5">
                  <c:v>52001</c:v>
                </c:pt>
                <c:pt idx="6">
                  <c:v>49853</c:v>
                </c:pt>
                <c:pt idx="7">
                  <c:v>40906</c:v>
                </c:pt>
                <c:pt idx="8">
                  <c:v>37402</c:v>
                </c:pt>
                <c:pt idx="9">
                  <c:v>39877</c:v>
                </c:pt>
                <c:pt idx="10">
                  <c:v>51659</c:v>
                </c:pt>
                <c:pt idx="11">
                  <c:v>52778</c:v>
                </c:pt>
                <c:pt idx="12">
                  <c:v>45635</c:v>
                </c:pt>
                <c:pt idx="13">
                  <c:v>47231</c:v>
                </c:pt>
                <c:pt idx="14">
                  <c:v>40487</c:v>
                </c:pt>
                <c:pt idx="15">
                  <c:v>51842</c:v>
                </c:pt>
                <c:pt idx="16">
                  <c:v>48125</c:v>
                </c:pt>
                <c:pt idx="17">
                  <c:v>90656</c:v>
                </c:pt>
                <c:pt idx="18">
                  <c:v>105934</c:v>
                </c:pt>
                <c:pt idx="19">
                  <c:v>122662</c:v>
                </c:pt>
                <c:pt idx="20">
                  <c:v>131565</c:v>
                </c:pt>
                <c:pt idx="21">
                  <c:v>126765</c:v>
                </c:pt>
                <c:pt idx="22">
                  <c:v>126638</c:v>
                </c:pt>
                <c:pt idx="23">
                  <c:v>127531</c:v>
                </c:pt>
                <c:pt idx="24">
                  <c:v>149712</c:v>
                </c:pt>
                <c:pt idx="25">
                  <c:v>154652</c:v>
                </c:pt>
                <c:pt idx="26">
                  <c:v>165328</c:v>
                </c:pt>
                <c:pt idx="27">
                  <c:v>201373</c:v>
                </c:pt>
                <c:pt idx="28">
                  <c:v>236428</c:v>
                </c:pt>
                <c:pt idx="29">
                  <c:v>233274</c:v>
                </c:pt>
                <c:pt idx="30">
                  <c:v>207832</c:v>
                </c:pt>
                <c:pt idx="31">
                  <c:v>210309</c:v>
                </c:pt>
                <c:pt idx="32">
                  <c:v>246575</c:v>
                </c:pt>
                <c:pt idx="33">
                  <c:v>268016</c:v>
                </c:pt>
                <c:pt idx="34">
                  <c:v>312051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'!$B$483,'tablas turistas por categorías '!$B$469,'tablas turistas por categorías '!$B$455,'tablas turistas por categorías '!$B$441,'tablas turistas por categorías '!$B$427,'tablas turistas por categorías '!$B$413,'tablas turistas por categorías '!$B$399,'tablas turistas por categorías '!$B$385,'tablas turistas por categorías '!$B$371,'tablas turistas por categorías '!$B$357,'tablas turistas por categorías '!$B$343,'tablas turistas por categorías '!$B$329,'tablas turistas por categorías '!$B$315,'tablas turistas por categorías '!$B$301,'tablas turistas por categorías '!$B$287,'tablas turistas por categorías '!$B$273,'tablas turistas por categorías '!$B$259,'tablas turistas por categorías '!$B$245,'tablas turistas por categorías '!$B$231,'tablas turistas por categorías '!$B$217,'tablas turistas por categorías '!$B$203,'tablas turistas por categorías '!$B$189,'tablas turistas por categorías '!$B$175,'tablas turistas por categorías '!$B$161,'tablas turistas por categorías '!$B$147,'tablas turistas por categorías '!$B$133,'tablas turistas por categorías '!$B$119,'tablas turistas por categorías '!$B$105,'tablas turistas por categorías '!$B$91,'tablas turistas por categorías '!$B$77,'tablas turistas por categorías '!$B$63,'tablas turistas por categorías '!$B$49,'tablas turistas por categorías '!$B$35,'tablas turistas por categorías '!$B$21,'tablas turistas por categorías '!$B$7)</c:f>
              <c:strCache>
                <c:ptCount val="35"/>
                <c:pt idx="0">
                  <c:v>Invierno 78/79</c:v>
                </c:pt>
                <c:pt idx="1">
                  <c:v>Invierno 79/80</c:v>
                </c:pt>
                <c:pt idx="2">
                  <c:v>Invierno 80/81</c:v>
                </c:pt>
                <c:pt idx="3">
                  <c:v>Invierno 81/82</c:v>
                </c:pt>
                <c:pt idx="4">
                  <c:v>Invierno 82/83</c:v>
                </c:pt>
                <c:pt idx="5">
                  <c:v>Invierno 83/84</c:v>
                </c:pt>
                <c:pt idx="6">
                  <c:v>Invierno 84/85</c:v>
                </c:pt>
                <c:pt idx="7">
                  <c:v>Invierno 85/86</c:v>
                </c:pt>
                <c:pt idx="8">
                  <c:v>Invierno 86/87</c:v>
                </c:pt>
                <c:pt idx="9">
                  <c:v>Invierno 87/88</c:v>
                </c:pt>
                <c:pt idx="10">
                  <c:v>Invierno 88/89</c:v>
                </c:pt>
                <c:pt idx="11">
                  <c:v>Invierno 89/90</c:v>
                </c:pt>
                <c:pt idx="12">
                  <c:v>Invierno 90/91</c:v>
                </c:pt>
                <c:pt idx="13">
                  <c:v>Invierno 91/92</c:v>
                </c:pt>
                <c:pt idx="14">
                  <c:v>Invierno 92/93</c:v>
                </c:pt>
                <c:pt idx="15">
                  <c:v>Invierno 93/94</c:v>
                </c:pt>
                <c:pt idx="16">
                  <c:v>Invierno 94/95</c:v>
                </c:pt>
                <c:pt idx="17">
                  <c:v>Invierno 95/96</c:v>
                </c:pt>
                <c:pt idx="18">
                  <c:v>Invierno 96/97</c:v>
                </c:pt>
                <c:pt idx="19">
                  <c:v>Invierno 97/98</c:v>
                </c:pt>
                <c:pt idx="20">
                  <c:v>Invierno 98/99</c:v>
                </c:pt>
                <c:pt idx="21">
                  <c:v>Invierno 99/00</c:v>
                </c:pt>
                <c:pt idx="22">
                  <c:v>Invierno 00/01</c:v>
                </c:pt>
                <c:pt idx="23">
                  <c:v>Invierno 01/02</c:v>
                </c:pt>
                <c:pt idx="24">
                  <c:v>Invierno 02/03</c:v>
                </c:pt>
                <c:pt idx="25">
                  <c:v>Invierno 03/04</c:v>
                </c:pt>
                <c:pt idx="26">
                  <c:v>Invierno 04/05</c:v>
                </c:pt>
                <c:pt idx="27">
                  <c:v>Invierno 05/06</c:v>
                </c:pt>
                <c:pt idx="28">
                  <c:v>Invierno 06/07</c:v>
                </c:pt>
                <c:pt idx="29">
                  <c:v>Invierno 07/08</c:v>
                </c:pt>
                <c:pt idx="30">
                  <c:v>Invierno 08/09</c:v>
                </c:pt>
                <c:pt idx="31">
                  <c:v>Invierno 09/10</c:v>
                </c:pt>
                <c:pt idx="32">
                  <c:v>Invierno 10/11</c:v>
                </c:pt>
                <c:pt idx="33">
                  <c:v>Invierno 11/12</c:v>
                </c:pt>
                <c:pt idx="34">
                  <c:v>Invierno 12/13</c:v>
                </c:pt>
              </c:strCache>
            </c:strRef>
          </c:cat>
          <c:val>
            <c:numRef>
              <c:f>('tablas turistas por categorías '!$O$483,'tablas turistas por categorías '!$O$469,'tablas turistas por categorías '!$O$455,'tablas turistas por categorías '!$O$441,'tablas turistas por categorías '!$O$427,'tablas turistas por categorías '!$O$413,'tablas turistas por categorías '!$O$399,'tablas turistas por categorías '!$O$385,'tablas turistas por categorías '!$O$371,'tablas turistas por categorías '!$O$357,'tablas turistas por categorías '!$O$343,'tablas turistas por categorías '!$O$329,'tablas turistas por categorías '!$O$315,'tablas turistas por categorías '!$O$301,'tablas turistas por categorías '!$O$287,'tablas turistas por categorías '!$O$273,'tablas turistas por categorías '!$O$259,'tablas turistas por categorías '!$O$245,'tablas turistas por categorías '!$O$231,'tablas turistas por categorías '!$O$217,'tablas turistas por categorías '!$O$203,'tablas turistas por categorías '!$O$189,'tablas turistas por categorías '!$O$175,'tablas turistas por categorías '!$O$161,'tablas turistas por categorías '!$O$147,'tablas turistas por categorías '!$O$133,'tablas turistas por categorías '!$O$119,'tablas turistas por categorías '!$O$105,'tablas turistas por categorías '!$O$91,'tablas turistas por categorías '!$O$77,'tablas turistas por categorías '!$O$63,'tablas turistas por categorías '!$O$49,'tablas turistas por categorías '!$O$35,'tablas turistas por categorías '!$O$21,'tablas turistas por categorías '!$O$7)</c:f>
              <c:numCache>
                <c:formatCode>#,##0</c:formatCode>
                <c:ptCount val="35"/>
                <c:pt idx="0">
                  <c:v>284345</c:v>
                </c:pt>
                <c:pt idx="1">
                  <c:v>251304</c:v>
                </c:pt>
                <c:pt idx="2">
                  <c:v>245951</c:v>
                </c:pt>
                <c:pt idx="3">
                  <c:v>269712</c:v>
                </c:pt>
                <c:pt idx="4">
                  <c:v>264865</c:v>
                </c:pt>
                <c:pt idx="5">
                  <c:v>285795</c:v>
                </c:pt>
                <c:pt idx="6">
                  <c:v>289195</c:v>
                </c:pt>
                <c:pt idx="7">
                  <c:v>364134</c:v>
                </c:pt>
                <c:pt idx="8">
                  <c:v>458647</c:v>
                </c:pt>
                <c:pt idx="9">
                  <c:v>581303</c:v>
                </c:pt>
                <c:pt idx="10">
                  <c:v>673167</c:v>
                </c:pt>
                <c:pt idx="11">
                  <c:v>675693</c:v>
                </c:pt>
                <c:pt idx="12">
                  <c:v>709533</c:v>
                </c:pt>
                <c:pt idx="13">
                  <c:v>912317</c:v>
                </c:pt>
                <c:pt idx="14">
                  <c:v>919814</c:v>
                </c:pt>
                <c:pt idx="15">
                  <c:v>1071143</c:v>
                </c:pt>
                <c:pt idx="16">
                  <c:v>1170497</c:v>
                </c:pt>
                <c:pt idx="17">
                  <c:v>1263593</c:v>
                </c:pt>
                <c:pt idx="18">
                  <c:v>1284546</c:v>
                </c:pt>
                <c:pt idx="19">
                  <c:v>1308801</c:v>
                </c:pt>
                <c:pt idx="20">
                  <c:v>1363006</c:v>
                </c:pt>
                <c:pt idx="21">
                  <c:v>1386373</c:v>
                </c:pt>
                <c:pt idx="22">
                  <c:v>1371541</c:v>
                </c:pt>
                <c:pt idx="23">
                  <c:v>1344339</c:v>
                </c:pt>
                <c:pt idx="24">
                  <c:v>1310108</c:v>
                </c:pt>
                <c:pt idx="25">
                  <c:v>1384131</c:v>
                </c:pt>
                <c:pt idx="26">
                  <c:v>1322435</c:v>
                </c:pt>
                <c:pt idx="27">
                  <c:v>1349646</c:v>
                </c:pt>
                <c:pt idx="28">
                  <c:v>1314271</c:v>
                </c:pt>
                <c:pt idx="29">
                  <c:v>1322084</c:v>
                </c:pt>
                <c:pt idx="30">
                  <c:v>1219932</c:v>
                </c:pt>
                <c:pt idx="31">
                  <c:v>1095610</c:v>
                </c:pt>
                <c:pt idx="32">
                  <c:v>1157290</c:v>
                </c:pt>
                <c:pt idx="33">
                  <c:v>1083565</c:v>
                </c:pt>
                <c:pt idx="34">
                  <c:v>1005619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83776"/>
        <c:axId val="577424768"/>
      </c:lineChart>
      <c:catAx>
        <c:axId val="5726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7424768"/>
        <c:crosses val="autoZero"/>
        <c:auto val="1"/>
        <c:lblAlgn val="ctr"/>
        <c:lblOffset val="100"/>
        <c:noMultiLvlLbl val="0"/>
      </c:catAx>
      <c:valAx>
        <c:axId val="57742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268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6282312271941618"/>
          <c:y val="0.14498316498316499"/>
          <c:w val="0.67435375456116764"/>
          <c:h val="6.083402316510270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394"/>
          <c:y val="0.1265206812652068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8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894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9.083536090835506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323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multiLvlStrRef>
              <c:f>('tablas turistas por categorías '!#REF!,'tablas turistas por categorías '!#REF!,'tablas turistas por categorías '!#REF!,'tablas turistas por categorías '!#REF!,'tablas turistas por categorías '!#REF!,'tablas turistas por categorías '!#REF!)</c:f>
            </c:multiLvlStrRef>
          </c:cat>
          <c:val>
            <c:numRef>
              <c:f>('tablas turistas por categorías '!$O$26,'tablas turistas por categorías '!$C$26,'tablas turistas por categorías '!$E$26,'tablas turistas por categorías '!$G$26,'tablas turistas por categorías '!$I$26,'tablas turistas por categorías '!$K$26)</c:f>
              <c:numCache>
                <c:formatCode>#,##0</c:formatCode>
                <c:ptCount val="6"/>
                <c:pt idx="0">
                  <c:v>2745855</c:v>
                </c:pt>
                <c:pt idx="1">
                  <c:v>58033</c:v>
                </c:pt>
                <c:pt idx="2">
                  <c:v>167895</c:v>
                </c:pt>
                <c:pt idx="3">
                  <c:v>951654</c:v>
                </c:pt>
                <c:pt idx="4">
                  <c:v>3055547</c:v>
                </c:pt>
                <c:pt idx="5">
                  <c:v>786259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39339826839827002"/>
          <c:y val="0.13300892133008918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8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'!$B$7</c:f>
              <c:strCache>
                <c:ptCount val="1"/>
                <c:pt idx="0">
                  <c:v>Invierno 12/13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05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9.0835360908355089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328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multiLvlStrRef>
              <c:f>('tablas turistas por categorías '!#REF!,'tablas turistas por categorías '!#REF!,'tablas turistas por categorías '!#REF!,'tablas turistas por categorías '!#REF!,'tablas turistas por categorías '!#REF!,'tablas turistas por categorías '!#REF!)</c:f>
            </c:multiLvlStrRef>
          </c:cat>
          <c:val>
            <c:numRef>
              <c:f>('tablas turistas por categorías '!$O$7,'tablas turistas por categorías '!$C$7,'tablas turistas por categorías '!$E$7,'tablas turistas por categorías '!$G$7,'tablas turistas por categorías '!$I$7,'tablas turistas por categorías '!$K$7)</c:f>
              <c:numCache>
                <c:formatCode>#,##0</c:formatCode>
                <c:ptCount val="6"/>
                <c:pt idx="0">
                  <c:v>1005619</c:v>
                </c:pt>
                <c:pt idx="1">
                  <c:v>23691</c:v>
                </c:pt>
                <c:pt idx="2">
                  <c:v>60745</c:v>
                </c:pt>
                <c:pt idx="3">
                  <c:v>346862</c:v>
                </c:pt>
                <c:pt idx="4">
                  <c:v>1084656</c:v>
                </c:pt>
                <c:pt idx="5">
                  <c:v>312051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3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3038918660965887"/>
          <c:w val="0.64639490100777175"/>
          <c:h val="0.829365629050668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893083</c:v>
                </c:pt>
                <c:pt idx="1">
                  <c:v>522411</c:v>
                </c:pt>
                <c:pt idx="2">
                  <c:v>437179</c:v>
                </c:pt>
                <c:pt idx="3">
                  <c:v>157891</c:v>
                </c:pt>
                <c:pt idx="4">
                  <c:v>107364</c:v>
                </c:pt>
                <c:pt idx="5">
                  <c:v>100308</c:v>
                </c:pt>
                <c:pt idx="6">
                  <c:v>71616</c:v>
                </c:pt>
                <c:pt idx="7">
                  <c:v>342757</c:v>
                </c:pt>
                <c:pt idx="8">
                  <c:v>95205</c:v>
                </c:pt>
                <c:pt idx="9">
                  <c:v>86256</c:v>
                </c:pt>
                <c:pt idx="10">
                  <c:v>84168</c:v>
                </c:pt>
                <c:pt idx="11">
                  <c:v>83216</c:v>
                </c:pt>
                <c:pt idx="12">
                  <c:v>54800</c:v>
                </c:pt>
                <c:pt idx="13">
                  <c:v>51804</c:v>
                </c:pt>
                <c:pt idx="14">
                  <c:v>38642</c:v>
                </c:pt>
                <c:pt idx="15">
                  <c:v>29145</c:v>
                </c:pt>
                <c:pt idx="16">
                  <c:v>20288</c:v>
                </c:pt>
                <c:pt idx="17">
                  <c:v>52460</c:v>
                </c:pt>
                <c:pt idx="18">
                  <c:v>7792</c:v>
                </c:pt>
                <c:pt idx="19">
                  <c:v>7944</c:v>
                </c:pt>
                <c:pt idx="20">
                  <c:v>26474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76664064"/>
        <c:axId val="58187648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944318509370371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0858588316408995"/>
                  <c:y val="-4.912715148935621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4575899032929835"/>
                  <c:y val="-3.27432658141319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9665025559280491"/>
                  <c:y val="-4.91284412544258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70949472564"/>
                  <c:y val="-4.912715148935621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512697284260513"/>
                  <c:y val="-3.27471351093398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4278416981939199"/>
                  <c:y val="-1.6372277789600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8324841932670242"/>
                  <c:y val="-4.91245719592176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4046458982127749"/>
                  <c:y val="-6.550587810430331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830359613171919"/>
                  <c:y val="-4.912844125442554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61426024421612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2965962137348661"/>
                  <c:y val="-4.91336003147027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1885465292569619"/>
                  <c:y val="-3.27510044045489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885465292569619"/>
                  <c:y val="-4.91336003147027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021118863841403"/>
                  <c:y val="-4.913231054963344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156670340923142"/>
                  <c:y val="-4.9133600314702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10588886094533094"/>
                  <c:y val="-8.1892343309666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210156466152543"/>
                  <c:y val="-8.18910535445968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6439917739307606E-2"/>
                  <c:y val="-4.913360031470406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7936179560538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966502555928048"/>
                  <c:y val="5.1590602759693266E-7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-3.2068817521286007E-2</c:v>
                </c:pt>
                <c:pt idx="1">
                  <c:v>-9.9766330177527035E-2</c:v>
                </c:pt>
                <c:pt idx="2">
                  <c:v>1.9697528071018395E-2</c:v>
                </c:pt>
                <c:pt idx="3">
                  <c:v>-1.295916581230777E-2</c:v>
                </c:pt>
                <c:pt idx="4">
                  <c:v>1.1017571614215493E-2</c:v>
                </c:pt>
                <c:pt idx="5">
                  <c:v>0.17668864228233583</c:v>
                </c:pt>
                <c:pt idx="6">
                  <c:v>-7.3891115996379153E-2</c:v>
                </c:pt>
                <c:pt idx="7">
                  <c:v>-8.7385542778178643E-2</c:v>
                </c:pt>
                <c:pt idx="8">
                  <c:v>7.8981368149054806E-2</c:v>
                </c:pt>
                <c:pt idx="9">
                  <c:v>1.2465666596239171E-2</c:v>
                </c:pt>
                <c:pt idx="10">
                  <c:v>-9.2939046469523237E-2</c:v>
                </c:pt>
                <c:pt idx="11">
                  <c:v>0.25020281842492714</c:v>
                </c:pt>
                <c:pt idx="12">
                  <c:v>1.8663097628076438E-2</c:v>
                </c:pt>
                <c:pt idx="13">
                  <c:v>-5.3687229417459764E-2</c:v>
                </c:pt>
                <c:pt idx="14">
                  <c:v>-4.1234987887222305E-3</c:v>
                </c:pt>
                <c:pt idx="15">
                  <c:v>0.17297862921076992</c:v>
                </c:pt>
                <c:pt idx="16">
                  <c:v>-4.751173708920188E-2</c:v>
                </c:pt>
                <c:pt idx="17">
                  <c:v>-4.6511205220014902E-2</c:v>
                </c:pt>
                <c:pt idx="18">
                  <c:v>4.5120536289802761E-3</c:v>
                </c:pt>
                <c:pt idx="19">
                  <c:v>-0.12220994475138122</c:v>
                </c:pt>
                <c:pt idx="20">
                  <c:v>-0.18781445576144312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034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3579435915893E-2"/>
                  <c:y val="4.9143918435257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6113138059134E-2"/>
                  <c:y val="4.9140049140049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3888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0911428866266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9.0762415589374548E-2"/>
                  <c:y val="6.5520065520066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307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307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307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307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0.31517343161972089</c:v>
                </c:pt>
                <c:pt idx="1">
                  <c:v>0.18436143962642892</c:v>
                </c:pt>
                <c:pt idx="2">
                  <c:v>0.15428264300415298</c:v>
                </c:pt>
                <c:pt idx="3">
                  <c:v>5.5720519024401262E-2</c:v>
                </c:pt>
                <c:pt idx="4">
                  <c:v>3.788928947524442E-2</c:v>
                </c:pt>
                <c:pt idx="5">
                  <c:v>3.5399191988774802E-2</c:v>
                </c:pt>
                <c:pt idx="6">
                  <c:v>2.5273642515732504E-2</c:v>
                </c:pt>
                <c:pt idx="7">
                  <c:v>0.12096064968393831</c:v>
                </c:pt>
                <c:pt idx="8">
                  <c:v>3.3598317913738733E-2</c:v>
                </c:pt>
                <c:pt idx="9">
                  <c:v>3.0440171314189884E-2</c:v>
                </c:pt>
                <c:pt idx="10">
                  <c:v>2.970330573145908E-2</c:v>
                </c:pt>
                <c:pt idx="11">
                  <c:v>2.936734019757032E-2</c:v>
                </c:pt>
                <c:pt idx="12">
                  <c:v>1.9339192496957959E-2</c:v>
                </c:pt>
                <c:pt idx="13">
                  <c:v>1.8281889199131571E-2</c:v>
                </c:pt>
                <c:pt idx="14">
                  <c:v>1.3636953950135939E-2</c:v>
                </c:pt>
                <c:pt idx="15">
                  <c:v>1.0285415425617513E-2</c:v>
                </c:pt>
                <c:pt idx="16">
                  <c:v>7.1597360835453112E-3</c:v>
                </c:pt>
                <c:pt idx="17">
                  <c:v>1.8513394861138951E-2</c:v>
                </c:pt>
                <c:pt idx="18">
                  <c:v>2.7498355462827816E-3</c:v>
                </c:pt>
                <c:pt idx="19">
                  <c:v>2.8034771021137597E-3</c:v>
                </c:pt>
                <c:pt idx="20">
                  <c:v>9.3428062438770994E-3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664576"/>
        <c:axId val="573006400"/>
      </c:barChart>
      <c:catAx>
        <c:axId val="57666406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581876480"/>
        <c:crosses val="autoZero"/>
        <c:auto val="1"/>
        <c:lblAlgn val="ctr"/>
        <c:lblOffset val="100"/>
        <c:noMultiLvlLbl val="0"/>
      </c:catAx>
      <c:valAx>
        <c:axId val="58187648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576664064"/>
        <c:crosses val="autoZero"/>
        <c:crossBetween val="between"/>
      </c:valAx>
      <c:valAx>
        <c:axId val="5730064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576664576"/>
        <c:crosses val="autoZero"/>
        <c:crossBetween val="between"/>
      </c:valAx>
      <c:catAx>
        <c:axId val="576664576"/>
        <c:scaling>
          <c:orientation val="maxMin"/>
        </c:scaling>
        <c:delete val="1"/>
        <c:axPos val="r"/>
        <c:majorTickMark val="out"/>
        <c:minorTickMark val="none"/>
        <c:tickLblPos val="none"/>
        <c:crossAx val="573006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0761E-2"/>
          <c:w val="0.57053296230035766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7670423332390128"/>
          <c:y val="2.37333236571238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8"/>
          <c:order val="0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mensual'!$B$25,'Alojados evol mensual'!$B$24,'Alojados evol mensual'!$B$23,'Alojados evol mensual'!$B$22,'Alojados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mensual'!$B$25,'Alojados evol mensual'!$B$24,'Alojados evol mensual'!$B$23,'Alojados evol mensual'!$B$22,'Alojados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6"/>
          <c:order val="2"/>
          <c:tx>
            <c:v>2013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mensual'!$B$25,'Alojados evol mensual'!$B$24,'Alojados evol mensual'!$B$23,'Alojados evol mensual'!$B$22,'Alojados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mensual'!$C$8)</c:f>
              <c:numCache>
                <c:formatCode>#,##0_)</c:formatCode>
                <c:ptCount val="4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4699136"/>
        <c:axId val="578125120"/>
      </c:lineChart>
      <c:catAx>
        <c:axId val="60469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812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25120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4699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8802084200362904E-2"/>
          <c:y val="8.6298486882688041E-2"/>
          <c:w val="0.9"/>
          <c:h val="4.969943273219882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>
                <a:solidFill>
                  <a:schemeClr val="tx2">
                    <a:lumMod val="75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2000">
                <a:solidFill>
                  <a:schemeClr val="tx2">
                    <a:lumMod val="75000"/>
                  </a:schemeClr>
                </a:solidFill>
              </a:rPr>
              <a:t>BÉLGICA</a:t>
            </a:r>
          </a:p>
        </c:rich>
      </c:tx>
      <c:layout>
        <c:manualLayout>
          <c:xMode val="edge"/>
          <c:yMode val="edge"/>
          <c:x val="0.2088845243663382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881255301141E-2"/>
          <c:y val="0.27321629439177247"/>
          <c:w val="0.96268023748943177"/>
          <c:h val="0.58126198510898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mes'!$B$13</c:f>
              <c:strCache>
                <c:ptCount val="1"/>
                <c:pt idx="0">
                  <c:v>Bélgica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mes'!$D$13,'Entrada Turistas Ext Aerop mes'!$I$13,'Entrada Turistas Ext Aerop mes'!$N$13,'Entrada Turistas Ext Aerop mes'!$D$41,'Entrada Turistas Ext Aerop mes'!$I$41)</c:f>
              <c:numCache>
                <c:formatCode>#,##0_)</c:formatCode>
                <c:ptCount val="5"/>
                <c:pt idx="0">
                  <c:v>50279</c:v>
                </c:pt>
                <c:pt idx="1">
                  <c:v>13421</c:v>
                </c:pt>
                <c:pt idx="2">
                  <c:v>19160</c:v>
                </c:pt>
                <c:pt idx="3">
                  <c:v>127307</c:v>
                </c:pt>
                <c:pt idx="4">
                  <c:v>3167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2119040"/>
        <c:axId val="575905088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1.059052783190731E-3"/>
                  <c:y val="-0.25524552881404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015144741573266E-7"/>
                  <c:y val="0.2094050379867450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1644125767885789E-3"/>
                  <c:y val="0.25559224044815504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0.5368963004898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424616913043932E-3"/>
                  <c:y val="0.18016336664270388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mes'!$E$13,'Entrada Turistas Ext Aerop mes'!$J$13,'Entrada Turistas Ext Aerop mes'!$O$13,'Entrada Turistas Ext Aerop mes'!$E$41,'Entrada Turistas Ext Aerop mes'!$J$41)</c:f>
              <c:numCache>
                <c:formatCode>0.0%</c:formatCode>
                <c:ptCount val="5"/>
                <c:pt idx="0">
                  <c:v>6.1208552312205899E-2</c:v>
                </c:pt>
                <c:pt idx="1">
                  <c:v>-0.18650745544914538</c:v>
                </c:pt>
                <c:pt idx="2">
                  <c:v>-0.12250973208152049</c:v>
                </c:pt>
                <c:pt idx="3">
                  <c:v>6.0264343596705183E-2</c:v>
                </c:pt>
                <c:pt idx="4">
                  <c:v>-0.13042284459088416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013952"/>
        <c:axId val="579362816"/>
      </c:barChart>
      <c:catAx>
        <c:axId val="57211904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5905088"/>
        <c:crosses val="autoZero"/>
        <c:auto val="1"/>
        <c:lblAlgn val="ctr"/>
        <c:lblOffset val="100"/>
        <c:noMultiLvlLbl val="0"/>
      </c:catAx>
      <c:valAx>
        <c:axId val="5759050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119040"/>
        <c:crosses val="autoZero"/>
        <c:crossBetween val="between"/>
      </c:valAx>
      <c:valAx>
        <c:axId val="5793628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013952"/>
        <c:crosses val="max"/>
        <c:crossBetween val="between"/>
      </c:valAx>
      <c:catAx>
        <c:axId val="574013952"/>
        <c:scaling>
          <c:orientation val="minMax"/>
        </c:scaling>
        <c:delete val="1"/>
        <c:axPos val="b"/>
        <c:majorTickMark val="out"/>
        <c:minorTickMark val="none"/>
        <c:tickLblPos val="none"/>
        <c:crossAx val="579362816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tipología'!$B$5:$G$5</c:f>
          <c:strCache>
            <c:ptCount val="1"/>
            <c:pt idx="0">
              <c:v>PERNOCTACIONES SEGÚN TIPOLOGÍA DE ESTABLECIMIENTO</c:v>
            </c:pt>
          </c:strCache>
        </c:strRef>
      </c:tx>
      <c:layout>
        <c:manualLayout>
          <c:xMode val="edge"/>
          <c:yMode val="edge"/>
          <c:x val="0.19303779688089573"/>
          <c:y val="0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4463001137733321"/>
          <c:w val="1"/>
          <c:h val="0.481876922037108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22470695</c:v>
                </c:pt>
                <c:pt idx="1">
                  <c:v>13656305</c:v>
                </c:pt>
                <c:pt idx="2">
                  <c:v>8814390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23527966</c:v>
                </c:pt>
                <c:pt idx="1">
                  <c:v>13922534</c:v>
                </c:pt>
                <c:pt idx="2">
                  <c:v>9605432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530752"/>
        <c:axId val="58059161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0.65331891453482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6053039241654427E-7"/>
                  <c:y val="0.52170231939891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87359836901123E-3"/>
                  <c:y val="0.44444910051479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-4.4936778640363557E-2</c:v>
                </c:pt>
                <c:pt idx="1">
                  <c:v>-1.9122165548311823E-2</c:v>
                </c:pt>
                <c:pt idx="2">
                  <c:v>-8.2353609915722686E-2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531264"/>
        <c:axId val="580592192"/>
      </c:barChart>
      <c:catAx>
        <c:axId val="61153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80591616"/>
        <c:crosses val="autoZero"/>
        <c:auto val="1"/>
        <c:lblAlgn val="ctr"/>
        <c:lblOffset val="100"/>
        <c:noMultiLvlLbl val="0"/>
      </c:catAx>
      <c:valAx>
        <c:axId val="5805916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611530752"/>
        <c:crosses val="autoZero"/>
        <c:crossBetween val="between"/>
      </c:valAx>
      <c:valAx>
        <c:axId val="5805921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11531264"/>
        <c:crosses val="max"/>
        <c:crossBetween val="between"/>
      </c:valAx>
      <c:catAx>
        <c:axId val="611531264"/>
        <c:scaling>
          <c:orientation val="minMax"/>
        </c:scaling>
        <c:delete val="1"/>
        <c:axPos val="b"/>
        <c:majorTickMark val="out"/>
        <c:minorTickMark val="none"/>
        <c:tickLblPos val="none"/>
        <c:crossAx val="58059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4337483043977301"/>
          <c:y val="0.12303290414878409"/>
          <c:w val="0.53975390690842562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805615373235043"/>
          <c:y val="0.13871705032086351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7383177570095426E-2"/>
          <c:y val="0.20975609756098182"/>
          <c:w val="0.93458086086699454"/>
          <c:h val="0.375609756097560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zonas y tipologí'!$E$6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Hoja1!$D$23:$E$36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('Pernoctaciones zonas y tipologí'!$E$8:$E$10,'Pernoctaciones zonas y tipologí'!$E$12:$E$13,'Pernoctaciones zonas y tipologí'!$E$16:$E$18,'Pernoctaciones zonas y tipologí'!$E$20:$E$22,'Pernoctaciones zonas y tipologí'!$E$24:$E$26)</c:f>
              <c:numCache>
                <c:formatCode>#,##0_)</c:formatCode>
                <c:ptCount val="14"/>
                <c:pt idx="0">
                  <c:v>22470695</c:v>
                </c:pt>
                <c:pt idx="1">
                  <c:v>13656305</c:v>
                </c:pt>
                <c:pt idx="2">
                  <c:v>8814390</c:v>
                </c:pt>
                <c:pt idx="3">
                  <c:v>239634</c:v>
                </c:pt>
                <c:pt idx="4">
                  <c:v>239634</c:v>
                </c:pt>
                <c:pt idx="5">
                  <c:v>86758</c:v>
                </c:pt>
                <c:pt idx="6">
                  <c:v>63830</c:v>
                </c:pt>
                <c:pt idx="7">
                  <c:v>22928</c:v>
                </c:pt>
                <c:pt idx="8">
                  <c:v>3521730</c:v>
                </c:pt>
                <c:pt idx="9">
                  <c:v>2545180</c:v>
                </c:pt>
                <c:pt idx="10">
                  <c:v>976550</c:v>
                </c:pt>
                <c:pt idx="11">
                  <c:v>18622573</c:v>
                </c:pt>
                <c:pt idx="12">
                  <c:v>10807661</c:v>
                </c:pt>
                <c:pt idx="13">
                  <c:v>7814912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610922496"/>
        <c:axId val="606188032"/>
      </c:barChart>
      <c:catAx>
        <c:axId val="61092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8106E-3"/>
              <c:y val="0.908943089430894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618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1880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61092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38324358258422E-2"/>
          <c:y val="0.19950464556714259"/>
          <c:w val="0.93458086086699432"/>
          <c:h val="0.555413121589149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zonas y tipologí'!$E$6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Hoja1!$D$23:$E$36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('Pernoctaciones zonas y tipologí'!$E$8:$E$10,'Pernoctaciones zonas y tipologí'!$E$12:$E$13,'Pernoctaciones zonas y tipologí'!$E$16:$E$18,'Pernoctaciones zonas y tipologí'!$E$20:$E$22,'Pernoctaciones zonas y tipologí'!$E$24:$E$26)</c:f>
              <c:numCache>
                <c:formatCode>#,##0_)</c:formatCode>
                <c:ptCount val="14"/>
                <c:pt idx="0">
                  <c:v>22470695</c:v>
                </c:pt>
                <c:pt idx="1">
                  <c:v>13656305</c:v>
                </c:pt>
                <c:pt idx="2">
                  <c:v>8814390</c:v>
                </c:pt>
                <c:pt idx="3">
                  <c:v>239634</c:v>
                </c:pt>
                <c:pt idx="4">
                  <c:v>239634</c:v>
                </c:pt>
                <c:pt idx="5">
                  <c:v>86758</c:v>
                </c:pt>
                <c:pt idx="6">
                  <c:v>63830</c:v>
                </c:pt>
                <c:pt idx="7">
                  <c:v>22928</c:v>
                </c:pt>
                <c:pt idx="8">
                  <c:v>3521730</c:v>
                </c:pt>
                <c:pt idx="9">
                  <c:v>2545180</c:v>
                </c:pt>
                <c:pt idx="10">
                  <c:v>976550</c:v>
                </c:pt>
                <c:pt idx="11">
                  <c:v>18622573</c:v>
                </c:pt>
                <c:pt idx="12">
                  <c:v>10807661</c:v>
                </c:pt>
                <c:pt idx="13">
                  <c:v>7814912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610924544"/>
        <c:axId val="612329152"/>
      </c:barChart>
      <c:barChart>
        <c:barDir val="col"/>
        <c:grouping val="clustered"/>
        <c:varyColors val="0"/>
        <c:ser>
          <c:idx val="0"/>
          <c:order val="1"/>
          <c:tx>
            <c:strRef>
              <c:f>'Pernoctaciones zonas y tipologí'!$G$6</c:f>
              <c:strCache>
                <c:ptCount val="1"/>
                <c:pt idx="0">
                  <c:v>var. interanual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4992439019326362E-3"/>
                  <c:y val="-0.5960199591077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3591571770027186E-3"/>
                  <c:y val="-0.4238873299420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1400867249299184E-3"/>
                  <c:y val="-0.32110229720820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0.138695192863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1794273688878863E-2"/>
                  <c:y val="-0.1284521255893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0.12074499805400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705847136983098E-3"/>
                  <c:y val="-0.11557048851881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8584010789354229E-3"/>
                  <c:y val="-0.11560691303042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639330626862555E-3"/>
                  <c:y val="-0.210664694317208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488123427738928E-3"/>
                  <c:y val="-0.19264372757854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7488123427737762E-3"/>
                  <c:y val="-0.164392210110274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8584010789353552E-3"/>
                  <c:y val="-0.51378549606592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140405002157184E-7"/>
                  <c:y val="-0.36222671452609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0702025015769442E-7"/>
                  <c:y val="-0.3056781358058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2496094970321535E-3"/>
                  <c:y val="-0.30828510141447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chemeClr val="bg1">
                      <a:lumMod val="65000"/>
                    </a:scheme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4"/>
              <c:pt idx="0">
                <c:v>TOTAL Total</c:v>
              </c:pt>
              <c:pt idx="1">
                <c:v>TOTAL Hotelera</c:v>
              </c:pt>
              <c:pt idx="2">
                <c:v>TOTAL Extrahotelera</c:v>
              </c:pt>
              <c:pt idx="3">
                <c:v>ZONA 1 Total</c:v>
              </c:pt>
              <c:pt idx="4">
                <c:v>ZONA 1 Hotelera</c:v>
              </c:pt>
              <c:pt idx="5">
                <c:v>ZONA 2 Total</c:v>
              </c:pt>
              <c:pt idx="6">
                <c:v>ZONA 2 Hotelera</c:v>
              </c:pt>
              <c:pt idx="7">
                <c:v>ZONA 2 Extrahotelera</c:v>
              </c:pt>
              <c:pt idx="8">
                <c:v>ZONA 3 Total</c:v>
              </c:pt>
              <c:pt idx="9">
                <c:v>ZONA 3 Hotelera</c:v>
              </c:pt>
              <c:pt idx="10">
                <c:v>ZONA 3 Extrahotelera</c:v>
              </c:pt>
              <c:pt idx="11">
                <c:v>ZONA 4 Total</c:v>
              </c:pt>
              <c:pt idx="12">
                <c:v>ZONA 4 Hotelera</c:v>
              </c:pt>
              <c:pt idx="13">
                <c:v>ZONA 4 Extrahotelera</c:v>
              </c:pt>
            </c:strLit>
          </c:cat>
          <c:val>
            <c:numRef>
              <c:f>('Pernoctaciones zonas y tipologí'!$G$8:$G$10,'Pernoctaciones zonas y tipologí'!$G$12:$G$13,'Pernoctaciones zonas y tipologí'!$G$16:$G$18,'Pernoctaciones zonas y tipologí'!$G$20:$G$22,'Pernoctaciones zonas y tipologí'!$G$24:$G$26)</c:f>
              <c:numCache>
                <c:formatCode>0.0%</c:formatCode>
                <c:ptCount val="14"/>
                <c:pt idx="0">
                  <c:v>-4.4936778640363557E-2</c:v>
                </c:pt>
                <c:pt idx="1">
                  <c:v>-1.9122165548311823E-2</c:v>
                </c:pt>
                <c:pt idx="2">
                  <c:v>-8.2353609915722686E-2</c:v>
                </c:pt>
                <c:pt idx="3">
                  <c:v>8.8211653474653623E-2</c:v>
                </c:pt>
                <c:pt idx="4">
                  <c:v>8.8211653474653623E-2</c:v>
                </c:pt>
                <c:pt idx="5">
                  <c:v>-0.14380736208427908</c:v>
                </c:pt>
                <c:pt idx="6">
                  <c:v>1.1151169726290675</c:v>
                </c:pt>
                <c:pt idx="7">
                  <c:v>-0.67776028783449516</c:v>
                </c:pt>
                <c:pt idx="8">
                  <c:v>-5.0316073217021841E-2</c:v>
                </c:pt>
                <c:pt idx="9">
                  <c:v>-3.8873223693328213E-2</c:v>
                </c:pt>
                <c:pt idx="10">
                  <c:v>-7.8897601106209511E-2</c:v>
                </c:pt>
                <c:pt idx="11">
                  <c:v>-4.4903636552652365E-2</c:v>
                </c:pt>
                <c:pt idx="12">
                  <c:v>-1.9626677223003645E-2</c:v>
                </c:pt>
                <c:pt idx="13">
                  <c:v>-7.7786705652989244E-2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0"/>
        <c:axId val="612805120"/>
        <c:axId val="612329728"/>
      </c:barChart>
      <c:catAx>
        <c:axId val="61092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8113E-3"/>
              <c:y val="0.908943089430894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232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23291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610924544"/>
        <c:crosses val="autoZero"/>
        <c:crossBetween val="between"/>
      </c:valAx>
      <c:valAx>
        <c:axId val="6123297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12805120"/>
        <c:crosses val="max"/>
        <c:crossBetween val="between"/>
      </c:valAx>
      <c:catAx>
        <c:axId val="612805120"/>
        <c:scaling>
          <c:orientation val="minMax"/>
        </c:scaling>
        <c:delete val="1"/>
        <c:axPos val="b"/>
        <c:majorTickMark val="out"/>
        <c:minorTickMark val="none"/>
        <c:tickLblPos val="none"/>
        <c:crossAx val="61232972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PERNOCTACIONES SEGÚN TIPOLOGÍA ALOJATIVA
</a:t>
            </a:r>
          </a:p>
        </c:rich>
      </c:tx>
      <c:layout>
        <c:manualLayout>
          <c:xMode val="edge"/>
          <c:yMode val="edge"/>
          <c:x val="0.22286053733397787"/>
          <c:y val="1.25051627429821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8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8"/>
                <c:pt idx="0">
                  <c:v>22470695</c:v>
                </c:pt>
                <c:pt idx="1">
                  <c:v>13656305</c:v>
                </c:pt>
                <c:pt idx="2">
                  <c:v>2106081</c:v>
                </c:pt>
                <c:pt idx="3">
                  <c:v>8632665</c:v>
                </c:pt>
                <c:pt idx="4">
                  <c:v>2582602</c:v>
                </c:pt>
                <c:pt idx="5">
                  <c:v>224165</c:v>
                </c:pt>
                <c:pt idx="6">
                  <c:v>110792</c:v>
                </c:pt>
                <c:pt idx="7">
                  <c:v>8814390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8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8"/>
                <c:pt idx="0">
                  <c:v>23527966</c:v>
                </c:pt>
                <c:pt idx="1">
                  <c:v>13922534</c:v>
                </c:pt>
                <c:pt idx="2">
                  <c:v>1909769</c:v>
                </c:pt>
                <c:pt idx="3">
                  <c:v>8925225</c:v>
                </c:pt>
                <c:pt idx="4">
                  <c:v>2705325</c:v>
                </c:pt>
                <c:pt idx="5">
                  <c:v>251676</c:v>
                </c:pt>
                <c:pt idx="6">
                  <c:v>130539</c:v>
                </c:pt>
                <c:pt idx="7">
                  <c:v>9605432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611772416"/>
        <c:axId val="61233260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457127172319E-2"/>
                  <c:y val="-0.49981214277149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34E-2"/>
                  <c:y val="-0.25623699321848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3023015723450841E-2"/>
                  <c:y val="0.19719066842533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116619007432E-2"/>
                  <c:y val="-0.15258936541561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100764459516E-2"/>
                  <c:y val="-3.3451376953515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49646447679918E-2"/>
                  <c:y val="-7.0403826425250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84888608485E-2"/>
                  <c:y val="-0.12162036851992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1896646373937911E-2"/>
                  <c:y val="-0.2387529477597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8"/>
                <c:pt idx="0">
                  <c:v>-4.4936778640363557E-2</c:v>
                </c:pt>
                <c:pt idx="1">
                  <c:v>-1.9122165548311823E-2</c:v>
                </c:pt>
                <c:pt idx="2">
                  <c:v>0.10279358393606766</c:v>
                </c:pt>
                <c:pt idx="3">
                  <c:v>-3.2779005571288121E-2</c:v>
                </c:pt>
                <c:pt idx="4">
                  <c:v>-4.536349606794008E-2</c:v>
                </c:pt>
                <c:pt idx="5">
                  <c:v>-0.10931117786360241</c:v>
                </c:pt>
                <c:pt idx="6">
                  <c:v>-0.15127279969970661</c:v>
                </c:pt>
                <c:pt idx="7">
                  <c:v>-8.2353609915722686E-2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1772928"/>
        <c:axId val="612333184"/>
      </c:lineChart>
      <c:catAx>
        <c:axId val="61177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233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233260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611772416"/>
        <c:crosses val="autoZero"/>
        <c:crossBetween val="between"/>
      </c:valAx>
      <c:catAx>
        <c:axId val="611772928"/>
        <c:scaling>
          <c:orientation val="minMax"/>
        </c:scaling>
        <c:delete val="1"/>
        <c:axPos val="b"/>
        <c:majorTickMark val="out"/>
        <c:minorTickMark val="none"/>
        <c:tickLblPos val="none"/>
        <c:crossAx val="612333184"/>
        <c:crosses val="autoZero"/>
        <c:auto val="1"/>
        <c:lblAlgn val="ctr"/>
        <c:lblOffset val="100"/>
        <c:noMultiLvlLbl val="0"/>
      </c:catAx>
      <c:valAx>
        <c:axId val="6123331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61177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852E-2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EVOLUCIÓN MENSUAL DE LAS PERNOCTACIONES
</a:t>
            </a:r>
          </a:p>
        </c:rich>
      </c:tx>
      <c:layout>
        <c:manualLayout>
          <c:xMode val="edge"/>
          <c:yMode val="edge"/>
          <c:x val="0.19713293902778281"/>
          <c:y val="2.51237857902393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6025039640729"/>
          <c:y val="0.24875682320046091"/>
          <c:w val="0.83717483495168965"/>
          <c:h val="0.50995148756094422"/>
        </c:manualLayout>
      </c:layout>
      <c:lineChart>
        <c:grouping val="standard"/>
        <c:varyColors val="0"/>
        <c:ser>
          <c:idx val="7"/>
          <c:order val="0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mensual'!$B$67,'Pernoctacion mensual'!$B$66,'Pernoctacion mensual'!$B$65,'Pernoctacion mensual'!$B$64,'Pernoctacion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3415932</c:v>
                </c:pt>
                <c:pt idx="1">
                  <c:v>3577582</c:v>
                </c:pt>
                <c:pt idx="2">
                  <c:v>3657065</c:v>
                </c:pt>
                <c:pt idx="3">
                  <c:v>3387557</c:v>
                </c:pt>
                <c:pt idx="4">
                  <c:v>2621208</c:v>
                </c:pt>
                <c:pt idx="5">
                  <c:v>2885529</c:v>
                </c:pt>
                <c:pt idx="6">
                  <c:v>3554722</c:v>
                </c:pt>
                <c:pt idx="7">
                  <c:v>3858837</c:v>
                </c:pt>
                <c:pt idx="8">
                  <c:v>3189974</c:v>
                </c:pt>
                <c:pt idx="9">
                  <c:v>3346622</c:v>
                </c:pt>
                <c:pt idx="10">
                  <c:v>3458609</c:v>
                </c:pt>
                <c:pt idx="11">
                  <c:v>3276850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31750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mensual'!$B$67,'Pernoctacion mensual'!$B$66,'Pernoctacion mensual'!$B$65,'Pernoctacion mensual'!$B$64,'Pernoctacion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3606245</c:v>
                </c:pt>
                <c:pt idx="1">
                  <c:v>3508753</c:v>
                </c:pt>
                <c:pt idx="2">
                  <c:v>3356667</c:v>
                </c:pt>
                <c:pt idx="3">
                  <c:v>2974220</c:v>
                </c:pt>
                <c:pt idx="4">
                  <c:v>2562962</c:v>
                </c:pt>
                <c:pt idx="5">
                  <c:v>2796843</c:v>
                </c:pt>
                <c:pt idx="6">
                  <c:v>3399995</c:v>
                </c:pt>
                <c:pt idx="7">
                  <c:v>3597248</c:v>
                </c:pt>
                <c:pt idx="8">
                  <c:v>2946370</c:v>
                </c:pt>
                <c:pt idx="9">
                  <c:v>3196134</c:v>
                </c:pt>
                <c:pt idx="10">
                  <c:v>3170372</c:v>
                </c:pt>
                <c:pt idx="11">
                  <c:v>3162978</c:v>
                </c:pt>
              </c:numCache>
            </c:numRef>
          </c:val>
          <c:smooth val="0"/>
        </c:ser>
        <c:ser>
          <c:idx val="6"/>
          <c:order val="2"/>
          <c:tx>
            <c:v>2013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mensual'!$B$67,'Pernoctacion mensual'!$B$66,'Pernoctacion mensual'!$B$65,'Pernoctacion mensual'!$B$64,'Pernoctacion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('Pernoctacion mensual'!$C$11,'Pernoctacion mensual'!$C$10,'Pernoctacion mensual'!$C$9,'Pernoctacion mensual'!$C$8)</c:f>
              <c:numCache>
                <c:formatCode>#,##0</c:formatCode>
                <c:ptCount val="4"/>
                <c:pt idx="0">
                  <c:v>3483725</c:v>
                </c:pt>
                <c:pt idx="1">
                  <c:v>3157463</c:v>
                </c:pt>
                <c:pt idx="2">
                  <c:v>3444746</c:v>
                </c:pt>
                <c:pt idx="3">
                  <c:v>2855277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1529216"/>
        <c:axId val="613216768"/>
      </c:lineChart>
      <c:catAx>
        <c:axId val="61152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321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3216768"/>
        <c:scaling>
          <c:orientation val="minMax"/>
          <c:min val="20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1529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0389467445601492E-2"/>
          <c:y val="7.795758338824052E-2"/>
          <c:w val="0.87417508295335344"/>
          <c:h val="5.3611152789828358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Tipología'!$B$5:$E$5</c:f>
          <c:strCache>
            <c:ptCount val="1"/>
            <c:pt idx="0">
              <c:v>ÍNDICES DE OCUPACIÓN SEGÚN TIPOLOGÍA DE ESTABLECIMIENTO (%)</c:v>
            </c:pt>
          </c:strCache>
        </c:strRef>
      </c:tx>
      <c:layout>
        <c:manualLayout>
          <c:xMode val="edge"/>
          <c:yMode val="edge"/>
          <c:x val="0.19303779688089578"/>
          <c:y val="0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65"/>
          <c:h val="0.481876922037108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64.437939036196539</c:v>
                </c:pt>
                <c:pt idx="1">
                  <c:v>72.971412260248627</c:v>
                </c:pt>
                <c:pt idx="2">
                  <c:v>54.553796427162951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65.363262942801811</c:v>
                </c:pt>
                <c:pt idx="1">
                  <c:v>73.615968965941519</c:v>
                </c:pt>
                <c:pt idx="2">
                  <c:v>56.226962908849103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770880"/>
        <c:axId val="61884883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719673802246E-3"/>
                  <c:y val="0.51421423180471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774719673802246E-3"/>
                  <c:y val="0.568548545165759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774719673802246E-3"/>
                  <c:y val="0.48282428215786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-1.4156635775894544E-2</c:v>
                </c:pt>
                <c:pt idx="1">
                  <c:v>-8.7556642226783721E-3</c:v>
                </c:pt>
                <c:pt idx="2">
                  <c:v>-2.9757368976136345E-2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771904"/>
        <c:axId val="618849984"/>
      </c:barChart>
      <c:catAx>
        <c:axId val="61177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8848832"/>
        <c:crosses val="autoZero"/>
        <c:auto val="1"/>
        <c:lblAlgn val="ctr"/>
        <c:lblOffset val="100"/>
        <c:noMultiLvlLbl val="0"/>
      </c:catAx>
      <c:valAx>
        <c:axId val="61884883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611770880"/>
        <c:crosses val="autoZero"/>
        <c:crossBetween val="between"/>
      </c:valAx>
      <c:valAx>
        <c:axId val="61884998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11771904"/>
        <c:crosses val="max"/>
        <c:crossBetween val="between"/>
      </c:valAx>
      <c:catAx>
        <c:axId val="611771904"/>
        <c:scaling>
          <c:orientation val="minMax"/>
        </c:scaling>
        <c:delete val="1"/>
        <c:axPos val="b"/>
        <c:majorTickMark val="out"/>
        <c:minorTickMark val="none"/>
        <c:tickLblPos val="none"/>
        <c:crossAx val="618849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68471830929485"/>
          <c:y val="0.12303290414878409"/>
          <c:w val="0.5254827550225945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90780839895035"/>
          <c:y val="0.14378556966093525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Tipología'!$D$6</c:f>
              <c:strCache>
                <c:ptCount val="1"/>
                <c:pt idx="0">
                  <c:v>invierno 12/13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('IO Zona y Tipología'!$D$8:$D$10,'IO Zona y Tipología'!$D$12:$D$13,'IO Zona y Tipología'!$D$16:$D$18,'IO Zona y Tipología'!$D$20:$D$22,'IO Zona y Tipología'!$D$24:$D$26)</c:f>
              <c:numCache>
                <c:formatCode>#,##0.0_)</c:formatCode>
                <c:ptCount val="14"/>
                <c:pt idx="0">
                  <c:v>64.437939036196539</c:v>
                </c:pt>
                <c:pt idx="1">
                  <c:v>72.971412260248627</c:v>
                </c:pt>
                <c:pt idx="2">
                  <c:v>54.553796427162951</c:v>
                </c:pt>
                <c:pt idx="3">
                  <c:v>44.327413984461707</c:v>
                </c:pt>
                <c:pt idx="4">
                  <c:v>44.327413984461707</c:v>
                </c:pt>
                <c:pt idx="5">
                  <c:v>43.109136803609402</c:v>
                </c:pt>
                <c:pt idx="6">
                  <c:v>53.669323647126092</c:v>
                </c:pt>
                <c:pt idx="7">
                  <c:v>27.852283770651116</c:v>
                </c:pt>
                <c:pt idx="8">
                  <c:v>59.070994622483589</c:v>
                </c:pt>
                <c:pt idx="9">
                  <c:v>63.409911476556687</c:v>
                </c:pt>
                <c:pt idx="10">
                  <c:v>50.130697615204866</c:v>
                </c:pt>
                <c:pt idx="11">
                  <c:v>66.112213775796533</c:v>
                </c:pt>
                <c:pt idx="12">
                  <c:v>76.970997945191627</c:v>
                </c:pt>
                <c:pt idx="13">
                  <c:v>55.319306775803014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604696576"/>
        <c:axId val="619099200"/>
      </c:barChart>
      <c:catAx>
        <c:axId val="60469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162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90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909920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60469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524539521055452E-2"/>
          <c:y val="0.29277347062386438"/>
          <c:w val="0.91406319737487662"/>
          <c:h val="0.384842317787209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Tipología'!$D$6</c:f>
              <c:strCache>
                <c:ptCount val="1"/>
                <c:pt idx="0">
                  <c:v>invierno 12/13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('IO Zona y Tipología'!$D$8:$D$10,'IO Zona y Tipología'!$D$12:$D$13,'IO Zona y Tipología'!$D$16:$D$18,'IO Zona y Tipología'!$D$20:$D$22,'IO Zona y Tipología'!$D$24:$D$26)</c:f>
              <c:numCache>
                <c:formatCode>#,##0.0_)</c:formatCode>
                <c:ptCount val="14"/>
                <c:pt idx="0">
                  <c:v>64.437939036196539</c:v>
                </c:pt>
                <c:pt idx="1">
                  <c:v>72.971412260248627</c:v>
                </c:pt>
                <c:pt idx="2">
                  <c:v>54.553796427162951</c:v>
                </c:pt>
                <c:pt idx="3">
                  <c:v>44.327413984461707</c:v>
                </c:pt>
                <c:pt idx="4">
                  <c:v>44.327413984461707</c:v>
                </c:pt>
                <c:pt idx="5">
                  <c:v>43.109136803609402</c:v>
                </c:pt>
                <c:pt idx="6">
                  <c:v>53.669323647126092</c:v>
                </c:pt>
                <c:pt idx="7">
                  <c:v>27.852283770651116</c:v>
                </c:pt>
                <c:pt idx="8">
                  <c:v>59.070994622483589</c:v>
                </c:pt>
                <c:pt idx="9">
                  <c:v>63.409911476556687</c:v>
                </c:pt>
                <c:pt idx="10">
                  <c:v>50.130697615204866</c:v>
                </c:pt>
                <c:pt idx="11">
                  <c:v>66.112213775796533</c:v>
                </c:pt>
                <c:pt idx="12">
                  <c:v>76.970997945191627</c:v>
                </c:pt>
                <c:pt idx="13">
                  <c:v>55.319306775803014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604697088"/>
        <c:axId val="621462656"/>
      </c:barChart>
      <c:barChart>
        <c:barDir val="col"/>
        <c:grouping val="clustered"/>
        <c:varyColors val="0"/>
        <c:ser>
          <c:idx val="0"/>
          <c:order val="1"/>
          <c:tx>
            <c:strRef>
              <c:f>'IO Zona y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2.6640029434086064E-3"/>
                  <c:y val="0.379711689884918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3320014717043032E-3"/>
                  <c:y val="0.42071653543307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7586962914981388E-4"/>
                  <c:y val="0.3512824550777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5613184255448953E-4"/>
                  <c:y val="0.3128207147183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1126231367187297E-4"/>
                  <c:y val="0.307692913385826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640029434086554E-3"/>
                  <c:y val="-0.23333292953765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3837980794846667E-3"/>
                  <c:y val="-0.2717942661013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2357147561849968E-3"/>
                  <c:y val="0.2615392691298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557921926674053E-3"/>
                  <c:y val="0.35419018776499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5398725725585179E-3"/>
                  <c:y val="0.36699273167777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4.5613184255448937E-4"/>
                  <c:y val="0.32253664445790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2358196381905451E-3"/>
                  <c:y val="0.38737694326670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3598451270351825E-3"/>
                  <c:y val="-0.37692327882091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1479784412939754E-3"/>
                  <c:y val="0.36666666666666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1.1799410029498525E-3"/>
                  <c:y val="-0.29487179487179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chemeClr val="bg1">
                      <a:lumMod val="65000"/>
                    </a:scheme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('IO Zona y Tipología'!$E$8:$E$10,'IO Zona y Tipología'!$E$12:$E$13,'IO Zona y Tipología'!$E$16:$E$18,'IO Zona y Tipología'!$E$20:$E$22,'IO Zona y Tipología'!$E$24:$E$26)</c:f>
              <c:numCache>
                <c:formatCode>0.0%</c:formatCode>
                <c:ptCount val="14"/>
                <c:pt idx="0">
                  <c:v>-1.4156635775894544E-2</c:v>
                </c:pt>
                <c:pt idx="1">
                  <c:v>-8.7556642226783721E-3</c:v>
                </c:pt>
                <c:pt idx="2">
                  <c:v>-2.9757368976136345E-2</c:v>
                </c:pt>
                <c:pt idx="3">
                  <c:v>-3.655827423033986E-2</c:v>
                </c:pt>
                <c:pt idx="4">
                  <c:v>-3.655827423033986E-2</c:v>
                </c:pt>
                <c:pt idx="5">
                  <c:v>2.0358765516399702E-2</c:v>
                </c:pt>
                <c:pt idx="6">
                  <c:v>0.42809343170119707</c:v>
                </c:pt>
                <c:pt idx="7">
                  <c:v>-0.37548832070976101</c:v>
                </c:pt>
                <c:pt idx="8">
                  <c:v>-4.5192247231691463E-2</c:v>
                </c:pt>
                <c:pt idx="9">
                  <c:v>-4.0498866513329013E-2</c:v>
                </c:pt>
                <c:pt idx="10">
                  <c:v>-6.0477992999411367E-2</c:v>
                </c:pt>
                <c:pt idx="11">
                  <c:v>-7.0942260689584868E-3</c:v>
                </c:pt>
                <c:pt idx="12">
                  <c:v>1.6820341886829571E-3</c:v>
                </c:pt>
                <c:pt idx="13">
                  <c:v>-2.4915831959238077E-2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2095872"/>
        <c:axId val="621463808"/>
      </c:barChart>
      <c:catAx>
        <c:axId val="60469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206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146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146265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604697088"/>
        <c:crosses val="autoZero"/>
        <c:crossBetween val="between"/>
      </c:valAx>
      <c:valAx>
        <c:axId val="6214638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22095872"/>
        <c:crosses val="max"/>
        <c:crossBetween val="between"/>
      </c:valAx>
      <c:catAx>
        <c:axId val="622095872"/>
        <c:scaling>
          <c:orientation val="minMax"/>
        </c:scaling>
        <c:delete val="1"/>
        <c:axPos val="b"/>
        <c:majorTickMark val="out"/>
        <c:minorTickMark val="none"/>
        <c:tickLblPos val="none"/>
        <c:crossAx val="6214638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95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9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8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8"/>
                <c:pt idx="0">
                  <c:v>64.437939036196539</c:v>
                </c:pt>
                <c:pt idx="1">
                  <c:v>72.971412260248627</c:v>
                </c:pt>
                <c:pt idx="2">
                  <c:v>70.802824742517572</c:v>
                </c:pt>
                <c:pt idx="3">
                  <c:v>77.137505776825293</c:v>
                </c:pt>
                <c:pt idx="4">
                  <c:v>66.823621585984696</c:v>
                </c:pt>
                <c:pt idx="5">
                  <c:v>49.112033231384025</c:v>
                </c:pt>
                <c:pt idx="6">
                  <c:v>48.696355421157193</c:v>
                </c:pt>
                <c:pt idx="7">
                  <c:v>54.553796427162951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8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8"/>
                <c:pt idx="0">
                  <c:v>65.363262942801811</c:v>
                </c:pt>
                <c:pt idx="1">
                  <c:v>73.615968965941519</c:v>
                </c:pt>
                <c:pt idx="2">
                  <c:v>71.120556103403175</c:v>
                </c:pt>
                <c:pt idx="3">
                  <c:v>77.364927708740055</c:v>
                </c:pt>
                <c:pt idx="4">
                  <c:v>66.997602492159999</c:v>
                </c:pt>
                <c:pt idx="5">
                  <c:v>56.297310355934933</c:v>
                </c:pt>
                <c:pt idx="6">
                  <c:v>63.488643548465539</c:v>
                </c:pt>
                <c:pt idx="7">
                  <c:v>56.226962908849103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611530240"/>
        <c:axId val="621467840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545502566889E-2"/>
                  <c:y val="-2.6798772915533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36124729691811E-2"/>
                  <c:y val="-5.6967329211725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571848330279473E-2"/>
                  <c:y val="-4.1610246289546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2638868254672E-2"/>
                  <c:y val="-7.266917722241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79265091863519E-2"/>
                  <c:y val="-2.42460613139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6947291965862755E-2"/>
                  <c:y val="-0.20068711359929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4863401508773668E-2"/>
                  <c:y val="-0.45567392311255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1881345020551679E-2"/>
                  <c:y val="-3.29567499714709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8"/>
                <c:pt idx="0">
                  <c:v>-1.4156635775894544E-2</c:v>
                </c:pt>
                <c:pt idx="1">
                  <c:v>-8.7556642226783721E-3</c:v>
                </c:pt>
                <c:pt idx="2">
                  <c:v>-4.4675038876755835E-3</c:v>
                </c:pt>
                <c:pt idx="3">
                  <c:v>-2.9395998761990727E-3</c:v>
                </c:pt>
                <c:pt idx="4">
                  <c:v>-2.5968228668430404E-3</c:v>
                </c:pt>
                <c:pt idx="5">
                  <c:v>-0.12763091307777596</c:v>
                </c:pt>
                <c:pt idx="6">
                  <c:v>-0.23299108786308065</c:v>
                </c:pt>
                <c:pt idx="7">
                  <c:v>-2.9757368976136345E-2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1532288"/>
        <c:axId val="621468416"/>
      </c:lineChart>
      <c:catAx>
        <c:axId val="61153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927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2146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146784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611530240"/>
        <c:crosses val="autoZero"/>
        <c:crossBetween val="between"/>
      </c:valAx>
      <c:catAx>
        <c:axId val="611532288"/>
        <c:scaling>
          <c:orientation val="minMax"/>
        </c:scaling>
        <c:delete val="1"/>
        <c:axPos val="b"/>
        <c:majorTickMark val="out"/>
        <c:minorTickMark val="none"/>
        <c:tickLblPos val="none"/>
        <c:crossAx val="621468416"/>
        <c:crosses val="autoZero"/>
        <c:auto val="1"/>
        <c:lblAlgn val="ctr"/>
        <c:lblOffset val="100"/>
        <c:noMultiLvlLbl val="0"/>
      </c:catAx>
      <c:valAx>
        <c:axId val="6214684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61153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204476798890703"/>
          <c:y val="0.13708225090789491"/>
          <c:w val="0.62565228874692558"/>
          <c:h val="4.97973431070479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ÍNDICES DE OCUPACIÓN (%)
</a:t>
            </a:r>
          </a:p>
        </c:rich>
      </c:tx>
      <c:layout>
        <c:manualLayout>
          <c:xMode val="edge"/>
          <c:yMode val="edge"/>
          <c:x val="0.14880016797900261"/>
          <c:y val="1.559574815235586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7161154855643"/>
          <c:y val="0.20432460524168825"/>
          <c:w val="0.84160065750055013"/>
          <c:h val="0.52764976958525345"/>
        </c:manualLayout>
      </c:layout>
      <c:lineChart>
        <c:grouping val="standard"/>
        <c:varyColors val="0"/>
        <c:ser>
          <c:idx val="7"/>
          <c:order val="0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mensual'!$B$151,'IO evolución mensual'!$B$150,'IO evolución mensual'!$B$149,'IO evolución mensual'!$B$148,'IO evolución mensual'!$B$146,'IO evolución mensual'!$B$145,'IO evolución mensual'!$B$144,'IO evolución mensual'!$B$143,'IO evolución mensual'!$B$142,'IO evolución mensual'!$B$141,'IO evolución mensual'!$B$140,'IO evolución mensual'!$B$139)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63.169352342213095</c:v>
                </c:pt>
                <c:pt idx="1">
                  <c:v>73.25</c:v>
                </c:pt>
                <c:pt idx="2">
                  <c:v>67.628520568727808</c:v>
                </c:pt>
                <c:pt idx="3">
                  <c:v>64.732779937093213</c:v>
                </c:pt>
                <c:pt idx="4">
                  <c:v>48.47286530124947</c:v>
                </c:pt>
                <c:pt idx="5">
                  <c:v>55.14</c:v>
                </c:pt>
                <c:pt idx="6">
                  <c:v>66.516495416177889</c:v>
                </c:pt>
                <c:pt idx="7">
                  <c:v>72.207141267946596</c:v>
                </c:pt>
                <c:pt idx="8">
                  <c:v>61.680984892869503</c:v>
                </c:pt>
                <c:pt idx="9">
                  <c:v>62.62</c:v>
                </c:pt>
                <c:pt idx="10">
                  <c:v>66.875281578891389</c:v>
                </c:pt>
                <c:pt idx="11">
                  <c:v>61.316912547451679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31750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mensual'!$B$151,'IO evolución mensual'!$B$150,'IO evolución mensual'!$B$149,'IO evolución mensual'!$B$148,'IO evolución mensual'!$B$146,'IO evolución mensual'!$B$145,'IO evolución mensual'!$B$144,'IO evolución mensual'!$B$143,'IO evolución mensual'!$B$142,'IO evolución mensual'!$B$141,'IO evolución mensual'!$B$140,'IO evolución mensual'!$B$139)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69.905525398542011</c:v>
                </c:pt>
                <c:pt idx="1">
                  <c:v>72.706421305454981</c:v>
                </c:pt>
                <c:pt idx="2">
                  <c:v>65.067562027246566</c:v>
                </c:pt>
                <c:pt idx="3">
                  <c:v>59.575789260725955</c:v>
                </c:pt>
                <c:pt idx="4">
                  <c:v>49.681928206901645</c:v>
                </c:pt>
                <c:pt idx="5">
                  <c:v>56.022798973625541</c:v>
                </c:pt>
                <c:pt idx="6">
                  <c:v>66.551734262449102</c:v>
                </c:pt>
                <c:pt idx="7">
                  <c:v>70.41</c:v>
                </c:pt>
                <c:pt idx="8">
                  <c:v>59.594862459546924</c:v>
                </c:pt>
                <c:pt idx="9">
                  <c:v>62.561345129971812</c:v>
                </c:pt>
                <c:pt idx="10">
                  <c:v>64.125647249190934</c:v>
                </c:pt>
                <c:pt idx="11">
                  <c:v>61.912347322267458</c:v>
                </c:pt>
              </c:numCache>
            </c:numRef>
          </c:val>
          <c:smooth val="0"/>
        </c:ser>
        <c:ser>
          <c:idx val="6"/>
          <c:order val="2"/>
          <c:tx>
            <c:v>2013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mensual'!$B$151,'IO evolución mensual'!$B$150,'IO evolución mensual'!$B$149,'IO evolución mensual'!$B$148,'IO evolución mensual'!$B$146,'IO evolución mensual'!$B$145,'IO evolución mensual'!$B$144,'IO evolución mensual'!$B$143,'IO evolución mensual'!$B$142,'IO evolución mensual'!$B$141,'IO evolución mensual'!$B$140,'IO evolución mensual'!$B$139)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mensual'!$C$11,'IO evolución mensual'!$C$10,'IO evolución mensual'!$C$9,'IO evolución mensual'!$C$8)</c:f>
              <c:numCache>
                <c:formatCode>#,##0.0</c:formatCode>
                <c:ptCount val="4"/>
                <c:pt idx="0">
                  <c:v>68.418178047422018</c:v>
                </c:pt>
                <c:pt idx="1">
                  <c:v>68.650000000000006</c:v>
                </c:pt>
                <c:pt idx="2">
                  <c:v>67.652654889850609</c:v>
                </c:pt>
                <c:pt idx="3">
                  <c:v>57.95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1770368"/>
        <c:axId val="621728256"/>
      </c:lineChart>
      <c:catAx>
        <c:axId val="61177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2172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1728256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17703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4133501312336703E-2"/>
          <c:y val="9.0641705090010363E-2"/>
          <c:w val="0.89999991601052121"/>
          <c:h val="4.96612904200490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ALEMANIA</a:t>
            </a:r>
          </a:p>
        </c:rich>
      </c:tx>
      <c:layout>
        <c:manualLayout>
          <c:xMode val="edge"/>
          <c:yMode val="edge"/>
          <c:x val="0.21686659068567429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881255301141E-2"/>
          <c:y val="0.27321629439177247"/>
          <c:w val="0.96268023748943221"/>
          <c:h val="0.581261985108984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mes'!$B$14</c:f>
              <c:strCache>
                <c:ptCount val="1"/>
                <c:pt idx="0">
                  <c:v>Alemania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mes'!$D$14,'Entrada Turistas Ext Aerop mes'!$I$14,'Entrada Turistas Ext Aerop mes'!$N$14,'Entrada Turistas Ext Aerop mes'!$D$42,'Entrada Turistas Ext Aerop mes'!$I$42)</c:f>
              <c:numCache>
                <c:formatCode>#,##0_)</c:formatCode>
                <c:ptCount val="5"/>
                <c:pt idx="0">
                  <c:v>462872</c:v>
                </c:pt>
                <c:pt idx="1">
                  <c:v>382710</c:v>
                </c:pt>
                <c:pt idx="2">
                  <c:v>180414</c:v>
                </c:pt>
                <c:pt idx="3">
                  <c:v>510500</c:v>
                </c:pt>
                <c:pt idx="4">
                  <c:v>47432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2118528"/>
        <c:axId val="579366272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2.9015144744951077E-3"/>
                  <c:y val="-0.52889889961485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234401748336567E-3"/>
                  <c:y val="-0.431632648113149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2054341884289923E-3"/>
                  <c:y val="-0.2503736848294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160757829156507E-3"/>
                  <c:y val="-0.52042840707825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0.12775626657033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mes'!$E$14,'Entrada Turistas Ext Aerop mes'!$J$14,'Entrada Turistas Ext Aerop mes'!$O$14,'Entrada Turistas Ext Aerop mes'!$E$42,'Entrada Turistas Ext Aerop mes'!$J$42)</c:f>
              <c:numCache>
                <c:formatCode>0.0%</c:formatCode>
                <c:ptCount val="5"/>
                <c:pt idx="0">
                  <c:v>-0.14542816103625644</c:v>
                </c:pt>
                <c:pt idx="1">
                  <c:v>-0.11695689191714798</c:v>
                </c:pt>
                <c:pt idx="2">
                  <c:v>-4.6362026587731586E-2</c:v>
                </c:pt>
                <c:pt idx="3">
                  <c:v>-4.9914389935234116E-2</c:v>
                </c:pt>
                <c:pt idx="4">
                  <c:v>-0.14560028821039361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016512"/>
        <c:axId val="579366848"/>
      </c:barChart>
      <c:catAx>
        <c:axId val="57211852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9366272"/>
        <c:crosses val="autoZero"/>
        <c:auto val="1"/>
        <c:lblAlgn val="ctr"/>
        <c:lblOffset val="100"/>
        <c:noMultiLvlLbl val="0"/>
      </c:catAx>
      <c:valAx>
        <c:axId val="57936627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118528"/>
        <c:crosses val="autoZero"/>
        <c:crossBetween val="between"/>
      </c:valAx>
      <c:valAx>
        <c:axId val="5793668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016512"/>
        <c:crosses val="max"/>
        <c:crossBetween val="between"/>
      </c:valAx>
      <c:catAx>
        <c:axId val="574016512"/>
        <c:scaling>
          <c:orientation val="minMax"/>
        </c:scaling>
        <c:delete val="1"/>
        <c:axPos val="b"/>
        <c:majorTickMark val="out"/>
        <c:minorTickMark val="none"/>
        <c:tickLblPos val="none"/>
        <c:crossAx val="579366848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Tipología'!$B$5:$E$5</c:f>
          <c:strCache>
            <c:ptCount val="1"/>
            <c:pt idx="0">
              <c:v>ESTANCIAS MEDIAS SEGÚN TIPOLOGÍA DE ESTABLECIMIENTO</c:v>
            </c:pt>
          </c:strCache>
        </c:strRef>
      </c:tx>
      <c:layout>
        <c:manualLayout>
          <c:xMode val="edge"/>
          <c:yMode val="edge"/>
          <c:x val="0.19303779688089584"/>
          <c:y val="0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6165433183513007"/>
          <c:w val="0.9962739290616166"/>
          <c:h val="0.481876922037108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7.930020002653845</c:v>
                </c:pt>
                <c:pt idx="1">
                  <c:v>7.4706059337912096</c:v>
                </c:pt>
                <c:pt idx="2">
                  <c:v>8.7651386857249118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8.0082035872910087</c:v>
                </c:pt>
                <c:pt idx="1">
                  <c:v>7.5077647002995009</c:v>
                </c:pt>
                <c:pt idx="2">
                  <c:v>8.8646569425922763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011328"/>
        <c:axId val="65438444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2.0385754532976771E-3"/>
                  <c:y val="0.53588185596972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1162079510703364E-3"/>
                  <c:y val="0.5111948452795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1549439347602982E-3"/>
                  <c:y val="0.565428902932197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-7.8183584637163683E-2</c:v>
                </c:pt>
                <c:pt idx="1">
                  <c:v>-3.7158766508291308E-2</c:v>
                </c:pt>
                <c:pt idx="2">
                  <c:v>-9.9518256867364485E-2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011840"/>
        <c:axId val="654434304"/>
      </c:barChart>
      <c:catAx>
        <c:axId val="66301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54384448"/>
        <c:crosses val="autoZero"/>
        <c:auto val="1"/>
        <c:lblAlgn val="ctr"/>
        <c:lblOffset val="100"/>
        <c:noMultiLvlLbl val="0"/>
      </c:catAx>
      <c:valAx>
        <c:axId val="65438444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663011328"/>
        <c:crosses val="autoZero"/>
        <c:crossBetween val="between"/>
      </c:valAx>
      <c:valAx>
        <c:axId val="65443430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663011840"/>
        <c:crosses val="max"/>
        <c:crossBetween val="between"/>
      </c:valAx>
      <c:catAx>
        <c:axId val="663011840"/>
        <c:scaling>
          <c:orientation val="minMax"/>
        </c:scaling>
        <c:delete val="1"/>
        <c:axPos val="b"/>
        <c:majorTickMark val="out"/>
        <c:minorTickMark val="none"/>
        <c:tickLblPos val="none"/>
        <c:crossAx val="654434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51"/>
          <c:y val="0.16022889842632382"/>
          <c:w val="0.5825673625659153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tipología'!$D$6</c:f>
          <c:strCache>
            <c:ptCount val="1"/>
            <c:pt idx="0">
              <c:v>invierno 12/13</c:v>
            </c:pt>
          </c:strCache>
        </c:strRef>
      </c:tx>
      <c:layout>
        <c:manualLayout>
          <c:xMode val="edge"/>
          <c:yMode val="edge"/>
          <c:x val="0.41162766510660537"/>
          <c:y val="0.13041268049962854"/>
        </c:manualLayout>
      </c:layout>
      <c:overlay val="0"/>
      <c:txPr>
        <a:bodyPr/>
        <a:lstStyle/>
        <a:p>
          <a:pPr>
            <a:defRPr sz="12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6551001564543841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('EM zonas y tipología'!$D$8:$D$10,'EM zonas y tipología'!$D$12:$D$13,'EM zonas y tipología'!$D$16:$D$18,'EM zonas y tipología'!$D$20:$D$22,'EM zonas y tipología'!$D$24:$D$26)</c:f>
              <c:numCache>
                <c:formatCode>#,##0.00_)</c:formatCode>
                <c:ptCount val="14"/>
                <c:pt idx="0">
                  <c:v>7.930020002653845</c:v>
                </c:pt>
                <c:pt idx="1">
                  <c:v>7.4706059337912096</c:v>
                </c:pt>
                <c:pt idx="2">
                  <c:v>8.7651386857249118</c:v>
                </c:pt>
                <c:pt idx="3">
                  <c:v>2.1997686715135494</c:v>
                </c:pt>
                <c:pt idx="4">
                  <c:v>2.1997686715135494</c:v>
                </c:pt>
                <c:pt idx="5">
                  <c:v>4.67018356031652</c:v>
                </c:pt>
                <c:pt idx="6">
                  <c:v>4.0238290361217928</c:v>
                </c:pt>
                <c:pt idx="7">
                  <c:v>8.4480471628592486</c:v>
                </c:pt>
                <c:pt idx="8">
                  <c:v>7.9445463343326814</c:v>
                </c:pt>
                <c:pt idx="9">
                  <c:v>7.6340589925554445</c:v>
                </c:pt>
                <c:pt idx="10">
                  <c:v>8.8865330190825453</c:v>
                </c:pt>
                <c:pt idx="11">
                  <c:v>8.2298002229075014</c:v>
                </c:pt>
                <c:pt idx="12">
                  <c:v>7.889909388761053</c:v>
                </c:pt>
                <c:pt idx="13">
                  <c:v>8.7511640355022422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680510976"/>
        <c:axId val="654441216"/>
      </c:barChart>
      <c:catAx>
        <c:axId val="68051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3: Puerto de La Cruz y Resto del Norte. ZONA 4:  Sur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  <a:endParaRPr lang="es-ES" sz="700">
                  <a:solidFill>
                    <a:schemeClr val="tx2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973122707102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5444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444121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68051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tipología'!$D$6</c:f>
          <c:strCache>
            <c:ptCount val="1"/>
            <c:pt idx="0">
              <c:v>invierno 12/13</c:v>
            </c:pt>
          </c:strCache>
        </c:strRef>
      </c:tx>
      <c:layout>
        <c:manualLayout>
          <c:xMode val="edge"/>
          <c:yMode val="edge"/>
          <c:x val="0.45293935742308716"/>
          <c:y val="0.12104323801630062"/>
        </c:manualLayout>
      </c:layout>
      <c:overlay val="0"/>
      <c:txPr>
        <a:bodyPr/>
        <a:lstStyle/>
        <a:p>
          <a:pPr>
            <a:defRPr sz="14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013651595437377E-2"/>
          <c:y val="0.29604022655062856"/>
          <c:w val="0.91406319737487662"/>
          <c:h val="0.36933167564580754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('EM zonas y tipología'!$D$8:$D$10,'EM zonas y tipología'!$D$12:$D$13,'EM zonas y tipología'!$D$16:$D$18,'EM zonas y tipología'!$D$20:$D$22,'EM zonas y tipología'!$D$24:$D$26)</c:f>
              <c:numCache>
                <c:formatCode>#,##0.00_)</c:formatCode>
                <c:ptCount val="14"/>
                <c:pt idx="0">
                  <c:v>7.930020002653845</c:v>
                </c:pt>
                <c:pt idx="1">
                  <c:v>7.4706059337912096</c:v>
                </c:pt>
                <c:pt idx="2">
                  <c:v>8.7651386857249118</c:v>
                </c:pt>
                <c:pt idx="3">
                  <c:v>2.1997686715135494</c:v>
                </c:pt>
                <c:pt idx="4">
                  <c:v>2.1997686715135494</c:v>
                </c:pt>
                <c:pt idx="5">
                  <c:v>4.67018356031652</c:v>
                </c:pt>
                <c:pt idx="6">
                  <c:v>4.0238290361217928</c:v>
                </c:pt>
                <c:pt idx="7">
                  <c:v>8.4480471628592486</c:v>
                </c:pt>
                <c:pt idx="8">
                  <c:v>7.9445463343326814</c:v>
                </c:pt>
                <c:pt idx="9">
                  <c:v>7.6340589925554445</c:v>
                </c:pt>
                <c:pt idx="10">
                  <c:v>8.8865330190825453</c:v>
                </c:pt>
                <c:pt idx="11">
                  <c:v>8.2298002229075014</c:v>
                </c:pt>
                <c:pt idx="12">
                  <c:v>7.889909388761053</c:v>
                </c:pt>
                <c:pt idx="13">
                  <c:v>8.7511640355022422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683787264"/>
        <c:axId val="683968192"/>
      </c:barChart>
      <c:barChart>
        <c:barDir val="col"/>
        <c:grouping val="clustered"/>
        <c:varyColors val="0"/>
        <c:ser>
          <c:idx val="0"/>
          <c:order val="1"/>
          <c:tx>
            <c:strRef>
              <c:f>'EM zonas y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1.3977340882704191E-3"/>
                  <c:y val="0.35798823041856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150959903596956E-3"/>
                  <c:y val="0.34435916563061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3558218744669239E-3"/>
                  <c:y val="0.37315474513054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557118253300104E-3"/>
                  <c:y val="-0.158980190634065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3857442348008442E-3"/>
                  <c:y val="-0.16959977897499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7951380291300065E-3"/>
                  <c:y val="0.304402265506285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3831965972806859E-4"/>
                  <c:y val="-0.1659097665423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6173921656019413E-3"/>
                  <c:y val="0.42677961044343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3.2347843312038826E-3"/>
                  <c:y val="0.36017217847769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177855912665005E-3"/>
                  <c:y val="0.342648211078878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5919433026846491E-4"/>
                  <c:y val="0.38885039370078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0299223603339919E-3"/>
                  <c:y val="0.37318082608095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7952480782668437E-3"/>
                  <c:y val="-0.292582732421605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2.1976812646846817E-4"/>
                  <c:y val="0.37314015748031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8.2449941107184937E-3"/>
                  <c:y val="0.43228070175439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chemeClr val="bg1">
                      <a:lumMod val="95000"/>
                    </a:scheme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3</c:v>
                  </c:pt>
                  <c:pt idx="11">
                    <c:v>ZONA 4</c:v>
                  </c:pt>
                </c:lvl>
              </c:multiLvlStrCache>
            </c:multiLvlStrRef>
          </c:cat>
          <c:val>
            <c:numRef>
              <c:f>('EM zonas y tipología'!$E$8:$E$10,'EM zonas y tipología'!$E$12:$E$13,'EM zonas y tipología'!$E$16:$E$18,'EM zonas y tipología'!$E$20:$E$22,'EM zonas y tipología'!$E$24:$E$26)</c:f>
              <c:numCache>
                <c:formatCode>#,##0.00_)</c:formatCode>
                <c:ptCount val="14"/>
                <c:pt idx="0">
                  <c:v>-7.8183584637163683E-2</c:v>
                </c:pt>
                <c:pt idx="1">
                  <c:v>-3.7158766508291308E-2</c:v>
                </c:pt>
                <c:pt idx="2">
                  <c:v>-9.9518256867364485E-2</c:v>
                </c:pt>
                <c:pt idx="3">
                  <c:v>4.8554877736379343E-2</c:v>
                </c:pt>
                <c:pt idx="4">
                  <c:v>4.8554877736379343E-2</c:v>
                </c:pt>
                <c:pt idx="5">
                  <c:v>-1.4825883141142286</c:v>
                </c:pt>
                <c:pt idx="6">
                  <c:v>0.94789386131800102</c:v>
                </c:pt>
                <c:pt idx="7">
                  <c:v>-2.2386455376514149</c:v>
                </c:pt>
                <c:pt idx="8">
                  <c:v>-0.12508416573260206</c:v>
                </c:pt>
                <c:pt idx="9">
                  <c:v>-0.11408232848910238</c:v>
                </c:pt>
                <c:pt idx="10">
                  <c:v>-0.11611632495006141</c:v>
                </c:pt>
                <c:pt idx="11">
                  <c:v>-3.3479413676356984E-2</c:v>
                </c:pt>
                <c:pt idx="12">
                  <c:v>1.8230870095493401E-2</c:v>
                </c:pt>
                <c:pt idx="13">
                  <c:v>-8.3902096519919311E-2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84274688"/>
        <c:axId val="683968768"/>
      </c:barChart>
      <c:catAx>
        <c:axId val="68378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3: Puerto de La Cruz y Resto del Norte. ZONA 4:  Sur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  <a:endParaRPr lang="es-ES" sz="700">
                  <a:solidFill>
                    <a:schemeClr val="tx2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2086256513533802E-4"/>
              <c:y val="0.923789473684214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396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396819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683787264"/>
        <c:crosses val="autoZero"/>
        <c:crossBetween val="between"/>
      </c:valAx>
      <c:valAx>
        <c:axId val="68396876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684274688"/>
        <c:crosses val="max"/>
        <c:crossBetween val="between"/>
      </c:valAx>
      <c:catAx>
        <c:axId val="684274688"/>
        <c:scaling>
          <c:orientation val="minMax"/>
        </c:scaling>
        <c:delete val="1"/>
        <c:axPos val="b"/>
        <c:majorTickMark val="out"/>
        <c:minorTickMark val="none"/>
        <c:tickLblPos val="none"/>
        <c:crossAx val="6839687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7292984145006954"/>
          <c:y val="3.56005147862668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6453261004941023"/>
          <c:w val="0.90886793539522259"/>
          <c:h val="0.476930656075723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8"/>
                <c:pt idx="0">
                  <c:v>7.930020002653845</c:v>
                </c:pt>
                <c:pt idx="1">
                  <c:v>7.4706059337912096</c:v>
                </c:pt>
                <c:pt idx="2">
                  <c:v>6.7491563878981324</c:v>
                </c:pt>
                <c:pt idx="3">
                  <c:v>7.9588966455724215</c:v>
                </c:pt>
                <c:pt idx="4">
                  <c:v>7.4456181420853254</c:v>
                </c:pt>
                <c:pt idx="5">
                  <c:v>3.6902625730512799</c:v>
                </c:pt>
                <c:pt idx="6">
                  <c:v>4.6765438352116835</c:v>
                </c:pt>
                <c:pt idx="7">
                  <c:v>8.7651386857249118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invierno 11/12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8"/>
                <c:pt idx="0">
                  <c:v>8.0082035872910087</c:v>
                </c:pt>
                <c:pt idx="1">
                  <c:v>7.5077647002995009</c:v>
                </c:pt>
                <c:pt idx="2">
                  <c:v>7.1255783236821681</c:v>
                </c:pt>
                <c:pt idx="3">
                  <c:v>7.8707145370416915</c:v>
                </c:pt>
                <c:pt idx="4">
                  <c:v>7.5789177316965208</c:v>
                </c:pt>
                <c:pt idx="5">
                  <c:v>3.4658000192792322</c:v>
                </c:pt>
                <c:pt idx="6">
                  <c:v>5.7123665324698054</c:v>
                </c:pt>
                <c:pt idx="7">
                  <c:v>8.8646569425922763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680512512"/>
        <c:axId val="683971072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535679905216E-2"/>
                  <c:y val="-0.18443408106499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49238516031889E-2"/>
                  <c:y val="-0.15482556771791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0995318375211E-2"/>
                  <c:y val="-0.23376333670066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489373781255401E-2"/>
                  <c:y val="-0.14878015028437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72518286311392E-2"/>
                  <c:y val="-0.18759420450299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188745999226588E-2"/>
                  <c:y val="0.10895672750923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568E-2"/>
                  <c:y val="-0.36225924747104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8157546137453822E-2"/>
                  <c:y val="-0.22581985248329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8"/>
                <c:pt idx="0">
                  <c:v>-7.8183584637163683E-2</c:v>
                </c:pt>
                <c:pt idx="1">
                  <c:v>-3.7158766508291308E-2</c:v>
                </c:pt>
                <c:pt idx="2">
                  <c:v>-0.37642193578403571</c:v>
                </c:pt>
                <c:pt idx="3">
                  <c:v>8.8182108530729941E-2</c:v>
                </c:pt>
                <c:pt idx="4">
                  <c:v>-0.13329958961119548</c:v>
                </c:pt>
                <c:pt idx="5">
                  <c:v>0.22446255377204771</c:v>
                </c:pt>
                <c:pt idx="6">
                  <c:v>-1.0358226972581219</c:v>
                </c:pt>
                <c:pt idx="7">
                  <c:v>-9.9518256867364485E-2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0513024"/>
        <c:axId val="683971648"/>
      </c:lineChart>
      <c:catAx>
        <c:axId val="68051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52E-3"/>
              <c:y val="0.958255666590518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397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397107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680512512"/>
        <c:crosses val="autoZero"/>
        <c:crossBetween val="between"/>
      </c:valAx>
      <c:catAx>
        <c:axId val="680513024"/>
        <c:scaling>
          <c:orientation val="minMax"/>
        </c:scaling>
        <c:delete val="1"/>
        <c:axPos val="b"/>
        <c:majorTickMark val="out"/>
        <c:minorTickMark val="none"/>
        <c:tickLblPos val="none"/>
        <c:crossAx val="683971648"/>
        <c:crosses val="autoZero"/>
        <c:auto val="1"/>
        <c:lblAlgn val="ctr"/>
        <c:lblOffset val="100"/>
        <c:noMultiLvlLbl val="0"/>
      </c:catAx>
      <c:valAx>
        <c:axId val="68397164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680513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349575033528534"/>
          <c:y val="0.14039051796908467"/>
          <c:w val="0.68410288055685819"/>
          <c:h val="5.9398308954791132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</a:rPr>
              <a:t>EVOLUCIÓN MENSUAL DE LAS ESTANCIAS MEDIAS 
</a:t>
            </a:r>
          </a:p>
        </c:rich>
      </c:tx>
      <c:layout>
        <c:manualLayout>
          <c:xMode val="edge"/>
          <c:yMode val="edge"/>
          <c:x val="0.14671163575043025"/>
          <c:y val="2.518891687657545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varyColors val="0"/>
        <c:ser>
          <c:idx val="7"/>
          <c:order val="0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mensual'!$B$151,'EM evolución mensual'!$B$150,'EM evolución mensual'!$B$149,'EM evolución mensual'!$B$148,'EM evolución mensual'!$B$146,'EM evolución mensual'!$B$145,'EM evolución mensual'!$B$144,'EM evolución mensual'!$B$143,'EM evolución mensual'!$B$142,'EM evolución mensual'!$B$141,'EM evolución mensual'!$B$140,'EM evolución mensual'!$B$139)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8.859663865546219</c:v>
                </c:pt>
                <c:pt idx="1">
                  <c:v>8.57</c:v>
                </c:pt>
                <c:pt idx="2">
                  <c:v>8.0508114510135425</c:v>
                </c:pt>
                <c:pt idx="3">
                  <c:v>7.1377246896853972</c:v>
                </c:pt>
                <c:pt idx="4">
                  <c:v>7.3181305488860353</c:v>
                </c:pt>
                <c:pt idx="5">
                  <c:v>7.51</c:v>
                </c:pt>
                <c:pt idx="6">
                  <c:v>7.2500219251282365</c:v>
                </c:pt>
                <c:pt idx="7">
                  <c:v>7.9261312519256446</c:v>
                </c:pt>
                <c:pt idx="8">
                  <c:v>7.5729801462855297</c:v>
                </c:pt>
                <c:pt idx="9">
                  <c:v>7.29</c:v>
                </c:pt>
                <c:pt idx="10">
                  <c:v>8.3879635243615542</c:v>
                </c:pt>
                <c:pt idx="11">
                  <c:v>7.8707428909070387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31750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mensual'!$B$151,'EM evolución mensual'!$B$150,'EM evolución mensual'!$B$149,'EM evolución mensual'!$B$148,'EM evolución mensual'!$B$146,'EM evolución mensual'!$B$145,'EM evolución mensual'!$B$144,'EM evolución mensual'!$B$143,'EM evolución mensual'!$B$142,'EM evolución mensual'!$B$141,'EM evolución mensual'!$B$140,'EM evolución mensual'!$B$139)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8.9916721728398148</c:v>
                </c:pt>
                <c:pt idx="1">
                  <c:v>8.7536530175908673</c:v>
                </c:pt>
                <c:pt idx="2">
                  <c:v>7.6807559327541117</c:v>
                </c:pt>
                <c:pt idx="3">
                  <c:v>7.2269793752308384</c:v>
                </c:pt>
                <c:pt idx="4">
                  <c:v>7.2538165886461794</c:v>
                </c:pt>
                <c:pt idx="5">
                  <c:v>7.0620928400448442</c:v>
                </c:pt>
                <c:pt idx="6">
                  <c:v>7.7829269800138716</c:v>
                </c:pt>
                <c:pt idx="7">
                  <c:v>7.78</c:v>
                </c:pt>
                <c:pt idx="8">
                  <c:v>7.6010835214446955</c:v>
                </c:pt>
                <c:pt idx="9">
                  <c:v>7.5192006831928442</c:v>
                </c:pt>
                <c:pt idx="10">
                  <c:v>7.9861254203559326</c:v>
                </c:pt>
                <c:pt idx="11">
                  <c:v>8.0706126104518088</c:v>
                </c:pt>
              </c:numCache>
            </c:numRef>
          </c:val>
          <c:smooth val="0"/>
        </c:ser>
        <c:ser>
          <c:idx val="6"/>
          <c:order val="2"/>
          <c:tx>
            <c:v>2013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mensual'!$B$151,'EM evolución mensual'!$B$150,'EM evolución mensual'!$B$149,'EM evolución mensual'!$B$148,'EM evolución mensual'!$B$146,'EM evolución mensual'!$B$145,'EM evolución mensual'!$B$144,'EM evolución mensual'!$B$143,'EM evolución mensual'!$B$142,'EM evolución mensual'!$B$141,'EM evolución mensual'!$B$140,'EM evolución mensual'!$B$139)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('EM evolución mensual'!$C$11,'EM evolución mensual'!$C$10,'EM evolución mensual'!$C$9,'EM evolución mensual'!$C$8)</c:f>
              <c:numCache>
                <c:formatCode>#,##0.00</c:formatCode>
                <c:ptCount val="4"/>
                <c:pt idx="0">
                  <c:v>8.9797141421041093</c:v>
                </c:pt>
                <c:pt idx="1">
                  <c:v>8.2899999999999991</c:v>
                </c:pt>
                <c:pt idx="2">
                  <c:v>7.3883536376115302</c:v>
                </c:pt>
                <c:pt idx="3">
                  <c:v>7.42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5095936"/>
        <c:axId val="684256640"/>
      </c:lineChart>
      <c:catAx>
        <c:axId val="6850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425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256640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095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849"/>
          <c:w val="0.8999999114782038"/>
          <c:h val="5.428578977963330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 </a:t>
            </a: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REINO UNIDO</a:t>
            </a:r>
          </a:p>
        </c:rich>
      </c:tx>
      <c:layout>
        <c:manualLayout>
          <c:xMode val="edge"/>
          <c:yMode val="edge"/>
          <c:x val="0.2025390572863419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505E-2"/>
          <c:y val="0.34249805732379834"/>
          <c:w val="0.96268023748943266"/>
          <c:h val="0.58126198510898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mes'!$B$16</c:f>
              <c:strCache>
                <c:ptCount val="1"/>
                <c:pt idx="0">
                  <c:v>Reino Unido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mes'!$D$16,'Entrada Turistas Ext Aerop mes'!$I$16,'Entrada Turistas Ext Aerop mes'!$N$16,'Entrada Turistas Ext Aerop mes'!$D$44,'Entrada Turistas Ext Aerop mes'!$I$44)</c:f>
              <c:numCache>
                <c:formatCode>#,##0_)</c:formatCode>
                <c:ptCount val="5"/>
                <c:pt idx="0">
                  <c:v>255255</c:v>
                </c:pt>
                <c:pt idx="1">
                  <c:v>227680</c:v>
                </c:pt>
                <c:pt idx="2">
                  <c:v>504445</c:v>
                </c:pt>
                <c:pt idx="3">
                  <c:v>981595</c:v>
                </c:pt>
                <c:pt idx="4">
                  <c:v>10316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2571136"/>
        <c:axId val="579444736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2.6258705994180722E-3"/>
                  <c:y val="-0.26207035336705004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5561379217499434E-4"/>
                  <c:y val="-0.23516019653458078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219508854842013E-3"/>
                  <c:y val="-0.36190299832827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1607578291565092E-3"/>
                  <c:y val="-0.53090067439050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6849233826088059E-3"/>
                  <c:y val="-7.8567462689100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mes'!$E$16,'Entrada Turistas Ext Aerop mes'!$J$16,'Entrada Turistas Ext Aerop mes'!$O$16,'Entrada Turistas Ext Aerop mes'!$E$44,'Entrada Turistas Ext Aerop mes'!$J$44)</c:f>
              <c:numCache>
                <c:formatCode>0.0%</c:formatCode>
                <c:ptCount val="5"/>
                <c:pt idx="0">
                  <c:v>-7.8082449056249392E-2</c:v>
                </c:pt>
                <c:pt idx="1">
                  <c:v>-0.12145919269014538</c:v>
                </c:pt>
                <c:pt idx="2">
                  <c:v>8.9767720023921083E-3</c:v>
                </c:pt>
                <c:pt idx="3">
                  <c:v>5.7634968287960664E-3</c:v>
                </c:pt>
                <c:pt idx="4">
                  <c:v>0.10473334761190833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277120"/>
        <c:axId val="579445312"/>
      </c:barChart>
      <c:catAx>
        <c:axId val="57257113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9444736"/>
        <c:crosses val="autoZero"/>
        <c:auto val="1"/>
        <c:lblAlgn val="ctr"/>
        <c:lblOffset val="100"/>
        <c:noMultiLvlLbl val="0"/>
      </c:catAx>
      <c:valAx>
        <c:axId val="5794447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2571136"/>
        <c:crosses val="autoZero"/>
        <c:crossBetween val="between"/>
      </c:valAx>
      <c:valAx>
        <c:axId val="5794453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277120"/>
        <c:crosses val="max"/>
        <c:crossBetween val="between"/>
      </c:valAx>
      <c:catAx>
        <c:axId val="574277120"/>
        <c:scaling>
          <c:orientation val="minMax"/>
        </c:scaling>
        <c:delete val="1"/>
        <c:axPos val="b"/>
        <c:majorTickMark val="out"/>
        <c:minorTickMark val="none"/>
        <c:tickLblPos val="none"/>
        <c:crossAx val="57944531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FRANCIA</a:t>
            </a:r>
          </a:p>
        </c:rich>
      </c:tx>
      <c:layout>
        <c:manualLayout>
          <c:xMode val="edge"/>
          <c:yMode val="edge"/>
          <c:x val="0.22877048904446656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492E-2"/>
          <c:y val="0.31170618492337798"/>
          <c:w val="0.9626802374894331"/>
          <c:h val="0.5466211981432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mes'!$B$15</c:f>
              <c:strCache>
                <c:ptCount val="1"/>
                <c:pt idx="0">
                  <c:v>Francia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mes'!$D$15,'Entrada Turistas Ext Aerop mes'!$I$15,'Entrada Turistas Ext Aerop mes'!$N$15,'Entrada Turistas Ext Aerop mes'!$D$43)</c:f>
              <c:numCache>
                <c:formatCode>#,##0_)</c:formatCode>
                <c:ptCount val="4"/>
                <c:pt idx="0">
                  <c:v>376</c:v>
                </c:pt>
                <c:pt idx="1">
                  <c:v>51745</c:v>
                </c:pt>
                <c:pt idx="2">
                  <c:v>20658</c:v>
                </c:pt>
                <c:pt idx="3">
                  <c:v>49369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4015488"/>
        <c:axId val="579448768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4.7438310900757763E-3"/>
                  <c:y val="0.17631438259265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5275301496369045E-3"/>
                  <c:y val="0.5619292441565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8903575710377793E-3"/>
                  <c:y val="-0.25092375617201257"/>
                </c:manualLayout>
              </c:layout>
              <c:spPr>
                <a:solidFill>
                  <a:srgbClr val="0000CC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366192017585634E-3"/>
                  <c:y val="0.55423157912601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mes'!$E$15,'Entrada Turistas Ext Aerop mes'!$J$15,'Entrada Turistas Ext Aerop mes'!$O$15,'Entrada Turistas Ext Aerop mes'!$E$43)</c:f>
              <c:numCache>
                <c:formatCode>0.0%</c:formatCode>
                <c:ptCount val="4"/>
                <c:pt idx="0">
                  <c:v>-0.77960140679953105</c:v>
                </c:pt>
                <c:pt idx="1">
                  <c:v>-5.0062417388750169E-2</c:v>
                </c:pt>
                <c:pt idx="2">
                  <c:v>1.9869866975130135</c:v>
                </c:pt>
                <c:pt idx="3">
                  <c:v>-0.10971453302796963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480384"/>
        <c:axId val="579449344"/>
      </c:barChart>
      <c:catAx>
        <c:axId val="57401548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9448768"/>
        <c:crosses val="autoZero"/>
        <c:auto val="1"/>
        <c:lblAlgn val="ctr"/>
        <c:lblOffset val="100"/>
        <c:noMultiLvlLbl val="0"/>
      </c:catAx>
      <c:valAx>
        <c:axId val="57944876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4015488"/>
        <c:crosses val="autoZero"/>
        <c:crossBetween val="between"/>
      </c:valAx>
      <c:valAx>
        <c:axId val="5794493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480384"/>
        <c:crosses val="max"/>
        <c:crossBetween val="between"/>
      </c:valAx>
      <c:catAx>
        <c:axId val="574480384"/>
        <c:scaling>
          <c:orientation val="minMax"/>
        </c:scaling>
        <c:delete val="1"/>
        <c:axPos val="b"/>
        <c:majorTickMark val="out"/>
        <c:minorTickMark val="none"/>
        <c:tickLblPos val="none"/>
        <c:crossAx val="579449344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IRLANDA</a:t>
            </a:r>
          </a:p>
        </c:rich>
      </c:tx>
      <c:layout>
        <c:manualLayout>
          <c:xMode val="edge"/>
          <c:yMode val="edge"/>
          <c:x val="0.2222126311049334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8659929736925505E-2"/>
          <c:y val="0.37686433270739661"/>
          <c:w val="0.9626802374894331"/>
          <c:h val="0.46964151714222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'Entrada Turistas Ext Aerop mes'!$B$17</c:f>
              <c:strCache>
                <c:ptCount val="1"/>
                <c:pt idx="0">
                  <c:v>Irlanda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mes'!$D$17,'Entrada Turistas Ext Aerop mes'!$I$17,'Entrada Turistas Ext Aerop mes'!$N$17,'Entrada Turistas Ext Aerop mes'!$D$45)</c:f>
              <c:numCache>
                <c:formatCode>#,##0_)</c:formatCode>
                <c:ptCount val="4"/>
                <c:pt idx="0">
                  <c:v>42751</c:v>
                </c:pt>
                <c:pt idx="1">
                  <c:v>21513</c:v>
                </c:pt>
                <c:pt idx="2">
                  <c:v>99862</c:v>
                </c:pt>
                <c:pt idx="3">
                  <c:v>46065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65"/>
        <c:axId val="574276096"/>
        <c:axId val="579451072"/>
      </c:barChart>
      <c:barChart>
        <c:barDir val="col"/>
        <c:grouping val="clustered"/>
        <c:varyColors val="0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1.0590527831907143E-3"/>
                  <c:y val="0.32246758064379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557588678986887E-4"/>
                  <c:y val="0.28912992351735323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1644125767886465E-3"/>
                  <c:y val="-0.4591653099250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3717257859912594E-4"/>
                  <c:y val="-0.2852897284859976"/>
                </c:manualLayout>
              </c:layout>
              <c:spPr>
                <a:solidFill>
                  <a:srgbClr val="000099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('Entrada Turistas Ext Aerop mes'!$E$17,'Entrada Turistas Ext Aerop mes'!$J$17,'Entrada Turistas Ext Aerop mes'!$O$17,'Entrada Turistas Ext Aerop mes'!$E$45)</c:f>
              <c:numCache>
                <c:formatCode>0.0%</c:formatCode>
                <c:ptCount val="4"/>
                <c:pt idx="0">
                  <c:v>-2.639489865634248E-2</c:v>
                </c:pt>
                <c:pt idx="1">
                  <c:v>-0.11279280765423949</c:v>
                </c:pt>
                <c:pt idx="2">
                  <c:v>0.13566010485255831</c:v>
                </c:pt>
                <c:pt idx="3">
                  <c:v>3.9513472040438646E-2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482944"/>
        <c:axId val="575226432"/>
      </c:barChart>
      <c:catAx>
        <c:axId val="57427609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579451072"/>
        <c:crosses val="autoZero"/>
        <c:auto val="1"/>
        <c:lblAlgn val="ctr"/>
        <c:lblOffset val="100"/>
        <c:noMultiLvlLbl val="0"/>
      </c:catAx>
      <c:valAx>
        <c:axId val="57945107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74276096"/>
        <c:crosses val="autoZero"/>
        <c:crossBetween val="between"/>
      </c:valAx>
      <c:valAx>
        <c:axId val="5752264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74482944"/>
        <c:crosses val="max"/>
        <c:crossBetween val="between"/>
      </c:valAx>
      <c:catAx>
        <c:axId val="574482944"/>
        <c:scaling>
          <c:orientation val="minMax"/>
        </c:scaling>
        <c:delete val="1"/>
        <c:axPos val="b"/>
        <c:majorTickMark val="out"/>
        <c:minorTickMark val="none"/>
        <c:tickLblPos val="none"/>
        <c:crossAx val="57522643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chart" Target="../charts/chart57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4" Type="http://schemas.openxmlformats.org/officeDocument/2006/relationships/chart" Target="../charts/chart62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chart" Target="../charts/chart4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8" Type="http://schemas.openxmlformats.org/officeDocument/2006/relationships/chart" Target="../charts/chart10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chart" Target="../charts/chart52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0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0.94898</cdr:y>
    </cdr:from>
    <cdr:to>
      <cdr:x>0.53809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3162300" cy="19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0.35975</cdr:x>
      <cdr:y>0.15558</cdr:y>
    </cdr:from>
    <cdr:to>
      <cdr:x>0.62718</cdr:x>
      <cdr:y>0.22191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03855" y="513347"/>
          <a:ext cx="1861308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F41AC8A-DACB-4FB4-892C-9C5CA0773E18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76200</xdr:rowOff>
    </xdr:from>
    <xdr:to>
      <xdr:col>9</xdr:col>
      <xdr:colOff>349250</xdr:colOff>
      <xdr:row>27</xdr:row>
      <xdr:rowOff>22225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29</xdr:col>
      <xdr:colOff>666750</xdr:colOff>
      <xdr:row>4</xdr:row>
      <xdr:rowOff>19050</xdr:rowOff>
    </xdr:from>
    <xdr:to>
      <xdr:col>30</xdr:col>
      <xdr:colOff>266700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1834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0</xdr:col>
      <xdr:colOff>981075</xdr:colOff>
      <xdr:row>3</xdr:row>
      <xdr:rowOff>179963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981075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28575</xdr:colOff>
      <xdr:row>3</xdr:row>
      <xdr:rowOff>47625</xdr:rowOff>
    </xdr:from>
    <xdr:to>
      <xdr:col>19</xdr:col>
      <xdr:colOff>390525</xdr:colOff>
      <xdr:row>4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35000" y="619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171450</xdr:colOff>
      <xdr:row>4</xdr:row>
      <xdr:rowOff>209550</xdr:rowOff>
    </xdr:from>
    <xdr:to>
      <xdr:col>8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81875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14</xdr:row>
      <xdr:rowOff>0</xdr:rowOff>
    </xdr:from>
    <xdr:to>
      <xdr:col>8</xdr:col>
      <xdr:colOff>66675</xdr:colOff>
      <xdr:row>41</xdr:row>
      <xdr:rowOff>66675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723902</xdr:colOff>
      <xdr:row>30</xdr:row>
      <xdr:rowOff>152400</xdr:rowOff>
    </xdr:from>
    <xdr:to>
      <xdr:col>14</xdr:col>
      <xdr:colOff>276226</xdr:colOff>
      <xdr:row>61</xdr:row>
      <xdr:rowOff>85725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0.04688</cdr:x>
      <cdr:y>0</cdr:y>
    </cdr:from>
    <cdr:to>
      <cdr:x>0.91875</cdr:x>
      <cdr:y>0.16176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85750" y="0"/>
          <a:ext cx="5314950" cy="628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ÍNDICES DE OCUPACIÓN SEGÚN ZONAS TURÍSTICAS Y TIPOLOGÍA ALOJATIVA (%)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0.04688</cdr:x>
      <cdr:y>2.01898E-7</cdr:y>
    </cdr:from>
    <cdr:to>
      <cdr:x>0.91875</cdr:x>
      <cdr:y>0.08462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4581" y="1"/>
          <a:ext cx="9384155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accent1">
                  <a:lumMod val="50000"/>
                </a:schemeClr>
              </a:solidFill>
            </a:rPr>
            <a:t>ÍNDICES DE OCUPACIÓN SEGÚN ZONAS TURÍSTICAS Y TIPOLOGÍA ALOJATIVA (%)</a:t>
          </a:r>
        </a:p>
      </cdr:txBody>
    </cdr:sp>
  </cdr:relSizeAnchor>
  <cdr:relSizeAnchor xmlns:cdr="http://schemas.openxmlformats.org/drawingml/2006/chartDrawing">
    <cdr:from>
      <cdr:x>0.38713</cdr:x>
      <cdr:y>0.06731</cdr:y>
    </cdr:from>
    <cdr:to>
      <cdr:x>0.62338</cdr:x>
      <cdr:y>0.13654</cdr:y>
    </cdr:to>
    <cdr:sp macro="" textlink="'IO Zona y Tipología'!$D$6">
      <cdr:nvSpPr>
        <cdr:cNvPr id="3" name="2 CuadroTexto"/>
        <cdr:cNvSpPr txBox="1"/>
      </cdr:nvSpPr>
      <cdr:spPr>
        <a:xfrm xmlns:a="http://schemas.openxmlformats.org/drawingml/2006/main">
          <a:off x="3691119" y="333371"/>
          <a:ext cx="2252479" cy="342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60D5580-DAD7-479D-A259-2FE588F5C41F}" type="TxLink">
            <a:rPr lang="es-ES" sz="14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4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209550</xdr:rowOff>
    </xdr:from>
    <xdr:to>
      <xdr:col>7</xdr:col>
      <xdr:colOff>247650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305550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0.41195</cdr:x>
      <cdr:y>0.17748</cdr:y>
    </cdr:from>
    <cdr:to>
      <cdr:x>0.58147</cdr:x>
      <cdr:y>0.26558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867161" y="585598"/>
          <a:ext cx="1179852" cy="290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420B151-67F0-47CF-9FD5-CE2AE7D60C87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6</xdr:row>
      <xdr:rowOff>85725</xdr:rowOff>
    </xdr:from>
    <xdr:to>
      <xdr:col>7</xdr:col>
      <xdr:colOff>466725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157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488950</xdr:colOff>
      <xdr:row>4</xdr:row>
      <xdr:rowOff>139700</xdr:rowOff>
    </xdr:from>
    <xdr:to>
      <xdr:col>9</xdr:col>
      <xdr:colOff>346075</xdr:colOff>
      <xdr:row>30</xdr:row>
      <xdr:rowOff>66675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285750</xdr:colOff>
      <xdr:row>3</xdr:row>
      <xdr:rowOff>180975</xdr:rowOff>
    </xdr:from>
    <xdr:to>
      <xdr:col>30</xdr:col>
      <xdr:colOff>647700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1644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3</xdr:row>
      <xdr:rowOff>180975</xdr:rowOff>
    </xdr:from>
    <xdr:to>
      <xdr:col>19</xdr:col>
      <xdr:colOff>19050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9635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200025</xdr:colOff>
      <xdr:row>5</xdr:row>
      <xdr:rowOff>361950</xdr:rowOff>
    </xdr:from>
    <xdr:to>
      <xdr:col>6</xdr:col>
      <xdr:colOff>561975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19775" y="158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13</xdr:row>
      <xdr:rowOff>0</xdr:rowOff>
    </xdr:from>
    <xdr:to>
      <xdr:col>8</xdr:col>
      <xdr:colOff>133350</xdr:colOff>
      <xdr:row>40</xdr:row>
      <xdr:rowOff>66675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247650</xdr:colOff>
      <xdr:row>4</xdr:row>
      <xdr:rowOff>47625</xdr:rowOff>
    </xdr:from>
    <xdr:to>
      <xdr:col>7</xdr:col>
      <xdr:colOff>609600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34</xdr:row>
      <xdr:rowOff>28575</xdr:rowOff>
    </xdr:from>
    <xdr:to>
      <xdr:col>13</xdr:col>
      <xdr:colOff>704850</xdr:colOff>
      <xdr:row>62</xdr:row>
      <xdr:rowOff>19050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ESTANCIAS MEDIAS SEGÚN ZONAS TURÍSTICAS Y TIPOLOGÍA ALOJATIVA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0.34409</cdr:x>
      <cdr:y>0.16321</cdr:y>
    </cdr:from>
    <cdr:to>
      <cdr:x>0.61637</cdr:x>
      <cdr:y>0.22954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371819" y="538523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78215AA-7D08-4976-9F7A-35B2609AD2FF}" type="TxLink">
            <a:rPr lang="es-ES" sz="1200">
              <a:solidFill>
                <a:schemeClr val="tx2">
                  <a:lumMod val="75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0.2244</cdr:x>
      <cdr:y>0.00195</cdr:y>
    </cdr:from>
    <cdr:to>
      <cdr:x>0.76792</cdr:x>
      <cdr:y>0.14316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39089" y="8822"/>
          <a:ext cx="4938885" cy="638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accent1">
                  <a:lumMod val="50000"/>
                </a:schemeClr>
              </a:solidFill>
            </a:rPr>
            <a:t>ESTANCIAS </a:t>
          </a:r>
          <a:r>
            <a:rPr lang="es-ES" sz="1600" b="1">
              <a:solidFill>
                <a:schemeClr val="tx2">
                  <a:lumMod val="75000"/>
                </a:schemeClr>
              </a:solidFill>
            </a:rPr>
            <a:t>MEDIAS</a:t>
          </a:r>
          <a:r>
            <a:rPr lang="es-ES" sz="1600" b="1">
              <a:solidFill>
                <a:schemeClr val="accent1">
                  <a:lumMod val="50000"/>
                </a:schemeClr>
              </a:solidFill>
            </a:rPr>
            <a:t> SEGÚN ZONAS TURÍSTICAS Y TIPOLOGÍA ALOJATIVA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552450</xdr:colOff>
      <xdr:row>4</xdr:row>
      <xdr:rowOff>209550</xdr:rowOff>
    </xdr:from>
    <xdr:to>
      <xdr:col>8</xdr:col>
      <xdr:colOff>152400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00850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171450</xdr:colOff>
      <xdr:row>6</xdr:row>
      <xdr:rowOff>171450</xdr:rowOff>
    </xdr:from>
    <xdr:to>
      <xdr:col>7</xdr:col>
      <xdr:colOff>533400</xdr:colOff>
      <xdr:row>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76900" y="1657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0.37215</cdr:x>
      <cdr:y>0.16202</cdr:y>
    </cdr:from>
    <cdr:to>
      <cdr:x>0.6246</cdr:x>
      <cdr:y>0.25115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65192" y="534597"/>
          <a:ext cx="1740126" cy="294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412FE0F-11B9-41B8-BFC3-FA044FF404D6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0.35657</cdr:x>
      <cdr:y>0.16406</cdr:y>
    </cdr:from>
    <cdr:to>
      <cdr:x>0.62885</cdr:x>
      <cdr:y>0.23039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57817" y="541342"/>
          <a:ext cx="1876814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C935AB8-F71D-40DB-BBA6-3A556431CE2D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0.36127</cdr:x>
      <cdr:y>0.15454</cdr:y>
    </cdr:from>
    <cdr:to>
      <cdr:x>0.63355</cdr:x>
      <cdr:y>0.22087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90209" y="509915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ECBE8E8-636C-4973-BE40-A1C3138D5C19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0.36304</cdr:x>
      <cdr:y>0.16068</cdr:y>
    </cdr:from>
    <cdr:to>
      <cdr:x>0.63532</cdr:x>
      <cdr:y>0.22701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02443" y="530178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F4D9C587-08C8-4F28-A810-6EBC3A9C1511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0.3658</cdr:x>
      <cdr:y>0.16135</cdr:y>
    </cdr:from>
    <cdr:to>
      <cdr:x>0.63808</cdr:x>
      <cdr:y>0.22768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21445" y="532386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64FE84E-0EA0-43E7-82BA-4619EE1AEA7C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0.35985</cdr:x>
      <cdr:y>0.16746</cdr:y>
    </cdr:from>
    <cdr:to>
      <cdr:x>0.63213</cdr:x>
      <cdr:y>0.23379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80463" y="552546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922C450-876C-413A-A4E4-A2FCE177C69D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0.36505</cdr:x>
      <cdr:y>0.17476</cdr:y>
    </cdr:from>
    <cdr:to>
      <cdr:x>0.63733</cdr:x>
      <cdr:y>0.24109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16252" y="576644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9777F791-E054-440F-9C1A-DCDC38345245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47625</xdr:colOff>
      <xdr:row>4</xdr:row>
      <xdr:rowOff>38100</xdr:rowOff>
    </xdr:from>
    <xdr:to>
      <xdr:col>16</xdr:col>
      <xdr:colOff>409575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586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0.36142</cdr:x>
      <cdr:y>0.16749</cdr:y>
    </cdr:from>
    <cdr:to>
      <cdr:x>0.6337</cdr:x>
      <cdr:y>0.23382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91280" y="552654"/>
          <a:ext cx="1876813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76BB992-8A4C-405F-9FAB-36B9C7B6DC4C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0.3598</cdr:x>
      <cdr:y>0.17003</cdr:y>
    </cdr:from>
    <cdr:to>
      <cdr:x>0.63208</cdr:x>
      <cdr:y>0.23636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80084" y="561014"/>
          <a:ext cx="1876814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3BECC503-CC34-4517-BF2B-6FACC2E72707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0.3612</cdr:x>
      <cdr:y>0.16153</cdr:y>
    </cdr:from>
    <cdr:to>
      <cdr:x>0.63348</cdr:x>
      <cdr:y>0.22786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53043" y="532980"/>
          <a:ext cx="1849142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A608823-858E-49E4-ABC9-02EFF088D053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0.35816</cdr:x>
      <cdr:y>0.16068</cdr:y>
    </cdr:from>
    <cdr:to>
      <cdr:x>0.63044</cdr:x>
      <cdr:y>0.22701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68791" y="530178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3C71E9-5F9B-40FD-80F5-3D1B3186F039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0.37139</cdr:x>
      <cdr:y>0.17784</cdr:y>
    </cdr:from>
    <cdr:to>
      <cdr:x>0.62321</cdr:x>
      <cdr:y>0.25981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59977" y="586796"/>
          <a:ext cx="1735783" cy="2704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502AC1-C8A7-44F8-BE6B-AA54DBF6A9DB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0.36294</cdr:x>
      <cdr:y>0.17036</cdr:y>
    </cdr:from>
    <cdr:to>
      <cdr:x>0.63522</cdr:x>
      <cdr:y>0.23669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01707" y="562126"/>
          <a:ext cx="1876813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521C320-43F4-4642-968F-7A2143E79C33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0.35847</cdr:x>
      <cdr:y>0.18786</cdr:y>
    </cdr:from>
    <cdr:to>
      <cdr:x>0.63075</cdr:x>
      <cdr:y>0.25419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70913" y="619870"/>
          <a:ext cx="1876813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D0037A6-5D61-44CE-8E86-770FF9907B63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0.08153</cdr:x>
      <cdr:y>0.46437</cdr:y>
    </cdr:from>
    <cdr:to>
      <cdr:x>0.93629</cdr:x>
      <cdr:y>0.46779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79324" y="1519474"/>
          <a:ext cx="6073625" cy="1119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0.52676</cdr:x>
      <cdr:y>0.94598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933265" y="3218625"/>
          <a:ext cx="3362658" cy="1767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0.93203</cdr:x>
      <cdr:y>0.00685</cdr:y>
    </cdr:from>
    <cdr:to>
      <cdr:x>1</cdr:x>
      <cdr:y>1</cdr:y>
    </cdr:to>
    <cdr:grpSp>
      <cdr:nvGrpSpPr>
        <cdr:cNvPr id="10" name="1 Grupo"/>
        <cdr:cNvGrpSpPr/>
      </cdr:nvGrpSpPr>
      <cdr:grpSpPr>
        <a:xfrm xmlns:a="http://schemas.openxmlformats.org/drawingml/2006/main">
          <a:off x="6622679" y="22414"/>
          <a:ext cx="482971" cy="3249704"/>
          <a:chOff x="0" y="0"/>
          <a:chExt cx="482986" cy="3249707"/>
        </a:xfrm>
      </cdr:grpSpPr>
      <cdr:cxnSp macro="">
        <cdr:nvCxnSpPr>
          <cdr:cNvPr id="11" name="25 Conector recto de flecha"/>
          <cdr:cNvCxnSpPr/>
        </cdr:nvCxnSpPr>
        <cdr:spPr>
          <a:xfrm xmlns:a="http://schemas.openxmlformats.org/drawingml/2006/main" rot="16200000" flipV="1">
            <a:off x="-593910" y="1053352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2" name="27 CuadroTexto"/>
          <cdr:cNvSpPr txBox="1"/>
        </cdr:nvSpPr>
        <cdr:spPr>
          <a:xfrm xmlns:a="http://schemas.openxmlformats.org/drawingml/2006/main" rot="5400000">
            <a:off x="-532272" y="577098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3" name="28 CuadroTexto"/>
          <cdr:cNvSpPr txBox="1"/>
        </cdr:nvSpPr>
        <cdr:spPr>
          <a:xfrm xmlns:a="http://schemas.openxmlformats.org/drawingml/2006/main" rot="5400000">
            <a:off x="-531152" y="223557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14" name="5 Conector recto de flecha"/>
          <cdr:cNvSpPr/>
        </cdr:nvSpPr>
        <cdr:spPr>
          <a:xfrm xmlns:a="http://schemas.openxmlformats.org/drawingml/2006/main" rot="5400000">
            <a:off x="-627529" y="2274793"/>
            <a:ext cx="1266266" cy="11207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0.05361</cdr:x>
      <cdr:y>0.3714</cdr:y>
    </cdr:from>
    <cdr:to>
      <cdr:x>0.05361</cdr:x>
      <cdr:y>0.85549</cdr:y>
    </cdr:to>
    <cdr:sp macro="" textlink="">
      <cdr:nvSpPr>
        <cdr:cNvPr id="18" name="1 Conector recto de flecha"/>
        <cdr:cNvSpPr/>
      </cdr:nvSpPr>
      <cdr:spPr>
        <a:xfrm xmlns:a="http://schemas.openxmlformats.org/drawingml/2006/main" rot="5400000">
          <a:off x="-411066" y="2007279"/>
          <a:ext cx="1584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0.00938</cdr:x>
      <cdr:y>0.36626</cdr:y>
    </cdr:from>
    <cdr:to>
      <cdr:x>0.04723</cdr:x>
      <cdr:y>0.62311</cdr:y>
    </cdr:to>
    <cdr:sp macro="" textlink="">
      <cdr:nvSpPr>
        <cdr:cNvPr id="19" name="1 CuadroTexto"/>
        <cdr:cNvSpPr txBox="1"/>
      </cdr:nvSpPr>
      <cdr:spPr>
        <a:xfrm xmlns:a="http://schemas.openxmlformats.org/drawingml/2006/main" rot="16200000">
          <a:off x="-219070" y="1484198"/>
          <a:ext cx="840444" cy="268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  <cdr:relSizeAnchor xmlns:cdr="http://schemas.openxmlformats.org/drawingml/2006/chartDrawing">
    <cdr:from>
      <cdr:x>0.02949</cdr:x>
      <cdr:y>0.92124</cdr:y>
    </cdr:from>
    <cdr:to>
      <cdr:x>0.37171</cdr:x>
      <cdr:y>1</cdr:y>
    </cdr:to>
    <cdr:sp macro="" textlink="'Entrada Turistas Ext Aerop mes'!$D$7">
      <cdr:nvSpPr>
        <cdr:cNvPr id="20" name="1 CuadroTexto"/>
        <cdr:cNvSpPr txBox="1"/>
      </cdr:nvSpPr>
      <cdr:spPr>
        <a:xfrm xmlns:a="http://schemas.openxmlformats.org/drawingml/2006/main">
          <a:off x="209550" y="30194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108385F-E52B-470E-B43B-C9D6E378A074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0.07399</cdr:x>
      <cdr:y>0.60954</cdr:y>
    </cdr:from>
    <cdr:to>
      <cdr:x>0.92875</cdr:x>
      <cdr:y>0.61297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31551" y="2021824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0.44946</cdr:x>
      <cdr:y>0.93162</cdr:y>
    </cdr:from>
    <cdr:to>
      <cdr:x>0.9227</cdr:x>
      <cdr:y>0.98564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28975" y="3090136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0.93901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45933" y="44812"/>
          <a:ext cx="438158" cy="3249707"/>
          <a:chOff x="6745941" y="44825"/>
          <a:chExt cx="438150" cy="3249706"/>
        </a:xfrm>
      </cdr:grpSpPr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</cdr:grpSp>
  </cdr:relSizeAnchor>
  <cdr:relSizeAnchor xmlns:cdr="http://schemas.openxmlformats.org/drawingml/2006/chartDrawing">
    <cdr:from>
      <cdr:x>0</cdr:x>
      <cdr:y>0.90456</cdr:y>
    </cdr:from>
    <cdr:to>
      <cdr:x>0.33848</cdr:x>
      <cdr:y>0.98226</cdr:y>
    </cdr:to>
    <cdr:sp macro="" textlink="'Entrada Turistas Ext Aerop mes'!$D$7">
      <cdr:nvSpPr>
        <cdr:cNvPr id="14" name="1 CuadroTexto"/>
        <cdr:cNvSpPr txBox="1"/>
      </cdr:nvSpPr>
      <cdr:spPr>
        <a:xfrm xmlns:a="http://schemas.openxmlformats.org/drawingml/2006/main">
          <a:off x="0" y="3000366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DF6645F-BFFE-42AB-952A-ED1587F6047C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0.92162</cdr:x>
      <cdr:y>0.09578</cdr:y>
    </cdr:from>
    <cdr:to>
      <cdr:x>0.92825</cdr:x>
      <cdr:y>0.92855</cdr:y>
    </cdr:to>
    <cdr:sp macro="" textlink="">
      <cdr:nvSpPr>
        <cdr:cNvPr id="23" name="22 Conector recto de flecha"/>
        <cdr:cNvSpPr/>
      </cdr:nvSpPr>
      <cdr:spPr>
        <a:xfrm xmlns:a="http://schemas.openxmlformats.org/drawingml/2006/main" rot="16200000" flipH="1">
          <a:off x="6620993" y="317687"/>
          <a:ext cx="47626" cy="2762251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0.05942</cdr:x>
      <cdr:y>0.24191</cdr:y>
    </cdr:from>
    <cdr:to>
      <cdr:x>0.05942</cdr:x>
      <cdr:y>0.88226</cdr:y>
    </cdr:to>
    <cdr:sp macro="" textlink="">
      <cdr:nvSpPr>
        <cdr:cNvPr id="13" name="1 Conector recto de flecha"/>
        <cdr:cNvSpPr/>
      </cdr:nvSpPr>
      <cdr:spPr>
        <a:xfrm xmlns:a="http://schemas.openxmlformats.org/drawingml/2006/main" rot="5400000" flipV="1">
          <a:off x="-635096" y="1864417"/>
          <a:ext cx="2124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0.00133</cdr:x>
      <cdr:y>0.45084</cdr:y>
    </cdr:from>
    <cdr:to>
      <cdr:x>0.03641</cdr:x>
      <cdr:y>0.70422</cdr:y>
    </cdr:to>
    <cdr:sp macro="" textlink="">
      <cdr:nvSpPr>
        <cdr:cNvPr id="15" name="1 CuadroTexto"/>
        <cdr:cNvSpPr txBox="1"/>
      </cdr:nvSpPr>
      <cdr:spPr>
        <a:xfrm xmlns:a="http://schemas.openxmlformats.org/drawingml/2006/main" rot="16200000">
          <a:off x="-284688" y="1789620"/>
          <a:ext cx="840447" cy="252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0.07329</cdr:x>
      <cdr:y>0.54824</cdr:y>
    </cdr:from>
    <cdr:to>
      <cdr:x>0.92805</cdr:x>
      <cdr:y>0.55167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26522" y="1818484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0.45079</cdr:x>
      <cdr:y>0.94598</cdr:y>
    </cdr:from>
    <cdr:to>
      <cdr:x>0.92403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38500" y="315681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22" name="21 Grupo"/>
        <cdr:cNvGrpSpPr/>
      </cdr:nvGrpSpPr>
      <cdr:grpSpPr>
        <a:xfrm xmlns:a="http://schemas.openxmlformats.org/drawingml/2006/main">
          <a:off x="6701105" y="67234"/>
          <a:ext cx="482986" cy="3249708"/>
          <a:chOff x="6701116" y="44825"/>
          <a:chExt cx="482975" cy="3249706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206" y="1098177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87" y="2319617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0.00398</cdr:x>
      <cdr:y>0.15907</cdr:y>
    </cdr:from>
    <cdr:to>
      <cdr:x>0.04142</cdr:x>
      <cdr:y>0.85355</cdr:y>
    </cdr:to>
    <cdr:grpSp>
      <cdr:nvGrpSpPr>
        <cdr:cNvPr id="14" name="13 Grupo"/>
        <cdr:cNvGrpSpPr/>
      </cdr:nvGrpSpPr>
      <cdr:grpSpPr>
        <a:xfrm xmlns:a="http://schemas.openxmlformats.org/drawingml/2006/main">
          <a:off x="28593" y="527626"/>
          <a:ext cx="268972" cy="2303550"/>
          <a:chOff x="0" y="930070"/>
          <a:chExt cx="268972" cy="2303547"/>
        </a:xfrm>
      </cdr:grpSpPr>
      <cdr:sp macro="" textlink="">
        <cdr:nvSpPr>
          <cdr:cNvPr id="28" name="5 CuadroTexto"/>
          <cdr:cNvSpPr txBox="1"/>
        </cdr:nvSpPr>
        <cdr:spPr>
          <a:xfrm xmlns:a="http://schemas.openxmlformats.org/drawingml/2006/main" rot="16200000">
            <a:off x="-201687" y="1546408"/>
            <a:ext cx="672345" cy="26897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Calibri"/>
              </a:defRPr>
            </a:lvl1pPr>
            <a:lvl2pPr marL="457200" indent="0">
              <a:defRPr sz="1100">
                <a:latin typeface="Calibri"/>
              </a:defRPr>
            </a:lvl2pPr>
            <a:lvl3pPr marL="914400" indent="0">
              <a:defRPr sz="1100">
                <a:latin typeface="Calibri"/>
              </a:defRPr>
            </a:lvl3pPr>
            <a:lvl4pPr marL="1371600" indent="0">
              <a:defRPr sz="1100">
                <a:latin typeface="Calibri"/>
              </a:defRPr>
            </a:lvl4pPr>
            <a:lvl5pPr marL="1828800" indent="0">
              <a:defRPr sz="1100">
                <a:latin typeface="Calibri"/>
              </a:defRPr>
            </a:lvl5pPr>
            <a:lvl6pPr marL="2286000" indent="0">
              <a:defRPr sz="1100">
                <a:latin typeface="Calibri"/>
              </a:defRPr>
            </a:lvl6pPr>
            <a:lvl7pPr marL="2743200" indent="0">
              <a:defRPr sz="1100">
                <a:latin typeface="Calibri"/>
              </a:defRPr>
            </a:lvl7pPr>
            <a:lvl8pPr marL="3200400" indent="0">
              <a:defRPr sz="1100">
                <a:latin typeface="Calibri"/>
              </a:defRPr>
            </a:lvl8pPr>
            <a:lvl9pPr marL="3657600" indent="0">
              <a:defRPr sz="1100">
                <a:latin typeface="Calibri"/>
              </a:defRPr>
            </a:lvl9pPr>
          </a:lstStyle>
          <a:p xmlns:a="http://schemas.openxmlformats.org/drawingml/2006/main">
            <a:r>
              <a:rPr lang="es-ES" sz="1100" b="1"/>
              <a:t>CRECEN</a:t>
            </a:r>
          </a:p>
        </cdr:txBody>
      </cdr:sp>
      <cdr:sp macro="" textlink="">
        <cdr:nvSpPr>
          <cdr:cNvPr id="29" name="3 Conector recto de flecha"/>
          <cdr:cNvSpPr/>
        </cdr:nvSpPr>
        <cdr:spPr>
          <a:xfrm xmlns:a="http://schemas.openxmlformats.org/drawingml/2006/main" rot="5400000" flipH="1" flipV="1">
            <a:off x="-299444" y="1487280"/>
            <a:ext cx="1116001" cy="1581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47625" cap="flat" cmpd="sng" algn="ctr">
            <a:solidFill>
              <a:srgbClr val="000099"/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endParaRPr lang="es-ES"/>
          </a:p>
        </cdr:txBody>
      </cdr:sp>
      <cdr:sp macro="" textlink="">
        <cdr:nvSpPr>
          <cdr:cNvPr id="30" name="1 Conector recto de flecha"/>
          <cdr:cNvSpPr/>
        </cdr:nvSpPr>
        <cdr:spPr>
          <a:xfrm xmlns:a="http://schemas.openxmlformats.org/drawingml/2006/main" rot="5400000">
            <a:off x="-335445" y="2638826"/>
            <a:ext cx="1188001" cy="1581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47625" cap="flat" cmpd="sng" algn="ctr">
            <a:solidFill>
              <a:srgbClr val="FF9900"/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endParaRPr lang="es-ES"/>
          </a:p>
        </cdr:txBody>
      </cdr:sp>
      <cdr:sp macro="" textlink="">
        <cdr:nvSpPr>
          <cdr:cNvPr id="31" name="1 CuadroTexto"/>
          <cdr:cNvSpPr txBox="1"/>
        </cdr:nvSpPr>
        <cdr:spPr>
          <a:xfrm xmlns:a="http://schemas.openxmlformats.org/drawingml/2006/main" rot="16200000">
            <a:off x="-340085" y="2536431"/>
            <a:ext cx="840447" cy="16027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Calibri"/>
              </a:defRPr>
            </a:lvl1pPr>
            <a:lvl2pPr marL="457200" indent="0">
              <a:defRPr sz="1100">
                <a:latin typeface="Calibri"/>
              </a:defRPr>
            </a:lvl2pPr>
            <a:lvl3pPr marL="914400" indent="0">
              <a:defRPr sz="1100">
                <a:latin typeface="Calibri"/>
              </a:defRPr>
            </a:lvl3pPr>
            <a:lvl4pPr marL="1371600" indent="0">
              <a:defRPr sz="1100">
                <a:latin typeface="Calibri"/>
              </a:defRPr>
            </a:lvl4pPr>
            <a:lvl5pPr marL="1828800" indent="0">
              <a:defRPr sz="1100">
                <a:latin typeface="Calibri"/>
              </a:defRPr>
            </a:lvl5pPr>
            <a:lvl6pPr marL="2286000" indent="0">
              <a:defRPr sz="1100">
                <a:latin typeface="Calibri"/>
              </a:defRPr>
            </a:lvl6pPr>
            <a:lvl7pPr marL="2743200" indent="0">
              <a:defRPr sz="1100">
                <a:latin typeface="Calibri"/>
              </a:defRPr>
            </a:lvl7pPr>
            <a:lvl8pPr marL="3200400" indent="0">
              <a:defRPr sz="1100">
                <a:latin typeface="Calibri"/>
              </a:defRPr>
            </a:lvl8pPr>
            <a:lvl9pPr marL="3657600" indent="0">
              <a:defRPr sz="1100">
                <a:latin typeface="Calibri"/>
              </a:defRPr>
            </a:lvl9pPr>
          </a:lstStyle>
          <a:p xmlns:a="http://schemas.openxmlformats.org/drawingml/2006/main">
            <a:r>
              <a:rPr lang="es-ES" sz="1100" b="1"/>
              <a:t>DECRECEN</a:t>
            </a:r>
          </a:p>
        </cdr:txBody>
      </cdr:sp>
    </cdr:grpSp>
  </cdr:relSizeAnchor>
  <cdr:relSizeAnchor xmlns:cdr="http://schemas.openxmlformats.org/drawingml/2006/chartDrawing">
    <cdr:from>
      <cdr:x>0</cdr:x>
      <cdr:y>0.88159</cdr:y>
    </cdr:from>
    <cdr:to>
      <cdr:x>0.33848</cdr:x>
      <cdr:y>0.95929</cdr:y>
    </cdr:to>
    <cdr:sp macro="" textlink="'Entrada Turistas Ext Aerop mes'!$D$7">
      <cdr:nvSpPr>
        <cdr:cNvPr id="18" name="1 CuadroTexto"/>
        <cdr:cNvSpPr txBox="1"/>
      </cdr:nvSpPr>
      <cdr:spPr>
        <a:xfrm xmlns:a="http://schemas.openxmlformats.org/drawingml/2006/main">
          <a:off x="0" y="292417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76398A2-7D3E-4234-A8C6-9D4D796B73EB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130175</xdr:colOff>
      <xdr:row>3</xdr:row>
      <xdr:rowOff>6350</xdr:rowOff>
    </xdr:from>
    <xdr:to>
      <xdr:col>10</xdr:col>
      <xdr:colOff>571500</xdr:colOff>
      <xdr:row>22</xdr:row>
      <xdr:rowOff>107950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0.07688</cdr:x>
      <cdr:y>0.54452</cdr:y>
    </cdr:from>
    <cdr:to>
      <cdr:x>0.93164</cdr:x>
      <cdr:y>0.54795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52313" y="1806144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0.49984</cdr:x>
      <cdr:y>0.94598</cdr:y>
    </cdr:from>
    <cdr:to>
      <cdr:x>0.97308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90925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0.01061</cdr:x>
      <cdr:y>0.32518</cdr:y>
    </cdr:from>
    <cdr:to>
      <cdr:x>0.04805</cdr:x>
      <cdr:y>0.52788</cdr:y>
    </cdr:to>
    <cdr:sp macro="" textlink="">
      <cdr:nvSpPr>
        <cdr:cNvPr id="14" name="5 CuadroTexto"/>
        <cdr:cNvSpPr txBox="1"/>
      </cdr:nvSpPr>
      <cdr:spPr>
        <a:xfrm xmlns:a="http://schemas.openxmlformats.org/drawingml/2006/main" rot="16200000">
          <a:off x="-125460" y="1280289"/>
          <a:ext cx="672344" cy="268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0.06529</cdr:x>
      <cdr:y>0.2125</cdr:y>
    </cdr:from>
    <cdr:to>
      <cdr:x>0.06551</cdr:x>
      <cdr:y>0.55981</cdr:y>
    </cdr:to>
    <cdr:sp macro="" textlink="">
      <cdr:nvSpPr>
        <cdr:cNvPr id="18" name="3 Conector recto de flecha"/>
        <cdr:cNvSpPr/>
      </cdr:nvSpPr>
      <cdr:spPr>
        <a:xfrm xmlns:a="http://schemas.openxmlformats.org/drawingml/2006/main" rot="5400000" flipH="1" flipV="1">
          <a:off x="-106154" y="1280061"/>
          <a:ext cx="1152000" cy="158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0.06527</cdr:x>
      <cdr:y>0.55828</cdr:y>
    </cdr:from>
    <cdr:to>
      <cdr:x>0.06527</cdr:x>
      <cdr:y>0.85132</cdr:y>
    </cdr:to>
    <cdr:sp macro="" textlink="">
      <cdr:nvSpPr>
        <cdr:cNvPr id="24" name="1 Conector recto de flecha"/>
        <cdr:cNvSpPr/>
      </cdr:nvSpPr>
      <cdr:spPr>
        <a:xfrm xmlns:a="http://schemas.openxmlformats.org/drawingml/2006/main" rot="5400000">
          <a:off x="-17089" y="2337779"/>
          <a:ext cx="972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0.01131</cdr:x>
      <cdr:y>0.58075</cdr:y>
    </cdr:from>
    <cdr:to>
      <cdr:x>0.04048</cdr:x>
      <cdr:y>0.82247</cdr:y>
    </cdr:to>
    <cdr:sp macro="" textlink="">
      <cdr:nvSpPr>
        <cdr:cNvPr id="25" name="1 CuadroTexto"/>
        <cdr:cNvSpPr txBox="1"/>
      </cdr:nvSpPr>
      <cdr:spPr>
        <a:xfrm xmlns:a="http://schemas.openxmlformats.org/drawingml/2006/main" rot="16200000">
          <a:off x="-214841" y="2222407"/>
          <a:ext cx="801771" cy="20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  <cdr:relSizeAnchor xmlns:cdr="http://schemas.openxmlformats.org/drawingml/2006/chartDrawing">
    <cdr:from>
      <cdr:x>0</cdr:x>
      <cdr:y>0.8902</cdr:y>
    </cdr:from>
    <cdr:to>
      <cdr:x>0.33848</cdr:x>
      <cdr:y>0.9679</cdr:y>
    </cdr:to>
    <cdr:sp macro="" textlink="'Entrada Turistas Ext Aerop mes'!$D$7">
      <cdr:nvSpPr>
        <cdr:cNvPr id="22" name="1 CuadroTexto"/>
        <cdr:cNvSpPr txBox="1"/>
      </cdr:nvSpPr>
      <cdr:spPr>
        <a:xfrm xmlns:a="http://schemas.openxmlformats.org/drawingml/2006/main">
          <a:off x="0" y="29527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67D3A10-E9FB-46CE-8132-5BA33F212ED1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0.08194</cdr:x>
      <cdr:y>0.55077</cdr:y>
    </cdr:from>
    <cdr:to>
      <cdr:x>0.9367</cdr:x>
      <cdr:y>0.5542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89959" y="1826867"/>
          <a:ext cx="6154272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0.44946</cdr:x>
      <cdr:y>0.93737</cdr:y>
    </cdr:from>
    <cdr:to>
      <cdr:x>0.9227</cdr:x>
      <cdr:y>0.99139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28975" y="3109186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0.00266</cdr:x>
      <cdr:y>0.13433</cdr:y>
    </cdr:from>
    <cdr:to>
      <cdr:x>0.04987</cdr:x>
      <cdr:y>0.63358</cdr:y>
    </cdr:to>
    <cdr:grpSp>
      <cdr:nvGrpSpPr>
        <cdr:cNvPr id="18" name="17 Grupo"/>
        <cdr:cNvGrpSpPr/>
      </cdr:nvGrpSpPr>
      <cdr:grpSpPr>
        <a:xfrm xmlns:a="http://schemas.openxmlformats.org/drawingml/2006/main">
          <a:off x="19152" y="445565"/>
          <a:ext cx="339912" cy="1655983"/>
          <a:chOff x="22413" y="503782"/>
          <a:chExt cx="339137" cy="1656005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467256" y="1330981"/>
            <a:ext cx="1656005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179292" y="1053353"/>
            <a:ext cx="67235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15944" y="67234"/>
          <a:ext cx="48405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0.00663</cdr:x>
      <cdr:y>0.88159</cdr:y>
    </cdr:from>
    <cdr:to>
      <cdr:x>0.34511</cdr:x>
      <cdr:y>0.95929</cdr:y>
    </cdr:to>
    <cdr:sp macro="" textlink="'Entrada Turistas Ext Aerop mes'!$D$7">
      <cdr:nvSpPr>
        <cdr:cNvPr id="22" name="1 CuadroTexto"/>
        <cdr:cNvSpPr txBox="1"/>
      </cdr:nvSpPr>
      <cdr:spPr>
        <a:xfrm xmlns:a="http://schemas.openxmlformats.org/drawingml/2006/main">
          <a:off x="47625" y="292417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B9A3A35-ADA8-4595-A1BB-3714FC9C48DD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0.04998</cdr:x>
      <cdr:y>0.62939</cdr:y>
    </cdr:from>
    <cdr:to>
      <cdr:x>0.04998</cdr:x>
      <cdr:y>0.87902</cdr:y>
    </cdr:to>
    <cdr:sp macro="" textlink="">
      <cdr:nvSpPr>
        <cdr:cNvPr id="13" name="1 Conector recto de flecha"/>
        <cdr:cNvSpPr/>
      </cdr:nvSpPr>
      <cdr:spPr>
        <a:xfrm xmlns:a="http://schemas.openxmlformats.org/drawingml/2006/main" rot="5400000">
          <a:off x="-54133" y="2501654"/>
          <a:ext cx="828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0.00265</cdr:x>
      <cdr:y>0.56858</cdr:y>
    </cdr:from>
    <cdr:to>
      <cdr:x>0.03182</cdr:x>
      <cdr:y>0.8103</cdr:y>
    </cdr:to>
    <cdr:sp macro="" textlink="">
      <cdr:nvSpPr>
        <cdr:cNvPr id="14" name="1 CuadroTexto"/>
        <cdr:cNvSpPr txBox="1"/>
      </cdr:nvSpPr>
      <cdr:spPr>
        <a:xfrm xmlns:a="http://schemas.openxmlformats.org/drawingml/2006/main" rot="16200000">
          <a:off x="-277056" y="2182057"/>
          <a:ext cx="801771" cy="20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0.07665</cdr:x>
      <cdr:y>0.46733</cdr:y>
    </cdr:from>
    <cdr:to>
      <cdr:x>0.93141</cdr:x>
      <cdr:y>0.47076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50696" y="1550095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0.51272</cdr:x>
      <cdr:y>0.94598</cdr:y>
    </cdr:from>
    <cdr:to>
      <cdr:x>0.98596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683439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0.00928</cdr:x>
      <cdr:y>0.89882</cdr:y>
    </cdr:from>
    <cdr:to>
      <cdr:x>0.34776</cdr:x>
      <cdr:y>0.97652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66675" y="29813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1C36C50-5050-430C-A093-13756DA48CD1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0.05274</cdr:x>
      <cdr:y>0.25321</cdr:y>
    </cdr:from>
    <cdr:to>
      <cdr:x>0.05274</cdr:x>
      <cdr:y>0.90441</cdr:y>
    </cdr:to>
    <cdr:sp macro="" textlink="">
      <cdr:nvSpPr>
        <cdr:cNvPr id="14" name="1 Conector recto de flecha"/>
        <cdr:cNvSpPr/>
      </cdr:nvSpPr>
      <cdr:spPr>
        <a:xfrm xmlns:a="http://schemas.openxmlformats.org/drawingml/2006/main" rot="5400000">
          <a:off x="-701118" y="1919889"/>
          <a:ext cx="2160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0.0053</cdr:x>
      <cdr:y>0.34173</cdr:y>
    </cdr:from>
    <cdr:to>
      <cdr:x>0.03454</cdr:x>
      <cdr:y>0.58345</cdr:y>
    </cdr:to>
    <cdr:sp macro="" textlink="">
      <cdr:nvSpPr>
        <cdr:cNvPr id="20" name="1 CuadroTexto"/>
        <cdr:cNvSpPr txBox="1"/>
      </cdr:nvSpPr>
      <cdr:spPr>
        <a:xfrm xmlns:a="http://schemas.openxmlformats.org/drawingml/2006/main" rot="16200000">
          <a:off x="-257778" y="1429345"/>
          <a:ext cx="801771" cy="210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0.07664</cdr:x>
      <cdr:y>0.6391</cdr:y>
    </cdr:from>
    <cdr:to>
      <cdr:x>0.9314</cdr:x>
      <cdr:y>0.64254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50589" y="2119867"/>
          <a:ext cx="6140673" cy="1141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0.50492</cdr:x>
      <cdr:y>0.9426</cdr:y>
    </cdr:from>
    <cdr:to>
      <cdr:x>0.97816</cdr:x>
      <cdr:y>0.99662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627410" y="3126555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0.01989</cdr:x>
      <cdr:y>0.20847</cdr:y>
    </cdr:from>
    <cdr:to>
      <cdr:x>0.06179</cdr:x>
      <cdr:y>0.80541</cdr:y>
    </cdr:to>
    <cdr:grpSp>
      <cdr:nvGrpSpPr>
        <cdr:cNvPr id="18" name="17 Grupo"/>
        <cdr:cNvGrpSpPr/>
      </cdr:nvGrpSpPr>
      <cdr:grpSpPr>
        <a:xfrm xmlns:a="http://schemas.openxmlformats.org/drawingml/2006/main">
          <a:off x="142892" y="691491"/>
          <a:ext cx="301013" cy="1980000"/>
          <a:chOff x="98615" y="460611"/>
          <a:chExt cx="301036" cy="1979954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591129" y="1449784"/>
            <a:ext cx="1979954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103090" y="1043829"/>
            <a:ext cx="67235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0.9223</cdr:y>
    </cdr:from>
    <cdr:to>
      <cdr:x>0.33848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0" y="30670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0EA83DA-5E53-4BC8-A7D9-AE188B94E265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0.08086</cdr:x>
      <cdr:y>0.39281</cdr:y>
    </cdr:from>
    <cdr:to>
      <cdr:x>0.93562</cdr:x>
      <cdr:y>0.39625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80876" y="1302944"/>
          <a:ext cx="6140673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1.39196E-7</cdr:x>
      <cdr:y>0.1946</cdr:y>
    </cdr:from>
    <cdr:to>
      <cdr:x>0.04588</cdr:x>
      <cdr:y>0.89073</cdr:y>
    </cdr:to>
    <cdr:grpSp>
      <cdr:nvGrpSpPr>
        <cdr:cNvPr id="18" name="17 Grupo"/>
        <cdr:cNvGrpSpPr/>
      </cdr:nvGrpSpPr>
      <cdr:grpSpPr>
        <a:xfrm xmlns:a="http://schemas.openxmlformats.org/drawingml/2006/main">
          <a:off x="1" y="645475"/>
          <a:ext cx="329606" cy="2309040"/>
          <a:chOff x="22416" y="-226945"/>
          <a:chExt cx="329608" cy="2476142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478793" y="602265"/>
            <a:ext cx="1660027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0" name="9 Conector recto de flecha"/>
          <cdr:cNvSpPr/>
        </cdr:nvSpPr>
        <cdr:spPr>
          <a:xfrm xmlns:a="http://schemas.openxmlformats.org/drawingml/2006/main" rot="5400000">
            <a:off x="-38671" y="1862350"/>
            <a:ext cx="772105" cy="1589"/>
          </a:xfrm>
          <a:prstGeom xmlns:a="http://schemas.openxmlformats.org/drawingml/2006/main" prst="straightConnector1">
            <a:avLst/>
          </a:prstGeom>
          <a:ln xmlns:a="http://schemas.openxmlformats.org/drawingml/2006/main" w="47625">
            <a:solidFill>
              <a:srgbClr val="FF9900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39112" y="339816"/>
            <a:ext cx="791997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  <cdr:sp macro="" textlink="">
        <cdr:nvSpPr>
          <cdr:cNvPr id="12" name="1 CuadroTexto"/>
          <cdr:cNvSpPr txBox="1"/>
        </cdr:nvSpPr>
        <cdr:spPr>
          <a:xfrm xmlns:a="http://schemas.openxmlformats.org/drawingml/2006/main" rot="16200000">
            <a:off x="-329062" y="1507704"/>
            <a:ext cx="971898" cy="24652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1100" b="1"/>
              <a:t>DECRECEN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0.03447</cdr:x>
      <cdr:y>0.9223</cdr:y>
    </cdr:from>
    <cdr:to>
      <cdr:x>0.37295</cdr:x>
      <cdr:y>1</cdr:y>
    </cdr:to>
    <cdr:sp macro="" textlink="'Entrada Turistas Ext Aerop mes'!$D$7">
      <cdr:nvSpPr>
        <cdr:cNvPr id="20" name="1 CuadroTexto"/>
        <cdr:cNvSpPr txBox="1"/>
      </cdr:nvSpPr>
      <cdr:spPr>
        <a:xfrm xmlns:a="http://schemas.openxmlformats.org/drawingml/2006/main">
          <a:off x="247650" y="3068741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2C24551-AE84-43CA-9B42-839EDBE0BA4F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0.08172</cdr:x>
      <cdr:y>0.57947</cdr:y>
    </cdr:from>
    <cdr:to>
      <cdr:x>0.93648</cdr:x>
      <cdr:y>0.58291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87054" y="1922079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0.4469</cdr:x>
      <cdr:y>0.94598</cdr:y>
    </cdr:from>
    <cdr:to>
      <cdr:x>0.92014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210542" y="315681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4.31509E-6</cdr:x>
      <cdr:y>0.10597</cdr:y>
    </cdr:from>
    <cdr:to>
      <cdr:x>0.05119</cdr:x>
      <cdr:y>0.47498</cdr:y>
    </cdr:to>
    <cdr:grpSp>
      <cdr:nvGrpSpPr>
        <cdr:cNvPr id="18" name="17 Grupo"/>
        <cdr:cNvGrpSpPr/>
      </cdr:nvGrpSpPr>
      <cdr:grpSpPr>
        <a:xfrm xmlns:a="http://schemas.openxmlformats.org/drawingml/2006/main">
          <a:off x="31" y="351497"/>
          <a:ext cx="367722" cy="1224000"/>
          <a:chOff x="12889" y="549335"/>
          <a:chExt cx="367708" cy="1312568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276490" y="1204815"/>
            <a:ext cx="1312568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52662" y="1152938"/>
            <a:ext cx="800043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0.00265</cdr:x>
      <cdr:y>0.9223</cdr:y>
    </cdr:from>
    <cdr:to>
      <cdr:x>0.34113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19050" y="31337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1549F81-2A49-489D-8D4A-200F1F45DFFF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0.0502</cdr:x>
      <cdr:y>0.47669</cdr:y>
    </cdr:from>
    <cdr:to>
      <cdr:x>0.05042</cdr:x>
      <cdr:y>0.86741</cdr:y>
    </cdr:to>
    <cdr:sp macro="" textlink="">
      <cdr:nvSpPr>
        <cdr:cNvPr id="14" name="1 Conector recto de flecha"/>
        <cdr:cNvSpPr/>
      </cdr:nvSpPr>
      <cdr:spPr>
        <a:xfrm xmlns:a="http://schemas.openxmlformats.org/drawingml/2006/main" rot="5400000">
          <a:off x="-286599" y="2228350"/>
          <a:ext cx="1296000" cy="158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0.0053</cdr:x>
      <cdr:y>0.51543</cdr:y>
    </cdr:from>
    <cdr:to>
      <cdr:x>0.03961</cdr:x>
      <cdr:y>0.78867</cdr:y>
    </cdr:to>
    <cdr:sp macro="" textlink="">
      <cdr:nvSpPr>
        <cdr:cNvPr id="20" name="1 CuadroTexto"/>
        <cdr:cNvSpPr txBox="1"/>
      </cdr:nvSpPr>
      <cdr:spPr>
        <a:xfrm xmlns:a="http://schemas.openxmlformats.org/drawingml/2006/main" rot="16200000">
          <a:off x="-291811" y="2039556"/>
          <a:ext cx="906321" cy="246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0.08085</cdr:x>
      <cdr:y>0.49857</cdr:y>
    </cdr:from>
    <cdr:to>
      <cdr:x>0.93561</cdr:x>
      <cdr:y>0.50201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80822" y="1653735"/>
          <a:ext cx="6140673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0.17076</cdr:y>
    </cdr:from>
    <cdr:to>
      <cdr:x>0.04455</cdr:x>
      <cdr:y>0.45945</cdr:y>
    </cdr:to>
    <cdr:grpSp>
      <cdr:nvGrpSpPr>
        <cdr:cNvPr id="18" name="17 Grupo"/>
        <cdr:cNvGrpSpPr/>
      </cdr:nvGrpSpPr>
      <cdr:grpSpPr>
        <a:xfrm xmlns:a="http://schemas.openxmlformats.org/drawingml/2006/main">
          <a:off x="0" y="566401"/>
          <a:ext cx="320051" cy="957580"/>
          <a:chOff x="31940" y="1427767"/>
          <a:chExt cx="320081" cy="1026872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150647" y="1928828"/>
            <a:ext cx="1003730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36730" y="1917027"/>
            <a:ext cx="80628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0.00133</cdr:x>
      <cdr:y>0.92179</cdr:y>
    </cdr:from>
    <cdr:to>
      <cdr:x>0.33981</cdr:x>
      <cdr:y>0.99949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9525" y="30575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C416E1DC-9DAE-48F2-B988-D530B688A1B9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0.04356</cdr:x>
      <cdr:y>0.44594</cdr:y>
    </cdr:from>
    <cdr:to>
      <cdr:x>0.04378</cdr:x>
      <cdr:y>0.89093</cdr:y>
    </cdr:to>
    <cdr:sp macro="" textlink="">
      <cdr:nvSpPr>
        <cdr:cNvPr id="14" name="1 Conector recto de flecha"/>
        <cdr:cNvSpPr/>
      </cdr:nvSpPr>
      <cdr:spPr>
        <a:xfrm xmlns:a="http://schemas.openxmlformats.org/drawingml/2006/main" rot="5400000">
          <a:off x="-424270" y="2216358"/>
          <a:ext cx="1476000" cy="158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0.00398</cdr:x>
      <cdr:y>0.51255</cdr:y>
    </cdr:from>
    <cdr:to>
      <cdr:x>0.03829</cdr:x>
      <cdr:y>0.78579</cdr:y>
    </cdr:to>
    <cdr:sp macro="" textlink="">
      <cdr:nvSpPr>
        <cdr:cNvPr id="20" name="1 CuadroTexto"/>
        <cdr:cNvSpPr txBox="1"/>
      </cdr:nvSpPr>
      <cdr:spPr>
        <a:xfrm xmlns:a="http://schemas.openxmlformats.org/drawingml/2006/main" rot="16200000">
          <a:off x="-301313" y="2030019"/>
          <a:ext cx="906322" cy="246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0.08219</cdr:x>
      <cdr:y>0.59298</cdr:y>
    </cdr:from>
    <cdr:to>
      <cdr:x>0.93695</cdr:x>
      <cdr:y>0.59642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90490" y="1966890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0.09432</cdr:y>
    </cdr:from>
    <cdr:to>
      <cdr:x>0.04588</cdr:x>
      <cdr:y>0.36793</cdr:y>
    </cdr:to>
    <cdr:grpSp>
      <cdr:nvGrpSpPr>
        <cdr:cNvPr id="18" name="17 Grupo"/>
        <cdr:cNvGrpSpPr/>
      </cdr:nvGrpSpPr>
      <cdr:grpSpPr>
        <a:xfrm xmlns:a="http://schemas.openxmlformats.org/drawingml/2006/main">
          <a:off x="0" y="312845"/>
          <a:ext cx="329607" cy="907558"/>
          <a:chOff x="22413" y="383625"/>
          <a:chExt cx="329609" cy="774561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105423" y="824973"/>
            <a:ext cx="491591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30397" y="636435"/>
            <a:ext cx="774561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0.9223</cdr:y>
    </cdr:from>
    <cdr:to>
      <cdr:x>0.33848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0" y="31813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F7C340FB-B1CC-4140-B294-3A003914426C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0.04621</cdr:x>
      <cdr:y>0.33541</cdr:y>
    </cdr:from>
    <cdr:to>
      <cdr:x>0.04643</cdr:x>
      <cdr:y>0.89978</cdr:y>
    </cdr:to>
    <cdr:sp macro="" textlink="">
      <cdr:nvSpPr>
        <cdr:cNvPr id="14" name="1 Conector recto de flecha"/>
        <cdr:cNvSpPr/>
      </cdr:nvSpPr>
      <cdr:spPr>
        <a:xfrm xmlns:a="http://schemas.openxmlformats.org/drawingml/2006/main" rot="5400000">
          <a:off x="-603221" y="2047739"/>
          <a:ext cx="1872000" cy="158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0.00796</cdr:x>
      <cdr:y>0.50253</cdr:y>
    </cdr:from>
    <cdr:to>
      <cdr:x>0.04227</cdr:x>
      <cdr:y>0.77577</cdr:y>
    </cdr:to>
    <cdr:sp macro="" textlink="">
      <cdr:nvSpPr>
        <cdr:cNvPr id="20" name="1 CuadroTexto"/>
        <cdr:cNvSpPr txBox="1"/>
      </cdr:nvSpPr>
      <cdr:spPr>
        <a:xfrm xmlns:a="http://schemas.openxmlformats.org/drawingml/2006/main" rot="16200000">
          <a:off x="-272737" y="1996779"/>
          <a:ext cx="906321" cy="246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0.0782</cdr:x>
      <cdr:y>0.63135</cdr:y>
    </cdr:from>
    <cdr:to>
      <cdr:x>0.93296</cdr:x>
      <cdr:y>0.63478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61796" y="2094143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0.45874</cdr:x>
      <cdr:y>0.94598</cdr:y>
    </cdr:from>
    <cdr:to>
      <cdr:x>0.93198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95650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0.18213</cdr:y>
    </cdr:from>
    <cdr:to>
      <cdr:x>0.04588</cdr:x>
      <cdr:y>0.85288</cdr:y>
    </cdr:to>
    <cdr:grpSp>
      <cdr:nvGrpSpPr>
        <cdr:cNvPr id="18" name="17 Grupo"/>
        <cdr:cNvGrpSpPr/>
      </cdr:nvGrpSpPr>
      <cdr:grpSpPr>
        <a:xfrm xmlns:a="http://schemas.openxmlformats.org/drawingml/2006/main">
          <a:off x="0" y="604115"/>
          <a:ext cx="329606" cy="2224838"/>
          <a:chOff x="22415" y="218031"/>
          <a:chExt cx="329607" cy="2224851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440783" y="1009229"/>
            <a:ext cx="1584004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0" name="9 Conector recto de flecha"/>
          <cdr:cNvSpPr/>
        </cdr:nvSpPr>
        <cdr:spPr>
          <a:xfrm xmlns:a="http://schemas.openxmlformats.org/drawingml/2006/main" rot="5400000">
            <a:off x="23382" y="2116940"/>
            <a:ext cx="648001" cy="1589"/>
          </a:xfrm>
          <a:prstGeom xmlns:a="http://schemas.openxmlformats.org/drawingml/2006/main" prst="straightConnector1">
            <a:avLst/>
          </a:prstGeom>
          <a:ln xmlns:a="http://schemas.openxmlformats.org/drawingml/2006/main" w="47625">
            <a:solidFill>
              <a:srgbClr val="FF9900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179290" y="815230"/>
            <a:ext cx="67235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  <cdr:sp macro="" textlink="">
        <cdr:nvSpPr>
          <cdr:cNvPr id="12" name="1 CuadroTexto"/>
          <cdr:cNvSpPr txBox="1"/>
        </cdr:nvSpPr>
        <cdr:spPr>
          <a:xfrm xmlns:a="http://schemas.openxmlformats.org/drawingml/2006/main" rot="16200000">
            <a:off x="-242604" y="1888191"/>
            <a:ext cx="840442" cy="26894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1100" b="1"/>
              <a:t>DECRECEN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01105" y="44812"/>
          <a:ext cx="482986" cy="3249707"/>
          <a:chOff x="6701116" y="44825"/>
          <a:chExt cx="482975" cy="3249706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206" y="1098177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87" y="2319617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0.90169</cdr:y>
    </cdr:from>
    <cdr:to>
      <cdr:x>0.33848</cdr:x>
      <cdr:y>0.97939</cdr:y>
    </cdr:to>
    <cdr:sp macro="" textlink="'Entrada Turistas Ext Aerop mes'!$D$7">
      <cdr:nvSpPr>
        <cdr:cNvPr id="19" name="1 CuadroTexto"/>
        <cdr:cNvSpPr txBox="1"/>
      </cdr:nvSpPr>
      <cdr:spPr>
        <a:xfrm xmlns:a="http://schemas.openxmlformats.org/drawingml/2006/main">
          <a:off x="0" y="2990852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C0C6678D-F3BF-4084-AA8F-F924DEE04A3A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0.07182</cdr:x>
      <cdr:y>0.61529</cdr:y>
    </cdr:from>
    <cdr:to>
      <cdr:x>0.92658</cdr:x>
      <cdr:y>0.61873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15937" y="2040892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0.00265</cdr:x>
      <cdr:y>0.60507</cdr:y>
    </cdr:from>
    <cdr:to>
      <cdr:x>0.03697</cdr:x>
      <cdr:y>0.87831</cdr:y>
    </cdr:to>
    <cdr:sp macro="" textlink="">
      <cdr:nvSpPr>
        <cdr:cNvPr id="12" name="1 CuadroTexto"/>
        <cdr:cNvSpPr txBox="1"/>
      </cdr:nvSpPr>
      <cdr:spPr>
        <a:xfrm xmlns:a="http://schemas.openxmlformats.org/drawingml/2006/main" rot="16200000">
          <a:off x="-310843" y="2336852"/>
          <a:ext cx="906321" cy="2465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0.05278</cdr:x>
      <cdr:y>0.60666</cdr:y>
    </cdr:from>
    <cdr:to>
      <cdr:x>0.053</cdr:x>
      <cdr:y>0.82373</cdr:y>
    </cdr:to>
    <cdr:sp macro="" textlink="">
      <cdr:nvSpPr>
        <cdr:cNvPr id="22" name="21 Conector recto de flecha"/>
        <cdr:cNvSpPr/>
      </cdr:nvSpPr>
      <cdr:spPr>
        <a:xfrm xmlns:a="http://schemas.openxmlformats.org/drawingml/2006/main" rot="5400000">
          <a:off x="19936" y="2371467"/>
          <a:ext cx="720000" cy="1581"/>
        </a:xfrm>
        <a:prstGeom xmlns:a="http://schemas.openxmlformats.org/drawingml/2006/main" prst="straightConnector1">
          <a:avLst/>
        </a:prstGeom>
        <a:ln xmlns:a="http://schemas.openxmlformats.org/drawingml/2006/main" w="47625">
          <a:solidFill>
            <a:srgbClr val="FF99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0.02652</cdr:x>
      <cdr:y>0.9223</cdr:y>
    </cdr:from>
    <cdr:to>
      <cdr:x>0.365</cdr:x>
      <cdr:y>1</cdr:y>
    </cdr:to>
    <cdr:sp macro="" textlink="'Entrada Turistas Ext Aerop mes'!$D$7">
      <cdr:nvSpPr>
        <cdr:cNvPr id="20" name="1 CuadroTexto"/>
        <cdr:cNvSpPr txBox="1"/>
      </cdr:nvSpPr>
      <cdr:spPr>
        <a:xfrm xmlns:a="http://schemas.openxmlformats.org/drawingml/2006/main">
          <a:off x="190500" y="30670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A28FCB4-5377-476C-A96E-9FF8F1E14DF3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0.01105</cdr:x>
      <cdr:y>0.29352</cdr:y>
    </cdr:from>
    <cdr:to>
      <cdr:x>0.04848</cdr:x>
      <cdr:y>0.52847</cdr:y>
    </cdr:to>
    <cdr:grpSp>
      <cdr:nvGrpSpPr>
        <cdr:cNvPr id="13" name="1 Grupo"/>
        <cdr:cNvGrpSpPr/>
      </cdr:nvGrpSpPr>
      <cdr:grpSpPr>
        <a:xfrm xmlns:a="http://schemas.openxmlformats.org/drawingml/2006/main">
          <a:off x="79375" y="973592"/>
          <a:ext cx="268942" cy="779320"/>
          <a:chOff x="0" y="656092"/>
          <a:chExt cx="268912" cy="930162"/>
        </a:xfrm>
      </cdr:grpSpPr>
      <cdr:sp macro="" textlink="">
        <cdr:nvSpPr>
          <cdr:cNvPr id="18" name="4 CuadroTexto"/>
          <cdr:cNvSpPr txBox="1"/>
        </cdr:nvSpPr>
        <cdr:spPr>
          <a:xfrm xmlns:a="http://schemas.openxmlformats.org/drawingml/2006/main" rot="16200000">
            <a:off x="-330625" y="986717"/>
            <a:ext cx="930162" cy="26891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0.05472</cdr:x>
      <cdr:y>0.21633</cdr:y>
    </cdr:from>
    <cdr:to>
      <cdr:x>0.05494</cdr:x>
      <cdr:y>0.60705</cdr:y>
    </cdr:to>
    <cdr:sp macro="" textlink="">
      <cdr:nvSpPr>
        <cdr:cNvPr id="14" name="3 Conector recto de flecha"/>
        <cdr:cNvSpPr/>
      </cdr:nvSpPr>
      <cdr:spPr>
        <a:xfrm xmlns:a="http://schemas.openxmlformats.org/drawingml/2006/main" rot="5400000" flipH="1" flipV="1">
          <a:off x="-254062" y="1364760"/>
          <a:ext cx="1296000" cy="158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68719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0.07907</cdr:x>
      <cdr:y>0.46173</cdr:y>
    </cdr:from>
    <cdr:to>
      <cdr:x>0.93383</cdr:x>
      <cdr:y>0.46517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68064" y="1531521"/>
          <a:ext cx="6140673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0.3807</cdr:y>
    </cdr:from>
    <cdr:to>
      <cdr:x>0</cdr:x>
      <cdr:y>0.3807</cdr:y>
    </cdr:to>
    <cdr:grpSp>
      <cdr:nvGrpSpPr>
        <cdr:cNvPr id="11" name="1 Grupo"/>
        <cdr:cNvGrpSpPr/>
      </cdr:nvGrpSpPr>
      <cdr:grpSpPr>
        <a:xfrm xmlns:a="http://schemas.openxmlformats.org/drawingml/2006/main">
          <a:off x="0" y="1262751"/>
          <a:ext cx="0" cy="0"/>
          <a:chOff x="0" y="1262751"/>
          <a:chExt cx="0" cy="0"/>
        </a:xfrm>
      </cdr:grpSpPr>
    </cdr:grpSp>
  </cdr:relSizeAnchor>
  <cdr:relSizeAnchor xmlns:cdr="http://schemas.openxmlformats.org/drawingml/2006/chartDrawing">
    <cdr:from>
      <cdr:x>0.00133</cdr:x>
      <cdr:y>0.9223</cdr:y>
    </cdr:from>
    <cdr:to>
      <cdr:x>0.33981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9525" y="308610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F04D29C-0113-4460-A323-0149DCDAA960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0.03954</cdr:x>
      <cdr:y>0.23768</cdr:y>
    </cdr:from>
    <cdr:to>
      <cdr:x>0.03977</cdr:x>
      <cdr:y>0.86718</cdr:y>
    </cdr:to>
    <cdr:sp macro="" textlink="">
      <cdr:nvSpPr>
        <cdr:cNvPr id="14" name="1 Conector recto de flecha"/>
        <cdr:cNvSpPr/>
      </cdr:nvSpPr>
      <cdr:spPr>
        <a:xfrm xmlns:a="http://schemas.openxmlformats.org/drawingml/2006/main" rot="5400000">
          <a:off x="-759128" y="1831544"/>
          <a:ext cx="2088000" cy="1652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</cdr:x>
      <cdr:y>0.41925</cdr:y>
    </cdr:from>
    <cdr:to>
      <cdr:x>0.03744</cdr:x>
      <cdr:y>0.67263</cdr:y>
    </cdr:to>
    <cdr:sp macro="" textlink="">
      <cdr:nvSpPr>
        <cdr:cNvPr id="20" name="1 CuadroTexto"/>
        <cdr:cNvSpPr txBox="1"/>
      </cdr:nvSpPr>
      <cdr:spPr>
        <a:xfrm xmlns:a="http://schemas.openxmlformats.org/drawingml/2006/main" rot="16200000">
          <a:off x="-285737" y="1676379"/>
          <a:ext cx="840446" cy="268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0.08881</cdr:x>
      <cdr:y>0.54216</cdr:y>
    </cdr:from>
    <cdr:to>
      <cdr:x>0.94357</cdr:x>
      <cdr:y>0.54559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638014" y="1798316"/>
          <a:ext cx="6140673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0.49602</cdr:x>
      <cdr:y>0.93922</cdr:y>
    </cdr:from>
    <cdr:to>
      <cdr:x>0.96926</cdr:x>
      <cdr:y>0.99324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63470" y="3115349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0.00265</cdr:x>
      <cdr:y>0.30092</cdr:y>
    </cdr:from>
    <cdr:to>
      <cdr:x>0.04009</cdr:x>
      <cdr:y>0.49438</cdr:y>
    </cdr:to>
    <cdr:sp macro="" textlink="">
      <cdr:nvSpPr>
        <cdr:cNvPr id="11" name="10 CuadroTexto"/>
        <cdr:cNvSpPr txBox="1"/>
      </cdr:nvSpPr>
      <cdr:spPr>
        <a:xfrm xmlns:a="http://schemas.openxmlformats.org/drawingml/2006/main" rot="16200000">
          <a:off x="-167311" y="1184495"/>
          <a:ext cx="641695" cy="268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0.93901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45933" y="44812"/>
          <a:ext cx="438158" cy="3249707"/>
          <a:chOff x="6745941" y="44825"/>
          <a:chExt cx="438150" cy="3249706"/>
        </a:xfrm>
      </cdr:grpSpPr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</cdr:grpSp>
  </cdr:relSizeAnchor>
  <cdr:relSizeAnchor xmlns:cdr="http://schemas.openxmlformats.org/drawingml/2006/chartDrawing">
    <cdr:from>
      <cdr:x>0.04711</cdr:x>
      <cdr:y>0.17617</cdr:y>
    </cdr:from>
    <cdr:to>
      <cdr:x>0.04867</cdr:x>
      <cdr:y>0.56689</cdr:y>
    </cdr:to>
    <cdr:sp macro="" textlink="">
      <cdr:nvSpPr>
        <cdr:cNvPr id="19" name="18 Conector recto de flecha"/>
        <cdr:cNvSpPr/>
      </cdr:nvSpPr>
      <cdr:spPr>
        <a:xfrm xmlns:a="http://schemas.openxmlformats.org/drawingml/2006/main" rot="16200000" flipV="1">
          <a:off x="-303953" y="1226734"/>
          <a:ext cx="1296000" cy="11207"/>
        </a:xfrm>
        <a:prstGeom xmlns:a="http://schemas.openxmlformats.org/drawingml/2006/main" prst="straightConnector1">
          <a:avLst/>
        </a:prstGeom>
        <a:ln xmlns:a="http://schemas.openxmlformats.org/drawingml/2006/main" w="47625">
          <a:solidFill>
            <a:srgbClr val="000099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0.04882</cdr:x>
      <cdr:y>0.57169</cdr:y>
    </cdr:from>
    <cdr:to>
      <cdr:x>0.04882</cdr:x>
      <cdr:y>0.90815</cdr:y>
    </cdr:to>
    <cdr:sp macro="" textlink="">
      <cdr:nvSpPr>
        <cdr:cNvPr id="12" name="1 Conector recto de flecha"/>
        <cdr:cNvSpPr/>
      </cdr:nvSpPr>
      <cdr:spPr>
        <a:xfrm xmlns:a="http://schemas.openxmlformats.org/drawingml/2006/main" rot="5400000" flipV="1">
          <a:off x="-207273" y="2454265"/>
          <a:ext cx="1116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1.39196E-7</cdr:x>
      <cdr:y>0.68057</cdr:y>
    </cdr:from>
    <cdr:to>
      <cdr:x>0.03744</cdr:x>
      <cdr:y>0.93395</cdr:y>
    </cdr:to>
    <cdr:sp macro="" textlink="">
      <cdr:nvSpPr>
        <cdr:cNvPr id="13" name="1 CuadroTexto"/>
        <cdr:cNvSpPr txBox="1"/>
      </cdr:nvSpPr>
      <cdr:spPr>
        <a:xfrm xmlns:a="http://schemas.openxmlformats.org/drawingml/2006/main" rot="16200000">
          <a:off x="-285750" y="2543176"/>
          <a:ext cx="840440" cy="268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  <cdr:relSizeAnchor xmlns:cdr="http://schemas.openxmlformats.org/drawingml/2006/chartDrawing">
    <cdr:from>
      <cdr:x>0.00265</cdr:x>
      <cdr:y>0.9223</cdr:y>
    </cdr:from>
    <cdr:to>
      <cdr:x>0.34113</cdr:x>
      <cdr:y>1</cdr:y>
    </cdr:to>
    <cdr:sp macro="" textlink="'Entrada Turistas Ext Aerop mes'!$D$7">
      <cdr:nvSpPr>
        <cdr:cNvPr id="14" name="1 CuadroTexto"/>
        <cdr:cNvSpPr txBox="1"/>
      </cdr:nvSpPr>
      <cdr:spPr>
        <a:xfrm xmlns:a="http://schemas.openxmlformats.org/drawingml/2006/main">
          <a:off x="19050" y="308610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00CA07A-09C1-466B-8FF5-67DF5E128A5A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0.93628</cdr:x>
      <cdr:y>0.08801</cdr:y>
    </cdr:from>
    <cdr:to>
      <cdr:x>0.93893</cdr:x>
      <cdr:y>0.92652</cdr:y>
    </cdr:to>
    <cdr:sp macro="" textlink="">
      <cdr:nvSpPr>
        <cdr:cNvPr id="25" name="24 Conector recto de flecha"/>
        <cdr:cNvSpPr/>
      </cdr:nvSpPr>
      <cdr:spPr>
        <a:xfrm xmlns:a="http://schemas.openxmlformats.org/drawingml/2006/main" rot="16200000" flipH="1">
          <a:off x="5345205" y="1673038"/>
          <a:ext cx="2781301" cy="19051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0.08107</cdr:x>
      <cdr:y>0.66816</cdr:y>
    </cdr:from>
    <cdr:to>
      <cdr:x>0.93583</cdr:x>
      <cdr:y>0.67159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82444" y="2216241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0.46802</cdr:x>
      <cdr:y>0.94024</cdr:y>
    </cdr:from>
    <cdr:to>
      <cdr:x>0.94126</cdr:x>
      <cdr:y>0.99426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62325" y="311871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0.93901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45933" y="44812"/>
          <a:ext cx="438158" cy="3249707"/>
          <a:chOff x="6745941" y="44825"/>
          <a:chExt cx="438150" cy="3249706"/>
        </a:xfrm>
      </cdr:grpSpPr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</cdr:grpSp>
  </cdr:relSizeAnchor>
  <cdr:relSizeAnchor xmlns:cdr="http://schemas.openxmlformats.org/drawingml/2006/chartDrawing">
    <cdr:from>
      <cdr:x>0</cdr:x>
      <cdr:y>0.51494</cdr:y>
    </cdr:from>
    <cdr:to>
      <cdr:x>0.03744</cdr:x>
      <cdr:y>0.71267</cdr:y>
    </cdr:to>
    <cdr:sp macro="" textlink="">
      <cdr:nvSpPr>
        <cdr:cNvPr id="13" name="1 CuadroTexto"/>
        <cdr:cNvSpPr txBox="1"/>
      </cdr:nvSpPr>
      <cdr:spPr>
        <a:xfrm xmlns:a="http://schemas.openxmlformats.org/drawingml/2006/main" rot="16200000">
          <a:off x="-193444" y="1901465"/>
          <a:ext cx="655860" cy="268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0.03385</cdr:x>
      <cdr:y>0.28429</cdr:y>
    </cdr:from>
    <cdr:to>
      <cdr:x>0.03541</cdr:x>
      <cdr:y>0.89577</cdr:y>
    </cdr:to>
    <cdr:sp macro="" textlink="">
      <cdr:nvSpPr>
        <cdr:cNvPr id="14" name="2 Conector recto de flecha"/>
        <cdr:cNvSpPr/>
      </cdr:nvSpPr>
      <cdr:spPr>
        <a:xfrm xmlns:a="http://schemas.openxmlformats.org/drawingml/2006/main" rot="16200000" flipV="1">
          <a:off x="-765337" y="1951482"/>
          <a:ext cx="2028244" cy="11208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</cdr:x>
      <cdr:y>0.88446</cdr:y>
    </cdr:from>
    <cdr:to>
      <cdr:x>0.33848</cdr:x>
      <cdr:y>0.96216</cdr:y>
    </cdr:to>
    <cdr:sp macro="" textlink="'Entrada Turistas Ext Aerop mes'!$D$7">
      <cdr:nvSpPr>
        <cdr:cNvPr id="12" name="1 CuadroTexto"/>
        <cdr:cNvSpPr txBox="1"/>
      </cdr:nvSpPr>
      <cdr:spPr>
        <a:xfrm xmlns:a="http://schemas.openxmlformats.org/drawingml/2006/main">
          <a:off x="0" y="293370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02D11B5-B269-462B-BD77-CBE5235E3318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invierno 12/13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0.93363</cdr:x>
      <cdr:y>0.09814</cdr:y>
    </cdr:from>
    <cdr:to>
      <cdr:x>0.94026</cdr:x>
      <cdr:y>0.95101</cdr:y>
    </cdr:to>
    <cdr:sp macro="" textlink="">
      <cdr:nvSpPr>
        <cdr:cNvPr id="19" name="18 Conector recto de flecha"/>
        <cdr:cNvSpPr/>
      </cdr:nvSpPr>
      <cdr:spPr>
        <a:xfrm xmlns:a="http://schemas.openxmlformats.org/drawingml/2006/main" rot="16200000" flipH="1">
          <a:off x="6707280" y="325529"/>
          <a:ext cx="47626" cy="2828926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0.08171</cdr:x>
      <cdr:y>0.44825</cdr:y>
    </cdr:from>
    <cdr:to>
      <cdr:x>0.93647</cdr:x>
      <cdr:y>0.45168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87000" y="1486812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0.46537</cdr:x>
      <cdr:y>0.94598</cdr:y>
    </cdr:from>
    <cdr:to>
      <cdr:x>0.93861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43275" y="31758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0.00733</cdr:x>
      <cdr:y>0.16358</cdr:y>
    </cdr:from>
    <cdr:to>
      <cdr:x>0.05112</cdr:x>
      <cdr:y>0.72795</cdr:y>
    </cdr:to>
    <cdr:grpSp>
      <cdr:nvGrpSpPr>
        <cdr:cNvPr id="18" name="17 Grupo"/>
        <cdr:cNvGrpSpPr/>
      </cdr:nvGrpSpPr>
      <cdr:grpSpPr>
        <a:xfrm xmlns:a="http://schemas.openxmlformats.org/drawingml/2006/main">
          <a:off x="52659" y="542585"/>
          <a:ext cx="314592" cy="1871983"/>
          <a:chOff x="33622" y="679306"/>
          <a:chExt cx="314554" cy="1656004"/>
        </a:xfrm>
      </cdr:grpSpPr>
      <cdr:sp macro="" textlink="">
        <cdr:nvSpPr>
          <cdr:cNvPr id="10" name="9 Conector recto de flecha"/>
          <cdr:cNvSpPr/>
        </cdr:nvSpPr>
        <cdr:spPr>
          <a:xfrm xmlns:a="http://schemas.openxmlformats.org/drawingml/2006/main" rot="5400000">
            <a:off x="-479826" y="1507308"/>
            <a:ext cx="1656004" cy="0"/>
          </a:xfrm>
          <a:prstGeom xmlns:a="http://schemas.openxmlformats.org/drawingml/2006/main" prst="straightConnector1">
            <a:avLst/>
          </a:prstGeom>
          <a:ln xmlns:a="http://schemas.openxmlformats.org/drawingml/2006/main" w="47625">
            <a:solidFill>
              <a:srgbClr val="FF9900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2" name="1 CuadroTexto"/>
          <cdr:cNvSpPr txBox="1"/>
        </cdr:nvSpPr>
        <cdr:spPr>
          <a:xfrm xmlns:a="http://schemas.openxmlformats.org/drawingml/2006/main" rot="16200000">
            <a:off x="-252129" y="1716741"/>
            <a:ext cx="840442" cy="26894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1100" b="1"/>
              <a:t>DECRECEN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01105" y="44812"/>
          <a:ext cx="482986" cy="3249707"/>
          <a:chOff x="6701116" y="44825"/>
          <a:chExt cx="482975" cy="3249706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206" y="1098177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87" y="2319617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0.87551</cdr:y>
    </cdr:from>
    <cdr:to>
      <cdr:x>0.33848</cdr:x>
      <cdr:y>0.95321</cdr:y>
    </cdr:to>
    <cdr:sp macro="" textlink="'Entrada Turistas Ext Aerop mes'!$D$7">
      <cdr:nvSpPr>
        <cdr:cNvPr id="14" name="13 CuadroTexto"/>
        <cdr:cNvSpPr txBox="1"/>
      </cdr:nvSpPr>
      <cdr:spPr>
        <a:xfrm xmlns:a="http://schemas.openxmlformats.org/drawingml/2006/main">
          <a:off x="0" y="2904011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C10DA0-2203-434F-B9BC-8CBA5D8FCF8C}" type="TxLink">
            <a:rPr lang="es-ES" sz="1400" b="1">
              <a:solidFill>
                <a:schemeClr val="accent1">
                  <a:lumMod val="75000"/>
                </a:schemeClr>
              </a:solidFill>
            </a:rPr>
            <a:pPr/>
            <a:t>invierno 12/13</a:t>
          </a:fld>
          <a:endParaRPr lang="es-ES" sz="1400" b="1">
            <a:solidFill>
              <a:schemeClr val="accent1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206375</xdr:colOff>
      <xdr:row>4</xdr:row>
      <xdr:rowOff>79375</xdr:rowOff>
    </xdr:from>
    <xdr:to>
      <xdr:col>9</xdr:col>
      <xdr:colOff>625475</xdr:colOff>
      <xdr:row>31</xdr:row>
      <xdr:rowOff>53975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33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43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0.38207</cdr:x>
      <cdr:y>0.16932</cdr:y>
    </cdr:from>
    <cdr:to>
      <cdr:x>0.61745</cdr:x>
      <cdr:y>0.22115</cdr:y>
    </cdr:to>
    <cdr:sp macro="" textlink="'Entrada Turistas Ext Aerop mes'!$D$7">
      <cdr:nvSpPr>
        <cdr:cNvPr id="2" name="1 CuadroTexto"/>
        <cdr:cNvSpPr txBox="1"/>
      </cdr:nvSpPr>
      <cdr:spPr>
        <a:xfrm xmlns:a="http://schemas.openxmlformats.org/drawingml/2006/main">
          <a:off x="2489200" y="777875"/>
          <a:ext cx="15335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FD1CF3C4-BD4B-428F-8CBC-145085A1671E}" type="TxLink">
            <a:rPr lang="es-ES" sz="1100"/>
            <a:pPr algn="ctr"/>
            <a:t>invierno 12/13</a:t>
          </a:fld>
          <a:endParaRPr lang="es-ES" sz="1100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209550</xdr:rowOff>
    </xdr:from>
    <xdr:to>
      <xdr:col>8</xdr:col>
      <xdr:colOff>539750</xdr:colOff>
      <xdr:row>51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81</xdr:row>
      <xdr:rowOff>114300</xdr:rowOff>
    </xdr:from>
    <xdr:to>
      <xdr:col>8</xdr:col>
      <xdr:colOff>539750</xdr:colOff>
      <xdr:row>83</xdr:row>
      <xdr:rowOff>95250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66878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361950</xdr:colOff>
      <xdr:row>7</xdr:row>
      <xdr:rowOff>66675</xdr:rowOff>
    </xdr:from>
    <xdr:to>
      <xdr:col>9</xdr:col>
      <xdr:colOff>723900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847725</xdr:colOff>
      <xdr:row>13</xdr:row>
      <xdr:rowOff>0</xdr:rowOff>
    </xdr:from>
    <xdr:to>
      <xdr:col>7</xdr:col>
      <xdr:colOff>390525</xdr:colOff>
      <xdr:row>40</xdr:row>
      <xdr:rowOff>66675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0</xdr:col>
      <xdr:colOff>952500</xdr:colOff>
      <xdr:row>3</xdr:row>
      <xdr:rowOff>167599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5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9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945092</xdr:colOff>
      <xdr:row>3</xdr:row>
      <xdr:rowOff>152400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45092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409575</xdr:colOff>
      <xdr:row>4</xdr:row>
      <xdr:rowOff>9525</xdr:rowOff>
    </xdr:from>
    <xdr:to>
      <xdr:col>9</xdr:col>
      <xdr:colOff>9525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</xdr:row>
      <xdr:rowOff>130175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0.58136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0469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957526</xdr:colOff>
      <xdr:row>3</xdr:row>
      <xdr:rowOff>161924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7526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695325</xdr:colOff>
      <xdr:row>17</xdr:row>
      <xdr:rowOff>85725</xdr:rowOff>
    </xdr:from>
    <xdr:to>
      <xdr:col>10</xdr:col>
      <xdr:colOff>295275</xdr:colOff>
      <xdr:row>18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590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942974</xdr:colOff>
      <xdr:row>3</xdr:row>
      <xdr:rowOff>150778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42974" cy="722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1</xdr:row>
      <xdr:rowOff>133350</xdr:rowOff>
    </xdr:from>
    <xdr:to>
      <xdr:col>9</xdr:col>
      <xdr:colOff>542925</xdr:colOff>
      <xdr:row>3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32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228600</xdr:colOff>
      <xdr:row>1</xdr:row>
      <xdr:rowOff>171450</xdr:rowOff>
    </xdr:from>
    <xdr:to>
      <xdr:col>9</xdr:col>
      <xdr:colOff>546100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47624</xdr:colOff>
      <xdr:row>26</xdr:row>
      <xdr:rowOff>104775</xdr:rowOff>
    </xdr:from>
    <xdr:to>
      <xdr:col>12</xdr:col>
      <xdr:colOff>723900</xdr:colOff>
      <xdr:row>55</xdr:row>
      <xdr:rowOff>47625</xdr:rowOff>
    </xdr:to>
    <xdr:grpSp>
      <xdr:nvGrpSpPr>
        <xdr:cNvPr id="4" name="3 Grupo"/>
        <xdr:cNvGrpSpPr/>
      </xdr:nvGrpSpPr>
      <xdr:grpSpPr>
        <a:xfrm>
          <a:off x="1019174" y="5172075"/>
          <a:ext cx="9229726" cy="4943475"/>
          <a:chOff x="1019174" y="5172075"/>
          <a:chExt cx="9229726" cy="4943475"/>
        </a:xfrm>
      </xdr:grpSpPr>
      <xdr:graphicFrame macro="">
        <xdr:nvGraphicFramePr>
          <xdr:cNvPr id="5" name="Chart 4"/>
          <xdr:cNvGraphicFramePr>
            <a:graphicFrameLocks/>
          </xdr:cNvGraphicFramePr>
        </xdr:nvGraphicFramePr>
        <xdr:xfrm>
          <a:off x="1019174" y="5172075"/>
          <a:ext cx="9229726" cy="494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'Alojados zona tipología'!E6">
        <xdr:nvSpPr>
          <xdr:cNvPr id="6" name="5 CuadroTexto"/>
          <xdr:cNvSpPr txBox="1"/>
        </xdr:nvSpPr>
        <xdr:spPr>
          <a:xfrm>
            <a:off x="4514849" y="5495925"/>
            <a:ext cx="2028826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fld id="{AB822D63-7149-4410-893A-4F3BEAE3F190}" type="TxLink">
              <a:rPr lang="es-ES" sz="1400" b="1">
                <a:solidFill>
                  <a:schemeClr val="accent1">
                    <a:lumMod val="50000"/>
                  </a:schemeClr>
                </a:solidFill>
              </a:rPr>
              <a:pPr algn="ctr"/>
              <a:t>invierno 12/13</a:t>
            </a:fld>
            <a:endParaRPr lang="es-ES" sz="1400" b="1">
              <a:solidFill>
                <a:schemeClr val="accent1">
                  <a:lumMod val="50000"/>
                </a:schemeClr>
              </a:solidFill>
            </a:endParaRPr>
          </a:p>
        </xdr:txBody>
      </xdr:sp>
    </xdr:grpSp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0.04167</cdr:x>
      <cdr:y>0</cdr:y>
    </cdr:from>
    <cdr:to>
      <cdr:x>0.97303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74368" y="0"/>
          <a:ext cx="6132959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0.03691</cdr:x>
      <cdr:y>0</cdr:y>
    </cdr:from>
    <cdr:to>
      <cdr:x>0.96827</cdr:x>
      <cdr:y>0.13295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40669" y="0"/>
          <a:ext cx="8596198" cy="657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8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8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8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8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969964</xdr:colOff>
      <xdr:row>3</xdr:row>
      <xdr:rowOff>171450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</xdr:row>
      <xdr:rowOff>104775</xdr:rowOff>
    </xdr:from>
    <xdr:to>
      <xdr:col>10</xdr:col>
      <xdr:colOff>133350</xdr:colOff>
      <xdr:row>4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79375</xdr:rowOff>
    </xdr:from>
    <xdr:to>
      <xdr:col>8</xdr:col>
      <xdr:colOff>733425</xdr:colOff>
      <xdr:row>28</xdr:row>
      <xdr:rowOff>155575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0.07621</cdr:x>
      <cdr:y>2.38607E-7</cdr:y>
    </cdr:from>
    <cdr:to>
      <cdr:x>0.90669</cdr:x>
      <cdr:y>0.14091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466725" y="1"/>
          <a:ext cx="50863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DEL TURISMO ALOJADO SEGÚN ZONAS TURÍSTICAS Y TIPOLOGÍA ALOJATIVA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27</xdr:row>
      <xdr:rowOff>0</xdr:rowOff>
    </xdr:from>
    <xdr:to>
      <xdr:col>10</xdr:col>
      <xdr:colOff>361950</xdr:colOff>
      <xdr:row>27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400050</xdr:colOff>
      <xdr:row>5</xdr:row>
      <xdr:rowOff>76200</xdr:rowOff>
    </xdr:from>
    <xdr:to>
      <xdr:col>9</xdr:col>
      <xdr:colOff>685800</xdr:colOff>
      <xdr:row>25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314325</xdr:colOff>
      <xdr:row>1</xdr:row>
      <xdr:rowOff>133350</xdr:rowOff>
    </xdr:from>
    <xdr:to>
      <xdr:col>8</xdr:col>
      <xdr:colOff>676275</xdr:colOff>
      <xdr:row>3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32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307975</xdr:colOff>
      <xdr:row>1</xdr:row>
      <xdr:rowOff>79375</xdr:rowOff>
    </xdr:from>
    <xdr:to>
      <xdr:col>9</xdr:col>
      <xdr:colOff>555625</xdr:colOff>
      <xdr:row>21</xdr:row>
      <xdr:rowOff>50800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0.00751</cdr:x>
      <cdr:y>0.94746</cdr:y>
    </cdr:from>
    <cdr:to>
      <cdr:x>0.51628</cdr:x>
      <cdr:y>0.98039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928678"/>
          <a:ext cx="3227459" cy="1365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0.09808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0"/>
          <a:ext cx="6343650" cy="406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4B1D0CE-2B24-489B-9202-254D4FB046B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LOS TURISTAS  ALOJADOS EN TENERIFE POR ZONAS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981074</xdr:colOff>
      <xdr:row>3</xdr:row>
      <xdr:rowOff>179962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4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32</xdr:col>
      <xdr:colOff>209550</xdr:colOff>
      <xdr:row>3</xdr:row>
      <xdr:rowOff>161925</xdr:rowOff>
    </xdr:from>
    <xdr:to>
      <xdr:col>32</xdr:col>
      <xdr:colOff>568325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1555075" y="733425"/>
          <a:ext cx="35877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114300</xdr:colOff>
      <xdr:row>5</xdr:row>
      <xdr:rowOff>152400</xdr:rowOff>
    </xdr:from>
    <xdr:to>
      <xdr:col>9</xdr:col>
      <xdr:colOff>476250</xdr:colOff>
      <xdr:row>6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438150</xdr:colOff>
      <xdr:row>21</xdr:row>
      <xdr:rowOff>142875</xdr:rowOff>
    </xdr:from>
    <xdr:to>
      <xdr:col>13</xdr:col>
      <xdr:colOff>85725</xdr:colOff>
      <xdr:row>21</xdr:row>
      <xdr:rowOff>142875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562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647700</xdr:colOff>
      <xdr:row>5</xdr:row>
      <xdr:rowOff>228600</xdr:rowOff>
    </xdr:from>
    <xdr:to>
      <xdr:col>19</xdr:col>
      <xdr:colOff>247650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992225" y="1219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</xdr:row>
      <xdr:rowOff>120650</xdr:rowOff>
    </xdr:from>
    <xdr:to>
      <xdr:col>10</xdr:col>
      <xdr:colOff>552450</xdr:colOff>
      <xdr:row>22</xdr:row>
      <xdr:rowOff>82550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133350</xdr:colOff>
      <xdr:row>1</xdr:row>
      <xdr:rowOff>495300</xdr:rowOff>
    </xdr:to>
    <xdr:pic>
      <xdr:nvPicPr>
        <xdr:cNvPr id="4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0.95576</cdr:y>
    </cdr:from>
    <cdr:to>
      <cdr:x>0.53085</cdr:x>
      <cdr:y>0.99875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5028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127000</xdr:colOff>
      <xdr:row>1</xdr:row>
      <xdr:rowOff>88899</xdr:rowOff>
    </xdr:from>
    <xdr:to>
      <xdr:col>9</xdr:col>
      <xdr:colOff>660400</xdr:colOff>
      <xdr:row>20</xdr:row>
      <xdr:rowOff>22224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0913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881B224-D2EB-4ED8-BF5D-547B234CE9F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85725</xdr:colOff>
      <xdr:row>1</xdr:row>
      <xdr:rowOff>152400</xdr:rowOff>
    </xdr:from>
    <xdr:to>
      <xdr:col>8</xdr:col>
      <xdr:colOff>619125</xdr:colOff>
      <xdr:row>20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881B224-D2EB-4ED8-BF5D-547B234CE9F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0.95739</cdr:y>
    </cdr:from>
    <cdr:to>
      <cdr:x>0.56532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314325</xdr:colOff>
      <xdr:row>1</xdr:row>
      <xdr:rowOff>66675</xdr:rowOff>
    </xdr:from>
    <xdr:to>
      <xdr:col>26</xdr:col>
      <xdr:colOff>676275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57150</xdr:colOff>
      <xdr:row>1</xdr:row>
      <xdr:rowOff>9525</xdr:rowOff>
    </xdr:from>
    <xdr:to>
      <xdr:col>1</xdr:col>
      <xdr:colOff>419100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1442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981074</xdr:colOff>
      <xdr:row>4</xdr:row>
      <xdr:rowOff>18037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4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628650</xdr:colOff>
      <xdr:row>2</xdr:row>
      <xdr:rowOff>133350</xdr:rowOff>
    </xdr:from>
    <xdr:to>
      <xdr:col>10</xdr:col>
      <xdr:colOff>228600</xdr:colOff>
      <xdr:row>4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5807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4876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9912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</xdr:row>
      <xdr:rowOff>206375</xdr:rowOff>
    </xdr:from>
    <xdr:to>
      <xdr:col>9</xdr:col>
      <xdr:colOff>428626</xdr:colOff>
      <xdr:row>39</xdr:row>
      <xdr:rowOff>158750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982398</xdr:colOff>
      <xdr:row>3</xdr:row>
      <xdr:rowOff>180974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2398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209550</xdr:colOff>
      <xdr:row>4</xdr:row>
      <xdr:rowOff>19050</xdr:rowOff>
    </xdr:from>
    <xdr:to>
      <xdr:col>19</xdr:col>
      <xdr:colOff>314325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969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323850</xdr:colOff>
      <xdr:row>4</xdr:row>
      <xdr:rowOff>47625</xdr:rowOff>
    </xdr:from>
    <xdr:to>
      <xdr:col>12</xdr:col>
      <xdr:colOff>685800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866774</xdr:colOff>
      <xdr:row>3</xdr:row>
      <xdr:rowOff>66675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66774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59</xdr:row>
      <xdr:rowOff>28575</xdr:rowOff>
    </xdr:from>
    <xdr:to>
      <xdr:col>19</xdr:col>
      <xdr:colOff>57150</xdr:colOff>
      <xdr:row>60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039975" y="12487275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952500</xdr:colOff>
      <xdr:row>0</xdr:row>
      <xdr:rowOff>180975</xdr:rowOff>
    </xdr:from>
    <xdr:to>
      <xdr:col>2</xdr:col>
      <xdr:colOff>180975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0250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685800</xdr:colOff>
      <xdr:row>3</xdr:row>
      <xdr:rowOff>152400</xdr:rowOff>
    </xdr:from>
    <xdr:to>
      <xdr:col>13</xdr:col>
      <xdr:colOff>285750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821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1007268</xdr:colOff>
      <xdr:row>4</xdr:row>
      <xdr:rowOff>9524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7268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4</xdr:row>
      <xdr:rowOff>152400</xdr:rowOff>
    </xdr:from>
    <xdr:to>
      <xdr:col>11</xdr:col>
      <xdr:colOff>609600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819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31</xdr:col>
      <xdr:colOff>714375</xdr:colOff>
      <xdr:row>4</xdr:row>
      <xdr:rowOff>38100</xdr:rowOff>
    </xdr:from>
    <xdr:to>
      <xdr:col>32</xdr:col>
      <xdr:colOff>314325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168842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1007268</xdr:colOff>
      <xdr:row>4</xdr:row>
      <xdr:rowOff>9524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7268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4</xdr:row>
      <xdr:rowOff>0</xdr:rowOff>
    </xdr:from>
    <xdr:to>
      <xdr:col>9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960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25942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3055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972257</xdr:colOff>
      <xdr:row>3</xdr:row>
      <xdr:rowOff>171450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72257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161925</xdr:colOff>
      <xdr:row>5</xdr:row>
      <xdr:rowOff>561975</xdr:rowOff>
    </xdr:from>
    <xdr:to>
      <xdr:col>7</xdr:col>
      <xdr:colOff>523875</xdr:colOff>
      <xdr:row>7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76850" y="1552575"/>
          <a:ext cx="361950" cy="2000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53975</xdr:colOff>
      <xdr:row>10</xdr:row>
      <xdr:rowOff>0</xdr:rowOff>
    </xdr:from>
    <xdr:to>
      <xdr:col>20</xdr:col>
      <xdr:colOff>415925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2717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990600</xdr:colOff>
      <xdr:row>3</xdr:row>
      <xdr:rowOff>187256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990600" cy="75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33</xdr:col>
      <xdr:colOff>76200</xdr:colOff>
      <xdr:row>4</xdr:row>
      <xdr:rowOff>66675</xdr:rowOff>
    </xdr:from>
    <xdr:to>
      <xdr:col>33</xdr:col>
      <xdr:colOff>438150</xdr:colOff>
      <xdr:row>6</xdr:row>
      <xdr:rowOff>9525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230886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1007268</xdr:colOff>
      <xdr:row>4</xdr:row>
      <xdr:rowOff>9524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7268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492125</xdr:colOff>
      <xdr:row>3</xdr:row>
      <xdr:rowOff>142875</xdr:rowOff>
    </xdr:from>
    <xdr:to>
      <xdr:col>20</xdr:col>
      <xdr:colOff>0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36700" y="7143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77312</xdr:colOff>
      <xdr:row>2</xdr:row>
      <xdr:rowOff>28575</xdr:rowOff>
    </xdr:from>
    <xdr:to>
      <xdr:col>10</xdr:col>
      <xdr:colOff>179293</xdr:colOff>
      <xdr:row>19</xdr:row>
      <xdr:rowOff>89647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48737</xdr:colOff>
      <xdr:row>23</xdr:row>
      <xdr:rowOff>133350</xdr:rowOff>
    </xdr:from>
    <xdr:to>
      <xdr:col>10</xdr:col>
      <xdr:colOff>150718</xdr:colOff>
      <xdr:row>41</xdr:row>
      <xdr:rowOff>3922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104776</xdr:colOff>
      <xdr:row>44</xdr:row>
      <xdr:rowOff>180975</xdr:rowOff>
    </xdr:from>
    <xdr:to>
      <xdr:col>10</xdr:col>
      <xdr:colOff>139728</xdr:colOff>
      <xdr:row>62</xdr:row>
      <xdr:rowOff>51547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114301</xdr:colOff>
      <xdr:row>67</xdr:row>
      <xdr:rowOff>0</xdr:rowOff>
    </xdr:from>
    <xdr:to>
      <xdr:col>10</xdr:col>
      <xdr:colOff>149253</xdr:colOff>
      <xdr:row>84</xdr:row>
      <xdr:rowOff>61072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114301</xdr:colOff>
      <xdr:row>88</xdr:row>
      <xdr:rowOff>0</xdr:rowOff>
    </xdr:from>
    <xdr:to>
      <xdr:col>10</xdr:col>
      <xdr:colOff>149253</xdr:colOff>
      <xdr:row>105</xdr:row>
      <xdr:rowOff>61072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114301</xdr:colOff>
      <xdr:row>110</xdr:row>
      <xdr:rowOff>11206</xdr:rowOff>
    </xdr:from>
    <xdr:to>
      <xdr:col>10</xdr:col>
      <xdr:colOff>149253</xdr:colOff>
      <xdr:row>127</xdr:row>
      <xdr:rowOff>72278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114301</xdr:colOff>
      <xdr:row>132</xdr:row>
      <xdr:rowOff>0</xdr:rowOff>
    </xdr:from>
    <xdr:to>
      <xdr:col>10</xdr:col>
      <xdr:colOff>149253</xdr:colOff>
      <xdr:row>149</xdr:row>
      <xdr:rowOff>61072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114301</xdr:colOff>
      <xdr:row>154</xdr:row>
      <xdr:rowOff>0</xdr:rowOff>
    </xdr:from>
    <xdr:to>
      <xdr:col>10</xdr:col>
      <xdr:colOff>149253</xdr:colOff>
      <xdr:row>171</xdr:row>
      <xdr:rowOff>61072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123826</xdr:colOff>
      <xdr:row>175</xdr:row>
      <xdr:rowOff>0</xdr:rowOff>
    </xdr:from>
    <xdr:to>
      <xdr:col>10</xdr:col>
      <xdr:colOff>158778</xdr:colOff>
      <xdr:row>192</xdr:row>
      <xdr:rowOff>61072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114301</xdr:colOff>
      <xdr:row>197</xdr:row>
      <xdr:rowOff>0</xdr:rowOff>
    </xdr:from>
    <xdr:to>
      <xdr:col>10</xdr:col>
      <xdr:colOff>149253</xdr:colOff>
      <xdr:row>214</xdr:row>
      <xdr:rowOff>61072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114301</xdr:colOff>
      <xdr:row>219</xdr:row>
      <xdr:rowOff>0</xdr:rowOff>
    </xdr:from>
    <xdr:to>
      <xdr:col>10</xdr:col>
      <xdr:colOff>149253</xdr:colOff>
      <xdr:row>236</xdr:row>
      <xdr:rowOff>61072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114301</xdr:colOff>
      <xdr:row>240</xdr:row>
      <xdr:rowOff>0</xdr:rowOff>
    </xdr:from>
    <xdr:to>
      <xdr:col>10</xdr:col>
      <xdr:colOff>149253</xdr:colOff>
      <xdr:row>257</xdr:row>
      <xdr:rowOff>61072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114301</xdr:colOff>
      <xdr:row>262</xdr:row>
      <xdr:rowOff>0</xdr:rowOff>
    </xdr:from>
    <xdr:to>
      <xdr:col>10</xdr:col>
      <xdr:colOff>47625</xdr:colOff>
      <xdr:row>279</xdr:row>
      <xdr:rowOff>61072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133351</xdr:colOff>
      <xdr:row>282</xdr:row>
      <xdr:rowOff>152400</xdr:rowOff>
    </xdr:from>
    <xdr:to>
      <xdr:col>10</xdr:col>
      <xdr:colOff>168303</xdr:colOff>
      <xdr:row>300</xdr:row>
      <xdr:rowOff>22972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114301</xdr:colOff>
      <xdr:row>305</xdr:row>
      <xdr:rowOff>0</xdr:rowOff>
    </xdr:from>
    <xdr:to>
      <xdr:col>10</xdr:col>
      <xdr:colOff>149253</xdr:colOff>
      <xdr:row>322</xdr:row>
      <xdr:rowOff>61072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114301</xdr:colOff>
      <xdr:row>326</xdr:row>
      <xdr:rowOff>152400</xdr:rowOff>
    </xdr:from>
    <xdr:to>
      <xdr:col>10</xdr:col>
      <xdr:colOff>149253</xdr:colOff>
      <xdr:row>344</xdr:row>
      <xdr:rowOff>22972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114301</xdr:colOff>
      <xdr:row>348</xdr:row>
      <xdr:rowOff>47625</xdr:rowOff>
    </xdr:from>
    <xdr:to>
      <xdr:col>10</xdr:col>
      <xdr:colOff>149253</xdr:colOff>
      <xdr:row>365</xdr:row>
      <xdr:rowOff>108697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439832</xdr:colOff>
      <xdr:row>347</xdr:row>
      <xdr:rowOff>133537</xdr:rowOff>
    </xdr:from>
    <xdr:to>
      <xdr:col>19</xdr:col>
      <xdr:colOff>687482</xdr:colOff>
      <xdr:row>364</xdr:row>
      <xdr:rowOff>167155</xdr:rowOff>
    </xdr:to>
    <xdr:graphicFrame macro="">
      <xdr:nvGraphicFramePr>
        <xdr:cNvPr id="19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357656</xdr:colOff>
      <xdr:row>63</xdr:row>
      <xdr:rowOff>168087</xdr:rowOff>
    </xdr:from>
    <xdr:to>
      <xdr:col>19</xdr:col>
      <xdr:colOff>683747</xdr:colOff>
      <xdr:row>81</xdr:row>
      <xdr:rowOff>56029</xdr:rowOff>
    </xdr:to>
    <xdr:graphicFrame macro="">
      <xdr:nvGraphicFramePr>
        <xdr:cNvPr id="2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423955</xdr:colOff>
      <xdr:row>88</xdr:row>
      <xdr:rowOff>17743</xdr:rowOff>
    </xdr:from>
    <xdr:to>
      <xdr:col>19</xdr:col>
      <xdr:colOff>750046</xdr:colOff>
      <xdr:row>105</xdr:row>
      <xdr:rowOff>96185</xdr:rowOff>
    </xdr:to>
    <xdr:graphicFrame macro="">
      <xdr:nvGraphicFramePr>
        <xdr:cNvPr id="21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10</xdr:col>
      <xdr:colOff>426757</xdr:colOff>
      <xdr:row>108</xdr:row>
      <xdr:rowOff>179294</xdr:rowOff>
    </xdr:from>
    <xdr:to>
      <xdr:col>19</xdr:col>
      <xdr:colOff>752848</xdr:colOff>
      <xdr:row>126</xdr:row>
      <xdr:rowOff>67236</xdr:rowOff>
    </xdr:to>
    <xdr:graphicFrame macro="">
      <xdr:nvGraphicFramePr>
        <xdr:cNvPr id="2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10</xdr:col>
      <xdr:colOff>349250</xdr:colOff>
      <xdr:row>132</xdr:row>
      <xdr:rowOff>0</xdr:rowOff>
    </xdr:from>
    <xdr:to>
      <xdr:col>19</xdr:col>
      <xdr:colOff>691250</xdr:colOff>
      <xdr:row>149</xdr:row>
      <xdr:rowOff>78442</xdr:rowOff>
    </xdr:to>
    <xdr:graphicFrame macro="">
      <xdr:nvGraphicFramePr>
        <xdr:cNvPr id="2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365125</xdr:colOff>
      <xdr:row>152</xdr:row>
      <xdr:rowOff>0</xdr:rowOff>
    </xdr:from>
    <xdr:to>
      <xdr:col>19</xdr:col>
      <xdr:colOff>691216</xdr:colOff>
      <xdr:row>169</xdr:row>
      <xdr:rowOff>78442</xdr:rowOff>
    </xdr:to>
    <xdr:graphicFrame macro="">
      <xdr:nvGraphicFramePr>
        <xdr:cNvPr id="2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10</xdr:col>
      <xdr:colOff>347382</xdr:colOff>
      <xdr:row>174</xdr:row>
      <xdr:rowOff>11206</xdr:rowOff>
    </xdr:from>
    <xdr:to>
      <xdr:col>19</xdr:col>
      <xdr:colOff>673473</xdr:colOff>
      <xdr:row>191</xdr:row>
      <xdr:rowOff>89648</xdr:rowOff>
    </xdr:to>
    <xdr:graphicFrame macro="">
      <xdr:nvGraphicFramePr>
        <xdr:cNvPr id="2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406213</xdr:colOff>
      <xdr:row>195</xdr:row>
      <xdr:rowOff>134471</xdr:rowOff>
    </xdr:from>
    <xdr:to>
      <xdr:col>19</xdr:col>
      <xdr:colOff>732304</xdr:colOff>
      <xdr:row>213</xdr:row>
      <xdr:rowOff>22413</xdr:rowOff>
    </xdr:to>
    <xdr:graphicFrame macro="">
      <xdr:nvGraphicFramePr>
        <xdr:cNvPr id="26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10</xdr:col>
      <xdr:colOff>396875</xdr:colOff>
      <xdr:row>217</xdr:row>
      <xdr:rowOff>127000</xdr:rowOff>
    </xdr:from>
    <xdr:to>
      <xdr:col>19</xdr:col>
      <xdr:colOff>722966</xdr:colOff>
      <xdr:row>235</xdr:row>
      <xdr:rowOff>14942</xdr:rowOff>
    </xdr:to>
    <xdr:graphicFrame macro="">
      <xdr:nvGraphicFramePr>
        <xdr:cNvPr id="27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10</xdr:col>
      <xdr:colOff>317500</xdr:colOff>
      <xdr:row>239</xdr:row>
      <xdr:rowOff>31750</xdr:rowOff>
    </xdr:from>
    <xdr:to>
      <xdr:col>19</xdr:col>
      <xdr:colOff>643591</xdr:colOff>
      <xdr:row>256</xdr:row>
      <xdr:rowOff>110192</xdr:rowOff>
    </xdr:to>
    <xdr:graphicFrame macro="">
      <xdr:nvGraphicFramePr>
        <xdr:cNvPr id="28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10</xdr:col>
      <xdr:colOff>381000</xdr:colOff>
      <xdr:row>261</xdr:row>
      <xdr:rowOff>142875</xdr:rowOff>
    </xdr:from>
    <xdr:to>
      <xdr:col>19</xdr:col>
      <xdr:colOff>707091</xdr:colOff>
      <xdr:row>279</xdr:row>
      <xdr:rowOff>30817</xdr:rowOff>
    </xdr:to>
    <xdr:graphicFrame macro="">
      <xdr:nvGraphicFramePr>
        <xdr:cNvPr id="29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10</xdr:col>
      <xdr:colOff>352425</xdr:colOff>
      <xdr:row>281</xdr:row>
      <xdr:rowOff>31750</xdr:rowOff>
    </xdr:from>
    <xdr:to>
      <xdr:col>19</xdr:col>
      <xdr:colOff>678516</xdr:colOff>
      <xdr:row>298</xdr:row>
      <xdr:rowOff>110192</xdr:rowOff>
    </xdr:to>
    <xdr:graphicFrame macro="">
      <xdr:nvGraphicFramePr>
        <xdr:cNvPr id="3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10</xdr:col>
      <xdr:colOff>349250</xdr:colOff>
      <xdr:row>303</xdr:row>
      <xdr:rowOff>95250</xdr:rowOff>
    </xdr:from>
    <xdr:to>
      <xdr:col>19</xdr:col>
      <xdr:colOff>675341</xdr:colOff>
      <xdr:row>320</xdr:row>
      <xdr:rowOff>173692</xdr:rowOff>
    </xdr:to>
    <xdr:graphicFrame macro="">
      <xdr:nvGraphicFramePr>
        <xdr:cNvPr id="31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10</xdr:col>
      <xdr:colOff>349250</xdr:colOff>
      <xdr:row>324</xdr:row>
      <xdr:rowOff>174625</xdr:rowOff>
    </xdr:from>
    <xdr:to>
      <xdr:col>19</xdr:col>
      <xdr:colOff>675341</xdr:colOff>
      <xdr:row>342</xdr:row>
      <xdr:rowOff>62567</xdr:rowOff>
    </xdr:to>
    <xdr:graphicFrame macro="">
      <xdr:nvGraphicFramePr>
        <xdr:cNvPr id="3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10</xdr:col>
      <xdr:colOff>407894</xdr:colOff>
      <xdr:row>44</xdr:row>
      <xdr:rowOff>12886</xdr:rowOff>
    </xdr:from>
    <xdr:to>
      <xdr:col>19</xdr:col>
      <xdr:colOff>733985</xdr:colOff>
      <xdr:row>61</xdr:row>
      <xdr:rowOff>91328</xdr:rowOff>
    </xdr:to>
    <xdr:graphicFrame macro="">
      <xdr:nvGraphicFramePr>
        <xdr:cNvPr id="3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10</xdr:col>
      <xdr:colOff>369795</xdr:colOff>
      <xdr:row>23</xdr:row>
      <xdr:rowOff>179294</xdr:rowOff>
    </xdr:from>
    <xdr:to>
      <xdr:col>19</xdr:col>
      <xdr:colOff>695886</xdr:colOff>
      <xdr:row>41</xdr:row>
      <xdr:rowOff>67236</xdr:rowOff>
    </xdr:to>
    <xdr:graphicFrame macro="">
      <xdr:nvGraphicFramePr>
        <xdr:cNvPr id="3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10</xdr:col>
      <xdr:colOff>277346</xdr:colOff>
      <xdr:row>2</xdr:row>
      <xdr:rowOff>11206</xdr:rowOff>
    </xdr:from>
    <xdr:to>
      <xdr:col>19</xdr:col>
      <xdr:colOff>603437</xdr:colOff>
      <xdr:row>19</xdr:row>
      <xdr:rowOff>89648</xdr:rowOff>
    </xdr:to>
    <xdr:graphicFrame macro="">
      <xdr:nvGraphicFramePr>
        <xdr:cNvPr id="3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969962</xdr:colOff>
      <xdr:row>3</xdr:row>
      <xdr:rowOff>171450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7</xdr:row>
      <xdr:rowOff>57150</xdr:rowOff>
    </xdr:from>
    <xdr:to>
      <xdr:col>9</xdr:col>
      <xdr:colOff>180975</xdr:colOff>
      <xdr:row>9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10475" y="1619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1028700</xdr:colOff>
      <xdr:row>13</xdr:row>
      <xdr:rowOff>66675</xdr:rowOff>
    </xdr:from>
    <xdr:to>
      <xdr:col>8</xdr:col>
      <xdr:colOff>228600</xdr:colOff>
      <xdr:row>40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981075</xdr:colOff>
      <xdr:row>3</xdr:row>
      <xdr:rowOff>179961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5" cy="751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409575</xdr:colOff>
      <xdr:row>4</xdr:row>
      <xdr:rowOff>47625</xdr:rowOff>
    </xdr:from>
    <xdr:to>
      <xdr:col>8</xdr:col>
      <xdr:colOff>57150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532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34</xdr:row>
      <xdr:rowOff>3174</xdr:rowOff>
    </xdr:from>
    <xdr:to>
      <xdr:col>13</xdr:col>
      <xdr:colOff>104776</xdr:colOff>
      <xdr:row>64</xdr:row>
      <xdr:rowOff>85725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0.15151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603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PERNOCTACIONES SEGÚN ZONAS TURÍSTICAS Y TIPOLOGÍA ALOJATIVA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0.07165</cdr:x>
      <cdr:y>2.02287E-7</cdr:y>
    </cdr:from>
    <cdr:to>
      <cdr:x>0.93925</cdr:x>
      <cdr:y>0.06744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8191" y="1"/>
          <a:ext cx="8817571" cy="33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accent1">
                  <a:lumMod val="50000"/>
                </a:schemeClr>
              </a:solidFill>
            </a:rPr>
            <a:t>PERNOCTACIONES SEGÚN ZONAS TURÍSTICAS Y TIPOLOGÍA ALOJATIVA</a:t>
          </a:r>
        </a:p>
      </cdr:txBody>
    </cdr:sp>
  </cdr:relSizeAnchor>
  <cdr:relSizeAnchor xmlns:cdr="http://schemas.openxmlformats.org/drawingml/2006/chartDrawing">
    <cdr:from>
      <cdr:x>0.39644</cdr:x>
      <cdr:y>0.07129</cdr:y>
    </cdr:from>
    <cdr:to>
      <cdr:x>0.61012</cdr:x>
      <cdr:y>0.14258</cdr:y>
    </cdr:to>
    <cdr:sp macro="" textlink="'Pernoctaciones zonas y tipologí'!$E$6">
      <cdr:nvSpPr>
        <cdr:cNvPr id="3" name="2 CuadroTexto"/>
        <cdr:cNvSpPr txBox="1"/>
      </cdr:nvSpPr>
      <cdr:spPr>
        <a:xfrm xmlns:a="http://schemas.openxmlformats.org/drawingml/2006/main">
          <a:off x="4029077" y="352426"/>
          <a:ext cx="21717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ED441C9-77C6-41EB-97BA-7BB7F1D90D9E}" type="TxLink">
            <a:rPr lang="es-ES" sz="1400">
              <a:solidFill>
                <a:schemeClr val="accent1">
                  <a:lumMod val="50000"/>
                </a:schemeClr>
              </a:solidFill>
            </a:rPr>
            <a:pPr algn="ctr"/>
            <a:t>invierno 12/13</a:t>
          </a:fld>
          <a:endParaRPr lang="es-ES" sz="14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428625</xdr:colOff>
      <xdr:row>4</xdr:row>
      <xdr:rowOff>209550</xdr:rowOff>
    </xdr:from>
    <xdr:to>
      <xdr:col>9</xdr:col>
      <xdr:colOff>28575</xdr:colOff>
      <xdr:row>5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200025</xdr:colOff>
      <xdr:row>4</xdr:row>
      <xdr:rowOff>47625</xdr:rowOff>
    </xdr:from>
    <xdr:to>
      <xdr:col>8</xdr:col>
      <xdr:colOff>561975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580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981074</xdr:colOff>
      <xdr:row>3</xdr:row>
      <xdr:rowOff>179962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4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</xdr:colOff>
      <xdr:row>5</xdr:row>
      <xdr:rowOff>152400</xdr:rowOff>
    </xdr:from>
    <xdr:to>
      <xdr:col>7</xdr:col>
      <xdr:colOff>409575</xdr:colOff>
      <xdr:row>5</xdr:row>
      <xdr:rowOff>514350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00725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Estad&#237;sticas%20de%20Turismo%20Receptivo%20(Para%20elaborar%20invierno)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 a calcular"/>
      <sheetName val="Menú Principal"/>
      <sheetName val="Menú Pasajeros"/>
      <sheetName val="INDICE"/>
      <sheetName val="GRAFICA MONOGRAFICO MERCADOS"/>
      <sheetName val="pasajeros mensual DGOIT"/>
      <sheetName val="Hoja9"/>
      <sheetName val="pasajeros ANUAL DGOIT"/>
      <sheetName val="tablas pasajeros ANUAL"/>
      <sheetName val="grafica evolucion pas x islas"/>
      <sheetName val="cuota pasajeros x islas"/>
      <sheetName val="grafica dis pas x islas "/>
      <sheetName val="Entrada Turistas Ext Aerop mes"/>
      <sheetName val="GRAFICA NACIONALIDADES POR ISLA"/>
      <sheetName val="Gráfica entrada turistas ex per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Zonas mensual "/>
      <sheetName val="Evolución mensual zonas y categ"/>
      <sheetName val="Menú categoría-tipología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Evolución mensual categoría"/>
      <sheetName val="Menú nacionalidades"/>
      <sheetName val="Hoja14"/>
      <sheetName val="Hoja13"/>
      <sheetName val="evolucion mensual nacionali"/>
      <sheetName val="graficas evolución mensual"/>
      <sheetName val="tabla dinámica nacionalidades"/>
      <sheetName val="Nacionalidades  evolución mensu"/>
      <sheetName val="Nacionalidades "/>
      <sheetName val="Distribución Nacionalidades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Nacionalidad-Zona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tablas pernocta cat ev anual"/>
      <sheetName val="Pernoctaciones tipología"/>
      <sheetName val="Pernoctaciones zonas y tipologí"/>
      <sheetName val="Gráfica pernoct zonas tipología"/>
      <sheetName val="Pernoctaciones  tipolog y categ"/>
      <sheetName val="Gráfica pernoct tipolog"/>
      <sheetName val="Pernoctacion zona por tipología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tablas evol IO CAT "/>
      <sheetName val="IO Tipología"/>
      <sheetName val="IO Zona y Tipología"/>
      <sheetName val="gráfica IO zonas y tipología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tablas evol EM CAT"/>
      <sheetName val="EM Tipología"/>
      <sheetName val="EM zonas y tipología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Oferta Alojativa"/>
      <sheetName val="Menú plazas autorizadas"/>
      <sheetName val="Menú plazas Restau autorizadas "/>
      <sheetName val="Menú establecimient autorizados"/>
      <sheetName val="Menú establecimient Restautoriz"/>
      <sheetName val="Menú Encuest ocupació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EOH año anterior"/>
      <sheetName val="EOH. año actual"/>
      <sheetName val="EOAP. año actual"/>
      <sheetName val="EOAP. año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6">
          <cell r="B16" t="str">
            <v>Invierno 12/13</v>
          </cell>
          <cell r="C16">
            <v>6362866</v>
          </cell>
          <cell r="E16">
            <v>2459549</v>
          </cell>
          <cell r="G16">
            <v>1910385</v>
          </cell>
          <cell r="I16">
            <v>914754</v>
          </cell>
          <cell r="K16">
            <v>1003621</v>
          </cell>
          <cell r="M16">
            <v>74557</v>
          </cell>
        </row>
        <row r="30">
          <cell r="B30" t="str">
            <v>Invierno 11/12</v>
          </cell>
          <cell r="C30">
            <v>6478671</v>
          </cell>
          <cell r="E30">
            <v>2436440</v>
          </cell>
          <cell r="G30">
            <v>1971258</v>
          </cell>
          <cell r="I30">
            <v>1007237</v>
          </cell>
          <cell r="K30">
            <v>983992</v>
          </cell>
          <cell r="M30">
            <v>79744</v>
          </cell>
        </row>
        <row r="44">
          <cell r="B44" t="str">
            <v>Invierno 10/11</v>
          </cell>
          <cell r="C44">
            <v>6220627</v>
          </cell>
          <cell r="E44">
            <v>2295202</v>
          </cell>
          <cell r="G44">
            <v>1883059</v>
          </cell>
          <cell r="I44">
            <v>1012793</v>
          </cell>
          <cell r="K44">
            <v>960344</v>
          </cell>
          <cell r="M44">
            <v>69229</v>
          </cell>
        </row>
        <row r="58">
          <cell r="B58" t="str">
            <v>Invierno 09/10</v>
          </cell>
          <cell r="C58">
            <v>5216328</v>
          </cell>
          <cell r="E58">
            <v>1934475</v>
          </cell>
          <cell r="G58">
            <v>1615637</v>
          </cell>
          <cell r="I58">
            <v>736482</v>
          </cell>
          <cell r="K58">
            <v>858287</v>
          </cell>
          <cell r="M58">
            <v>71447</v>
          </cell>
        </row>
        <row r="72">
          <cell r="B72" t="str">
            <v>Invierno 08/09</v>
          </cell>
          <cell r="C72">
            <v>5465025</v>
          </cell>
          <cell r="E72">
            <v>2025601</v>
          </cell>
          <cell r="G72">
            <v>1714870</v>
          </cell>
          <cell r="I72">
            <v>774747</v>
          </cell>
          <cell r="K72">
            <v>873161</v>
          </cell>
          <cell r="M72">
            <v>76646</v>
          </cell>
        </row>
        <row r="86">
          <cell r="B86" t="str">
            <v>Invierno 07/08</v>
          </cell>
          <cell r="C86">
            <v>6114004</v>
          </cell>
          <cell r="E86">
            <v>2321507</v>
          </cell>
          <cell r="G86">
            <v>1838827</v>
          </cell>
          <cell r="I86">
            <v>860266</v>
          </cell>
          <cell r="K86">
            <v>1009689</v>
          </cell>
          <cell r="M86">
            <v>83715</v>
          </cell>
        </row>
        <row r="100">
          <cell r="B100" t="str">
            <v>Invierno 06/07</v>
          </cell>
          <cell r="C100">
            <v>5940030</v>
          </cell>
          <cell r="E100">
            <v>2274583</v>
          </cell>
          <cell r="G100">
            <v>1774209</v>
          </cell>
          <cell r="I100">
            <v>831792</v>
          </cell>
          <cell r="K100">
            <v>981540</v>
          </cell>
          <cell r="M100">
            <v>77906</v>
          </cell>
        </row>
        <row r="114">
          <cell r="B114" t="str">
            <v>Invierno 05/06</v>
          </cell>
          <cell r="C114">
            <v>6040554</v>
          </cell>
          <cell r="E114">
            <v>2313058</v>
          </cell>
          <cell r="G114">
            <v>1857427</v>
          </cell>
          <cell r="I114">
            <v>780159</v>
          </cell>
          <cell r="K114">
            <v>1010549</v>
          </cell>
          <cell r="M114">
            <v>79361</v>
          </cell>
        </row>
        <row r="128">
          <cell r="B128" t="str">
            <v>Invierno 04/05</v>
          </cell>
          <cell r="C128">
            <v>5944693</v>
          </cell>
          <cell r="E128">
            <v>2238885</v>
          </cell>
          <cell r="G128">
            <v>1827480</v>
          </cell>
          <cell r="I128">
            <v>755423</v>
          </cell>
          <cell r="K128">
            <v>1032864</v>
          </cell>
          <cell r="M128">
            <v>90041</v>
          </cell>
        </row>
        <row r="142">
          <cell r="B142" t="str">
            <v>Invierno 03/04</v>
          </cell>
          <cell r="C142">
            <v>6032836</v>
          </cell>
          <cell r="E142">
            <v>2295163</v>
          </cell>
          <cell r="G142">
            <v>1791885</v>
          </cell>
          <cell r="I142">
            <v>804775</v>
          </cell>
          <cell r="K142">
            <v>1057548</v>
          </cell>
          <cell r="M142">
            <v>83465</v>
          </cell>
        </row>
        <row r="156">
          <cell r="B156" t="str">
            <v>Invierno 02/03</v>
          </cell>
          <cell r="C156">
            <v>6216579</v>
          </cell>
          <cell r="E156">
            <v>2300475</v>
          </cell>
          <cell r="G156">
            <v>1867784</v>
          </cell>
          <cell r="I156">
            <v>851259</v>
          </cell>
          <cell r="K156">
            <v>1106744</v>
          </cell>
          <cell r="M156">
            <v>90317</v>
          </cell>
        </row>
        <row r="170">
          <cell r="B170" t="str">
            <v>Invierno 01/02</v>
          </cell>
          <cell r="C170">
            <v>6148867</v>
          </cell>
          <cell r="E170">
            <v>2348175</v>
          </cell>
          <cell r="G170">
            <v>1857702</v>
          </cell>
          <cell r="I170">
            <v>795485</v>
          </cell>
          <cell r="K170">
            <v>1056552</v>
          </cell>
          <cell r="M170">
            <v>90953</v>
          </cell>
        </row>
        <row r="184">
          <cell r="B184" t="str">
            <v>Invierno 00/01</v>
          </cell>
          <cell r="C184">
            <v>6333626</v>
          </cell>
          <cell r="E184">
            <v>2372055</v>
          </cell>
          <cell r="G184">
            <v>1972566</v>
          </cell>
          <cell r="I184">
            <v>808136</v>
          </cell>
          <cell r="K184">
            <v>1084680</v>
          </cell>
          <cell r="M184">
            <v>96189</v>
          </cell>
        </row>
        <row r="198">
          <cell r="B198" t="str">
            <v>Invierno 99/00</v>
          </cell>
          <cell r="C198">
            <v>6085360</v>
          </cell>
          <cell r="E198">
            <v>2269632</v>
          </cell>
          <cell r="G198">
            <v>1927633</v>
          </cell>
          <cell r="I198">
            <v>764817</v>
          </cell>
          <cell r="K198">
            <v>1029978</v>
          </cell>
          <cell r="M198">
            <v>93300</v>
          </cell>
        </row>
        <row r="212">
          <cell r="B212" t="str">
            <v>Invierno 98/99</v>
          </cell>
          <cell r="C212">
            <v>6147874</v>
          </cell>
          <cell r="E212">
            <v>2270202</v>
          </cell>
          <cell r="G212">
            <v>1959196</v>
          </cell>
          <cell r="I212">
            <v>769493</v>
          </cell>
          <cell r="K212">
            <v>1054431</v>
          </cell>
          <cell r="M212">
            <v>94552</v>
          </cell>
        </row>
        <row r="226">
          <cell r="B226" t="str">
            <v>Invierno 97/98</v>
          </cell>
          <cell r="C226">
            <v>5696893</v>
          </cell>
          <cell r="E226">
            <v>2154921</v>
          </cell>
          <cell r="G226">
            <v>1824639</v>
          </cell>
          <cell r="I226">
            <v>660488</v>
          </cell>
          <cell r="K226">
            <v>970590</v>
          </cell>
          <cell r="M226">
            <v>86255</v>
          </cell>
        </row>
        <row r="240">
          <cell r="B240" t="str">
            <v>Invierno 96/97</v>
          </cell>
          <cell r="C240">
            <v>5236036</v>
          </cell>
          <cell r="E240">
            <v>1982465</v>
          </cell>
          <cell r="G240">
            <v>1713973</v>
          </cell>
          <cell r="I240">
            <v>577919</v>
          </cell>
          <cell r="K240">
            <v>878521</v>
          </cell>
          <cell r="M240">
            <v>83158</v>
          </cell>
        </row>
        <row r="254">
          <cell r="B254" t="str">
            <v>Invierno 95/96</v>
          </cell>
          <cell r="C254">
            <v>5099191</v>
          </cell>
          <cell r="E254">
            <v>1926048</v>
          </cell>
          <cell r="G254">
            <v>1691279</v>
          </cell>
          <cell r="I254">
            <v>561547</v>
          </cell>
          <cell r="K254">
            <v>841334</v>
          </cell>
          <cell r="M254">
            <v>78983</v>
          </cell>
        </row>
        <row r="268">
          <cell r="B268" t="str">
            <v>Invierno 94/95</v>
          </cell>
          <cell r="C268">
            <v>4796511</v>
          </cell>
          <cell r="E268">
            <v>1829184</v>
          </cell>
          <cell r="G268">
            <v>1610500</v>
          </cell>
          <cell r="I268">
            <v>511868</v>
          </cell>
          <cell r="K268">
            <v>776073</v>
          </cell>
          <cell r="M268">
            <v>68886</v>
          </cell>
        </row>
        <row r="282">
          <cell r="B282" t="str">
            <v>Invierno 93/94</v>
          </cell>
          <cell r="C282">
            <v>4455293</v>
          </cell>
          <cell r="E282">
            <v>1748133</v>
          </cell>
          <cell r="G282">
            <v>1500328</v>
          </cell>
          <cell r="I282">
            <v>452113</v>
          </cell>
          <cell r="K282">
            <v>694987</v>
          </cell>
          <cell r="M282">
            <v>59732</v>
          </cell>
        </row>
      </sheetData>
      <sheetData sheetId="9"/>
      <sheetData sheetId="10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 t="str">
            <v>Invierno 12/13</v>
          </cell>
          <cell r="D7">
            <v>0.38654735146080399</v>
          </cell>
          <cell r="E7">
            <v>0.30023970330351135</v>
          </cell>
          <cell r="F7">
            <v>0.14376446085773298</v>
          </cell>
          <cell r="G7">
            <v>0.15773096588864199</v>
          </cell>
          <cell r="H7">
            <v>1.1717518489309691E-2</v>
          </cell>
        </row>
        <row r="8">
          <cell r="B8" t="str">
            <v>Invierno 11/12</v>
          </cell>
          <cell r="D8">
            <v>0.3760709565279669</v>
          </cell>
          <cell r="E8">
            <v>0.30426888477590541</v>
          </cell>
          <cell r="F8">
            <v>0.15546969432465393</v>
          </cell>
          <cell r="G8">
            <v>0.15188176710933463</v>
          </cell>
          <cell r="H8">
            <v>1.2308697262139102E-2</v>
          </cell>
        </row>
        <row r="9">
          <cell r="B9" t="str">
            <v>Invierno 10/11</v>
          </cell>
          <cell r="D9">
            <v>0.36896634374637799</v>
          </cell>
          <cell r="E9">
            <v>0.30271208995491933</v>
          </cell>
          <cell r="F9">
            <v>0.16281204450933964</v>
          </cell>
          <cell r="G9">
            <v>0.15438057932102342</v>
          </cell>
          <cell r="H9">
            <v>1.1128942468339606E-2</v>
          </cell>
        </row>
      </sheetData>
      <sheetData sheetId="11"/>
      <sheetData sheetId="12">
        <row r="6">
          <cell r="C6" t="str">
            <v>GRAN CANARIA</v>
          </cell>
          <cell r="H6" t="str">
            <v>FUERTEVENTURA</v>
          </cell>
          <cell r="M6" t="str">
            <v>LANZAROTE</v>
          </cell>
        </row>
        <row r="7">
          <cell r="E7" t="str">
            <v>var. interanual</v>
          </cell>
          <cell r="J7" t="str">
            <v>var. interanual</v>
          </cell>
        </row>
        <row r="9">
          <cell r="B9" t="str">
            <v>aerop. peninsulares</v>
          </cell>
          <cell r="D9">
            <v>558688</v>
          </cell>
          <cell r="E9">
            <v>-0.10018489527969443</v>
          </cell>
          <cell r="I9">
            <v>68950</v>
          </cell>
          <cell r="J9">
            <v>-0.18412987658411328</v>
          </cell>
          <cell r="N9">
            <v>192315</v>
          </cell>
          <cell r="O9">
            <v>-0.24465644957306587</v>
          </cell>
        </row>
        <row r="12">
          <cell r="B12" t="str">
            <v>Holanda</v>
          </cell>
          <cell r="D12">
            <v>104170</v>
          </cell>
          <cell r="E12">
            <v>3.4910983945318774E-2</v>
          </cell>
          <cell r="I12">
            <v>30499</v>
          </cell>
          <cell r="J12">
            <v>4.6134321190917094E-2</v>
          </cell>
          <cell r="N12">
            <v>39500</v>
          </cell>
          <cell r="O12">
            <v>2.9101425110074741E-2</v>
          </cell>
        </row>
        <row r="13">
          <cell r="B13" t="str">
            <v>Bélgica</v>
          </cell>
          <cell r="D13">
            <v>50279</v>
          </cell>
          <cell r="E13">
            <v>6.1208552312205899E-2</v>
          </cell>
          <cell r="I13">
            <v>13421</v>
          </cell>
          <cell r="J13">
            <v>-0.18650745544914538</v>
          </cell>
          <cell r="N13">
            <v>19160</v>
          </cell>
          <cell r="O13">
            <v>-0.12250973208152049</v>
          </cell>
        </row>
        <row r="14">
          <cell r="B14" t="str">
            <v>Alemania</v>
          </cell>
          <cell r="D14">
            <v>462872</v>
          </cell>
          <cell r="E14">
            <v>-0.14542816103625644</v>
          </cell>
          <cell r="I14">
            <v>382710</v>
          </cell>
          <cell r="J14">
            <v>-0.11695689191714798</v>
          </cell>
          <cell r="N14">
            <v>180414</v>
          </cell>
          <cell r="O14">
            <v>-4.6362026587731586E-2</v>
          </cell>
        </row>
        <row r="15">
          <cell r="B15" t="str">
            <v>Francia</v>
          </cell>
          <cell r="D15">
            <v>376</v>
          </cell>
          <cell r="E15">
            <v>-0.77960140679953105</v>
          </cell>
          <cell r="I15">
            <v>51745</v>
          </cell>
          <cell r="J15">
            <v>-5.0062417388750169E-2</v>
          </cell>
          <cell r="N15">
            <v>20658</v>
          </cell>
          <cell r="O15">
            <v>1.9869866975130135</v>
          </cell>
        </row>
        <row r="16">
          <cell r="B16" t="str">
            <v>Reino Unido</v>
          </cell>
          <cell r="D16">
            <v>255255</v>
          </cell>
          <cell r="E16">
            <v>-7.8082449056249392E-2</v>
          </cell>
          <cell r="I16">
            <v>227680</v>
          </cell>
          <cell r="J16">
            <v>-0.12145919269014538</v>
          </cell>
          <cell r="N16">
            <v>504445</v>
          </cell>
          <cell r="O16">
            <v>8.9767720023921083E-3</v>
          </cell>
        </row>
        <row r="17">
          <cell r="B17" t="str">
            <v>Irlanda</v>
          </cell>
          <cell r="D17">
            <v>42751</v>
          </cell>
          <cell r="E17">
            <v>-2.639489865634248E-2</v>
          </cell>
          <cell r="I17">
            <v>21513</v>
          </cell>
          <cell r="J17">
            <v>-0.11279280765423949</v>
          </cell>
          <cell r="N17">
            <v>99862</v>
          </cell>
          <cell r="O17">
            <v>0.13566010485255831</v>
          </cell>
        </row>
        <row r="18">
          <cell r="B18" t="str">
            <v>Italia</v>
          </cell>
          <cell r="D18">
            <v>20030</v>
          </cell>
          <cell r="E18">
            <v>-0.27385440835266817</v>
          </cell>
          <cell r="I18">
            <v>34325</v>
          </cell>
          <cell r="J18">
            <v>-0.11082040255938652</v>
          </cell>
          <cell r="N18">
            <v>11391</v>
          </cell>
          <cell r="O18">
            <v>-0.34714580467675382</v>
          </cell>
        </row>
        <row r="20">
          <cell r="B20" t="str">
            <v>Suecia</v>
          </cell>
          <cell r="D20">
            <v>251822</v>
          </cell>
          <cell r="E20">
            <v>5.7915609403619728E-2</v>
          </cell>
          <cell r="I20">
            <v>44732</v>
          </cell>
          <cell r="J20">
            <v>0.3142554941826301</v>
          </cell>
          <cell r="N20">
            <v>29422</v>
          </cell>
          <cell r="O20">
            <v>0.20070192621612803</v>
          </cell>
        </row>
        <row r="21">
          <cell r="B21" t="str">
            <v>Noruega</v>
          </cell>
          <cell r="D21">
            <v>302002</v>
          </cell>
          <cell r="E21">
            <v>0.20345892526250764</v>
          </cell>
          <cell r="I21">
            <v>9654</v>
          </cell>
          <cell r="J21">
            <v>-4.396910279263222E-2</v>
          </cell>
          <cell r="N21">
            <v>30490</v>
          </cell>
          <cell r="O21">
            <v>0.10475017210768511</v>
          </cell>
        </row>
        <row r="22">
          <cell r="B22" t="str">
            <v>Dinamarca</v>
          </cell>
          <cell r="D22">
            <v>128779</v>
          </cell>
          <cell r="E22">
            <v>-1.0564408316302232E-2</v>
          </cell>
          <cell r="I22">
            <v>27086</v>
          </cell>
          <cell r="J22">
            <v>-7.9020741244474668E-2</v>
          </cell>
          <cell r="N22">
            <v>17668</v>
          </cell>
          <cell r="O22">
            <v>7.7572438968742663E-3</v>
          </cell>
        </row>
        <row r="23">
          <cell r="B23" t="str">
            <v>Finlandia</v>
          </cell>
          <cell r="D23">
            <v>134942</v>
          </cell>
          <cell r="E23">
            <v>-1.149357927200001E-2</v>
          </cell>
          <cell r="I23">
            <v>8111</v>
          </cell>
          <cell r="J23">
            <v>-0.40016269782576541</v>
          </cell>
          <cell r="N23">
            <v>14838</v>
          </cell>
          <cell r="O23">
            <v>9.070861511320194E-2</v>
          </cell>
        </row>
        <row r="24">
          <cell r="B24" t="str">
            <v>Suiza</v>
          </cell>
          <cell r="D24">
            <v>51871</v>
          </cell>
          <cell r="E24">
            <v>-1.2977375221205234E-2</v>
          </cell>
          <cell r="I24">
            <v>23192</v>
          </cell>
          <cell r="J24">
            <v>1.2751091703056661E-2</v>
          </cell>
          <cell r="N24">
            <v>12991</v>
          </cell>
          <cell r="O24">
            <v>1.1681333229499158E-2</v>
          </cell>
        </row>
        <row r="25">
          <cell r="B25" t="str">
            <v>Austria</v>
          </cell>
          <cell r="D25">
            <v>19200</v>
          </cell>
          <cell r="E25">
            <v>-0.17829324659762047</v>
          </cell>
          <cell r="I25">
            <v>7434</v>
          </cell>
          <cell r="J25">
            <v>-0.12541176470588233</v>
          </cell>
          <cell r="N25">
            <v>6653</v>
          </cell>
          <cell r="O25">
            <v>-4.7868362004487297E-3</v>
          </cell>
        </row>
        <row r="27">
          <cell r="B27" t="str">
            <v>Republica Checa</v>
          </cell>
          <cell r="D27">
            <v>6280</v>
          </cell>
          <cell r="E27">
            <v>-7.6470588235294068E-2</v>
          </cell>
          <cell r="I27">
            <v>2432</v>
          </cell>
          <cell r="J27">
            <v>-9.1859596713965597E-2</v>
          </cell>
          <cell r="N27">
            <v>1668</v>
          </cell>
          <cell r="O27">
            <v>0.16155988857938719</v>
          </cell>
        </row>
        <row r="28">
          <cell r="B28" t="str">
            <v>Polonia</v>
          </cell>
          <cell r="D28">
            <v>6734</v>
          </cell>
          <cell r="E28">
            <v>-0.33128103277060572</v>
          </cell>
          <cell r="I28">
            <v>25914</v>
          </cell>
          <cell r="J28">
            <v>-2.6411691775932722E-2</v>
          </cell>
          <cell r="N28">
            <v>8301</v>
          </cell>
          <cell r="O28">
            <v>-0.2155547155547155</v>
          </cell>
        </row>
        <row r="31">
          <cell r="B31" t="str">
            <v>Total aerop. Extranjeros</v>
          </cell>
          <cell r="D31">
            <v>1910385</v>
          </cell>
          <cell r="E31">
            <v>-3.0880280511226821E-2</v>
          </cell>
          <cell r="I31">
            <v>914754</v>
          </cell>
          <cell r="J31">
            <v>-9.1818509447131103E-2</v>
          </cell>
          <cell r="N31">
            <v>1003621</v>
          </cell>
          <cell r="O31">
            <v>1.994833291327569E-2</v>
          </cell>
        </row>
        <row r="34">
          <cell r="C34" t="str">
            <v>TENERIFE</v>
          </cell>
          <cell r="H34" t="str">
            <v>LA PALMA</v>
          </cell>
          <cell r="M34" t="str">
            <v>TOTAL CANARIAS</v>
          </cell>
        </row>
        <row r="35">
          <cell r="E35" t="str">
            <v>var. interanual</v>
          </cell>
        </row>
        <row r="37">
          <cell r="D37">
            <v>691647</v>
          </cell>
          <cell r="E37">
            <v>-0.11915778052014048</v>
          </cell>
          <cell r="I37">
            <v>12637</v>
          </cell>
          <cell r="J37">
            <v>-0.28685101580135441</v>
          </cell>
          <cell r="N37">
            <v>1524237</v>
          </cell>
          <cell r="O37">
            <v>-0.1354005241244739</v>
          </cell>
        </row>
        <row r="40">
          <cell r="D40">
            <v>76119</v>
          </cell>
          <cell r="E40">
            <v>0.16437978982148604</v>
          </cell>
          <cell r="I40">
            <v>11565</v>
          </cell>
          <cell r="J40">
            <v>2.8091385900969046E-2</v>
          </cell>
          <cell r="N40">
            <v>261853</v>
          </cell>
          <cell r="O40">
            <v>6.9595408778056811E-2</v>
          </cell>
        </row>
        <row r="41">
          <cell r="D41">
            <v>127307</v>
          </cell>
          <cell r="E41">
            <v>6.0264343596705183E-2</v>
          </cell>
          <cell r="I41">
            <v>3167</v>
          </cell>
          <cell r="J41">
            <v>-0.13042284459088416</v>
          </cell>
          <cell r="N41">
            <v>213334</v>
          </cell>
          <cell r="O41">
            <v>1.8665393338904046E-2</v>
          </cell>
        </row>
        <row r="42">
          <cell r="D42">
            <v>510500</v>
          </cell>
          <cell r="E42">
            <v>-4.9914389935234116E-2</v>
          </cell>
          <cell r="I42">
            <v>47432</v>
          </cell>
          <cell r="J42">
            <v>-0.14560028821039361</v>
          </cell>
          <cell r="N42">
            <v>1583928</v>
          </cell>
          <cell r="O42">
            <v>-9.8535565925144342E-2</v>
          </cell>
        </row>
        <row r="43">
          <cell r="D43">
            <v>49369</v>
          </cell>
          <cell r="E43">
            <v>-0.10971453302796963</v>
          </cell>
          <cell r="N43">
            <v>122148</v>
          </cell>
          <cell r="O43">
            <v>3.0376137734400732E-2</v>
          </cell>
        </row>
        <row r="44">
          <cell r="D44">
            <v>981595</v>
          </cell>
          <cell r="E44">
            <v>5.7634968287960664E-3</v>
          </cell>
          <cell r="I44">
            <v>10316</v>
          </cell>
          <cell r="J44">
            <v>0.10473334761190833</v>
          </cell>
          <cell r="N44">
            <v>1979291</v>
          </cell>
          <cell r="O44">
            <v>-2.0781221552904627E-2</v>
          </cell>
        </row>
        <row r="45">
          <cell r="D45">
            <v>46065</v>
          </cell>
          <cell r="E45">
            <v>3.9513472040438646E-2</v>
          </cell>
          <cell r="N45">
            <v>210191</v>
          </cell>
          <cell r="O45">
            <v>4.8831116988099055E-2</v>
          </cell>
        </row>
        <row r="46">
          <cell r="D46">
            <v>54460</v>
          </cell>
          <cell r="E46">
            <v>-3.2956886142481712E-2</v>
          </cell>
          <cell r="N46">
            <v>120206</v>
          </cell>
          <cell r="O46">
            <v>-0.14108509406863834</v>
          </cell>
        </row>
        <row r="48">
          <cell r="D48">
            <v>125946</v>
          </cell>
          <cell r="E48">
            <v>8.6668794919802172E-2</v>
          </cell>
          <cell r="N48">
            <v>453991</v>
          </cell>
          <cell r="O48">
            <v>0.10064561175532205</v>
          </cell>
        </row>
        <row r="49">
          <cell r="D49">
            <v>94613</v>
          </cell>
          <cell r="E49">
            <v>3.8265698044466001E-2</v>
          </cell>
          <cell r="N49">
            <v>436759</v>
          </cell>
          <cell r="O49">
            <v>0.1500679362136883</v>
          </cell>
        </row>
        <row r="50">
          <cell r="D50">
            <v>86833</v>
          </cell>
          <cell r="E50">
            <v>-2.0098404315345153E-2</v>
          </cell>
          <cell r="N50">
            <v>260366</v>
          </cell>
          <cell r="O50">
            <v>-2.0112152346543177E-2</v>
          </cell>
        </row>
        <row r="51">
          <cell r="D51">
            <v>103236</v>
          </cell>
          <cell r="E51">
            <v>-9.555606723463006E-3</v>
          </cell>
          <cell r="N51">
            <v>261127</v>
          </cell>
          <cell r="O51">
            <v>-2.5169019184750785E-2</v>
          </cell>
        </row>
        <row r="52">
          <cell r="D52">
            <v>45627</v>
          </cell>
          <cell r="E52">
            <v>0.16093328583787092</v>
          </cell>
          <cell r="I52">
            <v>0</v>
          </cell>
          <cell r="J52" t="e">
            <v>#DIV/0!</v>
          </cell>
          <cell r="N52">
            <v>133681</v>
          </cell>
          <cell r="O52">
            <v>4.7689582745540582E-2</v>
          </cell>
        </row>
        <row r="53">
          <cell r="D53">
            <v>28052</v>
          </cell>
          <cell r="E53">
            <v>-6.6582371144311758E-2</v>
          </cell>
          <cell r="N53">
            <v>61339</v>
          </cell>
          <cell r="O53">
            <v>-0.10589761529939945</v>
          </cell>
        </row>
        <row r="55">
          <cell r="D55">
            <v>5167</v>
          </cell>
          <cell r="E55">
            <v>9.6794735724899272E-2</v>
          </cell>
          <cell r="N55">
            <v>15547</v>
          </cell>
          <cell r="O55">
            <v>-4.9919999999999964E-3</v>
          </cell>
        </row>
        <row r="56">
          <cell r="D56">
            <v>22169</v>
          </cell>
          <cell r="E56">
            <v>-0.12895367569054261</v>
          </cell>
          <cell r="N56">
            <v>63118</v>
          </cell>
          <cell r="O56">
            <v>-0.13204070407040702</v>
          </cell>
        </row>
        <row r="59">
          <cell r="D59">
            <v>2459549</v>
          </cell>
          <cell r="E59">
            <v>9.4847400305364538E-3</v>
          </cell>
          <cell r="I59">
            <v>74557</v>
          </cell>
          <cell r="J59">
            <v>-6.5045646067415697E-2</v>
          </cell>
          <cell r="N59">
            <v>6362866</v>
          </cell>
          <cell r="O59">
            <v>-1.7874807966016482E-2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TURISMO ALOJADO SEGÚN TIPOLOGÍA DE ESTABLECIMIENTO</v>
          </cell>
        </row>
        <row r="6">
          <cell r="C6" t="str">
            <v>invierno 11/12</v>
          </cell>
          <cell r="E6" t="str">
            <v>invierno 12/13</v>
          </cell>
          <cell r="G6" t="str">
            <v>var. interanual</v>
          </cell>
        </row>
        <row r="7">
          <cell r="B7" t="str">
            <v>Total Alojados</v>
          </cell>
          <cell r="C7">
            <v>2937983</v>
          </cell>
          <cell r="E7">
            <v>2833624</v>
          </cell>
          <cell r="G7">
            <v>-3.5520627587021437E-2</v>
          </cell>
        </row>
        <row r="8">
          <cell r="B8" t="str">
            <v>Establecimientos Hoteleros</v>
          </cell>
          <cell r="C8">
            <v>1854418</v>
          </cell>
          <cell r="E8">
            <v>1828005</v>
          </cell>
          <cell r="G8">
            <v>-1.4243282798160933E-2</v>
          </cell>
        </row>
        <row r="9">
          <cell r="B9" t="str">
            <v>Establecimientos Extrahoteleros</v>
          </cell>
          <cell r="C9">
            <v>1083565</v>
          </cell>
          <cell r="E9">
            <v>1005619</v>
          </cell>
          <cell r="G9">
            <v>-7.1934770872075046E-2</v>
          </cell>
        </row>
      </sheetData>
      <sheetData sheetId="19"/>
      <sheetData sheetId="20">
        <row r="5">
          <cell r="B5" t="str">
            <v>TURISTAS ALOJADOS EN TENERIFE POR TIPOLOGÍA DE ESTABLECIMIENTO</v>
          </cell>
        </row>
        <row r="6">
          <cell r="C6" t="str">
            <v>Hotelero</v>
          </cell>
          <cell r="E6" t="str">
            <v>Extrahoteleros</v>
          </cell>
          <cell r="G6" t="str">
            <v>Total</v>
          </cell>
        </row>
        <row r="16">
          <cell r="B16" t="str">
            <v>Invierno 12/13</v>
          </cell>
          <cell r="C16">
            <v>1828005</v>
          </cell>
          <cell r="E16">
            <v>1005619</v>
          </cell>
          <cell r="G16">
            <v>2833624</v>
          </cell>
        </row>
        <row r="30">
          <cell r="B30" t="str">
            <v>Invierno 11/12</v>
          </cell>
          <cell r="C30">
            <v>1854418</v>
          </cell>
          <cell r="E30">
            <v>1083565</v>
          </cell>
          <cell r="G30">
            <v>2937983</v>
          </cell>
        </row>
        <row r="44">
          <cell r="B44" t="str">
            <v>Invierno 10/11</v>
          </cell>
          <cell r="C44">
            <v>1811007</v>
          </cell>
          <cell r="E44">
            <v>1157290</v>
          </cell>
          <cell r="G44">
            <v>2968297</v>
          </cell>
        </row>
        <row r="58">
          <cell r="B58" t="str">
            <v>Invierno 09/10</v>
          </cell>
          <cell r="C58">
            <v>1640274</v>
          </cell>
          <cell r="E58">
            <v>1095610</v>
          </cell>
          <cell r="G58">
            <v>2735884</v>
          </cell>
        </row>
        <row r="72">
          <cell r="B72" t="str">
            <v>Invierno 08/09</v>
          </cell>
          <cell r="C72">
            <v>1658118</v>
          </cell>
          <cell r="E72">
            <v>1219932</v>
          </cell>
          <cell r="G72">
            <v>2878050</v>
          </cell>
        </row>
        <row r="86">
          <cell r="B86" t="str">
            <v>Invierno 07/08</v>
          </cell>
          <cell r="C86">
            <v>1843188</v>
          </cell>
          <cell r="E86">
            <v>1322084</v>
          </cell>
          <cell r="G86">
            <v>3165272</v>
          </cell>
        </row>
        <row r="100">
          <cell r="B100" t="str">
            <v>Invierno 06/07</v>
          </cell>
          <cell r="C100">
            <v>1820792</v>
          </cell>
          <cell r="E100">
            <v>1314271</v>
          </cell>
          <cell r="G100">
            <v>3135063</v>
          </cell>
        </row>
        <row r="114">
          <cell r="B114" t="str">
            <v>Invierno 05/06</v>
          </cell>
          <cell r="C114">
            <v>1742353</v>
          </cell>
          <cell r="E114">
            <v>1349646</v>
          </cell>
          <cell r="G114">
            <v>3091999</v>
          </cell>
        </row>
        <row r="128">
          <cell r="B128" t="str">
            <v>Invierno 04/05</v>
          </cell>
          <cell r="C128">
            <v>1598458</v>
          </cell>
          <cell r="E128">
            <v>1322435</v>
          </cell>
          <cell r="G128">
            <v>2920893</v>
          </cell>
        </row>
        <row r="142">
          <cell r="B142" t="str">
            <v>Invierno 03/04</v>
          </cell>
          <cell r="C142">
            <v>1510688</v>
          </cell>
          <cell r="E142">
            <v>1384131</v>
          </cell>
          <cell r="G142">
            <v>2894819</v>
          </cell>
        </row>
        <row r="156">
          <cell r="B156" t="str">
            <v>Invierno 02/03</v>
          </cell>
          <cell r="C156">
            <v>1495102</v>
          </cell>
          <cell r="E156">
            <v>1310108</v>
          </cell>
          <cell r="G156">
            <v>2805210</v>
          </cell>
        </row>
        <row r="170">
          <cell r="B170" t="str">
            <v>Invierno 01/02</v>
          </cell>
          <cell r="C170">
            <v>1489009</v>
          </cell>
          <cell r="E170">
            <v>1344339</v>
          </cell>
          <cell r="G170">
            <v>2833348</v>
          </cell>
        </row>
        <row r="184">
          <cell r="B184" t="str">
            <v>Invierno 00/01</v>
          </cell>
          <cell r="C184">
            <v>1467931</v>
          </cell>
          <cell r="E184">
            <v>1371541</v>
          </cell>
          <cell r="G184">
            <v>2839472</v>
          </cell>
        </row>
        <row r="198">
          <cell r="B198" t="str">
            <v>Invierno 99/00</v>
          </cell>
          <cell r="C198">
            <v>1391785</v>
          </cell>
          <cell r="E198">
            <v>1386373</v>
          </cell>
          <cell r="G198">
            <v>2778158</v>
          </cell>
        </row>
        <row r="212">
          <cell r="B212" t="str">
            <v>Invierno 98/99</v>
          </cell>
          <cell r="C212">
            <v>1346658</v>
          </cell>
          <cell r="E212">
            <v>1363006</v>
          </cell>
          <cell r="G212">
            <v>2709664</v>
          </cell>
        </row>
        <row r="226">
          <cell r="B226" t="str">
            <v>Invierno 97/98</v>
          </cell>
          <cell r="C226">
            <v>1296767</v>
          </cell>
          <cell r="E226">
            <v>1308801</v>
          </cell>
          <cell r="G226">
            <v>2605568</v>
          </cell>
        </row>
        <row r="240">
          <cell r="B240" t="str">
            <v>Invierno 96/97</v>
          </cell>
          <cell r="C240">
            <v>1253182</v>
          </cell>
          <cell r="E240">
            <v>1284546</v>
          </cell>
          <cell r="G240">
            <v>2537728</v>
          </cell>
        </row>
        <row r="254">
          <cell r="B254" t="str">
            <v>Invierno 95/96</v>
          </cell>
          <cell r="C254">
            <v>1233459</v>
          </cell>
          <cell r="E254">
            <v>1263593</v>
          </cell>
          <cell r="G254">
            <v>2497052</v>
          </cell>
        </row>
        <row r="268">
          <cell r="B268" t="str">
            <v>Invierno 94/95</v>
          </cell>
          <cell r="C268">
            <v>1159249</v>
          </cell>
          <cell r="E268">
            <v>1170497</v>
          </cell>
          <cell r="G268">
            <v>2329746</v>
          </cell>
        </row>
        <row r="282">
          <cell r="B282" t="str">
            <v>Invierno 93/94</v>
          </cell>
          <cell r="C282">
            <v>1153586</v>
          </cell>
          <cell r="E282">
            <v>1071143</v>
          </cell>
          <cell r="G282">
            <v>2224729</v>
          </cell>
        </row>
        <row r="296">
          <cell r="B296" t="str">
            <v>Invierno 92/93</v>
          </cell>
          <cell r="C296">
            <v>1051108</v>
          </cell>
          <cell r="E296">
            <v>919814</v>
          </cell>
          <cell r="G296">
            <v>1970922</v>
          </cell>
        </row>
        <row r="310">
          <cell r="B310" t="str">
            <v>Invierno 91/92</v>
          </cell>
          <cell r="C310">
            <v>1036699</v>
          </cell>
          <cell r="E310">
            <v>912317</v>
          </cell>
          <cell r="G310">
            <v>1949016</v>
          </cell>
        </row>
        <row r="324">
          <cell r="B324" t="str">
            <v>Invierno 90/91</v>
          </cell>
          <cell r="C324">
            <v>911838</v>
          </cell>
          <cell r="E324">
            <v>709533</v>
          </cell>
          <cell r="G324">
            <v>1621371</v>
          </cell>
        </row>
        <row r="338">
          <cell r="B338" t="str">
            <v>Invierno 89/90</v>
          </cell>
          <cell r="C338">
            <v>844005</v>
          </cell>
          <cell r="E338">
            <v>675693</v>
          </cell>
          <cell r="G338">
            <v>1519698</v>
          </cell>
        </row>
        <row r="352">
          <cell r="B352" t="str">
            <v>Invierno 88/89</v>
          </cell>
          <cell r="C352">
            <v>899832</v>
          </cell>
          <cell r="E352">
            <v>673167</v>
          </cell>
          <cell r="G352">
            <v>1572999</v>
          </cell>
        </row>
        <row r="366">
          <cell r="B366" t="str">
            <v>Invierno 87/88</v>
          </cell>
          <cell r="C366">
            <v>877421</v>
          </cell>
          <cell r="E366">
            <v>581303</v>
          </cell>
          <cell r="G366">
            <v>1458724</v>
          </cell>
        </row>
        <row r="380">
          <cell r="B380" t="str">
            <v>Invierno 86/87</v>
          </cell>
          <cell r="C380">
            <v>797307</v>
          </cell>
          <cell r="E380">
            <v>458647</v>
          </cell>
          <cell r="G380">
            <v>1255954</v>
          </cell>
        </row>
        <row r="394">
          <cell r="B394" t="str">
            <v>Invierno 85/86</v>
          </cell>
          <cell r="C394">
            <v>719206</v>
          </cell>
          <cell r="E394">
            <v>364134</v>
          </cell>
          <cell r="G394">
            <v>1083340</v>
          </cell>
        </row>
        <row r="408">
          <cell r="B408" t="str">
            <v>Invierno 84/85</v>
          </cell>
          <cell r="C408">
            <v>703104</v>
          </cell>
          <cell r="E408">
            <v>289195</v>
          </cell>
          <cell r="G408">
            <v>992299</v>
          </cell>
        </row>
        <row r="422">
          <cell r="B422" t="str">
            <v>Invierno 83/84</v>
          </cell>
          <cell r="C422">
            <v>675972</v>
          </cell>
          <cell r="E422">
            <v>285795</v>
          </cell>
          <cell r="G422">
            <v>961767</v>
          </cell>
        </row>
        <row r="436">
          <cell r="B436" t="str">
            <v>Invierno 82/83</v>
          </cell>
          <cell r="C436">
            <v>645964</v>
          </cell>
          <cell r="E436">
            <v>264865</v>
          </cell>
          <cell r="G436">
            <v>910829</v>
          </cell>
        </row>
        <row r="450">
          <cell r="B450" t="str">
            <v>Invierno 81/82</v>
          </cell>
          <cell r="C450">
            <v>631674</v>
          </cell>
          <cell r="E450">
            <v>269712</v>
          </cell>
          <cell r="G450">
            <v>901386</v>
          </cell>
        </row>
        <row r="464">
          <cell r="B464" t="str">
            <v>Invierno 80/81</v>
          </cell>
          <cell r="C464">
            <v>490110</v>
          </cell>
          <cell r="E464">
            <v>245951</v>
          </cell>
          <cell r="G464">
            <v>736061</v>
          </cell>
        </row>
        <row r="478">
          <cell r="B478" t="str">
            <v>Invierno 79/80</v>
          </cell>
          <cell r="C478">
            <v>506695</v>
          </cell>
          <cell r="E478">
            <v>251304</v>
          </cell>
          <cell r="G478">
            <v>757999</v>
          </cell>
        </row>
        <row r="492">
          <cell r="B492" t="str">
            <v>Invierno 78/79</v>
          </cell>
          <cell r="C492">
            <v>612114</v>
          </cell>
          <cell r="E492">
            <v>284345</v>
          </cell>
          <cell r="G492">
            <v>896459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E6" t="str">
            <v>invierno 12/13</v>
          </cell>
          <cell r="G6" t="str">
            <v>var. interanual</v>
          </cell>
        </row>
        <row r="8">
          <cell r="E8">
            <v>2833624</v>
          </cell>
          <cell r="G8">
            <v>-3.5520627587021437E-2</v>
          </cell>
        </row>
        <row r="9">
          <cell r="E9">
            <v>1828005</v>
          </cell>
          <cell r="G9">
            <v>-1.4243282798160933E-2</v>
          </cell>
        </row>
        <row r="10">
          <cell r="E10">
            <v>1005619</v>
          </cell>
          <cell r="G10">
            <v>-7.1934770872075046E-2</v>
          </cell>
        </row>
        <row r="12">
          <cell r="E12">
            <v>108936</v>
          </cell>
        </row>
        <row r="13">
          <cell r="E13">
            <v>108936</v>
          </cell>
        </row>
        <row r="16">
          <cell r="E16">
            <v>18577</v>
          </cell>
        </row>
        <row r="17">
          <cell r="E17">
            <v>15863</v>
          </cell>
        </row>
        <row r="18">
          <cell r="E18">
            <v>2714</v>
          </cell>
        </row>
        <row r="20">
          <cell r="E20">
            <v>443289</v>
          </cell>
          <cell r="G20">
            <v>-3.5363624494059276E-2</v>
          </cell>
        </row>
        <row r="21">
          <cell r="E21">
            <v>333398</v>
          </cell>
          <cell r="G21">
            <v>-2.4510277229171238E-2</v>
          </cell>
        </row>
        <row r="22">
          <cell r="E22">
            <v>109891</v>
          </cell>
          <cell r="G22">
            <v>-6.6861970874198609E-2</v>
          </cell>
        </row>
        <row r="24">
          <cell r="E24">
            <v>2262822</v>
          </cell>
          <cell r="G24">
            <v>-4.1018236495961834E-2</v>
          </cell>
        </row>
        <row r="25">
          <cell r="E25">
            <v>1369808</v>
          </cell>
          <cell r="G25">
            <v>-2.1891983174184039E-2</v>
          </cell>
        </row>
        <row r="26">
          <cell r="E26">
            <v>893014</v>
          </cell>
          <cell r="G26">
            <v>-6.8944952884974278E-2</v>
          </cell>
        </row>
      </sheetData>
      <sheetData sheetId="27"/>
      <sheetData sheetId="28">
        <row r="6">
          <cell r="E6" t="str">
            <v>invierno 12/13</v>
          </cell>
        </row>
        <row r="8">
          <cell r="F8">
            <v>3.8444056092127962E-2</v>
          </cell>
        </row>
        <row r="9">
          <cell r="F9">
            <v>6.5559156754742337E-3</v>
          </cell>
        </row>
        <row r="10">
          <cell r="F10">
            <v>0.15643889238656927</v>
          </cell>
        </row>
        <row r="11">
          <cell r="F11">
            <v>0.79856113584582855</v>
          </cell>
        </row>
        <row r="14">
          <cell r="F14">
            <v>5.9592834811720972E-2</v>
          </cell>
        </row>
        <row r="15">
          <cell r="F15">
            <v>8.6777661986701341E-3</v>
          </cell>
        </row>
        <row r="16">
          <cell r="F16">
            <v>0.18238352739735395</v>
          </cell>
        </row>
        <row r="17">
          <cell r="F17">
            <v>0.74934587159225496</v>
          </cell>
        </row>
        <row r="20">
          <cell r="F20" t="str">
            <v>-</v>
          </cell>
        </row>
        <row r="21">
          <cell r="F21">
            <v>2.6988352447596953E-3</v>
          </cell>
        </row>
        <row r="22">
          <cell r="F22">
            <v>0.10927697269045235</v>
          </cell>
        </row>
        <row r="23">
          <cell r="F23">
            <v>0.888024192064788</v>
          </cell>
        </row>
      </sheetData>
      <sheetData sheetId="29"/>
      <sheetData sheetId="30"/>
      <sheetData sheetId="31">
        <row r="6">
          <cell r="D6" t="str">
            <v>invierno 12/13</v>
          </cell>
        </row>
        <row r="7">
          <cell r="B7" t="str">
            <v>Zona Santa Cruz</v>
          </cell>
          <cell r="D7">
            <v>108936</v>
          </cell>
        </row>
        <row r="8">
          <cell r="B8" t="str">
            <v>Zona La Laguna, Bajamar, La Punta, Tegueste, Tacoronte</v>
          </cell>
          <cell r="D8">
            <v>18577</v>
          </cell>
        </row>
        <row r="9">
          <cell r="B9" t="str">
            <v>Zona Norte</v>
          </cell>
          <cell r="D9">
            <v>443289</v>
          </cell>
        </row>
        <row r="10">
          <cell r="B10" t="str">
            <v>Zona Sur</v>
          </cell>
          <cell r="D10">
            <v>2262822</v>
          </cell>
        </row>
      </sheetData>
      <sheetData sheetId="32"/>
      <sheetData sheetId="33"/>
      <sheetData sheetId="34"/>
      <sheetData sheetId="35"/>
      <sheetData sheetId="36"/>
      <sheetData sheetId="37">
        <row r="6">
          <cell r="C6" t="str">
            <v>invierno 11/12</v>
          </cell>
          <cell r="E6" t="str">
            <v>invierno 12/13</v>
          </cell>
          <cell r="G6" t="str">
            <v>var. interanual</v>
          </cell>
        </row>
        <row r="8">
          <cell r="B8" t="str">
            <v>Total Alojados</v>
          </cell>
          <cell r="C8">
            <v>2937983</v>
          </cell>
          <cell r="E8">
            <v>2833624</v>
          </cell>
          <cell r="G8">
            <v>-3.5520627587021437E-2</v>
          </cell>
        </row>
        <row r="10">
          <cell r="B10" t="str">
            <v>Hotelera</v>
          </cell>
          <cell r="C10">
            <v>1854418</v>
          </cell>
          <cell r="E10">
            <v>1828005</v>
          </cell>
          <cell r="G10">
            <v>-1.4243282798160933E-2</v>
          </cell>
        </row>
        <row r="11">
          <cell r="B11" t="str">
            <v>5*</v>
          </cell>
          <cell r="C11">
            <v>268016</v>
          </cell>
          <cell r="E11">
            <v>312051</v>
          </cell>
          <cell r="G11">
            <v>0.16429989254372873</v>
          </cell>
        </row>
        <row r="12">
          <cell r="B12" t="str">
            <v>4*</v>
          </cell>
          <cell r="C12">
            <v>1133979</v>
          </cell>
          <cell r="E12">
            <v>1084656</v>
          </cell>
          <cell r="G12">
            <v>-4.3495514467199126E-2</v>
          </cell>
        </row>
        <row r="13">
          <cell r="B13" t="str">
            <v>3*</v>
          </cell>
          <cell r="C13">
            <v>356954</v>
          </cell>
          <cell r="E13">
            <v>346862</v>
          </cell>
          <cell r="G13">
            <v>-2.8272550524717471E-2</v>
          </cell>
        </row>
        <row r="14">
          <cell r="B14" t="str">
            <v>2*</v>
          </cell>
          <cell r="C14">
            <v>72617</v>
          </cell>
          <cell r="E14">
            <v>60745</v>
          </cell>
          <cell r="G14">
            <v>-0.16348788851095475</v>
          </cell>
        </row>
        <row r="15">
          <cell r="B15" t="str">
            <v>1*</v>
          </cell>
          <cell r="C15">
            <v>22852</v>
          </cell>
          <cell r="E15">
            <v>23691</v>
          </cell>
          <cell r="G15">
            <v>3.6714510764922111E-2</v>
          </cell>
        </row>
        <row r="17">
          <cell r="B17" t="str">
            <v>Extrahotelera</v>
          </cell>
          <cell r="C17">
            <v>1083565</v>
          </cell>
          <cell r="E17">
            <v>1005619</v>
          </cell>
          <cell r="G17">
            <v>-7.1934770872075046E-2</v>
          </cell>
        </row>
      </sheetData>
      <sheetData sheetId="38"/>
      <sheetData sheetId="39"/>
      <sheetData sheetId="40">
        <row r="5">
          <cell r="B5" t="str">
            <v xml:space="preserve">EVOLUCIÓN DEL TURISMO 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5">
          <cell r="B15" t="str">
            <v>Invierno 12/13</v>
          </cell>
          <cell r="C15">
            <v>23691</v>
          </cell>
          <cell r="E15">
            <v>60745</v>
          </cell>
          <cell r="G15">
            <v>346862</v>
          </cell>
          <cell r="I15">
            <v>1084656</v>
          </cell>
          <cell r="K15">
            <v>312051</v>
          </cell>
          <cell r="O15">
            <v>1005619</v>
          </cell>
        </row>
        <row r="29">
          <cell r="B29" t="str">
            <v>Invierno 11/12</v>
          </cell>
          <cell r="C29">
            <v>22852</v>
          </cell>
          <cell r="E29">
            <v>72617</v>
          </cell>
          <cell r="G29">
            <v>356954</v>
          </cell>
          <cell r="I29">
            <v>1133979</v>
          </cell>
          <cell r="K29">
            <v>268016</v>
          </cell>
          <cell r="O29">
            <v>1083565</v>
          </cell>
        </row>
        <row r="34">
          <cell r="B34">
            <v>2012</v>
          </cell>
          <cell r="C34">
            <v>58033</v>
          </cell>
          <cell r="E34">
            <v>167895</v>
          </cell>
          <cell r="G34">
            <v>951654</v>
          </cell>
          <cell r="I34">
            <v>3055547</v>
          </cell>
          <cell r="K34">
            <v>786259</v>
          </cell>
          <cell r="O34">
            <v>2745855</v>
          </cell>
        </row>
        <row r="43">
          <cell r="B43" t="str">
            <v>Invierno 10/11</v>
          </cell>
          <cell r="C43">
            <v>22563</v>
          </cell>
          <cell r="E43">
            <v>75167</v>
          </cell>
          <cell r="G43">
            <v>359498</v>
          </cell>
          <cell r="I43">
            <v>1107204</v>
          </cell>
          <cell r="K43">
            <v>246575</v>
          </cell>
          <cell r="O43">
            <v>1157290</v>
          </cell>
        </row>
        <row r="57">
          <cell r="B57" t="str">
            <v>Invierno 09/10</v>
          </cell>
          <cell r="C57">
            <v>21009</v>
          </cell>
          <cell r="E57">
            <v>62045</v>
          </cell>
          <cell r="G57">
            <v>345449</v>
          </cell>
          <cell r="I57">
            <v>1001462</v>
          </cell>
          <cell r="K57">
            <v>210309</v>
          </cell>
          <cell r="O57">
            <v>1095610</v>
          </cell>
        </row>
        <row r="71">
          <cell r="B71" t="str">
            <v>Invierno 08/09</v>
          </cell>
          <cell r="C71">
            <v>29051</v>
          </cell>
          <cell r="E71">
            <v>74868</v>
          </cell>
          <cell r="G71">
            <v>385610</v>
          </cell>
          <cell r="I71">
            <v>960757</v>
          </cell>
          <cell r="K71">
            <v>207832</v>
          </cell>
          <cell r="O71">
            <v>1219932</v>
          </cell>
        </row>
        <row r="85">
          <cell r="B85" t="str">
            <v>Invierno 07/08</v>
          </cell>
          <cell r="C85">
            <v>34104</v>
          </cell>
          <cell r="E85">
            <v>86125</v>
          </cell>
          <cell r="G85">
            <v>443223</v>
          </cell>
          <cell r="I85">
            <v>1046462</v>
          </cell>
          <cell r="K85">
            <v>233274</v>
          </cell>
          <cell r="O85">
            <v>1322084</v>
          </cell>
        </row>
        <row r="99">
          <cell r="B99" t="str">
            <v>Invierno 06/07</v>
          </cell>
          <cell r="C99">
            <v>39456</v>
          </cell>
          <cell r="E99">
            <v>84638</v>
          </cell>
          <cell r="G99">
            <v>427092</v>
          </cell>
          <cell r="I99">
            <v>1033178</v>
          </cell>
          <cell r="K99">
            <v>236428</v>
          </cell>
          <cell r="O99">
            <v>1314271</v>
          </cell>
        </row>
        <row r="113">
          <cell r="B113" t="str">
            <v>Invierno 05/06</v>
          </cell>
          <cell r="C113">
            <v>25094</v>
          </cell>
          <cell r="E113">
            <v>79387</v>
          </cell>
          <cell r="G113">
            <v>433470</v>
          </cell>
          <cell r="I113">
            <v>1003029</v>
          </cell>
          <cell r="K113">
            <v>201373</v>
          </cell>
          <cell r="O113">
            <v>1349646</v>
          </cell>
        </row>
        <row r="127">
          <cell r="B127" t="str">
            <v>Invierno 04/05</v>
          </cell>
          <cell r="C127">
            <v>25354</v>
          </cell>
          <cell r="E127">
            <v>69570</v>
          </cell>
          <cell r="G127">
            <v>412113</v>
          </cell>
          <cell r="I127">
            <v>926093</v>
          </cell>
          <cell r="K127">
            <v>165328</v>
          </cell>
          <cell r="O127">
            <v>1322435</v>
          </cell>
        </row>
        <row r="141">
          <cell r="B141" t="str">
            <v>Invierno 03/04</v>
          </cell>
          <cell r="C141">
            <v>24830</v>
          </cell>
          <cell r="E141">
            <v>60379</v>
          </cell>
          <cell r="G141">
            <v>390693</v>
          </cell>
          <cell r="I141">
            <v>880134</v>
          </cell>
          <cell r="K141">
            <v>154652</v>
          </cell>
          <cell r="O141">
            <v>1384131</v>
          </cell>
        </row>
        <row r="155">
          <cell r="B155" t="str">
            <v>Invierno 02/03</v>
          </cell>
          <cell r="C155">
            <v>21723</v>
          </cell>
          <cell r="E155">
            <v>54695</v>
          </cell>
          <cell r="G155">
            <v>393329</v>
          </cell>
          <cell r="I155">
            <v>875643</v>
          </cell>
          <cell r="K155">
            <v>149712</v>
          </cell>
          <cell r="O155">
            <v>1310108</v>
          </cell>
        </row>
        <row r="169">
          <cell r="B169" t="str">
            <v>Invierno 01/02</v>
          </cell>
          <cell r="C169">
            <v>20782</v>
          </cell>
          <cell r="E169">
            <v>50136</v>
          </cell>
          <cell r="G169">
            <v>408817</v>
          </cell>
          <cell r="I169">
            <v>881743</v>
          </cell>
          <cell r="K169">
            <v>127531</v>
          </cell>
          <cell r="O169">
            <v>1344339</v>
          </cell>
        </row>
        <row r="183">
          <cell r="B183" t="str">
            <v>Invierno 00/01</v>
          </cell>
          <cell r="C183">
            <v>23560</v>
          </cell>
          <cell r="E183">
            <v>58141</v>
          </cell>
          <cell r="G183">
            <v>414998</v>
          </cell>
          <cell r="I183">
            <v>844594</v>
          </cell>
          <cell r="K183">
            <v>126638</v>
          </cell>
          <cell r="O183">
            <v>1371541</v>
          </cell>
        </row>
        <row r="197">
          <cell r="B197" t="str">
            <v>Invierno 99/00</v>
          </cell>
          <cell r="C197">
            <v>20565</v>
          </cell>
          <cell r="E197">
            <v>61557</v>
          </cell>
          <cell r="G197">
            <v>411255</v>
          </cell>
          <cell r="I197">
            <v>770964</v>
          </cell>
          <cell r="K197">
            <v>126765</v>
          </cell>
          <cell r="O197">
            <v>1386373</v>
          </cell>
        </row>
        <row r="211">
          <cell r="B211" t="str">
            <v>Invierno 98/99</v>
          </cell>
          <cell r="C211">
            <v>20503</v>
          </cell>
          <cell r="E211">
            <v>53917</v>
          </cell>
          <cell r="G211">
            <v>415519</v>
          </cell>
          <cell r="I211">
            <v>725169</v>
          </cell>
          <cell r="K211">
            <v>131565</v>
          </cell>
          <cell r="O211">
            <v>1363006</v>
          </cell>
        </row>
        <row r="225">
          <cell r="B225" t="str">
            <v>Invierno 97/98</v>
          </cell>
          <cell r="C225">
            <v>17549</v>
          </cell>
          <cell r="E225">
            <v>55569</v>
          </cell>
          <cell r="G225">
            <v>393576</v>
          </cell>
          <cell r="I225">
            <v>707411</v>
          </cell>
          <cell r="K225">
            <v>122662</v>
          </cell>
          <cell r="O225">
            <v>1308801</v>
          </cell>
        </row>
        <row r="239">
          <cell r="B239" t="str">
            <v>Invierno 96/97</v>
          </cell>
          <cell r="C239">
            <v>17237</v>
          </cell>
          <cell r="E239">
            <v>56085</v>
          </cell>
          <cell r="G239">
            <v>377395</v>
          </cell>
          <cell r="I239">
            <v>696531</v>
          </cell>
          <cell r="K239">
            <v>105934</v>
          </cell>
          <cell r="O239">
            <v>1284546</v>
          </cell>
        </row>
        <row r="253">
          <cell r="B253" t="str">
            <v>Invierno 95/96</v>
          </cell>
          <cell r="C253">
            <v>21434</v>
          </cell>
          <cell r="E253">
            <v>54505</v>
          </cell>
          <cell r="G253">
            <v>382478</v>
          </cell>
          <cell r="I253">
            <v>684386</v>
          </cell>
          <cell r="K253">
            <v>90656</v>
          </cell>
          <cell r="O253">
            <v>1263593</v>
          </cell>
        </row>
        <row r="267">
          <cell r="B267" t="str">
            <v>Invierno 94/95</v>
          </cell>
          <cell r="C267">
            <v>18561</v>
          </cell>
          <cell r="E267">
            <v>68735</v>
          </cell>
          <cell r="G267">
            <v>346286</v>
          </cell>
          <cell r="I267">
            <v>677542</v>
          </cell>
          <cell r="K267">
            <v>48125</v>
          </cell>
          <cell r="O267">
            <v>1170497</v>
          </cell>
        </row>
        <row r="281">
          <cell r="B281" t="str">
            <v>Invierno 93/94</v>
          </cell>
          <cell r="C281">
            <v>20954</v>
          </cell>
          <cell r="E281">
            <v>93503</v>
          </cell>
          <cell r="G281">
            <v>333247</v>
          </cell>
          <cell r="I281">
            <v>654040</v>
          </cell>
          <cell r="K281">
            <v>51842</v>
          </cell>
          <cell r="O281">
            <v>1071143</v>
          </cell>
        </row>
        <row r="295">
          <cell r="B295" t="str">
            <v>Invierno 92/93</v>
          </cell>
          <cell r="C295">
            <v>18713</v>
          </cell>
          <cell r="E295">
            <v>124850</v>
          </cell>
          <cell r="G295">
            <v>299993</v>
          </cell>
          <cell r="I295">
            <v>567065</v>
          </cell>
          <cell r="K295">
            <v>40487</v>
          </cell>
          <cell r="O295">
            <v>919814</v>
          </cell>
        </row>
        <row r="309">
          <cell r="B309" t="str">
            <v>Invierno 91/92</v>
          </cell>
          <cell r="C309">
            <v>14662</v>
          </cell>
          <cell r="E309">
            <v>115568</v>
          </cell>
          <cell r="G309">
            <v>278185</v>
          </cell>
          <cell r="I309">
            <v>581053</v>
          </cell>
          <cell r="K309">
            <v>47231</v>
          </cell>
          <cell r="O309">
            <v>912317</v>
          </cell>
        </row>
        <row r="323">
          <cell r="B323" t="str">
            <v>Invierno 90/91</v>
          </cell>
          <cell r="C323">
            <v>10423</v>
          </cell>
          <cell r="E323">
            <v>105045</v>
          </cell>
          <cell r="G323">
            <v>257392</v>
          </cell>
          <cell r="I323">
            <v>493343</v>
          </cell>
          <cell r="K323">
            <v>45635</v>
          </cell>
          <cell r="O323">
            <v>709533</v>
          </cell>
        </row>
        <row r="337">
          <cell r="B337" t="str">
            <v>Invierno 89/90</v>
          </cell>
          <cell r="C337">
            <v>7776</v>
          </cell>
          <cell r="E337">
            <v>90141</v>
          </cell>
          <cell r="G337">
            <v>250434</v>
          </cell>
          <cell r="I337">
            <v>442876</v>
          </cell>
          <cell r="K337">
            <v>52778</v>
          </cell>
          <cell r="O337">
            <v>675693</v>
          </cell>
        </row>
        <row r="351">
          <cell r="B351" t="str">
            <v>Invierno 88/89</v>
          </cell>
          <cell r="C351">
            <v>6354</v>
          </cell>
          <cell r="E351">
            <v>110534</v>
          </cell>
          <cell r="G351">
            <v>278194</v>
          </cell>
          <cell r="I351">
            <v>453091</v>
          </cell>
          <cell r="K351">
            <v>51659</v>
          </cell>
          <cell r="O351">
            <v>673167</v>
          </cell>
        </row>
        <row r="365">
          <cell r="B365" t="str">
            <v>Invierno 87/88</v>
          </cell>
          <cell r="C365">
            <v>6358</v>
          </cell>
          <cell r="E365">
            <v>115540</v>
          </cell>
          <cell r="G365">
            <v>258003</v>
          </cell>
          <cell r="I365">
            <v>457643</v>
          </cell>
          <cell r="K365">
            <v>39877</v>
          </cell>
          <cell r="O365">
            <v>581303</v>
          </cell>
        </row>
        <row r="379">
          <cell r="B379" t="str">
            <v>Invierno 86/87</v>
          </cell>
          <cell r="C379">
            <v>9507</v>
          </cell>
          <cell r="E379">
            <v>113741</v>
          </cell>
          <cell r="G379">
            <v>215202</v>
          </cell>
          <cell r="I379">
            <v>421455</v>
          </cell>
          <cell r="K379">
            <v>37402</v>
          </cell>
          <cell r="O379">
            <v>458647</v>
          </cell>
        </row>
        <row r="393">
          <cell r="B393" t="str">
            <v>Invierno 85/86</v>
          </cell>
          <cell r="C393">
            <v>14147</v>
          </cell>
          <cell r="E393">
            <v>93081</v>
          </cell>
          <cell r="G393">
            <v>195519</v>
          </cell>
          <cell r="I393">
            <v>375553</v>
          </cell>
          <cell r="K393">
            <v>40906</v>
          </cell>
          <cell r="O393">
            <v>364134</v>
          </cell>
        </row>
        <row r="407">
          <cell r="B407" t="str">
            <v>Invierno 84/85</v>
          </cell>
          <cell r="C407">
            <v>15848</v>
          </cell>
          <cell r="E407">
            <v>102787</v>
          </cell>
          <cell r="G407">
            <v>207481</v>
          </cell>
          <cell r="I407">
            <v>327135</v>
          </cell>
          <cell r="K407">
            <v>49853</v>
          </cell>
          <cell r="O407">
            <v>289195</v>
          </cell>
        </row>
        <row r="421">
          <cell r="B421" t="str">
            <v>Invierno 83/84</v>
          </cell>
          <cell r="C421">
            <v>17012</v>
          </cell>
          <cell r="E421">
            <v>109785</v>
          </cell>
          <cell r="G421">
            <v>201532</v>
          </cell>
          <cell r="I421">
            <v>295642</v>
          </cell>
          <cell r="K421">
            <v>52001</v>
          </cell>
          <cell r="O421">
            <v>285795</v>
          </cell>
        </row>
        <row r="435">
          <cell r="B435" t="str">
            <v>Invierno 82/83</v>
          </cell>
          <cell r="C435">
            <v>16988</v>
          </cell>
          <cell r="E435">
            <v>109488</v>
          </cell>
          <cell r="G435">
            <v>195546</v>
          </cell>
          <cell r="I435">
            <v>271208</v>
          </cell>
          <cell r="K435">
            <v>52734</v>
          </cell>
          <cell r="O435">
            <v>264865</v>
          </cell>
        </row>
        <row r="449">
          <cell r="B449" t="str">
            <v>Invierno 81/82</v>
          </cell>
          <cell r="C449">
            <v>14067</v>
          </cell>
          <cell r="E449">
            <v>83331</v>
          </cell>
          <cell r="G449">
            <v>207450</v>
          </cell>
          <cell r="I449">
            <v>278358</v>
          </cell>
          <cell r="K449">
            <v>48468</v>
          </cell>
          <cell r="O449">
            <v>269712</v>
          </cell>
        </row>
        <row r="463">
          <cell r="B463" t="str">
            <v>Invierno 80/81</v>
          </cell>
          <cell r="C463">
            <v>13950</v>
          </cell>
          <cell r="E463">
            <v>66350</v>
          </cell>
          <cell r="G463">
            <v>163708</v>
          </cell>
          <cell r="I463">
            <v>210957</v>
          </cell>
          <cell r="K463">
            <v>35145</v>
          </cell>
          <cell r="O463">
            <v>245951</v>
          </cell>
        </row>
        <row r="477">
          <cell r="B477" t="str">
            <v>Invierno 79/80</v>
          </cell>
          <cell r="C477">
            <v>18376</v>
          </cell>
          <cell r="E477">
            <v>86293</v>
          </cell>
          <cell r="G477">
            <v>163140</v>
          </cell>
          <cell r="I477">
            <v>198514</v>
          </cell>
          <cell r="K477">
            <v>40372</v>
          </cell>
          <cell r="O477">
            <v>251304</v>
          </cell>
        </row>
        <row r="491">
          <cell r="B491" t="str">
            <v>Invierno 78/79</v>
          </cell>
          <cell r="C491">
            <v>23157</v>
          </cell>
          <cell r="E491">
            <v>98226</v>
          </cell>
          <cell r="G491">
            <v>188245</v>
          </cell>
          <cell r="I491">
            <v>244606</v>
          </cell>
          <cell r="K491">
            <v>57880</v>
          </cell>
          <cell r="O491">
            <v>284345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6">
          <cell r="D6" t="str">
            <v>invierno 12/13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893083</v>
          </cell>
          <cell r="E7">
            <v>-3.2068817521286007E-2</v>
          </cell>
          <cell r="F7">
            <v>0.31517343161972089</v>
          </cell>
        </row>
        <row r="8">
          <cell r="B8" t="str">
            <v>España</v>
          </cell>
          <cell r="D8">
            <v>522411</v>
          </cell>
          <cell r="E8">
            <v>-9.9766330177527035E-2</v>
          </cell>
          <cell r="F8">
            <v>0.18436143962642892</v>
          </cell>
        </row>
        <row r="9">
          <cell r="B9" t="str">
            <v>Países Nórdicos</v>
          </cell>
          <cell r="D9">
            <v>437179</v>
          </cell>
          <cell r="E9">
            <v>1.9697528071018395E-2</v>
          </cell>
          <cell r="F9">
            <v>0.15428264300415298</v>
          </cell>
        </row>
        <row r="10">
          <cell r="B10" t="str">
            <v>Suecia</v>
          </cell>
          <cell r="D10">
            <v>157891</v>
          </cell>
          <cell r="E10">
            <v>-1.295916581230777E-2</v>
          </cell>
          <cell r="F10">
            <v>5.5720519024401262E-2</v>
          </cell>
        </row>
        <row r="11">
          <cell r="B11" t="str">
            <v>Finlandia</v>
          </cell>
          <cell r="D11">
            <v>107364</v>
          </cell>
          <cell r="E11">
            <v>1.1017571614215493E-2</v>
          </cell>
          <cell r="F11">
            <v>3.788928947524442E-2</v>
          </cell>
        </row>
        <row r="12">
          <cell r="B12" t="str">
            <v>Noruega</v>
          </cell>
          <cell r="D12">
            <v>100308</v>
          </cell>
          <cell r="E12">
            <v>0.17668864228233583</v>
          </cell>
          <cell r="F12">
            <v>3.5399191988774802E-2</v>
          </cell>
        </row>
        <row r="13">
          <cell r="B13" t="str">
            <v>Dinamarca</v>
          </cell>
          <cell r="D13">
            <v>71616</v>
          </cell>
          <cell r="E13">
            <v>-7.3891115996379153E-2</v>
          </cell>
          <cell r="F13">
            <v>2.5273642515732504E-2</v>
          </cell>
        </row>
        <row r="14">
          <cell r="B14" t="str">
            <v>Alemania</v>
          </cell>
          <cell r="D14">
            <v>342757</v>
          </cell>
          <cell r="E14">
            <v>-8.7385542778178643E-2</v>
          </cell>
          <cell r="F14">
            <v>0.12096064968393831</v>
          </cell>
        </row>
        <row r="15">
          <cell r="B15" t="str">
            <v>Holanda</v>
          </cell>
          <cell r="D15">
            <v>95205</v>
          </cell>
          <cell r="E15">
            <v>7.8981368149054806E-2</v>
          </cell>
          <cell r="F15">
            <v>3.3598317913738733E-2</v>
          </cell>
        </row>
        <row r="16">
          <cell r="B16" t="str">
            <v>Bélgica</v>
          </cell>
          <cell r="D16">
            <v>86256</v>
          </cell>
          <cell r="E16">
            <v>1.2465666596239171E-2</v>
          </cell>
          <cell r="F16">
            <v>3.0440171314189884E-2</v>
          </cell>
        </row>
        <row r="17">
          <cell r="B17" t="str">
            <v>Francia</v>
          </cell>
          <cell r="D17">
            <v>84168</v>
          </cell>
          <cell r="E17">
            <v>-9.2939046469523237E-2</v>
          </cell>
          <cell r="F17">
            <v>2.970330573145908E-2</v>
          </cell>
        </row>
        <row r="18">
          <cell r="B18" t="str">
            <v>Rusia</v>
          </cell>
          <cell r="D18">
            <v>83216</v>
          </cell>
          <cell r="E18">
            <v>0.25020281842492714</v>
          </cell>
          <cell r="F18">
            <v>2.936734019757032E-2</v>
          </cell>
        </row>
        <row r="19">
          <cell r="B19" t="str">
            <v>Países del Este</v>
          </cell>
          <cell r="D19">
            <v>54800</v>
          </cell>
          <cell r="E19">
            <v>1.8663097628076438E-2</v>
          </cell>
          <cell r="F19">
            <v>1.9339192496957959E-2</v>
          </cell>
        </row>
        <row r="20">
          <cell r="B20" t="str">
            <v>Italia</v>
          </cell>
          <cell r="D20">
            <v>51804</v>
          </cell>
          <cell r="E20">
            <v>-5.3687229417459764E-2</v>
          </cell>
          <cell r="F20">
            <v>1.8281889199131571E-2</v>
          </cell>
        </row>
        <row r="21">
          <cell r="B21" t="str">
            <v>Irlanda</v>
          </cell>
          <cell r="D21">
            <v>38642</v>
          </cell>
          <cell r="E21">
            <v>-4.1234987887222305E-3</v>
          </cell>
          <cell r="F21">
            <v>1.3636953950135939E-2</v>
          </cell>
        </row>
        <row r="22">
          <cell r="B22" t="str">
            <v>Suiza</v>
          </cell>
          <cell r="D22">
            <v>29145</v>
          </cell>
          <cell r="E22">
            <v>0.17297862921076992</v>
          </cell>
          <cell r="F22">
            <v>1.0285415425617513E-2</v>
          </cell>
        </row>
        <row r="23">
          <cell r="B23" t="str">
            <v>Austria</v>
          </cell>
          <cell r="D23">
            <v>20288</v>
          </cell>
          <cell r="E23">
            <v>-4.751173708920188E-2</v>
          </cell>
          <cell r="F23">
            <v>7.1597360835453112E-3</v>
          </cell>
        </row>
        <row r="24">
          <cell r="B24" t="str">
            <v>Resto de Europa</v>
          </cell>
          <cell r="D24">
            <v>52460</v>
          </cell>
          <cell r="E24">
            <v>-4.6511205220014902E-2</v>
          </cell>
          <cell r="F24">
            <v>1.8513394861138951E-2</v>
          </cell>
        </row>
        <row r="25">
          <cell r="B25" t="str">
            <v>Usa</v>
          </cell>
          <cell r="D25">
            <v>7792</v>
          </cell>
          <cell r="E25">
            <v>4.5120536289802761E-3</v>
          </cell>
          <cell r="F25">
            <v>2.7498355462827816E-3</v>
          </cell>
        </row>
        <row r="26">
          <cell r="B26" t="str">
            <v>Resto de América</v>
          </cell>
          <cell r="D26">
            <v>7944</v>
          </cell>
          <cell r="E26">
            <v>-0.12220994475138122</v>
          </cell>
          <cell r="F26">
            <v>2.8034771021137597E-3</v>
          </cell>
        </row>
        <row r="27">
          <cell r="B27" t="str">
            <v>Resto del Mundo</v>
          </cell>
          <cell r="D27">
            <v>26474</v>
          </cell>
          <cell r="E27">
            <v>-0.18781445576144312</v>
          </cell>
          <cell r="F27">
            <v>9.3428062438770994E-3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16">
          <cell r="C16">
            <v>384784</v>
          </cell>
        </row>
        <row r="17">
          <cell r="C17">
            <v>466240</v>
          </cell>
        </row>
        <row r="18">
          <cell r="C18">
            <v>380684</v>
          </cell>
        </row>
        <row r="19">
          <cell r="C19">
            <v>387955</v>
          </cell>
        </row>
        <row r="21">
          <cell r="B21" t="str">
            <v>diciembre</v>
          </cell>
          <cell r="C21">
            <v>391913</v>
          </cell>
        </row>
        <row r="22">
          <cell r="B22" t="str">
            <v>noviembre</v>
          </cell>
          <cell r="C22">
            <v>396985</v>
          </cell>
        </row>
        <row r="23">
          <cell r="B23" t="str">
            <v>octubre</v>
          </cell>
          <cell r="C23">
            <v>425063</v>
          </cell>
        </row>
        <row r="24">
          <cell r="B24" t="str">
            <v>septiembre</v>
          </cell>
          <cell r="C24">
            <v>387625</v>
          </cell>
        </row>
        <row r="25">
          <cell r="B25" t="str">
            <v>agosto</v>
          </cell>
          <cell r="C25">
            <v>462551</v>
          </cell>
        </row>
        <row r="26">
          <cell r="B26" t="str">
            <v>julio</v>
          </cell>
          <cell r="C26">
            <v>436853</v>
          </cell>
        </row>
        <row r="27">
          <cell r="B27" t="str">
            <v>junio</v>
          </cell>
          <cell r="C27">
            <v>396036</v>
          </cell>
        </row>
        <row r="28">
          <cell r="B28" t="str">
            <v>mayo</v>
          </cell>
          <cell r="C28">
            <v>353326</v>
          </cell>
        </row>
        <row r="30">
          <cell r="B30" t="str">
            <v>abril</v>
          </cell>
          <cell r="C30">
            <v>411544</v>
          </cell>
        </row>
        <row r="31">
          <cell r="B31" t="str">
            <v>marzo</v>
          </cell>
          <cell r="C31">
            <v>437023</v>
          </cell>
        </row>
        <row r="32">
          <cell r="B32" t="str">
            <v>febrero</v>
          </cell>
          <cell r="C32">
            <v>400833</v>
          </cell>
        </row>
        <row r="33">
          <cell r="B33" t="str">
            <v>enero</v>
          </cell>
          <cell r="C33">
            <v>401065</v>
          </cell>
        </row>
        <row r="35">
          <cell r="C35">
            <v>416333</v>
          </cell>
        </row>
        <row r="36">
          <cell r="C36">
            <v>412330</v>
          </cell>
        </row>
        <row r="37">
          <cell r="C37">
            <v>458855</v>
          </cell>
        </row>
        <row r="38">
          <cell r="C38">
            <v>421231</v>
          </cell>
        </row>
        <row r="39">
          <cell r="C39">
            <v>486850</v>
          </cell>
        </row>
        <row r="40">
          <cell r="C40">
            <v>490305</v>
          </cell>
        </row>
        <row r="41">
          <cell r="C41">
            <v>384083</v>
          </cell>
        </row>
        <row r="42">
          <cell r="C42">
            <v>358180</v>
          </cell>
        </row>
        <row r="44">
          <cell r="C44">
            <v>474599</v>
          </cell>
        </row>
        <row r="45">
          <cell r="C45">
            <v>454248</v>
          </cell>
        </row>
        <row r="46">
          <cell r="C46">
            <v>417629</v>
          </cell>
        </row>
        <row r="47">
          <cell r="C47">
            <v>385560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5">
          <cell r="B5" t="str">
            <v>PERNOCTACIONES SEGÚN TIPOLOGÍA DE ESTABLECIMIENTO</v>
          </cell>
        </row>
        <row r="6">
          <cell r="C6" t="str">
            <v>invierno 11/12</v>
          </cell>
          <cell r="E6" t="str">
            <v>invierno 12/13</v>
          </cell>
          <cell r="G6" t="str">
            <v>var. interanual</v>
          </cell>
        </row>
        <row r="7">
          <cell r="B7" t="str">
            <v>Pernoctaciones Totales</v>
          </cell>
          <cell r="C7">
            <v>23527966</v>
          </cell>
          <cell r="E7">
            <v>22470695</v>
          </cell>
          <cell r="G7">
            <v>-4.4936778640363557E-2</v>
          </cell>
        </row>
        <row r="8">
          <cell r="B8" t="str">
            <v>Pernoctaciones Hoteleras</v>
          </cell>
          <cell r="C8">
            <v>13922534</v>
          </cell>
          <cell r="E8">
            <v>13656305</v>
          </cell>
          <cell r="G8">
            <v>-1.9122165548311823E-2</v>
          </cell>
        </row>
        <row r="9">
          <cell r="B9" t="str">
            <v>Pernoctaciones Extrahoteleras</v>
          </cell>
          <cell r="C9">
            <v>9605432</v>
          </cell>
          <cell r="E9">
            <v>8814390</v>
          </cell>
          <cell r="G9">
            <v>-8.2353609915722686E-2</v>
          </cell>
        </row>
      </sheetData>
      <sheetData sheetId="75">
        <row r="6">
          <cell r="E6" t="str">
            <v>invierno 12/13</v>
          </cell>
          <cell r="G6" t="str">
            <v>var. interanual</v>
          </cell>
        </row>
        <row r="8">
          <cell r="E8">
            <v>22470695</v>
          </cell>
          <cell r="G8">
            <v>-4.4936778640363557E-2</v>
          </cell>
        </row>
        <row r="9">
          <cell r="E9">
            <v>13656305</v>
          </cell>
          <cell r="G9">
            <v>-1.9122165548311823E-2</v>
          </cell>
        </row>
        <row r="10">
          <cell r="E10">
            <v>8814390</v>
          </cell>
          <cell r="G10">
            <v>-8.2353609915722686E-2</v>
          </cell>
        </row>
        <row r="12">
          <cell r="E12">
            <v>239634</v>
          </cell>
          <cell r="G12">
            <v>8.8211653474653623E-2</v>
          </cell>
        </row>
        <row r="13">
          <cell r="E13">
            <v>239634</v>
          </cell>
          <cell r="G13">
            <v>8.8211653474653623E-2</v>
          </cell>
        </row>
        <row r="16">
          <cell r="E16">
            <v>86758</v>
          </cell>
          <cell r="G16">
            <v>-0.14380736208427908</v>
          </cell>
        </row>
        <row r="17">
          <cell r="E17">
            <v>63830</v>
          </cell>
          <cell r="G17">
            <v>1.1151169726290675</v>
          </cell>
        </row>
        <row r="18">
          <cell r="E18">
            <v>22928</v>
          </cell>
          <cell r="G18">
            <v>-0.67776028783449516</v>
          </cell>
        </row>
        <row r="20">
          <cell r="E20">
            <v>3521730</v>
          </cell>
          <cell r="G20">
            <v>-5.0316073217021841E-2</v>
          </cell>
        </row>
        <row r="21">
          <cell r="E21">
            <v>2545180</v>
          </cell>
          <cell r="G21">
            <v>-3.8873223693328213E-2</v>
          </cell>
        </row>
        <row r="22">
          <cell r="E22">
            <v>976550</v>
          </cell>
          <cell r="G22">
            <v>-7.8897601106209511E-2</v>
          </cell>
        </row>
        <row r="24">
          <cell r="E24">
            <v>18622573</v>
          </cell>
          <cell r="G24">
            <v>-4.4903636552652365E-2</v>
          </cell>
        </row>
        <row r="25">
          <cell r="E25">
            <v>10807661</v>
          </cell>
          <cell r="G25">
            <v>-1.9626677223003645E-2</v>
          </cell>
        </row>
        <row r="26">
          <cell r="E26">
            <v>7814912</v>
          </cell>
          <cell r="G26">
            <v>-7.7786705652989244E-2</v>
          </cell>
        </row>
      </sheetData>
      <sheetData sheetId="76"/>
      <sheetData sheetId="77">
        <row r="6">
          <cell r="C6" t="str">
            <v>invierno 11/12</v>
          </cell>
          <cell r="E6" t="str">
            <v>invierno 12/13</v>
          </cell>
          <cell r="G6" t="str">
            <v>var. interanual</v>
          </cell>
        </row>
        <row r="8">
          <cell r="B8" t="str">
            <v>Totales</v>
          </cell>
          <cell r="C8">
            <v>23527966</v>
          </cell>
          <cell r="E8">
            <v>22470695</v>
          </cell>
          <cell r="G8">
            <v>-4.4936778640363557E-2</v>
          </cell>
        </row>
        <row r="10">
          <cell r="B10" t="str">
            <v>Hotelera</v>
          </cell>
          <cell r="C10">
            <v>13922534</v>
          </cell>
          <cell r="E10">
            <v>13656305</v>
          </cell>
          <cell r="G10">
            <v>-1.9122165548311823E-2</v>
          </cell>
        </row>
        <row r="11">
          <cell r="B11" t="str">
            <v>5*</v>
          </cell>
          <cell r="C11">
            <v>1909769</v>
          </cell>
          <cell r="E11">
            <v>2106081</v>
          </cell>
          <cell r="G11">
            <v>0.10279358393606766</v>
          </cell>
        </row>
        <row r="12">
          <cell r="B12" t="str">
            <v>4*</v>
          </cell>
          <cell r="C12">
            <v>8925225</v>
          </cell>
          <cell r="E12">
            <v>8632665</v>
          </cell>
          <cell r="G12">
            <v>-3.2779005571288121E-2</v>
          </cell>
        </row>
        <row r="13">
          <cell r="B13" t="str">
            <v>3*</v>
          </cell>
          <cell r="C13">
            <v>2705325</v>
          </cell>
          <cell r="E13">
            <v>2582602</v>
          </cell>
          <cell r="G13">
            <v>-4.536349606794008E-2</v>
          </cell>
        </row>
        <row r="14">
          <cell r="B14" t="str">
            <v>2*</v>
          </cell>
          <cell r="C14">
            <v>251676</v>
          </cell>
          <cell r="E14">
            <v>224165</v>
          </cell>
          <cell r="G14">
            <v>-0.10931117786360241</v>
          </cell>
        </row>
        <row r="15">
          <cell r="B15" t="str">
            <v>1*</v>
          </cell>
          <cell r="C15">
            <v>130539</v>
          </cell>
          <cell r="E15">
            <v>110792</v>
          </cell>
          <cell r="G15">
            <v>-0.15127279969970661</v>
          </cell>
        </row>
        <row r="17">
          <cell r="B17" t="str">
            <v>Extrahotelera</v>
          </cell>
          <cell r="C17">
            <v>9605432</v>
          </cell>
          <cell r="E17">
            <v>8814390</v>
          </cell>
          <cell r="G17">
            <v>-8.2353609915722686E-2</v>
          </cell>
        </row>
      </sheetData>
      <sheetData sheetId="78"/>
      <sheetData sheetId="79"/>
      <sheetData sheetId="80"/>
      <sheetData sheetId="81">
        <row r="16">
          <cell r="C16">
            <v>2855277</v>
          </cell>
        </row>
        <row r="17">
          <cell r="C17">
            <v>3444746</v>
          </cell>
        </row>
        <row r="18">
          <cell r="C18">
            <v>3157463</v>
          </cell>
        </row>
        <row r="19">
          <cell r="C19">
            <v>3483725</v>
          </cell>
        </row>
        <row r="21">
          <cell r="C21">
            <v>3162978</v>
          </cell>
        </row>
        <row r="22">
          <cell r="C22">
            <v>3170372</v>
          </cell>
        </row>
        <row r="23">
          <cell r="C23">
            <v>3196134</v>
          </cell>
        </row>
        <row r="24">
          <cell r="C24">
            <v>2946370</v>
          </cell>
        </row>
        <row r="25">
          <cell r="C25">
            <v>3597248</v>
          </cell>
        </row>
        <row r="26">
          <cell r="C26">
            <v>3399995</v>
          </cell>
        </row>
        <row r="27">
          <cell r="C27">
            <v>2796843</v>
          </cell>
        </row>
        <row r="28">
          <cell r="C28">
            <v>2562962</v>
          </cell>
        </row>
        <row r="30">
          <cell r="C30">
            <v>2974220</v>
          </cell>
        </row>
        <row r="31">
          <cell r="C31">
            <v>3356667</v>
          </cell>
        </row>
        <row r="32">
          <cell r="C32">
            <v>3508753</v>
          </cell>
        </row>
        <row r="33">
          <cell r="C33">
            <v>3606245</v>
          </cell>
        </row>
        <row r="35">
          <cell r="C35">
            <v>3276850</v>
          </cell>
        </row>
        <row r="36">
          <cell r="C36">
            <v>3458609</v>
          </cell>
        </row>
        <row r="37">
          <cell r="C37">
            <v>3346622</v>
          </cell>
        </row>
        <row r="38">
          <cell r="C38">
            <v>3189974</v>
          </cell>
        </row>
        <row r="39">
          <cell r="C39">
            <v>3858837</v>
          </cell>
        </row>
        <row r="40">
          <cell r="C40">
            <v>3554722</v>
          </cell>
        </row>
        <row r="41">
          <cell r="C41">
            <v>2885529</v>
          </cell>
        </row>
        <row r="42">
          <cell r="C42">
            <v>2621208</v>
          </cell>
        </row>
        <row r="44">
          <cell r="C44">
            <v>3387557</v>
          </cell>
        </row>
        <row r="45">
          <cell r="C45">
            <v>3657065</v>
          </cell>
        </row>
        <row r="46">
          <cell r="C46">
            <v>3577582</v>
          </cell>
        </row>
        <row r="47">
          <cell r="C47">
            <v>3415932</v>
          </cell>
        </row>
        <row r="63">
          <cell r="B63" t="str">
            <v>diciembre</v>
          </cell>
        </row>
        <row r="64">
          <cell r="B64" t="str">
            <v>noviembre</v>
          </cell>
        </row>
        <row r="65">
          <cell r="B65" t="str">
            <v>octubre</v>
          </cell>
        </row>
        <row r="66">
          <cell r="B66" t="str">
            <v>septiembre</v>
          </cell>
        </row>
        <row r="67">
          <cell r="B67" t="str">
            <v>agosto</v>
          </cell>
        </row>
        <row r="68">
          <cell r="B68" t="str">
            <v>julio</v>
          </cell>
        </row>
        <row r="69">
          <cell r="B69" t="str">
            <v>junio</v>
          </cell>
        </row>
        <row r="70">
          <cell r="B70" t="str">
            <v>mayo</v>
          </cell>
        </row>
        <row r="72">
          <cell r="B72" t="str">
            <v>abril</v>
          </cell>
        </row>
        <row r="73">
          <cell r="B73" t="str">
            <v>marzo</v>
          </cell>
        </row>
        <row r="74">
          <cell r="B74" t="str">
            <v>febrero</v>
          </cell>
        </row>
        <row r="75">
          <cell r="B75" t="str">
            <v>enero</v>
          </cell>
        </row>
      </sheetData>
      <sheetData sheetId="82"/>
      <sheetData sheetId="83"/>
      <sheetData sheetId="84"/>
      <sheetData sheetId="85"/>
      <sheetData sheetId="86"/>
      <sheetData sheetId="87"/>
      <sheetData sheetId="88">
        <row r="5">
          <cell r="B5" t="str">
            <v>ÍNDICES DE OCUPACIÓN SEGÚN TIPOLOGÍA DE ESTABLECIMIENTO (%)</v>
          </cell>
        </row>
        <row r="6">
          <cell r="C6" t="str">
            <v>invierno 11/12</v>
          </cell>
          <cell r="D6" t="str">
            <v>invierno 12/13</v>
          </cell>
          <cell r="E6" t="str">
            <v>Var. interanual</v>
          </cell>
        </row>
        <row r="7">
          <cell r="B7" t="str">
            <v>Ocupación Total</v>
          </cell>
          <cell r="C7">
            <v>65.363262942801811</v>
          </cell>
          <cell r="D7">
            <v>64.437939036196539</v>
          </cell>
          <cell r="E7">
            <v>-1.4156635775894544E-2</v>
          </cell>
        </row>
        <row r="8">
          <cell r="B8" t="str">
            <v>Ocupación Hotelera</v>
          </cell>
          <cell r="C8">
            <v>73.615968965941519</v>
          </cell>
          <cell r="D8">
            <v>72.971412260248627</v>
          </cell>
          <cell r="E8">
            <v>-8.7556642226783721E-3</v>
          </cell>
        </row>
        <row r="9">
          <cell r="B9" t="str">
            <v>Ocupación Extrahotelera</v>
          </cell>
          <cell r="C9">
            <v>56.226962908849103</v>
          </cell>
          <cell r="D9">
            <v>54.553796427162951</v>
          </cell>
          <cell r="E9">
            <v>-2.9757368976136345E-2</v>
          </cell>
        </row>
      </sheetData>
      <sheetData sheetId="89">
        <row r="6">
          <cell r="D6" t="str">
            <v>invierno 12/13</v>
          </cell>
          <cell r="E6" t="str">
            <v>Var. interanual</v>
          </cell>
        </row>
        <row r="8">
          <cell r="D8">
            <v>64.437939036196539</v>
          </cell>
          <cell r="E8">
            <v>-1.4156635775894544E-2</v>
          </cell>
        </row>
        <row r="9">
          <cell r="D9">
            <v>72.971412260248627</v>
          </cell>
          <cell r="E9">
            <v>-8.7556642226783721E-3</v>
          </cell>
        </row>
        <row r="10">
          <cell r="D10">
            <v>54.553796427162951</v>
          </cell>
          <cell r="E10">
            <v>-2.9757368976136345E-2</v>
          </cell>
        </row>
        <row r="12">
          <cell r="D12">
            <v>44.327413984461707</v>
          </cell>
          <cell r="E12">
            <v>-3.655827423033986E-2</v>
          </cell>
        </row>
        <row r="13">
          <cell r="D13">
            <v>44.327413984461707</v>
          </cell>
          <cell r="E13">
            <v>-3.655827423033986E-2</v>
          </cell>
        </row>
        <row r="16">
          <cell r="D16">
            <v>43.109136803609402</v>
          </cell>
          <cell r="E16">
            <v>2.0358765516399702E-2</v>
          </cell>
        </row>
        <row r="17">
          <cell r="D17">
            <v>53.669323647126092</v>
          </cell>
          <cell r="E17">
            <v>0.42809343170119707</v>
          </cell>
        </row>
        <row r="18">
          <cell r="D18">
            <v>27.852283770651116</v>
          </cell>
          <cell r="E18">
            <v>-0.37548832070976101</v>
          </cell>
        </row>
        <row r="20">
          <cell r="D20">
            <v>59.070994622483589</v>
          </cell>
          <cell r="E20">
            <v>-4.5192247231691463E-2</v>
          </cell>
        </row>
        <row r="21">
          <cell r="D21">
            <v>63.409911476556687</v>
          </cell>
          <cell r="E21">
            <v>-4.0498866513329013E-2</v>
          </cell>
        </row>
        <row r="22">
          <cell r="D22">
            <v>50.130697615204866</v>
          </cell>
          <cell r="E22">
            <v>-6.0477992999411367E-2</v>
          </cell>
        </row>
        <row r="24">
          <cell r="D24">
            <v>66.112213775796533</v>
          </cell>
          <cell r="E24">
            <v>-7.0942260689584868E-3</v>
          </cell>
        </row>
        <row r="25">
          <cell r="D25">
            <v>76.970997945191627</v>
          </cell>
          <cell r="E25">
            <v>1.6820341886829571E-3</v>
          </cell>
        </row>
        <row r="26">
          <cell r="D26">
            <v>55.319306775803014</v>
          </cell>
          <cell r="E26">
            <v>-2.4915831959238077E-2</v>
          </cell>
        </row>
      </sheetData>
      <sheetData sheetId="90"/>
      <sheetData sheetId="91">
        <row r="6">
          <cell r="C6" t="str">
            <v>invierno 11/12</v>
          </cell>
          <cell r="D6" t="str">
            <v>invierno 12/13</v>
          </cell>
          <cell r="E6" t="str">
            <v>Var. interanual</v>
          </cell>
        </row>
        <row r="8">
          <cell r="B8" t="str">
            <v>Ocupación Total</v>
          </cell>
          <cell r="C8">
            <v>65.363262942801811</v>
          </cell>
          <cell r="D8">
            <v>64.437939036196539</v>
          </cell>
          <cell r="E8">
            <v>-1.4156635775894544E-2</v>
          </cell>
        </row>
        <row r="10">
          <cell r="B10" t="str">
            <v>Hotelera</v>
          </cell>
          <cell r="C10">
            <v>73.615968965941519</v>
          </cell>
          <cell r="D10">
            <v>72.971412260248627</v>
          </cell>
          <cell r="E10">
            <v>-8.7556642226783721E-3</v>
          </cell>
        </row>
        <row r="11">
          <cell r="B11" t="str">
            <v>5*</v>
          </cell>
          <cell r="C11">
            <v>71.120556103403175</v>
          </cell>
          <cell r="D11">
            <v>70.802824742517572</v>
          </cell>
          <cell r="E11">
            <v>-4.4675038876755835E-3</v>
          </cell>
        </row>
        <row r="12">
          <cell r="B12" t="str">
            <v>4*</v>
          </cell>
          <cell r="C12">
            <v>77.364927708740055</v>
          </cell>
          <cell r="D12">
            <v>77.137505776825293</v>
          </cell>
          <cell r="E12">
            <v>-2.9395998761990727E-3</v>
          </cell>
        </row>
        <row r="13">
          <cell r="B13" t="str">
            <v>3*</v>
          </cell>
          <cell r="C13">
            <v>66.997602492159999</v>
          </cell>
          <cell r="D13">
            <v>66.823621585984696</v>
          </cell>
          <cell r="E13">
            <v>-2.5968228668430404E-3</v>
          </cell>
        </row>
        <row r="14">
          <cell r="B14" t="str">
            <v>2*</v>
          </cell>
          <cell r="C14">
            <v>56.297310355934933</v>
          </cell>
          <cell r="D14">
            <v>49.112033231384025</v>
          </cell>
          <cell r="E14">
            <v>-0.12763091307777596</v>
          </cell>
        </row>
        <row r="15">
          <cell r="B15" t="str">
            <v>1*</v>
          </cell>
          <cell r="C15">
            <v>63.488643548465539</v>
          </cell>
          <cell r="D15">
            <v>48.696355421157193</v>
          </cell>
          <cell r="E15">
            <v>-0.23299108786308065</v>
          </cell>
        </row>
        <row r="17">
          <cell r="B17" t="str">
            <v>Extrahotelera</v>
          </cell>
          <cell r="C17">
            <v>56.226962908849103</v>
          </cell>
          <cell r="D17">
            <v>54.553796427162951</v>
          </cell>
          <cell r="E17">
            <v>-2.9757368976136345E-2</v>
          </cell>
        </row>
      </sheetData>
      <sheetData sheetId="92"/>
      <sheetData sheetId="93"/>
      <sheetData sheetId="94">
        <row r="16">
          <cell r="C16">
            <v>57.95</v>
          </cell>
        </row>
        <row r="17">
          <cell r="C17">
            <v>67.652654889850609</v>
          </cell>
        </row>
        <row r="18">
          <cell r="C18">
            <v>68.650000000000006</v>
          </cell>
        </row>
        <row r="19">
          <cell r="C19">
            <v>68.418178047422018</v>
          </cell>
        </row>
        <row r="21">
          <cell r="C21">
            <v>61.912347322267458</v>
          </cell>
        </row>
        <row r="22">
          <cell r="C22">
            <v>64.125647249190934</v>
          </cell>
        </row>
        <row r="23">
          <cell r="C23">
            <v>62.561345129971812</v>
          </cell>
        </row>
        <row r="24">
          <cell r="C24">
            <v>59.594862459546924</v>
          </cell>
        </row>
        <row r="25">
          <cell r="C25">
            <v>70.41</v>
          </cell>
        </row>
        <row r="26">
          <cell r="C26">
            <v>66.551734262449102</v>
          </cell>
        </row>
        <row r="27">
          <cell r="C27">
            <v>56.022798973625541</v>
          </cell>
        </row>
        <row r="28">
          <cell r="C28">
            <v>49.681928206901645</v>
          </cell>
        </row>
        <row r="30">
          <cell r="C30">
            <v>59.575789260725955</v>
          </cell>
        </row>
        <row r="31">
          <cell r="C31">
            <v>65.067562027246566</v>
          </cell>
        </row>
        <row r="32">
          <cell r="C32">
            <v>72.706421305454981</v>
          </cell>
        </row>
        <row r="33">
          <cell r="C33">
            <v>69.905525398542011</v>
          </cell>
        </row>
        <row r="35">
          <cell r="C35">
            <v>61.316912547451679</v>
          </cell>
        </row>
        <row r="36">
          <cell r="C36">
            <v>66.875281578891389</v>
          </cell>
        </row>
        <row r="37">
          <cell r="C37">
            <v>62.62</v>
          </cell>
        </row>
        <row r="38">
          <cell r="C38">
            <v>61.680984892869503</v>
          </cell>
        </row>
        <row r="39">
          <cell r="C39">
            <v>72.207141267946596</v>
          </cell>
        </row>
        <row r="40">
          <cell r="C40">
            <v>66.516495416177889</v>
          </cell>
        </row>
        <row r="41">
          <cell r="C41">
            <v>55.14</v>
          </cell>
        </row>
        <row r="42">
          <cell r="C42">
            <v>48.47286530124947</v>
          </cell>
        </row>
        <row r="44">
          <cell r="C44">
            <v>64.732779937093213</v>
          </cell>
        </row>
        <row r="45">
          <cell r="C45">
            <v>67.628520568727808</v>
          </cell>
        </row>
        <row r="46">
          <cell r="C46">
            <v>73.25</v>
          </cell>
        </row>
        <row r="47">
          <cell r="C47">
            <v>63.169352342213095</v>
          </cell>
        </row>
        <row r="147">
          <cell r="B147" t="str">
            <v>diciembre</v>
          </cell>
        </row>
        <row r="148">
          <cell r="B148" t="str">
            <v>noviembre</v>
          </cell>
        </row>
        <row r="149">
          <cell r="B149" t="str">
            <v>octubre</v>
          </cell>
        </row>
        <row r="150">
          <cell r="B150" t="str">
            <v>septiembre</v>
          </cell>
        </row>
        <row r="151">
          <cell r="B151" t="str">
            <v>agosto</v>
          </cell>
        </row>
        <row r="152">
          <cell r="B152" t="str">
            <v>julio</v>
          </cell>
        </row>
        <row r="153">
          <cell r="B153" t="str">
            <v>junio</v>
          </cell>
        </row>
        <row r="154">
          <cell r="B154" t="str">
            <v>mayo</v>
          </cell>
        </row>
        <row r="156">
          <cell r="B156" t="str">
            <v>abril</v>
          </cell>
        </row>
        <row r="157">
          <cell r="B157" t="str">
            <v>marzo</v>
          </cell>
        </row>
        <row r="158">
          <cell r="B158" t="str">
            <v>febrero</v>
          </cell>
        </row>
        <row r="159">
          <cell r="B159" t="str">
            <v>enero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>
        <row r="5">
          <cell r="B5" t="str">
            <v>ESTANCIAS MEDIAS SEGÚN TIPOLOGÍA DE ESTABLECIMIENTO</v>
          </cell>
        </row>
        <row r="6">
          <cell r="C6" t="str">
            <v>invierno 11/12</v>
          </cell>
          <cell r="D6" t="str">
            <v>invierno 12/13</v>
          </cell>
          <cell r="E6" t="str">
            <v>Dif. interanual</v>
          </cell>
        </row>
        <row r="7">
          <cell r="B7" t="str">
            <v>Estancia Media Total</v>
          </cell>
          <cell r="C7">
            <v>8.0082035872910087</v>
          </cell>
          <cell r="D7">
            <v>7.930020002653845</v>
          </cell>
          <cell r="E7">
            <v>-7.8183584637163683E-2</v>
          </cell>
        </row>
        <row r="8">
          <cell r="B8" t="str">
            <v>Estancia Media Hotelera</v>
          </cell>
          <cell r="C8">
            <v>7.5077647002995009</v>
          </cell>
          <cell r="D8">
            <v>7.4706059337912096</v>
          </cell>
          <cell r="E8">
            <v>-3.7158766508291308E-2</v>
          </cell>
        </row>
        <row r="9">
          <cell r="B9" t="str">
            <v>Estancia Media Extrahotelera</v>
          </cell>
          <cell r="C9">
            <v>8.8646569425922763</v>
          </cell>
          <cell r="D9">
            <v>8.7651386857249118</v>
          </cell>
          <cell r="E9">
            <v>-9.9518256867364485E-2</v>
          </cell>
        </row>
      </sheetData>
      <sheetData sheetId="102">
        <row r="6">
          <cell r="D6" t="str">
            <v>invierno 12/13</v>
          </cell>
          <cell r="E6" t="str">
            <v>Dif. interanual</v>
          </cell>
        </row>
        <row r="8">
          <cell r="D8">
            <v>7.930020002653845</v>
          </cell>
          <cell r="E8">
            <v>-7.8183584637163683E-2</v>
          </cell>
        </row>
        <row r="9">
          <cell r="D9">
            <v>7.4706059337912096</v>
          </cell>
          <cell r="E9">
            <v>-3.7158766508291308E-2</v>
          </cell>
        </row>
        <row r="10">
          <cell r="D10">
            <v>8.7651386857249118</v>
          </cell>
          <cell r="E10">
            <v>-9.9518256867364485E-2</v>
          </cell>
        </row>
        <row r="12">
          <cell r="D12">
            <v>2.1997686715135494</v>
          </cell>
          <cell r="E12">
            <v>4.8554877736379343E-2</v>
          </cell>
        </row>
        <row r="13">
          <cell r="D13">
            <v>2.1997686715135494</v>
          </cell>
          <cell r="E13">
            <v>4.8554877736379343E-2</v>
          </cell>
        </row>
        <row r="16">
          <cell r="D16">
            <v>4.67018356031652</v>
          </cell>
          <cell r="E16">
            <v>-1.4825883141142286</v>
          </cell>
        </row>
        <row r="17">
          <cell r="D17">
            <v>4.0238290361217928</v>
          </cell>
          <cell r="E17">
            <v>0.94789386131800102</v>
          </cell>
        </row>
        <row r="18">
          <cell r="D18">
            <v>8.4480471628592486</v>
          </cell>
          <cell r="E18">
            <v>-2.2386455376514149</v>
          </cell>
        </row>
        <row r="20">
          <cell r="D20">
            <v>7.9445463343326814</v>
          </cell>
          <cell r="E20">
            <v>-0.12508416573260206</v>
          </cell>
        </row>
        <row r="21">
          <cell r="D21">
            <v>7.6340589925554445</v>
          </cell>
          <cell r="E21">
            <v>-0.11408232848910238</v>
          </cell>
        </row>
        <row r="22">
          <cell r="D22">
            <v>8.8865330190825453</v>
          </cell>
          <cell r="E22">
            <v>-0.11611632495006141</v>
          </cell>
        </row>
        <row r="24">
          <cell r="D24">
            <v>8.2298002229075014</v>
          </cell>
          <cell r="E24">
            <v>-3.3479413676356984E-2</v>
          </cell>
        </row>
        <row r="25">
          <cell r="D25">
            <v>7.889909388761053</v>
          </cell>
          <cell r="E25">
            <v>1.8230870095493401E-2</v>
          </cell>
        </row>
        <row r="26">
          <cell r="D26">
            <v>8.7511640355022422</v>
          </cell>
          <cell r="E26">
            <v>-8.3902096519919311E-2</v>
          </cell>
        </row>
      </sheetData>
      <sheetData sheetId="103"/>
      <sheetData sheetId="104">
        <row r="6">
          <cell r="C6" t="str">
            <v>invierno 11/12</v>
          </cell>
          <cell r="D6" t="str">
            <v>invierno 12/13</v>
          </cell>
          <cell r="E6" t="str">
            <v>Dif. interanual</v>
          </cell>
        </row>
        <row r="8">
          <cell r="B8" t="str">
            <v>Estancia Media Total</v>
          </cell>
          <cell r="C8">
            <v>8.0082035872910087</v>
          </cell>
          <cell r="D8">
            <v>7.930020002653845</v>
          </cell>
          <cell r="E8">
            <v>-7.8183584637163683E-2</v>
          </cell>
        </row>
        <row r="10">
          <cell r="B10" t="str">
            <v>Hotelera</v>
          </cell>
          <cell r="C10">
            <v>7.5077647002995009</v>
          </cell>
          <cell r="D10">
            <v>7.4706059337912096</v>
          </cell>
          <cell r="E10">
            <v>-3.7158766508291308E-2</v>
          </cell>
        </row>
        <row r="11">
          <cell r="B11" t="str">
            <v>5*</v>
          </cell>
          <cell r="C11">
            <v>7.1255783236821681</v>
          </cell>
          <cell r="D11">
            <v>6.7491563878981324</v>
          </cell>
          <cell r="E11">
            <v>-0.37642193578403571</v>
          </cell>
        </row>
        <row r="12">
          <cell r="B12" t="str">
            <v>4*</v>
          </cell>
          <cell r="C12">
            <v>7.8707145370416915</v>
          </cell>
          <cell r="D12">
            <v>7.9588966455724215</v>
          </cell>
          <cell r="E12">
            <v>8.8182108530729941E-2</v>
          </cell>
        </row>
        <row r="13">
          <cell r="B13" t="str">
            <v>3*</v>
          </cell>
          <cell r="C13">
            <v>7.5789177316965208</v>
          </cell>
          <cell r="D13">
            <v>7.4456181420853254</v>
          </cell>
          <cell r="E13">
            <v>-0.13329958961119548</v>
          </cell>
        </row>
        <row r="14">
          <cell r="B14" t="str">
            <v>2*</v>
          </cell>
          <cell r="C14">
            <v>3.4658000192792322</v>
          </cell>
          <cell r="D14">
            <v>3.6902625730512799</v>
          </cell>
          <cell r="E14">
            <v>0.22446255377204771</v>
          </cell>
        </row>
        <row r="15">
          <cell r="B15" t="str">
            <v>1*</v>
          </cell>
          <cell r="C15">
            <v>5.7123665324698054</v>
          </cell>
          <cell r="D15">
            <v>4.6765438352116835</v>
          </cell>
          <cell r="E15">
            <v>-1.0358226972581219</v>
          </cell>
        </row>
        <row r="17">
          <cell r="B17" t="str">
            <v>Extrahotelera</v>
          </cell>
          <cell r="C17">
            <v>8.8646569425922763</v>
          </cell>
          <cell r="D17">
            <v>8.7651386857249118</v>
          </cell>
          <cell r="E17">
            <v>-9.9518256867364485E-2</v>
          </cell>
        </row>
      </sheetData>
      <sheetData sheetId="105"/>
      <sheetData sheetId="106"/>
      <sheetData sheetId="107">
        <row r="16">
          <cell r="C16">
            <v>7.42</v>
          </cell>
        </row>
        <row r="17">
          <cell r="C17">
            <v>7.3883536376115302</v>
          </cell>
        </row>
        <row r="18">
          <cell r="C18">
            <v>8.2899999999999991</v>
          </cell>
        </row>
        <row r="19">
          <cell r="C19">
            <v>8.9797141421041093</v>
          </cell>
        </row>
        <row r="21">
          <cell r="C21">
            <v>8.0706126104518088</v>
          </cell>
        </row>
        <row r="22">
          <cell r="C22">
            <v>7.9861254203559326</v>
          </cell>
        </row>
        <row r="23">
          <cell r="C23">
            <v>7.5192006831928442</v>
          </cell>
        </row>
        <row r="24">
          <cell r="C24">
            <v>7.6010835214446955</v>
          </cell>
        </row>
        <row r="25">
          <cell r="C25">
            <v>7.78</v>
          </cell>
        </row>
        <row r="26">
          <cell r="C26">
            <v>7.7829269800138716</v>
          </cell>
        </row>
        <row r="27">
          <cell r="C27">
            <v>7.0620928400448442</v>
          </cell>
        </row>
        <row r="28">
          <cell r="C28">
            <v>7.2538165886461794</v>
          </cell>
        </row>
        <row r="30">
          <cell r="C30">
            <v>7.2269793752308384</v>
          </cell>
        </row>
        <row r="31">
          <cell r="C31">
            <v>7.6807559327541117</v>
          </cell>
        </row>
        <row r="32">
          <cell r="C32">
            <v>8.7536530175908673</v>
          </cell>
        </row>
        <row r="33">
          <cell r="C33">
            <v>8.9916721728398148</v>
          </cell>
        </row>
        <row r="35">
          <cell r="C35">
            <v>7.8707428909070387</v>
          </cell>
        </row>
        <row r="36">
          <cell r="C36">
            <v>8.3879635243615542</v>
          </cell>
        </row>
        <row r="37">
          <cell r="C37">
            <v>7.29</v>
          </cell>
        </row>
        <row r="38">
          <cell r="C38">
            <v>7.5729801462855297</v>
          </cell>
        </row>
        <row r="39">
          <cell r="C39">
            <v>7.9261312519256446</v>
          </cell>
        </row>
        <row r="40">
          <cell r="C40">
            <v>7.2500219251282365</v>
          </cell>
        </row>
        <row r="41">
          <cell r="C41">
            <v>7.51</v>
          </cell>
        </row>
        <row r="42">
          <cell r="C42">
            <v>7.3181305488860353</v>
          </cell>
        </row>
        <row r="44">
          <cell r="C44">
            <v>7.1377246896853972</v>
          </cell>
        </row>
        <row r="45">
          <cell r="C45">
            <v>8.0508114510135425</v>
          </cell>
        </row>
        <row r="46">
          <cell r="C46">
            <v>8.57</v>
          </cell>
        </row>
        <row r="47">
          <cell r="C47">
            <v>8.859663865546219</v>
          </cell>
        </row>
        <row r="147">
          <cell r="B147" t="str">
            <v>diciembre</v>
          </cell>
        </row>
        <row r="148">
          <cell r="B148" t="str">
            <v>noviembre</v>
          </cell>
        </row>
        <row r="149">
          <cell r="B149" t="str">
            <v>octubre</v>
          </cell>
        </row>
        <row r="150">
          <cell r="B150" t="str">
            <v>septiembre</v>
          </cell>
        </row>
        <row r="151">
          <cell r="B151" t="str">
            <v>agosto</v>
          </cell>
        </row>
        <row r="152">
          <cell r="B152" t="str">
            <v>julio</v>
          </cell>
        </row>
        <row r="153">
          <cell r="B153" t="str">
            <v>junio</v>
          </cell>
        </row>
        <row r="154">
          <cell r="B154" t="str">
            <v>mayo</v>
          </cell>
        </row>
        <row r="156">
          <cell r="B156" t="str">
            <v>abril</v>
          </cell>
        </row>
        <row r="157">
          <cell r="B157" t="str">
            <v>marzo</v>
          </cell>
        </row>
        <row r="158">
          <cell r="B158" t="str">
            <v>febrero</v>
          </cell>
        </row>
        <row r="159">
          <cell r="B159" t="str">
            <v>enero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  <cell r="D8" t="str">
            <v>Gran Canaria</v>
          </cell>
        </row>
        <row r="9">
          <cell r="B9" t="str">
            <v>Extrahotelera</v>
          </cell>
          <cell r="D9" t="str">
            <v>Fuerteventura</v>
          </cell>
        </row>
        <row r="10">
          <cell r="A10" t="str">
            <v>ZONA 3</v>
          </cell>
          <cell r="B10" t="str">
            <v>Total</v>
          </cell>
          <cell r="D10" t="str">
            <v>Lanzarote</v>
          </cell>
        </row>
        <row r="11">
          <cell r="B11" t="str">
            <v>Hotelera</v>
          </cell>
          <cell r="D11" t="str">
            <v>Tenerife</v>
          </cell>
        </row>
        <row r="12">
          <cell r="B12" t="str">
            <v>Extrahotelera</v>
          </cell>
          <cell r="D12" t="str">
            <v>La Palma</v>
          </cell>
        </row>
        <row r="13">
          <cell r="A13" t="str">
            <v>ZONA 4</v>
          </cell>
          <cell r="B13" t="str">
            <v>Total</v>
          </cell>
          <cell r="D13" t="str">
            <v>Canarias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J112"/>
  <sheetViews>
    <sheetView showGridLines="0" showRowColHeaders="0" tabSelected="1" zoomScaleNormal="100" workbookViewId="0">
      <selection activeCell="K20" sqref="K20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88" style="2" bestFit="1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1"/>
      <c r="D5" s="3" t="s">
        <v>0</v>
      </c>
      <c r="E5" s="3"/>
      <c r="F5" s="3"/>
      <c r="G5" s="1"/>
    </row>
    <row r="6" spans="3:7" ht="20.100000000000001" customHeight="1" x14ac:dyDescent="0.25">
      <c r="C6" s="1"/>
      <c r="D6" s="3" t="s">
        <v>98</v>
      </c>
      <c r="E6" s="3"/>
      <c r="F6" s="3"/>
      <c r="G6" s="1"/>
    </row>
    <row r="7" spans="3:7" ht="20.100000000000001" customHeight="1" x14ac:dyDescent="0.25">
      <c r="C7" s="1"/>
      <c r="D7" s="4"/>
      <c r="E7" s="4"/>
      <c r="F7" s="4"/>
      <c r="G7" s="1"/>
    </row>
    <row r="8" spans="3:7" ht="20.100000000000001" customHeight="1" x14ac:dyDescent="0.25">
      <c r="C8" s="1"/>
      <c r="D8" s="5"/>
      <c r="E8" s="5"/>
      <c r="F8" s="5"/>
      <c r="G8" s="1"/>
    </row>
    <row r="9" spans="3:7" ht="15" customHeight="1" x14ac:dyDescent="0.25">
      <c r="C9" s="1"/>
      <c r="D9" s="6"/>
      <c r="E9" s="7"/>
      <c r="F9" s="6"/>
      <c r="G9" s="1"/>
    </row>
    <row r="10" spans="3:7" ht="21" customHeight="1" x14ac:dyDescent="0.25">
      <c r="C10" s="1"/>
      <c r="D10" s="6"/>
      <c r="E10" s="8" t="s">
        <v>1</v>
      </c>
      <c r="F10" s="6"/>
      <c r="G10" s="1"/>
    </row>
    <row r="11" spans="3:7" ht="18" customHeight="1" outlineLevel="1" x14ac:dyDescent="0.25">
      <c r="C11" s="1"/>
      <c r="D11" s="6"/>
      <c r="E11" s="9" t="s">
        <v>2</v>
      </c>
      <c r="F11" s="6"/>
      <c r="G11" s="1"/>
    </row>
    <row r="12" spans="3:7" ht="18" customHeight="1" outlineLevel="1" x14ac:dyDescent="0.25">
      <c r="C12" s="1"/>
      <c r="D12" s="6"/>
      <c r="E12" s="9" t="s">
        <v>3</v>
      </c>
      <c r="F12" s="6"/>
      <c r="G12" s="1"/>
    </row>
    <row r="13" spans="3:7" ht="18" customHeight="1" outlineLevel="1" x14ac:dyDescent="0.25">
      <c r="C13" s="1"/>
      <c r="D13" s="6"/>
      <c r="E13" s="10" t="s">
        <v>4</v>
      </c>
      <c r="F13" s="6"/>
      <c r="G13" s="1"/>
    </row>
    <row r="14" spans="3:7" ht="21" customHeight="1" x14ac:dyDescent="0.25">
      <c r="C14" s="1"/>
      <c r="D14" s="6"/>
      <c r="E14" s="8" t="s">
        <v>5</v>
      </c>
      <c r="F14" s="6"/>
      <c r="G14" s="1"/>
    </row>
    <row r="15" spans="3:7" ht="21" customHeight="1" x14ac:dyDescent="0.25">
      <c r="C15" s="1"/>
      <c r="D15" s="6"/>
      <c r="E15" s="11" t="s">
        <v>6</v>
      </c>
      <c r="F15" s="6"/>
      <c r="G15" s="1"/>
    </row>
    <row r="16" spans="3:7" ht="21" customHeight="1" outlineLevel="1" x14ac:dyDescent="0.25">
      <c r="C16" s="1"/>
      <c r="D16" s="6"/>
      <c r="E16" s="11" t="s">
        <v>7</v>
      </c>
      <c r="F16" s="6"/>
      <c r="G16" s="1"/>
    </row>
    <row r="17" spans="3:7" ht="18" customHeight="1" outlineLevel="2" x14ac:dyDescent="0.25">
      <c r="C17" s="1"/>
      <c r="D17" s="6"/>
      <c r="E17" s="12" t="s">
        <v>8</v>
      </c>
      <c r="F17" s="6"/>
      <c r="G17" s="1"/>
    </row>
    <row r="18" spans="3:7" ht="18" customHeight="1" outlineLevel="2" x14ac:dyDescent="0.25">
      <c r="C18" s="1"/>
      <c r="D18" s="6"/>
      <c r="E18" s="12" t="s">
        <v>9</v>
      </c>
      <c r="F18" s="6"/>
      <c r="G18" s="1"/>
    </row>
    <row r="19" spans="3:7" ht="21" customHeight="1" outlineLevel="1" x14ac:dyDescent="0.25">
      <c r="C19" s="1"/>
      <c r="D19" s="6"/>
      <c r="E19" s="11" t="s">
        <v>10</v>
      </c>
      <c r="F19" s="6"/>
      <c r="G19" s="1"/>
    </row>
    <row r="20" spans="3:7" ht="18" customHeight="1" outlineLevel="2" x14ac:dyDescent="0.25">
      <c r="C20" s="1"/>
      <c r="D20" s="6"/>
      <c r="E20" s="12" t="s">
        <v>11</v>
      </c>
      <c r="F20" s="6"/>
      <c r="G20" s="1"/>
    </row>
    <row r="21" spans="3:7" ht="18" customHeight="1" outlineLevel="2" x14ac:dyDescent="0.25">
      <c r="C21" s="1"/>
      <c r="D21" s="6"/>
      <c r="E21" s="12" t="s">
        <v>12</v>
      </c>
      <c r="F21" s="6"/>
      <c r="G21" s="1"/>
    </row>
    <row r="22" spans="3:7" ht="18" customHeight="1" outlineLevel="2" x14ac:dyDescent="0.25">
      <c r="C22" s="1"/>
      <c r="D22" s="6"/>
      <c r="E22" s="12" t="s">
        <v>13</v>
      </c>
      <c r="F22" s="6"/>
      <c r="G22" s="1"/>
    </row>
    <row r="23" spans="3:7" ht="18" customHeight="1" outlineLevel="2" x14ac:dyDescent="0.25">
      <c r="C23" s="1"/>
      <c r="D23" s="6"/>
      <c r="E23" s="12" t="s">
        <v>14</v>
      </c>
      <c r="F23" s="6"/>
      <c r="G23" s="1"/>
    </row>
    <row r="24" spans="3:7" ht="21" customHeight="1" outlineLevel="1" x14ac:dyDescent="0.25">
      <c r="C24" s="1"/>
      <c r="D24" s="6"/>
      <c r="E24" s="11" t="s">
        <v>15</v>
      </c>
      <c r="F24" s="6"/>
      <c r="G24" s="1"/>
    </row>
    <row r="25" spans="3:7" ht="18" customHeight="1" outlineLevel="2" x14ac:dyDescent="0.25">
      <c r="C25" s="1"/>
      <c r="D25" s="6"/>
      <c r="E25" s="12" t="s">
        <v>11</v>
      </c>
      <c r="F25" s="6"/>
      <c r="G25" s="1"/>
    </row>
    <row r="26" spans="3:7" ht="18" customHeight="1" outlineLevel="2" x14ac:dyDescent="0.25">
      <c r="C26" s="1"/>
      <c r="D26" s="6"/>
      <c r="E26" s="12" t="s">
        <v>16</v>
      </c>
      <c r="F26" s="6"/>
      <c r="G26" s="1"/>
    </row>
    <row r="27" spans="3:7" ht="21" customHeight="1" outlineLevel="1" x14ac:dyDescent="0.25">
      <c r="C27" s="1"/>
      <c r="D27" s="6"/>
      <c r="E27" s="11" t="s">
        <v>17</v>
      </c>
      <c r="F27" s="6"/>
      <c r="G27" s="1"/>
    </row>
    <row r="28" spans="3:7" ht="18" customHeight="1" outlineLevel="2" x14ac:dyDescent="0.25">
      <c r="C28" s="1"/>
      <c r="D28" s="6"/>
      <c r="E28" s="12" t="s">
        <v>18</v>
      </c>
      <c r="F28" s="6"/>
      <c r="G28" s="1"/>
    </row>
    <row r="29" spans="3:7" ht="18" customHeight="1" outlineLevel="2" x14ac:dyDescent="0.25">
      <c r="C29" s="1"/>
      <c r="D29" s="6"/>
      <c r="E29" s="12" t="s">
        <v>19</v>
      </c>
      <c r="F29" s="6"/>
      <c r="G29" s="1"/>
    </row>
    <row r="30" spans="3:7" ht="18" customHeight="1" outlineLevel="2" x14ac:dyDescent="0.25">
      <c r="C30" s="1"/>
      <c r="D30" s="6"/>
      <c r="E30" s="12" t="s">
        <v>20</v>
      </c>
      <c r="F30" s="6"/>
      <c r="G30" s="1"/>
    </row>
    <row r="31" spans="3:7" ht="18" customHeight="1" outlineLevel="2" x14ac:dyDescent="0.25">
      <c r="C31" s="1"/>
      <c r="D31" s="6"/>
      <c r="E31" s="12" t="s">
        <v>21</v>
      </c>
      <c r="F31" s="6"/>
      <c r="G31" s="1"/>
    </row>
    <row r="32" spans="3:7" ht="18" customHeight="1" outlineLevel="2" x14ac:dyDescent="0.25">
      <c r="C32" s="1"/>
      <c r="D32" s="6"/>
      <c r="E32" s="12" t="s">
        <v>22</v>
      </c>
      <c r="F32" s="6"/>
      <c r="G32" s="1"/>
    </row>
    <row r="33" spans="3:7" ht="18" customHeight="1" outlineLevel="2" x14ac:dyDescent="0.25">
      <c r="C33" s="1"/>
      <c r="D33" s="6"/>
      <c r="E33" s="12" t="s">
        <v>23</v>
      </c>
      <c r="F33" s="6"/>
      <c r="G33" s="1"/>
    </row>
    <row r="34" spans="3:7" ht="18" customHeight="1" outlineLevel="2" x14ac:dyDescent="0.25">
      <c r="C34" s="1"/>
      <c r="D34" s="6"/>
      <c r="E34" s="12" t="s">
        <v>24</v>
      </c>
      <c r="F34" s="6"/>
      <c r="G34" s="1"/>
    </row>
    <row r="35" spans="3:7" ht="18" customHeight="1" outlineLevel="2" x14ac:dyDescent="0.25">
      <c r="C35" s="1"/>
      <c r="D35" s="6"/>
      <c r="E35" s="12" t="s">
        <v>25</v>
      </c>
      <c r="F35" s="6"/>
      <c r="G35" s="1"/>
    </row>
    <row r="36" spans="3:7" ht="18" customHeight="1" outlineLevel="2" x14ac:dyDescent="0.25">
      <c r="C36" s="1"/>
      <c r="D36" s="6"/>
      <c r="E36" s="12" t="s">
        <v>26</v>
      </c>
      <c r="F36" s="6"/>
      <c r="G36" s="1"/>
    </row>
    <row r="37" spans="3:7" ht="21" customHeight="1" outlineLevel="1" x14ac:dyDescent="0.25">
      <c r="C37" s="1"/>
      <c r="D37" s="6"/>
      <c r="E37" s="13" t="s">
        <v>27</v>
      </c>
      <c r="F37" s="6"/>
      <c r="G37" s="1"/>
    </row>
    <row r="38" spans="3:7" ht="21" customHeight="1" outlineLevel="1" x14ac:dyDescent="0.25">
      <c r="C38" s="1"/>
      <c r="D38" s="6"/>
      <c r="E38" s="13" t="s">
        <v>28</v>
      </c>
      <c r="F38" s="6"/>
      <c r="G38" s="1"/>
    </row>
    <row r="39" spans="3:7" ht="21" customHeight="1" x14ac:dyDescent="0.25">
      <c r="C39" s="1"/>
      <c r="D39" s="6"/>
      <c r="E39" s="8" t="s">
        <v>29</v>
      </c>
      <c r="F39" s="6"/>
      <c r="G39" s="1"/>
    </row>
    <row r="40" spans="3:7" ht="18" customHeight="1" outlineLevel="1" x14ac:dyDescent="0.25">
      <c r="C40" s="1"/>
      <c r="D40" s="6"/>
      <c r="E40" s="12" t="s">
        <v>30</v>
      </c>
      <c r="F40" s="6"/>
      <c r="G40" s="1"/>
    </row>
    <row r="41" spans="3:7" ht="18" customHeight="1" outlineLevel="1" x14ac:dyDescent="0.25">
      <c r="C41" s="1"/>
      <c r="D41" s="6"/>
      <c r="E41" s="12" t="s">
        <v>31</v>
      </c>
      <c r="F41" s="6"/>
      <c r="G41" s="1"/>
    </row>
    <row r="42" spans="3:7" ht="18" customHeight="1" outlineLevel="1" x14ac:dyDescent="0.25">
      <c r="C42" s="1"/>
      <c r="D42" s="6"/>
      <c r="E42" s="12" t="s">
        <v>32</v>
      </c>
      <c r="F42" s="6"/>
      <c r="G42" s="1"/>
    </row>
    <row r="43" spans="3:7" ht="18" customHeight="1" outlineLevel="1" x14ac:dyDescent="0.25">
      <c r="C43" s="1"/>
      <c r="D43" s="6"/>
      <c r="E43" s="12" t="s">
        <v>7</v>
      </c>
      <c r="F43" s="6"/>
      <c r="G43" s="1"/>
    </row>
    <row r="44" spans="3:7" ht="18" customHeight="1" outlineLevel="1" x14ac:dyDescent="0.25">
      <c r="C44" s="1"/>
      <c r="D44" s="6"/>
      <c r="E44" s="12" t="s">
        <v>33</v>
      </c>
      <c r="F44" s="6"/>
      <c r="G44" s="1"/>
    </row>
    <row r="45" spans="3:7" ht="18" customHeight="1" outlineLevel="1" x14ac:dyDescent="0.25">
      <c r="C45" s="1"/>
      <c r="D45" s="6"/>
      <c r="E45" s="12" t="s">
        <v>34</v>
      </c>
      <c r="F45" s="6"/>
      <c r="G45" s="1"/>
    </row>
    <row r="46" spans="3:7" ht="18" customHeight="1" outlineLevel="1" x14ac:dyDescent="0.25">
      <c r="C46" s="1"/>
      <c r="D46" s="6"/>
      <c r="E46" s="12" t="s">
        <v>15</v>
      </c>
      <c r="F46" s="6"/>
      <c r="G46" s="1"/>
    </row>
    <row r="47" spans="3:7" ht="21" customHeight="1" x14ac:dyDescent="0.25">
      <c r="C47" s="1"/>
      <c r="D47" s="6"/>
      <c r="E47" s="8" t="s">
        <v>35</v>
      </c>
      <c r="F47" s="6"/>
      <c r="G47" s="1"/>
    </row>
    <row r="48" spans="3:7" ht="18" customHeight="1" outlineLevel="1" x14ac:dyDescent="0.25">
      <c r="C48" s="1"/>
      <c r="D48" s="6"/>
      <c r="E48" s="12" t="s">
        <v>36</v>
      </c>
      <c r="F48" s="6"/>
      <c r="G48" s="1"/>
    </row>
    <row r="49" spans="3:7" ht="18" customHeight="1" outlineLevel="1" x14ac:dyDescent="0.25">
      <c r="C49" s="1"/>
      <c r="D49" s="6"/>
      <c r="E49" s="12" t="s">
        <v>31</v>
      </c>
      <c r="F49" s="6"/>
      <c r="G49" s="1"/>
    </row>
    <row r="50" spans="3:7" ht="18" customHeight="1" outlineLevel="1" x14ac:dyDescent="0.25">
      <c r="C50" s="1"/>
      <c r="D50" s="6"/>
      <c r="E50" s="12" t="s">
        <v>32</v>
      </c>
      <c r="F50" s="6"/>
      <c r="G50" s="1"/>
    </row>
    <row r="51" spans="3:7" ht="18" customHeight="1" outlineLevel="1" x14ac:dyDescent="0.25">
      <c r="C51" s="1"/>
      <c r="D51" s="6"/>
      <c r="E51" s="12" t="s">
        <v>7</v>
      </c>
      <c r="F51" s="6"/>
      <c r="G51" s="1"/>
    </row>
    <row r="52" spans="3:7" ht="18" customHeight="1" outlineLevel="1" x14ac:dyDescent="0.25">
      <c r="C52" s="1"/>
      <c r="D52" s="6"/>
      <c r="E52" s="12" t="s">
        <v>33</v>
      </c>
      <c r="F52" s="6"/>
      <c r="G52" s="1"/>
    </row>
    <row r="53" spans="3:7" ht="18" customHeight="1" outlineLevel="1" x14ac:dyDescent="0.25">
      <c r="C53" s="1"/>
      <c r="D53" s="6"/>
      <c r="E53" s="12" t="s">
        <v>15</v>
      </c>
      <c r="F53" s="6"/>
      <c r="G53" s="1"/>
    </row>
    <row r="54" spans="3:7" ht="21" customHeight="1" x14ac:dyDescent="0.25">
      <c r="C54" s="1"/>
      <c r="D54" s="6"/>
      <c r="E54" s="8" t="s">
        <v>37</v>
      </c>
      <c r="F54" s="6"/>
      <c r="G54" s="1"/>
    </row>
    <row r="55" spans="3:7" ht="18" customHeight="1" outlineLevel="1" x14ac:dyDescent="0.25">
      <c r="C55" s="1"/>
      <c r="D55" s="6"/>
      <c r="E55" s="12" t="s">
        <v>38</v>
      </c>
      <c r="F55" s="6"/>
      <c r="G55" s="1"/>
    </row>
    <row r="56" spans="3:7" ht="18" customHeight="1" outlineLevel="1" x14ac:dyDescent="0.25">
      <c r="C56" s="1"/>
      <c r="D56" s="6"/>
      <c r="E56" s="12" t="s">
        <v>31</v>
      </c>
      <c r="F56" s="6"/>
      <c r="G56" s="1"/>
    </row>
    <row r="57" spans="3:7" ht="18" customHeight="1" outlineLevel="1" x14ac:dyDescent="0.25">
      <c r="C57" s="1"/>
      <c r="D57" s="6"/>
      <c r="E57" s="12" t="s">
        <v>32</v>
      </c>
      <c r="F57" s="6"/>
      <c r="G57" s="1"/>
    </row>
    <row r="58" spans="3:7" ht="18" customHeight="1" outlineLevel="1" x14ac:dyDescent="0.25">
      <c r="C58" s="1"/>
      <c r="D58" s="6"/>
      <c r="E58" s="12" t="s">
        <v>7</v>
      </c>
      <c r="F58" s="6"/>
      <c r="G58" s="1"/>
    </row>
    <row r="59" spans="3:7" ht="18" customHeight="1" outlineLevel="1" x14ac:dyDescent="0.25">
      <c r="C59" s="1"/>
      <c r="D59" s="6"/>
      <c r="E59" s="12" t="s">
        <v>33</v>
      </c>
      <c r="F59" s="6"/>
      <c r="G59" s="1"/>
    </row>
    <row r="60" spans="3:7" ht="18" customHeight="1" outlineLevel="1" x14ac:dyDescent="0.25">
      <c r="C60" s="1"/>
      <c r="D60" s="6"/>
      <c r="E60" s="12" t="s">
        <v>15</v>
      </c>
      <c r="F60" s="6"/>
      <c r="G60" s="1"/>
    </row>
    <row r="61" spans="3:7" ht="21" customHeight="1" x14ac:dyDescent="0.25">
      <c r="C61" s="1"/>
      <c r="D61" s="6"/>
      <c r="E61" s="14"/>
      <c r="F61" s="6"/>
      <c r="G61" s="1"/>
    </row>
    <row r="62" spans="3:7" ht="20.100000000000001" customHeight="1" x14ac:dyDescent="0.25">
      <c r="C62" s="1"/>
      <c r="D62" s="15"/>
      <c r="E62" s="15"/>
      <c r="F62" s="15"/>
      <c r="G62" s="1"/>
    </row>
    <row r="63" spans="3:7" ht="20.100000000000001" customHeight="1" x14ac:dyDescent="0.25">
      <c r="C63" s="1"/>
      <c r="D63" s="1"/>
      <c r="E63" s="1"/>
      <c r="F63" s="1"/>
      <c r="G63" s="1"/>
    </row>
    <row r="65" spans="3:10" ht="15" customHeight="1" x14ac:dyDescent="0.25"/>
    <row r="66" spans="3:10" ht="15" customHeight="1" x14ac:dyDescent="0.25">
      <c r="C66" s="16" t="s">
        <v>39</v>
      </c>
      <c r="D66" s="16"/>
      <c r="E66" s="16"/>
      <c r="F66" s="16"/>
      <c r="G66" s="16"/>
    </row>
    <row r="67" spans="3:10" ht="15" customHeight="1" x14ac:dyDescent="0.25"/>
    <row r="68" spans="3:10" ht="15" customHeight="1" x14ac:dyDescent="0.25"/>
    <row r="69" spans="3:10" ht="15" customHeight="1" x14ac:dyDescent="0.25">
      <c r="J69" s="17"/>
    </row>
    <row r="70" spans="3:10" ht="15" customHeight="1" x14ac:dyDescent="0.25">
      <c r="C70" s="17"/>
      <c r="D70" s="17"/>
      <c r="E70" s="17"/>
      <c r="F70" s="17"/>
      <c r="G70" s="17"/>
      <c r="H70" s="17"/>
      <c r="I70" s="17"/>
    </row>
    <row r="71" spans="3:10" ht="15" customHeight="1" x14ac:dyDescent="0.25"/>
    <row r="72" spans="3:10" ht="15" customHeight="1" x14ac:dyDescent="0.25"/>
    <row r="73" spans="3:10" ht="15" customHeight="1" x14ac:dyDescent="0.25"/>
    <row r="74" spans="3:10" ht="15" customHeight="1" x14ac:dyDescent="0.25"/>
    <row r="75" spans="3:10" ht="15" customHeight="1" x14ac:dyDescent="0.25"/>
    <row r="76" spans="3:10" ht="15" customHeight="1" x14ac:dyDescent="0.25"/>
    <row r="77" spans="3:10" ht="15" customHeight="1" x14ac:dyDescent="0.25"/>
    <row r="78" spans="3:10" ht="15" customHeight="1" x14ac:dyDescent="0.25"/>
    <row r="79" spans="3:10" ht="15" customHeight="1" x14ac:dyDescent="0.25"/>
    <row r="80" spans="3:10" ht="15" customHeight="1" x14ac:dyDescent="0.25"/>
    <row r="81" spans="2:2" ht="15" customHeight="1" x14ac:dyDescent="0.25"/>
    <row r="82" spans="2:2" ht="15" customHeight="1" x14ac:dyDescent="0.25">
      <c r="B82" s="18"/>
    </row>
    <row r="83" spans="2:2" ht="15" customHeight="1" x14ac:dyDescent="0.25"/>
    <row r="84" spans="2:2" ht="15" customHeight="1" x14ac:dyDescent="0.25"/>
    <row r="85" spans="2:2" ht="15" customHeight="1" x14ac:dyDescent="0.25"/>
    <row r="86" spans="2:2" ht="15" customHeight="1" x14ac:dyDescent="0.25"/>
    <row r="87" spans="2:2" ht="15" customHeight="1" x14ac:dyDescent="0.25"/>
    <row r="88" spans="2:2" ht="15" customHeight="1" x14ac:dyDescent="0.25"/>
    <row r="89" spans="2:2" ht="15" customHeight="1" x14ac:dyDescent="0.25"/>
    <row r="90" spans="2:2" ht="15" customHeight="1" x14ac:dyDescent="0.25"/>
    <row r="91" spans="2:2" ht="15" customHeight="1" x14ac:dyDescent="0.25"/>
    <row r="92" spans="2:2" ht="15" customHeight="1" x14ac:dyDescent="0.25"/>
    <row r="93" spans="2:2" ht="15" customHeight="1" x14ac:dyDescent="0.25"/>
    <row r="94" spans="2:2" ht="15" customHeight="1" x14ac:dyDescent="0.25"/>
    <row r="95" spans="2:2" ht="15" customHeight="1" x14ac:dyDescent="0.25"/>
    <row r="96" spans="2: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</sheetData>
  <mergeCells count="3">
    <mergeCell ref="D5:F5"/>
    <mergeCell ref="D6:F6"/>
    <mergeCell ref="C66:G66"/>
  </mergeCells>
  <hyperlinks>
    <hyperlink ref="E11" location="'tablas pasajeros ANUAL'!A1" tooltip="EVOLUCIÓN ANUAL DE LLEGADA DE PASAJEROS A CANARIAS E ISLAS" display="EVOLUCIÓN ANUAL DE LLEGADA DE PASAJEROS A CANARIAS E ISLAS"/>
    <hyperlink ref="E12" location="'cuota pasajeros x islas'!A1" tooltip="CUOTA DE PASAJEROS POR ISLAS" display="CUOTA DE PASAJEROS POR ISLAS"/>
    <hyperlink ref="E37" location="'Alojados evol mensual'!A1" tooltip="Evolución mensual " display="Evolución mensual "/>
    <hyperlink ref="E38" location="'tablas turistas por Temporada'!A1" tooltip="Temporada" display="Temporada"/>
    <hyperlink ref="E17" location="'tab. Turistas alojados tip'!A1" tooltip="Evolución anual" display="Evolución anual"/>
    <hyperlink ref="E18" location="'Alojados tipología'!A1" tooltip="Tipología de establecimiento" display="Tipología de establecimiento"/>
    <hyperlink ref="E20" location="'Tablas turistas zona y tip.'!A1" tooltip="Evolución anual" display="Evolución anual"/>
    <hyperlink ref="E21" location="'Alojados zona tipología'!A1" tooltip="Zonas y tipología de establecimiento" display="Zonas y tipología de establecimiento"/>
    <hyperlink ref="E22" location="'Alojados tipología y zona'!A1" tooltip="Zonas y tipología de establecimiento" display="Alojados por tipología de establecimiento y zonas"/>
    <hyperlink ref="E23" location="'Distribución por zonas'!A1" tooltip="Distribución por zonas" display="Distribución por zonas"/>
    <hyperlink ref="E25" location="'tablas turistas por categorías '!A1" tooltip="Evolución anual" display="Evolución anual"/>
    <hyperlink ref="E26" location="'Alojados tipología y categoría'!A1" tooltip="Tipología y categoría de establecimiento" display="Tipología y categoría de establecimiento"/>
    <hyperlink ref="E28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3" location="'Nacionalidad-Alojamiento(datos)'!A1" tooltip="Alojados por categoría y tipología de establecimiento" display="Alojados por categoría y tipología de establecimiento"/>
    <hyperlink ref="E34" location="'Nacionalidad-Alojamiento'!A1" tooltip="Distribución por nacionalidad según categoría y tipología de establecimiento" display="Distribución por nacionalidad según categoría y tipología de establecimiento"/>
    <hyperlink ref="E36" location="'Nacionalidad-Zona'!A1" tooltip="Distribución por nacionalidad según zona" display="Distribución por nacionalidad según zona"/>
    <hyperlink ref="E35" location="'Nacionalidad-Zona (datos)'!A1" tooltip="Alojados por zonas" display="Alojados por zonas"/>
    <hyperlink ref="E31" location="'Distribución Nacionalidades'!A1" tooltip="Distribución por nacionalidad" display="Distribución por nacionalidad"/>
    <hyperlink ref="E32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40" location="'Pernoctacion mensual'!A1" tooltip="Evolución mensual" display="Evolución mensual"/>
    <hyperlink ref="E43" location="'Pernoctaciones tipología'!A1" tooltip="Tipología de establecimiento" display="Tipología de establecimiento"/>
    <hyperlink ref="E44" location="'Pernoctaciones zonas y tipologí'!A1" tooltip="Zonas y tipología de establecimiento" display="Zonas y tipología de establecimiento"/>
    <hyperlink ref="E46" location="'Pernoctaciones  tipolog y categ'!A1" tooltip="Tipología y categoría de establecimiento" display="Tipología y categoría de establecimiento"/>
    <hyperlink ref="E45" location="'Pernoctacion zona por tipología'!A1" tooltip="Tipología y categoría de establecimiento" display="Tipología y zona de establecimiento"/>
    <hyperlink ref="E49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8" location="'IO evolución mensual'!A1" tooltip="Evolución mensual IO" display="Evolución mensual"/>
    <hyperlink ref="E51" location="'IO Tipología'!A1" tooltip="Tipología de establecimiento" display="Tipología de establecimiento"/>
    <hyperlink ref="E52" location="'IO Zona y Tipología'!A1" tooltip="Zonas y tipología de establecimiento" display="Zonas y tipología de establecimiento"/>
    <hyperlink ref="E53" location="'IO tipología y categoría'!A1" tooltip="Tipología y categoría de establecimiento" display="Tipología y categoría de establecimiento"/>
    <hyperlink ref="E56" location="'Tablas evol EM zona'!A1" tooltip="Zonas y tipología de establecimiento" display="Evolución anual por zona turística y tipología de establecimiento"/>
    <hyperlink ref="E57" location="'tablas evol EM CAT'!A1" tooltip="Tipología y categoría de establecimiento" display="Evolución anual por tipología y categoría de los establecimientos"/>
    <hyperlink ref="E55" location="'EM evolución mensual'!A1" tooltip="Evolución mensual EM" display="Evolución mensual"/>
    <hyperlink ref="E59" location="'EM zonas y tipología'!A1" tooltip="Zonas y tipología de establecimiento" display="Zonas y tipología de establecimiento"/>
    <hyperlink ref="E60" location="'EM tipología y categoría'!A1" tooltip="Tipología y categoría de establecimiento" display="Tipología y categoría de establecimiento"/>
    <hyperlink ref="E13" location="'Entrada Turistas Ext Aerop mes'!A1" tooltip="Entrada de turistas extranjeros por aeropuertos" display="Entrada de turistas  por aeropuertos año anterior"/>
    <hyperlink ref="E15" location="'resumen indicadores por zonas'!A1" tooltip="Resumen indicadores" display="Resumen indicadores"/>
    <hyperlink ref="E41" location="'Tablas PERNOCTA zona'!A1" tooltip="Evolución anual por zona turística y tipología de establecimiento" display="Evolución anual por zona turística y tipología de establecimiento"/>
    <hyperlink ref="E58" location="'EM Tipología'!A1" display="Tipología de establecimiento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5" orientation="landscape" r:id="rId1"/>
  <headerFooter scaleWithDoc="0" alignWithMargins="0">
    <oddHeader xml:space="preserve">&amp;RTurismo en Cifras </oddHeader>
    <oddFooter>&amp;CTurismo de Tenerife&amp;R&amp;P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33.140625" style="121" customWidth="1"/>
    <col min="3" max="7" width="10.28515625" style="121" customWidth="1"/>
    <col min="8" max="14" width="11.42578125" style="121"/>
    <col min="15" max="15" width="13.28515625" style="121" customWidth="1"/>
    <col min="16" max="257" width="11.42578125" style="121"/>
    <col min="258" max="258" width="36.7109375" style="121" customWidth="1"/>
    <col min="259" max="259" width="12.7109375" style="121" customWidth="1"/>
    <col min="260" max="260" width="10.7109375" style="121" customWidth="1"/>
    <col min="261" max="261" width="12.7109375" style="121" customWidth="1"/>
    <col min="262" max="263" width="10.7109375" style="121" customWidth="1"/>
    <col min="264" max="270" width="11.42578125" style="121"/>
    <col min="271" max="271" width="13.28515625" style="121" customWidth="1"/>
    <col min="272" max="513" width="11.42578125" style="121"/>
    <col min="514" max="514" width="36.7109375" style="121" customWidth="1"/>
    <col min="515" max="515" width="12.7109375" style="121" customWidth="1"/>
    <col min="516" max="516" width="10.7109375" style="121" customWidth="1"/>
    <col min="517" max="517" width="12.7109375" style="121" customWidth="1"/>
    <col min="518" max="519" width="10.7109375" style="121" customWidth="1"/>
    <col min="520" max="526" width="11.42578125" style="121"/>
    <col min="527" max="527" width="13.28515625" style="121" customWidth="1"/>
    <col min="528" max="769" width="11.42578125" style="121"/>
    <col min="770" max="770" width="36.7109375" style="121" customWidth="1"/>
    <col min="771" max="771" width="12.7109375" style="121" customWidth="1"/>
    <col min="772" max="772" width="10.7109375" style="121" customWidth="1"/>
    <col min="773" max="773" width="12.7109375" style="121" customWidth="1"/>
    <col min="774" max="775" width="10.7109375" style="121" customWidth="1"/>
    <col min="776" max="782" width="11.42578125" style="121"/>
    <col min="783" max="783" width="13.28515625" style="121" customWidth="1"/>
    <col min="784" max="1025" width="11.42578125" style="121"/>
    <col min="1026" max="1026" width="36.7109375" style="121" customWidth="1"/>
    <col min="1027" max="1027" width="12.7109375" style="121" customWidth="1"/>
    <col min="1028" max="1028" width="10.7109375" style="121" customWidth="1"/>
    <col min="1029" max="1029" width="12.7109375" style="121" customWidth="1"/>
    <col min="1030" max="1031" width="10.7109375" style="121" customWidth="1"/>
    <col min="1032" max="1038" width="11.42578125" style="121"/>
    <col min="1039" max="1039" width="13.28515625" style="121" customWidth="1"/>
    <col min="1040" max="1281" width="11.42578125" style="121"/>
    <col min="1282" max="1282" width="36.7109375" style="121" customWidth="1"/>
    <col min="1283" max="1283" width="12.7109375" style="121" customWidth="1"/>
    <col min="1284" max="1284" width="10.7109375" style="121" customWidth="1"/>
    <col min="1285" max="1285" width="12.7109375" style="121" customWidth="1"/>
    <col min="1286" max="1287" width="10.7109375" style="121" customWidth="1"/>
    <col min="1288" max="1294" width="11.42578125" style="121"/>
    <col min="1295" max="1295" width="13.28515625" style="121" customWidth="1"/>
    <col min="1296" max="1537" width="11.42578125" style="121"/>
    <col min="1538" max="1538" width="36.7109375" style="121" customWidth="1"/>
    <col min="1539" max="1539" width="12.7109375" style="121" customWidth="1"/>
    <col min="1540" max="1540" width="10.7109375" style="121" customWidth="1"/>
    <col min="1541" max="1541" width="12.7109375" style="121" customWidth="1"/>
    <col min="1542" max="1543" width="10.7109375" style="121" customWidth="1"/>
    <col min="1544" max="1550" width="11.42578125" style="121"/>
    <col min="1551" max="1551" width="13.28515625" style="121" customWidth="1"/>
    <col min="1552" max="1793" width="11.42578125" style="121"/>
    <col min="1794" max="1794" width="36.7109375" style="121" customWidth="1"/>
    <col min="1795" max="1795" width="12.7109375" style="121" customWidth="1"/>
    <col min="1796" max="1796" width="10.7109375" style="121" customWidth="1"/>
    <col min="1797" max="1797" width="12.7109375" style="121" customWidth="1"/>
    <col min="1798" max="1799" width="10.7109375" style="121" customWidth="1"/>
    <col min="1800" max="1806" width="11.42578125" style="121"/>
    <col min="1807" max="1807" width="13.28515625" style="121" customWidth="1"/>
    <col min="1808" max="2049" width="11.42578125" style="121"/>
    <col min="2050" max="2050" width="36.7109375" style="121" customWidth="1"/>
    <col min="2051" max="2051" width="12.7109375" style="121" customWidth="1"/>
    <col min="2052" max="2052" width="10.7109375" style="121" customWidth="1"/>
    <col min="2053" max="2053" width="12.7109375" style="121" customWidth="1"/>
    <col min="2054" max="2055" width="10.7109375" style="121" customWidth="1"/>
    <col min="2056" max="2062" width="11.42578125" style="121"/>
    <col min="2063" max="2063" width="13.28515625" style="121" customWidth="1"/>
    <col min="2064" max="2305" width="11.42578125" style="121"/>
    <col min="2306" max="2306" width="36.7109375" style="121" customWidth="1"/>
    <col min="2307" max="2307" width="12.7109375" style="121" customWidth="1"/>
    <col min="2308" max="2308" width="10.7109375" style="121" customWidth="1"/>
    <col min="2309" max="2309" width="12.7109375" style="121" customWidth="1"/>
    <col min="2310" max="2311" width="10.7109375" style="121" customWidth="1"/>
    <col min="2312" max="2318" width="11.42578125" style="121"/>
    <col min="2319" max="2319" width="13.28515625" style="121" customWidth="1"/>
    <col min="2320" max="2561" width="11.42578125" style="121"/>
    <col min="2562" max="2562" width="36.7109375" style="121" customWidth="1"/>
    <col min="2563" max="2563" width="12.7109375" style="121" customWidth="1"/>
    <col min="2564" max="2564" width="10.7109375" style="121" customWidth="1"/>
    <col min="2565" max="2565" width="12.7109375" style="121" customWidth="1"/>
    <col min="2566" max="2567" width="10.7109375" style="121" customWidth="1"/>
    <col min="2568" max="2574" width="11.42578125" style="121"/>
    <col min="2575" max="2575" width="13.28515625" style="121" customWidth="1"/>
    <col min="2576" max="2817" width="11.42578125" style="121"/>
    <col min="2818" max="2818" width="36.7109375" style="121" customWidth="1"/>
    <col min="2819" max="2819" width="12.7109375" style="121" customWidth="1"/>
    <col min="2820" max="2820" width="10.7109375" style="121" customWidth="1"/>
    <col min="2821" max="2821" width="12.7109375" style="121" customWidth="1"/>
    <col min="2822" max="2823" width="10.7109375" style="121" customWidth="1"/>
    <col min="2824" max="2830" width="11.42578125" style="121"/>
    <col min="2831" max="2831" width="13.28515625" style="121" customWidth="1"/>
    <col min="2832" max="3073" width="11.42578125" style="121"/>
    <col min="3074" max="3074" width="36.7109375" style="121" customWidth="1"/>
    <col min="3075" max="3075" width="12.7109375" style="121" customWidth="1"/>
    <col min="3076" max="3076" width="10.7109375" style="121" customWidth="1"/>
    <col min="3077" max="3077" width="12.7109375" style="121" customWidth="1"/>
    <col min="3078" max="3079" width="10.7109375" style="121" customWidth="1"/>
    <col min="3080" max="3086" width="11.42578125" style="121"/>
    <col min="3087" max="3087" width="13.28515625" style="121" customWidth="1"/>
    <col min="3088" max="3329" width="11.42578125" style="121"/>
    <col min="3330" max="3330" width="36.7109375" style="121" customWidth="1"/>
    <col min="3331" max="3331" width="12.7109375" style="121" customWidth="1"/>
    <col min="3332" max="3332" width="10.7109375" style="121" customWidth="1"/>
    <col min="3333" max="3333" width="12.7109375" style="121" customWidth="1"/>
    <col min="3334" max="3335" width="10.7109375" style="121" customWidth="1"/>
    <col min="3336" max="3342" width="11.42578125" style="121"/>
    <col min="3343" max="3343" width="13.28515625" style="121" customWidth="1"/>
    <col min="3344" max="3585" width="11.42578125" style="121"/>
    <col min="3586" max="3586" width="36.7109375" style="121" customWidth="1"/>
    <col min="3587" max="3587" width="12.7109375" style="121" customWidth="1"/>
    <col min="3588" max="3588" width="10.7109375" style="121" customWidth="1"/>
    <col min="3589" max="3589" width="12.7109375" style="121" customWidth="1"/>
    <col min="3590" max="3591" width="10.7109375" style="121" customWidth="1"/>
    <col min="3592" max="3598" width="11.42578125" style="121"/>
    <col min="3599" max="3599" width="13.28515625" style="121" customWidth="1"/>
    <col min="3600" max="3841" width="11.42578125" style="121"/>
    <col min="3842" max="3842" width="36.7109375" style="121" customWidth="1"/>
    <col min="3843" max="3843" width="12.7109375" style="121" customWidth="1"/>
    <col min="3844" max="3844" width="10.7109375" style="121" customWidth="1"/>
    <col min="3845" max="3845" width="12.7109375" style="121" customWidth="1"/>
    <col min="3846" max="3847" width="10.7109375" style="121" customWidth="1"/>
    <col min="3848" max="3854" width="11.42578125" style="121"/>
    <col min="3855" max="3855" width="13.28515625" style="121" customWidth="1"/>
    <col min="3856" max="4097" width="11.42578125" style="121"/>
    <col min="4098" max="4098" width="36.7109375" style="121" customWidth="1"/>
    <col min="4099" max="4099" width="12.7109375" style="121" customWidth="1"/>
    <col min="4100" max="4100" width="10.7109375" style="121" customWidth="1"/>
    <col min="4101" max="4101" width="12.7109375" style="121" customWidth="1"/>
    <col min="4102" max="4103" width="10.7109375" style="121" customWidth="1"/>
    <col min="4104" max="4110" width="11.42578125" style="121"/>
    <col min="4111" max="4111" width="13.28515625" style="121" customWidth="1"/>
    <col min="4112" max="4353" width="11.42578125" style="121"/>
    <col min="4354" max="4354" width="36.7109375" style="121" customWidth="1"/>
    <col min="4355" max="4355" width="12.7109375" style="121" customWidth="1"/>
    <col min="4356" max="4356" width="10.7109375" style="121" customWidth="1"/>
    <col min="4357" max="4357" width="12.7109375" style="121" customWidth="1"/>
    <col min="4358" max="4359" width="10.7109375" style="121" customWidth="1"/>
    <col min="4360" max="4366" width="11.42578125" style="121"/>
    <col min="4367" max="4367" width="13.28515625" style="121" customWidth="1"/>
    <col min="4368" max="4609" width="11.42578125" style="121"/>
    <col min="4610" max="4610" width="36.7109375" style="121" customWidth="1"/>
    <col min="4611" max="4611" width="12.7109375" style="121" customWidth="1"/>
    <col min="4612" max="4612" width="10.7109375" style="121" customWidth="1"/>
    <col min="4613" max="4613" width="12.7109375" style="121" customWidth="1"/>
    <col min="4614" max="4615" width="10.7109375" style="121" customWidth="1"/>
    <col min="4616" max="4622" width="11.42578125" style="121"/>
    <col min="4623" max="4623" width="13.28515625" style="121" customWidth="1"/>
    <col min="4624" max="4865" width="11.42578125" style="121"/>
    <col min="4866" max="4866" width="36.7109375" style="121" customWidth="1"/>
    <col min="4867" max="4867" width="12.7109375" style="121" customWidth="1"/>
    <col min="4868" max="4868" width="10.7109375" style="121" customWidth="1"/>
    <col min="4869" max="4869" width="12.7109375" style="121" customWidth="1"/>
    <col min="4870" max="4871" width="10.7109375" style="121" customWidth="1"/>
    <col min="4872" max="4878" width="11.42578125" style="121"/>
    <col min="4879" max="4879" width="13.28515625" style="121" customWidth="1"/>
    <col min="4880" max="5121" width="11.42578125" style="121"/>
    <col min="5122" max="5122" width="36.7109375" style="121" customWidth="1"/>
    <col min="5123" max="5123" width="12.7109375" style="121" customWidth="1"/>
    <col min="5124" max="5124" width="10.7109375" style="121" customWidth="1"/>
    <col min="5125" max="5125" width="12.7109375" style="121" customWidth="1"/>
    <col min="5126" max="5127" width="10.7109375" style="121" customWidth="1"/>
    <col min="5128" max="5134" width="11.42578125" style="121"/>
    <col min="5135" max="5135" width="13.28515625" style="121" customWidth="1"/>
    <col min="5136" max="5377" width="11.42578125" style="121"/>
    <col min="5378" max="5378" width="36.7109375" style="121" customWidth="1"/>
    <col min="5379" max="5379" width="12.7109375" style="121" customWidth="1"/>
    <col min="5380" max="5380" width="10.7109375" style="121" customWidth="1"/>
    <col min="5381" max="5381" width="12.7109375" style="121" customWidth="1"/>
    <col min="5382" max="5383" width="10.7109375" style="121" customWidth="1"/>
    <col min="5384" max="5390" width="11.42578125" style="121"/>
    <col min="5391" max="5391" width="13.28515625" style="121" customWidth="1"/>
    <col min="5392" max="5633" width="11.42578125" style="121"/>
    <col min="5634" max="5634" width="36.7109375" style="121" customWidth="1"/>
    <col min="5635" max="5635" width="12.7109375" style="121" customWidth="1"/>
    <col min="5636" max="5636" width="10.7109375" style="121" customWidth="1"/>
    <col min="5637" max="5637" width="12.7109375" style="121" customWidth="1"/>
    <col min="5638" max="5639" width="10.7109375" style="121" customWidth="1"/>
    <col min="5640" max="5646" width="11.42578125" style="121"/>
    <col min="5647" max="5647" width="13.28515625" style="121" customWidth="1"/>
    <col min="5648" max="5889" width="11.42578125" style="121"/>
    <col min="5890" max="5890" width="36.7109375" style="121" customWidth="1"/>
    <col min="5891" max="5891" width="12.7109375" style="121" customWidth="1"/>
    <col min="5892" max="5892" width="10.7109375" style="121" customWidth="1"/>
    <col min="5893" max="5893" width="12.7109375" style="121" customWidth="1"/>
    <col min="5894" max="5895" width="10.7109375" style="121" customWidth="1"/>
    <col min="5896" max="5902" width="11.42578125" style="121"/>
    <col min="5903" max="5903" width="13.28515625" style="121" customWidth="1"/>
    <col min="5904" max="6145" width="11.42578125" style="121"/>
    <col min="6146" max="6146" width="36.7109375" style="121" customWidth="1"/>
    <col min="6147" max="6147" width="12.7109375" style="121" customWidth="1"/>
    <col min="6148" max="6148" width="10.7109375" style="121" customWidth="1"/>
    <col min="6149" max="6149" width="12.7109375" style="121" customWidth="1"/>
    <col min="6150" max="6151" width="10.7109375" style="121" customWidth="1"/>
    <col min="6152" max="6158" width="11.42578125" style="121"/>
    <col min="6159" max="6159" width="13.28515625" style="121" customWidth="1"/>
    <col min="6160" max="6401" width="11.42578125" style="121"/>
    <col min="6402" max="6402" width="36.7109375" style="121" customWidth="1"/>
    <col min="6403" max="6403" width="12.7109375" style="121" customWidth="1"/>
    <col min="6404" max="6404" width="10.7109375" style="121" customWidth="1"/>
    <col min="6405" max="6405" width="12.7109375" style="121" customWidth="1"/>
    <col min="6406" max="6407" width="10.7109375" style="121" customWidth="1"/>
    <col min="6408" max="6414" width="11.42578125" style="121"/>
    <col min="6415" max="6415" width="13.28515625" style="121" customWidth="1"/>
    <col min="6416" max="6657" width="11.42578125" style="121"/>
    <col min="6658" max="6658" width="36.7109375" style="121" customWidth="1"/>
    <col min="6659" max="6659" width="12.7109375" style="121" customWidth="1"/>
    <col min="6660" max="6660" width="10.7109375" style="121" customWidth="1"/>
    <col min="6661" max="6661" width="12.7109375" style="121" customWidth="1"/>
    <col min="6662" max="6663" width="10.7109375" style="121" customWidth="1"/>
    <col min="6664" max="6670" width="11.42578125" style="121"/>
    <col min="6671" max="6671" width="13.28515625" style="121" customWidth="1"/>
    <col min="6672" max="6913" width="11.42578125" style="121"/>
    <col min="6914" max="6914" width="36.7109375" style="121" customWidth="1"/>
    <col min="6915" max="6915" width="12.7109375" style="121" customWidth="1"/>
    <col min="6916" max="6916" width="10.7109375" style="121" customWidth="1"/>
    <col min="6917" max="6917" width="12.7109375" style="121" customWidth="1"/>
    <col min="6918" max="6919" width="10.7109375" style="121" customWidth="1"/>
    <col min="6920" max="6926" width="11.42578125" style="121"/>
    <col min="6927" max="6927" width="13.28515625" style="121" customWidth="1"/>
    <col min="6928" max="7169" width="11.42578125" style="121"/>
    <col min="7170" max="7170" width="36.7109375" style="121" customWidth="1"/>
    <col min="7171" max="7171" width="12.7109375" style="121" customWidth="1"/>
    <col min="7172" max="7172" width="10.7109375" style="121" customWidth="1"/>
    <col min="7173" max="7173" width="12.7109375" style="121" customWidth="1"/>
    <col min="7174" max="7175" width="10.7109375" style="121" customWidth="1"/>
    <col min="7176" max="7182" width="11.42578125" style="121"/>
    <col min="7183" max="7183" width="13.28515625" style="121" customWidth="1"/>
    <col min="7184" max="7425" width="11.42578125" style="121"/>
    <col min="7426" max="7426" width="36.7109375" style="121" customWidth="1"/>
    <col min="7427" max="7427" width="12.7109375" style="121" customWidth="1"/>
    <col min="7428" max="7428" width="10.7109375" style="121" customWidth="1"/>
    <col min="7429" max="7429" width="12.7109375" style="121" customWidth="1"/>
    <col min="7430" max="7431" width="10.7109375" style="121" customWidth="1"/>
    <col min="7432" max="7438" width="11.42578125" style="121"/>
    <col min="7439" max="7439" width="13.28515625" style="121" customWidth="1"/>
    <col min="7440" max="7681" width="11.42578125" style="121"/>
    <col min="7682" max="7682" width="36.7109375" style="121" customWidth="1"/>
    <col min="7683" max="7683" width="12.7109375" style="121" customWidth="1"/>
    <col min="7684" max="7684" width="10.7109375" style="121" customWidth="1"/>
    <col min="7685" max="7685" width="12.7109375" style="121" customWidth="1"/>
    <col min="7686" max="7687" width="10.7109375" style="121" customWidth="1"/>
    <col min="7688" max="7694" width="11.42578125" style="121"/>
    <col min="7695" max="7695" width="13.28515625" style="121" customWidth="1"/>
    <col min="7696" max="7937" width="11.42578125" style="121"/>
    <col min="7938" max="7938" width="36.7109375" style="121" customWidth="1"/>
    <col min="7939" max="7939" width="12.7109375" style="121" customWidth="1"/>
    <col min="7940" max="7940" width="10.7109375" style="121" customWidth="1"/>
    <col min="7941" max="7941" width="12.7109375" style="121" customWidth="1"/>
    <col min="7942" max="7943" width="10.7109375" style="121" customWidth="1"/>
    <col min="7944" max="7950" width="11.42578125" style="121"/>
    <col min="7951" max="7951" width="13.28515625" style="121" customWidth="1"/>
    <col min="7952" max="8193" width="11.42578125" style="121"/>
    <col min="8194" max="8194" width="36.7109375" style="121" customWidth="1"/>
    <col min="8195" max="8195" width="12.7109375" style="121" customWidth="1"/>
    <col min="8196" max="8196" width="10.7109375" style="121" customWidth="1"/>
    <col min="8197" max="8197" width="12.7109375" style="121" customWidth="1"/>
    <col min="8198" max="8199" width="10.7109375" style="121" customWidth="1"/>
    <col min="8200" max="8206" width="11.42578125" style="121"/>
    <col min="8207" max="8207" width="13.28515625" style="121" customWidth="1"/>
    <col min="8208" max="8449" width="11.42578125" style="121"/>
    <col min="8450" max="8450" width="36.7109375" style="121" customWidth="1"/>
    <col min="8451" max="8451" width="12.7109375" style="121" customWidth="1"/>
    <col min="8452" max="8452" width="10.7109375" style="121" customWidth="1"/>
    <col min="8453" max="8453" width="12.7109375" style="121" customWidth="1"/>
    <col min="8454" max="8455" width="10.7109375" style="121" customWidth="1"/>
    <col min="8456" max="8462" width="11.42578125" style="121"/>
    <col min="8463" max="8463" width="13.28515625" style="121" customWidth="1"/>
    <col min="8464" max="8705" width="11.42578125" style="121"/>
    <col min="8706" max="8706" width="36.7109375" style="121" customWidth="1"/>
    <col min="8707" max="8707" width="12.7109375" style="121" customWidth="1"/>
    <col min="8708" max="8708" width="10.7109375" style="121" customWidth="1"/>
    <col min="8709" max="8709" width="12.7109375" style="121" customWidth="1"/>
    <col min="8710" max="8711" width="10.7109375" style="121" customWidth="1"/>
    <col min="8712" max="8718" width="11.42578125" style="121"/>
    <col min="8719" max="8719" width="13.28515625" style="121" customWidth="1"/>
    <col min="8720" max="8961" width="11.42578125" style="121"/>
    <col min="8962" max="8962" width="36.7109375" style="121" customWidth="1"/>
    <col min="8963" max="8963" width="12.7109375" style="121" customWidth="1"/>
    <col min="8964" max="8964" width="10.7109375" style="121" customWidth="1"/>
    <col min="8965" max="8965" width="12.7109375" style="121" customWidth="1"/>
    <col min="8966" max="8967" width="10.7109375" style="121" customWidth="1"/>
    <col min="8968" max="8974" width="11.42578125" style="121"/>
    <col min="8975" max="8975" width="13.28515625" style="121" customWidth="1"/>
    <col min="8976" max="9217" width="11.42578125" style="121"/>
    <col min="9218" max="9218" width="36.7109375" style="121" customWidth="1"/>
    <col min="9219" max="9219" width="12.7109375" style="121" customWidth="1"/>
    <col min="9220" max="9220" width="10.7109375" style="121" customWidth="1"/>
    <col min="9221" max="9221" width="12.7109375" style="121" customWidth="1"/>
    <col min="9222" max="9223" width="10.7109375" style="121" customWidth="1"/>
    <col min="9224" max="9230" width="11.42578125" style="121"/>
    <col min="9231" max="9231" width="13.28515625" style="121" customWidth="1"/>
    <col min="9232" max="9473" width="11.42578125" style="121"/>
    <col min="9474" max="9474" width="36.7109375" style="121" customWidth="1"/>
    <col min="9475" max="9475" width="12.7109375" style="121" customWidth="1"/>
    <col min="9476" max="9476" width="10.7109375" style="121" customWidth="1"/>
    <col min="9477" max="9477" width="12.7109375" style="121" customWidth="1"/>
    <col min="9478" max="9479" width="10.7109375" style="121" customWidth="1"/>
    <col min="9480" max="9486" width="11.42578125" style="121"/>
    <col min="9487" max="9487" width="13.28515625" style="121" customWidth="1"/>
    <col min="9488" max="9729" width="11.42578125" style="121"/>
    <col min="9730" max="9730" width="36.7109375" style="121" customWidth="1"/>
    <col min="9731" max="9731" width="12.7109375" style="121" customWidth="1"/>
    <col min="9732" max="9732" width="10.7109375" style="121" customWidth="1"/>
    <col min="9733" max="9733" width="12.7109375" style="121" customWidth="1"/>
    <col min="9734" max="9735" width="10.7109375" style="121" customWidth="1"/>
    <col min="9736" max="9742" width="11.42578125" style="121"/>
    <col min="9743" max="9743" width="13.28515625" style="121" customWidth="1"/>
    <col min="9744" max="9985" width="11.42578125" style="121"/>
    <col min="9986" max="9986" width="36.7109375" style="121" customWidth="1"/>
    <col min="9987" max="9987" width="12.7109375" style="121" customWidth="1"/>
    <col min="9988" max="9988" width="10.7109375" style="121" customWidth="1"/>
    <col min="9989" max="9989" width="12.7109375" style="121" customWidth="1"/>
    <col min="9990" max="9991" width="10.7109375" style="121" customWidth="1"/>
    <col min="9992" max="9998" width="11.42578125" style="121"/>
    <col min="9999" max="9999" width="13.28515625" style="121" customWidth="1"/>
    <col min="10000" max="10241" width="11.42578125" style="121"/>
    <col min="10242" max="10242" width="36.7109375" style="121" customWidth="1"/>
    <col min="10243" max="10243" width="12.7109375" style="121" customWidth="1"/>
    <col min="10244" max="10244" width="10.7109375" style="121" customWidth="1"/>
    <col min="10245" max="10245" width="12.7109375" style="121" customWidth="1"/>
    <col min="10246" max="10247" width="10.7109375" style="121" customWidth="1"/>
    <col min="10248" max="10254" width="11.42578125" style="121"/>
    <col min="10255" max="10255" width="13.28515625" style="121" customWidth="1"/>
    <col min="10256" max="10497" width="11.42578125" style="121"/>
    <col min="10498" max="10498" width="36.7109375" style="121" customWidth="1"/>
    <col min="10499" max="10499" width="12.7109375" style="121" customWidth="1"/>
    <col min="10500" max="10500" width="10.7109375" style="121" customWidth="1"/>
    <col min="10501" max="10501" width="12.7109375" style="121" customWidth="1"/>
    <col min="10502" max="10503" width="10.7109375" style="121" customWidth="1"/>
    <col min="10504" max="10510" width="11.42578125" style="121"/>
    <col min="10511" max="10511" width="13.28515625" style="121" customWidth="1"/>
    <col min="10512" max="10753" width="11.42578125" style="121"/>
    <col min="10754" max="10754" width="36.7109375" style="121" customWidth="1"/>
    <col min="10755" max="10755" width="12.7109375" style="121" customWidth="1"/>
    <col min="10756" max="10756" width="10.7109375" style="121" customWidth="1"/>
    <col min="10757" max="10757" width="12.7109375" style="121" customWidth="1"/>
    <col min="10758" max="10759" width="10.7109375" style="121" customWidth="1"/>
    <col min="10760" max="10766" width="11.42578125" style="121"/>
    <col min="10767" max="10767" width="13.28515625" style="121" customWidth="1"/>
    <col min="10768" max="11009" width="11.42578125" style="121"/>
    <col min="11010" max="11010" width="36.7109375" style="121" customWidth="1"/>
    <col min="11011" max="11011" width="12.7109375" style="121" customWidth="1"/>
    <col min="11012" max="11012" width="10.7109375" style="121" customWidth="1"/>
    <col min="11013" max="11013" width="12.7109375" style="121" customWidth="1"/>
    <col min="11014" max="11015" width="10.7109375" style="121" customWidth="1"/>
    <col min="11016" max="11022" width="11.42578125" style="121"/>
    <col min="11023" max="11023" width="13.28515625" style="121" customWidth="1"/>
    <col min="11024" max="11265" width="11.42578125" style="121"/>
    <col min="11266" max="11266" width="36.7109375" style="121" customWidth="1"/>
    <col min="11267" max="11267" width="12.7109375" style="121" customWidth="1"/>
    <col min="11268" max="11268" width="10.7109375" style="121" customWidth="1"/>
    <col min="11269" max="11269" width="12.7109375" style="121" customWidth="1"/>
    <col min="11270" max="11271" width="10.7109375" style="121" customWidth="1"/>
    <col min="11272" max="11278" width="11.42578125" style="121"/>
    <col min="11279" max="11279" width="13.28515625" style="121" customWidth="1"/>
    <col min="11280" max="11521" width="11.42578125" style="121"/>
    <col min="11522" max="11522" width="36.7109375" style="121" customWidth="1"/>
    <col min="11523" max="11523" width="12.7109375" style="121" customWidth="1"/>
    <col min="11524" max="11524" width="10.7109375" style="121" customWidth="1"/>
    <col min="11525" max="11525" width="12.7109375" style="121" customWidth="1"/>
    <col min="11526" max="11527" width="10.7109375" style="121" customWidth="1"/>
    <col min="11528" max="11534" width="11.42578125" style="121"/>
    <col min="11535" max="11535" width="13.28515625" style="121" customWidth="1"/>
    <col min="11536" max="11777" width="11.42578125" style="121"/>
    <col min="11778" max="11778" width="36.7109375" style="121" customWidth="1"/>
    <col min="11779" max="11779" width="12.7109375" style="121" customWidth="1"/>
    <col min="11780" max="11780" width="10.7109375" style="121" customWidth="1"/>
    <col min="11781" max="11781" width="12.7109375" style="121" customWidth="1"/>
    <col min="11782" max="11783" width="10.7109375" style="121" customWidth="1"/>
    <col min="11784" max="11790" width="11.42578125" style="121"/>
    <col min="11791" max="11791" width="13.28515625" style="121" customWidth="1"/>
    <col min="11792" max="12033" width="11.42578125" style="121"/>
    <col min="12034" max="12034" width="36.7109375" style="121" customWidth="1"/>
    <col min="12035" max="12035" width="12.7109375" style="121" customWidth="1"/>
    <col min="12036" max="12036" width="10.7109375" style="121" customWidth="1"/>
    <col min="12037" max="12037" width="12.7109375" style="121" customWidth="1"/>
    <col min="12038" max="12039" width="10.7109375" style="121" customWidth="1"/>
    <col min="12040" max="12046" width="11.42578125" style="121"/>
    <col min="12047" max="12047" width="13.28515625" style="121" customWidth="1"/>
    <col min="12048" max="12289" width="11.42578125" style="121"/>
    <col min="12290" max="12290" width="36.7109375" style="121" customWidth="1"/>
    <col min="12291" max="12291" width="12.7109375" style="121" customWidth="1"/>
    <col min="12292" max="12292" width="10.7109375" style="121" customWidth="1"/>
    <col min="12293" max="12293" width="12.7109375" style="121" customWidth="1"/>
    <col min="12294" max="12295" width="10.7109375" style="121" customWidth="1"/>
    <col min="12296" max="12302" width="11.42578125" style="121"/>
    <col min="12303" max="12303" width="13.28515625" style="121" customWidth="1"/>
    <col min="12304" max="12545" width="11.42578125" style="121"/>
    <col min="12546" max="12546" width="36.7109375" style="121" customWidth="1"/>
    <col min="12547" max="12547" width="12.7109375" style="121" customWidth="1"/>
    <col min="12548" max="12548" width="10.7109375" style="121" customWidth="1"/>
    <col min="12549" max="12549" width="12.7109375" style="121" customWidth="1"/>
    <col min="12550" max="12551" width="10.7109375" style="121" customWidth="1"/>
    <col min="12552" max="12558" width="11.42578125" style="121"/>
    <col min="12559" max="12559" width="13.28515625" style="121" customWidth="1"/>
    <col min="12560" max="12801" width="11.42578125" style="121"/>
    <col min="12802" max="12802" width="36.7109375" style="121" customWidth="1"/>
    <col min="12803" max="12803" width="12.7109375" style="121" customWidth="1"/>
    <col min="12804" max="12804" width="10.7109375" style="121" customWidth="1"/>
    <col min="12805" max="12805" width="12.7109375" style="121" customWidth="1"/>
    <col min="12806" max="12807" width="10.7109375" style="121" customWidth="1"/>
    <col min="12808" max="12814" width="11.42578125" style="121"/>
    <col min="12815" max="12815" width="13.28515625" style="121" customWidth="1"/>
    <col min="12816" max="13057" width="11.42578125" style="121"/>
    <col min="13058" max="13058" width="36.7109375" style="121" customWidth="1"/>
    <col min="13059" max="13059" width="12.7109375" style="121" customWidth="1"/>
    <col min="13060" max="13060" width="10.7109375" style="121" customWidth="1"/>
    <col min="13061" max="13061" width="12.7109375" style="121" customWidth="1"/>
    <col min="13062" max="13063" width="10.7109375" style="121" customWidth="1"/>
    <col min="13064" max="13070" width="11.42578125" style="121"/>
    <col min="13071" max="13071" width="13.28515625" style="121" customWidth="1"/>
    <col min="13072" max="13313" width="11.42578125" style="121"/>
    <col min="13314" max="13314" width="36.7109375" style="121" customWidth="1"/>
    <col min="13315" max="13315" width="12.7109375" style="121" customWidth="1"/>
    <col min="13316" max="13316" width="10.7109375" style="121" customWidth="1"/>
    <col min="13317" max="13317" width="12.7109375" style="121" customWidth="1"/>
    <col min="13318" max="13319" width="10.7109375" style="121" customWidth="1"/>
    <col min="13320" max="13326" width="11.42578125" style="121"/>
    <col min="13327" max="13327" width="13.28515625" style="121" customWidth="1"/>
    <col min="13328" max="13569" width="11.42578125" style="121"/>
    <col min="13570" max="13570" width="36.7109375" style="121" customWidth="1"/>
    <col min="13571" max="13571" width="12.7109375" style="121" customWidth="1"/>
    <col min="13572" max="13572" width="10.7109375" style="121" customWidth="1"/>
    <col min="13573" max="13573" width="12.7109375" style="121" customWidth="1"/>
    <col min="13574" max="13575" width="10.7109375" style="121" customWidth="1"/>
    <col min="13576" max="13582" width="11.42578125" style="121"/>
    <col min="13583" max="13583" width="13.28515625" style="121" customWidth="1"/>
    <col min="13584" max="13825" width="11.42578125" style="121"/>
    <col min="13826" max="13826" width="36.7109375" style="121" customWidth="1"/>
    <col min="13827" max="13827" width="12.7109375" style="121" customWidth="1"/>
    <col min="13828" max="13828" width="10.7109375" style="121" customWidth="1"/>
    <col min="13829" max="13829" width="12.7109375" style="121" customWidth="1"/>
    <col min="13830" max="13831" width="10.7109375" style="121" customWidth="1"/>
    <col min="13832" max="13838" width="11.42578125" style="121"/>
    <col min="13839" max="13839" width="13.28515625" style="121" customWidth="1"/>
    <col min="13840" max="14081" width="11.42578125" style="121"/>
    <col min="14082" max="14082" width="36.7109375" style="121" customWidth="1"/>
    <col min="14083" max="14083" width="12.7109375" style="121" customWidth="1"/>
    <col min="14084" max="14084" width="10.7109375" style="121" customWidth="1"/>
    <col min="14085" max="14085" width="12.7109375" style="121" customWidth="1"/>
    <col min="14086" max="14087" width="10.7109375" style="121" customWidth="1"/>
    <col min="14088" max="14094" width="11.42578125" style="121"/>
    <col min="14095" max="14095" width="13.28515625" style="121" customWidth="1"/>
    <col min="14096" max="14337" width="11.42578125" style="121"/>
    <col min="14338" max="14338" width="36.7109375" style="121" customWidth="1"/>
    <col min="14339" max="14339" width="12.7109375" style="121" customWidth="1"/>
    <col min="14340" max="14340" width="10.7109375" style="121" customWidth="1"/>
    <col min="14341" max="14341" width="12.7109375" style="121" customWidth="1"/>
    <col min="14342" max="14343" width="10.7109375" style="121" customWidth="1"/>
    <col min="14344" max="14350" width="11.42578125" style="121"/>
    <col min="14351" max="14351" width="13.28515625" style="121" customWidth="1"/>
    <col min="14352" max="14593" width="11.42578125" style="121"/>
    <col min="14594" max="14594" width="36.7109375" style="121" customWidth="1"/>
    <col min="14595" max="14595" width="12.7109375" style="121" customWidth="1"/>
    <col min="14596" max="14596" width="10.7109375" style="121" customWidth="1"/>
    <col min="14597" max="14597" width="12.7109375" style="121" customWidth="1"/>
    <col min="14598" max="14599" width="10.7109375" style="121" customWidth="1"/>
    <col min="14600" max="14606" width="11.42578125" style="121"/>
    <col min="14607" max="14607" width="13.28515625" style="121" customWidth="1"/>
    <col min="14608" max="14849" width="11.42578125" style="121"/>
    <col min="14850" max="14850" width="36.7109375" style="121" customWidth="1"/>
    <col min="14851" max="14851" width="12.7109375" style="121" customWidth="1"/>
    <col min="14852" max="14852" width="10.7109375" style="121" customWidth="1"/>
    <col min="14853" max="14853" width="12.7109375" style="121" customWidth="1"/>
    <col min="14854" max="14855" width="10.7109375" style="121" customWidth="1"/>
    <col min="14856" max="14862" width="11.42578125" style="121"/>
    <col min="14863" max="14863" width="13.28515625" style="121" customWidth="1"/>
    <col min="14864" max="15105" width="11.42578125" style="121"/>
    <col min="15106" max="15106" width="36.7109375" style="121" customWidth="1"/>
    <col min="15107" max="15107" width="12.7109375" style="121" customWidth="1"/>
    <col min="15108" max="15108" width="10.7109375" style="121" customWidth="1"/>
    <col min="15109" max="15109" width="12.7109375" style="121" customWidth="1"/>
    <col min="15110" max="15111" width="10.7109375" style="121" customWidth="1"/>
    <col min="15112" max="15118" width="11.42578125" style="121"/>
    <col min="15119" max="15119" width="13.28515625" style="121" customWidth="1"/>
    <col min="15120" max="15361" width="11.42578125" style="121"/>
    <col min="15362" max="15362" width="36.7109375" style="121" customWidth="1"/>
    <col min="15363" max="15363" width="12.7109375" style="121" customWidth="1"/>
    <col min="15364" max="15364" width="10.7109375" style="121" customWidth="1"/>
    <col min="15365" max="15365" width="12.7109375" style="121" customWidth="1"/>
    <col min="15366" max="15367" width="10.7109375" style="121" customWidth="1"/>
    <col min="15368" max="15374" width="11.42578125" style="121"/>
    <col min="15375" max="15375" width="13.28515625" style="121" customWidth="1"/>
    <col min="15376" max="15617" width="11.42578125" style="121"/>
    <col min="15618" max="15618" width="36.7109375" style="121" customWidth="1"/>
    <col min="15619" max="15619" width="12.7109375" style="121" customWidth="1"/>
    <col min="15620" max="15620" width="10.7109375" style="121" customWidth="1"/>
    <col min="15621" max="15621" width="12.7109375" style="121" customWidth="1"/>
    <col min="15622" max="15623" width="10.7109375" style="121" customWidth="1"/>
    <col min="15624" max="15630" width="11.42578125" style="121"/>
    <col min="15631" max="15631" width="13.28515625" style="121" customWidth="1"/>
    <col min="15632" max="15873" width="11.42578125" style="121"/>
    <col min="15874" max="15874" width="36.7109375" style="121" customWidth="1"/>
    <col min="15875" max="15875" width="12.7109375" style="121" customWidth="1"/>
    <col min="15876" max="15876" width="10.7109375" style="121" customWidth="1"/>
    <col min="15877" max="15877" width="12.7109375" style="121" customWidth="1"/>
    <col min="15878" max="15879" width="10.7109375" style="121" customWidth="1"/>
    <col min="15880" max="15886" width="11.42578125" style="121"/>
    <col min="15887" max="15887" width="13.28515625" style="121" customWidth="1"/>
    <col min="15888" max="16129" width="11.42578125" style="121"/>
    <col min="16130" max="16130" width="36.7109375" style="121" customWidth="1"/>
    <col min="16131" max="16131" width="12.7109375" style="121" customWidth="1"/>
    <col min="16132" max="16132" width="10.7109375" style="121" customWidth="1"/>
    <col min="16133" max="16133" width="12.7109375" style="121" customWidth="1"/>
    <col min="16134" max="16135" width="10.7109375" style="121" customWidth="1"/>
    <col min="16136" max="16142" width="11.42578125" style="121"/>
    <col min="16143" max="16143" width="13.28515625" style="121" customWidth="1"/>
    <col min="16144" max="16384" width="11.42578125" style="12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2" t="s">
        <v>163</v>
      </c>
      <c r="C5" s="122"/>
      <c r="D5" s="122"/>
      <c r="E5" s="122"/>
      <c r="F5" s="122"/>
      <c r="G5" s="122"/>
    </row>
    <row r="6" spans="2:7" ht="30" customHeight="1" x14ac:dyDescent="0.25">
      <c r="B6" s="123" t="s">
        <v>164</v>
      </c>
      <c r="C6" s="124" t="s">
        <v>97</v>
      </c>
      <c r="D6" s="124" t="s">
        <v>165</v>
      </c>
      <c r="E6" s="124" t="s">
        <v>98</v>
      </c>
      <c r="F6" s="124" t="s">
        <v>165</v>
      </c>
      <c r="G6" s="125" t="s">
        <v>99</v>
      </c>
    </row>
    <row r="7" spans="2:7" ht="15" customHeight="1" x14ac:dyDescent="0.2">
      <c r="B7" s="126" t="s">
        <v>166</v>
      </c>
      <c r="C7" s="127">
        <v>2937983</v>
      </c>
      <c r="D7" s="128">
        <f>C7/C7</f>
        <v>1</v>
      </c>
      <c r="E7" s="127">
        <v>2833624</v>
      </c>
      <c r="F7" s="128">
        <f>E7/E7</f>
        <v>1</v>
      </c>
      <c r="G7" s="128">
        <f>(E7-C7)/C7</f>
        <v>-3.5520627587021437E-2</v>
      </c>
    </row>
    <row r="8" spans="2:7" ht="15" customHeight="1" x14ac:dyDescent="0.2">
      <c r="B8" s="129" t="s">
        <v>167</v>
      </c>
      <c r="C8" s="130">
        <v>1854418</v>
      </c>
      <c r="D8" s="131">
        <f>C8/C7</f>
        <v>0.63118745071023219</v>
      </c>
      <c r="E8" s="130">
        <v>1828005</v>
      </c>
      <c r="F8" s="131">
        <f>E8/E7</f>
        <v>0.64511205438689112</v>
      </c>
      <c r="G8" s="132">
        <f>(E8-C8)/C8</f>
        <v>-1.4243282798160933E-2</v>
      </c>
    </row>
    <row r="9" spans="2:7" ht="15" customHeight="1" x14ac:dyDescent="0.2">
      <c r="B9" s="129" t="s">
        <v>168</v>
      </c>
      <c r="C9" s="130">
        <v>1083565</v>
      </c>
      <c r="D9" s="131">
        <f>C9/C7</f>
        <v>0.36881254928976787</v>
      </c>
      <c r="E9" s="130">
        <v>1005619</v>
      </c>
      <c r="F9" s="131">
        <f>E9/E7</f>
        <v>0.35488794561310888</v>
      </c>
      <c r="G9" s="132">
        <f>(E9-C9)/C9</f>
        <v>-7.1934770872075046E-2</v>
      </c>
    </row>
    <row r="10" spans="2:7" ht="15" customHeight="1" x14ac:dyDescent="0.2">
      <c r="B10" s="133" t="s">
        <v>169</v>
      </c>
      <c r="C10" s="133"/>
      <c r="D10" s="133"/>
      <c r="E10" s="133"/>
      <c r="F10" s="133"/>
      <c r="G10" s="133"/>
    </row>
    <row r="11" spans="2:7" x14ac:dyDescent="0.25">
      <c r="B11" s="134"/>
      <c r="C11" s="134"/>
      <c r="D11" s="134"/>
      <c r="E11" s="134"/>
      <c r="F11" s="134"/>
      <c r="G11" s="134"/>
    </row>
    <row r="12" spans="2:7" x14ac:dyDescent="0.2">
      <c r="B12" s="135"/>
      <c r="C12" s="135"/>
      <c r="D12" s="135"/>
      <c r="E12" s="135"/>
      <c r="F12" s="135"/>
    </row>
    <row r="23" spans="2:11" x14ac:dyDescent="0.25">
      <c r="B23" s="136"/>
      <c r="C23" s="136"/>
      <c r="D23" s="136"/>
      <c r="E23" s="136"/>
      <c r="F23" s="136"/>
      <c r="G23" s="136"/>
      <c r="H23" s="136"/>
      <c r="I23" s="136"/>
      <c r="J23" s="136"/>
      <c r="K23" s="136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L51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8" width="10.7109375" customWidth="1"/>
    <col min="11" max="11" width="13.2851562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37" t="s">
        <v>170</v>
      </c>
      <c r="C5" s="137"/>
      <c r="D5" s="137"/>
      <c r="E5" s="137"/>
      <c r="F5" s="137"/>
      <c r="G5" s="137"/>
      <c r="H5" s="137"/>
    </row>
    <row r="6" spans="2:12" ht="15" customHeight="1" x14ac:dyDescent="0.25">
      <c r="B6" s="138"/>
      <c r="C6" s="139" t="s">
        <v>171</v>
      </c>
      <c r="D6" s="139"/>
      <c r="E6" s="140" t="s">
        <v>172</v>
      </c>
      <c r="F6" s="140"/>
      <c r="G6" s="139" t="s">
        <v>173</v>
      </c>
      <c r="H6" s="139"/>
      <c r="J6" s="42"/>
      <c r="K6" s="42"/>
      <c r="L6" s="42"/>
    </row>
    <row r="7" spans="2:12" ht="30" customHeight="1" x14ac:dyDescent="0.25">
      <c r="B7" s="138"/>
      <c r="C7" s="141" t="s">
        <v>174</v>
      </c>
      <c r="D7" s="141" t="s">
        <v>48</v>
      </c>
      <c r="E7" s="142" t="s">
        <v>174</v>
      </c>
      <c r="F7" s="142" t="s">
        <v>48</v>
      </c>
      <c r="G7" s="141" t="s">
        <v>174</v>
      </c>
      <c r="H7" s="141" t="s">
        <v>48</v>
      </c>
      <c r="J7" s="42"/>
      <c r="K7" s="42"/>
      <c r="L7" s="42"/>
    </row>
    <row r="8" spans="2:12" hidden="1" x14ac:dyDescent="0.25">
      <c r="B8" s="43" t="s">
        <v>49</v>
      </c>
      <c r="C8" s="26" t="e">
        <v>#REF!</v>
      </c>
      <c r="D8" s="27" t="e">
        <v>#REF!</v>
      </c>
      <c r="E8" s="28" t="e">
        <v>#REF!</v>
      </c>
      <c r="F8" s="29" t="e">
        <v>#REF!</v>
      </c>
      <c r="G8" s="26" t="e">
        <v>#REF!</v>
      </c>
      <c r="H8" s="27" t="e">
        <v>#REF!</v>
      </c>
    </row>
    <row r="9" spans="2:12" hidden="1" x14ac:dyDescent="0.25">
      <c r="B9" s="43" t="s">
        <v>50</v>
      </c>
      <c r="C9" s="26" t="e">
        <v>#REF!</v>
      </c>
      <c r="D9" s="27" t="e">
        <v>#REF!</v>
      </c>
      <c r="E9" s="28" t="e">
        <v>#REF!</v>
      </c>
      <c r="F9" s="29" t="e">
        <v>#REF!</v>
      </c>
      <c r="G9" s="26" t="e">
        <v>#REF!</v>
      </c>
      <c r="H9" s="27" t="e">
        <v>#REF!</v>
      </c>
    </row>
    <row r="10" spans="2:12" hidden="1" x14ac:dyDescent="0.25">
      <c r="B10" s="43" t="s">
        <v>51</v>
      </c>
      <c r="C10" s="26" t="e">
        <v>#REF!</v>
      </c>
      <c r="D10" s="27" t="e">
        <v>#REF!</v>
      </c>
      <c r="E10" s="28" t="e">
        <v>#REF!</v>
      </c>
      <c r="F10" s="29" t="e">
        <v>#REF!</v>
      </c>
      <c r="G10" s="26" t="e">
        <v>#REF!</v>
      </c>
      <c r="H10" s="27" t="e">
        <v>#REF!</v>
      </c>
    </row>
    <row r="11" spans="2:12" hidden="1" x14ac:dyDescent="0.25">
      <c r="B11" s="43" t="s">
        <v>52</v>
      </c>
      <c r="C11" s="26" t="e">
        <v>#REF!</v>
      </c>
      <c r="D11" s="27" t="e">
        <v>#REF!</v>
      </c>
      <c r="E11" s="28" t="e">
        <v>#REF!</v>
      </c>
      <c r="F11" s="29" t="e">
        <v>#REF!</v>
      </c>
      <c r="G11" s="26" t="e">
        <v>#REF!</v>
      </c>
      <c r="H11" s="27" t="e">
        <v>#REF!</v>
      </c>
    </row>
    <row r="12" spans="2:12" hidden="1" x14ac:dyDescent="0.25">
      <c r="B12" s="43" t="s">
        <v>53</v>
      </c>
      <c r="C12" s="26" t="e">
        <v>#REF!</v>
      </c>
      <c r="D12" s="27" t="e">
        <v>#REF!</v>
      </c>
      <c r="E12" s="28" t="e">
        <v>#REF!</v>
      </c>
      <c r="F12" s="29" t="e">
        <v>#REF!</v>
      </c>
      <c r="G12" s="26" t="e">
        <v>#REF!</v>
      </c>
      <c r="H12" s="27" t="e">
        <v>#REF!</v>
      </c>
    </row>
    <row r="13" spans="2:12" hidden="1" x14ac:dyDescent="0.25">
      <c r="B13" s="43" t="s">
        <v>54</v>
      </c>
      <c r="C13" s="26" t="e">
        <v>#REF!</v>
      </c>
      <c r="D13" s="27" t="e">
        <v>#REF!</v>
      </c>
      <c r="E13" s="28" t="e">
        <v>#REF!</v>
      </c>
      <c r="F13" s="29" t="e">
        <v>#REF!</v>
      </c>
      <c r="G13" s="26" t="e">
        <v>#REF!</v>
      </c>
      <c r="H13" s="27" t="e">
        <v>#REF!</v>
      </c>
    </row>
    <row r="14" spans="2:12" hidden="1" x14ac:dyDescent="0.25">
      <c r="B14" s="43" t="s">
        <v>55</v>
      </c>
      <c r="C14" s="26" t="e">
        <v>#REF!</v>
      </c>
      <c r="D14" s="27" t="e">
        <v>#REF!</v>
      </c>
      <c r="E14" s="28" t="e">
        <v>#REF!</v>
      </c>
      <c r="F14" s="29" t="e">
        <v>#REF!</v>
      </c>
      <c r="G14" s="26" t="e">
        <v>#REF!</v>
      </c>
      <c r="H14" s="27" t="e">
        <v>#REF!</v>
      </c>
    </row>
    <row r="15" spans="2:12" hidden="1" x14ac:dyDescent="0.25">
      <c r="B15" s="43" t="s">
        <v>56</v>
      </c>
      <c r="C15" s="26">
        <v>244685</v>
      </c>
      <c r="D15" s="27">
        <v>2.2315161441272879E-2</v>
      </c>
      <c r="E15" s="28">
        <v>128193</v>
      </c>
      <c r="F15" s="29">
        <v>0.12467758067063217</v>
      </c>
      <c r="G15" s="26">
        <v>372878</v>
      </c>
      <c r="H15" s="27">
        <v>5.5336997560326617E-2</v>
      </c>
    </row>
    <row r="16" spans="2:12" x14ac:dyDescent="0.25">
      <c r="B16" s="30" t="s">
        <v>57</v>
      </c>
      <c r="C16" s="31">
        <v>1828005</v>
      </c>
      <c r="D16" s="32">
        <v>-1.4243282798160894E-2</v>
      </c>
      <c r="E16" s="31">
        <v>1005619</v>
      </c>
      <c r="F16" s="32">
        <v>-7.1934770872075005E-2</v>
      </c>
      <c r="G16" s="31">
        <v>2833624</v>
      </c>
      <c r="H16" s="32">
        <v>-3.5520627587021458E-2</v>
      </c>
    </row>
    <row r="17" spans="2:8" outlineLevel="1" x14ac:dyDescent="0.25">
      <c r="B17" s="43" t="s">
        <v>58</v>
      </c>
      <c r="C17" s="26">
        <v>253427</v>
      </c>
      <c r="D17" s="27">
        <v>-5.8242289111854362E-2</v>
      </c>
      <c r="E17" s="28">
        <v>131357</v>
      </c>
      <c r="F17" s="29">
        <v>-7.7834096206228387E-2</v>
      </c>
      <c r="G17" s="26">
        <v>384784</v>
      </c>
      <c r="H17" s="27">
        <v>-6.5023423983826767E-2</v>
      </c>
    </row>
    <row r="18" spans="2:8" outlineLevel="1" x14ac:dyDescent="0.25">
      <c r="B18" s="43" t="s">
        <v>59</v>
      </c>
      <c r="C18" s="26">
        <v>297836</v>
      </c>
      <c r="D18" s="27">
        <v>8.4898134623300203E-2</v>
      </c>
      <c r="E18" s="28">
        <v>168404</v>
      </c>
      <c r="F18" s="29">
        <v>3.6370573682720675E-2</v>
      </c>
      <c r="G18" s="26">
        <v>466240</v>
      </c>
      <c r="H18" s="27">
        <v>6.6854604906377846E-2</v>
      </c>
    </row>
    <row r="19" spans="2:8" outlineLevel="1" x14ac:dyDescent="0.25">
      <c r="B19" s="43" t="s">
        <v>60</v>
      </c>
      <c r="C19" s="26">
        <v>245455</v>
      </c>
      <c r="D19" s="27">
        <v>-5.5855155860541017E-2</v>
      </c>
      <c r="E19" s="28">
        <v>135229</v>
      </c>
      <c r="F19" s="29">
        <v>-3.9955415776283698E-2</v>
      </c>
      <c r="G19" s="26">
        <v>380684</v>
      </c>
      <c r="H19" s="27">
        <v>-5.0267817270534088E-2</v>
      </c>
    </row>
    <row r="20" spans="2:8" outlineLevel="1" x14ac:dyDescent="0.25">
      <c r="B20" s="43" t="s">
        <v>61</v>
      </c>
      <c r="C20" s="26">
        <v>250937</v>
      </c>
      <c r="D20" s="27">
        <v>-4.2060659273539303E-2</v>
      </c>
      <c r="E20" s="28">
        <v>137018</v>
      </c>
      <c r="F20" s="29">
        <v>-1.5038458773632413E-2</v>
      </c>
      <c r="G20" s="26">
        <v>387955</v>
      </c>
      <c r="H20" s="27">
        <v>-3.2687968284442648E-2</v>
      </c>
    </row>
    <row r="21" spans="2:8" ht="30" customHeight="1" x14ac:dyDescent="0.25">
      <c r="B21" s="33" t="s">
        <v>62</v>
      </c>
      <c r="C21" s="34">
        <v>1047655</v>
      </c>
      <c r="D21" s="143">
        <v>-1.6803370997409806E-2</v>
      </c>
      <c r="E21" s="34">
        <v>572008</v>
      </c>
      <c r="F21" s="143">
        <v>-2.2049734572280988E-2</v>
      </c>
      <c r="G21" s="34">
        <v>1619663</v>
      </c>
      <c r="H21" s="143">
        <v>-1.8662619322433405E-2</v>
      </c>
    </row>
    <row r="22" spans="2:8" outlineLevel="1" x14ac:dyDescent="0.25">
      <c r="B22" s="43" t="s">
        <v>49</v>
      </c>
      <c r="C22" s="26">
        <v>247916</v>
      </c>
      <c r="D22" s="27">
        <v>-1.1804567924611487E-3</v>
      </c>
      <c r="E22" s="28">
        <v>143997</v>
      </c>
      <c r="F22" s="29">
        <v>-0.14350717327686713</v>
      </c>
      <c r="G22" s="26">
        <v>391913</v>
      </c>
      <c r="H22" s="27">
        <v>-5.8654970900697267E-2</v>
      </c>
    </row>
    <row r="23" spans="2:8" outlineLevel="1" x14ac:dyDescent="0.25">
      <c r="B23" s="43" t="s">
        <v>50</v>
      </c>
      <c r="C23" s="26">
        <v>253497</v>
      </c>
      <c r="D23" s="27">
        <v>-1.7118241880951679E-2</v>
      </c>
      <c r="E23" s="28">
        <v>143488</v>
      </c>
      <c r="F23" s="29">
        <v>-7.0781903664080659E-2</v>
      </c>
      <c r="G23" s="26">
        <v>396985</v>
      </c>
      <c r="H23" s="27">
        <v>-3.7215337229888679E-2</v>
      </c>
    </row>
    <row r="24" spans="2:8" outlineLevel="1" x14ac:dyDescent="0.25">
      <c r="B24" s="43" t="s">
        <v>51</v>
      </c>
      <c r="C24" s="26">
        <v>278937</v>
      </c>
      <c r="D24" s="27">
        <v>-1.3440052062517416E-2</v>
      </c>
      <c r="E24" s="28">
        <v>146126</v>
      </c>
      <c r="F24" s="29">
        <v>-0.1702949159086522</v>
      </c>
      <c r="G24" s="26">
        <v>425063</v>
      </c>
      <c r="H24" s="27">
        <v>-7.3644179533839615E-2</v>
      </c>
    </row>
    <row r="25" spans="2:8" outlineLevel="1" x14ac:dyDescent="0.25">
      <c r="B25" s="43" t="s">
        <v>52</v>
      </c>
      <c r="C25" s="26">
        <v>257425</v>
      </c>
      <c r="D25" s="27">
        <v>-3.849027004818284E-2</v>
      </c>
      <c r="E25" s="28">
        <v>130200</v>
      </c>
      <c r="F25" s="29">
        <v>-0.15179705669669907</v>
      </c>
      <c r="G25" s="26">
        <v>387625</v>
      </c>
      <c r="H25" s="27">
        <v>-7.9780453005595553E-2</v>
      </c>
    </row>
    <row r="26" spans="2:8" outlineLevel="1" x14ac:dyDescent="0.25">
      <c r="B26" s="43" t="s">
        <v>53</v>
      </c>
      <c r="C26" s="26">
        <v>294394</v>
      </c>
      <c r="D26" s="27">
        <v>-1.4346505780453267E-2</v>
      </c>
      <c r="E26" s="28">
        <v>168157</v>
      </c>
      <c r="F26" s="29">
        <v>-0.10636070382790119</v>
      </c>
      <c r="G26" s="26">
        <v>462551</v>
      </c>
      <c r="H26" s="27">
        <v>-4.9910650097566012E-2</v>
      </c>
    </row>
    <row r="27" spans="2:8" outlineLevel="1" x14ac:dyDescent="0.25">
      <c r="B27" s="43" t="s">
        <v>54</v>
      </c>
      <c r="C27" s="26">
        <v>278569</v>
      </c>
      <c r="D27" s="27">
        <v>-6.418409339044262E-2</v>
      </c>
      <c r="E27" s="28">
        <v>158284</v>
      </c>
      <c r="F27" s="29">
        <v>-0.17830036858225617</v>
      </c>
      <c r="G27" s="26">
        <v>436853</v>
      </c>
      <c r="H27" s="27">
        <v>-0.10901785623234517</v>
      </c>
    </row>
    <row r="28" spans="2:8" outlineLevel="1" x14ac:dyDescent="0.25">
      <c r="B28" s="43" t="s">
        <v>55</v>
      </c>
      <c r="C28" s="26">
        <v>257836</v>
      </c>
      <c r="D28" s="27">
        <v>7.9489219175214565E-2</v>
      </c>
      <c r="E28" s="28">
        <v>138200</v>
      </c>
      <c r="F28" s="29">
        <v>-4.8425633292708992E-2</v>
      </c>
      <c r="G28" s="26">
        <v>396036</v>
      </c>
      <c r="H28" s="27">
        <v>3.1120877518661327E-2</v>
      </c>
    </row>
    <row r="29" spans="2:8" outlineLevel="1" x14ac:dyDescent="0.25">
      <c r="B29" s="43" t="s">
        <v>56</v>
      </c>
      <c r="C29" s="26">
        <v>239344</v>
      </c>
      <c r="D29" s="27">
        <v>2.4225125490515032E-2</v>
      </c>
      <c r="E29" s="28">
        <v>113982</v>
      </c>
      <c r="F29" s="29">
        <v>-8.4459866502807346E-2</v>
      </c>
      <c r="G29" s="26">
        <v>353326</v>
      </c>
      <c r="H29" s="27">
        <v>-1.355184544083976E-2</v>
      </c>
    </row>
    <row r="30" spans="2:8" x14ac:dyDescent="0.25">
      <c r="B30" s="30" t="s">
        <v>63</v>
      </c>
      <c r="C30" s="31">
        <v>1854418</v>
      </c>
      <c r="D30" s="32">
        <v>2.3970641747933508E-2</v>
      </c>
      <c r="E30" s="31">
        <v>1083565</v>
      </c>
      <c r="F30" s="32">
        <v>-6.3704862221223735E-2</v>
      </c>
      <c r="G30" s="31">
        <v>2937983</v>
      </c>
      <c r="H30" s="32">
        <v>-1.0212589912667047E-2</v>
      </c>
    </row>
    <row r="31" spans="2:8" hidden="1" outlineLevel="1" x14ac:dyDescent="0.25">
      <c r="B31" s="43" t="s">
        <v>58</v>
      </c>
      <c r="C31" s="26">
        <v>269100</v>
      </c>
      <c r="D31" s="27">
        <v>-7.4621733149931258E-2</v>
      </c>
      <c r="E31" s="28">
        <v>142444</v>
      </c>
      <c r="F31" s="29">
        <v>-0.22500122416335233</v>
      </c>
      <c r="G31" s="26">
        <v>411544</v>
      </c>
      <c r="H31" s="27">
        <v>-0.13285952983466043</v>
      </c>
    </row>
    <row r="32" spans="2:8" hidden="1" outlineLevel="1" x14ac:dyDescent="0.25">
      <c r="B32" s="43" t="s">
        <v>59</v>
      </c>
      <c r="C32" s="26">
        <v>274529</v>
      </c>
      <c r="D32" s="27">
        <v>-1.192048689718217E-2</v>
      </c>
      <c r="E32" s="28">
        <v>162494</v>
      </c>
      <c r="F32" s="29">
        <v>-7.8868752373772E-2</v>
      </c>
      <c r="G32" s="26">
        <v>437023</v>
      </c>
      <c r="H32" s="27">
        <v>-3.7919814726757206E-2</v>
      </c>
    </row>
    <row r="33" spans="2:8" hidden="1" outlineLevel="1" x14ac:dyDescent="0.25">
      <c r="B33" s="43" t="s">
        <v>60</v>
      </c>
      <c r="C33" s="26">
        <v>259976</v>
      </c>
      <c r="D33" s="27">
        <v>1.9589694918444867E-2</v>
      </c>
      <c r="E33" s="28">
        <v>140857</v>
      </c>
      <c r="F33" s="29">
        <v>-0.13397643991933506</v>
      </c>
      <c r="G33" s="26">
        <v>400833</v>
      </c>
      <c r="H33" s="27">
        <v>-4.0217513630518953E-2</v>
      </c>
    </row>
    <row r="34" spans="2:8" hidden="1" outlineLevel="1" x14ac:dyDescent="0.25">
      <c r="B34" s="43" t="s">
        <v>61</v>
      </c>
      <c r="C34" s="26">
        <v>261955</v>
      </c>
      <c r="D34" s="27">
        <v>8.7600059786760553E-2</v>
      </c>
      <c r="E34" s="28">
        <v>139110</v>
      </c>
      <c r="F34" s="29">
        <v>-3.8658226448474164E-2</v>
      </c>
      <c r="G34" s="26">
        <v>401065</v>
      </c>
      <c r="H34" s="27">
        <v>4.0214233841684877E-2</v>
      </c>
    </row>
    <row r="35" spans="2:8" collapsed="1" x14ac:dyDescent="0.25">
      <c r="B35" s="144">
        <v>2012</v>
      </c>
      <c r="C35" s="37">
        <v>5019388</v>
      </c>
      <c r="D35" s="38">
        <v>-4.739169220720818E-3</v>
      </c>
      <c r="E35" s="37">
        <v>2745855</v>
      </c>
      <c r="F35" s="38">
        <v>-0.12453913127760274</v>
      </c>
      <c r="G35" s="37">
        <v>7765243</v>
      </c>
      <c r="H35" s="38">
        <v>-5.0675588529096927E-2</v>
      </c>
    </row>
    <row r="36" spans="2:8" hidden="1" outlineLevel="1" x14ac:dyDescent="0.25">
      <c r="B36" s="43" t="s">
        <v>49</v>
      </c>
      <c r="C36" s="26">
        <v>248209</v>
      </c>
      <c r="D36" s="27">
        <v>3.2247198020419532E-2</v>
      </c>
      <c r="E36" s="28">
        <v>168124</v>
      </c>
      <c r="F36" s="29">
        <v>1.5486832568253117E-2</v>
      </c>
      <c r="G36" s="26">
        <v>416333</v>
      </c>
      <c r="H36" s="27">
        <v>2.541285420489392E-2</v>
      </c>
    </row>
    <row r="37" spans="2:8" hidden="1" outlineLevel="1" x14ac:dyDescent="0.25">
      <c r="B37" s="43" t="s">
        <v>50</v>
      </c>
      <c r="C37" s="26">
        <v>257912</v>
      </c>
      <c r="D37" s="27">
        <v>8.9118610857741309E-2</v>
      </c>
      <c r="E37" s="28">
        <v>154418</v>
      </c>
      <c r="F37" s="29">
        <v>-3.3867022042031847E-2</v>
      </c>
      <c r="G37" s="26">
        <v>412330</v>
      </c>
      <c r="H37" s="27">
        <v>3.9559902077203724E-2</v>
      </c>
    </row>
    <row r="38" spans="2:8" hidden="1" outlineLevel="1" x14ac:dyDescent="0.25">
      <c r="B38" s="43" t="s">
        <v>51</v>
      </c>
      <c r="C38" s="26">
        <v>282737</v>
      </c>
      <c r="D38" s="27">
        <v>5.00285962579754E-2</v>
      </c>
      <c r="E38" s="28">
        <v>176118</v>
      </c>
      <c r="F38" s="29">
        <v>7.1661971145362324E-2</v>
      </c>
      <c r="G38" s="26">
        <v>458855</v>
      </c>
      <c r="H38" s="27">
        <v>5.8227842262694063E-2</v>
      </c>
    </row>
    <row r="39" spans="2:8" hidden="1" outlineLevel="1" x14ac:dyDescent="0.25">
      <c r="B39" s="43" t="s">
        <v>52</v>
      </c>
      <c r="C39" s="26">
        <v>267730</v>
      </c>
      <c r="D39" s="27">
        <v>0.16128668465295437</v>
      </c>
      <c r="E39" s="28">
        <v>153501</v>
      </c>
      <c r="F39" s="29">
        <v>0.15304183223538437</v>
      </c>
      <c r="G39" s="26">
        <v>421231</v>
      </c>
      <c r="H39" s="27">
        <v>0.15826855444313992</v>
      </c>
    </row>
    <row r="40" spans="2:8" hidden="1" outlineLevel="1" x14ac:dyDescent="0.25">
      <c r="B40" s="43" t="s">
        <v>53</v>
      </c>
      <c r="C40" s="26">
        <v>298679</v>
      </c>
      <c r="D40" s="27">
        <v>5.426288183095318E-2</v>
      </c>
      <c r="E40" s="28">
        <v>188171</v>
      </c>
      <c r="F40" s="29">
        <v>3.4520484683218555E-2</v>
      </c>
      <c r="G40" s="26">
        <v>486850</v>
      </c>
      <c r="H40" s="27">
        <v>4.6543622285564412E-2</v>
      </c>
    </row>
    <row r="41" spans="2:8" hidden="1" outlineLevel="1" x14ac:dyDescent="0.25">
      <c r="B41" s="43" t="s">
        <v>54</v>
      </c>
      <c r="C41" s="26">
        <v>297675</v>
      </c>
      <c r="D41" s="27">
        <v>0.12307303417416837</v>
      </c>
      <c r="E41" s="28">
        <v>192630</v>
      </c>
      <c r="F41" s="29">
        <v>3.4504981069251706E-2</v>
      </c>
      <c r="G41" s="26">
        <v>490305</v>
      </c>
      <c r="H41" s="27">
        <v>8.6526806113562227E-2</v>
      </c>
    </row>
    <row r="42" spans="2:8" hidden="1" outlineLevel="1" x14ac:dyDescent="0.25">
      <c r="B42" s="43" t="s">
        <v>55</v>
      </c>
      <c r="C42" s="26">
        <v>238850</v>
      </c>
      <c r="D42" s="27">
        <v>3.4641091950288638E-2</v>
      </c>
      <c r="E42" s="28">
        <v>145233</v>
      </c>
      <c r="F42" s="29">
        <v>7.9325421611493585E-3</v>
      </c>
      <c r="G42" s="26">
        <v>384083</v>
      </c>
      <c r="H42" s="27">
        <v>2.4377038643207172E-2</v>
      </c>
    </row>
    <row r="43" spans="2:8" hidden="1" outlineLevel="1" x14ac:dyDescent="0.25">
      <c r="B43" s="43" t="s">
        <v>56</v>
      </c>
      <c r="C43" s="26">
        <v>233683</v>
      </c>
      <c r="D43" s="27">
        <v>1.5171710331762789E-3</v>
      </c>
      <c r="E43" s="28">
        <v>124497</v>
      </c>
      <c r="F43" s="29">
        <v>-2.7123968492123063E-2</v>
      </c>
      <c r="G43" s="26">
        <v>358180</v>
      </c>
      <c r="H43" s="27">
        <v>-8.6272512641953902E-3</v>
      </c>
    </row>
    <row r="44" spans="2:8" collapsed="1" x14ac:dyDescent="0.25">
      <c r="B44" s="30" t="s">
        <v>64</v>
      </c>
      <c r="C44" s="31">
        <v>1811007</v>
      </c>
      <c r="D44" s="32">
        <v>0.10408809747639713</v>
      </c>
      <c r="E44" s="31">
        <v>1157290</v>
      </c>
      <c r="F44" s="32">
        <v>5.6297405098529651E-2</v>
      </c>
      <c r="G44" s="31">
        <v>2968297</v>
      </c>
      <c r="H44" s="32">
        <v>8.4949873605752346E-2</v>
      </c>
    </row>
    <row r="45" spans="2:8" hidden="1" outlineLevel="1" x14ac:dyDescent="0.25">
      <c r="B45" s="43" t="s">
        <v>58</v>
      </c>
      <c r="C45" s="26">
        <v>290800</v>
      </c>
      <c r="D45" s="27">
        <v>0.12298804411628406</v>
      </c>
      <c r="E45" s="28">
        <v>183799</v>
      </c>
      <c r="F45" s="29">
        <v>0.12348637199948653</v>
      </c>
      <c r="G45" s="26">
        <v>474599</v>
      </c>
      <c r="H45" s="27">
        <v>0.12318098019401291</v>
      </c>
    </row>
    <row r="46" spans="2:8" hidden="1" outlineLevel="1" x14ac:dyDescent="0.25">
      <c r="B46" s="43" t="s">
        <v>59</v>
      </c>
      <c r="C46" s="26">
        <v>277841</v>
      </c>
      <c r="D46" s="27">
        <v>0.15802306534904376</v>
      </c>
      <c r="E46" s="28">
        <v>176407</v>
      </c>
      <c r="F46" s="29">
        <v>7.2813408419183379E-2</v>
      </c>
      <c r="G46" s="26">
        <v>454248</v>
      </c>
      <c r="H46" s="27">
        <v>0.12337243205947157</v>
      </c>
    </row>
    <row r="47" spans="2:8" hidden="1" outlineLevel="1" x14ac:dyDescent="0.25">
      <c r="B47" s="43" t="s">
        <v>60</v>
      </c>
      <c r="C47" s="26">
        <v>254981</v>
      </c>
      <c r="D47" s="27">
        <v>0.14230610708909763</v>
      </c>
      <c r="E47" s="28">
        <v>162648</v>
      </c>
      <c r="F47" s="29">
        <v>0.11150747278430417</v>
      </c>
      <c r="G47" s="26">
        <v>417629</v>
      </c>
      <c r="H47" s="27">
        <v>0.13011064898375579</v>
      </c>
    </row>
    <row r="48" spans="2:8" hidden="1" outlineLevel="1" x14ac:dyDescent="0.25">
      <c r="B48" s="43" t="s">
        <v>61</v>
      </c>
      <c r="C48" s="26">
        <v>240856</v>
      </c>
      <c r="D48" s="27">
        <v>6.3395983169755032E-2</v>
      </c>
      <c r="E48" s="28">
        <v>144704</v>
      </c>
      <c r="F48" s="29">
        <v>-7.0861692564530676E-2</v>
      </c>
      <c r="G48" s="26">
        <v>385560</v>
      </c>
      <c r="H48" s="27">
        <v>8.69355923157622E-3</v>
      </c>
    </row>
    <row r="49" spans="2:12" collapsed="1" x14ac:dyDescent="0.25">
      <c r="B49" s="145">
        <v>2011</v>
      </c>
      <c r="C49" s="40">
        <v>5043289</v>
      </c>
      <c r="D49" s="41">
        <v>8.8480423367210959E-2</v>
      </c>
      <c r="E49" s="40">
        <v>3136468</v>
      </c>
      <c r="F49" s="41">
        <v>4.0995701886854974E-2</v>
      </c>
      <c r="G49" s="40">
        <v>8179757</v>
      </c>
      <c r="H49" s="41">
        <v>6.9769482676543371E-2</v>
      </c>
    </row>
    <row r="50" spans="2:12" hidden="1" outlineLevel="1" x14ac:dyDescent="0.25">
      <c r="B50" s="43" t="s">
        <v>49</v>
      </c>
      <c r="C50" s="26">
        <v>240455</v>
      </c>
      <c r="D50" s="27">
        <v>6.2324385459557874E-2</v>
      </c>
      <c r="E50" s="28">
        <v>165560</v>
      </c>
      <c r="F50" s="29">
        <v>7.388644928617305E-2</v>
      </c>
      <c r="G50" s="26">
        <v>406015</v>
      </c>
      <c r="H50" s="27">
        <v>6.7008832719694489E-2</v>
      </c>
    </row>
    <row r="51" spans="2:12" hidden="1" outlineLevel="1" x14ac:dyDescent="0.25">
      <c r="B51" s="43" t="s">
        <v>50</v>
      </c>
      <c r="C51" s="26">
        <v>236808</v>
      </c>
      <c r="D51" s="27">
        <v>5.1321210399204453E-2</v>
      </c>
      <c r="E51" s="28">
        <v>159831</v>
      </c>
      <c r="F51" s="29">
        <v>9.059459311925977E-2</v>
      </c>
      <c r="G51" s="26">
        <v>396639</v>
      </c>
      <c r="H51" s="27">
        <v>6.6801684767698877E-2</v>
      </c>
    </row>
    <row r="52" spans="2:12" hidden="1" outlineLevel="1" x14ac:dyDescent="0.25">
      <c r="B52" s="43" t="s">
        <v>51</v>
      </c>
      <c r="C52" s="26">
        <v>269266</v>
      </c>
      <c r="D52" s="27">
        <v>0.12153978157826772</v>
      </c>
      <c r="E52" s="28">
        <v>164341</v>
      </c>
      <c r="F52" s="29">
        <v>-2.6944200018205189E-3</v>
      </c>
      <c r="G52" s="26">
        <v>433607</v>
      </c>
      <c r="H52" s="27">
        <v>7.0975693492495218E-2</v>
      </c>
    </row>
    <row r="53" spans="2:12" hidden="1" outlineLevel="1" x14ac:dyDescent="0.25">
      <c r="B53" s="43" t="s">
        <v>52</v>
      </c>
      <c r="C53" s="26">
        <v>230546</v>
      </c>
      <c r="D53" s="27">
        <v>7.808349855972474E-2</v>
      </c>
      <c r="E53" s="28">
        <v>133127</v>
      </c>
      <c r="F53" s="29">
        <v>-5.1572318082726554E-2</v>
      </c>
      <c r="G53" s="26">
        <v>363673</v>
      </c>
      <c r="H53" s="27">
        <v>2.6704195768659567E-2</v>
      </c>
    </row>
    <row r="54" spans="2:12" hidden="1" outlineLevel="1" x14ac:dyDescent="0.25">
      <c r="B54" s="43" t="s">
        <v>53</v>
      </c>
      <c r="C54" s="26">
        <v>283306</v>
      </c>
      <c r="D54" s="27">
        <v>4.8403928563498733E-2</v>
      </c>
      <c r="E54" s="28">
        <v>181892</v>
      </c>
      <c r="F54" s="29">
        <v>-7.9288910486140618E-2</v>
      </c>
      <c r="G54" s="26">
        <v>465198</v>
      </c>
      <c r="H54" s="27">
        <v>-5.5239406390156232E-3</v>
      </c>
    </row>
    <row r="55" spans="2:12" hidden="1" outlineLevel="1" x14ac:dyDescent="0.25">
      <c r="B55" s="43" t="s">
        <v>54</v>
      </c>
      <c r="C55" s="26">
        <v>265054</v>
      </c>
      <c r="D55" s="27">
        <v>3.7779213406158751E-2</v>
      </c>
      <c r="E55" s="28">
        <v>186205</v>
      </c>
      <c r="F55" s="29">
        <v>4.1473236758208021E-2</v>
      </c>
      <c r="G55" s="26">
        <v>451259</v>
      </c>
      <c r="H55" s="27">
        <v>3.9300314374877576E-2</v>
      </c>
    </row>
    <row r="56" spans="2:12" hidden="1" outlineLevel="1" x14ac:dyDescent="0.25">
      <c r="B56" s="43" t="s">
        <v>55</v>
      </c>
      <c r="C56" s="26">
        <v>230853</v>
      </c>
      <c r="D56" s="27">
        <v>8.0190908452846044E-2</v>
      </c>
      <c r="E56" s="28">
        <v>144090</v>
      </c>
      <c r="F56" s="29">
        <v>5.8372446618628837E-2</v>
      </c>
      <c r="G56" s="26">
        <v>374943</v>
      </c>
      <c r="H56" s="27">
        <v>7.1700518496075505E-2</v>
      </c>
      <c r="J56" s="47"/>
      <c r="K56" s="47"/>
      <c r="L56" s="47"/>
    </row>
    <row r="57" spans="2:12" hidden="1" outlineLevel="1" x14ac:dyDescent="0.25">
      <c r="B57" s="43" t="s">
        <v>56</v>
      </c>
      <c r="C57" s="26">
        <v>233329</v>
      </c>
      <c r="D57" s="27">
        <v>7.4694167065846306E-2</v>
      </c>
      <c r="E57" s="28">
        <v>127968</v>
      </c>
      <c r="F57" s="29">
        <v>-3.9142219986334381E-2</v>
      </c>
      <c r="G57" s="26">
        <v>361297</v>
      </c>
      <c r="H57" s="27">
        <v>3.1413702243550334E-2</v>
      </c>
    </row>
    <row r="58" spans="2:12" collapsed="1" x14ac:dyDescent="0.25">
      <c r="B58" s="30" t="s">
        <v>65</v>
      </c>
      <c r="C58" s="31">
        <v>1640274</v>
      </c>
      <c r="D58" s="32">
        <v>-1.0761598390464422E-2</v>
      </c>
      <c r="E58" s="31">
        <v>1095610</v>
      </c>
      <c r="F58" s="32">
        <v>-0.10190895886000206</v>
      </c>
      <c r="G58" s="31">
        <v>2735884</v>
      </c>
      <c r="H58" s="32">
        <v>-4.9396640086169508E-2</v>
      </c>
    </row>
    <row r="59" spans="2:12" hidden="1" outlineLevel="1" x14ac:dyDescent="0.25">
      <c r="B59" s="43" t="s">
        <v>58</v>
      </c>
      <c r="C59" s="26">
        <v>258952</v>
      </c>
      <c r="D59" s="27">
        <v>2.3258754633178613E-2</v>
      </c>
      <c r="E59" s="28">
        <v>163597</v>
      </c>
      <c r="F59" s="29">
        <v>-1.0685518008756389E-2</v>
      </c>
      <c r="G59" s="26">
        <v>422549</v>
      </c>
      <c r="H59" s="27">
        <v>9.8439404440409106E-3</v>
      </c>
    </row>
    <row r="60" spans="2:12" hidden="1" outlineLevel="1" x14ac:dyDescent="0.25">
      <c r="B60" s="43" t="s">
        <v>59</v>
      </c>
      <c r="C60" s="26">
        <v>239927</v>
      </c>
      <c r="D60" s="27">
        <v>4.2557999070103048E-2</v>
      </c>
      <c r="E60" s="28">
        <v>164434</v>
      </c>
      <c r="F60" s="29">
        <v>-8.3294773519163812E-2</v>
      </c>
      <c r="G60" s="26">
        <v>404361</v>
      </c>
      <c r="H60" s="27">
        <v>-1.2568741025816399E-2</v>
      </c>
    </row>
    <row r="61" spans="2:12" hidden="1" outlineLevel="1" x14ac:dyDescent="0.25">
      <c r="B61" s="43" t="s">
        <v>60</v>
      </c>
      <c r="C61" s="26">
        <v>223216</v>
      </c>
      <c r="D61" s="27">
        <v>-2.9079766111128613E-3</v>
      </c>
      <c r="E61" s="28">
        <v>146331</v>
      </c>
      <c r="F61" s="29">
        <v>-9.5130321862535894E-2</v>
      </c>
      <c r="G61" s="26">
        <v>369547</v>
      </c>
      <c r="H61" s="27">
        <v>-4.1586484846284355E-2</v>
      </c>
    </row>
    <row r="62" spans="2:12" hidden="1" outlineLevel="1" x14ac:dyDescent="0.25">
      <c r="B62" s="43" t="s">
        <v>61</v>
      </c>
      <c r="C62" s="26">
        <v>226497</v>
      </c>
      <c r="D62" s="27">
        <v>6.5757898005853521E-2</v>
      </c>
      <c r="E62" s="28">
        <v>155740</v>
      </c>
      <c r="F62" s="29">
        <v>-7.4122514981451504E-2</v>
      </c>
      <c r="G62" s="26">
        <v>382237</v>
      </c>
      <c r="H62" s="27">
        <v>3.9581855908386032E-3</v>
      </c>
    </row>
    <row r="63" spans="2:12" ht="15" customHeight="1" collapsed="1" x14ac:dyDescent="0.25">
      <c r="B63" s="145">
        <v>2010</v>
      </c>
      <c r="C63" s="40">
        <v>4633330</v>
      </c>
      <c r="D63" s="41">
        <v>5.4744464067258525E-2</v>
      </c>
      <c r="E63" s="40">
        <v>3012950</v>
      </c>
      <c r="F63" s="41">
        <v>-1.7423173152933624E-2</v>
      </c>
      <c r="G63" s="40">
        <v>7646280</v>
      </c>
      <c r="H63" s="41">
        <v>2.5077414239715656E-2</v>
      </c>
    </row>
    <row r="64" spans="2:12" hidden="1" outlineLevel="1" x14ac:dyDescent="0.25">
      <c r="B64" s="43" t="s">
        <v>49</v>
      </c>
      <c r="C64" s="26">
        <v>226348</v>
      </c>
      <c r="D64" s="27">
        <v>-3.3555786120824771E-2</v>
      </c>
      <c r="E64" s="28">
        <v>154169</v>
      </c>
      <c r="F64" s="29">
        <v>-0.12401986408782018</v>
      </c>
      <c r="G64" s="26">
        <v>380517</v>
      </c>
      <c r="H64" s="27">
        <v>-7.2369046545247118E-2</v>
      </c>
      <c r="J64" s="47"/>
      <c r="K64" s="47"/>
      <c r="L64" s="47"/>
    </row>
    <row r="65" spans="2:8" hidden="1" outlineLevel="1" x14ac:dyDescent="0.25">
      <c r="B65" s="43" t="s">
        <v>50</v>
      </c>
      <c r="C65" s="26">
        <v>225248</v>
      </c>
      <c r="D65" s="27">
        <v>-8.5973989084342728E-2</v>
      </c>
      <c r="E65" s="28">
        <v>146554</v>
      </c>
      <c r="F65" s="29">
        <v>-0.2091200992957557</v>
      </c>
      <c r="G65" s="26">
        <v>371802</v>
      </c>
      <c r="H65" s="27">
        <v>-0.1388289248158614</v>
      </c>
    </row>
    <row r="66" spans="2:8" hidden="1" outlineLevel="1" x14ac:dyDescent="0.25">
      <c r="B66" s="43" t="s">
        <v>51</v>
      </c>
      <c r="C66" s="26">
        <v>240086</v>
      </c>
      <c r="D66" s="27">
        <v>-6.9029966497084039E-2</v>
      </c>
      <c r="E66" s="28">
        <v>164785</v>
      </c>
      <c r="F66" s="29">
        <v>-0.10427843821513405</v>
      </c>
      <c r="G66" s="26">
        <v>404871</v>
      </c>
      <c r="H66" s="27">
        <v>-8.3705814324543937E-2</v>
      </c>
    </row>
    <row r="67" spans="2:8" hidden="1" outlineLevel="1" x14ac:dyDescent="0.25">
      <c r="B67" s="43" t="s">
        <v>52</v>
      </c>
      <c r="C67" s="26">
        <v>213848</v>
      </c>
      <c r="D67" s="27">
        <v>-0.11000869814925029</v>
      </c>
      <c r="E67" s="28">
        <v>140366</v>
      </c>
      <c r="F67" s="29">
        <v>-7.0903771561709794E-2</v>
      </c>
      <c r="G67" s="26">
        <v>354214</v>
      </c>
      <c r="H67" s="27">
        <v>-9.4912854949036563E-2</v>
      </c>
    </row>
    <row r="68" spans="2:8" hidden="1" outlineLevel="1" x14ac:dyDescent="0.25">
      <c r="B68" s="43" t="s">
        <v>53</v>
      </c>
      <c r="C68" s="26">
        <v>270226</v>
      </c>
      <c r="D68" s="27">
        <v>-0.10969000293227116</v>
      </c>
      <c r="E68" s="28">
        <v>197556</v>
      </c>
      <c r="F68" s="29">
        <v>-0.13446018769222678</v>
      </c>
      <c r="G68" s="26">
        <v>467782</v>
      </c>
      <c r="H68" s="27">
        <v>-0.12032194672458696</v>
      </c>
    </row>
    <row r="69" spans="2:8" hidden="1" outlineLevel="1" x14ac:dyDescent="0.25">
      <c r="B69" s="43" t="s">
        <v>54</v>
      </c>
      <c r="C69" s="26">
        <v>255405</v>
      </c>
      <c r="D69" s="27">
        <v>-7.7880393969152584E-2</v>
      </c>
      <c r="E69" s="28">
        <v>178790</v>
      </c>
      <c r="F69" s="29">
        <v>-6.1711160908742624E-2</v>
      </c>
      <c r="G69" s="26">
        <v>434195</v>
      </c>
      <c r="H69" s="27">
        <v>-7.129030533126568E-2</v>
      </c>
    </row>
    <row r="70" spans="2:8" hidden="1" outlineLevel="1" x14ac:dyDescent="0.25">
      <c r="B70" s="43" t="s">
        <v>55</v>
      </c>
      <c r="C70" s="26">
        <v>213715</v>
      </c>
      <c r="D70" s="27">
        <v>-0.12861860882328957</v>
      </c>
      <c r="E70" s="28">
        <v>136143</v>
      </c>
      <c r="F70" s="29">
        <v>-0.13379058477708994</v>
      </c>
      <c r="G70" s="26">
        <v>349858</v>
      </c>
      <c r="H70" s="27">
        <v>-0.13063854424733679</v>
      </c>
    </row>
    <row r="71" spans="2:8" hidden="1" outlineLevel="1" x14ac:dyDescent="0.25">
      <c r="B71" s="43" t="s">
        <v>56</v>
      </c>
      <c r="C71" s="26">
        <v>217112</v>
      </c>
      <c r="D71" s="27">
        <v>-0.15982555057214609</v>
      </c>
      <c r="E71" s="28">
        <v>133181</v>
      </c>
      <c r="F71" s="29">
        <v>-0.13950197710180134</v>
      </c>
      <c r="G71" s="26">
        <v>350293</v>
      </c>
      <c r="H71" s="27">
        <v>-0.152212689231216</v>
      </c>
    </row>
    <row r="72" spans="2:8" collapsed="1" x14ac:dyDescent="0.25">
      <c r="B72" s="30" t="s">
        <v>67</v>
      </c>
      <c r="C72" s="31">
        <v>1658118</v>
      </c>
      <c r="D72" s="32">
        <v>-0.1004075547366845</v>
      </c>
      <c r="E72" s="31">
        <v>1219932</v>
      </c>
      <c r="F72" s="32">
        <v>-7.7265892333618691E-2</v>
      </c>
      <c r="G72" s="31">
        <v>2878050</v>
      </c>
      <c r="H72" s="32">
        <v>-9.0741648742983183E-2</v>
      </c>
    </row>
    <row r="73" spans="2:8" hidden="1" outlineLevel="1" x14ac:dyDescent="0.25">
      <c r="B73" s="43" t="s">
        <v>58</v>
      </c>
      <c r="C73" s="26">
        <v>253066</v>
      </c>
      <c r="D73" s="27">
        <v>-3.1596912633024998E-2</v>
      </c>
      <c r="E73" s="28">
        <v>165364</v>
      </c>
      <c r="F73" s="29">
        <v>1.3315685301272806E-2</v>
      </c>
      <c r="G73" s="26">
        <v>418430</v>
      </c>
      <c r="H73" s="27">
        <v>-1.4331682818470082E-2</v>
      </c>
    </row>
    <row r="74" spans="2:8" hidden="1" outlineLevel="1" x14ac:dyDescent="0.25">
      <c r="B74" s="43" t="s">
        <v>59</v>
      </c>
      <c r="C74" s="26">
        <v>230133</v>
      </c>
      <c r="D74" s="27">
        <v>-0.2193959581295325</v>
      </c>
      <c r="E74" s="28">
        <v>179375</v>
      </c>
      <c r="F74" s="29">
        <v>-0.15892605113729608</v>
      </c>
      <c r="G74" s="26">
        <v>409508</v>
      </c>
      <c r="H74" s="27">
        <v>-0.19401357652194617</v>
      </c>
    </row>
    <row r="75" spans="2:8" hidden="1" outlineLevel="1" x14ac:dyDescent="0.25">
      <c r="B75" s="43" t="s">
        <v>60</v>
      </c>
      <c r="C75" s="26">
        <v>223867</v>
      </c>
      <c r="D75" s="27">
        <v>-0.14176892967908394</v>
      </c>
      <c r="E75" s="28">
        <v>161715</v>
      </c>
      <c r="F75" s="29">
        <v>-0.1876516418765164</v>
      </c>
      <c r="G75" s="26">
        <v>385582</v>
      </c>
      <c r="H75" s="27">
        <v>-0.16162881209259039</v>
      </c>
    </row>
    <row r="76" spans="2:8" hidden="1" outlineLevel="1" x14ac:dyDescent="0.25">
      <c r="B76" s="43" t="s">
        <v>61</v>
      </c>
      <c r="C76" s="26">
        <v>212522</v>
      </c>
      <c r="D76" s="27">
        <v>-0.10720047050915815</v>
      </c>
      <c r="E76" s="28">
        <v>168208</v>
      </c>
      <c r="F76" s="29">
        <v>-2.0377736492979359E-2</v>
      </c>
      <c r="G76" s="26">
        <v>380730</v>
      </c>
      <c r="H76" s="27">
        <v>-7.081686992217151E-2</v>
      </c>
    </row>
    <row r="77" spans="2:8" collapsed="1" x14ac:dyDescent="0.25">
      <c r="B77" s="145">
        <v>2009</v>
      </c>
      <c r="C77" s="40">
        <v>4392846</v>
      </c>
      <c r="D77" s="41">
        <v>-0.10561029832291469</v>
      </c>
      <c r="E77" s="40">
        <v>3066376</v>
      </c>
      <c r="F77" s="41">
        <v>-0.11551064487693663</v>
      </c>
      <c r="G77" s="40">
        <v>7459222</v>
      </c>
      <c r="H77" s="41">
        <v>-0.1097068899522331</v>
      </c>
    </row>
    <row r="78" spans="2:8" hidden="1" outlineLevel="1" x14ac:dyDescent="0.25">
      <c r="B78" s="43" t="s">
        <v>49</v>
      </c>
      <c r="C78" s="26">
        <v>234207</v>
      </c>
      <c r="D78" s="27">
        <v>-6.0835358371628567E-2</v>
      </c>
      <c r="E78" s="28">
        <v>175996</v>
      </c>
      <c r="F78" s="29">
        <v>-6.8597254416325359E-2</v>
      </c>
      <c r="G78" s="26">
        <v>410203</v>
      </c>
      <c r="H78" s="27">
        <v>-6.4181358592495297E-2</v>
      </c>
    </row>
    <row r="79" spans="2:8" hidden="1" outlineLevel="1" x14ac:dyDescent="0.25">
      <c r="B79" s="43" t="s">
        <v>50</v>
      </c>
      <c r="C79" s="26">
        <v>246435</v>
      </c>
      <c r="D79" s="27">
        <v>-6.4904758290961539E-2</v>
      </c>
      <c r="E79" s="28">
        <v>185305</v>
      </c>
      <c r="F79" s="29">
        <v>-4.4770348987061226E-2</v>
      </c>
      <c r="G79" s="26">
        <v>431740</v>
      </c>
      <c r="H79" s="27">
        <v>-5.6367888444473602E-2</v>
      </c>
    </row>
    <row r="80" spans="2:8" hidden="1" outlineLevel="1" x14ac:dyDescent="0.25">
      <c r="B80" s="43" t="s">
        <v>51</v>
      </c>
      <c r="C80" s="26">
        <v>257888</v>
      </c>
      <c r="D80" s="27">
        <v>-6.3063586755120915E-2</v>
      </c>
      <c r="E80" s="28">
        <v>183969</v>
      </c>
      <c r="F80" s="29">
        <v>-4.1318825626113886E-2</v>
      </c>
      <c r="G80" s="26">
        <v>441857</v>
      </c>
      <c r="H80" s="27">
        <v>-5.4131060229822059E-2</v>
      </c>
    </row>
    <row r="81" spans="2:8" hidden="1" outlineLevel="1" x14ac:dyDescent="0.25">
      <c r="B81" s="43" t="s">
        <v>52</v>
      </c>
      <c r="C81" s="26">
        <v>240281</v>
      </c>
      <c r="D81" s="27">
        <v>-5.2044990985233186E-2</v>
      </c>
      <c r="E81" s="28">
        <v>151078</v>
      </c>
      <c r="F81" s="29">
        <v>-3.2890356941670529E-2</v>
      </c>
      <c r="G81" s="26">
        <v>391359</v>
      </c>
      <c r="H81" s="27">
        <v>-4.4741254951926934E-2</v>
      </c>
    </row>
    <row r="82" spans="2:8" ht="13.5" hidden="1" customHeight="1" outlineLevel="1" x14ac:dyDescent="0.25">
      <c r="B82" s="43" t="s">
        <v>53</v>
      </c>
      <c r="C82" s="26">
        <v>303519</v>
      </c>
      <c r="D82" s="27">
        <v>1.5521279443254876E-2</v>
      </c>
      <c r="E82" s="28">
        <v>228246</v>
      </c>
      <c r="F82" s="29">
        <v>-6.381904297555252E-3</v>
      </c>
      <c r="G82" s="26">
        <v>531765</v>
      </c>
      <c r="H82" s="27">
        <v>6.0027393528467865E-3</v>
      </c>
    </row>
    <row r="83" spans="2:8" ht="13.5" hidden="1" customHeight="1" outlineLevel="1" x14ac:dyDescent="0.25">
      <c r="B83" s="43" t="s">
        <v>54</v>
      </c>
      <c r="C83" s="26">
        <v>276976</v>
      </c>
      <c r="D83" s="27">
        <v>3.6489605716583107E-3</v>
      </c>
      <c r="E83" s="28">
        <v>190549</v>
      </c>
      <c r="F83" s="29">
        <v>1.7822406813521319E-3</v>
      </c>
      <c r="G83" s="26">
        <v>467525</v>
      </c>
      <c r="H83" s="27">
        <v>2.8873029458640342E-3</v>
      </c>
    </row>
    <row r="84" spans="2:8" ht="15" hidden="1" customHeight="1" outlineLevel="1" x14ac:dyDescent="0.25">
      <c r="B84" s="43" t="s">
        <v>55</v>
      </c>
      <c r="C84" s="26">
        <v>245260</v>
      </c>
      <c r="D84" s="27">
        <v>-6.823381724675559E-3</v>
      </c>
      <c r="E84" s="28">
        <v>157171</v>
      </c>
      <c r="F84" s="29">
        <v>-4.477385163305736E-2</v>
      </c>
      <c r="G84" s="26">
        <v>402431</v>
      </c>
      <c r="H84" s="27">
        <v>-2.1998478673481037E-2</v>
      </c>
    </row>
    <row r="85" spans="2:8" hidden="1" outlineLevel="1" x14ac:dyDescent="0.25">
      <c r="B85" s="43" t="s">
        <v>56</v>
      </c>
      <c r="C85" s="26">
        <v>258413</v>
      </c>
      <c r="D85" s="27">
        <v>0.22747525222777454</v>
      </c>
      <c r="E85" s="28">
        <v>154772</v>
      </c>
      <c r="F85" s="29">
        <v>0.18120416091094338</v>
      </c>
      <c r="G85" s="26">
        <v>413185</v>
      </c>
      <c r="H85" s="27">
        <v>0.20972440587551566</v>
      </c>
    </row>
    <row r="86" spans="2:8" collapsed="1" x14ac:dyDescent="0.25">
      <c r="B86" s="30" t="s">
        <v>68</v>
      </c>
      <c r="C86" s="31">
        <v>1843188</v>
      </c>
      <c r="D86" s="32">
        <v>1.2300141916264939E-2</v>
      </c>
      <c r="E86" s="31">
        <v>1322084</v>
      </c>
      <c r="F86" s="32">
        <v>5.9447404682899663E-3</v>
      </c>
      <c r="G86" s="31">
        <v>3165272</v>
      </c>
      <c r="H86" s="32">
        <v>9.6358510179859191E-3</v>
      </c>
    </row>
    <row r="87" spans="2:8" hidden="1" outlineLevel="1" x14ac:dyDescent="0.25">
      <c r="B87" s="43" t="s">
        <v>58</v>
      </c>
      <c r="C87" s="26">
        <v>261323</v>
      </c>
      <c r="D87" s="27">
        <v>-1.6913764629315486E-2</v>
      </c>
      <c r="E87" s="28">
        <v>163191</v>
      </c>
      <c r="F87" s="29">
        <v>-5.3515294226820886E-2</v>
      </c>
      <c r="G87" s="26">
        <v>424514</v>
      </c>
      <c r="H87" s="27">
        <v>-3.1314106294082933E-2</v>
      </c>
    </row>
    <row r="88" spans="2:8" hidden="1" outlineLevel="1" x14ac:dyDescent="0.25">
      <c r="B88" s="43" t="s">
        <v>59</v>
      </c>
      <c r="C88" s="26">
        <v>294814</v>
      </c>
      <c r="D88" s="27">
        <v>6.0363772385093828E-2</v>
      </c>
      <c r="E88" s="28">
        <v>213269</v>
      </c>
      <c r="F88" s="29">
        <v>1.0763135195594353E-2</v>
      </c>
      <c r="G88" s="26">
        <v>508083</v>
      </c>
      <c r="H88" s="27">
        <v>3.8962924489140738E-2</v>
      </c>
    </row>
    <row r="89" spans="2:8" hidden="1" outlineLevel="1" x14ac:dyDescent="0.25">
      <c r="B89" s="43" t="s">
        <v>60</v>
      </c>
      <c r="C89" s="26">
        <v>260847</v>
      </c>
      <c r="D89" s="27">
        <v>7.5054814619429866E-2</v>
      </c>
      <c r="E89" s="28">
        <v>199071</v>
      </c>
      <c r="F89" s="29">
        <v>9.8322758620689621E-2</v>
      </c>
      <c r="G89" s="26">
        <v>459918</v>
      </c>
      <c r="H89" s="27">
        <v>8.5003986921011743E-2</v>
      </c>
    </row>
    <row r="90" spans="2:8" hidden="1" outlineLevel="1" x14ac:dyDescent="0.25">
      <c r="B90" s="43" t="s">
        <v>61</v>
      </c>
      <c r="C90" s="26">
        <v>238040</v>
      </c>
      <c r="D90" s="27">
        <v>8.4389615671389695E-3</v>
      </c>
      <c r="E90" s="28">
        <v>171707</v>
      </c>
      <c r="F90" s="29">
        <v>3.6766854884906497E-3</v>
      </c>
      <c r="G90" s="26">
        <v>409747</v>
      </c>
      <c r="H90" s="27">
        <v>6.4378104075888398E-3</v>
      </c>
    </row>
    <row r="91" spans="2:8" collapsed="1" x14ac:dyDescent="0.25">
      <c r="B91" s="145">
        <v>2008</v>
      </c>
      <c r="C91" s="40">
        <v>4911557</v>
      </c>
      <c r="D91" s="41">
        <v>8.9053056262167196E-4</v>
      </c>
      <c r="E91" s="40">
        <v>3466832</v>
      </c>
      <c r="F91" s="41">
        <v>-7.458877117339946E-3</v>
      </c>
      <c r="G91" s="40">
        <v>8378389</v>
      </c>
      <c r="H91" s="41">
        <v>-2.5812873984889517E-3</v>
      </c>
    </row>
    <row r="92" spans="2:8" hidden="1" outlineLevel="1" x14ac:dyDescent="0.25">
      <c r="B92" s="43" t="s">
        <v>49</v>
      </c>
      <c r="C92" s="26">
        <v>249378</v>
      </c>
      <c r="D92" s="27">
        <v>-3.0314106402668961E-2</v>
      </c>
      <c r="E92" s="28">
        <v>188958</v>
      </c>
      <c r="F92" s="29">
        <v>-5.16965356646375E-2</v>
      </c>
      <c r="G92" s="26">
        <v>438336</v>
      </c>
      <c r="H92" s="27">
        <v>-3.96487545817239E-2</v>
      </c>
    </row>
    <row r="93" spans="2:8" hidden="1" outlineLevel="1" x14ac:dyDescent="0.25">
      <c r="B93" s="43" t="s">
        <v>50</v>
      </c>
      <c r="C93" s="26">
        <v>263540</v>
      </c>
      <c r="D93" s="27">
        <v>2.4311561109275681E-2</v>
      </c>
      <c r="E93" s="28">
        <v>193990</v>
      </c>
      <c r="F93" s="29">
        <v>0.10692032045283373</v>
      </c>
      <c r="G93" s="26">
        <v>457530</v>
      </c>
      <c r="H93" s="27">
        <v>5.778234000790694E-2</v>
      </c>
    </row>
    <row r="94" spans="2:8" hidden="1" outlineLevel="1" x14ac:dyDescent="0.25">
      <c r="B94" s="43" t="s">
        <v>51</v>
      </c>
      <c r="C94" s="26">
        <v>275246</v>
      </c>
      <c r="D94" s="27">
        <v>-3.0137526911652279E-2</v>
      </c>
      <c r="E94" s="28">
        <v>191898</v>
      </c>
      <c r="F94" s="29">
        <v>-5.9397302172378597E-2</v>
      </c>
      <c r="G94" s="26">
        <v>467144</v>
      </c>
      <c r="H94" s="27">
        <v>-4.2374670725582431E-2</v>
      </c>
    </row>
    <row r="95" spans="2:8" hidden="1" outlineLevel="1" x14ac:dyDescent="0.25">
      <c r="B95" s="43" t="s">
        <v>52</v>
      </c>
      <c r="C95" s="26">
        <v>253473</v>
      </c>
      <c r="D95" s="27">
        <v>-6.611917367612441E-2</v>
      </c>
      <c r="E95" s="28">
        <v>156216</v>
      </c>
      <c r="F95" s="29">
        <v>-0.18851782013121599</v>
      </c>
      <c r="G95" s="26">
        <v>409689</v>
      </c>
      <c r="H95" s="27">
        <v>-0.11690873113384459</v>
      </c>
    </row>
    <row r="96" spans="2:8" hidden="1" outlineLevel="1" x14ac:dyDescent="0.25">
      <c r="B96" s="43" t="s">
        <v>53</v>
      </c>
      <c r="C96" s="26">
        <v>298880</v>
      </c>
      <c r="D96" s="27">
        <v>-8.9988527623228176E-3</v>
      </c>
      <c r="E96" s="28">
        <v>229712</v>
      </c>
      <c r="F96" s="29">
        <v>-7.3161772649683599E-3</v>
      </c>
      <c r="G96" s="26">
        <v>528592</v>
      </c>
      <c r="H96" s="27">
        <v>-8.2683081957001248E-3</v>
      </c>
    </row>
    <row r="97" spans="2:10" hidden="1" outlineLevel="1" x14ac:dyDescent="0.25">
      <c r="B97" s="43" t="s">
        <v>54</v>
      </c>
      <c r="C97" s="26">
        <v>275969</v>
      </c>
      <c r="D97" s="27">
        <v>-1.1529865180451848E-2</v>
      </c>
      <c r="E97" s="28">
        <v>190210</v>
      </c>
      <c r="F97" s="29">
        <v>-8.0924632050947576E-2</v>
      </c>
      <c r="G97" s="26">
        <v>466179</v>
      </c>
      <c r="H97" s="27">
        <v>-4.1072023630761123E-2</v>
      </c>
    </row>
    <row r="98" spans="2:10" hidden="1" outlineLevel="1" x14ac:dyDescent="0.25">
      <c r="B98" s="43" t="s">
        <v>55</v>
      </c>
      <c r="C98" s="26">
        <v>246945</v>
      </c>
      <c r="D98" s="27">
        <v>-3.1043865102496904E-3</v>
      </c>
      <c r="E98" s="28">
        <v>164538</v>
      </c>
      <c r="F98" s="29">
        <v>-7.2528959161241247E-2</v>
      </c>
      <c r="G98" s="26">
        <v>411483</v>
      </c>
      <c r="H98" s="27">
        <v>-3.2075724679442752E-2</v>
      </c>
    </row>
    <row r="99" spans="2:10" ht="16.5" hidden="1" outlineLevel="1" thickBot="1" x14ac:dyDescent="0.3">
      <c r="B99" s="43" t="s">
        <v>56</v>
      </c>
      <c r="C99" s="26">
        <v>210524</v>
      </c>
      <c r="D99" s="27">
        <v>-9.2565054159716165E-2</v>
      </c>
      <c r="E99" s="28">
        <v>131029</v>
      </c>
      <c r="F99" s="29">
        <v>-9.2590668910449536E-2</v>
      </c>
      <c r="G99" s="26">
        <v>341553</v>
      </c>
      <c r="H99" s="27">
        <v>-9.2574880844212726E-2</v>
      </c>
      <c r="J99" s="46" t="s">
        <v>66</v>
      </c>
    </row>
    <row r="100" spans="2:10" collapsed="1" x14ac:dyDescent="0.25">
      <c r="B100" s="30" t="s">
        <v>69</v>
      </c>
      <c r="C100" s="31">
        <v>1820792</v>
      </c>
      <c r="D100" s="32">
        <v>4.5019005907528387E-2</v>
      </c>
      <c r="E100" s="31">
        <v>1314271</v>
      </c>
      <c r="F100" s="32">
        <v>-2.6210576699371546E-2</v>
      </c>
      <c r="G100" s="31">
        <v>3135063</v>
      </c>
      <c r="H100" s="32">
        <v>1.3927559484980367E-2</v>
      </c>
    </row>
    <row r="101" spans="2:10" hidden="1" outlineLevel="1" x14ac:dyDescent="0.25">
      <c r="B101" s="43" t="s">
        <v>58</v>
      </c>
      <c r="C101" s="26">
        <v>265819</v>
      </c>
      <c r="D101" s="27">
        <v>-5.3758885950142554E-2</v>
      </c>
      <c r="E101" s="28">
        <v>172418</v>
      </c>
      <c r="F101" s="29">
        <v>-0.11880570774388743</v>
      </c>
      <c r="G101" s="26">
        <v>438237</v>
      </c>
      <c r="H101" s="27">
        <v>-8.0464135463768294E-2</v>
      </c>
    </row>
    <row r="102" spans="2:10" hidden="1" outlineLevel="1" x14ac:dyDescent="0.25">
      <c r="B102" s="43" t="s">
        <v>59</v>
      </c>
      <c r="C102" s="26">
        <v>278031</v>
      </c>
      <c r="D102" s="27">
        <v>5.3518853232388697E-2</v>
      </c>
      <c r="E102" s="28">
        <v>210998</v>
      </c>
      <c r="F102" s="29">
        <v>2.5113079303693775E-2</v>
      </c>
      <c r="G102" s="26">
        <v>489029</v>
      </c>
      <c r="H102" s="27">
        <v>4.1072006403596983E-2</v>
      </c>
    </row>
    <row r="103" spans="2:10" hidden="1" outlineLevel="1" x14ac:dyDescent="0.25">
      <c r="B103" s="43" t="s">
        <v>60</v>
      </c>
      <c r="C103" s="26">
        <v>242636</v>
      </c>
      <c r="D103" s="27">
        <v>2.6830754646714361E-2</v>
      </c>
      <c r="E103" s="28">
        <v>181250</v>
      </c>
      <c r="F103" s="29">
        <v>-2.1946178709994268E-2</v>
      </c>
      <c r="G103" s="26">
        <v>423886</v>
      </c>
      <c r="H103" s="27">
        <v>5.3911999867177762E-3</v>
      </c>
    </row>
    <row r="104" spans="2:10" hidden="1" outlineLevel="1" x14ac:dyDescent="0.25">
      <c r="B104" s="43" t="s">
        <v>61</v>
      </c>
      <c r="C104" s="26">
        <v>236048</v>
      </c>
      <c r="D104" s="27">
        <v>1.0847268912061336E-2</v>
      </c>
      <c r="E104" s="28">
        <v>171078</v>
      </c>
      <c r="F104" s="29">
        <v>-9.0934210456398046E-2</v>
      </c>
      <c r="G104" s="26">
        <v>407126</v>
      </c>
      <c r="H104" s="27">
        <v>-3.4573850028218667E-2</v>
      </c>
    </row>
    <row r="105" spans="2:10" collapsed="1" x14ac:dyDescent="0.25">
      <c r="B105" s="145">
        <v>2007</v>
      </c>
      <c r="C105" s="40">
        <v>4907187</v>
      </c>
      <c r="D105" s="41">
        <v>-1.0190394432265881E-2</v>
      </c>
      <c r="E105" s="40">
        <v>3492885</v>
      </c>
      <c r="F105" s="41">
        <v>-4.5589428728348813E-2</v>
      </c>
      <c r="G105" s="40">
        <v>8400072</v>
      </c>
      <c r="H105" s="41">
        <v>-2.5223970279797725E-2</v>
      </c>
    </row>
    <row r="106" spans="2:10" hidden="1" outlineLevel="1" x14ac:dyDescent="0.25">
      <c r="B106" s="43" t="s">
        <v>49</v>
      </c>
      <c r="C106" s="26">
        <v>257174</v>
      </c>
      <c r="D106" s="27">
        <v>0.1278769910883446</v>
      </c>
      <c r="E106" s="28">
        <v>199259</v>
      </c>
      <c r="F106" s="29">
        <v>4.5419250584988635E-2</v>
      </c>
      <c r="G106" s="26">
        <v>456433</v>
      </c>
      <c r="H106" s="27">
        <v>9.0332952715841186E-2</v>
      </c>
    </row>
    <row r="107" spans="2:10" hidden="1" outlineLevel="1" x14ac:dyDescent="0.25">
      <c r="B107" s="43" t="s">
        <v>50</v>
      </c>
      <c r="C107" s="26">
        <v>257285</v>
      </c>
      <c r="D107" s="27">
        <v>8.228449798926496E-2</v>
      </c>
      <c r="E107" s="28">
        <v>175252</v>
      </c>
      <c r="F107" s="29">
        <v>-6.3008923368103598E-2</v>
      </c>
      <c r="G107" s="26">
        <v>432537</v>
      </c>
      <c r="H107" s="27">
        <v>1.8306765451630458E-2</v>
      </c>
    </row>
    <row r="108" spans="2:10" hidden="1" outlineLevel="1" x14ac:dyDescent="0.25">
      <c r="B108" s="43" t="s">
        <v>51</v>
      </c>
      <c r="C108" s="26">
        <v>283799</v>
      </c>
      <c r="D108" s="27">
        <v>8.3309794101704693E-2</v>
      </c>
      <c r="E108" s="28">
        <v>204016</v>
      </c>
      <c r="F108" s="29">
        <v>3.558267260895609E-2</v>
      </c>
      <c r="G108" s="26">
        <v>487815</v>
      </c>
      <c r="H108" s="27">
        <v>6.2824088195564176E-2</v>
      </c>
    </row>
    <row r="109" spans="2:10" hidden="1" outlineLevel="1" x14ac:dyDescent="0.25">
      <c r="B109" s="43" t="s">
        <v>52</v>
      </c>
      <c r="C109" s="26">
        <v>271419</v>
      </c>
      <c r="D109" s="27">
        <v>9.2255748629745504E-2</v>
      </c>
      <c r="E109" s="28">
        <v>192507</v>
      </c>
      <c r="F109" s="29">
        <v>3.3788899927503113E-2</v>
      </c>
      <c r="G109" s="26">
        <v>463926</v>
      </c>
      <c r="H109" s="27">
        <v>6.7210478734049728E-2</v>
      </c>
    </row>
    <row r="110" spans="2:10" hidden="1" outlineLevel="1" x14ac:dyDescent="0.25">
      <c r="B110" s="43" t="s">
        <v>53</v>
      </c>
      <c r="C110" s="26">
        <v>301594</v>
      </c>
      <c r="D110" s="27">
        <v>2.0702118946652304E-2</v>
      </c>
      <c r="E110" s="28">
        <v>231405</v>
      </c>
      <c r="F110" s="29">
        <v>1.5740565975620902E-2</v>
      </c>
      <c r="G110" s="26">
        <v>532999</v>
      </c>
      <c r="H110" s="27">
        <v>1.8542087078823544E-2</v>
      </c>
    </row>
    <row r="111" spans="2:10" hidden="1" outlineLevel="1" x14ac:dyDescent="0.25">
      <c r="B111" s="43" t="s">
        <v>54</v>
      </c>
      <c r="C111" s="26">
        <v>279188</v>
      </c>
      <c r="D111" s="27">
        <v>5.738210932558685E-2</v>
      </c>
      <c r="E111" s="28">
        <v>206958</v>
      </c>
      <c r="F111" s="29">
        <v>-5.4187327194205159E-2</v>
      </c>
      <c r="G111" s="26">
        <v>486146</v>
      </c>
      <c r="H111" s="27">
        <v>6.8219661511188523E-3</v>
      </c>
    </row>
    <row r="112" spans="2:10" hidden="1" outlineLevel="1" x14ac:dyDescent="0.25">
      <c r="B112" s="43" t="s">
        <v>55</v>
      </c>
      <c r="C112" s="26">
        <v>247714</v>
      </c>
      <c r="D112" s="27">
        <v>0.22733984045979283</v>
      </c>
      <c r="E112" s="28">
        <v>177405</v>
      </c>
      <c r="F112" s="29">
        <v>0.19825332820003649</v>
      </c>
      <c r="G112" s="26">
        <v>425119</v>
      </c>
      <c r="H112" s="27">
        <v>0.21503188208629731</v>
      </c>
    </row>
    <row r="113" spans="2:8" hidden="1" outlineLevel="1" x14ac:dyDescent="0.25">
      <c r="B113" s="43" t="s">
        <v>56</v>
      </c>
      <c r="C113" s="26">
        <v>231999</v>
      </c>
      <c r="D113" s="27">
        <v>7.7666655828018571E-2</v>
      </c>
      <c r="E113" s="28">
        <v>144399</v>
      </c>
      <c r="F113" s="29">
        <v>-2.2984383880483961E-2</v>
      </c>
      <c r="G113" s="26">
        <v>376398</v>
      </c>
      <c r="H113" s="27">
        <v>3.669489774839918E-2</v>
      </c>
    </row>
    <row r="114" spans="2:8" collapsed="1" x14ac:dyDescent="0.25">
      <c r="B114" s="30" t="s">
        <v>70</v>
      </c>
      <c r="C114" s="31">
        <v>1742353</v>
      </c>
      <c r="D114" s="32">
        <v>9.0021132866800357E-2</v>
      </c>
      <c r="E114" s="31">
        <v>1349646</v>
      </c>
      <c r="F114" s="32">
        <v>2.057643664906017E-2</v>
      </c>
      <c r="G114" s="31">
        <v>3091999</v>
      </c>
      <c r="H114" s="32">
        <v>5.8580030148314144E-2</v>
      </c>
    </row>
    <row r="115" spans="2:8" hidden="1" outlineLevel="1" x14ac:dyDescent="0.25">
      <c r="B115" s="43" t="s">
        <v>58</v>
      </c>
      <c r="C115" s="26">
        <v>280921</v>
      </c>
      <c r="D115" s="27">
        <v>0.22560534008114819</v>
      </c>
      <c r="E115" s="28">
        <v>195664</v>
      </c>
      <c r="F115" s="29">
        <v>6.0785461800360041E-2</v>
      </c>
      <c r="G115" s="26">
        <v>476585</v>
      </c>
      <c r="H115" s="27">
        <v>0.15211211085378884</v>
      </c>
    </row>
    <row r="116" spans="2:8" hidden="1" outlineLevel="1" x14ac:dyDescent="0.25">
      <c r="B116" s="43" t="s">
        <v>59</v>
      </c>
      <c r="C116" s="26">
        <v>263907</v>
      </c>
      <c r="D116" s="27">
        <v>0.13284254807692308</v>
      </c>
      <c r="E116" s="28">
        <v>205829</v>
      </c>
      <c r="F116" s="29">
        <v>8.5751106189269066E-3</v>
      </c>
      <c r="G116" s="26">
        <v>469736</v>
      </c>
      <c r="H116" s="27">
        <v>7.4814833458798802E-2</v>
      </c>
    </row>
    <row r="117" spans="2:8" hidden="1" outlineLevel="1" x14ac:dyDescent="0.25">
      <c r="B117" s="43" t="s">
        <v>60</v>
      </c>
      <c r="C117" s="26">
        <v>236296</v>
      </c>
      <c r="D117" s="27">
        <v>9.0464389712634929E-2</v>
      </c>
      <c r="E117" s="28">
        <v>185317</v>
      </c>
      <c r="F117" s="29">
        <v>4.4940145590283365E-2</v>
      </c>
      <c r="G117" s="26">
        <v>421613</v>
      </c>
      <c r="H117" s="27">
        <v>6.9975129428484495E-2</v>
      </c>
    </row>
    <row r="118" spans="2:8" hidden="1" outlineLevel="1" x14ac:dyDescent="0.25">
      <c r="B118" s="43" t="s">
        <v>61</v>
      </c>
      <c r="C118" s="26">
        <v>233515</v>
      </c>
      <c r="D118" s="27">
        <v>6.2474975430422575E-2</v>
      </c>
      <c r="E118" s="28">
        <v>188191</v>
      </c>
      <c r="F118" s="29">
        <v>8.7601786942375082E-2</v>
      </c>
      <c r="G118" s="26">
        <v>421706</v>
      </c>
      <c r="H118" s="27">
        <v>7.3543151136534313E-2</v>
      </c>
    </row>
    <row r="119" spans="2:8" collapsed="1" x14ac:dyDescent="0.25">
      <c r="B119" s="145">
        <v>2006</v>
      </c>
      <c r="C119" s="40">
        <v>4957708</v>
      </c>
      <c r="D119" s="41">
        <v>0.10716530898051491</v>
      </c>
      <c r="E119" s="40">
        <v>3659730</v>
      </c>
      <c r="F119" s="41">
        <v>2.9225408556700083E-2</v>
      </c>
      <c r="G119" s="40">
        <v>8617438</v>
      </c>
      <c r="H119" s="41">
        <v>7.2667974416108949E-2</v>
      </c>
    </row>
    <row r="120" spans="2:8" hidden="1" outlineLevel="1" x14ac:dyDescent="0.25">
      <c r="B120" s="43" t="s">
        <v>49</v>
      </c>
      <c r="C120" s="26">
        <v>228016</v>
      </c>
      <c r="D120" s="27">
        <v>2.8122590506765688E-2</v>
      </c>
      <c r="E120" s="28">
        <v>190602</v>
      </c>
      <c r="F120" s="29">
        <v>-1.581597087754627E-2</v>
      </c>
      <c r="G120" s="26">
        <v>418618</v>
      </c>
      <c r="H120" s="27">
        <v>7.6400188713761086E-3</v>
      </c>
    </row>
    <row r="121" spans="2:8" hidden="1" outlineLevel="1" x14ac:dyDescent="0.25">
      <c r="B121" s="43" t="s">
        <v>50</v>
      </c>
      <c r="C121" s="26">
        <v>237724</v>
      </c>
      <c r="D121" s="27">
        <v>7.639017808225379E-2</v>
      </c>
      <c r="E121" s="28">
        <v>187037</v>
      </c>
      <c r="F121" s="29">
        <v>5.5668438935735587E-2</v>
      </c>
      <c r="G121" s="26">
        <v>424761</v>
      </c>
      <c r="H121" s="27">
        <v>6.7166297763719518E-2</v>
      </c>
    </row>
    <row r="122" spans="2:8" hidden="1" outlineLevel="1" x14ac:dyDescent="0.25">
      <c r="B122" s="43" t="s">
        <v>51</v>
      </c>
      <c r="C122" s="26">
        <v>261974</v>
      </c>
      <c r="D122" s="27">
        <v>1.864460161988335E-2</v>
      </c>
      <c r="E122" s="28">
        <v>197006</v>
      </c>
      <c r="F122" s="29">
        <v>-7.3719350212755996E-2</v>
      </c>
      <c r="G122" s="26">
        <v>458980</v>
      </c>
      <c r="H122" s="27">
        <v>-2.3164149626274888E-2</v>
      </c>
    </row>
    <row r="123" spans="2:8" hidden="1" outlineLevel="1" x14ac:dyDescent="0.25">
      <c r="B123" s="43" t="s">
        <v>52</v>
      </c>
      <c r="C123" s="26">
        <v>248494</v>
      </c>
      <c r="D123" s="27">
        <v>4.6700392153559145E-2</v>
      </c>
      <c r="E123" s="28">
        <v>186215</v>
      </c>
      <c r="F123" s="29">
        <v>0.15910590461488661</v>
      </c>
      <c r="G123" s="26">
        <v>434709</v>
      </c>
      <c r="H123" s="27">
        <v>9.206629134730604E-2</v>
      </c>
    </row>
    <row r="124" spans="2:8" hidden="1" outlineLevel="1" x14ac:dyDescent="0.25">
      <c r="B124" s="43" t="s">
        <v>53</v>
      </c>
      <c r="C124" s="26">
        <v>295477</v>
      </c>
      <c r="D124" s="27">
        <v>2.5381468127414042E-2</v>
      </c>
      <c r="E124" s="28">
        <v>227819</v>
      </c>
      <c r="F124" s="29">
        <v>4.9073963216400562E-2</v>
      </c>
      <c r="G124" s="26">
        <v>523296</v>
      </c>
      <c r="H124" s="27">
        <v>3.5563251372878746E-2</v>
      </c>
    </row>
    <row r="125" spans="2:8" hidden="1" outlineLevel="1" x14ac:dyDescent="0.25">
      <c r="B125" s="43" t="s">
        <v>54</v>
      </c>
      <c r="C125" s="26">
        <v>264037</v>
      </c>
      <c r="D125" s="27">
        <v>3.6927511644163857E-2</v>
      </c>
      <c r="E125" s="28">
        <v>218815</v>
      </c>
      <c r="F125" s="29">
        <v>5.0333846944016436E-2</v>
      </c>
      <c r="G125" s="26">
        <v>482852</v>
      </c>
      <c r="H125" s="27">
        <v>4.2960236563181153E-2</v>
      </c>
    </row>
    <row r="126" spans="2:8" hidden="1" outlineLevel="1" x14ac:dyDescent="0.25">
      <c r="B126" s="43" t="s">
        <v>55</v>
      </c>
      <c r="C126" s="26">
        <v>201830</v>
      </c>
      <c r="D126" s="27">
        <v>1.5783063404028352E-2</v>
      </c>
      <c r="E126" s="28">
        <v>148053</v>
      </c>
      <c r="F126" s="29">
        <v>-7.1286783443761381E-3</v>
      </c>
      <c r="G126" s="26">
        <v>349883</v>
      </c>
      <c r="H126" s="27">
        <v>5.9601506569679774E-3</v>
      </c>
    </row>
    <row r="127" spans="2:8" hidden="1" outlineLevel="1" x14ac:dyDescent="0.25">
      <c r="B127" s="43" t="s">
        <v>56</v>
      </c>
      <c r="C127" s="26">
        <v>215279</v>
      </c>
      <c r="D127" s="27">
        <v>6.8827699884815408E-2</v>
      </c>
      <c r="E127" s="28">
        <v>147796</v>
      </c>
      <c r="F127" s="29">
        <v>5.4423249612234326E-3</v>
      </c>
      <c r="G127" s="26">
        <v>363075</v>
      </c>
      <c r="H127" s="27">
        <v>4.2085232425978392E-2</v>
      </c>
    </row>
    <row r="128" spans="2:8" collapsed="1" x14ac:dyDescent="0.25">
      <c r="B128" s="30" t="s">
        <v>71</v>
      </c>
      <c r="C128" s="31">
        <v>1598458</v>
      </c>
      <c r="D128" s="32">
        <v>5.8099356054989615E-2</v>
      </c>
      <c r="E128" s="31">
        <v>1322435</v>
      </c>
      <c r="F128" s="32">
        <v>-4.4573815628722979E-2</v>
      </c>
      <c r="G128" s="31">
        <v>2920893</v>
      </c>
      <c r="H128" s="32">
        <v>9.0071261795643398E-3</v>
      </c>
    </row>
    <row r="129" spans="2:8" hidden="1" outlineLevel="1" x14ac:dyDescent="0.25">
      <c r="B129" s="43" t="s">
        <v>58</v>
      </c>
      <c r="C129" s="26">
        <v>229210</v>
      </c>
      <c r="D129" s="27">
        <v>-1.4150537634408655E-2</v>
      </c>
      <c r="E129" s="28">
        <v>184452</v>
      </c>
      <c r="F129" s="29">
        <v>-0.10153144727612817</v>
      </c>
      <c r="G129" s="26">
        <v>413662</v>
      </c>
      <c r="H129" s="27">
        <v>-5.5126131805681156E-2</v>
      </c>
    </row>
    <row r="130" spans="2:8" hidden="1" outlineLevel="1" x14ac:dyDescent="0.25">
      <c r="B130" s="43" t="s">
        <v>59</v>
      </c>
      <c r="C130" s="26">
        <v>232960</v>
      </c>
      <c r="D130" s="27">
        <v>8.8710054304648178E-2</v>
      </c>
      <c r="E130" s="28">
        <v>204079</v>
      </c>
      <c r="F130" s="29">
        <v>4.7122809718053382E-2</v>
      </c>
      <c r="G130" s="26">
        <v>437039</v>
      </c>
      <c r="H130" s="27">
        <v>6.8886915986137609E-2</v>
      </c>
    </row>
    <row r="131" spans="2:8" hidden="1" outlineLevel="1" x14ac:dyDescent="0.25">
      <c r="B131" s="43" t="s">
        <v>60</v>
      </c>
      <c r="C131" s="26">
        <v>216693</v>
      </c>
      <c r="D131" s="27">
        <v>-1.0746552109821228E-2</v>
      </c>
      <c r="E131" s="28">
        <v>177347</v>
      </c>
      <c r="F131" s="29">
        <v>-0.11492893360482292</v>
      </c>
      <c r="G131" s="26">
        <v>394040</v>
      </c>
      <c r="H131" s="27">
        <v>-6.0518855665998239E-2</v>
      </c>
    </row>
    <row r="132" spans="2:8" hidden="1" outlineLevel="1" x14ac:dyDescent="0.25">
      <c r="B132" s="43" t="s">
        <v>61</v>
      </c>
      <c r="C132" s="26">
        <v>219784</v>
      </c>
      <c r="D132" s="27">
        <v>3.3460605262662924E-2</v>
      </c>
      <c r="E132" s="28">
        <v>173033</v>
      </c>
      <c r="F132" s="29">
        <v>-9.5540768695997591E-2</v>
      </c>
      <c r="G132" s="26">
        <v>392817</v>
      </c>
      <c r="H132" s="27">
        <v>-2.7630149091908196E-2</v>
      </c>
    </row>
    <row r="133" spans="2:8" collapsed="1" x14ac:dyDescent="0.25">
      <c r="B133" s="145">
        <v>2005</v>
      </c>
      <c r="C133" s="40">
        <v>4477839</v>
      </c>
      <c r="D133" s="41">
        <v>3.2635260942337707E-2</v>
      </c>
      <c r="E133" s="40">
        <v>3555810</v>
      </c>
      <c r="F133" s="41">
        <v>-2.1263336894150719E-2</v>
      </c>
      <c r="G133" s="40">
        <v>8033649</v>
      </c>
      <c r="H133" s="41">
        <v>8.064112366038767E-3</v>
      </c>
    </row>
    <row r="134" spans="2:8" hidden="1" outlineLevel="1" x14ac:dyDescent="0.25">
      <c r="B134" s="43" t="s">
        <v>49</v>
      </c>
      <c r="C134" s="26">
        <v>221779</v>
      </c>
      <c r="D134" s="27">
        <v>0.11713386223397548</v>
      </c>
      <c r="E134" s="28">
        <v>193665</v>
      </c>
      <c r="F134" s="29">
        <v>2.7820382861964754E-2</v>
      </c>
      <c r="G134" s="26">
        <v>415444</v>
      </c>
      <c r="H134" s="27">
        <v>7.364297011484755E-2</v>
      </c>
    </row>
    <row r="135" spans="2:8" hidden="1" outlineLevel="1" x14ac:dyDescent="0.25">
      <c r="B135" s="43" t="s">
        <v>50</v>
      </c>
      <c r="C135" s="26">
        <v>220853</v>
      </c>
      <c r="D135" s="27">
        <v>8.4862238858024241E-2</v>
      </c>
      <c r="E135" s="28">
        <v>177174</v>
      </c>
      <c r="F135" s="29">
        <v>-4.2240577767206466E-2</v>
      </c>
      <c r="G135" s="26">
        <v>398027</v>
      </c>
      <c r="H135" s="27">
        <v>2.4351138162212349E-2</v>
      </c>
    </row>
    <row r="136" spans="2:8" hidden="1" outlineLevel="1" x14ac:dyDescent="0.25">
      <c r="B136" s="43" t="s">
        <v>51</v>
      </c>
      <c r="C136" s="26">
        <v>257179</v>
      </c>
      <c r="D136" s="27">
        <v>0.1162622128276467</v>
      </c>
      <c r="E136" s="28">
        <v>212685</v>
      </c>
      <c r="F136" s="29">
        <v>-2.8134453167125151E-2</v>
      </c>
      <c r="G136" s="26">
        <v>469864</v>
      </c>
      <c r="H136" s="27">
        <v>4.5920286709628666E-2</v>
      </c>
    </row>
    <row r="137" spans="2:8" hidden="1" outlineLevel="1" x14ac:dyDescent="0.25">
      <c r="B137" s="43" t="s">
        <v>52</v>
      </c>
      <c r="C137" s="26">
        <v>237407</v>
      </c>
      <c r="D137" s="27">
        <v>9.0769167152919161E-2</v>
      </c>
      <c r="E137" s="28">
        <v>160654</v>
      </c>
      <c r="F137" s="29">
        <v>-0.13947035759432647</v>
      </c>
      <c r="G137" s="26">
        <v>398061</v>
      </c>
      <c r="H137" s="27">
        <v>-1.5536314465688816E-2</v>
      </c>
    </row>
    <row r="138" spans="2:8" hidden="1" outlineLevel="1" x14ac:dyDescent="0.25">
      <c r="B138" s="43" t="s">
        <v>53</v>
      </c>
      <c r="C138" s="26">
        <v>288163</v>
      </c>
      <c r="D138" s="27">
        <v>6.4742592585750103E-2</v>
      </c>
      <c r="E138" s="28">
        <v>217162</v>
      </c>
      <c r="F138" s="29">
        <v>-0.13114695068036053</v>
      </c>
      <c r="G138" s="26">
        <v>505325</v>
      </c>
      <c r="H138" s="27">
        <v>-2.930758266709188E-2</v>
      </c>
    </row>
    <row r="139" spans="2:8" hidden="1" outlineLevel="1" x14ac:dyDescent="0.25">
      <c r="B139" s="43" t="s">
        <v>54</v>
      </c>
      <c r="C139" s="26">
        <v>254634</v>
      </c>
      <c r="D139" s="27">
        <v>7.9662152421495325E-2</v>
      </c>
      <c r="E139" s="28">
        <v>208329</v>
      </c>
      <c r="F139" s="29">
        <v>-2.3274190072551937E-3</v>
      </c>
      <c r="G139" s="26">
        <v>462963</v>
      </c>
      <c r="H139" s="27">
        <v>4.1159445060394262E-2</v>
      </c>
    </row>
    <row r="140" spans="2:8" hidden="1" outlineLevel="1" x14ac:dyDescent="0.25">
      <c r="B140" s="43" t="s">
        <v>55</v>
      </c>
      <c r="C140" s="26">
        <v>198694</v>
      </c>
      <c r="D140" s="27">
        <v>8.9217680175858849E-2</v>
      </c>
      <c r="E140" s="28">
        <v>149116</v>
      </c>
      <c r="F140" s="29">
        <v>-2.9615987817813827E-2</v>
      </c>
      <c r="G140" s="26">
        <v>347810</v>
      </c>
      <c r="H140" s="27">
        <v>3.4883928518295804E-2</v>
      </c>
    </row>
    <row r="141" spans="2:8" hidden="1" outlineLevel="1" x14ac:dyDescent="0.25">
      <c r="B141" s="43" t="s">
        <v>56</v>
      </c>
      <c r="C141" s="26">
        <v>201416</v>
      </c>
      <c r="D141" s="27">
        <v>7.3822146643993669E-3</v>
      </c>
      <c r="E141" s="28">
        <v>146996</v>
      </c>
      <c r="F141" s="29">
        <v>-0.17738243803618492</v>
      </c>
      <c r="G141" s="26">
        <v>348412</v>
      </c>
      <c r="H141" s="27">
        <v>-7.981607519682643E-2</v>
      </c>
    </row>
    <row r="142" spans="2:8" collapsed="1" x14ac:dyDescent="0.25">
      <c r="B142" s="30" t="s">
        <v>72</v>
      </c>
      <c r="C142" s="31">
        <v>1510688</v>
      </c>
      <c r="D142" s="32">
        <v>1.0424706809301298E-2</v>
      </c>
      <c r="E142" s="31">
        <v>1384131</v>
      </c>
      <c r="F142" s="32">
        <v>5.6501448735523985E-2</v>
      </c>
      <c r="G142" s="31">
        <v>2894819</v>
      </c>
      <c r="H142" s="32">
        <v>3.1943776045287198E-2</v>
      </c>
    </row>
    <row r="143" spans="2:8" hidden="1" outlineLevel="1" x14ac:dyDescent="0.25">
      <c r="B143" s="43" t="s">
        <v>58</v>
      </c>
      <c r="C143" s="26">
        <v>232500</v>
      </c>
      <c r="D143" s="27">
        <v>-8.3680937635949304E-3</v>
      </c>
      <c r="E143" s="28">
        <v>205296</v>
      </c>
      <c r="F143" s="29">
        <v>7.4145192936559745E-2</v>
      </c>
      <c r="G143" s="26">
        <v>437796</v>
      </c>
      <c r="H143" s="27">
        <v>2.8687436411356515E-2</v>
      </c>
    </row>
    <row r="144" spans="2:8" hidden="1" outlineLevel="1" x14ac:dyDescent="0.25">
      <c r="B144" s="43" t="s">
        <v>59</v>
      </c>
      <c r="C144" s="26">
        <v>213978</v>
      </c>
      <c r="D144" s="27">
        <v>-3.3461917194402502E-2</v>
      </c>
      <c r="E144" s="28">
        <v>194895</v>
      </c>
      <c r="F144" s="29">
        <v>6.8427140609496062E-2</v>
      </c>
      <c r="G144" s="26">
        <v>408873</v>
      </c>
      <c r="H144" s="27">
        <v>1.2565657666314234E-2</v>
      </c>
    </row>
    <row r="145" spans="2:8" hidden="1" outlineLevel="1" x14ac:dyDescent="0.25">
      <c r="B145" s="43" t="s">
        <v>60</v>
      </c>
      <c r="C145" s="26">
        <v>219047</v>
      </c>
      <c r="D145" s="27">
        <v>7.0867412039051336E-2</v>
      </c>
      <c r="E145" s="28">
        <v>200376</v>
      </c>
      <c r="F145" s="29">
        <v>0.1202075203774724</v>
      </c>
      <c r="G145" s="26">
        <v>419423</v>
      </c>
      <c r="H145" s="27">
        <v>9.3885375236356428E-2</v>
      </c>
    </row>
    <row r="146" spans="2:8" hidden="1" outlineLevel="1" x14ac:dyDescent="0.25">
      <c r="B146" s="43" t="s">
        <v>61</v>
      </c>
      <c r="C146" s="26">
        <v>212668</v>
      </c>
      <c r="D146" s="27">
        <v>8.476962392055043E-2</v>
      </c>
      <c r="E146" s="28">
        <v>191311</v>
      </c>
      <c r="F146" s="29">
        <v>6.2307735021378097E-2</v>
      </c>
      <c r="G146" s="26">
        <v>403979</v>
      </c>
      <c r="H146" s="27">
        <v>7.401519119261768E-2</v>
      </c>
    </row>
    <row r="147" spans="2:8" collapsed="1" x14ac:dyDescent="0.25">
      <c r="B147" s="145">
        <v>2004</v>
      </c>
      <c r="C147" s="40">
        <v>4336322</v>
      </c>
      <c r="D147" s="41">
        <v>6.168349050517552E-2</v>
      </c>
      <c r="E147" s="40">
        <v>3633061</v>
      </c>
      <c r="F147" s="41">
        <v>1.5832634469874485E-3</v>
      </c>
      <c r="G147" s="40">
        <v>7969383</v>
      </c>
      <c r="H147" s="41">
        <v>3.3414417908578242E-2</v>
      </c>
    </row>
    <row r="148" spans="2:8" hidden="1" outlineLevel="1" x14ac:dyDescent="0.25">
      <c r="B148" s="43" t="s">
        <v>49</v>
      </c>
      <c r="C148" s="26">
        <v>198525</v>
      </c>
      <c r="D148" s="27">
        <v>-8.9408734199963869E-3</v>
      </c>
      <c r="E148" s="28">
        <v>188423</v>
      </c>
      <c r="F148" s="29">
        <v>-1.7278966912838478E-2</v>
      </c>
      <c r="G148" s="26">
        <v>386948</v>
      </c>
      <c r="H148" s="27">
        <v>-1.3018681195351656E-2</v>
      </c>
    </row>
    <row r="149" spans="2:8" hidden="1" outlineLevel="1" x14ac:dyDescent="0.25">
      <c r="B149" s="43" t="s">
        <v>50</v>
      </c>
      <c r="C149" s="26">
        <v>203577</v>
      </c>
      <c r="D149" s="27">
        <v>-6.4142876844573204E-2</v>
      </c>
      <c r="E149" s="28">
        <v>184988</v>
      </c>
      <c r="F149" s="29">
        <v>-4.7136330155198025E-2</v>
      </c>
      <c r="G149" s="26">
        <v>388565</v>
      </c>
      <c r="H149" s="27">
        <v>-5.6122758818371032E-2</v>
      </c>
    </row>
    <row r="150" spans="2:8" hidden="1" outlineLevel="1" x14ac:dyDescent="0.25">
      <c r="B150" s="43" t="s">
        <v>51</v>
      </c>
      <c r="C150" s="26">
        <v>230393</v>
      </c>
      <c r="D150" s="27">
        <v>4.340875330603966E-2</v>
      </c>
      <c r="E150" s="28">
        <v>218842</v>
      </c>
      <c r="F150" s="29">
        <v>0.14140123402058102</v>
      </c>
      <c r="G150" s="26">
        <v>449235</v>
      </c>
      <c r="H150" s="27">
        <v>8.8951590031487893E-2</v>
      </c>
    </row>
    <row r="151" spans="2:8" hidden="1" outlineLevel="1" x14ac:dyDescent="0.25">
      <c r="B151" s="43" t="s">
        <v>52</v>
      </c>
      <c r="C151" s="26">
        <v>217651</v>
      </c>
      <c r="D151" s="27">
        <v>2.5726700346855758E-2</v>
      </c>
      <c r="E151" s="28">
        <v>186692</v>
      </c>
      <c r="F151" s="29">
        <v>3.3840769516172875E-2</v>
      </c>
      <c r="G151" s="26">
        <v>404343</v>
      </c>
      <c r="H151" s="27">
        <v>2.9457218291481402E-2</v>
      </c>
    </row>
    <row r="152" spans="2:8" hidden="1" outlineLevel="1" x14ac:dyDescent="0.25">
      <c r="B152" s="43" t="s">
        <v>53</v>
      </c>
      <c r="C152" s="26">
        <v>270641</v>
      </c>
      <c r="D152" s="27">
        <v>5.2799259339941118E-2</v>
      </c>
      <c r="E152" s="28">
        <v>249941</v>
      </c>
      <c r="F152" s="29">
        <v>3.0115317721341572E-2</v>
      </c>
      <c r="G152" s="26">
        <v>520582</v>
      </c>
      <c r="H152" s="27">
        <v>4.1784903802666307E-2</v>
      </c>
    </row>
    <row r="153" spans="2:8" hidden="1" outlineLevel="1" x14ac:dyDescent="0.25">
      <c r="B153" s="43" t="s">
        <v>54</v>
      </c>
      <c r="C153" s="26">
        <v>235846</v>
      </c>
      <c r="D153" s="27">
        <v>5.874959036447458E-2</v>
      </c>
      <c r="E153" s="28">
        <v>208815</v>
      </c>
      <c r="F153" s="29">
        <v>3.4147187004754276E-2</v>
      </c>
      <c r="G153" s="26">
        <v>444661</v>
      </c>
      <c r="H153" s="27">
        <v>4.7052008693625025E-2</v>
      </c>
    </row>
    <row r="154" spans="2:8" hidden="1" outlineLevel="1" x14ac:dyDescent="0.25">
      <c r="B154" s="43" t="s">
        <v>55</v>
      </c>
      <c r="C154" s="26">
        <v>182419</v>
      </c>
      <c r="D154" s="27">
        <v>1.4143154968728311E-2</v>
      </c>
      <c r="E154" s="28">
        <v>153667</v>
      </c>
      <c r="F154" s="29">
        <v>-1.0068929974875962E-2</v>
      </c>
      <c r="G154" s="26">
        <v>336086</v>
      </c>
      <c r="H154" s="27">
        <v>2.9274406529296026E-3</v>
      </c>
    </row>
    <row r="155" spans="2:8" hidden="1" outlineLevel="1" x14ac:dyDescent="0.25">
      <c r="B155" s="43" t="s">
        <v>56</v>
      </c>
      <c r="C155" s="26">
        <v>199940</v>
      </c>
      <c r="D155" s="27">
        <v>8.2020088319334938E-2</v>
      </c>
      <c r="E155" s="28">
        <v>178693</v>
      </c>
      <c r="F155" s="29">
        <v>0.12216151720673207</v>
      </c>
      <c r="G155" s="26">
        <v>378633</v>
      </c>
      <c r="H155" s="27">
        <v>0.10060053949724446</v>
      </c>
    </row>
    <row r="156" spans="2:8" collapsed="1" x14ac:dyDescent="0.25">
      <c r="B156" s="30" t="s">
        <v>73</v>
      </c>
      <c r="C156" s="31">
        <v>1495102</v>
      </c>
      <c r="D156" s="32">
        <v>4.0919833258228344E-3</v>
      </c>
      <c r="E156" s="31">
        <v>1310108</v>
      </c>
      <c r="F156" s="32">
        <v>-2.5463071442545337E-2</v>
      </c>
      <c r="G156" s="31">
        <v>2805210</v>
      </c>
      <c r="H156" s="32">
        <v>-9.9310074159616457E-3</v>
      </c>
    </row>
    <row r="157" spans="2:8" hidden="1" outlineLevel="1" x14ac:dyDescent="0.25">
      <c r="B157" s="43" t="s">
        <v>58</v>
      </c>
      <c r="C157" s="26">
        <v>234462</v>
      </c>
      <c r="D157" s="27">
        <v>0.14959965874156045</v>
      </c>
      <c r="E157" s="28">
        <v>191125</v>
      </c>
      <c r="F157" s="29">
        <v>0.18035955805608905</v>
      </c>
      <c r="G157" s="26">
        <v>425587</v>
      </c>
      <c r="H157" s="27">
        <v>0.16321281759741102</v>
      </c>
    </row>
    <row r="158" spans="2:8" hidden="1" outlineLevel="1" x14ac:dyDescent="0.25">
      <c r="B158" s="43" t="s">
        <v>59</v>
      </c>
      <c r="C158" s="26">
        <v>221386</v>
      </c>
      <c r="D158" s="27">
        <v>-9.0084832144148863E-2</v>
      </c>
      <c r="E158" s="28">
        <v>182413</v>
      </c>
      <c r="F158" s="29">
        <v>-0.22446749713022407</v>
      </c>
      <c r="G158" s="26">
        <v>403799</v>
      </c>
      <c r="H158" s="27">
        <v>-0.15613963227826144</v>
      </c>
    </row>
    <row r="159" spans="2:8" hidden="1" outlineLevel="1" x14ac:dyDescent="0.25">
      <c r="B159" s="43" t="s">
        <v>60</v>
      </c>
      <c r="C159" s="26">
        <v>204551</v>
      </c>
      <c r="D159" s="27">
        <v>-4.209964362815577E-2</v>
      </c>
      <c r="E159" s="28">
        <v>178874</v>
      </c>
      <c r="F159" s="29">
        <v>-5.7421840007166547E-2</v>
      </c>
      <c r="G159" s="26">
        <v>383425</v>
      </c>
      <c r="H159" s="27">
        <v>-4.9309219661205272E-2</v>
      </c>
    </row>
    <row r="160" spans="2:8" hidden="1" outlineLevel="1" x14ac:dyDescent="0.25">
      <c r="B160" s="43" t="s">
        <v>61</v>
      </c>
      <c r="C160" s="26">
        <v>196049</v>
      </c>
      <c r="D160" s="27">
        <v>2.3653005707005681E-2</v>
      </c>
      <c r="E160" s="28">
        <v>180090</v>
      </c>
      <c r="F160" s="29">
        <v>8.5967909047632851E-3</v>
      </c>
      <c r="G160" s="26">
        <v>376139</v>
      </c>
      <c r="H160" s="27">
        <v>1.6388614169058124E-2</v>
      </c>
    </row>
    <row r="161" spans="2:8" collapsed="1" x14ac:dyDescent="0.25">
      <c r="B161" s="145">
        <v>2003</v>
      </c>
      <c r="C161" s="40">
        <v>4084383</v>
      </c>
      <c r="D161" s="41">
        <v>1.1332347517070129E-2</v>
      </c>
      <c r="E161" s="40">
        <v>3627318</v>
      </c>
      <c r="F161" s="41">
        <v>4.377048380037607E-4</v>
      </c>
      <c r="G161" s="40">
        <v>7711701</v>
      </c>
      <c r="H161" s="41">
        <v>6.1784780882181423E-3</v>
      </c>
    </row>
    <row r="162" spans="2:8" hidden="1" outlineLevel="1" x14ac:dyDescent="0.25">
      <c r="B162" s="43" t="s">
        <v>49</v>
      </c>
      <c r="C162" s="26">
        <v>200316</v>
      </c>
      <c r="D162" s="27">
        <v>5.2024578541042921E-2</v>
      </c>
      <c r="E162" s="28">
        <v>191736</v>
      </c>
      <c r="F162" s="29">
        <v>7.5790560405772478E-2</v>
      </c>
      <c r="G162" s="26">
        <v>392052</v>
      </c>
      <c r="H162" s="27">
        <v>6.3514884520857962E-2</v>
      </c>
    </row>
    <row r="163" spans="2:8" hidden="1" outlineLevel="1" x14ac:dyDescent="0.25">
      <c r="B163" s="43" t="s">
        <v>50</v>
      </c>
      <c r="C163" s="26">
        <v>217530</v>
      </c>
      <c r="D163" s="27">
        <v>6.0074642396326094E-3</v>
      </c>
      <c r="E163" s="28">
        <v>194139</v>
      </c>
      <c r="F163" s="29">
        <v>-3.0555583297546152E-2</v>
      </c>
      <c r="G163" s="26">
        <v>411669</v>
      </c>
      <c r="H163" s="27">
        <v>-1.157293469935583E-2</v>
      </c>
    </row>
    <row r="164" spans="2:8" hidden="1" outlineLevel="1" x14ac:dyDescent="0.25">
      <c r="B164" s="43" t="s">
        <v>51</v>
      </c>
      <c r="C164" s="26">
        <v>220808</v>
      </c>
      <c r="D164" s="27">
        <v>-4.0186391831447565E-2</v>
      </c>
      <c r="E164" s="28">
        <v>191731</v>
      </c>
      <c r="F164" s="29">
        <v>-4.3239386015688885E-2</v>
      </c>
      <c r="G164" s="26">
        <v>412539</v>
      </c>
      <c r="H164" s="27">
        <v>-4.1607716593603405E-2</v>
      </c>
    </row>
    <row r="165" spans="2:8" hidden="1" outlineLevel="1" x14ac:dyDescent="0.25">
      <c r="B165" s="43" t="s">
        <v>52</v>
      </c>
      <c r="C165" s="26">
        <v>212192</v>
      </c>
      <c r="D165" s="27">
        <v>2.3969115695499976E-2</v>
      </c>
      <c r="E165" s="28">
        <v>180581</v>
      </c>
      <c r="F165" s="29">
        <v>-2.5298486516829644E-2</v>
      </c>
      <c r="G165" s="26">
        <v>392773</v>
      </c>
      <c r="H165" s="27">
        <v>7.1338851903091083E-4</v>
      </c>
    </row>
    <row r="166" spans="2:8" hidden="1" outlineLevel="1" x14ac:dyDescent="0.25">
      <c r="B166" s="43" t="s">
        <v>53</v>
      </c>
      <c r="C166" s="26">
        <v>257068</v>
      </c>
      <c r="D166" s="27">
        <v>7.5953976418983604E-2</v>
      </c>
      <c r="E166" s="28">
        <v>242634</v>
      </c>
      <c r="F166" s="29">
        <v>1.7213911993560593E-2</v>
      </c>
      <c r="G166" s="26">
        <v>499702</v>
      </c>
      <c r="H166" s="27">
        <v>4.6608119401234438E-2</v>
      </c>
    </row>
    <row r="167" spans="2:8" hidden="1" outlineLevel="1" x14ac:dyDescent="0.25">
      <c r="B167" s="43" t="s">
        <v>54</v>
      </c>
      <c r="C167" s="26">
        <v>222759</v>
      </c>
      <c r="D167" s="27">
        <v>6.773299844699654E-2</v>
      </c>
      <c r="E167" s="28">
        <v>201920</v>
      </c>
      <c r="F167" s="29">
        <v>-4.3278023633761986E-2</v>
      </c>
      <c r="G167" s="26">
        <v>424679</v>
      </c>
      <c r="H167" s="27">
        <v>1.1906634070558253E-2</v>
      </c>
    </row>
    <row r="168" spans="2:8" hidden="1" outlineLevel="1" x14ac:dyDescent="0.25">
      <c r="B168" s="43" t="s">
        <v>55</v>
      </c>
      <c r="C168" s="26">
        <v>179875</v>
      </c>
      <c r="D168" s="27">
        <v>-5.88767736804654E-2</v>
      </c>
      <c r="E168" s="28">
        <v>155230</v>
      </c>
      <c r="F168" s="29">
        <v>-0.21569717210402128</v>
      </c>
      <c r="G168" s="26">
        <v>335105</v>
      </c>
      <c r="H168" s="27">
        <v>-0.13865605617801358</v>
      </c>
    </row>
    <row r="169" spans="2:8" hidden="1" outlineLevel="1" x14ac:dyDescent="0.25">
      <c r="B169" s="43" t="s">
        <v>56</v>
      </c>
      <c r="C169" s="26">
        <v>184784</v>
      </c>
      <c r="D169" s="27">
        <v>-1.5640315363307011E-2</v>
      </c>
      <c r="E169" s="28">
        <v>159240</v>
      </c>
      <c r="F169" s="29">
        <v>-1.6089567731889964E-2</v>
      </c>
      <c r="G169" s="26">
        <v>344024</v>
      </c>
      <c r="H169" s="27">
        <v>-1.5848313899600619E-2</v>
      </c>
    </row>
    <row r="170" spans="2:8" collapsed="1" x14ac:dyDescent="0.25">
      <c r="B170" s="30" t="s">
        <v>74</v>
      </c>
      <c r="C170" s="31">
        <v>1489009</v>
      </c>
      <c r="D170" s="32">
        <v>1.4358985538148517E-2</v>
      </c>
      <c r="E170" s="31">
        <v>1344339</v>
      </c>
      <c r="F170" s="32">
        <v>-1.9833165760265281E-2</v>
      </c>
      <c r="G170" s="31">
        <v>2833348</v>
      </c>
      <c r="H170" s="32">
        <v>-2.1567389993633057E-3</v>
      </c>
    </row>
    <row r="171" spans="2:8" hidden="1" outlineLevel="1" x14ac:dyDescent="0.25">
      <c r="B171" s="43" t="s">
        <v>58</v>
      </c>
      <c r="C171" s="26">
        <v>203951</v>
      </c>
      <c r="D171" s="27">
        <v>-5.5690599549030217E-2</v>
      </c>
      <c r="E171" s="28">
        <v>161921</v>
      </c>
      <c r="F171" s="29">
        <v>-0.16989982672176029</v>
      </c>
      <c r="G171" s="26">
        <v>365872</v>
      </c>
      <c r="H171" s="27">
        <v>-0.10988928111794205</v>
      </c>
    </row>
    <row r="172" spans="2:8" hidden="1" outlineLevel="1" x14ac:dyDescent="0.25">
      <c r="B172" s="43" t="s">
        <v>59</v>
      </c>
      <c r="C172" s="26">
        <v>243304</v>
      </c>
      <c r="D172" s="27">
        <v>5.1266208374560973E-2</v>
      </c>
      <c r="E172" s="28">
        <v>235210</v>
      </c>
      <c r="F172" s="29">
        <v>7.3434982817555783E-2</v>
      </c>
      <c r="G172" s="26">
        <v>478514</v>
      </c>
      <c r="H172" s="27">
        <v>6.2047505537577763E-2</v>
      </c>
    </row>
    <row r="173" spans="2:8" hidden="1" outlineLevel="1" x14ac:dyDescent="0.25">
      <c r="B173" s="43" t="s">
        <v>60</v>
      </c>
      <c r="C173" s="26">
        <v>213541</v>
      </c>
      <c r="D173" s="27">
        <v>2.6486437117545059E-2</v>
      </c>
      <c r="E173" s="28">
        <v>189771</v>
      </c>
      <c r="F173" s="29">
        <v>-3.1360312657588985E-3</v>
      </c>
      <c r="G173" s="26">
        <v>403312</v>
      </c>
      <c r="H173" s="27">
        <v>1.2331858262696338E-2</v>
      </c>
    </row>
    <row r="174" spans="2:8" hidden="1" outlineLevel="1" x14ac:dyDescent="0.25">
      <c r="B174" s="43" t="s">
        <v>61</v>
      </c>
      <c r="C174" s="26">
        <v>191519</v>
      </c>
      <c r="D174" s="27">
        <v>-4.9048388521429898E-3</v>
      </c>
      <c r="E174" s="28">
        <v>178555</v>
      </c>
      <c r="F174" s="29">
        <v>-2.8351427094386872E-2</v>
      </c>
      <c r="G174" s="26">
        <v>370074</v>
      </c>
      <c r="H174" s="27">
        <v>-1.6357102607993057E-2</v>
      </c>
    </row>
    <row r="175" spans="2:8" collapsed="1" x14ac:dyDescent="0.25">
      <c r="B175" s="145">
        <v>2002</v>
      </c>
      <c r="C175" s="40">
        <v>4038616</v>
      </c>
      <c r="D175" s="41">
        <v>8.9391666004636772E-3</v>
      </c>
      <c r="E175" s="40">
        <v>3625731</v>
      </c>
      <c r="F175" s="41">
        <v>-2.7695308697462839E-2</v>
      </c>
      <c r="G175" s="40">
        <v>7664347</v>
      </c>
      <c r="H175" s="41">
        <v>-8.7293569539259597E-3</v>
      </c>
    </row>
    <row r="176" spans="2:8" hidden="1" outlineLevel="1" x14ac:dyDescent="0.25">
      <c r="B176" s="43" t="s">
        <v>49</v>
      </c>
      <c r="C176" s="26">
        <v>190410</v>
      </c>
      <c r="D176" s="27">
        <v>-3.4745315921810405E-2</v>
      </c>
      <c r="E176" s="28">
        <v>178228</v>
      </c>
      <c r="F176" s="29">
        <v>-0.11656794468264398</v>
      </c>
      <c r="G176" s="26">
        <v>368638</v>
      </c>
      <c r="H176" s="27">
        <v>-7.6116077582209951E-2</v>
      </c>
    </row>
    <row r="177" spans="2:8" hidden="1" outlineLevel="1" x14ac:dyDescent="0.25">
      <c r="B177" s="43" t="s">
        <v>50</v>
      </c>
      <c r="C177" s="26">
        <v>216231</v>
      </c>
      <c r="D177" s="27">
        <v>5.5413465574634557E-2</v>
      </c>
      <c r="E177" s="28">
        <v>200258</v>
      </c>
      <c r="F177" s="29">
        <v>9.3212798130830832E-2</v>
      </c>
      <c r="G177" s="26">
        <v>416489</v>
      </c>
      <c r="H177" s="27">
        <v>7.3256524103169296E-2</v>
      </c>
    </row>
    <row r="178" spans="2:8" hidden="1" outlineLevel="1" x14ac:dyDescent="0.25">
      <c r="B178" s="43" t="s">
        <v>51</v>
      </c>
      <c r="C178" s="26">
        <v>230053</v>
      </c>
      <c r="D178" s="27">
        <v>5.5884742308733859E-2</v>
      </c>
      <c r="E178" s="28">
        <v>200396</v>
      </c>
      <c r="F178" s="29">
        <v>1.0574939863539301E-2</v>
      </c>
      <c r="G178" s="26">
        <v>430449</v>
      </c>
      <c r="H178" s="27">
        <v>3.4295586482641971E-2</v>
      </c>
    </row>
    <row r="179" spans="2:8" hidden="1" outlineLevel="1" x14ac:dyDescent="0.25">
      <c r="B179" s="43" t="s">
        <v>52</v>
      </c>
      <c r="C179" s="26">
        <v>207225</v>
      </c>
      <c r="D179" s="27">
        <v>-5.6047947867731152E-3</v>
      </c>
      <c r="E179" s="28">
        <v>185268</v>
      </c>
      <c r="F179" s="29">
        <v>-9.5455011497956765E-2</v>
      </c>
      <c r="G179" s="26">
        <v>392493</v>
      </c>
      <c r="H179" s="27">
        <v>-5.0141331810305556E-2</v>
      </c>
    </row>
    <row r="180" spans="2:8" hidden="1" outlineLevel="1" x14ac:dyDescent="0.25">
      <c r="B180" s="43" t="s">
        <v>53</v>
      </c>
      <c r="C180" s="26">
        <v>238921</v>
      </c>
      <c r="D180" s="27">
        <v>9.0420749489979801E-2</v>
      </c>
      <c r="E180" s="28">
        <v>238528</v>
      </c>
      <c r="F180" s="29">
        <v>0.11440331525268532</v>
      </c>
      <c r="G180" s="26">
        <v>477449</v>
      </c>
      <c r="H180" s="27">
        <v>0.10227173034745474</v>
      </c>
    </row>
    <row r="181" spans="2:8" hidden="1" outlineLevel="1" x14ac:dyDescent="0.25">
      <c r="B181" s="43" t="s">
        <v>54</v>
      </c>
      <c r="C181" s="26">
        <v>208628</v>
      </c>
      <c r="D181" s="27">
        <v>3.9227309180933867E-2</v>
      </c>
      <c r="E181" s="28">
        <v>211054</v>
      </c>
      <c r="F181" s="29">
        <v>7.5007130923760323E-2</v>
      </c>
      <c r="G181" s="26">
        <v>419682</v>
      </c>
      <c r="H181" s="27">
        <v>5.6917858069260419E-2</v>
      </c>
    </row>
    <row r="182" spans="2:8" hidden="1" outlineLevel="1" x14ac:dyDescent="0.25">
      <c r="B182" s="43" t="s">
        <v>55</v>
      </c>
      <c r="C182" s="26">
        <v>191128</v>
      </c>
      <c r="D182" s="27">
        <v>9.429857206655301E-2</v>
      </c>
      <c r="E182" s="28">
        <v>197921</v>
      </c>
      <c r="F182" s="29">
        <v>8.4237224997808724E-2</v>
      </c>
      <c r="G182" s="26">
        <v>389049</v>
      </c>
      <c r="H182" s="27">
        <v>8.9156835628019904E-2</v>
      </c>
    </row>
    <row r="183" spans="2:8" hidden="1" outlineLevel="1" x14ac:dyDescent="0.25">
      <c r="B183" s="43" t="s">
        <v>56</v>
      </c>
      <c r="C183" s="26">
        <v>187720</v>
      </c>
      <c r="D183" s="27">
        <v>6.458875637295769E-2</v>
      </c>
      <c r="E183" s="28">
        <v>161844</v>
      </c>
      <c r="F183" s="29">
        <v>4.3865250285404667E-2</v>
      </c>
      <c r="G183" s="26">
        <v>349564</v>
      </c>
      <c r="H183" s="27">
        <v>5.4892659049895265E-2</v>
      </c>
    </row>
    <row r="184" spans="2:8" collapsed="1" x14ac:dyDescent="0.25">
      <c r="B184" s="30" t="s">
        <v>75</v>
      </c>
      <c r="C184" s="31">
        <v>1467931</v>
      </c>
      <c r="D184" s="32">
        <v>5.4711036546593039E-2</v>
      </c>
      <c r="E184" s="31">
        <v>1371541</v>
      </c>
      <c r="F184" s="32">
        <v>-1.0698419545100757E-2</v>
      </c>
      <c r="G184" s="31">
        <v>2839472</v>
      </c>
      <c r="H184" s="32">
        <v>2.2070019055791645E-2</v>
      </c>
    </row>
    <row r="185" spans="2:8" hidden="1" outlineLevel="1" x14ac:dyDescent="0.25">
      <c r="B185" s="43" t="s">
        <v>58</v>
      </c>
      <c r="C185" s="26">
        <v>215979</v>
      </c>
      <c r="D185" s="27">
        <v>-3.1339715127066681E-3</v>
      </c>
      <c r="E185" s="28">
        <v>195062</v>
      </c>
      <c r="F185" s="29">
        <v>-6.1326429458244736E-2</v>
      </c>
      <c r="G185" s="26">
        <v>411041</v>
      </c>
      <c r="H185" s="27">
        <v>-3.1623412115043936E-2</v>
      </c>
    </row>
    <row r="186" spans="2:8" hidden="1" outlineLevel="1" x14ac:dyDescent="0.25">
      <c r="B186" s="43" t="s">
        <v>59</v>
      </c>
      <c r="C186" s="26">
        <v>231439</v>
      </c>
      <c r="D186" s="27">
        <v>0.10785130296589895</v>
      </c>
      <c r="E186" s="28">
        <v>219119</v>
      </c>
      <c r="F186" s="29">
        <v>4.7263776705061433E-2</v>
      </c>
      <c r="G186" s="26">
        <v>450558</v>
      </c>
      <c r="H186" s="27">
        <v>7.7534211193433844E-2</v>
      </c>
    </row>
    <row r="187" spans="2:8" hidden="1" outlineLevel="1" x14ac:dyDescent="0.25">
      <c r="B187" s="43" t="s">
        <v>60</v>
      </c>
      <c r="C187" s="26">
        <v>208031</v>
      </c>
      <c r="D187" s="27">
        <v>5.0969475907083783E-2</v>
      </c>
      <c r="E187" s="28">
        <v>190368</v>
      </c>
      <c r="F187" s="29">
        <v>-1.5105740181269312E-3</v>
      </c>
      <c r="G187" s="26">
        <v>398399</v>
      </c>
      <c r="H187" s="27">
        <v>2.5221437063494889E-2</v>
      </c>
    </row>
    <row r="188" spans="2:8" hidden="1" outlineLevel="1" x14ac:dyDescent="0.25">
      <c r="B188" s="43" t="s">
        <v>61</v>
      </c>
      <c r="C188" s="26">
        <v>192463</v>
      </c>
      <c r="D188" s="27">
        <v>9.4802527915720969E-2</v>
      </c>
      <c r="E188" s="28">
        <v>183765</v>
      </c>
      <c r="F188" s="29">
        <v>-2.3373351827936428E-2</v>
      </c>
      <c r="G188" s="26">
        <v>376228</v>
      </c>
      <c r="H188" s="27">
        <v>3.370700076931521E-2</v>
      </c>
    </row>
    <row r="189" spans="2:8" collapsed="1" x14ac:dyDescent="0.25">
      <c r="B189" s="145">
        <v>2001</v>
      </c>
      <c r="C189" s="40">
        <v>4002834</v>
      </c>
      <c r="D189" s="41">
        <v>4.8440867368694462E-2</v>
      </c>
      <c r="E189" s="40">
        <v>3729007</v>
      </c>
      <c r="F189" s="41">
        <v>4.8688485582759622E-3</v>
      </c>
      <c r="G189" s="40">
        <v>7731841</v>
      </c>
      <c r="H189" s="41">
        <v>2.6964345460802619E-2</v>
      </c>
    </row>
    <row r="190" spans="2:8" hidden="1" outlineLevel="1" x14ac:dyDescent="0.25">
      <c r="B190" s="43" t="s">
        <v>49</v>
      </c>
      <c r="C190" s="26">
        <v>197264</v>
      </c>
      <c r="D190" s="27">
        <v>0.17520478984838106</v>
      </c>
      <c r="E190" s="28">
        <v>201745</v>
      </c>
      <c r="F190" s="29">
        <v>0.12392757660167142</v>
      </c>
      <c r="G190" s="26">
        <v>399009</v>
      </c>
      <c r="H190" s="27">
        <v>0.14870665457529042</v>
      </c>
    </row>
    <row r="191" spans="2:8" hidden="1" outlineLevel="1" x14ac:dyDescent="0.25">
      <c r="B191" s="43" t="s">
        <v>50</v>
      </c>
      <c r="C191" s="26">
        <v>204878</v>
      </c>
      <c r="D191" s="27">
        <v>8.8423376991353386E-4</v>
      </c>
      <c r="E191" s="28">
        <v>183183</v>
      </c>
      <c r="F191" s="29">
        <v>-5.4275772344292039E-2</v>
      </c>
      <c r="G191" s="26">
        <v>388061</v>
      </c>
      <c r="H191" s="27">
        <v>-2.593419061077884E-2</v>
      </c>
    </row>
    <row r="192" spans="2:8" hidden="1" outlineLevel="1" x14ac:dyDescent="0.25">
      <c r="B192" s="43" t="s">
        <v>51</v>
      </c>
      <c r="C192" s="26">
        <v>217877</v>
      </c>
      <c r="D192" s="27">
        <v>-9.3257793459677885E-3</v>
      </c>
      <c r="E192" s="28">
        <v>198299</v>
      </c>
      <c r="F192" s="29">
        <v>-8.7533705745391654E-2</v>
      </c>
      <c r="G192" s="26">
        <v>416176</v>
      </c>
      <c r="H192" s="27">
        <v>-4.8196683819325292E-2</v>
      </c>
    </row>
    <row r="193" spans="2:8" hidden="1" outlineLevel="1" x14ac:dyDescent="0.25">
      <c r="B193" s="43" t="s">
        <v>52</v>
      </c>
      <c r="C193" s="26">
        <v>208393</v>
      </c>
      <c r="D193" s="27">
        <v>6.7401169878197553E-2</v>
      </c>
      <c r="E193" s="28">
        <v>204819</v>
      </c>
      <c r="F193" s="29">
        <v>0.10731527985770595</v>
      </c>
      <c r="G193" s="26">
        <v>413212</v>
      </c>
      <c r="H193" s="27">
        <v>8.6819409631170741E-2</v>
      </c>
    </row>
    <row r="194" spans="2:8" hidden="1" outlineLevel="1" x14ac:dyDescent="0.25">
      <c r="B194" s="43" t="s">
        <v>53</v>
      </c>
      <c r="C194" s="26">
        <v>219109</v>
      </c>
      <c r="D194" s="27">
        <v>2.5522334968360427E-2</v>
      </c>
      <c r="E194" s="28">
        <v>214041</v>
      </c>
      <c r="F194" s="29">
        <v>-2.8142154659256513E-2</v>
      </c>
      <c r="G194" s="26">
        <v>433150</v>
      </c>
      <c r="H194" s="27">
        <v>-1.7170052662510704E-3</v>
      </c>
    </row>
    <row r="195" spans="2:8" hidden="1" outlineLevel="1" x14ac:dyDescent="0.25">
      <c r="B195" s="43" t="s">
        <v>54</v>
      </c>
      <c r="C195" s="26">
        <v>200753</v>
      </c>
      <c r="D195" s="27">
        <v>2.8806141483713521E-2</v>
      </c>
      <c r="E195" s="28">
        <v>196328</v>
      </c>
      <c r="F195" s="29">
        <v>-8.1141038541642341E-2</v>
      </c>
      <c r="G195" s="26">
        <v>397081</v>
      </c>
      <c r="H195" s="27">
        <v>-2.8659701514443636E-2</v>
      </c>
    </row>
    <row r="196" spans="2:8" hidden="1" outlineLevel="1" x14ac:dyDescent="0.25">
      <c r="B196" s="43" t="s">
        <v>55</v>
      </c>
      <c r="C196" s="26">
        <v>174658</v>
      </c>
      <c r="D196" s="27">
        <v>5.8219074335500443E-2</v>
      </c>
      <c r="E196" s="28">
        <v>182544</v>
      </c>
      <c r="F196" s="29">
        <v>0.10774384212538468</v>
      </c>
      <c r="G196" s="26">
        <v>357202</v>
      </c>
      <c r="H196" s="27">
        <v>8.2961938891213283E-2</v>
      </c>
    </row>
    <row r="197" spans="2:8" hidden="1" outlineLevel="1" x14ac:dyDescent="0.25">
      <c r="B197" s="43" t="s">
        <v>56</v>
      </c>
      <c r="C197" s="26">
        <v>176331</v>
      </c>
      <c r="D197" s="27">
        <v>1.795981988223061E-2</v>
      </c>
      <c r="E197" s="28">
        <v>155043</v>
      </c>
      <c r="F197" s="29">
        <v>-2.7303240377678062E-2</v>
      </c>
      <c r="G197" s="26">
        <v>331374</v>
      </c>
      <c r="H197" s="27">
        <v>-3.7310403920448598E-3</v>
      </c>
    </row>
    <row r="198" spans="2:8" collapsed="1" x14ac:dyDescent="0.25">
      <c r="B198" s="30" t="s">
        <v>76</v>
      </c>
      <c r="C198" s="31">
        <v>1391785</v>
      </c>
      <c r="D198" s="32">
        <v>3.3510364175610929E-2</v>
      </c>
      <c r="E198" s="31">
        <v>1386373</v>
      </c>
      <c r="F198" s="32">
        <v>1.7143724972597418E-2</v>
      </c>
      <c r="G198" s="31">
        <v>2778158</v>
      </c>
      <c r="H198" s="32">
        <v>2.5277672803712958E-2</v>
      </c>
    </row>
    <row r="199" spans="2:8" hidden="1" outlineLevel="1" x14ac:dyDescent="0.25">
      <c r="B199" s="43" t="s">
        <v>58</v>
      </c>
      <c r="C199" s="26">
        <v>216658</v>
      </c>
      <c r="D199" s="27">
        <v>0.11824061027411759</v>
      </c>
      <c r="E199" s="28">
        <v>207806</v>
      </c>
      <c r="F199" s="29">
        <v>7.3172998961975155E-2</v>
      </c>
      <c r="G199" s="26">
        <v>424464</v>
      </c>
      <c r="H199" s="27">
        <v>9.571331953142348E-2</v>
      </c>
    </row>
    <row r="200" spans="2:8" hidden="1" outlineLevel="1" x14ac:dyDescent="0.25">
      <c r="B200" s="43" t="s">
        <v>59</v>
      </c>
      <c r="C200" s="26">
        <v>208908</v>
      </c>
      <c r="D200" s="27">
        <v>2.1045737578322843E-2</v>
      </c>
      <c r="E200" s="28">
        <v>209230</v>
      </c>
      <c r="F200" s="29">
        <v>1.9798409108632953E-2</v>
      </c>
      <c r="G200" s="26">
        <v>418138</v>
      </c>
      <c r="H200" s="27">
        <v>2.0421211899358083E-2</v>
      </c>
    </row>
    <row r="201" spans="2:8" hidden="1" outlineLevel="1" x14ac:dyDescent="0.25">
      <c r="B201" s="43" t="s">
        <v>60</v>
      </c>
      <c r="C201" s="26">
        <v>197942</v>
      </c>
      <c r="D201" s="27">
        <v>6.7844156965139346E-2</v>
      </c>
      <c r="E201" s="28">
        <v>190656</v>
      </c>
      <c r="F201" s="29">
        <v>-9.3527871305648658E-3</v>
      </c>
      <c r="G201" s="26">
        <v>388598</v>
      </c>
      <c r="H201" s="27">
        <v>2.8521367204662473E-2</v>
      </c>
    </row>
    <row r="202" spans="2:8" hidden="1" outlineLevel="1" x14ac:dyDescent="0.25">
      <c r="B202" s="43" t="s">
        <v>61</v>
      </c>
      <c r="C202" s="26">
        <v>175797</v>
      </c>
      <c r="D202" s="27">
        <v>-0.10138015641772735</v>
      </c>
      <c r="E202" s="28">
        <v>188163</v>
      </c>
      <c r="F202" s="29">
        <v>-7.2403253635691445E-2</v>
      </c>
      <c r="G202" s="26">
        <v>363960</v>
      </c>
      <c r="H202" s="27">
        <v>-8.6629190925517019E-2</v>
      </c>
    </row>
    <row r="203" spans="2:8" collapsed="1" x14ac:dyDescent="0.25">
      <c r="B203" s="145">
        <v>2000</v>
      </c>
      <c r="C203" s="40">
        <v>3817892</v>
      </c>
      <c r="D203" s="41">
        <v>3.5797332841374541E-2</v>
      </c>
      <c r="E203" s="40">
        <v>3710939</v>
      </c>
      <c r="F203" s="41">
        <v>-3.7065820114945414E-4</v>
      </c>
      <c r="G203" s="40">
        <v>7528831</v>
      </c>
      <c r="H203" s="41">
        <v>1.7648879601419809E-2</v>
      </c>
    </row>
    <row r="204" spans="2:8" hidden="1" outlineLevel="1" x14ac:dyDescent="0.25">
      <c r="B204" s="43" t="s">
        <v>49</v>
      </c>
      <c r="C204" s="26">
        <v>167855</v>
      </c>
      <c r="D204" s="27">
        <v>-4.2251512039255923E-2</v>
      </c>
      <c r="E204" s="28">
        <v>179500</v>
      </c>
      <c r="F204" s="29">
        <v>-2.8443073259181051E-2</v>
      </c>
      <c r="G204" s="26">
        <v>347355</v>
      </c>
      <c r="H204" s="27">
        <v>-3.516520144993962E-2</v>
      </c>
    </row>
    <row r="205" spans="2:8" hidden="1" outlineLevel="1" x14ac:dyDescent="0.25">
      <c r="B205" s="43" t="s">
        <v>50</v>
      </c>
      <c r="C205" s="26">
        <v>204697</v>
      </c>
      <c r="D205" s="27">
        <v>4.0063614007275872E-2</v>
      </c>
      <c r="E205" s="28">
        <v>193696</v>
      </c>
      <c r="F205" s="29">
        <v>2.2563377010062169E-2</v>
      </c>
      <c r="G205" s="26">
        <v>398393</v>
      </c>
      <c r="H205" s="27">
        <v>3.1480915714307889E-2</v>
      </c>
    </row>
    <row r="206" spans="2:8" hidden="1" outlineLevel="1" x14ac:dyDescent="0.25">
      <c r="B206" s="43" t="s">
        <v>51</v>
      </c>
      <c r="C206" s="26">
        <v>219928</v>
      </c>
      <c r="D206" s="27">
        <v>0.12645526764632065</v>
      </c>
      <c r="E206" s="28">
        <v>217322</v>
      </c>
      <c r="F206" s="29">
        <v>0.11608582668268985</v>
      </c>
      <c r="G206" s="26">
        <v>437250</v>
      </c>
      <c r="H206" s="27">
        <v>0.1212774741830509</v>
      </c>
    </row>
    <row r="207" spans="2:8" hidden="1" outlineLevel="1" x14ac:dyDescent="0.25">
      <c r="B207" s="43" t="s">
        <v>52</v>
      </c>
      <c r="C207" s="26">
        <v>195234</v>
      </c>
      <c r="D207" s="27">
        <v>0.14789510818438378</v>
      </c>
      <c r="E207" s="28">
        <v>184969</v>
      </c>
      <c r="F207" s="29">
        <v>0.10141898450013986</v>
      </c>
      <c r="G207" s="26">
        <v>380203</v>
      </c>
      <c r="H207" s="27">
        <v>0.12480437374451592</v>
      </c>
    </row>
    <row r="208" spans="2:8" hidden="1" outlineLevel="1" x14ac:dyDescent="0.25">
      <c r="B208" s="43" t="s">
        <v>53</v>
      </c>
      <c r="C208" s="26">
        <v>213656</v>
      </c>
      <c r="D208" s="27">
        <v>9.2238245924350704E-2</v>
      </c>
      <c r="E208" s="28">
        <v>220239</v>
      </c>
      <c r="F208" s="29">
        <v>5.5300002874967724E-2</v>
      </c>
      <c r="G208" s="26">
        <v>433895</v>
      </c>
      <c r="H208" s="27">
        <v>7.3171395287291219E-2</v>
      </c>
    </row>
    <row r="209" spans="2:8" hidden="1" outlineLevel="1" x14ac:dyDescent="0.25">
      <c r="B209" s="43" t="s">
        <v>54</v>
      </c>
      <c r="C209" s="26">
        <v>195132</v>
      </c>
      <c r="D209" s="27">
        <v>0.14020930599461257</v>
      </c>
      <c r="E209" s="28">
        <v>213665</v>
      </c>
      <c r="F209" s="29">
        <v>9.5330370279234522E-2</v>
      </c>
      <c r="G209" s="26">
        <v>408797</v>
      </c>
      <c r="H209" s="27">
        <v>0.11630339207986751</v>
      </c>
    </row>
    <row r="210" spans="2:8" hidden="1" outlineLevel="1" x14ac:dyDescent="0.25">
      <c r="B210" s="43" t="s">
        <v>55</v>
      </c>
      <c r="C210" s="26">
        <v>165049</v>
      </c>
      <c r="D210" s="27">
        <v>5.4080635581583936E-2</v>
      </c>
      <c r="E210" s="28">
        <v>164789</v>
      </c>
      <c r="F210" s="29">
        <v>7.0906822287786442E-2</v>
      </c>
      <c r="G210" s="26">
        <v>329838</v>
      </c>
      <c r="H210" s="27">
        <v>6.2420480643176735E-2</v>
      </c>
    </row>
    <row r="211" spans="2:8" hidden="1" outlineLevel="1" x14ac:dyDescent="0.25">
      <c r="B211" s="43" t="s">
        <v>56</v>
      </c>
      <c r="C211" s="26">
        <v>173220</v>
      </c>
      <c r="D211" s="27">
        <v>2.5729089563286456E-2</v>
      </c>
      <c r="E211" s="28">
        <v>159395</v>
      </c>
      <c r="F211" s="29">
        <v>6.5766687394272605E-2</v>
      </c>
      <c r="G211" s="26">
        <v>332615</v>
      </c>
      <c r="H211" s="27">
        <v>4.4533561114705078E-2</v>
      </c>
    </row>
    <row r="212" spans="2:8" collapsed="1" x14ac:dyDescent="0.25">
      <c r="B212" s="30" t="s">
        <v>77</v>
      </c>
      <c r="C212" s="31">
        <v>1346658</v>
      </c>
      <c r="D212" s="32">
        <v>3.8473372625922764E-2</v>
      </c>
      <c r="E212" s="31">
        <v>1363006</v>
      </c>
      <c r="F212" s="32">
        <v>4.1415769089418575E-2</v>
      </c>
      <c r="G212" s="31">
        <v>2709664</v>
      </c>
      <c r="H212" s="32">
        <v>3.9951365690705343E-2</v>
      </c>
    </row>
    <row r="213" spans="2:8" hidden="1" outlineLevel="1" x14ac:dyDescent="0.25">
      <c r="B213" s="43" t="s">
        <v>58</v>
      </c>
      <c r="C213" s="26">
        <v>193749</v>
      </c>
      <c r="D213" s="27">
        <v>5.4332596444250925E-3</v>
      </c>
      <c r="E213" s="28">
        <v>193637</v>
      </c>
      <c r="F213" s="29">
        <v>7.552210619862243E-2</v>
      </c>
      <c r="G213" s="26">
        <v>387386</v>
      </c>
      <c r="H213" s="27">
        <v>3.9287228163179977E-2</v>
      </c>
    </row>
    <row r="214" spans="2:8" hidden="1" outlineLevel="1" x14ac:dyDescent="0.25">
      <c r="B214" s="43" t="s">
        <v>59</v>
      </c>
      <c r="C214" s="26">
        <v>204602</v>
      </c>
      <c r="D214" s="27">
        <v>7.3992420186240748E-2</v>
      </c>
      <c r="E214" s="28">
        <v>205168</v>
      </c>
      <c r="F214" s="29">
        <v>1.4417657180151533E-2</v>
      </c>
      <c r="G214" s="26">
        <v>409770</v>
      </c>
      <c r="H214" s="27">
        <v>4.3314203657213834E-2</v>
      </c>
    </row>
    <row r="215" spans="2:8" hidden="1" outlineLevel="1" x14ac:dyDescent="0.25">
      <c r="B215" s="43" t="s">
        <v>60</v>
      </c>
      <c r="C215" s="26">
        <v>185366</v>
      </c>
      <c r="D215" s="27">
        <v>6.068894483863585E-2</v>
      </c>
      <c r="E215" s="28">
        <v>192456</v>
      </c>
      <c r="F215" s="29">
        <v>7.6869705345852024E-2</v>
      </c>
      <c r="G215" s="26">
        <v>377822</v>
      </c>
      <c r="H215" s="27">
        <v>6.8869915525152869E-2</v>
      </c>
    </row>
    <row r="216" spans="2:8" hidden="1" outlineLevel="1" x14ac:dyDescent="0.25">
      <c r="B216" s="43" t="s">
        <v>61</v>
      </c>
      <c r="C216" s="26">
        <v>195630</v>
      </c>
      <c r="D216" s="27">
        <v>7.0724872474111633E-2</v>
      </c>
      <c r="E216" s="28">
        <v>202850</v>
      </c>
      <c r="F216" s="29">
        <v>5.7209716843954039E-2</v>
      </c>
      <c r="G216" s="26">
        <v>398480</v>
      </c>
      <c r="H216" s="27">
        <v>6.3801954717404241E-2</v>
      </c>
    </row>
    <row r="217" spans="2:8" collapsed="1" x14ac:dyDescent="0.25">
      <c r="B217" s="145">
        <v>1999</v>
      </c>
      <c r="C217" s="40">
        <v>3685945</v>
      </c>
      <c r="D217" s="41">
        <v>5.9709452427363141E-2</v>
      </c>
      <c r="E217" s="40">
        <v>3712315</v>
      </c>
      <c r="F217" s="41">
        <v>5.5025482444211571E-2</v>
      </c>
      <c r="G217" s="40">
        <v>7398260</v>
      </c>
      <c r="H217" s="41">
        <v>5.7353932573831701E-2</v>
      </c>
    </row>
    <row r="218" spans="2:8" hidden="1" outlineLevel="1" x14ac:dyDescent="0.25">
      <c r="B218" s="43" t="s">
        <v>49</v>
      </c>
      <c r="C218" s="26">
        <v>175260</v>
      </c>
      <c r="D218" s="27">
        <v>-8.5477821588382241E-3</v>
      </c>
      <c r="E218" s="28">
        <v>184755</v>
      </c>
      <c r="F218" s="29">
        <v>-8.8147178749498067E-4</v>
      </c>
      <c r="G218" s="26">
        <v>360015</v>
      </c>
      <c r="H218" s="27">
        <v>-4.6282856266018912E-3</v>
      </c>
    </row>
    <row r="219" spans="2:8" hidden="1" outlineLevel="1" x14ac:dyDescent="0.25">
      <c r="B219" s="43" t="s">
        <v>50</v>
      </c>
      <c r="C219" s="26">
        <v>196812</v>
      </c>
      <c r="D219" s="27">
        <v>2.4870336811847693E-2</v>
      </c>
      <c r="E219" s="28">
        <v>189422</v>
      </c>
      <c r="F219" s="29">
        <v>3.1232817050929507E-2</v>
      </c>
      <c r="G219" s="26">
        <v>386234</v>
      </c>
      <c r="H219" s="27">
        <v>2.798086878295325E-2</v>
      </c>
    </row>
    <row r="220" spans="2:8" hidden="1" outlineLevel="1" x14ac:dyDescent="0.25">
      <c r="B220" s="43" t="s">
        <v>51</v>
      </c>
      <c r="C220" s="26">
        <v>195239</v>
      </c>
      <c r="D220" s="27">
        <v>4.2475598556203309E-2</v>
      </c>
      <c r="E220" s="28">
        <v>194718</v>
      </c>
      <c r="F220" s="29">
        <v>3.9521661372554195E-2</v>
      </c>
      <c r="G220" s="26">
        <v>389957</v>
      </c>
      <c r="H220" s="27">
        <v>4.0998507737607381E-2</v>
      </c>
    </row>
    <row r="221" spans="2:8" hidden="1" outlineLevel="1" x14ac:dyDescent="0.25">
      <c r="B221" s="43" t="s">
        <v>52</v>
      </c>
      <c r="C221" s="26">
        <v>170080</v>
      </c>
      <c r="D221" s="27">
        <v>-1.554704050565503E-2</v>
      </c>
      <c r="E221" s="28">
        <v>167937</v>
      </c>
      <c r="F221" s="29">
        <v>-6.801232501611576E-3</v>
      </c>
      <c r="G221" s="26">
        <v>338017</v>
      </c>
      <c r="H221" s="27">
        <v>-1.1221197415263284E-2</v>
      </c>
    </row>
    <row r="222" spans="2:8" hidden="1" outlineLevel="1" x14ac:dyDescent="0.25">
      <c r="B222" s="43" t="s">
        <v>53</v>
      </c>
      <c r="C222" s="26">
        <v>195613</v>
      </c>
      <c r="D222" s="27">
        <v>-6.0971582161747362E-3</v>
      </c>
      <c r="E222" s="28">
        <v>208698</v>
      </c>
      <c r="F222" s="29">
        <v>-2.45979407462108E-2</v>
      </c>
      <c r="G222" s="26">
        <v>404311</v>
      </c>
      <c r="H222" s="27">
        <v>-1.5733712455023974E-2</v>
      </c>
    </row>
    <row r="223" spans="2:8" hidden="1" outlineLevel="1" x14ac:dyDescent="0.25">
      <c r="B223" s="43" t="s">
        <v>54</v>
      </c>
      <c r="C223" s="26">
        <v>171137</v>
      </c>
      <c r="D223" s="27">
        <v>3.891917487221197E-2</v>
      </c>
      <c r="E223" s="28">
        <v>195069</v>
      </c>
      <c r="F223" s="29">
        <v>5.1539556245552731E-2</v>
      </c>
      <c r="G223" s="26">
        <v>366206</v>
      </c>
      <c r="H223" s="27">
        <v>4.560379631903233E-2</v>
      </c>
    </row>
    <row r="224" spans="2:8" hidden="1" outlineLevel="1" x14ac:dyDescent="0.25">
      <c r="B224" s="43" t="s">
        <v>55</v>
      </c>
      <c r="C224" s="26">
        <v>156581</v>
      </c>
      <c r="D224" s="27">
        <v>9.734321015340841E-2</v>
      </c>
      <c r="E224" s="28">
        <v>153878</v>
      </c>
      <c r="F224" s="29">
        <v>9.555237546010531E-2</v>
      </c>
      <c r="G224" s="26">
        <v>310459</v>
      </c>
      <c r="H224" s="27">
        <v>9.6454857530337446E-2</v>
      </c>
    </row>
    <row r="225" spans="2:8" hidden="1" outlineLevel="1" x14ac:dyDescent="0.25">
      <c r="B225" s="43" t="s">
        <v>56</v>
      </c>
      <c r="C225" s="26">
        <v>168875</v>
      </c>
      <c r="D225" s="27">
        <v>6.8261177601781409E-2</v>
      </c>
      <c r="E225" s="28">
        <v>149559</v>
      </c>
      <c r="F225" s="29">
        <v>-5.488359748236904E-2</v>
      </c>
      <c r="G225" s="26">
        <v>318434</v>
      </c>
      <c r="H225" s="27">
        <v>6.6576464935130808E-3</v>
      </c>
    </row>
    <row r="226" spans="2:8" collapsed="1" x14ac:dyDescent="0.25">
      <c r="B226" s="30" t="s">
        <v>78</v>
      </c>
      <c r="C226" s="31">
        <v>1296767</v>
      </c>
      <c r="D226" s="32">
        <v>3.4779465392895892E-2</v>
      </c>
      <c r="E226" s="31">
        <v>1308801</v>
      </c>
      <c r="F226" s="32">
        <v>1.8882157587194248E-2</v>
      </c>
      <c r="G226" s="31">
        <v>2605568</v>
      </c>
      <c r="H226" s="32">
        <v>2.6732573388479786E-2</v>
      </c>
    </row>
    <row r="227" spans="2:8" hidden="1" outlineLevel="1" x14ac:dyDescent="0.25">
      <c r="B227" s="43" t="s">
        <v>58</v>
      </c>
      <c r="C227" s="26">
        <v>192702</v>
      </c>
      <c r="D227" s="27">
        <v>6.3993550951897182E-2</v>
      </c>
      <c r="E227" s="28">
        <v>180040</v>
      </c>
      <c r="F227" s="29">
        <v>0.12227596868299018</v>
      </c>
      <c r="G227" s="26">
        <v>372742</v>
      </c>
      <c r="H227" s="27">
        <v>9.1369577438396021E-2</v>
      </c>
    </row>
    <row r="228" spans="2:8" hidden="1" outlineLevel="1" x14ac:dyDescent="0.25">
      <c r="B228" s="43" t="s">
        <v>59</v>
      </c>
      <c r="C228" s="26">
        <v>190506</v>
      </c>
      <c r="D228" s="27">
        <v>-4.4244324595509865E-2</v>
      </c>
      <c r="E228" s="28">
        <v>202252</v>
      </c>
      <c r="F228" s="29">
        <v>1.1072951503971806E-2</v>
      </c>
      <c r="G228" s="26">
        <v>392758</v>
      </c>
      <c r="H228" s="27">
        <v>-1.6536375518952706E-2</v>
      </c>
    </row>
    <row r="229" spans="2:8" hidden="1" outlineLevel="1" x14ac:dyDescent="0.25">
      <c r="B229" s="43" t="s">
        <v>60</v>
      </c>
      <c r="C229" s="26">
        <v>174760</v>
      </c>
      <c r="D229" s="27">
        <v>3.3452984275855524E-2</v>
      </c>
      <c r="E229" s="28">
        <v>178718</v>
      </c>
      <c r="F229" s="29">
        <v>-5.6319435643982563E-2</v>
      </c>
      <c r="G229" s="26">
        <v>353478</v>
      </c>
      <c r="H229" s="27">
        <v>-1.3972612674936657E-2</v>
      </c>
    </row>
    <row r="230" spans="2:8" hidden="1" outlineLevel="1" x14ac:dyDescent="0.25">
      <c r="B230" s="43" t="s">
        <v>61</v>
      </c>
      <c r="C230" s="26">
        <v>182708</v>
      </c>
      <c r="D230" s="27">
        <v>-9.6536920900432976E-3</v>
      </c>
      <c r="E230" s="28">
        <v>191873</v>
      </c>
      <c r="F230" s="29">
        <v>4.1887716592726942E-2</v>
      </c>
      <c r="G230" s="26">
        <v>374581</v>
      </c>
      <c r="H230" s="27">
        <v>1.6093943273800537E-2</v>
      </c>
    </row>
    <row r="231" spans="2:8" collapsed="1" x14ac:dyDescent="0.25">
      <c r="B231" s="145">
        <v>1998</v>
      </c>
      <c r="C231" s="40">
        <v>3478260</v>
      </c>
      <c r="D231" s="41">
        <v>1.8428727029970782E-2</v>
      </c>
      <c r="E231" s="40">
        <v>3518697</v>
      </c>
      <c r="F231" s="41">
        <v>2.0769916518256881E-2</v>
      </c>
      <c r="G231" s="40">
        <v>6996957</v>
      </c>
      <c r="H231" s="41">
        <v>1.9604742990848356E-2</v>
      </c>
    </row>
    <row r="232" spans="2:8" hidden="1" outlineLevel="1" x14ac:dyDescent="0.25">
      <c r="B232" s="43" t="s">
        <v>49</v>
      </c>
      <c r="C232" s="26">
        <v>176771</v>
      </c>
      <c r="D232" s="27">
        <v>4.871262458471759E-2</v>
      </c>
      <c r="E232" s="28">
        <v>184918</v>
      </c>
      <c r="F232" s="29">
        <v>3.7998458348260655E-3</v>
      </c>
      <c r="G232" s="26">
        <v>361689</v>
      </c>
      <c r="H232" s="27">
        <v>2.5259511647551802E-2</v>
      </c>
    </row>
    <row r="233" spans="2:8" hidden="1" outlineLevel="1" x14ac:dyDescent="0.25">
      <c r="B233" s="43" t="s">
        <v>50</v>
      </c>
      <c r="C233" s="26">
        <v>192036</v>
      </c>
      <c r="D233" s="27">
        <v>7.063172155413211E-2</v>
      </c>
      <c r="E233" s="28">
        <v>183685</v>
      </c>
      <c r="F233" s="29">
        <v>-4.9942847093994547E-2</v>
      </c>
      <c r="G233" s="26">
        <v>375721</v>
      </c>
      <c r="H233" s="27">
        <v>8.0840765424943228E-3</v>
      </c>
    </row>
    <row r="234" spans="2:8" hidden="1" outlineLevel="1" x14ac:dyDescent="0.25">
      <c r="B234" s="43" t="s">
        <v>51</v>
      </c>
      <c r="C234" s="26">
        <v>187284</v>
      </c>
      <c r="D234" s="27">
        <v>9.3782486304649915E-2</v>
      </c>
      <c r="E234" s="28">
        <v>187315</v>
      </c>
      <c r="F234" s="29">
        <v>8.2852072168941415E-2</v>
      </c>
      <c r="G234" s="26">
        <v>374599</v>
      </c>
      <c r="H234" s="27">
        <v>8.8289382322949139E-2</v>
      </c>
    </row>
    <row r="235" spans="2:8" hidden="1" outlineLevel="1" x14ac:dyDescent="0.25">
      <c r="B235" s="43" t="s">
        <v>52</v>
      </c>
      <c r="C235" s="26">
        <v>172766</v>
      </c>
      <c r="D235" s="27">
        <v>5.2161679892327006E-2</v>
      </c>
      <c r="E235" s="28">
        <v>169087</v>
      </c>
      <c r="F235" s="29">
        <v>9.0419563282731152E-2</v>
      </c>
      <c r="G235" s="26">
        <v>341853</v>
      </c>
      <c r="H235" s="27">
        <v>7.0743296363231956E-2</v>
      </c>
    </row>
    <row r="236" spans="2:8" hidden="1" outlineLevel="1" x14ac:dyDescent="0.25">
      <c r="B236" s="43" t="s">
        <v>53</v>
      </c>
      <c r="C236" s="26">
        <v>196813</v>
      </c>
      <c r="D236" s="27">
        <v>0.14177229876722253</v>
      </c>
      <c r="E236" s="28">
        <v>213961</v>
      </c>
      <c r="F236" s="29">
        <v>5.5315517938701708E-2</v>
      </c>
      <c r="G236" s="26">
        <v>410774</v>
      </c>
      <c r="H236" s="27">
        <v>9.504399913627859E-2</v>
      </c>
    </row>
    <row r="237" spans="2:8" hidden="1" outlineLevel="1" x14ac:dyDescent="0.25">
      <c r="B237" s="43" t="s">
        <v>54</v>
      </c>
      <c r="C237" s="26">
        <v>164726</v>
      </c>
      <c r="D237" s="27">
        <v>7.4204255707643441E-2</v>
      </c>
      <c r="E237" s="28">
        <v>185508</v>
      </c>
      <c r="F237" s="29">
        <v>9.3101091286209359E-2</v>
      </c>
      <c r="G237" s="26">
        <v>350234</v>
      </c>
      <c r="H237" s="27">
        <v>8.4131185092321648E-2</v>
      </c>
    </row>
    <row r="238" spans="2:8" hidden="1" outlineLevel="1" x14ac:dyDescent="0.25">
      <c r="B238" s="43" t="s">
        <v>55</v>
      </c>
      <c r="C238" s="26">
        <v>142691</v>
      </c>
      <c r="D238" s="27">
        <v>1.3948894320959582E-2</v>
      </c>
      <c r="E238" s="28">
        <v>140457</v>
      </c>
      <c r="F238" s="29">
        <v>2.1015367169213262E-2</v>
      </c>
      <c r="G238" s="26">
        <v>283148</v>
      </c>
      <c r="H238" s="27">
        <v>1.7441985813564154E-2</v>
      </c>
    </row>
    <row r="239" spans="2:8" hidden="1" outlineLevel="1" x14ac:dyDescent="0.25">
      <c r="B239" s="43" t="s">
        <v>56</v>
      </c>
      <c r="C239" s="26">
        <v>158084</v>
      </c>
      <c r="D239" s="27">
        <v>3.1953991474583665E-2</v>
      </c>
      <c r="E239" s="28">
        <v>158244</v>
      </c>
      <c r="F239" s="29">
        <v>0.11229510501307383</v>
      </c>
      <c r="G239" s="26">
        <v>316328</v>
      </c>
      <c r="H239" s="27">
        <v>7.0639720839242193E-2</v>
      </c>
    </row>
    <row r="240" spans="2:8" collapsed="1" x14ac:dyDescent="0.25">
      <c r="B240" s="30" t="s">
        <v>79</v>
      </c>
      <c r="C240" s="31">
        <v>1253182</v>
      </c>
      <c r="D240" s="32">
        <v>1.598999237104759E-2</v>
      </c>
      <c r="E240" s="31">
        <v>1284546</v>
      </c>
      <c r="F240" s="32">
        <v>1.658207983108495E-2</v>
      </c>
      <c r="G240" s="31">
        <v>2537728</v>
      </c>
      <c r="H240" s="32">
        <v>1.6289608706586911E-2</v>
      </c>
    </row>
    <row r="241" spans="2:8" hidden="1" outlineLevel="1" x14ac:dyDescent="0.25">
      <c r="B241" s="43" t="s">
        <v>58</v>
      </c>
      <c r="C241" s="26">
        <v>181112</v>
      </c>
      <c r="D241" s="27">
        <v>-6.2271213996137442E-2</v>
      </c>
      <c r="E241" s="28">
        <v>160424</v>
      </c>
      <c r="F241" s="29">
        <v>-7.8658396508155315E-2</v>
      </c>
      <c r="G241" s="26">
        <v>341536</v>
      </c>
      <c r="H241" s="27">
        <v>-7.0040489137093931E-2</v>
      </c>
    </row>
    <row r="242" spans="2:8" hidden="1" outlineLevel="1" x14ac:dyDescent="0.25">
      <c r="B242" s="43" t="s">
        <v>59</v>
      </c>
      <c r="C242" s="26">
        <v>199325</v>
      </c>
      <c r="D242" s="27">
        <v>4.7028974849242511E-2</v>
      </c>
      <c r="E242" s="28">
        <v>200037</v>
      </c>
      <c r="F242" s="29">
        <v>-5.1818039617194889E-2</v>
      </c>
      <c r="G242" s="26">
        <v>399362</v>
      </c>
      <c r="H242" s="27">
        <v>-4.9309689266733292E-3</v>
      </c>
    </row>
    <row r="243" spans="2:8" hidden="1" outlineLevel="1" x14ac:dyDescent="0.25">
      <c r="B243" s="43" t="s">
        <v>60</v>
      </c>
      <c r="C243" s="26">
        <v>169103</v>
      </c>
      <c r="D243" s="27">
        <v>2.0543274250297117E-2</v>
      </c>
      <c r="E243" s="28">
        <v>189384</v>
      </c>
      <c r="F243" s="29">
        <v>7.2942456192035543E-2</v>
      </c>
      <c r="G243" s="26">
        <v>358487</v>
      </c>
      <c r="H243" s="27">
        <v>4.757048344866277E-2</v>
      </c>
    </row>
    <row r="244" spans="2:8" hidden="1" outlineLevel="1" x14ac:dyDescent="0.25">
      <c r="B244" s="43" t="s">
        <v>61</v>
      </c>
      <c r="C244" s="26">
        <v>184489</v>
      </c>
      <c r="D244" s="27">
        <v>9.7482480874707012E-2</v>
      </c>
      <c r="E244" s="28">
        <v>184159</v>
      </c>
      <c r="F244" s="29">
        <v>-8.132752371155072E-3</v>
      </c>
      <c r="G244" s="26">
        <v>368648</v>
      </c>
      <c r="H244" s="27">
        <v>4.2052627264529852E-2</v>
      </c>
    </row>
    <row r="245" spans="2:8" collapsed="1" x14ac:dyDescent="0.25">
      <c r="B245" s="145">
        <v>1997</v>
      </c>
      <c r="C245" s="40">
        <v>3415320</v>
      </c>
      <c r="D245" s="41">
        <v>4.8683204524728518E-2</v>
      </c>
      <c r="E245" s="40">
        <v>3447101</v>
      </c>
      <c r="F245" s="41">
        <v>1.2967782279724949E-2</v>
      </c>
      <c r="G245" s="40">
        <v>6862421</v>
      </c>
      <c r="H245" s="41">
        <v>3.0433461236186066E-2</v>
      </c>
    </row>
    <row r="246" spans="2:8" hidden="1" outlineLevel="1" x14ac:dyDescent="0.25">
      <c r="B246" s="43" t="s">
        <v>49</v>
      </c>
      <c r="C246" s="26">
        <v>168560</v>
      </c>
      <c r="D246" s="27">
        <v>4.2180015728141562E-3</v>
      </c>
      <c r="E246" s="28">
        <v>184218</v>
      </c>
      <c r="F246" s="29">
        <v>8.2866275505735221E-3</v>
      </c>
      <c r="G246" s="26">
        <v>352778</v>
      </c>
      <c r="H246" s="27">
        <v>6.3385022649733447E-3</v>
      </c>
    </row>
    <row r="247" spans="2:8" hidden="1" outlineLevel="1" x14ac:dyDescent="0.25">
      <c r="B247" s="43" t="s">
        <v>50</v>
      </c>
      <c r="C247" s="26">
        <v>179367</v>
      </c>
      <c r="D247" s="27">
        <v>5.1118117249947304E-2</v>
      </c>
      <c r="E247" s="28">
        <v>193341</v>
      </c>
      <c r="F247" s="29">
        <v>0.21965543997325265</v>
      </c>
      <c r="G247" s="26">
        <v>372708</v>
      </c>
      <c r="H247" s="27">
        <v>0.13228320143393124</v>
      </c>
    </row>
    <row r="248" spans="2:8" hidden="1" outlineLevel="1" x14ac:dyDescent="0.25">
      <c r="B248" s="43" t="s">
        <v>51</v>
      </c>
      <c r="C248" s="26">
        <v>171226</v>
      </c>
      <c r="D248" s="27">
        <v>-3.6166416175535177E-2</v>
      </c>
      <c r="E248" s="28">
        <v>172983</v>
      </c>
      <c r="F248" s="29">
        <v>-1.2095876094368352E-2</v>
      </c>
      <c r="G248" s="26">
        <v>344209</v>
      </c>
      <c r="H248" s="27">
        <v>-2.421814759377694E-2</v>
      </c>
    </row>
    <row r="249" spans="2:8" hidden="1" outlineLevel="1" x14ac:dyDescent="0.25">
      <c r="B249" s="43" t="s">
        <v>52</v>
      </c>
      <c r="C249" s="26">
        <v>164201</v>
      </c>
      <c r="D249" s="27">
        <v>-1.8470808351913726E-2</v>
      </c>
      <c r="E249" s="28">
        <v>155066</v>
      </c>
      <c r="F249" s="29">
        <v>-0.14930245061196723</v>
      </c>
      <c r="G249" s="26">
        <v>319267</v>
      </c>
      <c r="H249" s="27">
        <v>-8.6691725881935633E-2</v>
      </c>
    </row>
    <row r="250" spans="2:8" hidden="1" outlineLevel="1" x14ac:dyDescent="0.25">
      <c r="B250" s="43" t="s">
        <v>53</v>
      </c>
      <c r="C250" s="26">
        <v>172375</v>
      </c>
      <c r="D250" s="27">
        <v>-1.0141987829614951E-3</v>
      </c>
      <c r="E250" s="28">
        <v>202746</v>
      </c>
      <c r="F250" s="29">
        <v>7.1454617518826868E-2</v>
      </c>
      <c r="G250" s="26">
        <v>375121</v>
      </c>
      <c r="H250" s="27">
        <v>3.6890332388915814E-2</v>
      </c>
    </row>
    <row r="251" spans="2:8" hidden="1" outlineLevel="1" x14ac:dyDescent="0.25">
      <c r="B251" s="43" t="s">
        <v>54</v>
      </c>
      <c r="C251" s="26">
        <v>153347</v>
      </c>
      <c r="D251" s="27">
        <v>-7.5465441566584635E-2</v>
      </c>
      <c r="E251" s="28">
        <v>169708</v>
      </c>
      <c r="F251" s="29">
        <v>-6.3302737102391538E-2</v>
      </c>
      <c r="G251" s="26">
        <v>323055</v>
      </c>
      <c r="H251" s="27">
        <v>-6.9115752893750271E-2</v>
      </c>
    </row>
    <row r="252" spans="2:8" hidden="1" outlineLevel="1" x14ac:dyDescent="0.25">
      <c r="B252" s="43" t="s">
        <v>55</v>
      </c>
      <c r="C252" s="26">
        <v>140728</v>
      </c>
      <c r="D252" s="27">
        <v>-4.9719429269840854E-2</v>
      </c>
      <c r="E252" s="28">
        <v>137566</v>
      </c>
      <c r="F252" s="29">
        <v>-0.14249026024622102</v>
      </c>
      <c r="G252" s="26">
        <v>278294</v>
      </c>
      <c r="H252" s="27">
        <v>-9.7959263052807666E-2</v>
      </c>
    </row>
    <row r="253" spans="2:8" hidden="1" outlineLevel="1" x14ac:dyDescent="0.25">
      <c r="B253" s="43" t="s">
        <v>56</v>
      </c>
      <c r="C253" s="26">
        <v>153189</v>
      </c>
      <c r="D253" s="27">
        <v>-6.481447566023224E-2</v>
      </c>
      <c r="E253" s="28">
        <v>142268</v>
      </c>
      <c r="F253" s="29">
        <v>-1.1938577788272564E-2</v>
      </c>
      <c r="G253" s="26">
        <v>295457</v>
      </c>
      <c r="H253" s="27">
        <v>-4.0078884185150376E-2</v>
      </c>
    </row>
    <row r="254" spans="2:8" collapsed="1" x14ac:dyDescent="0.25">
      <c r="B254" s="30" t="s">
        <v>80</v>
      </c>
      <c r="C254" s="31">
        <v>1233459</v>
      </c>
      <c r="D254" s="32">
        <v>6.4015582502119805E-2</v>
      </c>
      <c r="E254" s="31">
        <v>1263593</v>
      </c>
      <c r="F254" s="32">
        <v>7.9535445199774069E-2</v>
      </c>
      <c r="G254" s="31">
        <v>2497052</v>
      </c>
      <c r="H254" s="32">
        <v>7.181297875390702E-2</v>
      </c>
    </row>
    <row r="255" spans="2:8" hidden="1" outlineLevel="1" x14ac:dyDescent="0.25">
      <c r="B255" s="43" t="s">
        <v>58</v>
      </c>
      <c r="C255" s="26">
        <v>193139</v>
      </c>
      <c r="D255" s="27">
        <v>6.9536277148331438E-2</v>
      </c>
      <c r="E255" s="28">
        <v>174120</v>
      </c>
      <c r="F255" s="29">
        <v>-0.10293200892328147</v>
      </c>
      <c r="G255" s="26">
        <v>367259</v>
      </c>
      <c r="H255" s="27">
        <v>-1.9808850729020167E-2</v>
      </c>
    </row>
    <row r="256" spans="2:8" hidden="1" outlineLevel="1" x14ac:dyDescent="0.25">
      <c r="B256" s="43" t="s">
        <v>59</v>
      </c>
      <c r="C256" s="26">
        <v>190372</v>
      </c>
      <c r="D256" s="27">
        <v>5.0786273741382448E-2</v>
      </c>
      <c r="E256" s="28">
        <v>210969</v>
      </c>
      <c r="F256" s="29">
        <v>0.1374218244554668</v>
      </c>
      <c r="G256" s="26">
        <v>401341</v>
      </c>
      <c r="H256" s="27">
        <v>9.4613133470248245E-2</v>
      </c>
    </row>
    <row r="257" spans="2:8" hidden="1" outlineLevel="1" x14ac:dyDescent="0.25">
      <c r="B257" s="43" t="s">
        <v>60</v>
      </c>
      <c r="C257" s="26">
        <v>165699</v>
      </c>
      <c r="D257" s="27">
        <v>3.7395289433154177E-2</v>
      </c>
      <c r="E257" s="28">
        <v>176509</v>
      </c>
      <c r="F257" s="29">
        <v>9.2326257812983537E-2</v>
      </c>
      <c r="G257" s="26">
        <v>342208</v>
      </c>
      <c r="H257" s="27">
        <v>6.5020104818932056E-2</v>
      </c>
    </row>
    <row r="258" spans="2:8" hidden="1" outlineLevel="1" x14ac:dyDescent="0.25">
      <c r="B258" s="43" t="s">
        <v>61</v>
      </c>
      <c r="C258" s="26">
        <v>168102</v>
      </c>
      <c r="D258" s="27">
        <v>8.0222082278399665E-2</v>
      </c>
      <c r="E258" s="28">
        <v>185669</v>
      </c>
      <c r="F258" s="29">
        <v>0.16423684920082526</v>
      </c>
      <c r="G258" s="26">
        <v>353771</v>
      </c>
      <c r="H258" s="27">
        <v>0.12274393436899977</v>
      </c>
    </row>
    <row r="259" spans="2:8" collapsed="1" x14ac:dyDescent="0.25">
      <c r="B259" s="145">
        <v>1996</v>
      </c>
      <c r="C259" s="40">
        <v>3256770</v>
      </c>
      <c r="D259" s="41">
        <v>1.6441485726056415E-2</v>
      </c>
      <c r="E259" s="40">
        <v>3402972</v>
      </c>
      <c r="F259" s="41">
        <v>3.4011447448662802E-2</v>
      </c>
      <c r="G259" s="40">
        <v>6659742</v>
      </c>
      <c r="H259" s="41">
        <v>2.5344069378760548E-2</v>
      </c>
    </row>
    <row r="260" spans="2:8" hidden="1" outlineLevel="1" x14ac:dyDescent="0.25">
      <c r="B260" s="43" t="s">
        <v>49</v>
      </c>
      <c r="C260" s="26">
        <v>167852</v>
      </c>
      <c r="D260" s="27">
        <v>0.13793337220180879</v>
      </c>
      <c r="E260" s="28">
        <v>182704</v>
      </c>
      <c r="F260" s="29">
        <v>0.14329338881762155</v>
      </c>
      <c r="G260" s="26">
        <v>350556</v>
      </c>
      <c r="H260" s="27">
        <v>0.14072063805070423</v>
      </c>
    </row>
    <row r="261" spans="2:8" hidden="1" outlineLevel="1" x14ac:dyDescent="0.25">
      <c r="B261" s="43" t="s">
        <v>50</v>
      </c>
      <c r="C261" s="26">
        <v>170644</v>
      </c>
      <c r="D261" s="27">
        <v>3.3272983790395338E-2</v>
      </c>
      <c r="E261" s="28">
        <v>158521</v>
      </c>
      <c r="F261" s="29">
        <v>2.5030714516650399E-2</v>
      </c>
      <c r="G261" s="26">
        <v>329165</v>
      </c>
      <c r="H261" s="27">
        <v>2.9287145988574181E-2</v>
      </c>
    </row>
    <row r="262" spans="2:8" hidden="1" outlineLevel="1" x14ac:dyDescent="0.25">
      <c r="B262" s="43" t="s">
        <v>51</v>
      </c>
      <c r="C262" s="26">
        <v>177651</v>
      </c>
      <c r="D262" s="27">
        <v>4.8107046142409571E-2</v>
      </c>
      <c r="E262" s="28">
        <v>175101</v>
      </c>
      <c r="F262" s="29">
        <v>0.12680506576745865</v>
      </c>
      <c r="G262" s="26">
        <v>352752</v>
      </c>
      <c r="H262" s="27">
        <v>8.5748230956037785E-2</v>
      </c>
    </row>
    <row r="263" spans="2:8" hidden="1" outlineLevel="1" x14ac:dyDescent="0.25">
      <c r="B263" s="43" t="s">
        <v>52</v>
      </c>
      <c r="C263" s="26">
        <v>167291</v>
      </c>
      <c r="D263" s="27">
        <v>2.3975663202223219E-2</v>
      </c>
      <c r="E263" s="28">
        <v>182281</v>
      </c>
      <c r="F263" s="29">
        <v>7.5969092916044367E-2</v>
      </c>
      <c r="G263" s="26">
        <v>349572</v>
      </c>
      <c r="H263" s="27">
        <v>5.0443980347671946E-2</v>
      </c>
    </row>
    <row r="264" spans="2:8" hidden="1" outlineLevel="1" x14ac:dyDescent="0.25">
      <c r="B264" s="43" t="s">
        <v>53</v>
      </c>
      <c r="C264" s="26">
        <v>172550</v>
      </c>
      <c r="D264" s="27">
        <v>-3.0563514804202496E-2</v>
      </c>
      <c r="E264" s="28">
        <v>189225</v>
      </c>
      <c r="F264" s="29">
        <v>6.3880627224324416E-2</v>
      </c>
      <c r="G264" s="26">
        <v>361775</v>
      </c>
      <c r="H264" s="27">
        <v>1.6641703175187539E-2</v>
      </c>
    </row>
    <row r="265" spans="2:8" hidden="1" outlineLevel="1" x14ac:dyDescent="0.25">
      <c r="B265" s="43" t="s">
        <v>54</v>
      </c>
      <c r="C265" s="26">
        <v>165864</v>
      </c>
      <c r="D265" s="27">
        <v>-4.3824149977517157E-2</v>
      </c>
      <c r="E265" s="28">
        <v>181177</v>
      </c>
      <c r="F265" s="29">
        <v>-3.9332962167607843E-2</v>
      </c>
      <c r="G265" s="26">
        <v>347041</v>
      </c>
      <c r="H265" s="27">
        <v>-4.1484722187697609E-2</v>
      </c>
    </row>
    <row r="266" spans="2:8" hidden="1" outlineLevel="1" x14ac:dyDescent="0.25">
      <c r="B266" s="43" t="s">
        <v>55</v>
      </c>
      <c r="C266" s="26">
        <v>148091</v>
      </c>
      <c r="D266" s="27">
        <v>5.3563427516258866E-3</v>
      </c>
      <c r="E266" s="28">
        <v>160425</v>
      </c>
      <c r="F266" s="29">
        <v>8.5683928426409706E-2</v>
      </c>
      <c r="G266" s="26">
        <v>308516</v>
      </c>
      <c r="H266" s="27">
        <v>4.558302210352938E-2</v>
      </c>
    </row>
    <row r="267" spans="2:8" hidden="1" outlineLevel="1" x14ac:dyDescent="0.25">
      <c r="B267" s="43" t="s">
        <v>56</v>
      </c>
      <c r="C267" s="26">
        <v>163806</v>
      </c>
      <c r="D267" s="27">
        <v>4.6570021147862573E-2</v>
      </c>
      <c r="E267" s="28">
        <v>143987</v>
      </c>
      <c r="F267" s="29">
        <v>5.3545427273193003E-2</v>
      </c>
      <c r="G267" s="26">
        <v>307793</v>
      </c>
      <c r="H267" s="27">
        <v>4.9821614947507697E-2</v>
      </c>
    </row>
    <row r="268" spans="2:8" collapsed="1" x14ac:dyDescent="0.25">
      <c r="B268" s="30" t="s">
        <v>81</v>
      </c>
      <c r="C268" s="31">
        <v>1159249</v>
      </c>
      <c r="D268" s="32">
        <v>4.9090401582543297E-3</v>
      </c>
      <c r="E268" s="31">
        <v>1170497</v>
      </c>
      <c r="F268" s="32">
        <v>9.2755122331938944E-2</v>
      </c>
      <c r="G268" s="31">
        <v>2329746</v>
      </c>
      <c r="H268" s="32">
        <v>4.7204401075366942E-2</v>
      </c>
    </row>
    <row r="269" spans="2:8" hidden="1" outlineLevel="1" x14ac:dyDescent="0.25">
      <c r="B269" s="43" t="s">
        <v>58</v>
      </c>
      <c r="C269" s="26">
        <v>180582</v>
      </c>
      <c r="D269" s="27">
        <v>4.2248155971880808E-2</v>
      </c>
      <c r="E269" s="28">
        <v>194099</v>
      </c>
      <c r="F269" s="29">
        <v>0.15155380471540281</v>
      </c>
      <c r="G269" s="26">
        <v>374681</v>
      </c>
      <c r="H269" s="27">
        <v>9.6148220095021886E-2</v>
      </c>
    </row>
    <row r="270" spans="2:8" hidden="1" outlineLevel="1" x14ac:dyDescent="0.25">
      <c r="B270" s="43" t="s">
        <v>59</v>
      </c>
      <c r="C270" s="26">
        <v>181171</v>
      </c>
      <c r="D270" s="27">
        <v>2.8831192431315156E-2</v>
      </c>
      <c r="E270" s="28">
        <v>185480</v>
      </c>
      <c r="F270" s="29">
        <v>6.9579157392136715E-2</v>
      </c>
      <c r="G270" s="26">
        <v>366651</v>
      </c>
      <c r="H270" s="27">
        <v>4.9048948808038784E-2</v>
      </c>
    </row>
    <row r="271" spans="2:8" hidden="1" outlineLevel="1" x14ac:dyDescent="0.25">
      <c r="B271" s="43" t="s">
        <v>60</v>
      </c>
      <c r="C271" s="26">
        <v>159726</v>
      </c>
      <c r="D271" s="27">
        <v>1.2513312034078794E-2</v>
      </c>
      <c r="E271" s="28">
        <v>161590</v>
      </c>
      <c r="F271" s="29">
        <v>5.2237445301104302E-2</v>
      </c>
      <c r="G271" s="26">
        <v>321316</v>
      </c>
      <c r="H271" s="27">
        <v>3.2108441475009686E-2</v>
      </c>
    </row>
    <row r="272" spans="2:8" hidden="1" outlineLevel="1" x14ac:dyDescent="0.25">
      <c r="B272" s="43" t="s">
        <v>61</v>
      </c>
      <c r="C272" s="26">
        <v>155618</v>
      </c>
      <c r="D272" s="27">
        <v>-2.3530445258772126E-2</v>
      </c>
      <c r="E272" s="28">
        <v>159477</v>
      </c>
      <c r="F272" s="29">
        <v>3.2300452465255924E-2</v>
      </c>
      <c r="G272" s="26">
        <v>315095</v>
      </c>
      <c r="H272" s="27">
        <v>3.9508690318776907E-3</v>
      </c>
    </row>
    <row r="273" spans="2:8" collapsed="1" x14ac:dyDescent="0.25">
      <c r="B273" s="145">
        <v>1995</v>
      </c>
      <c r="C273" s="40">
        <v>3204090</v>
      </c>
      <c r="D273" s="41">
        <v>2.8301568886086148E-2</v>
      </c>
      <c r="E273" s="40">
        <v>3291039</v>
      </c>
      <c r="F273" s="41">
        <v>7.5485367886145571E-2</v>
      </c>
      <c r="G273" s="40">
        <v>6495129</v>
      </c>
      <c r="H273" s="41">
        <v>5.1680104534440385E-2</v>
      </c>
    </row>
    <row r="274" spans="2:8" hidden="1" outlineLevel="1" x14ac:dyDescent="0.25">
      <c r="B274" s="43" t="s">
        <v>49</v>
      </c>
      <c r="C274" s="26">
        <v>147506</v>
      </c>
      <c r="D274" s="27">
        <v>-2.4366690918711575E-2</v>
      </c>
      <c r="E274" s="28">
        <v>159805</v>
      </c>
      <c r="F274" s="29">
        <v>0.16096012321193753</v>
      </c>
      <c r="G274" s="26">
        <v>307311</v>
      </c>
      <c r="H274" s="27">
        <v>6.3952582580607098E-2</v>
      </c>
    </row>
    <row r="275" spans="2:8" hidden="1" outlineLevel="1" x14ac:dyDescent="0.25">
      <c r="B275" s="43" t="s">
        <v>50</v>
      </c>
      <c r="C275" s="26">
        <v>165149</v>
      </c>
      <c r="D275" s="27">
        <v>-8.5607083896143132E-3</v>
      </c>
      <c r="E275" s="28">
        <v>154650</v>
      </c>
      <c r="F275" s="29">
        <v>0.1590173271778883</v>
      </c>
      <c r="G275" s="26">
        <v>319799</v>
      </c>
      <c r="H275" s="27">
        <v>6.597179399147346E-2</v>
      </c>
    </row>
    <row r="276" spans="2:8" hidden="1" outlineLevel="1" x14ac:dyDescent="0.25">
      <c r="B276" s="43" t="s">
        <v>51</v>
      </c>
      <c r="C276" s="26">
        <v>169497</v>
      </c>
      <c r="D276" s="27">
        <v>8.9757595441253279E-4</v>
      </c>
      <c r="E276" s="28">
        <v>155396</v>
      </c>
      <c r="F276" s="29">
        <v>3.5704050280260358E-2</v>
      </c>
      <c r="G276" s="26">
        <v>324893</v>
      </c>
      <c r="H276" s="27">
        <v>1.7248828995817034E-2</v>
      </c>
    </row>
    <row r="277" spans="2:8" hidden="1" outlineLevel="1" x14ac:dyDescent="0.25">
      <c r="B277" s="43" t="s">
        <v>52</v>
      </c>
      <c r="C277" s="26">
        <v>163374</v>
      </c>
      <c r="D277" s="27">
        <v>1.3914058039371513E-2</v>
      </c>
      <c r="E277" s="28">
        <v>169411</v>
      </c>
      <c r="F277" s="29">
        <v>0.19610127368748054</v>
      </c>
      <c r="G277" s="26">
        <v>332785</v>
      </c>
      <c r="H277" s="27">
        <v>9.9141917243566136E-2</v>
      </c>
    </row>
    <row r="278" spans="2:8" hidden="1" outlineLevel="1" x14ac:dyDescent="0.25">
      <c r="B278" s="43" t="s">
        <v>53</v>
      </c>
      <c r="C278" s="26">
        <v>177990</v>
      </c>
      <c r="D278" s="27">
        <v>-1.6971993173646727E-2</v>
      </c>
      <c r="E278" s="28">
        <v>177863</v>
      </c>
      <c r="F278" s="29">
        <v>0.1567271923206992</v>
      </c>
      <c r="G278" s="26">
        <v>355853</v>
      </c>
      <c r="H278" s="27">
        <v>6.2796608397769571E-2</v>
      </c>
    </row>
    <row r="279" spans="2:8" hidden="1" outlineLevel="1" x14ac:dyDescent="0.25">
      <c r="B279" s="43" t="s">
        <v>54</v>
      </c>
      <c r="C279" s="26">
        <v>173466</v>
      </c>
      <c r="D279" s="27">
        <v>5.2425299560139527E-2</v>
      </c>
      <c r="E279" s="28">
        <v>188595</v>
      </c>
      <c r="F279" s="29">
        <v>0.20121143410358977</v>
      </c>
      <c r="G279" s="26">
        <v>362061</v>
      </c>
      <c r="H279" s="27">
        <v>0.12501048693560857</v>
      </c>
    </row>
    <row r="280" spans="2:8" hidden="1" outlineLevel="1" x14ac:dyDescent="0.25">
      <c r="B280" s="43" t="s">
        <v>55</v>
      </c>
      <c r="C280" s="26">
        <v>147302</v>
      </c>
      <c r="D280" s="27">
        <v>0.13181248895479736</v>
      </c>
      <c r="E280" s="28">
        <v>147764</v>
      </c>
      <c r="F280" s="29">
        <v>0.29934401435078528</v>
      </c>
      <c r="G280" s="26">
        <v>295066</v>
      </c>
      <c r="H280" s="27">
        <v>0.20993648229172224</v>
      </c>
    </row>
    <row r="281" spans="2:8" hidden="1" outlineLevel="1" x14ac:dyDescent="0.25">
      <c r="B281" s="43" t="s">
        <v>56</v>
      </c>
      <c r="C281" s="26">
        <v>156517</v>
      </c>
      <c r="D281" s="27">
        <v>0.13143456102938522</v>
      </c>
      <c r="E281" s="28">
        <v>136669</v>
      </c>
      <c r="F281" s="29">
        <v>0.2050452325109775</v>
      </c>
      <c r="G281" s="26">
        <v>293186</v>
      </c>
      <c r="H281" s="27">
        <v>0.16459648300489782</v>
      </c>
    </row>
    <row r="282" spans="2:8" collapsed="1" x14ac:dyDescent="0.25">
      <c r="B282" s="30" t="s">
        <v>82</v>
      </c>
      <c r="C282" s="31">
        <v>1153586</v>
      </c>
      <c r="D282" s="32">
        <v>9.7495214573573685E-2</v>
      </c>
      <c r="E282" s="31">
        <v>1071143</v>
      </c>
      <c r="F282" s="32">
        <v>0.1645213053943515</v>
      </c>
      <c r="G282" s="31">
        <v>2224729</v>
      </c>
      <c r="H282" s="32">
        <v>0.12877577093360371</v>
      </c>
    </row>
    <row r="283" spans="2:8" hidden="1" outlineLevel="1" x14ac:dyDescent="0.25">
      <c r="B283" s="43" t="s">
        <v>58</v>
      </c>
      <c r="C283" s="26">
        <v>173262</v>
      </c>
      <c r="D283" s="27">
        <v>7.7017753244815745E-2</v>
      </c>
      <c r="E283" s="28">
        <v>168554</v>
      </c>
      <c r="F283" s="29">
        <v>0.1465556530552552</v>
      </c>
      <c r="G283" s="26">
        <v>341816</v>
      </c>
      <c r="H283" s="27">
        <v>0.11022115687554601</v>
      </c>
    </row>
    <row r="284" spans="2:8" hidden="1" outlineLevel="1" x14ac:dyDescent="0.25">
      <c r="B284" s="43" t="s">
        <v>59</v>
      </c>
      <c r="C284" s="26">
        <v>176094</v>
      </c>
      <c r="D284" s="27">
        <v>0.12111797287833448</v>
      </c>
      <c r="E284" s="28">
        <v>173414</v>
      </c>
      <c r="F284" s="29">
        <v>0.27560943315728315</v>
      </c>
      <c r="G284" s="26">
        <v>349508</v>
      </c>
      <c r="H284" s="27">
        <v>0.19279493269992076</v>
      </c>
    </row>
    <row r="285" spans="2:8" hidden="1" outlineLevel="1" x14ac:dyDescent="0.25">
      <c r="B285" s="43" t="s">
        <v>60</v>
      </c>
      <c r="C285" s="26">
        <v>157752</v>
      </c>
      <c r="D285" s="27">
        <v>3.821094336145725E-2</v>
      </c>
      <c r="E285" s="28">
        <v>153568</v>
      </c>
      <c r="F285" s="29">
        <v>0.18599981464891413</v>
      </c>
      <c r="G285" s="26">
        <v>311320</v>
      </c>
      <c r="H285" s="27">
        <v>0.10620758270262587</v>
      </c>
    </row>
    <row r="286" spans="2:8" hidden="1" outlineLevel="1" x14ac:dyDescent="0.25">
      <c r="B286" s="43" t="s">
        <v>61</v>
      </c>
      <c r="C286" s="26">
        <v>159368</v>
      </c>
      <c r="D286" s="27">
        <v>0.10273247486524451</v>
      </c>
      <c r="E286" s="28">
        <v>154487</v>
      </c>
      <c r="F286" s="29">
        <v>0.11288242794470427</v>
      </c>
      <c r="G286" s="26">
        <v>313855</v>
      </c>
      <c r="H286" s="27">
        <v>0.10770528485413178</v>
      </c>
    </row>
    <row r="287" spans="2:8" collapsed="1" x14ac:dyDescent="0.25">
      <c r="B287" s="145">
        <v>1994</v>
      </c>
      <c r="C287" s="40">
        <v>3115905</v>
      </c>
      <c r="D287" s="41">
        <v>4.6118232422596384E-2</v>
      </c>
      <c r="E287" s="40">
        <v>3060050</v>
      </c>
      <c r="F287" s="41">
        <v>0.16604783309174431</v>
      </c>
      <c r="G287" s="40">
        <v>6175955</v>
      </c>
      <c r="H287" s="41">
        <v>0.10229166250210597</v>
      </c>
    </row>
    <row r="288" spans="2:8" hidden="1" outlineLevel="1" x14ac:dyDescent="0.25">
      <c r="B288" s="43" t="s">
        <v>49</v>
      </c>
      <c r="C288" s="26">
        <v>151190</v>
      </c>
      <c r="D288" s="27">
        <v>0.11801288166174917</v>
      </c>
      <c r="E288" s="28">
        <v>137649</v>
      </c>
      <c r="F288" s="29">
        <v>0.11871556054030341</v>
      </c>
      <c r="G288" s="26">
        <v>288839</v>
      </c>
      <c r="H288" s="27">
        <v>0.11834763990041552</v>
      </c>
    </row>
    <row r="289" spans="2:8" hidden="1" outlineLevel="1" x14ac:dyDescent="0.25">
      <c r="B289" s="43" t="s">
        <v>50</v>
      </c>
      <c r="C289" s="26">
        <v>166575</v>
      </c>
      <c r="D289" s="27">
        <v>0.13461433670272194</v>
      </c>
      <c r="E289" s="28">
        <v>133432</v>
      </c>
      <c r="F289" s="29">
        <v>0.20748570187504534</v>
      </c>
      <c r="G289" s="26">
        <v>300007</v>
      </c>
      <c r="H289" s="27">
        <v>0.16590884360086422</v>
      </c>
    </row>
    <row r="290" spans="2:8" hidden="1" outlineLevel="1" x14ac:dyDescent="0.25">
      <c r="B290" s="43" t="s">
        <v>51</v>
      </c>
      <c r="C290" s="26">
        <v>169345</v>
      </c>
      <c r="D290" s="27">
        <v>9.49785330022761E-2</v>
      </c>
      <c r="E290" s="28">
        <v>150039</v>
      </c>
      <c r="F290" s="29">
        <v>0.11130121766954049</v>
      </c>
      <c r="G290" s="26">
        <v>319384</v>
      </c>
      <c r="H290" s="27">
        <v>0.10258640926854201</v>
      </c>
    </row>
    <row r="291" spans="2:8" hidden="1" outlineLevel="1" x14ac:dyDescent="0.25">
      <c r="B291" s="43" t="s">
        <v>52</v>
      </c>
      <c r="C291" s="26">
        <v>161132</v>
      </c>
      <c r="D291" s="27">
        <v>0.14262617094150443</v>
      </c>
      <c r="E291" s="28">
        <v>141636</v>
      </c>
      <c r="F291" s="29">
        <v>0.12565865289091982</v>
      </c>
      <c r="G291" s="26">
        <v>302768</v>
      </c>
      <c r="H291" s="27">
        <v>0.13462547405975034</v>
      </c>
    </row>
    <row r="292" spans="2:8" hidden="1" outlineLevel="1" x14ac:dyDescent="0.25">
      <c r="B292" s="43" t="s">
        <v>53</v>
      </c>
      <c r="C292" s="26">
        <v>181063</v>
      </c>
      <c r="D292" s="27">
        <v>4.6982155454555974E-2</v>
      </c>
      <c r="E292" s="28">
        <v>153764</v>
      </c>
      <c r="F292" s="29">
        <v>-7.0063925394166282E-2</v>
      </c>
      <c r="G292" s="26">
        <v>334827</v>
      </c>
      <c r="H292" s="27">
        <v>-1.0228001667223374E-2</v>
      </c>
    </row>
    <row r="293" spans="2:8" hidden="1" outlineLevel="1" x14ac:dyDescent="0.25">
      <c r="B293" s="43" t="s">
        <v>54</v>
      </c>
      <c r="C293" s="26">
        <v>164825</v>
      </c>
      <c r="D293" s="27">
        <v>6.1093765088357399E-2</v>
      </c>
      <c r="E293" s="28">
        <v>157004</v>
      </c>
      <c r="F293" s="29">
        <v>3.2594970009470758E-2</v>
      </c>
      <c r="G293" s="26">
        <v>321829</v>
      </c>
      <c r="H293" s="27">
        <v>4.699674347637961E-2</v>
      </c>
    </row>
    <row r="294" spans="2:8" hidden="1" outlineLevel="1" x14ac:dyDescent="0.25">
      <c r="B294" s="43" t="s">
        <v>55</v>
      </c>
      <c r="C294" s="26">
        <v>130147</v>
      </c>
      <c r="D294" s="27">
        <v>4.4241894201375143E-2</v>
      </c>
      <c r="E294" s="28">
        <v>113722</v>
      </c>
      <c r="F294" s="29">
        <v>-4.8614190223620235E-2</v>
      </c>
      <c r="G294" s="26">
        <v>243869</v>
      </c>
      <c r="H294" s="27">
        <v>-1.2163855737490348E-3</v>
      </c>
    </row>
    <row r="295" spans="2:8" hidden="1" outlineLevel="1" x14ac:dyDescent="0.25">
      <c r="B295" s="43" t="s">
        <v>56</v>
      </c>
      <c r="C295" s="26">
        <v>138335</v>
      </c>
      <c r="D295" s="27">
        <v>5.7283705288902587E-2</v>
      </c>
      <c r="E295" s="28">
        <v>113414</v>
      </c>
      <c r="F295" s="29">
        <v>7.2766999933787879E-2</v>
      </c>
      <c r="G295" s="26">
        <v>251749</v>
      </c>
      <c r="H295" s="27">
        <v>6.420331331030904E-2</v>
      </c>
    </row>
    <row r="296" spans="2:8" collapsed="1" x14ac:dyDescent="0.25">
      <c r="B296" s="30" t="s">
        <v>175</v>
      </c>
      <c r="C296" s="31">
        <v>1051108</v>
      </c>
      <c r="D296" s="32">
        <v>1.3898923409784381E-2</v>
      </c>
      <c r="E296" s="31">
        <v>919814</v>
      </c>
      <c r="F296" s="32">
        <v>8.217538421404047E-3</v>
      </c>
      <c r="G296" s="31">
        <v>1970922</v>
      </c>
      <c r="H296" s="32">
        <v>1.123951778743737E-2</v>
      </c>
    </row>
    <row r="297" spans="2:8" hidden="1" outlineLevel="1" x14ac:dyDescent="0.25">
      <c r="B297" s="43" t="s">
        <v>58</v>
      </c>
      <c r="C297" s="26">
        <v>160872</v>
      </c>
      <c r="D297" s="27">
        <v>6.9883748769652421E-2</v>
      </c>
      <c r="E297" s="28">
        <v>147009</v>
      </c>
      <c r="F297" s="29">
        <v>3.5975025369263669E-2</v>
      </c>
      <c r="G297" s="26">
        <v>307881</v>
      </c>
      <c r="H297" s="27">
        <v>5.3420148630708875E-2</v>
      </c>
    </row>
    <row r="298" spans="2:8" hidden="1" outlineLevel="1" x14ac:dyDescent="0.25">
      <c r="B298" s="43" t="s">
        <v>59</v>
      </c>
      <c r="C298" s="26">
        <v>157070</v>
      </c>
      <c r="D298" s="27">
        <v>7.7260724940845682E-2</v>
      </c>
      <c r="E298" s="28">
        <v>135946</v>
      </c>
      <c r="F298" s="29">
        <v>2.0684580789993356E-2</v>
      </c>
      <c r="G298" s="26">
        <v>293016</v>
      </c>
      <c r="H298" s="27">
        <v>5.0251616510631036E-2</v>
      </c>
    </row>
    <row r="299" spans="2:8" hidden="1" outlineLevel="1" x14ac:dyDescent="0.25">
      <c r="B299" s="43" t="s">
        <v>60</v>
      </c>
      <c r="C299" s="26">
        <v>151946</v>
      </c>
      <c r="D299" s="27">
        <v>0.11706929761362139</v>
      </c>
      <c r="E299" s="28">
        <v>129484</v>
      </c>
      <c r="F299" s="29">
        <v>4.2345933704570626E-3</v>
      </c>
      <c r="G299" s="26">
        <v>281430</v>
      </c>
      <c r="H299" s="27">
        <v>6.2160326086956541E-2</v>
      </c>
    </row>
    <row r="300" spans="2:8" hidden="1" outlineLevel="1" x14ac:dyDescent="0.25">
      <c r="B300" s="43" t="s">
        <v>61</v>
      </c>
      <c r="C300" s="26">
        <v>144521</v>
      </c>
      <c r="D300" s="27">
        <v>-1.2693077558939447E-2</v>
      </c>
      <c r="E300" s="28">
        <v>138817</v>
      </c>
      <c r="F300" s="29">
        <v>8.6111524047225885E-2</v>
      </c>
      <c r="G300" s="26">
        <v>283338</v>
      </c>
      <c r="H300" s="27">
        <v>3.336372588351133E-2</v>
      </c>
    </row>
    <row r="301" spans="2:8" collapsed="1" x14ac:dyDescent="0.25">
      <c r="B301" s="145">
        <v>1993</v>
      </c>
      <c r="C301" s="40">
        <v>2978540</v>
      </c>
      <c r="D301" s="41">
        <v>8.1020853241912105E-2</v>
      </c>
      <c r="E301" s="40">
        <v>2624292</v>
      </c>
      <c r="F301" s="41">
        <v>6.2776193870277996E-2</v>
      </c>
      <c r="G301" s="40">
        <v>5602832</v>
      </c>
      <c r="H301" s="41">
        <v>7.2397931088471479E-2</v>
      </c>
    </row>
    <row r="302" spans="2:8" hidden="1" outlineLevel="1" x14ac:dyDescent="0.25">
      <c r="B302" s="43" t="s">
        <v>49</v>
      </c>
      <c r="C302" s="26">
        <v>135231</v>
      </c>
      <c r="D302" s="27">
        <v>-9.2244903438878145E-2</v>
      </c>
      <c r="E302" s="28">
        <v>123042</v>
      </c>
      <c r="F302" s="29">
        <v>-2.3638917323303255E-2</v>
      </c>
      <c r="G302" s="26">
        <v>258273</v>
      </c>
      <c r="H302" s="27">
        <v>-6.0804963017374924E-2</v>
      </c>
    </row>
    <row r="303" spans="2:8" hidden="1" outlineLevel="1" x14ac:dyDescent="0.25">
      <c r="B303" s="43" t="s">
        <v>50</v>
      </c>
      <c r="C303" s="26">
        <v>146812</v>
      </c>
      <c r="D303" s="27">
        <v>-2.9720637899926627E-2</v>
      </c>
      <c r="E303" s="28">
        <v>110504</v>
      </c>
      <c r="F303" s="29">
        <v>-0.17050248464922158</v>
      </c>
      <c r="G303" s="26">
        <v>257316</v>
      </c>
      <c r="H303" s="27">
        <v>-9.5635915044969377E-2</v>
      </c>
    </row>
    <row r="304" spans="2:8" hidden="1" outlineLevel="1" x14ac:dyDescent="0.25">
      <c r="B304" s="43" t="s">
        <v>51</v>
      </c>
      <c r="C304" s="26">
        <v>154656</v>
      </c>
      <c r="D304" s="27">
        <v>-2.021577857038781E-2</v>
      </c>
      <c r="E304" s="28">
        <v>135012</v>
      </c>
      <c r="F304" s="29">
        <v>0.11364798653842989</v>
      </c>
      <c r="G304" s="26">
        <v>289668</v>
      </c>
      <c r="H304" s="27">
        <v>3.7935223107269822E-2</v>
      </c>
    </row>
    <row r="305" spans="2:8" hidden="1" outlineLevel="1" x14ac:dyDescent="0.25">
      <c r="B305" s="43" t="s">
        <v>52</v>
      </c>
      <c r="C305" s="26">
        <v>141019</v>
      </c>
      <c r="D305" s="27">
        <v>-0.10378773435017474</v>
      </c>
      <c r="E305" s="28">
        <v>125825</v>
      </c>
      <c r="F305" s="29">
        <v>-5.302175058327685E-2</v>
      </c>
      <c r="G305" s="26">
        <v>266844</v>
      </c>
      <c r="H305" s="27">
        <v>-8.0545792846805853E-2</v>
      </c>
    </row>
    <row r="306" spans="2:8" hidden="1" outlineLevel="1" x14ac:dyDescent="0.25">
      <c r="B306" s="43" t="s">
        <v>53</v>
      </c>
      <c r="C306" s="26">
        <v>172938</v>
      </c>
      <c r="D306" s="27">
        <v>-2.223654527876251E-2</v>
      </c>
      <c r="E306" s="28">
        <v>165349</v>
      </c>
      <c r="F306" s="29">
        <v>7.204496975433905E-2</v>
      </c>
      <c r="G306" s="26">
        <v>338287</v>
      </c>
      <c r="H306" s="27">
        <v>2.1681747345277058E-2</v>
      </c>
    </row>
    <row r="307" spans="2:8" hidden="1" outlineLevel="1" x14ac:dyDescent="0.25">
      <c r="B307" s="43" t="s">
        <v>54</v>
      </c>
      <c r="C307" s="26">
        <v>155335</v>
      </c>
      <c r="D307" s="27">
        <v>2.925390935595007E-2</v>
      </c>
      <c r="E307" s="28">
        <v>152048</v>
      </c>
      <c r="F307" s="29">
        <v>9.7035332145253506E-2</v>
      </c>
      <c r="G307" s="26">
        <v>307383</v>
      </c>
      <c r="H307" s="27">
        <v>6.1702340779016263E-2</v>
      </c>
    </row>
    <row r="308" spans="2:8" hidden="1" outlineLevel="1" x14ac:dyDescent="0.25">
      <c r="B308" s="43" t="s">
        <v>55</v>
      </c>
      <c r="C308" s="26">
        <v>124633</v>
      </c>
      <c r="D308" s="27">
        <v>3.805470415778256E-2</v>
      </c>
      <c r="E308" s="28">
        <v>119533</v>
      </c>
      <c r="F308" s="29">
        <v>0.23083972609792514</v>
      </c>
      <c r="G308" s="26">
        <v>244166</v>
      </c>
      <c r="H308" s="27">
        <v>0.1242615538334737</v>
      </c>
    </row>
    <row r="309" spans="2:8" hidden="1" outlineLevel="1" x14ac:dyDescent="0.25">
      <c r="B309" s="43" t="s">
        <v>56</v>
      </c>
      <c r="C309" s="26">
        <v>130840</v>
      </c>
      <c r="D309" s="27">
        <v>4.2026711690545726E-2</v>
      </c>
      <c r="E309" s="28">
        <v>105721</v>
      </c>
      <c r="F309" s="29">
        <v>0.15835780339220751</v>
      </c>
      <c r="G309" s="26">
        <v>236561</v>
      </c>
      <c r="H309" s="27">
        <v>9.0992524131697117E-2</v>
      </c>
    </row>
    <row r="310" spans="2:8" collapsed="1" x14ac:dyDescent="0.25">
      <c r="B310" s="30" t="s">
        <v>176</v>
      </c>
      <c r="C310" s="31">
        <v>1036699</v>
      </c>
      <c r="D310" s="32">
        <v>0.13693331490900795</v>
      </c>
      <c r="E310" s="31">
        <v>912317</v>
      </c>
      <c r="F310" s="32">
        <v>0.28579925105668091</v>
      </c>
      <c r="G310" s="31">
        <v>1949016</v>
      </c>
      <c r="H310" s="32">
        <v>0.20207898130656088</v>
      </c>
    </row>
    <row r="311" spans="2:8" hidden="1" outlineLevel="1" x14ac:dyDescent="0.25">
      <c r="B311" s="43" t="s">
        <v>58</v>
      </c>
      <c r="C311" s="26">
        <v>150364</v>
      </c>
      <c r="D311" s="27">
        <v>0.14488030699884269</v>
      </c>
      <c r="E311" s="28">
        <v>141904</v>
      </c>
      <c r="F311" s="29">
        <v>0.48645053160844287</v>
      </c>
      <c r="G311" s="26">
        <v>292268</v>
      </c>
      <c r="H311" s="27">
        <v>0.28865393009730989</v>
      </c>
    </row>
    <row r="312" spans="2:8" hidden="1" outlineLevel="1" x14ac:dyDescent="0.25">
      <c r="B312" s="43" t="s">
        <v>59</v>
      </c>
      <c r="C312" s="26">
        <v>145805</v>
      </c>
      <c r="D312" s="27">
        <v>-1.8683411741743594E-2</v>
      </c>
      <c r="E312" s="28">
        <v>133191</v>
      </c>
      <c r="F312" s="29">
        <v>5.1945282512202429E-2</v>
      </c>
      <c r="G312" s="26">
        <v>278996</v>
      </c>
      <c r="H312" s="27">
        <v>1.3812024201021122E-2</v>
      </c>
    </row>
    <row r="313" spans="2:8" hidden="1" outlineLevel="1" x14ac:dyDescent="0.25">
      <c r="B313" s="43" t="s">
        <v>60</v>
      </c>
      <c r="C313" s="26">
        <v>136022</v>
      </c>
      <c r="D313" s="27">
        <v>0.10601379041176084</v>
      </c>
      <c r="E313" s="28">
        <v>128938</v>
      </c>
      <c r="F313" s="29">
        <v>0.25089011127603644</v>
      </c>
      <c r="G313" s="26">
        <v>264960</v>
      </c>
      <c r="H313" s="27">
        <v>0.17207302453762474</v>
      </c>
    </row>
    <row r="314" spans="2:8" hidden="1" outlineLevel="1" x14ac:dyDescent="0.25">
      <c r="B314" s="43" t="s">
        <v>61</v>
      </c>
      <c r="C314" s="26">
        <v>146379</v>
      </c>
      <c r="D314" s="27">
        <v>0.27283873323942198</v>
      </c>
      <c r="E314" s="28">
        <v>127811</v>
      </c>
      <c r="F314" s="29">
        <v>0.32559273164761771</v>
      </c>
      <c r="G314" s="26">
        <v>274190</v>
      </c>
      <c r="H314" s="27">
        <v>0.29689717150695305</v>
      </c>
    </row>
    <row r="315" spans="2:8" collapsed="1" x14ac:dyDescent="0.25">
      <c r="B315" s="145">
        <v>1992</v>
      </c>
      <c r="C315" s="40">
        <v>2755303</v>
      </c>
      <c r="D315" s="41">
        <v>2.7012872964091716E-2</v>
      </c>
      <c r="E315" s="40">
        <v>2469280</v>
      </c>
      <c r="F315" s="41">
        <v>0.11319940690195529</v>
      </c>
      <c r="G315" s="40">
        <v>5224583</v>
      </c>
      <c r="H315" s="41">
        <v>6.6020610016496617E-2</v>
      </c>
    </row>
    <row r="316" spans="2:8" hidden="1" outlineLevel="1" x14ac:dyDescent="0.25">
      <c r="B316" s="43" t="s">
        <v>49</v>
      </c>
      <c r="C316" s="26">
        <v>148973</v>
      </c>
      <c r="D316" s="27">
        <v>0.17335759236943038</v>
      </c>
      <c r="E316" s="28">
        <v>126021</v>
      </c>
      <c r="F316" s="29">
        <v>0.174123281034547</v>
      </c>
      <c r="G316" s="26">
        <v>274994</v>
      </c>
      <c r="H316" s="27">
        <v>0.17370835911991289</v>
      </c>
    </row>
    <row r="317" spans="2:8" hidden="1" outlineLevel="1" x14ac:dyDescent="0.25">
      <c r="B317" s="43" t="s">
        <v>50</v>
      </c>
      <c r="C317" s="26">
        <v>151309</v>
      </c>
      <c r="D317" s="27">
        <v>0.18965774804028723</v>
      </c>
      <c r="E317" s="28">
        <v>133218</v>
      </c>
      <c r="F317" s="29">
        <v>0.45074977947662442</v>
      </c>
      <c r="G317" s="26">
        <v>284527</v>
      </c>
      <c r="H317" s="27">
        <v>0.29912699644771568</v>
      </c>
    </row>
    <row r="318" spans="2:8" hidden="1" outlineLevel="1" x14ac:dyDescent="0.25">
      <c r="B318" s="43" t="s">
        <v>51</v>
      </c>
      <c r="C318" s="26">
        <v>157847</v>
      </c>
      <c r="D318" s="27">
        <v>0.1292127195335695</v>
      </c>
      <c r="E318" s="28">
        <v>121234</v>
      </c>
      <c r="F318" s="29">
        <v>0.36524774774774782</v>
      </c>
      <c r="G318" s="26">
        <v>279081</v>
      </c>
      <c r="H318" s="27">
        <v>0.22090688365378308</v>
      </c>
    </row>
    <row r="319" spans="2:8" hidden="1" outlineLevel="1" x14ac:dyDescent="0.25">
      <c r="B319" s="43" t="s">
        <v>52</v>
      </c>
      <c r="C319" s="26">
        <v>157350</v>
      </c>
      <c r="D319" s="27">
        <v>0.16336670264835051</v>
      </c>
      <c r="E319" s="28">
        <v>132870</v>
      </c>
      <c r="F319" s="29">
        <v>0.29602715541206193</v>
      </c>
      <c r="G319" s="26">
        <v>290220</v>
      </c>
      <c r="H319" s="27">
        <v>0.22056566081379447</v>
      </c>
    </row>
    <row r="320" spans="2:8" hidden="1" outlineLevel="1" x14ac:dyDescent="0.25">
      <c r="B320" s="43" t="s">
        <v>53</v>
      </c>
      <c r="C320" s="26">
        <v>176871</v>
      </c>
      <c r="D320" s="27">
        <v>0.15396810898272362</v>
      </c>
      <c r="E320" s="28">
        <v>154237</v>
      </c>
      <c r="F320" s="29">
        <v>0.18267210575551696</v>
      </c>
      <c r="G320" s="26">
        <v>331108</v>
      </c>
      <c r="H320" s="27">
        <v>0.16716369507131135</v>
      </c>
    </row>
    <row r="321" spans="2:8" hidden="1" outlineLevel="1" x14ac:dyDescent="0.25">
      <c r="B321" s="43" t="s">
        <v>54</v>
      </c>
      <c r="C321" s="26">
        <v>150920</v>
      </c>
      <c r="D321" s="27">
        <v>0.15635104280000611</v>
      </c>
      <c r="E321" s="28">
        <v>138599</v>
      </c>
      <c r="F321" s="29">
        <v>0.14366934019869948</v>
      </c>
      <c r="G321" s="26">
        <v>289519</v>
      </c>
      <c r="H321" s="27">
        <v>0.15024513114715021</v>
      </c>
    </row>
    <row r="322" spans="2:8" hidden="1" outlineLevel="1" x14ac:dyDescent="0.25">
      <c r="B322" s="43" t="s">
        <v>55</v>
      </c>
      <c r="C322" s="26">
        <v>120064</v>
      </c>
      <c r="D322" s="27">
        <v>0.15749997589827136</v>
      </c>
      <c r="E322" s="28">
        <v>97115</v>
      </c>
      <c r="F322" s="29">
        <v>0.14406380321843404</v>
      </c>
      <c r="G322" s="26">
        <v>217179</v>
      </c>
      <c r="H322" s="27">
        <v>0.15145297513957146</v>
      </c>
    </row>
    <row r="323" spans="2:8" hidden="1" outlineLevel="1" x14ac:dyDescent="0.25">
      <c r="B323" s="43" t="s">
        <v>56</v>
      </c>
      <c r="C323" s="26">
        <v>125563</v>
      </c>
      <c r="D323" s="27">
        <v>0.21346218893452518</v>
      </c>
      <c r="E323" s="28">
        <v>91268</v>
      </c>
      <c r="F323" s="29">
        <v>0.40891338242331621</v>
      </c>
      <c r="G323" s="26">
        <v>216831</v>
      </c>
      <c r="H323" s="27">
        <v>0.28871230401654646</v>
      </c>
    </row>
    <row r="324" spans="2:8" collapsed="1" x14ac:dyDescent="0.25">
      <c r="B324" s="30" t="s">
        <v>177</v>
      </c>
      <c r="C324" s="31">
        <v>911838</v>
      </c>
      <c r="D324" s="32">
        <v>8.0370376952743072E-2</v>
      </c>
      <c r="E324" s="31">
        <v>709533</v>
      </c>
      <c r="F324" s="32">
        <v>5.0081915899676366E-2</v>
      </c>
      <c r="G324" s="31">
        <v>1621371</v>
      </c>
      <c r="H324" s="32">
        <v>6.6903424232972686E-2</v>
      </c>
    </row>
    <row r="325" spans="2:8" hidden="1" outlineLevel="1" x14ac:dyDescent="0.25">
      <c r="B325" s="43" t="s">
        <v>58</v>
      </c>
      <c r="C325" s="26">
        <v>131336</v>
      </c>
      <c r="D325" s="27">
        <v>2.7346683354192658E-2</v>
      </c>
      <c r="E325" s="28">
        <v>95465</v>
      </c>
      <c r="F325" s="29">
        <v>-9.7539302156301133E-2</v>
      </c>
      <c r="G325" s="26">
        <v>226801</v>
      </c>
      <c r="H325" s="27">
        <v>-2.9200892035458836E-2</v>
      </c>
    </row>
    <row r="326" spans="2:8" hidden="1" outlineLevel="1" x14ac:dyDescent="0.25">
      <c r="B326" s="43" t="s">
        <v>59</v>
      </c>
      <c r="C326" s="26">
        <v>148581</v>
      </c>
      <c r="D326" s="27">
        <v>0.14996323671684531</v>
      </c>
      <c r="E326" s="28">
        <v>126614</v>
      </c>
      <c r="F326" s="29">
        <v>0.13939383031568342</v>
      </c>
      <c r="G326" s="26">
        <v>275195</v>
      </c>
      <c r="H326" s="27">
        <v>0.14507612481223653</v>
      </c>
    </row>
    <row r="327" spans="2:8" hidden="1" outlineLevel="1" x14ac:dyDescent="0.25">
      <c r="B327" s="43" t="s">
        <v>60</v>
      </c>
      <c r="C327" s="26">
        <v>122984</v>
      </c>
      <c r="D327" s="27">
        <v>4.1972379903414403E-2</v>
      </c>
      <c r="E327" s="28">
        <v>103077</v>
      </c>
      <c r="F327" s="29">
        <v>5.5003428758584771E-2</v>
      </c>
      <c r="G327" s="26">
        <v>226061</v>
      </c>
      <c r="H327" s="27">
        <v>4.7873992388739683E-2</v>
      </c>
    </row>
    <row r="328" spans="2:8" hidden="1" outlineLevel="1" x14ac:dyDescent="0.25">
      <c r="B328" s="43" t="s">
        <v>61</v>
      </c>
      <c r="C328" s="26">
        <v>115002</v>
      </c>
      <c r="D328" s="27">
        <v>-3.8677912546288939E-2</v>
      </c>
      <c r="E328" s="28">
        <v>96418</v>
      </c>
      <c r="F328" s="29">
        <v>4.3247746724229374E-2</v>
      </c>
      <c r="G328" s="26">
        <v>211420</v>
      </c>
      <c r="H328" s="27">
        <v>-2.9709974062721578E-3</v>
      </c>
    </row>
    <row r="329" spans="2:8" collapsed="1" x14ac:dyDescent="0.25">
      <c r="B329" s="145">
        <v>1991</v>
      </c>
      <c r="C329" s="40">
        <v>2682832</v>
      </c>
      <c r="D329" s="41">
        <v>0.11620955931300769</v>
      </c>
      <c r="E329" s="40">
        <v>2218183</v>
      </c>
      <c r="F329" s="41">
        <v>0.17130662256411555</v>
      </c>
      <c r="G329" s="40">
        <v>4901015</v>
      </c>
      <c r="H329" s="41">
        <v>0.1404902347713255</v>
      </c>
    </row>
    <row r="330" spans="2:8" hidden="1" outlineLevel="1" x14ac:dyDescent="0.25">
      <c r="B330" s="43" t="s">
        <v>49</v>
      </c>
      <c r="C330" s="26">
        <v>126963</v>
      </c>
      <c r="D330" s="27">
        <v>0.11725831148031474</v>
      </c>
      <c r="E330" s="28">
        <v>107332</v>
      </c>
      <c r="F330" s="29">
        <v>2.8350243837007572E-2</v>
      </c>
      <c r="G330" s="26">
        <v>234295</v>
      </c>
      <c r="H330" s="27">
        <v>7.4693478769419785E-2</v>
      </c>
    </row>
    <row r="331" spans="2:8" hidden="1" outlineLevel="1" x14ac:dyDescent="0.25">
      <c r="B331" s="43" t="s">
        <v>50</v>
      </c>
      <c r="C331" s="26">
        <v>127187</v>
      </c>
      <c r="D331" s="27">
        <v>0.11510810289501827</v>
      </c>
      <c r="E331" s="28">
        <v>91827</v>
      </c>
      <c r="F331" s="29">
        <v>0.17588229268042821</v>
      </c>
      <c r="G331" s="26">
        <v>219014</v>
      </c>
      <c r="H331" s="27">
        <v>0.13980744210252416</v>
      </c>
    </row>
    <row r="332" spans="2:8" hidden="1" outlineLevel="1" x14ac:dyDescent="0.25">
      <c r="B332" s="43" t="s">
        <v>51</v>
      </c>
      <c r="C332" s="26">
        <v>139785</v>
      </c>
      <c r="D332" s="27">
        <v>0.14950043172566918</v>
      </c>
      <c r="E332" s="28">
        <v>88800</v>
      </c>
      <c r="F332" s="29">
        <v>3.0198266761024106E-2</v>
      </c>
      <c r="G332" s="26">
        <v>228585</v>
      </c>
      <c r="H332" s="27">
        <v>0.1000134743650205</v>
      </c>
    </row>
    <row r="333" spans="2:8" hidden="1" outlineLevel="1" x14ac:dyDescent="0.25">
      <c r="B333" s="43" t="s">
        <v>52</v>
      </c>
      <c r="C333" s="26">
        <v>135254</v>
      </c>
      <c r="D333" s="27">
        <v>5.8044025846019087E-2</v>
      </c>
      <c r="E333" s="28">
        <v>102521</v>
      </c>
      <c r="F333" s="29">
        <v>3.929241218510815E-2</v>
      </c>
      <c r="G333" s="26">
        <v>237775</v>
      </c>
      <c r="H333" s="27">
        <v>4.9876588999421489E-2</v>
      </c>
    </row>
    <row r="334" spans="2:8" hidden="1" outlineLevel="1" x14ac:dyDescent="0.25">
      <c r="B334" s="43" t="s">
        <v>53</v>
      </c>
      <c r="C334" s="26">
        <v>153272</v>
      </c>
      <c r="D334" s="27">
        <v>6.5558042852574383E-2</v>
      </c>
      <c r="E334" s="28">
        <v>130414</v>
      </c>
      <c r="F334" s="29">
        <v>0.10007591733445809</v>
      </c>
      <c r="G334" s="26">
        <v>283686</v>
      </c>
      <c r="H334" s="27">
        <v>8.1153388822829964E-2</v>
      </c>
    </row>
    <row r="335" spans="2:8" hidden="1" outlineLevel="1" x14ac:dyDescent="0.25">
      <c r="B335" s="43" t="s">
        <v>54</v>
      </c>
      <c r="C335" s="26">
        <v>130514</v>
      </c>
      <c r="D335" s="27">
        <v>7.0787457132074127E-2</v>
      </c>
      <c r="E335" s="28">
        <v>121188</v>
      </c>
      <c r="F335" s="29">
        <v>1.3769219186562154E-2</v>
      </c>
      <c r="G335" s="26">
        <v>251702</v>
      </c>
      <c r="H335" s="27">
        <v>4.2555130308000733E-2</v>
      </c>
    </row>
    <row r="336" spans="2:8" hidden="1" outlineLevel="1" x14ac:dyDescent="0.25">
      <c r="B336" s="43" t="s">
        <v>55</v>
      </c>
      <c r="C336" s="26">
        <v>103727</v>
      </c>
      <c r="D336" s="27">
        <v>4.7895662012809925E-2</v>
      </c>
      <c r="E336" s="28">
        <v>84886</v>
      </c>
      <c r="F336" s="29">
        <v>8.9623125898541822E-2</v>
      </c>
      <c r="G336" s="26">
        <v>188613</v>
      </c>
      <c r="H336" s="27">
        <v>6.6272824919441531E-2</v>
      </c>
    </row>
    <row r="337" spans="2:8" hidden="1" outlineLevel="1" x14ac:dyDescent="0.25">
      <c r="B337" s="43" t="s">
        <v>56</v>
      </c>
      <c r="C337" s="26">
        <v>103475</v>
      </c>
      <c r="D337" s="27">
        <v>-4.8916789985017917E-2</v>
      </c>
      <c r="E337" s="28">
        <v>64779</v>
      </c>
      <c r="F337" s="29">
        <v>-5.2703157217437124E-2</v>
      </c>
      <c r="G337" s="26">
        <v>168254</v>
      </c>
      <c r="H337" s="27">
        <v>-5.0378146517665701E-2</v>
      </c>
    </row>
    <row r="338" spans="2:8" collapsed="1" x14ac:dyDescent="0.25">
      <c r="B338" s="30" t="s">
        <v>178</v>
      </c>
      <c r="C338" s="31">
        <v>844005</v>
      </c>
      <c r="D338" s="32">
        <v>-6.2041581095137799E-2</v>
      </c>
      <c r="E338" s="31">
        <v>675693</v>
      </c>
      <c r="F338" s="32">
        <v>3.7524121057628257E-3</v>
      </c>
      <c r="G338" s="31">
        <v>1519698</v>
      </c>
      <c r="H338" s="32">
        <v>-3.3884954790181054E-2</v>
      </c>
    </row>
    <row r="339" spans="2:8" hidden="1" outlineLevel="1" x14ac:dyDescent="0.25">
      <c r="B339" s="43" t="s">
        <v>58</v>
      </c>
      <c r="C339" s="26">
        <v>127840</v>
      </c>
      <c r="D339" s="27">
        <v>2.8512582866705216E-2</v>
      </c>
      <c r="E339" s="28">
        <v>105783</v>
      </c>
      <c r="F339" s="29">
        <v>0.29868391975839126</v>
      </c>
      <c r="G339" s="26">
        <v>233623</v>
      </c>
      <c r="H339" s="27">
        <v>0.13547023086269738</v>
      </c>
    </row>
    <row r="340" spans="2:8" hidden="1" outlineLevel="1" x14ac:dyDescent="0.25">
      <c r="B340" s="43" t="s">
        <v>59</v>
      </c>
      <c r="C340" s="26">
        <v>129205</v>
      </c>
      <c r="D340" s="27">
        <v>-9.2406574880584458E-2</v>
      </c>
      <c r="E340" s="28">
        <v>111124</v>
      </c>
      <c r="F340" s="29">
        <v>-5.3353437774199874E-2</v>
      </c>
      <c r="G340" s="26">
        <v>240329</v>
      </c>
      <c r="H340" s="27">
        <v>-7.4757360046506793E-2</v>
      </c>
    </row>
    <row r="341" spans="2:8" hidden="1" outlineLevel="1" x14ac:dyDescent="0.25">
      <c r="B341" s="43" t="s">
        <v>60</v>
      </c>
      <c r="C341" s="26">
        <v>118030</v>
      </c>
      <c r="D341" s="27">
        <v>-9.0846068523539603E-2</v>
      </c>
      <c r="E341" s="28">
        <v>97703</v>
      </c>
      <c r="F341" s="29">
        <v>2.6658680621230335E-2</v>
      </c>
      <c r="G341" s="26">
        <v>215733</v>
      </c>
      <c r="H341" s="27">
        <v>-4.114405084670425E-2</v>
      </c>
    </row>
    <row r="342" spans="2:8" hidden="1" outlineLevel="1" x14ac:dyDescent="0.25">
      <c r="B342" s="43" t="s">
        <v>61</v>
      </c>
      <c r="C342" s="26">
        <v>119629</v>
      </c>
      <c r="D342" s="27">
        <v>-0.10765248655462811</v>
      </c>
      <c r="E342" s="28">
        <v>92421</v>
      </c>
      <c r="F342" s="29">
        <v>-0.10627496107764167</v>
      </c>
      <c r="G342" s="26">
        <v>212050</v>
      </c>
      <c r="H342" s="27">
        <v>-0.10705262094057399</v>
      </c>
    </row>
    <row r="343" spans="2:8" collapsed="1" x14ac:dyDescent="0.25">
      <c r="B343" s="145">
        <v>1990</v>
      </c>
      <c r="C343" s="40">
        <v>2403520</v>
      </c>
      <c r="D343" s="41">
        <v>1.7996814100970315E-2</v>
      </c>
      <c r="E343" s="40">
        <v>1893768</v>
      </c>
      <c r="F343" s="41">
        <v>4.3292580807234859E-2</v>
      </c>
      <c r="G343" s="40">
        <v>4297288</v>
      </c>
      <c r="H343" s="41">
        <v>2.8991576818519604E-2</v>
      </c>
    </row>
    <row r="344" spans="2:8" hidden="1" outlineLevel="1" x14ac:dyDescent="0.25">
      <c r="B344" s="43" t="s">
        <v>49</v>
      </c>
      <c r="C344" s="26">
        <v>113638</v>
      </c>
      <c r="D344" s="27">
        <v>-7.3741696213881047E-2</v>
      </c>
      <c r="E344" s="28">
        <v>104373</v>
      </c>
      <c r="F344" s="29">
        <v>1.1030328607877227E-3</v>
      </c>
      <c r="G344" s="26">
        <v>218011</v>
      </c>
      <c r="H344" s="27">
        <v>-3.9357900441961191E-2</v>
      </c>
    </row>
    <row r="345" spans="2:8" hidden="1" outlineLevel="1" x14ac:dyDescent="0.25">
      <c r="B345" s="43" t="s">
        <v>50</v>
      </c>
      <c r="C345" s="26">
        <v>114058</v>
      </c>
      <c r="D345" s="27">
        <v>-4.343450439041574E-2</v>
      </c>
      <c r="E345" s="28">
        <v>78092</v>
      </c>
      <c r="F345" s="29">
        <v>-9.7640452034850167E-2</v>
      </c>
      <c r="G345" s="26">
        <v>192150</v>
      </c>
      <c r="H345" s="27">
        <v>-6.6231248086539463E-2</v>
      </c>
    </row>
    <row r="346" spans="2:8" hidden="1" outlineLevel="1" x14ac:dyDescent="0.25">
      <c r="B346" s="43" t="s">
        <v>51</v>
      </c>
      <c r="C346" s="26">
        <v>121605</v>
      </c>
      <c r="D346" s="27">
        <v>-4.5254339753001083E-2</v>
      </c>
      <c r="E346" s="28">
        <v>86197</v>
      </c>
      <c r="F346" s="29">
        <v>1.4691167641761593E-2</v>
      </c>
      <c r="G346" s="26">
        <v>207802</v>
      </c>
      <c r="H346" s="27">
        <v>-2.1269981819723283E-2</v>
      </c>
    </row>
    <row r="347" spans="2:8" hidden="1" outlineLevel="1" x14ac:dyDescent="0.25">
      <c r="B347" s="43" t="s">
        <v>52</v>
      </c>
      <c r="C347" s="26">
        <v>127834</v>
      </c>
      <c r="D347" s="27">
        <v>5.4127154283829526E-2</v>
      </c>
      <c r="E347" s="28">
        <v>98645</v>
      </c>
      <c r="F347" s="29">
        <v>0.15506662607433075</v>
      </c>
      <c r="G347" s="26">
        <v>226479</v>
      </c>
      <c r="H347" s="27">
        <v>9.58378493458234E-2</v>
      </c>
    </row>
    <row r="348" spans="2:8" hidden="1" outlineLevel="1" x14ac:dyDescent="0.25">
      <c r="B348" s="43" t="s">
        <v>53</v>
      </c>
      <c r="C348" s="26">
        <v>143842</v>
      </c>
      <c r="D348" s="27">
        <v>7.6194466474135414E-2</v>
      </c>
      <c r="E348" s="28">
        <v>118550</v>
      </c>
      <c r="F348" s="29">
        <v>0.21833410410564724</v>
      </c>
      <c r="G348" s="26">
        <v>262392</v>
      </c>
      <c r="H348" s="27">
        <v>0.13607807311127762</v>
      </c>
    </row>
    <row r="349" spans="2:8" hidden="1" outlineLevel="1" x14ac:dyDescent="0.25">
      <c r="B349" s="43" t="s">
        <v>54</v>
      </c>
      <c r="C349" s="26">
        <v>121886</v>
      </c>
      <c r="D349" s="27">
        <v>1.0269629580511808E-2</v>
      </c>
      <c r="E349" s="28">
        <v>119542</v>
      </c>
      <c r="F349" s="29">
        <v>0.19703599859810739</v>
      </c>
      <c r="G349" s="26">
        <v>241428</v>
      </c>
      <c r="H349" s="27">
        <v>9.4851980844579797E-2</v>
      </c>
    </row>
    <row r="350" spans="2:8" hidden="1" outlineLevel="1" x14ac:dyDescent="0.25">
      <c r="B350" s="43" t="s">
        <v>55</v>
      </c>
      <c r="C350" s="26">
        <v>98986</v>
      </c>
      <c r="D350" s="27">
        <v>-4.5669716456330778E-2</v>
      </c>
      <c r="E350" s="28">
        <v>77904</v>
      </c>
      <c r="F350" s="29">
        <v>0.2380452920143028</v>
      </c>
      <c r="G350" s="26">
        <v>176890</v>
      </c>
      <c r="H350" s="27">
        <v>6.1458883394940322E-2</v>
      </c>
    </row>
    <row r="351" spans="2:8" hidden="1" outlineLevel="1" x14ac:dyDescent="0.25">
      <c r="B351" s="43" t="s">
        <v>56</v>
      </c>
      <c r="C351" s="26">
        <v>108797</v>
      </c>
      <c r="D351" s="27">
        <v>-4.1191062454803973E-3</v>
      </c>
      <c r="E351" s="28">
        <v>68383</v>
      </c>
      <c r="F351" s="29">
        <v>0.14433213962984026</v>
      </c>
      <c r="G351" s="26">
        <v>177180</v>
      </c>
      <c r="H351" s="27">
        <v>4.8371349960060428E-2</v>
      </c>
    </row>
    <row r="352" spans="2:8" collapsed="1" x14ac:dyDescent="0.25">
      <c r="B352" s="30" t="s">
        <v>179</v>
      </c>
      <c r="C352" s="31">
        <v>899832</v>
      </c>
      <c r="D352" s="32">
        <v>2.5541900638348158E-2</v>
      </c>
      <c r="E352" s="31">
        <v>673167</v>
      </c>
      <c r="F352" s="32">
        <v>0.15803118167289698</v>
      </c>
      <c r="G352" s="31">
        <v>1572999</v>
      </c>
      <c r="H352" s="32">
        <v>7.8339014097252191E-2</v>
      </c>
    </row>
    <row r="353" spans="2:8" hidden="1" outlineLevel="1" x14ac:dyDescent="0.25">
      <c r="B353" s="43" t="s">
        <v>58</v>
      </c>
      <c r="C353" s="26">
        <v>124296</v>
      </c>
      <c r="D353" s="27">
        <v>7.0963294847492753E-2</v>
      </c>
      <c r="E353" s="28">
        <v>81454</v>
      </c>
      <c r="F353" s="29">
        <v>0.15170024743725707</v>
      </c>
      <c r="G353" s="26">
        <v>205750</v>
      </c>
      <c r="H353" s="27">
        <v>0.10153384907781682</v>
      </c>
    </row>
    <row r="354" spans="2:8" hidden="1" outlineLevel="1" x14ac:dyDescent="0.25">
      <c r="B354" s="43" t="s">
        <v>59</v>
      </c>
      <c r="C354" s="26">
        <v>142360</v>
      </c>
      <c r="D354" s="27">
        <v>8.4672411559883365E-2</v>
      </c>
      <c r="E354" s="28">
        <v>117387</v>
      </c>
      <c r="F354" s="29">
        <v>0.17512738630334468</v>
      </c>
      <c r="G354" s="26">
        <v>259747</v>
      </c>
      <c r="H354" s="27">
        <v>0.12376481785930604</v>
      </c>
    </row>
    <row r="355" spans="2:8" hidden="1" outlineLevel="1" x14ac:dyDescent="0.25">
      <c r="B355" s="43" t="s">
        <v>60</v>
      </c>
      <c r="C355" s="26">
        <v>129824</v>
      </c>
      <c r="D355" s="27">
        <v>2.1817838365393749E-2</v>
      </c>
      <c r="E355" s="28">
        <v>95166</v>
      </c>
      <c r="F355" s="29">
        <v>8.0057199927365152E-2</v>
      </c>
      <c r="G355" s="26">
        <v>224990</v>
      </c>
      <c r="H355" s="27">
        <v>4.5667490844193193E-2</v>
      </c>
    </row>
    <row r="356" spans="2:8" hidden="1" outlineLevel="1" x14ac:dyDescent="0.25">
      <c r="B356" s="43" t="s">
        <v>61</v>
      </c>
      <c r="C356" s="26">
        <v>134061</v>
      </c>
      <c r="D356" s="27">
        <v>-4.6182517466940576E-3</v>
      </c>
      <c r="E356" s="28">
        <v>103411</v>
      </c>
      <c r="F356" s="29">
        <v>6.5873015873015861E-2</v>
      </c>
      <c r="G356" s="26">
        <v>237472</v>
      </c>
      <c r="H356" s="27">
        <v>2.4898253367457546E-2</v>
      </c>
    </row>
    <row r="357" spans="2:8" collapsed="1" x14ac:dyDescent="0.25">
      <c r="B357" s="145">
        <v>1989</v>
      </c>
      <c r="C357" s="40">
        <v>2361029</v>
      </c>
      <c r="D357" s="41">
        <v>6.7448088892640978E-3</v>
      </c>
      <c r="E357" s="40">
        <v>1815184</v>
      </c>
      <c r="F357" s="41">
        <v>8.8074770433501426E-2</v>
      </c>
      <c r="G357" s="40">
        <v>4176213</v>
      </c>
      <c r="H357" s="41">
        <v>4.0550756154783096E-2</v>
      </c>
    </row>
    <row r="358" spans="2:8" hidden="1" outlineLevel="1" x14ac:dyDescent="0.25">
      <c r="B358" s="43" t="s">
        <v>49</v>
      </c>
      <c r="C358" s="26">
        <v>122685</v>
      </c>
      <c r="D358" s="27">
        <v>1.2745478409456723E-2</v>
      </c>
      <c r="E358" s="28">
        <v>104258</v>
      </c>
      <c r="F358" s="29">
        <v>0.28713580246913573</v>
      </c>
      <c r="G358" s="26">
        <v>226943</v>
      </c>
      <c r="H358" s="27">
        <v>0.12269653360772925</v>
      </c>
    </row>
    <row r="359" spans="2:8" hidden="1" outlineLevel="1" x14ac:dyDescent="0.25">
      <c r="B359" s="43" t="s">
        <v>50</v>
      </c>
      <c r="C359" s="26">
        <v>119237</v>
      </c>
      <c r="D359" s="27">
        <v>-6.1170338409209046E-2</v>
      </c>
      <c r="E359" s="28">
        <v>86542</v>
      </c>
      <c r="F359" s="29">
        <v>0.15677756539638832</v>
      </c>
      <c r="G359" s="26">
        <v>205779</v>
      </c>
      <c r="H359" s="27">
        <v>1.9621542074829357E-2</v>
      </c>
    </row>
    <row r="360" spans="2:8" hidden="1" outlineLevel="1" x14ac:dyDescent="0.25">
      <c r="B360" s="43" t="s">
        <v>51</v>
      </c>
      <c r="C360" s="26">
        <v>127369</v>
      </c>
      <c r="D360" s="27">
        <v>5.9360236875374284E-2</v>
      </c>
      <c r="E360" s="28">
        <v>84949</v>
      </c>
      <c r="F360" s="29">
        <v>0.2180814453685116</v>
      </c>
      <c r="G360" s="26">
        <v>212318</v>
      </c>
      <c r="H360" s="27">
        <v>0.1176278609479291</v>
      </c>
    </row>
    <row r="361" spans="2:8" hidden="1" outlineLevel="1" x14ac:dyDescent="0.25">
      <c r="B361" s="43" t="s">
        <v>52</v>
      </c>
      <c r="C361" s="26">
        <v>121270</v>
      </c>
      <c r="D361" s="27">
        <v>6.579132391197362E-2</v>
      </c>
      <c r="E361" s="28">
        <v>85402</v>
      </c>
      <c r="F361" s="29">
        <v>0.34022786478767153</v>
      </c>
      <c r="G361" s="26">
        <v>206672</v>
      </c>
      <c r="H361" s="27">
        <v>0.16430993881896949</v>
      </c>
    </row>
    <row r="362" spans="2:8" hidden="1" outlineLevel="1" x14ac:dyDescent="0.25">
      <c r="B362" s="43" t="s">
        <v>53</v>
      </c>
      <c r="C362" s="26">
        <v>133658</v>
      </c>
      <c r="D362" s="27">
        <v>9.0765162890905637E-2</v>
      </c>
      <c r="E362" s="28">
        <v>97305</v>
      </c>
      <c r="F362" s="29">
        <v>0.33161359188756445</v>
      </c>
      <c r="G362" s="26">
        <v>230963</v>
      </c>
      <c r="H362" s="27">
        <v>0.18073810509741373</v>
      </c>
    </row>
    <row r="363" spans="2:8" hidden="1" outlineLevel="1" x14ac:dyDescent="0.25">
      <c r="B363" s="43" t="s">
        <v>54</v>
      </c>
      <c r="C363" s="26">
        <v>120647</v>
      </c>
      <c r="D363" s="27">
        <v>-2.7354079329248604E-2</v>
      </c>
      <c r="E363" s="28">
        <v>99865</v>
      </c>
      <c r="F363" s="29">
        <v>0.29335353692335597</v>
      </c>
      <c r="G363" s="26">
        <v>220512</v>
      </c>
      <c r="H363" s="27">
        <v>9.5690023552326808E-2</v>
      </c>
    </row>
    <row r="364" spans="2:8" hidden="1" outlineLevel="1" x14ac:dyDescent="0.25">
      <c r="B364" s="43" t="s">
        <v>55</v>
      </c>
      <c r="C364" s="26">
        <v>103723</v>
      </c>
      <c r="D364" s="27">
        <v>4.3354490861356121E-2</v>
      </c>
      <c r="E364" s="28">
        <v>62925</v>
      </c>
      <c r="F364" s="29">
        <v>0.17379868676316979</v>
      </c>
      <c r="G364" s="26">
        <v>166648</v>
      </c>
      <c r="H364" s="27">
        <v>8.9053136497604823E-2</v>
      </c>
    </row>
    <row r="365" spans="2:8" hidden="1" outlineLevel="1" x14ac:dyDescent="0.25">
      <c r="B365" s="43" t="s">
        <v>56</v>
      </c>
      <c r="C365" s="26">
        <v>109247</v>
      </c>
      <c r="D365" s="27">
        <v>-5.1451571777219041E-3</v>
      </c>
      <c r="E365" s="28">
        <v>59758</v>
      </c>
      <c r="F365" s="29">
        <v>9.4328565934770348E-2</v>
      </c>
      <c r="G365" s="26">
        <v>169005</v>
      </c>
      <c r="H365" s="27">
        <v>2.7892153583223278E-2</v>
      </c>
    </row>
    <row r="366" spans="2:8" collapsed="1" x14ac:dyDescent="0.25">
      <c r="B366" s="30" t="s">
        <v>180</v>
      </c>
      <c r="C366" s="31">
        <v>877421</v>
      </c>
      <c r="D366" s="32">
        <v>0.10048074330214085</v>
      </c>
      <c r="E366" s="31">
        <v>581303</v>
      </c>
      <c r="F366" s="32">
        <v>0.267430071492891</v>
      </c>
      <c r="G366" s="31">
        <v>1458724</v>
      </c>
      <c r="H366" s="32">
        <v>0.16144699567022358</v>
      </c>
    </row>
    <row r="367" spans="2:8" hidden="1" outlineLevel="1" x14ac:dyDescent="0.25">
      <c r="B367" s="43" t="s">
        <v>58</v>
      </c>
      <c r="C367" s="26">
        <v>116060</v>
      </c>
      <c r="D367" s="27">
        <v>-5.2014245107328438E-2</v>
      </c>
      <c r="E367" s="28">
        <v>70725</v>
      </c>
      <c r="F367" s="29">
        <v>9.5543473209721563E-2</v>
      </c>
      <c r="G367" s="26">
        <v>186785</v>
      </c>
      <c r="H367" s="27">
        <v>-1.0696045137310595E-3</v>
      </c>
    </row>
    <row r="368" spans="2:8" hidden="1" outlineLevel="1" x14ac:dyDescent="0.25">
      <c r="B368" s="43" t="s">
        <v>59</v>
      </c>
      <c r="C368" s="26">
        <v>131247</v>
      </c>
      <c r="D368" s="27">
        <v>0.10358368088255077</v>
      </c>
      <c r="E368" s="28">
        <v>99893</v>
      </c>
      <c r="F368" s="29">
        <v>0.41754530360867892</v>
      </c>
      <c r="G368" s="26">
        <v>231140</v>
      </c>
      <c r="H368" s="27">
        <v>0.22039947834442986</v>
      </c>
    </row>
    <row r="369" spans="2:8" hidden="1" outlineLevel="1" x14ac:dyDescent="0.25">
      <c r="B369" s="43" t="s">
        <v>60</v>
      </c>
      <c r="C369" s="26">
        <v>127052</v>
      </c>
      <c r="D369" s="27">
        <v>0.12739695638670745</v>
      </c>
      <c r="E369" s="28">
        <v>88112</v>
      </c>
      <c r="F369" s="29">
        <v>0.28835665511543906</v>
      </c>
      <c r="G369" s="26">
        <v>215164</v>
      </c>
      <c r="H369" s="27">
        <v>0.18818682835779676</v>
      </c>
    </row>
    <row r="370" spans="2:8" hidden="1" outlineLevel="1" x14ac:dyDescent="0.25">
      <c r="B370" s="43" t="s">
        <v>61</v>
      </c>
      <c r="C370" s="26">
        <v>134683</v>
      </c>
      <c r="D370" s="27">
        <v>0.15340412777254442</v>
      </c>
      <c r="E370" s="28">
        <v>97020</v>
      </c>
      <c r="F370" s="29">
        <v>0.27520307037144143</v>
      </c>
      <c r="G370" s="26">
        <v>231703</v>
      </c>
      <c r="H370" s="27">
        <v>0.2014550017630099</v>
      </c>
    </row>
    <row r="371" spans="2:8" collapsed="1" x14ac:dyDescent="0.25">
      <c r="B371" s="145">
        <v>1988</v>
      </c>
      <c r="C371" s="40">
        <v>2345211</v>
      </c>
      <c r="D371" s="41">
        <v>4.325028859178337E-2</v>
      </c>
      <c r="E371" s="40">
        <v>1668253</v>
      </c>
      <c r="F371" s="41">
        <v>0.25213385892963291</v>
      </c>
      <c r="G371" s="40">
        <v>4013464</v>
      </c>
      <c r="H371" s="41">
        <v>0.12098132202408007</v>
      </c>
    </row>
    <row r="372" spans="2:8" hidden="1" outlineLevel="1" x14ac:dyDescent="0.25">
      <c r="B372" s="43" t="s">
        <v>49</v>
      </c>
      <c r="C372" s="26">
        <v>121141</v>
      </c>
      <c r="D372" s="27">
        <v>0.1477772303494278</v>
      </c>
      <c r="E372" s="28">
        <v>81000</v>
      </c>
      <c r="F372" s="29">
        <v>0.27362495675964649</v>
      </c>
      <c r="G372" s="26">
        <v>202141</v>
      </c>
      <c r="H372" s="27">
        <v>0.19509642785351944</v>
      </c>
    </row>
    <row r="373" spans="2:8" hidden="1" outlineLevel="1" x14ac:dyDescent="0.25">
      <c r="B373" s="43" t="s">
        <v>50</v>
      </c>
      <c r="C373" s="26">
        <v>127006</v>
      </c>
      <c r="D373" s="27">
        <v>0.14564315352697088</v>
      </c>
      <c r="E373" s="28">
        <v>74813</v>
      </c>
      <c r="F373" s="29">
        <v>0.21516746256050423</v>
      </c>
      <c r="G373" s="26">
        <v>201819</v>
      </c>
      <c r="H373" s="27">
        <v>0.17046733091297139</v>
      </c>
    </row>
    <row r="374" spans="2:8" hidden="1" outlineLevel="1" x14ac:dyDescent="0.25">
      <c r="B374" s="43" t="s">
        <v>51</v>
      </c>
      <c r="C374" s="26">
        <v>120232</v>
      </c>
      <c r="D374" s="27">
        <v>9.2203993386748007E-2</v>
      </c>
      <c r="E374" s="28">
        <v>69740</v>
      </c>
      <c r="F374" s="29">
        <v>0.29186425607587441</v>
      </c>
      <c r="G374" s="26">
        <v>189972</v>
      </c>
      <c r="H374" s="27">
        <v>0.15789986956468738</v>
      </c>
    </row>
    <row r="375" spans="2:8" hidden="1" outlineLevel="1" x14ac:dyDescent="0.25">
      <c r="B375" s="43" t="s">
        <v>52</v>
      </c>
      <c r="C375" s="26">
        <v>113784</v>
      </c>
      <c r="D375" s="27">
        <v>6.6511697660467828E-2</v>
      </c>
      <c r="E375" s="28">
        <v>63722</v>
      </c>
      <c r="F375" s="29">
        <v>0.19439185769713774</v>
      </c>
      <c r="G375" s="26">
        <v>177506</v>
      </c>
      <c r="H375" s="27">
        <v>0.10914214660176591</v>
      </c>
    </row>
    <row r="376" spans="2:8" hidden="1" outlineLevel="1" x14ac:dyDescent="0.25">
      <c r="B376" s="43" t="s">
        <v>53</v>
      </c>
      <c r="C376" s="26">
        <v>122536</v>
      </c>
      <c r="D376" s="27">
        <v>0.11686749184242662</v>
      </c>
      <c r="E376" s="28">
        <v>73073</v>
      </c>
      <c r="F376" s="29">
        <v>0.21395820181413439</v>
      </c>
      <c r="G376" s="26">
        <v>195609</v>
      </c>
      <c r="H376" s="27">
        <v>0.15126421357440489</v>
      </c>
    </row>
    <row r="377" spans="2:8" hidden="1" outlineLevel="1" x14ac:dyDescent="0.25">
      <c r="B377" s="43" t="s">
        <v>54</v>
      </c>
      <c r="C377" s="26">
        <v>124040</v>
      </c>
      <c r="D377" s="27">
        <v>0.24118194462511378</v>
      </c>
      <c r="E377" s="28">
        <v>77214</v>
      </c>
      <c r="F377" s="29">
        <v>0.35095792144169358</v>
      </c>
      <c r="G377" s="26">
        <v>201254</v>
      </c>
      <c r="H377" s="27">
        <v>0.281121890357243</v>
      </c>
    </row>
    <row r="378" spans="2:8" hidden="1" outlineLevel="1" x14ac:dyDescent="0.25">
      <c r="B378" s="43" t="s">
        <v>55</v>
      </c>
      <c r="C378" s="26">
        <v>99413</v>
      </c>
      <c r="D378" s="27">
        <v>0.11454549531369129</v>
      </c>
      <c r="E378" s="28">
        <v>53608</v>
      </c>
      <c r="F378" s="29">
        <v>0.20521582733812949</v>
      </c>
      <c r="G378" s="26">
        <v>153021</v>
      </c>
      <c r="H378" s="27">
        <v>0.1447155809569407</v>
      </c>
    </row>
    <row r="379" spans="2:8" hidden="1" outlineLevel="1" x14ac:dyDescent="0.25">
      <c r="B379" s="43" t="s">
        <v>56</v>
      </c>
      <c r="C379" s="26">
        <v>109812</v>
      </c>
      <c r="D379" s="27">
        <v>9.2961223027311135E-2</v>
      </c>
      <c r="E379" s="28">
        <v>54607</v>
      </c>
      <c r="F379" s="29">
        <v>0.3587886931422315</v>
      </c>
      <c r="G379" s="26">
        <v>164419</v>
      </c>
      <c r="H379" s="27">
        <v>0.16891084885539609</v>
      </c>
    </row>
    <row r="380" spans="2:8" collapsed="1" x14ac:dyDescent="0.25">
      <c r="B380" s="30" t="s">
        <v>181</v>
      </c>
      <c r="C380" s="31">
        <v>797307</v>
      </c>
      <c r="D380" s="32">
        <v>0.10859336546135601</v>
      </c>
      <c r="E380" s="31">
        <v>458647</v>
      </c>
      <c r="F380" s="32">
        <v>0.25955554823224425</v>
      </c>
      <c r="G380" s="31">
        <v>1255954</v>
      </c>
      <c r="H380" s="32">
        <v>0.15933501947680329</v>
      </c>
    </row>
    <row r="381" spans="2:8" hidden="1" outlineLevel="1" x14ac:dyDescent="0.25">
      <c r="B381" s="43" t="s">
        <v>58</v>
      </c>
      <c r="C381" s="26">
        <v>122428</v>
      </c>
      <c r="D381" s="27">
        <v>0.28672475222550364</v>
      </c>
      <c r="E381" s="28">
        <v>64557</v>
      </c>
      <c r="F381" s="29">
        <v>0.43049923552482872</v>
      </c>
      <c r="G381" s="26">
        <v>186985</v>
      </c>
      <c r="H381" s="27">
        <v>0.33297926944024647</v>
      </c>
    </row>
    <row r="382" spans="2:8" hidden="1" outlineLevel="1" x14ac:dyDescent="0.25">
      <c r="B382" s="43" t="s">
        <v>59</v>
      </c>
      <c r="C382" s="26">
        <v>118928</v>
      </c>
      <c r="D382" s="27">
        <v>6.7355931899159005E-2</v>
      </c>
      <c r="E382" s="28">
        <v>70469</v>
      </c>
      <c r="F382" s="29">
        <v>6.6726207596009779E-2</v>
      </c>
      <c r="G382" s="26">
        <v>189397</v>
      </c>
      <c r="H382" s="27">
        <v>6.7121543350386448E-2</v>
      </c>
    </row>
    <row r="383" spans="2:8" hidden="1" outlineLevel="1" x14ac:dyDescent="0.25">
      <c r="B383" s="43" t="s">
        <v>60</v>
      </c>
      <c r="C383" s="26">
        <v>112695</v>
      </c>
      <c r="D383" s="27">
        <v>0.15187660983686979</v>
      </c>
      <c r="E383" s="28">
        <v>68391</v>
      </c>
      <c r="F383" s="29">
        <v>0.35871659878811957</v>
      </c>
      <c r="G383" s="26">
        <v>181086</v>
      </c>
      <c r="H383" s="27">
        <v>0.22214198459887569</v>
      </c>
    </row>
    <row r="384" spans="2:8" hidden="1" outlineLevel="1" x14ac:dyDescent="0.25">
      <c r="B384" s="43" t="s">
        <v>61</v>
      </c>
      <c r="C384" s="26">
        <v>116770</v>
      </c>
      <c r="D384" s="27">
        <v>0.10130247385149338</v>
      </c>
      <c r="E384" s="28">
        <v>76082</v>
      </c>
      <c r="F384" s="29">
        <v>0.38792710290603272</v>
      </c>
      <c r="G384" s="26">
        <v>192852</v>
      </c>
      <c r="H384" s="27">
        <v>0.19898536488318008</v>
      </c>
    </row>
    <row r="385" spans="2:8" collapsed="1" x14ac:dyDescent="0.25">
      <c r="B385" s="145">
        <v>1987</v>
      </c>
      <c r="C385" s="40">
        <v>2247985</v>
      </c>
      <c r="D385" s="41">
        <v>0.13543255066421733</v>
      </c>
      <c r="E385" s="40">
        <v>1332328</v>
      </c>
      <c r="F385" s="41">
        <v>0.27331251170738602</v>
      </c>
      <c r="G385" s="40">
        <v>3580313</v>
      </c>
      <c r="H385" s="41">
        <v>0.18310638732375972</v>
      </c>
    </row>
    <row r="386" spans="2:8" hidden="1" outlineLevel="1" x14ac:dyDescent="0.25">
      <c r="B386" s="43" t="s">
        <v>49</v>
      </c>
      <c r="C386" s="26">
        <v>105544</v>
      </c>
      <c r="D386" s="27">
        <v>1.9276084521188341E-2</v>
      </c>
      <c r="E386" s="28">
        <v>63598</v>
      </c>
      <c r="F386" s="29">
        <v>7.1232461385571488E-2</v>
      </c>
      <c r="G386" s="26">
        <v>169142</v>
      </c>
      <c r="H386" s="27">
        <v>3.8209640491784214E-2</v>
      </c>
    </row>
    <row r="387" spans="2:8" hidden="1" outlineLevel="1" x14ac:dyDescent="0.25">
      <c r="B387" s="43" t="s">
        <v>50</v>
      </c>
      <c r="C387" s="26">
        <v>110860</v>
      </c>
      <c r="D387" s="27">
        <v>9.4178724412246506E-2</v>
      </c>
      <c r="E387" s="28">
        <v>61566</v>
      </c>
      <c r="F387" s="29">
        <v>0.33164622672117328</v>
      </c>
      <c r="G387" s="26">
        <v>172426</v>
      </c>
      <c r="H387" s="27">
        <v>0.16858577712113099</v>
      </c>
    </row>
    <row r="388" spans="2:8" hidden="1" outlineLevel="1" x14ac:dyDescent="0.25">
      <c r="B388" s="43" t="s">
        <v>51</v>
      </c>
      <c r="C388" s="26">
        <v>110082</v>
      </c>
      <c r="D388" s="27">
        <v>5.944853471921463E-2</v>
      </c>
      <c r="E388" s="28">
        <v>53984</v>
      </c>
      <c r="F388" s="29">
        <v>0.27954491585683816</v>
      </c>
      <c r="G388" s="26">
        <v>164066</v>
      </c>
      <c r="H388" s="27">
        <v>0.12300900099250489</v>
      </c>
    </row>
    <row r="389" spans="2:8" hidden="1" outlineLevel="1" x14ac:dyDescent="0.25">
      <c r="B389" s="43" t="s">
        <v>52</v>
      </c>
      <c r="C389" s="26">
        <v>106688</v>
      </c>
      <c r="D389" s="27">
        <v>0.15640920028615413</v>
      </c>
      <c r="E389" s="28">
        <v>53351</v>
      </c>
      <c r="F389" s="29">
        <v>0.35257580367102737</v>
      </c>
      <c r="G389" s="26">
        <v>160039</v>
      </c>
      <c r="H389" s="27">
        <v>0.21515998238447409</v>
      </c>
    </row>
    <row r="390" spans="2:8" hidden="1" outlineLevel="1" x14ac:dyDescent="0.25">
      <c r="B390" s="43" t="s">
        <v>53</v>
      </c>
      <c r="C390" s="26">
        <v>109714</v>
      </c>
      <c r="D390" s="27">
        <v>0.12149895735372285</v>
      </c>
      <c r="E390" s="28">
        <v>60194</v>
      </c>
      <c r="F390" s="29">
        <v>0.25310184028645177</v>
      </c>
      <c r="G390" s="26">
        <v>169908</v>
      </c>
      <c r="H390" s="27">
        <v>0.16483847967970156</v>
      </c>
    </row>
    <row r="391" spans="2:8" hidden="1" outlineLevel="1" x14ac:dyDescent="0.25">
      <c r="B391" s="43" t="s">
        <v>54</v>
      </c>
      <c r="C391" s="26">
        <v>99937</v>
      </c>
      <c r="D391" s="27">
        <v>0.16337031302748439</v>
      </c>
      <c r="E391" s="28">
        <v>57155</v>
      </c>
      <c r="F391" s="29">
        <v>0.40869543785275919</v>
      </c>
      <c r="G391" s="26">
        <v>157092</v>
      </c>
      <c r="H391" s="27">
        <v>0.2420696416711472</v>
      </c>
    </row>
    <row r="392" spans="2:8" hidden="1" outlineLevel="1" x14ac:dyDescent="0.25">
      <c r="B392" s="43" t="s">
        <v>55</v>
      </c>
      <c r="C392" s="26">
        <v>89196</v>
      </c>
      <c r="D392" s="27">
        <v>0.25667108118008386</v>
      </c>
      <c r="E392" s="28">
        <v>44480</v>
      </c>
      <c r="F392" s="29">
        <v>0.49136630343671417</v>
      </c>
      <c r="G392" s="26">
        <v>133676</v>
      </c>
      <c r="H392" s="27">
        <v>0.32611132605180404</v>
      </c>
    </row>
    <row r="393" spans="2:8" hidden="1" outlineLevel="1" x14ac:dyDescent="0.25">
      <c r="B393" s="43" t="s">
        <v>56</v>
      </c>
      <c r="C393" s="26">
        <v>100472</v>
      </c>
      <c r="D393" s="27">
        <v>0.13013059176855668</v>
      </c>
      <c r="E393" s="28">
        <v>40188</v>
      </c>
      <c r="F393" s="29">
        <v>0.32493735988395089</v>
      </c>
      <c r="G393" s="26">
        <v>140660</v>
      </c>
      <c r="H393" s="27">
        <v>0.17968717239065701</v>
      </c>
    </row>
    <row r="394" spans="2:8" collapsed="1" x14ac:dyDescent="0.25">
      <c r="B394" s="30" t="s">
        <v>182</v>
      </c>
      <c r="C394" s="31">
        <v>719206</v>
      </c>
      <c r="D394" s="32">
        <v>2.2901306207900873E-2</v>
      </c>
      <c r="E394" s="31">
        <v>364134</v>
      </c>
      <c r="F394" s="32">
        <v>0.25912965300229951</v>
      </c>
      <c r="G394" s="31">
        <v>1083340</v>
      </c>
      <c r="H394" s="32">
        <v>9.1747547866116941E-2</v>
      </c>
    </row>
    <row r="395" spans="2:8" hidden="1" outlineLevel="1" x14ac:dyDescent="0.25">
      <c r="B395" s="43" t="s">
        <v>58</v>
      </c>
      <c r="C395" s="26">
        <v>95147</v>
      </c>
      <c r="D395" s="27">
        <v>-2.0304986665842906E-2</v>
      </c>
      <c r="E395" s="28">
        <v>45129</v>
      </c>
      <c r="F395" s="29">
        <v>0.36267286671900467</v>
      </c>
      <c r="G395" s="26">
        <v>140276</v>
      </c>
      <c r="H395" s="27">
        <v>7.7082549505900877E-2</v>
      </c>
    </row>
    <row r="396" spans="2:8" hidden="1" outlineLevel="1" x14ac:dyDescent="0.25">
      <c r="B396" s="43" t="s">
        <v>59</v>
      </c>
      <c r="C396" s="26">
        <v>111423</v>
      </c>
      <c r="D396" s="27">
        <v>2.6931674342201006E-4</v>
      </c>
      <c r="E396" s="28">
        <v>66061</v>
      </c>
      <c r="F396" s="29">
        <v>0.37521077502758282</v>
      </c>
      <c r="G396" s="26">
        <v>177484</v>
      </c>
      <c r="H396" s="27">
        <v>0.11324092078027981</v>
      </c>
    </row>
    <row r="397" spans="2:8" hidden="1" outlineLevel="1" x14ac:dyDescent="0.25">
      <c r="B397" s="43" t="s">
        <v>60</v>
      </c>
      <c r="C397" s="26">
        <v>97836</v>
      </c>
      <c r="D397" s="27">
        <v>-1.6664321466621113E-2</v>
      </c>
      <c r="E397" s="28">
        <v>50335</v>
      </c>
      <c r="F397" s="29">
        <v>0.2774408039996954</v>
      </c>
      <c r="G397" s="26">
        <v>148171</v>
      </c>
      <c r="H397" s="27">
        <v>6.676890069619934E-2</v>
      </c>
    </row>
    <row r="398" spans="2:8" hidden="1" outlineLevel="1" x14ac:dyDescent="0.25">
      <c r="B398" s="43" t="s">
        <v>61</v>
      </c>
      <c r="C398" s="26">
        <v>106029</v>
      </c>
      <c r="D398" s="27">
        <v>4.4425181493119581E-2</v>
      </c>
      <c r="E398" s="28">
        <v>54817</v>
      </c>
      <c r="F398" s="29">
        <v>0.30420403987533007</v>
      </c>
      <c r="G398" s="26">
        <v>160846</v>
      </c>
      <c r="H398" s="27">
        <v>0.12048763497039361</v>
      </c>
    </row>
    <row r="399" spans="2:8" collapsed="1" x14ac:dyDescent="0.25">
      <c r="B399" s="145">
        <v>1986</v>
      </c>
      <c r="C399" s="40">
        <v>1979849</v>
      </c>
      <c r="D399" s="41">
        <v>5.7350696569543169E-2</v>
      </c>
      <c r="E399" s="40">
        <v>1046348</v>
      </c>
      <c r="F399" s="41">
        <v>0.29342919161602632</v>
      </c>
      <c r="G399" s="40">
        <v>3026197</v>
      </c>
      <c r="H399" s="41">
        <v>0.12857411370184768</v>
      </c>
    </row>
    <row r="400" spans="2:8" hidden="1" outlineLevel="1" x14ac:dyDescent="0.25">
      <c r="B400" s="43" t="s">
        <v>49</v>
      </c>
      <c r="C400" s="26">
        <v>103548</v>
      </c>
      <c r="D400" s="27">
        <v>9.7569507011648904E-2</v>
      </c>
      <c r="E400" s="28">
        <v>59369</v>
      </c>
      <c r="F400" s="29">
        <v>0.38712616822429902</v>
      </c>
      <c r="G400" s="26">
        <v>162917</v>
      </c>
      <c r="H400" s="27">
        <v>0.18793522090081161</v>
      </c>
    </row>
    <row r="401" spans="2:8" hidden="1" outlineLevel="1" x14ac:dyDescent="0.25">
      <c r="B401" s="43" t="s">
        <v>50</v>
      </c>
      <c r="C401" s="26">
        <v>101318</v>
      </c>
      <c r="D401" s="27">
        <v>5.7764785718014355E-2</v>
      </c>
      <c r="E401" s="28">
        <v>46233</v>
      </c>
      <c r="F401" s="29">
        <v>8.9347564854739492E-2</v>
      </c>
      <c r="G401" s="26">
        <v>147551</v>
      </c>
      <c r="H401" s="27">
        <v>6.7461982550316213E-2</v>
      </c>
    </row>
    <row r="402" spans="2:8" hidden="1" outlineLevel="1" x14ac:dyDescent="0.25">
      <c r="B402" s="43" t="s">
        <v>51</v>
      </c>
      <c r="C402" s="26">
        <v>103905</v>
      </c>
      <c r="D402" s="27">
        <v>4.3885511014876144E-3</v>
      </c>
      <c r="E402" s="28">
        <v>42190</v>
      </c>
      <c r="F402" s="29">
        <v>1.9944397437447137E-2</v>
      </c>
      <c r="G402" s="26">
        <v>146095</v>
      </c>
      <c r="H402" s="27">
        <v>8.8318970279526177E-3</v>
      </c>
    </row>
    <row r="403" spans="2:8" hidden="1" outlineLevel="1" x14ac:dyDescent="0.25">
      <c r="B403" s="43" t="s">
        <v>52</v>
      </c>
      <c r="C403" s="26">
        <v>92258</v>
      </c>
      <c r="D403" s="27">
        <v>-1.8959815399666069E-2</v>
      </c>
      <c r="E403" s="28">
        <v>39444</v>
      </c>
      <c r="F403" s="29">
        <v>6.4500458789874315E-2</v>
      </c>
      <c r="G403" s="26">
        <v>131702</v>
      </c>
      <c r="H403" s="27">
        <v>4.6302299858880236E-3</v>
      </c>
    </row>
    <row r="404" spans="2:8" hidden="1" outlineLevel="1" x14ac:dyDescent="0.25">
      <c r="B404" s="43" t="s">
        <v>53</v>
      </c>
      <c r="C404" s="26">
        <v>97828</v>
      </c>
      <c r="D404" s="27">
        <v>-3.3644822885591785E-2</v>
      </c>
      <c r="E404" s="28">
        <v>48036</v>
      </c>
      <c r="F404" s="29">
        <v>0.10017864504603535</v>
      </c>
      <c r="G404" s="26">
        <v>145864</v>
      </c>
      <c r="H404" s="27">
        <v>6.6806537102472863E-3</v>
      </c>
    </row>
    <row r="405" spans="2:8" hidden="1" outlineLevel="1" x14ac:dyDescent="0.25">
      <c r="B405" s="43" t="s">
        <v>54</v>
      </c>
      <c r="C405" s="26">
        <v>85903</v>
      </c>
      <c r="D405" s="27">
        <v>-3.7285666255743588E-2</v>
      </c>
      <c r="E405" s="28">
        <v>40573</v>
      </c>
      <c r="F405" s="29">
        <v>3.958696320590338E-2</v>
      </c>
      <c r="G405" s="26">
        <v>126476</v>
      </c>
      <c r="H405" s="27">
        <v>-1.3893870167942746E-2</v>
      </c>
    </row>
    <row r="406" spans="2:8" hidden="1" outlineLevel="1" x14ac:dyDescent="0.25">
      <c r="B406" s="43" t="s">
        <v>55</v>
      </c>
      <c r="C406" s="26">
        <v>70978</v>
      </c>
      <c r="D406" s="27">
        <v>-9.5614280981626387E-2</v>
      </c>
      <c r="E406" s="28">
        <v>29825</v>
      </c>
      <c r="F406" s="29">
        <v>4.4109924733064965E-2</v>
      </c>
      <c r="G406" s="26">
        <v>100803</v>
      </c>
      <c r="H406" s="27">
        <v>-5.8329518809494885E-2</v>
      </c>
    </row>
    <row r="407" spans="2:8" hidden="1" outlineLevel="1" x14ac:dyDescent="0.25">
      <c r="B407" s="43" t="s">
        <v>56</v>
      </c>
      <c r="C407" s="26">
        <v>88903</v>
      </c>
      <c r="D407" s="27">
        <v>-5.4344126281751226E-2</v>
      </c>
      <c r="E407" s="28">
        <v>30332</v>
      </c>
      <c r="F407" s="29">
        <v>0.14197507623959948</v>
      </c>
      <c r="G407" s="26">
        <v>119235</v>
      </c>
      <c r="H407" s="27">
        <v>-1.1097011768803955E-2</v>
      </c>
    </row>
    <row r="408" spans="2:8" collapsed="1" x14ac:dyDescent="0.25">
      <c r="B408" s="30" t="s">
        <v>183</v>
      </c>
      <c r="C408" s="31">
        <v>703104</v>
      </c>
      <c r="D408" s="32">
        <v>4.0137757185208844E-2</v>
      </c>
      <c r="E408" s="31">
        <v>289195</v>
      </c>
      <c r="F408" s="32">
        <v>1.1896639199426184E-2</v>
      </c>
      <c r="G408" s="31">
        <v>992299</v>
      </c>
      <c r="H408" s="32">
        <v>3.1745734673782833E-2</v>
      </c>
    </row>
    <row r="409" spans="2:8" hidden="1" outlineLevel="1" x14ac:dyDescent="0.25">
      <c r="B409" s="43" t="s">
        <v>58</v>
      </c>
      <c r="C409" s="26">
        <v>97119</v>
      </c>
      <c r="D409" s="27">
        <v>2.780867630700623E-4</v>
      </c>
      <c r="E409" s="28">
        <v>33118</v>
      </c>
      <c r="F409" s="29">
        <v>-0.23567966766674364</v>
      </c>
      <c r="G409" s="26">
        <v>130237</v>
      </c>
      <c r="H409" s="27">
        <v>-7.2531369728390138E-2</v>
      </c>
    </row>
    <row r="410" spans="2:8" hidden="1" outlineLevel="1" x14ac:dyDescent="0.25">
      <c r="B410" s="43" t="s">
        <v>59</v>
      </c>
      <c r="C410" s="26">
        <v>111393</v>
      </c>
      <c r="D410" s="27">
        <v>7.3150289017340997E-2</v>
      </c>
      <c r="E410" s="28">
        <v>48037</v>
      </c>
      <c r="F410" s="29">
        <v>0.13570702413882785</v>
      </c>
      <c r="G410" s="26">
        <v>159430</v>
      </c>
      <c r="H410" s="27">
        <v>9.1261285310444418E-2</v>
      </c>
    </row>
    <row r="411" spans="2:8" hidden="1" outlineLevel="1" x14ac:dyDescent="0.25">
      <c r="B411" s="43" t="s">
        <v>60</v>
      </c>
      <c r="C411" s="26">
        <v>99494</v>
      </c>
      <c r="D411" s="27">
        <v>5.6569711257659305E-2</v>
      </c>
      <c r="E411" s="28">
        <v>39403</v>
      </c>
      <c r="F411" s="29">
        <v>-9.974874371859288E-3</v>
      </c>
      <c r="G411" s="26">
        <v>138897</v>
      </c>
      <c r="H411" s="27">
        <v>3.6800107489157741E-2</v>
      </c>
    </row>
    <row r="412" spans="2:8" hidden="1" outlineLevel="1" x14ac:dyDescent="0.25">
      <c r="B412" s="43" t="s">
        <v>61</v>
      </c>
      <c r="C412" s="26">
        <v>101519</v>
      </c>
      <c r="D412" s="27">
        <v>7.0729916870027054E-3</v>
      </c>
      <c r="E412" s="28">
        <v>42031</v>
      </c>
      <c r="F412" s="29">
        <v>-2.3579426659852243E-2</v>
      </c>
      <c r="G412" s="26">
        <v>143550</v>
      </c>
      <c r="H412" s="27">
        <v>-2.0993799182492667E-3</v>
      </c>
    </row>
    <row r="413" spans="2:8" collapsed="1" x14ac:dyDescent="0.25">
      <c r="B413" s="145">
        <v>1985</v>
      </c>
      <c r="C413" s="40">
        <v>1872462</v>
      </c>
      <c r="D413" s="41">
        <v>1.9922250116701123E-2</v>
      </c>
      <c r="E413" s="40">
        <v>808972</v>
      </c>
      <c r="F413" s="41">
        <v>5.7441034837940608E-2</v>
      </c>
      <c r="G413" s="40">
        <v>2681434</v>
      </c>
      <c r="H413" s="41">
        <v>3.0957951336356704E-2</v>
      </c>
    </row>
    <row r="414" spans="2:8" hidden="1" outlineLevel="1" x14ac:dyDescent="0.25">
      <c r="B414" s="43" t="s">
        <v>49</v>
      </c>
      <c r="C414" s="26">
        <v>94343</v>
      </c>
      <c r="D414" s="27">
        <v>-1.9660206785473089E-2</v>
      </c>
      <c r="E414" s="28">
        <v>42800</v>
      </c>
      <c r="F414" s="29">
        <v>5.6627270377593852E-3</v>
      </c>
      <c r="G414" s="26">
        <v>137143</v>
      </c>
      <c r="H414" s="27">
        <v>-1.1895326887329416E-2</v>
      </c>
    </row>
    <row r="415" spans="2:8" hidden="1" outlineLevel="1" x14ac:dyDescent="0.25">
      <c r="B415" s="43" t="s">
        <v>50</v>
      </c>
      <c r="C415" s="26">
        <v>95785</v>
      </c>
      <c r="D415" s="27">
        <v>1.6750347638710528E-2</v>
      </c>
      <c r="E415" s="28">
        <v>42441</v>
      </c>
      <c r="F415" s="29">
        <v>7.06879588284266E-2</v>
      </c>
      <c r="G415" s="26">
        <v>138226</v>
      </c>
      <c r="H415" s="27">
        <v>3.2724175545029377E-2</v>
      </c>
    </row>
    <row r="416" spans="2:8" hidden="1" outlineLevel="1" x14ac:dyDescent="0.25">
      <c r="B416" s="43" t="s">
        <v>51</v>
      </c>
      <c r="C416" s="26">
        <v>103451</v>
      </c>
      <c r="D416" s="27">
        <v>0.15375006970389782</v>
      </c>
      <c r="E416" s="28">
        <v>41365</v>
      </c>
      <c r="F416" s="29">
        <v>0.17768477394374216</v>
      </c>
      <c r="G416" s="26">
        <v>144816</v>
      </c>
      <c r="H416" s="27">
        <v>0.16048690189039094</v>
      </c>
    </row>
    <row r="417" spans="2:8" hidden="1" outlineLevel="1" x14ac:dyDescent="0.25">
      <c r="B417" s="43" t="s">
        <v>52</v>
      </c>
      <c r="C417" s="26">
        <v>94041</v>
      </c>
      <c r="D417" s="27">
        <v>2.7141858534667218E-2</v>
      </c>
      <c r="E417" s="28">
        <v>37054</v>
      </c>
      <c r="F417" s="29">
        <v>2.8763396079737991E-2</v>
      </c>
      <c r="G417" s="26">
        <v>131095</v>
      </c>
      <c r="H417" s="27">
        <v>2.7599667643877224E-2</v>
      </c>
    </row>
    <row r="418" spans="2:8" hidden="1" outlineLevel="1" x14ac:dyDescent="0.25">
      <c r="B418" s="43" t="s">
        <v>53</v>
      </c>
      <c r="C418" s="26">
        <v>101234</v>
      </c>
      <c r="D418" s="27">
        <v>3.8478503944277431E-2</v>
      </c>
      <c r="E418" s="28">
        <v>43662</v>
      </c>
      <c r="F418" s="29">
        <v>1.6411760597807135E-2</v>
      </c>
      <c r="G418" s="26">
        <v>144896</v>
      </c>
      <c r="H418" s="27">
        <v>3.172885217886634E-2</v>
      </c>
    </row>
    <row r="419" spans="2:8" hidden="1" outlineLevel="1" x14ac:dyDescent="0.25">
      <c r="B419" s="43" t="s">
        <v>54</v>
      </c>
      <c r="C419" s="26">
        <v>89230</v>
      </c>
      <c r="D419" s="27">
        <v>5.4703198505945405E-2</v>
      </c>
      <c r="E419" s="28">
        <v>39028</v>
      </c>
      <c r="F419" s="29">
        <v>-7.4046833851336924E-2</v>
      </c>
      <c r="G419" s="26">
        <v>128258</v>
      </c>
      <c r="H419" s="27">
        <v>1.1889452548697887E-2</v>
      </c>
    </row>
    <row r="420" spans="2:8" hidden="1" outlineLevel="1" x14ac:dyDescent="0.25">
      <c r="B420" s="43" t="s">
        <v>55</v>
      </c>
      <c r="C420" s="26">
        <v>78482</v>
      </c>
      <c r="D420" s="27">
        <v>0.11965190099151157</v>
      </c>
      <c r="E420" s="28">
        <v>28565</v>
      </c>
      <c r="F420" s="29">
        <v>4.6528668254258942E-2</v>
      </c>
      <c r="G420" s="26">
        <v>107047</v>
      </c>
      <c r="H420" s="27">
        <v>9.9158024437827397E-2</v>
      </c>
    </row>
    <row r="421" spans="2:8" hidden="1" outlineLevel="1" x14ac:dyDescent="0.25">
      <c r="B421" s="43" t="s">
        <v>56</v>
      </c>
      <c r="C421" s="26">
        <v>94012</v>
      </c>
      <c r="D421" s="27">
        <v>0.25179089771244434</v>
      </c>
      <c r="E421" s="28">
        <v>26561</v>
      </c>
      <c r="F421" s="29">
        <v>0.15870523055446495</v>
      </c>
      <c r="G421" s="26">
        <v>120573</v>
      </c>
      <c r="H421" s="27">
        <v>0.23002295332823253</v>
      </c>
    </row>
    <row r="422" spans="2:8" collapsed="1" x14ac:dyDescent="0.25">
      <c r="B422" s="30" t="s">
        <v>184</v>
      </c>
      <c r="C422" s="31">
        <v>675972</v>
      </c>
      <c r="D422" s="32">
        <v>4.6454601185205391E-2</v>
      </c>
      <c r="E422" s="31">
        <v>285795</v>
      </c>
      <c r="F422" s="32">
        <v>7.9021388254393754E-2</v>
      </c>
      <c r="G422" s="31">
        <v>961767</v>
      </c>
      <c r="H422" s="32">
        <v>5.5924877227229164E-2</v>
      </c>
    </row>
    <row r="423" spans="2:8" hidden="1" outlineLevel="1" x14ac:dyDescent="0.25">
      <c r="B423" s="43" t="s">
        <v>58</v>
      </c>
      <c r="C423" s="26">
        <v>97092</v>
      </c>
      <c r="D423" s="27">
        <v>0.15144327696212145</v>
      </c>
      <c r="E423" s="28">
        <v>43330</v>
      </c>
      <c r="F423" s="29">
        <v>0.30405995124446994</v>
      </c>
      <c r="G423" s="26">
        <v>140422</v>
      </c>
      <c r="H423" s="27">
        <v>0.19458268466767059</v>
      </c>
    </row>
    <row r="424" spans="2:8" hidden="1" outlineLevel="1" x14ac:dyDescent="0.25">
      <c r="B424" s="43" t="s">
        <v>59</v>
      </c>
      <c r="C424" s="26">
        <v>103800</v>
      </c>
      <c r="D424" s="27">
        <v>4.3347008282375032E-3</v>
      </c>
      <c r="E424" s="28">
        <v>42297</v>
      </c>
      <c r="F424" s="29">
        <v>-5.6060166484411589E-2</v>
      </c>
      <c r="G424" s="26">
        <v>146097</v>
      </c>
      <c r="H424" s="27">
        <v>-1.3930791503837026E-2</v>
      </c>
    </row>
    <row r="425" spans="2:8" hidden="1" outlineLevel="1" x14ac:dyDescent="0.25">
      <c r="B425" s="43" t="s">
        <v>60</v>
      </c>
      <c r="C425" s="26">
        <v>94167</v>
      </c>
      <c r="D425" s="27">
        <v>7.015217461047385E-3</v>
      </c>
      <c r="E425" s="28">
        <v>39800</v>
      </c>
      <c r="F425" s="29">
        <v>0.11073900424201821</v>
      </c>
      <c r="G425" s="26">
        <v>133967</v>
      </c>
      <c r="H425" s="27">
        <v>3.5749905290583861E-2</v>
      </c>
    </row>
    <row r="426" spans="2:8" hidden="1" outlineLevel="1" x14ac:dyDescent="0.25">
      <c r="B426" s="43" t="s">
        <v>61</v>
      </c>
      <c r="C426" s="26">
        <v>100806</v>
      </c>
      <c r="D426" s="27">
        <v>9.0488678905327191E-3</v>
      </c>
      <c r="E426" s="28">
        <v>43046</v>
      </c>
      <c r="F426" s="29">
        <v>3.6578611505767356E-2</v>
      </c>
      <c r="G426" s="26">
        <v>143852</v>
      </c>
      <c r="H426" s="27">
        <v>1.7132271316349534E-2</v>
      </c>
    </row>
    <row r="427" spans="2:8" collapsed="1" x14ac:dyDescent="0.25">
      <c r="B427" s="145">
        <v>1984</v>
      </c>
      <c r="C427" s="40">
        <v>1835887</v>
      </c>
      <c r="D427" s="41">
        <v>5.4364568413290515E-2</v>
      </c>
      <c r="E427" s="40">
        <v>765028</v>
      </c>
      <c r="F427" s="41">
        <v>6.7318102168599347E-2</v>
      </c>
      <c r="G427" s="40">
        <v>2600915</v>
      </c>
      <c r="H427" s="41">
        <v>5.8141938045615849E-2</v>
      </c>
    </row>
    <row r="428" spans="2:8" hidden="1" outlineLevel="1" x14ac:dyDescent="0.25">
      <c r="B428" s="43" t="s">
        <v>49</v>
      </c>
      <c r="C428" s="26">
        <v>96235</v>
      </c>
      <c r="D428" s="27">
        <v>5.3925594944749244E-2</v>
      </c>
      <c r="E428" s="28">
        <v>42559</v>
      </c>
      <c r="F428" s="29">
        <v>9.3977328226614976E-2</v>
      </c>
      <c r="G428" s="26">
        <v>138794</v>
      </c>
      <c r="H428" s="27">
        <v>6.5891532400509822E-2</v>
      </c>
    </row>
    <row r="429" spans="2:8" hidden="1" outlineLevel="1" x14ac:dyDescent="0.25">
      <c r="B429" s="43" t="s">
        <v>50</v>
      </c>
      <c r="C429" s="26">
        <v>94207</v>
      </c>
      <c r="D429" s="27">
        <v>7.2911565400603617E-2</v>
      </c>
      <c r="E429" s="28">
        <v>39639</v>
      </c>
      <c r="F429" s="29">
        <v>7.3878413524057107E-2</v>
      </c>
      <c r="G429" s="26">
        <v>133846</v>
      </c>
      <c r="H429" s="27">
        <v>7.3197719637258851E-2</v>
      </c>
    </row>
    <row r="430" spans="2:8" hidden="1" outlineLevel="1" x14ac:dyDescent="0.25">
      <c r="B430" s="43" t="s">
        <v>51</v>
      </c>
      <c r="C430" s="26">
        <v>89665</v>
      </c>
      <c r="D430" s="27">
        <v>4.5521857254462894E-2</v>
      </c>
      <c r="E430" s="28">
        <v>35124</v>
      </c>
      <c r="F430" s="29">
        <v>4.3648789184370873E-2</v>
      </c>
      <c r="G430" s="26">
        <v>124789</v>
      </c>
      <c r="H430" s="27">
        <v>4.4993970657198457E-2</v>
      </c>
    </row>
    <row r="431" spans="2:8" hidden="1" outlineLevel="1" x14ac:dyDescent="0.25">
      <c r="B431" s="43" t="s">
        <v>52</v>
      </c>
      <c r="C431" s="26">
        <v>91556</v>
      </c>
      <c r="D431" s="27">
        <v>-7.3610506824781652E-2</v>
      </c>
      <c r="E431" s="28">
        <v>36018</v>
      </c>
      <c r="F431" s="29">
        <v>0.18503652036586171</v>
      </c>
      <c r="G431" s="26">
        <v>127574</v>
      </c>
      <c r="H431" s="27">
        <v>-1.2776165602631062E-2</v>
      </c>
    </row>
    <row r="432" spans="2:8" hidden="1" outlineLevel="1" x14ac:dyDescent="0.25">
      <c r="B432" s="43" t="s">
        <v>53</v>
      </c>
      <c r="C432" s="26">
        <v>97483</v>
      </c>
      <c r="D432" s="27">
        <v>-1.4716138226584019E-2</v>
      </c>
      <c r="E432" s="28">
        <v>42957</v>
      </c>
      <c r="F432" s="29">
        <v>6.3239443591901479E-2</v>
      </c>
      <c r="G432" s="26">
        <v>140440</v>
      </c>
      <c r="H432" s="27">
        <v>7.8871258280046597E-3</v>
      </c>
    </row>
    <row r="433" spans="2:8" hidden="1" outlineLevel="1" x14ac:dyDescent="0.25">
      <c r="B433" s="43" t="s">
        <v>54</v>
      </c>
      <c r="C433" s="26">
        <v>84602</v>
      </c>
      <c r="D433" s="27">
        <v>6.9165539814732835E-2</v>
      </c>
      <c r="E433" s="28">
        <v>42149</v>
      </c>
      <c r="F433" s="29">
        <v>8.8558884297520679E-2</v>
      </c>
      <c r="G433" s="26">
        <v>126751</v>
      </c>
      <c r="H433" s="27">
        <v>7.5537340155622967E-2</v>
      </c>
    </row>
    <row r="434" spans="2:8" hidden="1" outlineLevel="1" x14ac:dyDescent="0.25">
      <c r="B434" s="43" t="s">
        <v>55</v>
      </c>
      <c r="C434" s="26">
        <v>70095</v>
      </c>
      <c r="D434" s="27">
        <v>9.2145650581948013E-2</v>
      </c>
      <c r="E434" s="28">
        <v>27295</v>
      </c>
      <c r="F434" s="29">
        <v>0.1383351405455</v>
      </c>
      <c r="G434" s="26">
        <v>97390</v>
      </c>
      <c r="H434" s="27">
        <v>0.10470853798250879</v>
      </c>
    </row>
    <row r="435" spans="2:8" hidden="1" outlineLevel="1" x14ac:dyDescent="0.25">
      <c r="B435" s="43" t="s">
        <v>56</v>
      </c>
      <c r="C435" s="26">
        <v>75102</v>
      </c>
      <c r="D435" s="27">
        <v>2.366218684404231E-2</v>
      </c>
      <c r="E435" s="28">
        <v>22923</v>
      </c>
      <c r="F435" s="29">
        <v>9.7793048764371893E-3</v>
      </c>
      <c r="G435" s="26">
        <v>98025</v>
      </c>
      <c r="H435" s="27">
        <v>2.0381608668949891E-2</v>
      </c>
    </row>
    <row r="436" spans="2:8" collapsed="1" x14ac:dyDescent="0.25">
      <c r="B436" s="30" t="s">
        <v>185</v>
      </c>
      <c r="C436" s="31">
        <v>645964</v>
      </c>
      <c r="D436" s="32">
        <v>2.262242865782027E-2</v>
      </c>
      <c r="E436" s="31">
        <v>264865</v>
      </c>
      <c r="F436" s="32">
        <v>-1.7971020940855453E-2</v>
      </c>
      <c r="G436" s="31">
        <v>910829</v>
      </c>
      <c r="H436" s="32">
        <v>1.0476089045092785E-2</v>
      </c>
    </row>
    <row r="437" spans="2:8" hidden="1" outlineLevel="1" x14ac:dyDescent="0.25">
      <c r="B437" s="43" t="s">
        <v>58</v>
      </c>
      <c r="C437" s="26">
        <v>84322</v>
      </c>
      <c r="D437" s="27">
        <v>-6.8110736586174503E-2</v>
      </c>
      <c r="E437" s="28">
        <v>33227</v>
      </c>
      <c r="F437" s="29">
        <v>-8.3418388458249448E-2</v>
      </c>
      <c r="G437" s="26">
        <v>117549</v>
      </c>
      <c r="H437" s="27">
        <v>-7.2489269031687953E-2</v>
      </c>
    </row>
    <row r="438" spans="2:8" hidden="1" outlineLevel="1" x14ac:dyDescent="0.25">
      <c r="B438" s="43" t="s">
        <v>59</v>
      </c>
      <c r="C438" s="26">
        <v>103352</v>
      </c>
      <c r="D438" s="27">
        <v>3.6723475539416794E-2</v>
      </c>
      <c r="E438" s="28">
        <v>44809</v>
      </c>
      <c r="F438" s="29">
        <v>0.13512349588347061</v>
      </c>
      <c r="G438" s="26">
        <v>148161</v>
      </c>
      <c r="H438" s="27">
        <v>6.4635040167857039E-2</v>
      </c>
    </row>
    <row r="439" spans="2:8" hidden="1" outlineLevel="1" x14ac:dyDescent="0.25">
      <c r="B439" s="43" t="s">
        <v>60</v>
      </c>
      <c r="C439" s="26">
        <v>93511</v>
      </c>
      <c r="D439" s="27">
        <v>0.10482165432011237</v>
      </c>
      <c r="E439" s="28">
        <v>35832</v>
      </c>
      <c r="F439" s="29">
        <v>8.9284085727314277E-2</v>
      </c>
      <c r="G439" s="26">
        <v>129343</v>
      </c>
      <c r="H439" s="27">
        <v>0.10047305460547595</v>
      </c>
    </row>
    <row r="440" spans="2:8" hidden="1" outlineLevel="1" x14ac:dyDescent="0.25">
      <c r="B440" s="43" t="s">
        <v>61</v>
      </c>
      <c r="C440" s="26">
        <v>99902</v>
      </c>
      <c r="D440" s="27">
        <v>0.1076223737457731</v>
      </c>
      <c r="E440" s="28">
        <v>41527</v>
      </c>
      <c r="F440" s="29">
        <v>1.6996057110670204E-2</v>
      </c>
      <c r="G440" s="26">
        <v>141429</v>
      </c>
      <c r="H440" s="27">
        <v>7.9379979851634808E-2</v>
      </c>
    </row>
    <row r="441" spans="2:8" collapsed="1" x14ac:dyDescent="0.25">
      <c r="B441" s="145">
        <v>1983</v>
      </c>
      <c r="C441" s="40">
        <v>1741226</v>
      </c>
      <c r="D441" s="41">
        <v>4.0022219302122686E-2</v>
      </c>
      <c r="E441" s="40">
        <v>716776</v>
      </c>
      <c r="F441" s="41">
        <v>6.3398032469738519E-2</v>
      </c>
      <c r="G441" s="40">
        <v>2458002</v>
      </c>
      <c r="H441" s="41">
        <v>4.673198870824935E-2</v>
      </c>
    </row>
    <row r="442" spans="2:8" hidden="1" outlineLevel="1" x14ac:dyDescent="0.25">
      <c r="B442" s="43" t="s">
        <v>49</v>
      </c>
      <c r="C442" s="26">
        <v>91311</v>
      </c>
      <c r="D442" s="27">
        <v>5.2200366439658419E-2</v>
      </c>
      <c r="E442" s="28">
        <v>38903</v>
      </c>
      <c r="F442" s="29">
        <v>-0.13673582602906909</v>
      </c>
      <c r="G442" s="26">
        <v>130214</v>
      </c>
      <c r="H442" s="27">
        <v>-1.2378077453999325E-2</v>
      </c>
    </row>
    <row r="443" spans="2:8" hidden="1" outlineLevel="1" x14ac:dyDescent="0.25">
      <c r="B443" s="43" t="s">
        <v>50</v>
      </c>
      <c r="C443" s="26">
        <v>87805</v>
      </c>
      <c r="D443" s="27">
        <v>-2.5828497886456692E-2</v>
      </c>
      <c r="E443" s="28">
        <v>36912</v>
      </c>
      <c r="F443" s="29">
        <v>-0.10264015169932417</v>
      </c>
      <c r="G443" s="26">
        <v>124717</v>
      </c>
      <c r="H443" s="27">
        <v>-4.9898298887001258E-2</v>
      </c>
    </row>
    <row r="444" spans="2:8" hidden="1" outlineLevel="1" x14ac:dyDescent="0.25">
      <c r="B444" s="43" t="s">
        <v>51</v>
      </c>
      <c r="C444" s="26">
        <v>85761</v>
      </c>
      <c r="D444" s="27">
        <v>-4.4445682451253465E-2</v>
      </c>
      <c r="E444" s="28">
        <v>33655</v>
      </c>
      <c r="F444" s="29">
        <v>-1.1861769282715318E-2</v>
      </c>
      <c r="G444" s="26">
        <v>119416</v>
      </c>
      <c r="H444" s="27">
        <v>-3.5482073193386587E-2</v>
      </c>
    </row>
    <row r="445" spans="2:8" hidden="1" outlineLevel="1" x14ac:dyDescent="0.25">
      <c r="B445" s="43" t="s">
        <v>52</v>
      </c>
      <c r="C445" s="26">
        <v>98831</v>
      </c>
      <c r="D445" s="27">
        <v>0.25926633793305554</v>
      </c>
      <c r="E445" s="28">
        <v>30394</v>
      </c>
      <c r="F445" s="29">
        <v>-0.13839437577956681</v>
      </c>
      <c r="G445" s="26">
        <v>129225</v>
      </c>
      <c r="H445" s="27">
        <v>0.13595407835863527</v>
      </c>
    </row>
    <row r="446" spans="2:8" hidden="1" outlineLevel="1" x14ac:dyDescent="0.25">
      <c r="B446" s="43" t="s">
        <v>53</v>
      </c>
      <c r="C446" s="26">
        <v>98939</v>
      </c>
      <c r="D446" s="27">
        <v>7.8013488924481678E-2</v>
      </c>
      <c r="E446" s="28">
        <v>40402</v>
      </c>
      <c r="F446" s="29">
        <v>-0.11214152290957036</v>
      </c>
      <c r="G446" s="26">
        <v>139341</v>
      </c>
      <c r="H446" s="27">
        <v>1.4983537775705935E-2</v>
      </c>
    </row>
    <row r="447" spans="2:8" hidden="1" outlineLevel="1" x14ac:dyDescent="0.25">
      <c r="B447" s="43" t="s">
        <v>54</v>
      </c>
      <c r="C447" s="26">
        <v>79129</v>
      </c>
      <c r="D447" s="27">
        <v>2.421755675787618E-2</v>
      </c>
      <c r="E447" s="28">
        <v>38720</v>
      </c>
      <c r="F447" s="29">
        <v>8.764044943820215E-2</v>
      </c>
      <c r="G447" s="26">
        <v>117849</v>
      </c>
      <c r="H447" s="27">
        <v>4.4223714756596699E-2</v>
      </c>
    </row>
    <row r="448" spans="2:8" hidden="1" outlineLevel="1" x14ac:dyDescent="0.25">
      <c r="B448" s="43" t="s">
        <v>55</v>
      </c>
      <c r="C448" s="26">
        <v>64181</v>
      </c>
      <c r="D448" s="27">
        <v>5.7504407572786631E-2</v>
      </c>
      <c r="E448" s="28">
        <v>23978</v>
      </c>
      <c r="F448" s="29">
        <v>6.9289883676983965E-3</v>
      </c>
      <c r="G448" s="26">
        <v>88159</v>
      </c>
      <c r="H448" s="27">
        <v>4.3252390419388442E-2</v>
      </c>
    </row>
    <row r="449" spans="2:8" hidden="1" outlineLevel="1" x14ac:dyDescent="0.25">
      <c r="B449" s="43" t="s">
        <v>56</v>
      </c>
      <c r="C449" s="26">
        <v>73366</v>
      </c>
      <c r="D449" s="27">
        <v>0.19986916346389738</v>
      </c>
      <c r="E449" s="28">
        <v>22701</v>
      </c>
      <c r="F449" s="29">
        <v>0.1655285721620372</v>
      </c>
      <c r="G449" s="26">
        <v>96067</v>
      </c>
      <c r="H449" s="27">
        <v>0.19157301977127839</v>
      </c>
    </row>
    <row r="450" spans="2:8" collapsed="1" x14ac:dyDescent="0.25">
      <c r="B450" s="30" t="s">
        <v>186</v>
      </c>
      <c r="C450" s="31">
        <v>631674</v>
      </c>
      <c r="D450" s="32">
        <v>0.28884128052886093</v>
      </c>
      <c r="E450" s="31">
        <v>269712</v>
      </c>
      <c r="F450" s="32">
        <v>9.6608674085488566E-2</v>
      </c>
      <c r="G450" s="31">
        <v>901386</v>
      </c>
      <c r="H450" s="32">
        <v>0.22460774310824783</v>
      </c>
    </row>
    <row r="451" spans="2:8" hidden="1" outlineLevel="1" x14ac:dyDescent="0.25">
      <c r="B451" s="43" t="s">
        <v>58</v>
      </c>
      <c r="C451" s="26">
        <v>90485</v>
      </c>
      <c r="D451" s="27">
        <v>0.19549994715146402</v>
      </c>
      <c r="E451" s="28">
        <v>36251</v>
      </c>
      <c r="F451" s="29">
        <v>-6.2336721760947733E-2</v>
      </c>
      <c r="G451" s="26">
        <v>126736</v>
      </c>
      <c r="H451" s="27">
        <v>0.10832626433112669</v>
      </c>
    </row>
    <row r="452" spans="2:8" hidden="1" outlineLevel="1" x14ac:dyDescent="0.25">
      <c r="B452" s="43" t="s">
        <v>59</v>
      </c>
      <c r="C452" s="26">
        <v>99691</v>
      </c>
      <c r="D452" s="27">
        <v>0.32611905553708009</v>
      </c>
      <c r="E452" s="28">
        <v>39475</v>
      </c>
      <c r="F452" s="29">
        <v>6.6257900707687334E-2</v>
      </c>
      <c r="G452" s="26">
        <v>139166</v>
      </c>
      <c r="H452" s="27">
        <v>0.2403718459495352</v>
      </c>
    </row>
    <row r="453" spans="2:8" hidden="1" outlineLevel="1" x14ac:dyDescent="0.25">
      <c r="B453" s="43" t="s">
        <v>60</v>
      </c>
      <c r="C453" s="26">
        <v>84639</v>
      </c>
      <c r="D453" s="27">
        <v>0.20585553497649234</v>
      </c>
      <c r="E453" s="28">
        <v>32895</v>
      </c>
      <c r="F453" s="29">
        <v>-7.2753410756567827E-2</v>
      </c>
      <c r="G453" s="26">
        <v>117534</v>
      </c>
      <c r="H453" s="27">
        <v>0.11231616603259331</v>
      </c>
    </row>
    <row r="454" spans="2:8" hidden="1" outlineLevel="1" x14ac:dyDescent="0.25">
      <c r="B454" s="43" t="s">
        <v>61</v>
      </c>
      <c r="C454" s="26">
        <v>90195</v>
      </c>
      <c r="D454" s="27">
        <v>0.19444591588091953</v>
      </c>
      <c r="E454" s="28">
        <v>40833</v>
      </c>
      <c r="F454" s="29">
        <v>2.2691411826583519E-2</v>
      </c>
      <c r="G454" s="26">
        <v>131028</v>
      </c>
      <c r="H454" s="27">
        <v>0.13504101733382989</v>
      </c>
    </row>
    <row r="455" spans="2:8" collapsed="1" x14ac:dyDescent="0.25">
      <c r="B455" s="145">
        <v>1982</v>
      </c>
      <c r="C455" s="40">
        <v>1674220</v>
      </c>
      <c r="D455" s="41">
        <v>0.11927017663960893</v>
      </c>
      <c r="E455" s="40">
        <v>674043</v>
      </c>
      <c r="F455" s="41">
        <v>-4.0315565116984309E-2</v>
      </c>
      <c r="G455" s="40">
        <v>2348263</v>
      </c>
      <c r="H455" s="41">
        <v>6.8279430235927752E-2</v>
      </c>
    </row>
    <row r="456" spans="2:8" hidden="1" outlineLevel="1" x14ac:dyDescent="0.25">
      <c r="B456" s="43" t="s">
        <v>49</v>
      </c>
      <c r="C456" s="26">
        <v>86781</v>
      </c>
      <c r="D456" s="27">
        <v>0.31158467467694395</v>
      </c>
      <c r="E456" s="28">
        <v>45065</v>
      </c>
      <c r="F456" s="29">
        <v>0.22499184516690218</v>
      </c>
      <c r="G456" s="26">
        <v>131846</v>
      </c>
      <c r="H456" s="27">
        <v>0.28064262333297729</v>
      </c>
    </row>
    <row r="457" spans="2:8" hidden="1" outlineLevel="1" x14ac:dyDescent="0.25">
      <c r="B457" s="43" t="s">
        <v>50</v>
      </c>
      <c r="C457" s="26">
        <v>90133</v>
      </c>
      <c r="D457" s="27">
        <v>0.43177341466514174</v>
      </c>
      <c r="E457" s="28">
        <v>41134</v>
      </c>
      <c r="F457" s="29">
        <v>0.22258879476891069</v>
      </c>
      <c r="G457" s="26">
        <v>131267</v>
      </c>
      <c r="H457" s="27">
        <v>0.35891383790386855</v>
      </c>
    </row>
    <row r="458" spans="2:8" hidden="1" outlineLevel="1" x14ac:dyDescent="0.25">
      <c r="B458" s="43" t="s">
        <v>51</v>
      </c>
      <c r="C458" s="26">
        <v>89750</v>
      </c>
      <c r="D458" s="27">
        <v>0.39302787607872358</v>
      </c>
      <c r="E458" s="28">
        <v>34059</v>
      </c>
      <c r="F458" s="29">
        <v>0.39403241650294696</v>
      </c>
      <c r="G458" s="26">
        <v>123809</v>
      </c>
      <c r="H458" s="27">
        <v>0.39330407382399279</v>
      </c>
    </row>
    <row r="459" spans="2:8" hidden="1" outlineLevel="1" x14ac:dyDescent="0.25">
      <c r="B459" s="43" t="s">
        <v>52</v>
      </c>
      <c r="C459" s="26">
        <v>78483</v>
      </c>
      <c r="D459" s="27">
        <v>8.4378799602077947E-2</v>
      </c>
      <c r="E459" s="28">
        <v>35276</v>
      </c>
      <c r="F459" s="29">
        <v>0.28062150584476875</v>
      </c>
      <c r="G459" s="26">
        <v>113759</v>
      </c>
      <c r="H459" s="27">
        <v>0.13847801285002292</v>
      </c>
    </row>
    <row r="460" spans="2:8" hidden="1" outlineLevel="1" x14ac:dyDescent="0.25">
      <c r="B460" s="43" t="s">
        <v>53</v>
      </c>
      <c r="C460" s="26">
        <v>91779</v>
      </c>
      <c r="D460" s="27">
        <v>0.14999749398556528</v>
      </c>
      <c r="E460" s="28">
        <v>45505</v>
      </c>
      <c r="F460" s="29">
        <v>0.3107788915773706</v>
      </c>
      <c r="G460" s="26">
        <v>137284</v>
      </c>
      <c r="H460" s="27">
        <v>0.19873563619852597</v>
      </c>
    </row>
    <row r="461" spans="2:8" hidden="1" outlineLevel="1" x14ac:dyDescent="0.25">
      <c r="B461" s="43" t="s">
        <v>54</v>
      </c>
      <c r="C461" s="26">
        <v>77258</v>
      </c>
      <c r="D461" s="27">
        <v>0.10343350091407677</v>
      </c>
      <c r="E461" s="28">
        <v>35600</v>
      </c>
      <c r="F461" s="29">
        <v>8.0752884031572547E-2</v>
      </c>
      <c r="G461" s="26">
        <v>112858</v>
      </c>
      <c r="H461" s="27">
        <v>9.617700765375492E-2</v>
      </c>
    </row>
    <row r="462" spans="2:8" hidden="1" outlineLevel="1" x14ac:dyDescent="0.25">
      <c r="B462" s="43" t="s">
        <v>55</v>
      </c>
      <c r="C462" s="26">
        <v>60691</v>
      </c>
      <c r="D462" s="27">
        <v>0.15582090689215189</v>
      </c>
      <c r="E462" s="28">
        <v>23813</v>
      </c>
      <c r="F462" s="29">
        <v>0.21886676562420027</v>
      </c>
      <c r="G462" s="26">
        <v>84504</v>
      </c>
      <c r="H462" s="27">
        <v>0.17291730283430029</v>
      </c>
    </row>
    <row r="463" spans="2:8" hidden="1" outlineLevel="1" x14ac:dyDescent="0.25">
      <c r="B463" s="43" t="s">
        <v>56</v>
      </c>
      <c r="C463" s="26">
        <v>61145</v>
      </c>
      <c r="D463" s="27">
        <v>6.0790062629031416E-2</v>
      </c>
      <c r="E463" s="28">
        <v>19477</v>
      </c>
      <c r="F463" s="29">
        <v>0.25666172011097488</v>
      </c>
      <c r="G463" s="26">
        <v>80622</v>
      </c>
      <c r="H463" s="27">
        <v>0.10229696472518457</v>
      </c>
    </row>
    <row r="464" spans="2:8" collapsed="1" x14ac:dyDescent="0.25">
      <c r="B464" s="30" t="s">
        <v>187</v>
      </c>
      <c r="C464" s="31">
        <v>490110</v>
      </c>
      <c r="D464" s="32">
        <v>-3.2731722239216832E-2</v>
      </c>
      <c r="E464" s="31">
        <v>245951</v>
      </c>
      <c r="F464" s="32">
        <v>-2.1300894534110104E-2</v>
      </c>
      <c r="G464" s="31">
        <v>736061</v>
      </c>
      <c r="H464" s="32">
        <v>-2.8941990688642116E-2</v>
      </c>
    </row>
    <row r="465" spans="2:8" hidden="1" outlineLevel="1" x14ac:dyDescent="0.25">
      <c r="B465" s="43" t="s">
        <v>58</v>
      </c>
      <c r="C465" s="26">
        <v>75688</v>
      </c>
      <c r="D465" s="27">
        <v>0.127030689280343</v>
      </c>
      <c r="E465" s="28">
        <v>38661</v>
      </c>
      <c r="F465" s="29">
        <v>0.31218816821097639</v>
      </c>
      <c r="G465" s="26">
        <v>114349</v>
      </c>
      <c r="H465" s="27">
        <v>0.18349203063547925</v>
      </c>
    </row>
    <row r="466" spans="2:8" hidden="1" outlineLevel="1" x14ac:dyDescent="0.25">
      <c r="B466" s="43" t="s">
        <v>59</v>
      </c>
      <c r="C466" s="26">
        <v>75175</v>
      </c>
      <c r="D466" s="27">
        <v>-5.5626044244563633E-2</v>
      </c>
      <c r="E466" s="28">
        <v>37022</v>
      </c>
      <c r="F466" s="29">
        <v>-0.12784753468868526</v>
      </c>
      <c r="G466" s="26">
        <v>112197</v>
      </c>
      <c r="H466" s="27">
        <v>-8.0744272932848249E-2</v>
      </c>
    </row>
    <row r="467" spans="2:8" hidden="1" outlineLevel="1" x14ac:dyDescent="0.25">
      <c r="B467" s="43" t="s">
        <v>60</v>
      </c>
      <c r="C467" s="26">
        <v>70190</v>
      </c>
      <c r="D467" s="27">
        <v>-9.7629332510542066E-2</v>
      </c>
      <c r="E467" s="28">
        <v>35476</v>
      </c>
      <c r="F467" s="29">
        <v>-7.5953323609085244E-2</v>
      </c>
      <c r="G467" s="26">
        <v>105666</v>
      </c>
      <c r="H467" s="27">
        <v>-9.0466189230133609E-2</v>
      </c>
    </row>
    <row r="468" spans="2:8" hidden="1" outlineLevel="1" x14ac:dyDescent="0.25">
      <c r="B468" s="43" t="s">
        <v>61</v>
      </c>
      <c r="C468" s="26">
        <v>75512</v>
      </c>
      <c r="D468" s="27">
        <v>0.12516390511383957</v>
      </c>
      <c r="E468" s="28">
        <v>39927</v>
      </c>
      <c r="F468" s="29">
        <v>9.1587609700084727E-2</v>
      </c>
      <c r="G468" s="26">
        <v>115439</v>
      </c>
      <c r="H468" s="27">
        <v>0.1133196385344637</v>
      </c>
    </row>
    <row r="469" spans="2:8" collapsed="1" x14ac:dyDescent="0.25">
      <c r="B469" s="145">
        <v>1981</v>
      </c>
      <c r="C469" s="40">
        <v>1495814</v>
      </c>
      <c r="D469" s="41">
        <v>0.14819551226941119</v>
      </c>
      <c r="E469" s="40">
        <v>702359</v>
      </c>
      <c r="F469" s="41">
        <v>0.14441040848581621</v>
      </c>
      <c r="G469" s="40">
        <v>2198173</v>
      </c>
      <c r="H469" s="41">
        <v>0.14698337892033431</v>
      </c>
    </row>
    <row r="470" spans="2:8" hidden="1" outlineLevel="1" x14ac:dyDescent="0.25">
      <c r="B470" s="43" t="s">
        <v>49</v>
      </c>
      <c r="C470" s="26">
        <v>66165</v>
      </c>
      <c r="D470" s="27">
        <v>-1.9298323624883262E-2</v>
      </c>
      <c r="E470" s="28">
        <v>36788</v>
      </c>
      <c r="F470" s="29">
        <v>-6.7430541472317973E-2</v>
      </c>
      <c r="G470" s="26">
        <v>102953</v>
      </c>
      <c r="H470" s="27">
        <v>-3.7057475564700959E-2</v>
      </c>
    </row>
    <row r="471" spans="2:8" hidden="1" outlineLevel="1" x14ac:dyDescent="0.25">
      <c r="B471" s="43" t="s">
        <v>50</v>
      </c>
      <c r="C471" s="26">
        <v>62952</v>
      </c>
      <c r="D471" s="27">
        <v>-0.10033870207079876</v>
      </c>
      <c r="E471" s="28">
        <v>33645</v>
      </c>
      <c r="F471" s="29">
        <v>4.6582459912209995E-3</v>
      </c>
      <c r="G471" s="26">
        <v>96597</v>
      </c>
      <c r="H471" s="27">
        <v>-6.635286385339545E-2</v>
      </c>
    </row>
    <row r="472" spans="2:8" hidden="1" outlineLevel="1" x14ac:dyDescent="0.25">
      <c r="B472" s="43" t="s">
        <v>51</v>
      </c>
      <c r="C472" s="26">
        <v>64428</v>
      </c>
      <c r="D472" s="27">
        <v>-0.16973156870578232</v>
      </c>
      <c r="E472" s="28">
        <v>24432</v>
      </c>
      <c r="F472" s="29">
        <v>-0.224036079527409</v>
      </c>
      <c r="G472" s="26">
        <v>88860</v>
      </c>
      <c r="H472" s="27">
        <v>-0.18540587615162485</v>
      </c>
    </row>
    <row r="473" spans="2:8" hidden="1" outlineLevel="1" x14ac:dyDescent="0.25">
      <c r="B473" s="43" t="s">
        <v>52</v>
      </c>
      <c r="C473" s="26">
        <v>72376</v>
      </c>
      <c r="D473" s="27">
        <v>-3.6656462132304002E-2</v>
      </c>
      <c r="E473" s="28">
        <v>27546</v>
      </c>
      <c r="F473" s="29">
        <v>-0.1073882047958522</v>
      </c>
      <c r="G473" s="26">
        <v>99922</v>
      </c>
      <c r="H473" s="27">
        <v>-5.7250684026795007E-2</v>
      </c>
    </row>
    <row r="474" spans="2:8" hidden="1" outlineLevel="1" x14ac:dyDescent="0.25">
      <c r="B474" s="43" t="s">
        <v>53</v>
      </c>
      <c r="C474" s="26">
        <v>79808</v>
      </c>
      <c r="D474" s="27">
        <v>-1.5457494972921593E-2</v>
      </c>
      <c r="E474" s="28">
        <v>34716</v>
      </c>
      <c r="F474" s="29">
        <v>2.9812227462846064E-2</v>
      </c>
      <c r="G474" s="26">
        <v>114524</v>
      </c>
      <c r="H474" s="27">
        <v>-2.1608057714425088E-3</v>
      </c>
    </row>
    <row r="475" spans="2:8" hidden="1" outlineLevel="1" x14ac:dyDescent="0.25">
      <c r="B475" s="43" t="s">
        <v>54</v>
      </c>
      <c r="C475" s="26">
        <v>70016</v>
      </c>
      <c r="D475" s="27">
        <v>-5.0990810268643716E-2</v>
      </c>
      <c r="E475" s="28">
        <v>32940</v>
      </c>
      <c r="F475" s="29">
        <v>3.3405205138326011E-4</v>
      </c>
      <c r="G475" s="26">
        <v>102956</v>
      </c>
      <c r="H475" s="27">
        <v>-3.5152333024075277E-2</v>
      </c>
    </row>
    <row r="476" spans="2:8" hidden="1" outlineLevel="1" x14ac:dyDescent="0.25">
      <c r="B476" s="43" t="s">
        <v>55</v>
      </c>
      <c r="C476" s="26">
        <v>52509</v>
      </c>
      <c r="D476" s="27">
        <v>-3.4175143009546272E-2</v>
      </c>
      <c r="E476" s="28">
        <v>19537</v>
      </c>
      <c r="F476" s="29">
        <v>-0.11296254256526672</v>
      </c>
      <c r="G476" s="26">
        <v>72046</v>
      </c>
      <c r="H476" s="27">
        <v>-5.6890773903026548E-2</v>
      </c>
    </row>
    <row r="477" spans="2:8" hidden="1" outlineLevel="1" x14ac:dyDescent="0.25">
      <c r="B477" s="43" t="s">
        <v>56</v>
      </c>
      <c r="C477" s="26">
        <v>57641</v>
      </c>
      <c r="D477" s="27">
        <v>-6.241257035036929E-2</v>
      </c>
      <c r="E477" s="28">
        <v>15499</v>
      </c>
      <c r="F477" s="29">
        <v>-0.2484604567715657</v>
      </c>
      <c r="G477" s="26">
        <v>73140</v>
      </c>
      <c r="H477" s="27">
        <v>-0.10914605181422876</v>
      </c>
    </row>
    <row r="478" spans="2:8" collapsed="1" x14ac:dyDescent="0.25">
      <c r="B478" s="30" t="s">
        <v>188</v>
      </c>
      <c r="C478" s="31">
        <v>506695</v>
      </c>
      <c r="D478" s="32">
        <v>-0.17222118755656624</v>
      </c>
      <c r="E478" s="31">
        <v>251304</v>
      </c>
      <c r="F478" s="32">
        <v>-0.11620039037085228</v>
      </c>
      <c r="G478" s="31">
        <v>757999</v>
      </c>
      <c r="H478" s="32">
        <v>-0.15445212776044415</v>
      </c>
    </row>
    <row r="479" spans="2:8" hidden="1" outlineLevel="1" x14ac:dyDescent="0.25">
      <c r="B479" s="43" t="s">
        <v>58</v>
      </c>
      <c r="C479" s="26">
        <v>67157</v>
      </c>
      <c r="D479" s="27">
        <v>-0.1924459782830894</v>
      </c>
      <c r="E479" s="28">
        <v>29463</v>
      </c>
      <c r="F479" s="29">
        <v>-6.3685766040613934E-2</v>
      </c>
      <c r="G479" s="26">
        <v>96620</v>
      </c>
      <c r="H479" s="27">
        <v>-0.15709948703632626</v>
      </c>
    </row>
    <row r="480" spans="2:8" hidden="1" outlineLevel="1" x14ac:dyDescent="0.25">
      <c r="B480" s="43" t="s">
        <v>59</v>
      </c>
      <c r="C480" s="26">
        <v>79603</v>
      </c>
      <c r="D480" s="27">
        <v>-0.14878578226418726</v>
      </c>
      <c r="E480" s="28">
        <v>42449</v>
      </c>
      <c r="F480" s="29">
        <v>-7.6151301471228394E-2</v>
      </c>
      <c r="G480" s="26">
        <v>122052</v>
      </c>
      <c r="H480" s="27">
        <v>-0.12485569856236334</v>
      </c>
    </row>
    <row r="481" spans="2:8" hidden="1" outlineLevel="1" x14ac:dyDescent="0.25">
      <c r="B481" s="43" t="s">
        <v>60</v>
      </c>
      <c r="C481" s="26">
        <v>77784</v>
      </c>
      <c r="D481" s="27">
        <v>-0.11048087369203496</v>
      </c>
      <c r="E481" s="28">
        <v>38392</v>
      </c>
      <c r="F481" s="29">
        <v>-4.3404594608063007E-2</v>
      </c>
      <c r="G481" s="26">
        <v>116176</v>
      </c>
      <c r="H481" s="27">
        <v>-8.9379913622147811E-2</v>
      </c>
    </row>
    <row r="482" spans="2:8" hidden="1" outlineLevel="1" x14ac:dyDescent="0.25">
      <c r="B482" s="43" t="s">
        <v>61</v>
      </c>
      <c r="C482" s="26">
        <v>67112</v>
      </c>
      <c r="D482" s="27">
        <v>-0.27334149008737829</v>
      </c>
      <c r="E482" s="28">
        <v>36577</v>
      </c>
      <c r="F482" s="29">
        <v>-0.15736730556579437</v>
      </c>
      <c r="G482" s="26">
        <v>103689</v>
      </c>
      <c r="H482" s="27">
        <v>-0.23626118660921447</v>
      </c>
    </row>
    <row r="483" spans="2:8" collapsed="1" x14ac:dyDescent="0.25">
      <c r="B483" s="145">
        <v>1980</v>
      </c>
      <c r="C483" s="40">
        <v>1302752</v>
      </c>
      <c r="D483" s="41">
        <v>-0.12499563422019111</v>
      </c>
      <c r="E483" s="40">
        <v>613730</v>
      </c>
      <c r="F483" s="41">
        <v>-8.5224799823522712E-2</v>
      </c>
      <c r="G483" s="40">
        <v>1916482</v>
      </c>
      <c r="H483" s="41">
        <v>-0.11264121939474758</v>
      </c>
    </row>
    <row r="484" spans="2:8" hidden="1" outlineLevel="1" x14ac:dyDescent="0.25">
      <c r="B484" s="43" t="s">
        <v>49</v>
      </c>
      <c r="C484" s="26">
        <v>67467</v>
      </c>
      <c r="D484" s="27">
        <v>-0.19867211440245147</v>
      </c>
      <c r="E484" s="28">
        <v>39448</v>
      </c>
      <c r="F484" s="29">
        <v>-0.12717939640676168</v>
      </c>
      <c r="G484" s="26">
        <v>106915</v>
      </c>
      <c r="H484" s="27">
        <v>-0.17369966767138112</v>
      </c>
    </row>
    <row r="485" spans="2:8" hidden="1" outlineLevel="1" x14ac:dyDescent="0.25">
      <c r="B485" s="43" t="s">
        <v>50</v>
      </c>
      <c r="C485" s="26">
        <v>69973</v>
      </c>
      <c r="D485" s="27">
        <v>-0.18692772484313269</v>
      </c>
      <c r="E485" s="28">
        <v>33489</v>
      </c>
      <c r="F485" s="29">
        <v>-0.21346704871060174</v>
      </c>
      <c r="G485" s="26">
        <v>103462</v>
      </c>
      <c r="H485" s="27">
        <v>-0.19571199800991934</v>
      </c>
    </row>
    <row r="486" spans="2:8" hidden="1" outlineLevel="1" x14ac:dyDescent="0.25">
      <c r="B486" s="43" t="s">
        <v>51</v>
      </c>
      <c r="C486" s="26">
        <v>77599</v>
      </c>
      <c r="D486" s="27">
        <v>-9.1133754977746562E-2</v>
      </c>
      <c r="E486" s="28">
        <v>31486</v>
      </c>
      <c r="F486" s="29">
        <v>-0.11590947380243721</v>
      </c>
      <c r="G486" s="26">
        <v>109085</v>
      </c>
      <c r="H486" s="27">
        <v>-9.8426368249665219E-2</v>
      </c>
    </row>
    <row r="487" spans="2:8" hidden="1" outlineLevel="1" x14ac:dyDescent="0.25">
      <c r="B487" s="43" t="s">
        <v>52</v>
      </c>
      <c r="C487" s="26">
        <v>75130</v>
      </c>
      <c r="D487" s="27">
        <v>-2.5374257322989924E-2</v>
      </c>
      <c r="E487" s="28">
        <v>30860</v>
      </c>
      <c r="F487" s="29">
        <v>-6.8827132554841408E-2</v>
      </c>
      <c r="G487" s="26">
        <v>105990</v>
      </c>
      <c r="H487" s="27">
        <v>-3.843885799305069E-2</v>
      </c>
    </row>
    <row r="488" spans="2:8" hidden="1" outlineLevel="1" x14ac:dyDescent="0.25">
      <c r="B488" s="43" t="s">
        <v>53</v>
      </c>
      <c r="C488" s="26">
        <v>81061</v>
      </c>
      <c r="D488" s="27">
        <v>-0.11220511247891707</v>
      </c>
      <c r="E488" s="28">
        <v>33711</v>
      </c>
      <c r="F488" s="29">
        <v>-0.12866706298948016</v>
      </c>
      <c r="G488" s="26">
        <v>114772</v>
      </c>
      <c r="H488" s="27">
        <v>-0.11710450401938532</v>
      </c>
    </row>
    <row r="489" spans="2:8" hidden="1" outlineLevel="1" x14ac:dyDescent="0.25">
      <c r="B489" s="43" t="s">
        <v>54</v>
      </c>
      <c r="C489" s="26">
        <v>73778</v>
      </c>
      <c r="D489" s="27">
        <v>-8.5377797061922722E-2</v>
      </c>
      <c r="E489" s="28">
        <v>32929</v>
      </c>
      <c r="F489" s="29">
        <v>-0.11428801979665393</v>
      </c>
      <c r="G489" s="26">
        <v>106707</v>
      </c>
      <c r="H489" s="27">
        <v>-9.4498612560780071E-2</v>
      </c>
    </row>
    <row r="490" spans="2:8" hidden="1" outlineLevel="1" x14ac:dyDescent="0.25">
      <c r="B490" s="43" t="s">
        <v>55</v>
      </c>
      <c r="C490" s="26">
        <v>54367</v>
      </c>
      <c r="D490" s="27">
        <v>-5.3367460649115461E-2</v>
      </c>
      <c r="E490" s="28">
        <v>22025</v>
      </c>
      <c r="F490" s="29">
        <v>0.10990727675871792</v>
      </c>
      <c r="G490" s="26">
        <v>76392</v>
      </c>
      <c r="H490" s="27">
        <v>-1.143951550287281E-2</v>
      </c>
    </row>
    <row r="491" spans="2:8" hidden="1" outlineLevel="1" x14ac:dyDescent="0.25">
      <c r="B491" s="43" t="s">
        <v>56</v>
      </c>
      <c r="C491" s="26">
        <v>61478</v>
      </c>
      <c r="D491" s="27">
        <v>-2.4901662225605858E-2</v>
      </c>
      <c r="E491" s="28">
        <v>20623</v>
      </c>
      <c r="F491" s="29">
        <v>0.22807122015125358</v>
      </c>
      <c r="G491" s="26">
        <v>82101</v>
      </c>
      <c r="H491" s="27">
        <v>2.8306258689144714E-2</v>
      </c>
    </row>
    <row r="492" spans="2:8" collapsed="1" x14ac:dyDescent="0.25">
      <c r="B492" s="30" t="s">
        <v>189</v>
      </c>
      <c r="C492" s="31">
        <v>612114</v>
      </c>
      <c r="D492" s="32"/>
      <c r="E492" s="31">
        <v>284345</v>
      </c>
      <c r="F492" s="32"/>
      <c r="G492" s="31">
        <v>896459</v>
      </c>
      <c r="H492" s="32"/>
    </row>
    <row r="493" spans="2:8" hidden="1" outlineLevel="1" x14ac:dyDescent="0.25">
      <c r="B493" s="43" t="s">
        <v>58</v>
      </c>
      <c r="C493" s="26">
        <v>83161</v>
      </c>
      <c r="D493" s="27">
        <v>0.1781848577581322</v>
      </c>
      <c r="E493" s="28">
        <v>31467</v>
      </c>
      <c r="F493" s="29">
        <v>0.41507397580608885</v>
      </c>
      <c r="G493" s="26">
        <v>114628</v>
      </c>
      <c r="H493" s="27">
        <v>0.23493605972786336</v>
      </c>
    </row>
    <row r="494" spans="2:8" hidden="1" outlineLevel="1" x14ac:dyDescent="0.25">
      <c r="B494" s="43" t="s">
        <v>59</v>
      </c>
      <c r="C494" s="26">
        <v>93517</v>
      </c>
      <c r="D494" s="27">
        <v>7.7869088645820206E-2</v>
      </c>
      <c r="E494" s="28">
        <v>45948</v>
      </c>
      <c r="F494" s="29">
        <v>0.16871423120946205</v>
      </c>
      <c r="G494" s="26">
        <v>139465</v>
      </c>
      <c r="H494" s="27">
        <v>0.1061978489165265</v>
      </c>
    </row>
    <row r="495" spans="2:8" hidden="1" outlineLevel="1" x14ac:dyDescent="0.25">
      <c r="B495" s="43" t="s">
        <v>60</v>
      </c>
      <c r="C495" s="26">
        <v>87445</v>
      </c>
      <c r="D495" s="27">
        <v>9.534904112334508E-2</v>
      </c>
      <c r="E495" s="28">
        <v>40134</v>
      </c>
      <c r="F495" s="29">
        <v>0.17757173874772603</v>
      </c>
      <c r="G495" s="26">
        <v>127579</v>
      </c>
      <c r="H495" s="27">
        <v>0.11994908484396261</v>
      </c>
    </row>
    <row r="496" spans="2:8" hidden="1" outlineLevel="1" x14ac:dyDescent="0.25">
      <c r="B496" s="43" t="s">
        <v>61</v>
      </c>
      <c r="C496" s="26">
        <v>92357</v>
      </c>
      <c r="D496" s="27">
        <v>0.10129736948796841</v>
      </c>
      <c r="E496" s="28">
        <v>43408</v>
      </c>
      <c r="F496" s="29">
        <v>9.8741995089477896E-2</v>
      </c>
      <c r="G496" s="26">
        <v>135765</v>
      </c>
      <c r="H496" s="27">
        <v>0.1004790506529194</v>
      </c>
    </row>
    <row r="497" spans="2:8" collapsed="1" x14ac:dyDescent="0.25">
      <c r="B497" s="145">
        <v>1979</v>
      </c>
      <c r="C497" s="40">
        <v>1488852</v>
      </c>
      <c r="D497" s="41">
        <v>-2.2347715027727033E-2</v>
      </c>
      <c r="E497" s="40">
        <v>670908</v>
      </c>
      <c r="F497" s="41">
        <v>1.2381111900806152E-2</v>
      </c>
      <c r="G497" s="40">
        <v>2159760</v>
      </c>
      <c r="H497" s="41">
        <v>-1.181741481011056E-2</v>
      </c>
    </row>
    <row r="498" spans="2:8" hidden="1" outlineLevel="1" x14ac:dyDescent="0.25">
      <c r="B498" s="43" t="s">
        <v>49</v>
      </c>
      <c r="C498" s="26">
        <v>84194</v>
      </c>
      <c r="D498" s="27"/>
      <c r="E498" s="28">
        <v>45196</v>
      </c>
      <c r="F498" s="29"/>
      <c r="G498" s="26">
        <v>129390</v>
      </c>
      <c r="H498" s="27"/>
    </row>
    <row r="499" spans="2:8" hidden="1" outlineLevel="1" x14ac:dyDescent="0.25">
      <c r="B499" s="43" t="s">
        <v>50</v>
      </c>
      <c r="C499" s="26">
        <v>86060</v>
      </c>
      <c r="D499" s="27"/>
      <c r="E499" s="28">
        <v>42578</v>
      </c>
      <c r="F499" s="29"/>
      <c r="G499" s="26">
        <v>128638</v>
      </c>
      <c r="H499" s="27"/>
    </row>
    <row r="500" spans="2:8" hidden="1" outlineLevel="1" x14ac:dyDescent="0.25">
      <c r="B500" s="43" t="s">
        <v>51</v>
      </c>
      <c r="C500" s="26">
        <v>85380</v>
      </c>
      <c r="D500" s="27"/>
      <c r="E500" s="28">
        <v>35614</v>
      </c>
      <c r="F500" s="29"/>
      <c r="G500" s="26">
        <v>120994</v>
      </c>
      <c r="H500" s="27"/>
    </row>
    <row r="501" spans="2:8" hidden="1" outlineLevel="1" x14ac:dyDescent="0.25">
      <c r="B501" s="43" t="s">
        <v>52</v>
      </c>
      <c r="C501" s="26">
        <v>77086</v>
      </c>
      <c r="D501" s="27"/>
      <c r="E501" s="28">
        <v>33141</v>
      </c>
      <c r="F501" s="29"/>
      <c r="G501" s="26">
        <v>110227</v>
      </c>
      <c r="H501" s="27"/>
    </row>
    <row r="502" spans="2:8" hidden="1" outlineLevel="1" x14ac:dyDescent="0.25">
      <c r="B502" s="43" t="s">
        <v>53</v>
      </c>
      <c r="C502" s="26">
        <v>91306</v>
      </c>
      <c r="D502" s="27"/>
      <c r="E502" s="28">
        <v>38689</v>
      </c>
      <c r="F502" s="29"/>
      <c r="G502" s="26">
        <v>129995</v>
      </c>
      <c r="H502" s="27"/>
    </row>
    <row r="503" spans="2:8" hidden="1" outlineLevel="1" x14ac:dyDescent="0.25">
      <c r="B503" s="43" t="s">
        <v>54</v>
      </c>
      <c r="C503" s="26">
        <v>80665</v>
      </c>
      <c r="D503" s="27"/>
      <c r="E503" s="28">
        <v>37178</v>
      </c>
      <c r="F503" s="29"/>
      <c r="G503" s="26">
        <v>117843</v>
      </c>
      <c r="H503" s="27"/>
    </row>
    <row r="504" spans="2:8" hidden="1" outlineLevel="1" x14ac:dyDescent="0.25">
      <c r="B504" s="43" t="s">
        <v>55</v>
      </c>
      <c r="C504" s="26">
        <v>57432</v>
      </c>
      <c r="D504" s="27"/>
      <c r="E504" s="28">
        <v>19844</v>
      </c>
      <c r="F504" s="29"/>
      <c r="G504" s="26">
        <v>77276</v>
      </c>
      <c r="H504" s="27"/>
    </row>
    <row r="505" spans="2:8" hidden="1" outlineLevel="1" x14ac:dyDescent="0.25">
      <c r="B505" s="43" t="s">
        <v>56</v>
      </c>
      <c r="C505" s="26">
        <v>63048</v>
      </c>
      <c r="D505" s="27"/>
      <c r="E505" s="28">
        <v>16793</v>
      </c>
      <c r="F505" s="29"/>
      <c r="G505" s="26">
        <v>79841</v>
      </c>
      <c r="H505" s="27"/>
    </row>
    <row r="506" spans="2:8" hidden="1" outlineLevel="1" x14ac:dyDescent="0.25">
      <c r="B506" s="43" t="s">
        <v>58</v>
      </c>
      <c r="C506" s="26">
        <v>70584</v>
      </c>
      <c r="D506" s="27"/>
      <c r="E506" s="28">
        <v>22237</v>
      </c>
      <c r="F506" s="29"/>
      <c r="G506" s="26">
        <v>92821</v>
      </c>
      <c r="H506" s="27"/>
    </row>
    <row r="507" spans="2:8" hidden="1" outlineLevel="1" x14ac:dyDescent="0.25">
      <c r="B507" s="43" t="s">
        <v>59</v>
      </c>
      <c r="C507" s="26">
        <v>86761</v>
      </c>
      <c r="D507" s="27"/>
      <c r="E507" s="28">
        <v>39315</v>
      </c>
      <c r="F507" s="29"/>
      <c r="G507" s="26">
        <v>126076</v>
      </c>
      <c r="H507" s="27"/>
    </row>
    <row r="508" spans="2:8" hidden="1" outlineLevel="1" x14ac:dyDescent="0.25">
      <c r="B508" s="43" t="s">
        <v>60</v>
      </c>
      <c r="C508" s="26">
        <v>79833</v>
      </c>
      <c r="D508" s="27"/>
      <c r="E508" s="28">
        <v>34082</v>
      </c>
      <c r="F508" s="29"/>
      <c r="G508" s="26">
        <v>113915</v>
      </c>
      <c r="H508" s="27"/>
    </row>
    <row r="509" spans="2:8" hidden="1" outlineLevel="1" x14ac:dyDescent="0.25">
      <c r="B509" s="43" t="s">
        <v>61</v>
      </c>
      <c r="C509" s="26">
        <v>83862</v>
      </c>
      <c r="D509" s="27"/>
      <c r="E509" s="28">
        <v>39507</v>
      </c>
      <c r="F509" s="29"/>
      <c r="G509" s="26">
        <v>123369</v>
      </c>
      <c r="H509" s="27"/>
    </row>
    <row r="510" spans="2:8" collapsed="1" x14ac:dyDescent="0.25">
      <c r="B510" s="145">
        <v>1978</v>
      </c>
      <c r="C510" s="40">
        <v>1522885</v>
      </c>
      <c r="D510" s="40"/>
      <c r="E510" s="40">
        <v>662703</v>
      </c>
      <c r="F510" s="40"/>
      <c r="G510" s="40">
        <v>2185588</v>
      </c>
      <c r="H510" s="40"/>
    </row>
    <row r="511" spans="2:8" ht="15" customHeight="1" x14ac:dyDescent="0.25">
      <c r="B511" s="146" t="s">
        <v>190</v>
      </c>
      <c r="C511" s="146"/>
      <c r="D511" s="146"/>
      <c r="E511" s="146"/>
      <c r="F511" s="146"/>
      <c r="G511" s="146"/>
      <c r="H511" s="146"/>
    </row>
  </sheetData>
  <mergeCells count="5">
    <mergeCell ref="B5:H5"/>
    <mergeCell ref="C6:D6"/>
    <mergeCell ref="E6:F6"/>
    <mergeCell ref="G6:H6"/>
    <mergeCell ref="B511:H511"/>
  </mergeCells>
  <hyperlinks>
    <hyperlink ref="J9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46" t="s">
        <v>84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2851562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37" t="s">
        <v>191</v>
      </c>
      <c r="C5" s="137"/>
      <c r="D5" s="137"/>
      <c r="E5" s="137"/>
      <c r="F5" s="137"/>
      <c r="G5" s="137"/>
      <c r="H5" s="137"/>
      <c r="I5" s="147"/>
    </row>
    <row r="6" spans="2:9" x14ac:dyDescent="0.25">
      <c r="B6" s="20"/>
      <c r="C6" s="148" t="s">
        <v>192</v>
      </c>
      <c r="D6" s="149" t="s">
        <v>193</v>
      </c>
      <c r="E6" s="149" t="s">
        <v>194</v>
      </c>
      <c r="F6" s="149" t="s">
        <v>195</v>
      </c>
      <c r="G6" s="149" t="s">
        <v>196</v>
      </c>
      <c r="H6" s="149" t="s">
        <v>197</v>
      </c>
      <c r="I6" s="149" t="s">
        <v>198</v>
      </c>
    </row>
    <row r="7" spans="2:9" x14ac:dyDescent="0.25">
      <c r="B7" s="150" t="s">
        <v>199</v>
      </c>
      <c r="C7" s="26">
        <v>487815</v>
      </c>
      <c r="D7" s="26">
        <v>467144</v>
      </c>
      <c r="E7" s="26">
        <v>441857</v>
      </c>
      <c r="F7" s="26">
        <v>404871</v>
      </c>
      <c r="G7" s="26">
        <v>433607</v>
      </c>
      <c r="H7" s="26">
        <v>458855</v>
      </c>
      <c r="I7" s="26">
        <v>425063</v>
      </c>
    </row>
    <row r="8" spans="2:9" x14ac:dyDescent="0.25">
      <c r="B8" s="150" t="s">
        <v>200</v>
      </c>
      <c r="C8" s="26">
        <v>432537</v>
      </c>
      <c r="D8" s="26">
        <v>457530</v>
      </c>
      <c r="E8" s="26">
        <v>431740</v>
      </c>
      <c r="F8" s="26">
        <v>371802</v>
      </c>
      <c r="G8" s="26">
        <v>396639</v>
      </c>
      <c r="H8" s="26">
        <v>412330</v>
      </c>
      <c r="I8" s="26">
        <v>396985</v>
      </c>
    </row>
    <row r="9" spans="2:9" x14ac:dyDescent="0.25">
      <c r="B9" s="150" t="s">
        <v>201</v>
      </c>
      <c r="C9" s="26">
        <v>456433</v>
      </c>
      <c r="D9" s="26">
        <v>438336</v>
      </c>
      <c r="E9" s="26">
        <v>410203</v>
      </c>
      <c r="F9" s="26">
        <v>380517</v>
      </c>
      <c r="G9" s="26">
        <v>406015</v>
      </c>
      <c r="H9" s="26">
        <v>416333</v>
      </c>
      <c r="I9" s="26">
        <v>391913</v>
      </c>
    </row>
    <row r="10" spans="2:9" x14ac:dyDescent="0.25">
      <c r="B10" s="150" t="s">
        <v>202</v>
      </c>
      <c r="C10" s="26">
        <v>407126</v>
      </c>
      <c r="D10" s="26">
        <v>409747</v>
      </c>
      <c r="E10" s="26">
        <v>380730</v>
      </c>
      <c r="F10" s="26">
        <v>382237</v>
      </c>
      <c r="G10" s="26">
        <v>385560</v>
      </c>
      <c r="H10" s="26">
        <v>401065</v>
      </c>
      <c r="I10" s="26">
        <v>387955</v>
      </c>
    </row>
    <row r="11" spans="2:9" x14ac:dyDescent="0.25">
      <c r="B11" s="150" t="s">
        <v>203</v>
      </c>
      <c r="C11" s="26">
        <v>423886</v>
      </c>
      <c r="D11" s="26">
        <v>459918</v>
      </c>
      <c r="E11" s="26">
        <v>385582</v>
      </c>
      <c r="F11" s="26">
        <v>369547</v>
      </c>
      <c r="G11" s="26">
        <v>417629</v>
      </c>
      <c r="H11" s="26">
        <v>400833</v>
      </c>
      <c r="I11" s="26">
        <v>380684</v>
      </c>
    </row>
    <row r="12" spans="2:9" x14ac:dyDescent="0.25">
      <c r="B12" s="150" t="s">
        <v>204</v>
      </c>
      <c r="C12" s="26">
        <v>489029</v>
      </c>
      <c r="D12" s="26">
        <v>508083</v>
      </c>
      <c r="E12" s="26">
        <v>409508</v>
      </c>
      <c r="F12" s="26">
        <v>404361</v>
      </c>
      <c r="G12" s="26">
        <v>454248</v>
      </c>
      <c r="H12" s="26">
        <v>437023</v>
      </c>
      <c r="I12" s="26">
        <v>466240</v>
      </c>
    </row>
    <row r="13" spans="2:9" x14ac:dyDescent="0.25">
      <c r="B13" s="150" t="s">
        <v>58</v>
      </c>
      <c r="C13" s="26">
        <v>438237</v>
      </c>
      <c r="D13" s="26">
        <v>424514</v>
      </c>
      <c r="E13" s="26">
        <v>418430</v>
      </c>
      <c r="F13" s="26">
        <v>422549</v>
      </c>
      <c r="G13" s="26">
        <v>474599</v>
      </c>
      <c r="H13" s="26">
        <v>411544</v>
      </c>
      <c r="I13" s="26">
        <v>384784</v>
      </c>
    </row>
    <row r="14" spans="2:9" x14ac:dyDescent="0.25">
      <c r="B14" s="151" t="s">
        <v>205</v>
      </c>
      <c r="C14" s="152">
        <v>3135063</v>
      </c>
      <c r="D14" s="152">
        <v>3165272</v>
      </c>
      <c r="E14" s="152">
        <v>2878050</v>
      </c>
      <c r="F14" s="152">
        <v>2735884</v>
      </c>
      <c r="G14" s="152">
        <v>2968297</v>
      </c>
      <c r="H14" s="152">
        <v>2937983</v>
      </c>
      <c r="I14" s="152">
        <v>2833624</v>
      </c>
    </row>
    <row r="15" spans="2:9" x14ac:dyDescent="0.25">
      <c r="B15" s="153" t="s">
        <v>206</v>
      </c>
      <c r="C15" s="41"/>
      <c r="D15" s="41">
        <v>9.6358510179859191E-3</v>
      </c>
      <c r="E15" s="41">
        <v>-9.0741648742983183E-2</v>
      </c>
      <c r="F15" s="41">
        <v>-4.9396640086169508E-2</v>
      </c>
      <c r="G15" s="41">
        <v>8.4949873605752346E-2</v>
      </c>
      <c r="H15" s="41">
        <v>-1.0212589912667047E-2</v>
      </c>
      <c r="I15" s="41">
        <v>-3.5520627587021458E-2</v>
      </c>
    </row>
    <row r="16" spans="2:9" ht="15" customHeight="1" x14ac:dyDescent="0.25">
      <c r="B16" s="146" t="s">
        <v>207</v>
      </c>
      <c r="C16" s="146"/>
      <c r="D16" s="146"/>
      <c r="E16" s="146"/>
      <c r="F16" s="146"/>
      <c r="G16" s="146"/>
      <c r="H16" s="154"/>
      <c r="I16" s="154"/>
    </row>
    <row r="17" spans="2:9" x14ac:dyDescent="0.25">
      <c r="B17" s="155"/>
      <c r="C17" s="155"/>
      <c r="D17" s="155"/>
      <c r="E17" s="155"/>
      <c r="F17" s="155"/>
      <c r="G17" s="155"/>
      <c r="H17" s="155"/>
      <c r="I17" s="155"/>
    </row>
    <row r="18" spans="2:9" x14ac:dyDescent="0.25">
      <c r="B18" s="155"/>
      <c r="C18" s="155"/>
      <c r="D18" s="155"/>
      <c r="E18" s="155"/>
      <c r="F18" s="155"/>
      <c r="G18" s="155"/>
      <c r="H18" s="155"/>
      <c r="I18" s="155"/>
    </row>
    <row r="19" spans="2:9" ht="36" customHeight="1" x14ac:dyDescent="0.25">
      <c r="B19" s="137" t="s">
        <v>208</v>
      </c>
      <c r="C19" s="137"/>
      <c r="D19" s="137"/>
      <c r="E19" s="137"/>
      <c r="F19" s="137"/>
      <c r="G19" s="137"/>
      <c r="H19" s="155"/>
      <c r="I19" s="155"/>
    </row>
    <row r="20" spans="2:9" x14ac:dyDescent="0.25">
      <c r="B20" s="20"/>
      <c r="C20" s="149">
        <v>2008</v>
      </c>
      <c r="D20" s="148">
        <v>2009</v>
      </c>
      <c r="E20" s="148">
        <v>2010</v>
      </c>
      <c r="F20" s="148">
        <v>2011</v>
      </c>
      <c r="G20" s="148">
        <v>2012</v>
      </c>
      <c r="H20" s="155"/>
      <c r="I20" s="155"/>
    </row>
    <row r="21" spans="2:9" hidden="1" x14ac:dyDescent="0.25">
      <c r="B21" s="156" t="s">
        <v>209</v>
      </c>
      <c r="C21" s="26">
        <v>413185</v>
      </c>
      <c r="D21" s="26">
        <v>350293</v>
      </c>
      <c r="E21" s="26">
        <v>350293</v>
      </c>
      <c r="F21" s="26">
        <v>350293</v>
      </c>
      <c r="G21" s="26">
        <v>350293</v>
      </c>
      <c r="H21" s="155"/>
      <c r="I21" s="155"/>
    </row>
    <row r="22" spans="2:9" x14ac:dyDescent="0.25">
      <c r="B22" s="150" t="s">
        <v>210</v>
      </c>
      <c r="C22" s="26">
        <v>402431</v>
      </c>
      <c r="D22" s="26">
        <v>349858</v>
      </c>
      <c r="E22" s="26">
        <v>374943</v>
      </c>
      <c r="F22" s="26">
        <v>384083</v>
      </c>
      <c r="G22" s="26">
        <v>396036</v>
      </c>
      <c r="H22" s="155"/>
      <c r="I22" s="155"/>
    </row>
    <row r="23" spans="2:9" x14ac:dyDescent="0.25">
      <c r="B23" s="150" t="s">
        <v>211</v>
      </c>
      <c r="C23" s="26">
        <v>467525</v>
      </c>
      <c r="D23" s="26">
        <v>434195</v>
      </c>
      <c r="E23" s="26">
        <v>451259</v>
      </c>
      <c r="F23" s="26">
        <v>490305</v>
      </c>
      <c r="G23" s="26">
        <v>436853</v>
      </c>
      <c r="H23" s="155"/>
      <c r="I23" s="155"/>
    </row>
    <row r="24" spans="2:9" x14ac:dyDescent="0.25">
      <c r="B24" s="150" t="s">
        <v>212</v>
      </c>
      <c r="C24" s="26">
        <v>531765</v>
      </c>
      <c r="D24" s="26">
        <v>467782</v>
      </c>
      <c r="E24" s="26">
        <v>465198</v>
      </c>
      <c r="F24" s="26">
        <v>486850</v>
      </c>
      <c r="G24" s="26">
        <v>462551</v>
      </c>
      <c r="H24" s="155"/>
      <c r="I24" s="155"/>
    </row>
    <row r="25" spans="2:9" x14ac:dyDescent="0.25">
      <c r="B25" s="150" t="s">
        <v>213</v>
      </c>
      <c r="C25" s="26">
        <v>391359</v>
      </c>
      <c r="D25" s="26">
        <v>354214</v>
      </c>
      <c r="E25" s="26">
        <v>363673</v>
      </c>
      <c r="F25" s="26">
        <v>421231</v>
      </c>
      <c r="G25" s="26">
        <v>387625</v>
      </c>
      <c r="H25" s="155"/>
      <c r="I25" s="155"/>
    </row>
    <row r="26" spans="2:9" x14ac:dyDescent="0.25">
      <c r="B26" s="151" t="s">
        <v>214</v>
      </c>
      <c r="C26" s="152">
        <v>1793080</v>
      </c>
      <c r="D26" s="152">
        <v>1606049</v>
      </c>
      <c r="E26" s="152">
        <v>1655073</v>
      </c>
      <c r="F26" s="152">
        <v>1782469</v>
      </c>
      <c r="G26" s="152">
        <v>1683065</v>
      </c>
      <c r="H26" s="155"/>
      <c r="I26" s="155"/>
    </row>
    <row r="27" spans="2:9" x14ac:dyDescent="0.25">
      <c r="B27" s="153" t="s">
        <v>206</v>
      </c>
      <c r="C27" s="41"/>
      <c r="D27" s="41">
        <v>-0.10430711401610637</v>
      </c>
      <c r="E27" s="41">
        <v>3.0524597941905984E-2</v>
      </c>
      <c r="F27" s="41">
        <v>7.697303985987336E-2</v>
      </c>
      <c r="G27" s="41">
        <v>-5.5767589786975269E-2</v>
      </c>
      <c r="H27" s="155"/>
      <c r="I27" s="155"/>
    </row>
    <row r="28" spans="2:9" ht="15" customHeight="1" x14ac:dyDescent="0.25">
      <c r="B28" s="146" t="s">
        <v>207</v>
      </c>
      <c r="C28" s="146"/>
      <c r="D28" s="146"/>
      <c r="E28" s="146"/>
      <c r="F28" s="146"/>
      <c r="G28" s="146"/>
      <c r="H28" s="155"/>
      <c r="I28" s="155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33.7109375" style="121" customWidth="1"/>
    <col min="3" max="7" width="10.7109375" style="121" customWidth="1"/>
    <col min="8" max="14" width="11.42578125" style="121"/>
    <col min="15" max="15" width="13.28515625" style="121" customWidth="1"/>
    <col min="16" max="257" width="11.42578125" style="121"/>
    <col min="258" max="258" width="36.7109375" style="121" customWidth="1"/>
    <col min="259" max="259" width="12.7109375" style="121" customWidth="1"/>
    <col min="260" max="260" width="10.7109375" style="121" customWidth="1"/>
    <col min="261" max="261" width="12.7109375" style="121" customWidth="1"/>
    <col min="262" max="263" width="10.7109375" style="121" customWidth="1"/>
    <col min="264" max="270" width="11.42578125" style="121"/>
    <col min="271" max="271" width="13.28515625" style="121" customWidth="1"/>
    <col min="272" max="513" width="11.42578125" style="121"/>
    <col min="514" max="514" width="36.7109375" style="121" customWidth="1"/>
    <col min="515" max="515" width="12.7109375" style="121" customWidth="1"/>
    <col min="516" max="516" width="10.7109375" style="121" customWidth="1"/>
    <col min="517" max="517" width="12.7109375" style="121" customWidth="1"/>
    <col min="518" max="519" width="10.7109375" style="121" customWidth="1"/>
    <col min="520" max="526" width="11.42578125" style="121"/>
    <col min="527" max="527" width="13.28515625" style="121" customWidth="1"/>
    <col min="528" max="769" width="11.42578125" style="121"/>
    <col min="770" max="770" width="36.7109375" style="121" customWidth="1"/>
    <col min="771" max="771" width="12.7109375" style="121" customWidth="1"/>
    <col min="772" max="772" width="10.7109375" style="121" customWidth="1"/>
    <col min="773" max="773" width="12.7109375" style="121" customWidth="1"/>
    <col min="774" max="775" width="10.7109375" style="121" customWidth="1"/>
    <col min="776" max="782" width="11.42578125" style="121"/>
    <col min="783" max="783" width="13.28515625" style="121" customWidth="1"/>
    <col min="784" max="1025" width="11.42578125" style="121"/>
    <col min="1026" max="1026" width="36.7109375" style="121" customWidth="1"/>
    <col min="1027" max="1027" width="12.7109375" style="121" customWidth="1"/>
    <col min="1028" max="1028" width="10.7109375" style="121" customWidth="1"/>
    <col min="1029" max="1029" width="12.7109375" style="121" customWidth="1"/>
    <col min="1030" max="1031" width="10.7109375" style="121" customWidth="1"/>
    <col min="1032" max="1038" width="11.42578125" style="121"/>
    <col min="1039" max="1039" width="13.28515625" style="121" customWidth="1"/>
    <col min="1040" max="1281" width="11.42578125" style="121"/>
    <col min="1282" max="1282" width="36.7109375" style="121" customWidth="1"/>
    <col min="1283" max="1283" width="12.7109375" style="121" customWidth="1"/>
    <col min="1284" max="1284" width="10.7109375" style="121" customWidth="1"/>
    <col min="1285" max="1285" width="12.7109375" style="121" customWidth="1"/>
    <col min="1286" max="1287" width="10.7109375" style="121" customWidth="1"/>
    <col min="1288" max="1294" width="11.42578125" style="121"/>
    <col min="1295" max="1295" width="13.28515625" style="121" customWidth="1"/>
    <col min="1296" max="1537" width="11.42578125" style="121"/>
    <col min="1538" max="1538" width="36.7109375" style="121" customWidth="1"/>
    <col min="1539" max="1539" width="12.7109375" style="121" customWidth="1"/>
    <col min="1540" max="1540" width="10.7109375" style="121" customWidth="1"/>
    <col min="1541" max="1541" width="12.7109375" style="121" customWidth="1"/>
    <col min="1542" max="1543" width="10.7109375" style="121" customWidth="1"/>
    <col min="1544" max="1550" width="11.42578125" style="121"/>
    <col min="1551" max="1551" width="13.28515625" style="121" customWidth="1"/>
    <col min="1552" max="1793" width="11.42578125" style="121"/>
    <col min="1794" max="1794" width="36.7109375" style="121" customWidth="1"/>
    <col min="1795" max="1795" width="12.7109375" style="121" customWidth="1"/>
    <col min="1796" max="1796" width="10.7109375" style="121" customWidth="1"/>
    <col min="1797" max="1797" width="12.7109375" style="121" customWidth="1"/>
    <col min="1798" max="1799" width="10.7109375" style="121" customWidth="1"/>
    <col min="1800" max="1806" width="11.42578125" style="121"/>
    <col min="1807" max="1807" width="13.28515625" style="121" customWidth="1"/>
    <col min="1808" max="2049" width="11.42578125" style="121"/>
    <col min="2050" max="2050" width="36.7109375" style="121" customWidth="1"/>
    <col min="2051" max="2051" width="12.7109375" style="121" customWidth="1"/>
    <col min="2052" max="2052" width="10.7109375" style="121" customWidth="1"/>
    <col min="2053" max="2053" width="12.7109375" style="121" customWidth="1"/>
    <col min="2054" max="2055" width="10.7109375" style="121" customWidth="1"/>
    <col min="2056" max="2062" width="11.42578125" style="121"/>
    <col min="2063" max="2063" width="13.28515625" style="121" customWidth="1"/>
    <col min="2064" max="2305" width="11.42578125" style="121"/>
    <col min="2306" max="2306" width="36.7109375" style="121" customWidth="1"/>
    <col min="2307" max="2307" width="12.7109375" style="121" customWidth="1"/>
    <col min="2308" max="2308" width="10.7109375" style="121" customWidth="1"/>
    <col min="2309" max="2309" width="12.7109375" style="121" customWidth="1"/>
    <col min="2310" max="2311" width="10.7109375" style="121" customWidth="1"/>
    <col min="2312" max="2318" width="11.42578125" style="121"/>
    <col min="2319" max="2319" width="13.28515625" style="121" customWidth="1"/>
    <col min="2320" max="2561" width="11.42578125" style="121"/>
    <col min="2562" max="2562" width="36.7109375" style="121" customWidth="1"/>
    <col min="2563" max="2563" width="12.7109375" style="121" customWidth="1"/>
    <col min="2564" max="2564" width="10.7109375" style="121" customWidth="1"/>
    <col min="2565" max="2565" width="12.7109375" style="121" customWidth="1"/>
    <col min="2566" max="2567" width="10.7109375" style="121" customWidth="1"/>
    <col min="2568" max="2574" width="11.42578125" style="121"/>
    <col min="2575" max="2575" width="13.28515625" style="121" customWidth="1"/>
    <col min="2576" max="2817" width="11.42578125" style="121"/>
    <col min="2818" max="2818" width="36.7109375" style="121" customWidth="1"/>
    <col min="2819" max="2819" width="12.7109375" style="121" customWidth="1"/>
    <col min="2820" max="2820" width="10.7109375" style="121" customWidth="1"/>
    <col min="2821" max="2821" width="12.7109375" style="121" customWidth="1"/>
    <col min="2822" max="2823" width="10.7109375" style="121" customWidth="1"/>
    <col min="2824" max="2830" width="11.42578125" style="121"/>
    <col min="2831" max="2831" width="13.28515625" style="121" customWidth="1"/>
    <col min="2832" max="3073" width="11.42578125" style="121"/>
    <col min="3074" max="3074" width="36.7109375" style="121" customWidth="1"/>
    <col min="3075" max="3075" width="12.7109375" style="121" customWidth="1"/>
    <col min="3076" max="3076" width="10.7109375" style="121" customWidth="1"/>
    <col min="3077" max="3077" width="12.7109375" style="121" customWidth="1"/>
    <col min="3078" max="3079" width="10.7109375" style="121" customWidth="1"/>
    <col min="3080" max="3086" width="11.42578125" style="121"/>
    <col min="3087" max="3087" width="13.28515625" style="121" customWidth="1"/>
    <col min="3088" max="3329" width="11.42578125" style="121"/>
    <col min="3330" max="3330" width="36.7109375" style="121" customWidth="1"/>
    <col min="3331" max="3331" width="12.7109375" style="121" customWidth="1"/>
    <col min="3332" max="3332" width="10.7109375" style="121" customWidth="1"/>
    <col min="3333" max="3333" width="12.7109375" style="121" customWidth="1"/>
    <col min="3334" max="3335" width="10.7109375" style="121" customWidth="1"/>
    <col min="3336" max="3342" width="11.42578125" style="121"/>
    <col min="3343" max="3343" width="13.28515625" style="121" customWidth="1"/>
    <col min="3344" max="3585" width="11.42578125" style="121"/>
    <col min="3586" max="3586" width="36.7109375" style="121" customWidth="1"/>
    <col min="3587" max="3587" width="12.7109375" style="121" customWidth="1"/>
    <col min="3588" max="3588" width="10.7109375" style="121" customWidth="1"/>
    <col min="3589" max="3589" width="12.7109375" style="121" customWidth="1"/>
    <col min="3590" max="3591" width="10.7109375" style="121" customWidth="1"/>
    <col min="3592" max="3598" width="11.42578125" style="121"/>
    <col min="3599" max="3599" width="13.28515625" style="121" customWidth="1"/>
    <col min="3600" max="3841" width="11.42578125" style="121"/>
    <col min="3842" max="3842" width="36.7109375" style="121" customWidth="1"/>
    <col min="3843" max="3843" width="12.7109375" style="121" customWidth="1"/>
    <col min="3844" max="3844" width="10.7109375" style="121" customWidth="1"/>
    <col min="3845" max="3845" width="12.7109375" style="121" customWidth="1"/>
    <col min="3846" max="3847" width="10.7109375" style="121" customWidth="1"/>
    <col min="3848" max="3854" width="11.42578125" style="121"/>
    <col min="3855" max="3855" width="13.28515625" style="121" customWidth="1"/>
    <col min="3856" max="4097" width="11.42578125" style="121"/>
    <col min="4098" max="4098" width="36.7109375" style="121" customWidth="1"/>
    <col min="4099" max="4099" width="12.7109375" style="121" customWidth="1"/>
    <col min="4100" max="4100" width="10.7109375" style="121" customWidth="1"/>
    <col min="4101" max="4101" width="12.7109375" style="121" customWidth="1"/>
    <col min="4102" max="4103" width="10.7109375" style="121" customWidth="1"/>
    <col min="4104" max="4110" width="11.42578125" style="121"/>
    <col min="4111" max="4111" width="13.28515625" style="121" customWidth="1"/>
    <col min="4112" max="4353" width="11.42578125" style="121"/>
    <col min="4354" max="4354" width="36.7109375" style="121" customWidth="1"/>
    <col min="4355" max="4355" width="12.7109375" style="121" customWidth="1"/>
    <col min="4356" max="4356" width="10.7109375" style="121" customWidth="1"/>
    <col min="4357" max="4357" width="12.7109375" style="121" customWidth="1"/>
    <col min="4358" max="4359" width="10.7109375" style="121" customWidth="1"/>
    <col min="4360" max="4366" width="11.42578125" style="121"/>
    <col min="4367" max="4367" width="13.28515625" style="121" customWidth="1"/>
    <col min="4368" max="4609" width="11.42578125" style="121"/>
    <col min="4610" max="4610" width="36.7109375" style="121" customWidth="1"/>
    <col min="4611" max="4611" width="12.7109375" style="121" customWidth="1"/>
    <col min="4612" max="4612" width="10.7109375" style="121" customWidth="1"/>
    <col min="4613" max="4613" width="12.7109375" style="121" customWidth="1"/>
    <col min="4614" max="4615" width="10.7109375" style="121" customWidth="1"/>
    <col min="4616" max="4622" width="11.42578125" style="121"/>
    <col min="4623" max="4623" width="13.28515625" style="121" customWidth="1"/>
    <col min="4624" max="4865" width="11.42578125" style="121"/>
    <col min="4866" max="4866" width="36.7109375" style="121" customWidth="1"/>
    <col min="4867" max="4867" width="12.7109375" style="121" customWidth="1"/>
    <col min="4868" max="4868" width="10.7109375" style="121" customWidth="1"/>
    <col min="4869" max="4869" width="12.7109375" style="121" customWidth="1"/>
    <col min="4870" max="4871" width="10.7109375" style="121" customWidth="1"/>
    <col min="4872" max="4878" width="11.42578125" style="121"/>
    <col min="4879" max="4879" width="13.28515625" style="121" customWidth="1"/>
    <col min="4880" max="5121" width="11.42578125" style="121"/>
    <col min="5122" max="5122" width="36.7109375" style="121" customWidth="1"/>
    <col min="5123" max="5123" width="12.7109375" style="121" customWidth="1"/>
    <col min="5124" max="5124" width="10.7109375" style="121" customWidth="1"/>
    <col min="5125" max="5125" width="12.7109375" style="121" customWidth="1"/>
    <col min="5126" max="5127" width="10.7109375" style="121" customWidth="1"/>
    <col min="5128" max="5134" width="11.42578125" style="121"/>
    <col min="5135" max="5135" width="13.28515625" style="121" customWidth="1"/>
    <col min="5136" max="5377" width="11.42578125" style="121"/>
    <col min="5378" max="5378" width="36.7109375" style="121" customWidth="1"/>
    <col min="5379" max="5379" width="12.7109375" style="121" customWidth="1"/>
    <col min="5380" max="5380" width="10.7109375" style="121" customWidth="1"/>
    <col min="5381" max="5381" width="12.7109375" style="121" customWidth="1"/>
    <col min="5382" max="5383" width="10.7109375" style="121" customWidth="1"/>
    <col min="5384" max="5390" width="11.42578125" style="121"/>
    <col min="5391" max="5391" width="13.28515625" style="121" customWidth="1"/>
    <col min="5392" max="5633" width="11.42578125" style="121"/>
    <col min="5634" max="5634" width="36.7109375" style="121" customWidth="1"/>
    <col min="5635" max="5635" width="12.7109375" style="121" customWidth="1"/>
    <col min="5636" max="5636" width="10.7109375" style="121" customWidth="1"/>
    <col min="5637" max="5637" width="12.7109375" style="121" customWidth="1"/>
    <col min="5638" max="5639" width="10.7109375" style="121" customWidth="1"/>
    <col min="5640" max="5646" width="11.42578125" style="121"/>
    <col min="5647" max="5647" width="13.28515625" style="121" customWidth="1"/>
    <col min="5648" max="5889" width="11.42578125" style="121"/>
    <col min="5890" max="5890" width="36.7109375" style="121" customWidth="1"/>
    <col min="5891" max="5891" width="12.7109375" style="121" customWidth="1"/>
    <col min="5892" max="5892" width="10.7109375" style="121" customWidth="1"/>
    <col min="5893" max="5893" width="12.7109375" style="121" customWidth="1"/>
    <col min="5894" max="5895" width="10.7109375" style="121" customWidth="1"/>
    <col min="5896" max="5902" width="11.42578125" style="121"/>
    <col min="5903" max="5903" width="13.28515625" style="121" customWidth="1"/>
    <col min="5904" max="6145" width="11.42578125" style="121"/>
    <col min="6146" max="6146" width="36.7109375" style="121" customWidth="1"/>
    <col min="6147" max="6147" width="12.7109375" style="121" customWidth="1"/>
    <col min="6148" max="6148" width="10.7109375" style="121" customWidth="1"/>
    <col min="6149" max="6149" width="12.7109375" style="121" customWidth="1"/>
    <col min="6150" max="6151" width="10.7109375" style="121" customWidth="1"/>
    <col min="6152" max="6158" width="11.42578125" style="121"/>
    <col min="6159" max="6159" width="13.28515625" style="121" customWidth="1"/>
    <col min="6160" max="6401" width="11.42578125" style="121"/>
    <col min="6402" max="6402" width="36.7109375" style="121" customWidth="1"/>
    <col min="6403" max="6403" width="12.7109375" style="121" customWidth="1"/>
    <col min="6404" max="6404" width="10.7109375" style="121" customWidth="1"/>
    <col min="6405" max="6405" width="12.7109375" style="121" customWidth="1"/>
    <col min="6406" max="6407" width="10.7109375" style="121" customWidth="1"/>
    <col min="6408" max="6414" width="11.42578125" style="121"/>
    <col min="6415" max="6415" width="13.28515625" style="121" customWidth="1"/>
    <col min="6416" max="6657" width="11.42578125" style="121"/>
    <col min="6658" max="6658" width="36.7109375" style="121" customWidth="1"/>
    <col min="6659" max="6659" width="12.7109375" style="121" customWidth="1"/>
    <col min="6660" max="6660" width="10.7109375" style="121" customWidth="1"/>
    <col min="6661" max="6661" width="12.7109375" style="121" customWidth="1"/>
    <col min="6662" max="6663" width="10.7109375" style="121" customWidth="1"/>
    <col min="6664" max="6670" width="11.42578125" style="121"/>
    <col min="6671" max="6671" width="13.28515625" style="121" customWidth="1"/>
    <col min="6672" max="6913" width="11.42578125" style="121"/>
    <col min="6914" max="6914" width="36.7109375" style="121" customWidth="1"/>
    <col min="6915" max="6915" width="12.7109375" style="121" customWidth="1"/>
    <col min="6916" max="6916" width="10.7109375" style="121" customWidth="1"/>
    <col min="6917" max="6917" width="12.7109375" style="121" customWidth="1"/>
    <col min="6918" max="6919" width="10.7109375" style="121" customWidth="1"/>
    <col min="6920" max="6926" width="11.42578125" style="121"/>
    <col min="6927" max="6927" width="13.28515625" style="121" customWidth="1"/>
    <col min="6928" max="7169" width="11.42578125" style="121"/>
    <col min="7170" max="7170" width="36.7109375" style="121" customWidth="1"/>
    <col min="7171" max="7171" width="12.7109375" style="121" customWidth="1"/>
    <col min="7172" max="7172" width="10.7109375" style="121" customWidth="1"/>
    <col min="7173" max="7173" width="12.7109375" style="121" customWidth="1"/>
    <col min="7174" max="7175" width="10.7109375" style="121" customWidth="1"/>
    <col min="7176" max="7182" width="11.42578125" style="121"/>
    <col min="7183" max="7183" width="13.28515625" style="121" customWidth="1"/>
    <col min="7184" max="7425" width="11.42578125" style="121"/>
    <col min="7426" max="7426" width="36.7109375" style="121" customWidth="1"/>
    <col min="7427" max="7427" width="12.7109375" style="121" customWidth="1"/>
    <col min="7428" max="7428" width="10.7109375" style="121" customWidth="1"/>
    <col min="7429" max="7429" width="12.7109375" style="121" customWidth="1"/>
    <col min="7430" max="7431" width="10.7109375" style="121" customWidth="1"/>
    <col min="7432" max="7438" width="11.42578125" style="121"/>
    <col min="7439" max="7439" width="13.28515625" style="121" customWidth="1"/>
    <col min="7440" max="7681" width="11.42578125" style="121"/>
    <col min="7682" max="7682" width="36.7109375" style="121" customWidth="1"/>
    <col min="7683" max="7683" width="12.7109375" style="121" customWidth="1"/>
    <col min="7684" max="7684" width="10.7109375" style="121" customWidth="1"/>
    <col min="7685" max="7685" width="12.7109375" style="121" customWidth="1"/>
    <col min="7686" max="7687" width="10.7109375" style="121" customWidth="1"/>
    <col min="7688" max="7694" width="11.42578125" style="121"/>
    <col min="7695" max="7695" width="13.28515625" style="121" customWidth="1"/>
    <col min="7696" max="7937" width="11.42578125" style="121"/>
    <col min="7938" max="7938" width="36.7109375" style="121" customWidth="1"/>
    <col min="7939" max="7939" width="12.7109375" style="121" customWidth="1"/>
    <col min="7940" max="7940" width="10.7109375" style="121" customWidth="1"/>
    <col min="7941" max="7941" width="12.7109375" style="121" customWidth="1"/>
    <col min="7942" max="7943" width="10.7109375" style="121" customWidth="1"/>
    <col min="7944" max="7950" width="11.42578125" style="121"/>
    <col min="7951" max="7951" width="13.28515625" style="121" customWidth="1"/>
    <col min="7952" max="8193" width="11.42578125" style="121"/>
    <col min="8194" max="8194" width="36.7109375" style="121" customWidth="1"/>
    <col min="8195" max="8195" width="12.7109375" style="121" customWidth="1"/>
    <col min="8196" max="8196" width="10.7109375" style="121" customWidth="1"/>
    <col min="8197" max="8197" width="12.7109375" style="121" customWidth="1"/>
    <col min="8198" max="8199" width="10.7109375" style="121" customWidth="1"/>
    <col min="8200" max="8206" width="11.42578125" style="121"/>
    <col min="8207" max="8207" width="13.28515625" style="121" customWidth="1"/>
    <col min="8208" max="8449" width="11.42578125" style="121"/>
    <col min="8450" max="8450" width="36.7109375" style="121" customWidth="1"/>
    <col min="8451" max="8451" width="12.7109375" style="121" customWidth="1"/>
    <col min="8452" max="8452" width="10.7109375" style="121" customWidth="1"/>
    <col min="8453" max="8453" width="12.7109375" style="121" customWidth="1"/>
    <col min="8454" max="8455" width="10.7109375" style="121" customWidth="1"/>
    <col min="8456" max="8462" width="11.42578125" style="121"/>
    <col min="8463" max="8463" width="13.28515625" style="121" customWidth="1"/>
    <col min="8464" max="8705" width="11.42578125" style="121"/>
    <col min="8706" max="8706" width="36.7109375" style="121" customWidth="1"/>
    <col min="8707" max="8707" width="12.7109375" style="121" customWidth="1"/>
    <col min="8708" max="8708" width="10.7109375" style="121" customWidth="1"/>
    <col min="8709" max="8709" width="12.7109375" style="121" customWidth="1"/>
    <col min="8710" max="8711" width="10.7109375" style="121" customWidth="1"/>
    <col min="8712" max="8718" width="11.42578125" style="121"/>
    <col min="8719" max="8719" width="13.28515625" style="121" customWidth="1"/>
    <col min="8720" max="8961" width="11.42578125" style="121"/>
    <col min="8962" max="8962" width="36.7109375" style="121" customWidth="1"/>
    <col min="8963" max="8963" width="12.7109375" style="121" customWidth="1"/>
    <col min="8964" max="8964" width="10.7109375" style="121" customWidth="1"/>
    <col min="8965" max="8965" width="12.7109375" style="121" customWidth="1"/>
    <col min="8966" max="8967" width="10.7109375" style="121" customWidth="1"/>
    <col min="8968" max="8974" width="11.42578125" style="121"/>
    <col min="8975" max="8975" width="13.28515625" style="121" customWidth="1"/>
    <col min="8976" max="9217" width="11.42578125" style="121"/>
    <col min="9218" max="9218" width="36.7109375" style="121" customWidth="1"/>
    <col min="9219" max="9219" width="12.7109375" style="121" customWidth="1"/>
    <col min="9220" max="9220" width="10.7109375" style="121" customWidth="1"/>
    <col min="9221" max="9221" width="12.7109375" style="121" customWidth="1"/>
    <col min="9222" max="9223" width="10.7109375" style="121" customWidth="1"/>
    <col min="9224" max="9230" width="11.42578125" style="121"/>
    <col min="9231" max="9231" width="13.28515625" style="121" customWidth="1"/>
    <col min="9232" max="9473" width="11.42578125" style="121"/>
    <col min="9474" max="9474" width="36.7109375" style="121" customWidth="1"/>
    <col min="9475" max="9475" width="12.7109375" style="121" customWidth="1"/>
    <col min="9476" max="9476" width="10.7109375" style="121" customWidth="1"/>
    <col min="9477" max="9477" width="12.7109375" style="121" customWidth="1"/>
    <col min="9478" max="9479" width="10.7109375" style="121" customWidth="1"/>
    <col min="9480" max="9486" width="11.42578125" style="121"/>
    <col min="9487" max="9487" width="13.28515625" style="121" customWidth="1"/>
    <col min="9488" max="9729" width="11.42578125" style="121"/>
    <col min="9730" max="9730" width="36.7109375" style="121" customWidth="1"/>
    <col min="9731" max="9731" width="12.7109375" style="121" customWidth="1"/>
    <col min="9732" max="9732" width="10.7109375" style="121" customWidth="1"/>
    <col min="9733" max="9733" width="12.7109375" style="121" customWidth="1"/>
    <col min="9734" max="9735" width="10.7109375" style="121" customWidth="1"/>
    <col min="9736" max="9742" width="11.42578125" style="121"/>
    <col min="9743" max="9743" width="13.28515625" style="121" customWidth="1"/>
    <col min="9744" max="9985" width="11.42578125" style="121"/>
    <col min="9986" max="9986" width="36.7109375" style="121" customWidth="1"/>
    <col min="9987" max="9987" width="12.7109375" style="121" customWidth="1"/>
    <col min="9988" max="9988" width="10.7109375" style="121" customWidth="1"/>
    <col min="9989" max="9989" width="12.7109375" style="121" customWidth="1"/>
    <col min="9990" max="9991" width="10.7109375" style="121" customWidth="1"/>
    <col min="9992" max="9998" width="11.42578125" style="121"/>
    <col min="9999" max="9999" width="13.28515625" style="121" customWidth="1"/>
    <col min="10000" max="10241" width="11.42578125" style="121"/>
    <col min="10242" max="10242" width="36.7109375" style="121" customWidth="1"/>
    <col min="10243" max="10243" width="12.7109375" style="121" customWidth="1"/>
    <col min="10244" max="10244" width="10.7109375" style="121" customWidth="1"/>
    <col min="10245" max="10245" width="12.7109375" style="121" customWidth="1"/>
    <col min="10246" max="10247" width="10.7109375" style="121" customWidth="1"/>
    <col min="10248" max="10254" width="11.42578125" style="121"/>
    <col min="10255" max="10255" width="13.28515625" style="121" customWidth="1"/>
    <col min="10256" max="10497" width="11.42578125" style="121"/>
    <col min="10498" max="10498" width="36.7109375" style="121" customWidth="1"/>
    <col min="10499" max="10499" width="12.7109375" style="121" customWidth="1"/>
    <col min="10500" max="10500" width="10.7109375" style="121" customWidth="1"/>
    <col min="10501" max="10501" width="12.7109375" style="121" customWidth="1"/>
    <col min="10502" max="10503" width="10.7109375" style="121" customWidth="1"/>
    <col min="10504" max="10510" width="11.42578125" style="121"/>
    <col min="10511" max="10511" width="13.28515625" style="121" customWidth="1"/>
    <col min="10512" max="10753" width="11.42578125" style="121"/>
    <col min="10754" max="10754" width="36.7109375" style="121" customWidth="1"/>
    <col min="10755" max="10755" width="12.7109375" style="121" customWidth="1"/>
    <col min="10756" max="10756" width="10.7109375" style="121" customWidth="1"/>
    <col min="10757" max="10757" width="12.7109375" style="121" customWidth="1"/>
    <col min="10758" max="10759" width="10.7109375" style="121" customWidth="1"/>
    <col min="10760" max="10766" width="11.42578125" style="121"/>
    <col min="10767" max="10767" width="13.28515625" style="121" customWidth="1"/>
    <col min="10768" max="11009" width="11.42578125" style="121"/>
    <col min="11010" max="11010" width="36.7109375" style="121" customWidth="1"/>
    <col min="11011" max="11011" width="12.7109375" style="121" customWidth="1"/>
    <col min="11012" max="11012" width="10.7109375" style="121" customWidth="1"/>
    <col min="11013" max="11013" width="12.7109375" style="121" customWidth="1"/>
    <col min="11014" max="11015" width="10.7109375" style="121" customWidth="1"/>
    <col min="11016" max="11022" width="11.42578125" style="121"/>
    <col min="11023" max="11023" width="13.28515625" style="121" customWidth="1"/>
    <col min="11024" max="11265" width="11.42578125" style="121"/>
    <col min="11266" max="11266" width="36.7109375" style="121" customWidth="1"/>
    <col min="11267" max="11267" width="12.7109375" style="121" customWidth="1"/>
    <col min="11268" max="11268" width="10.7109375" style="121" customWidth="1"/>
    <col min="11269" max="11269" width="12.7109375" style="121" customWidth="1"/>
    <col min="11270" max="11271" width="10.7109375" style="121" customWidth="1"/>
    <col min="11272" max="11278" width="11.42578125" style="121"/>
    <col min="11279" max="11279" width="13.28515625" style="121" customWidth="1"/>
    <col min="11280" max="11521" width="11.42578125" style="121"/>
    <col min="11522" max="11522" width="36.7109375" style="121" customWidth="1"/>
    <col min="11523" max="11523" width="12.7109375" style="121" customWidth="1"/>
    <col min="11524" max="11524" width="10.7109375" style="121" customWidth="1"/>
    <col min="11525" max="11525" width="12.7109375" style="121" customWidth="1"/>
    <col min="11526" max="11527" width="10.7109375" style="121" customWidth="1"/>
    <col min="11528" max="11534" width="11.42578125" style="121"/>
    <col min="11535" max="11535" width="13.28515625" style="121" customWidth="1"/>
    <col min="11536" max="11777" width="11.42578125" style="121"/>
    <col min="11778" max="11778" width="36.7109375" style="121" customWidth="1"/>
    <col min="11779" max="11779" width="12.7109375" style="121" customWidth="1"/>
    <col min="11780" max="11780" width="10.7109375" style="121" customWidth="1"/>
    <col min="11781" max="11781" width="12.7109375" style="121" customWidth="1"/>
    <col min="11782" max="11783" width="10.7109375" style="121" customWidth="1"/>
    <col min="11784" max="11790" width="11.42578125" style="121"/>
    <col min="11791" max="11791" width="13.28515625" style="121" customWidth="1"/>
    <col min="11792" max="12033" width="11.42578125" style="121"/>
    <col min="12034" max="12034" width="36.7109375" style="121" customWidth="1"/>
    <col min="12035" max="12035" width="12.7109375" style="121" customWidth="1"/>
    <col min="12036" max="12036" width="10.7109375" style="121" customWidth="1"/>
    <col min="12037" max="12037" width="12.7109375" style="121" customWidth="1"/>
    <col min="12038" max="12039" width="10.7109375" style="121" customWidth="1"/>
    <col min="12040" max="12046" width="11.42578125" style="121"/>
    <col min="12047" max="12047" width="13.28515625" style="121" customWidth="1"/>
    <col min="12048" max="12289" width="11.42578125" style="121"/>
    <col min="12290" max="12290" width="36.7109375" style="121" customWidth="1"/>
    <col min="12291" max="12291" width="12.7109375" style="121" customWidth="1"/>
    <col min="12292" max="12292" width="10.7109375" style="121" customWidth="1"/>
    <col min="12293" max="12293" width="12.7109375" style="121" customWidth="1"/>
    <col min="12294" max="12295" width="10.7109375" style="121" customWidth="1"/>
    <col min="12296" max="12302" width="11.42578125" style="121"/>
    <col min="12303" max="12303" width="13.28515625" style="121" customWidth="1"/>
    <col min="12304" max="12545" width="11.42578125" style="121"/>
    <col min="12546" max="12546" width="36.7109375" style="121" customWidth="1"/>
    <col min="12547" max="12547" width="12.7109375" style="121" customWidth="1"/>
    <col min="12548" max="12548" width="10.7109375" style="121" customWidth="1"/>
    <col min="12549" max="12549" width="12.7109375" style="121" customWidth="1"/>
    <col min="12550" max="12551" width="10.7109375" style="121" customWidth="1"/>
    <col min="12552" max="12558" width="11.42578125" style="121"/>
    <col min="12559" max="12559" width="13.28515625" style="121" customWidth="1"/>
    <col min="12560" max="12801" width="11.42578125" style="121"/>
    <col min="12802" max="12802" width="36.7109375" style="121" customWidth="1"/>
    <col min="12803" max="12803" width="12.7109375" style="121" customWidth="1"/>
    <col min="12804" max="12804" width="10.7109375" style="121" customWidth="1"/>
    <col min="12805" max="12805" width="12.7109375" style="121" customWidth="1"/>
    <col min="12806" max="12807" width="10.7109375" style="121" customWidth="1"/>
    <col min="12808" max="12814" width="11.42578125" style="121"/>
    <col min="12815" max="12815" width="13.28515625" style="121" customWidth="1"/>
    <col min="12816" max="13057" width="11.42578125" style="121"/>
    <col min="13058" max="13058" width="36.7109375" style="121" customWidth="1"/>
    <col min="13059" max="13059" width="12.7109375" style="121" customWidth="1"/>
    <col min="13060" max="13060" width="10.7109375" style="121" customWidth="1"/>
    <col min="13061" max="13061" width="12.7109375" style="121" customWidth="1"/>
    <col min="13062" max="13063" width="10.7109375" style="121" customWidth="1"/>
    <col min="13064" max="13070" width="11.42578125" style="121"/>
    <col min="13071" max="13071" width="13.28515625" style="121" customWidth="1"/>
    <col min="13072" max="13313" width="11.42578125" style="121"/>
    <col min="13314" max="13314" width="36.7109375" style="121" customWidth="1"/>
    <col min="13315" max="13315" width="12.7109375" style="121" customWidth="1"/>
    <col min="13316" max="13316" width="10.7109375" style="121" customWidth="1"/>
    <col min="13317" max="13317" width="12.7109375" style="121" customWidth="1"/>
    <col min="13318" max="13319" width="10.7109375" style="121" customWidth="1"/>
    <col min="13320" max="13326" width="11.42578125" style="121"/>
    <col min="13327" max="13327" width="13.28515625" style="121" customWidth="1"/>
    <col min="13328" max="13569" width="11.42578125" style="121"/>
    <col min="13570" max="13570" width="36.7109375" style="121" customWidth="1"/>
    <col min="13571" max="13571" width="12.7109375" style="121" customWidth="1"/>
    <col min="13572" max="13572" width="10.7109375" style="121" customWidth="1"/>
    <col min="13573" max="13573" width="12.7109375" style="121" customWidth="1"/>
    <col min="13574" max="13575" width="10.7109375" style="121" customWidth="1"/>
    <col min="13576" max="13582" width="11.42578125" style="121"/>
    <col min="13583" max="13583" width="13.28515625" style="121" customWidth="1"/>
    <col min="13584" max="13825" width="11.42578125" style="121"/>
    <col min="13826" max="13826" width="36.7109375" style="121" customWidth="1"/>
    <col min="13827" max="13827" width="12.7109375" style="121" customWidth="1"/>
    <col min="13828" max="13828" width="10.7109375" style="121" customWidth="1"/>
    <col min="13829" max="13829" width="12.7109375" style="121" customWidth="1"/>
    <col min="13830" max="13831" width="10.7109375" style="121" customWidth="1"/>
    <col min="13832" max="13838" width="11.42578125" style="121"/>
    <col min="13839" max="13839" width="13.28515625" style="121" customWidth="1"/>
    <col min="13840" max="14081" width="11.42578125" style="121"/>
    <col min="14082" max="14082" width="36.7109375" style="121" customWidth="1"/>
    <col min="14083" max="14083" width="12.7109375" style="121" customWidth="1"/>
    <col min="14084" max="14084" width="10.7109375" style="121" customWidth="1"/>
    <col min="14085" max="14085" width="12.7109375" style="121" customWidth="1"/>
    <col min="14086" max="14087" width="10.7109375" style="121" customWidth="1"/>
    <col min="14088" max="14094" width="11.42578125" style="121"/>
    <col min="14095" max="14095" width="13.28515625" style="121" customWidth="1"/>
    <col min="14096" max="14337" width="11.42578125" style="121"/>
    <col min="14338" max="14338" width="36.7109375" style="121" customWidth="1"/>
    <col min="14339" max="14339" width="12.7109375" style="121" customWidth="1"/>
    <col min="14340" max="14340" width="10.7109375" style="121" customWidth="1"/>
    <col min="14341" max="14341" width="12.7109375" style="121" customWidth="1"/>
    <col min="14342" max="14343" width="10.7109375" style="121" customWidth="1"/>
    <col min="14344" max="14350" width="11.42578125" style="121"/>
    <col min="14351" max="14351" width="13.28515625" style="121" customWidth="1"/>
    <col min="14352" max="14593" width="11.42578125" style="121"/>
    <col min="14594" max="14594" width="36.7109375" style="121" customWidth="1"/>
    <col min="14595" max="14595" width="12.7109375" style="121" customWidth="1"/>
    <col min="14596" max="14596" width="10.7109375" style="121" customWidth="1"/>
    <col min="14597" max="14597" width="12.7109375" style="121" customWidth="1"/>
    <col min="14598" max="14599" width="10.7109375" style="121" customWidth="1"/>
    <col min="14600" max="14606" width="11.42578125" style="121"/>
    <col min="14607" max="14607" width="13.28515625" style="121" customWidth="1"/>
    <col min="14608" max="14849" width="11.42578125" style="121"/>
    <col min="14850" max="14850" width="36.7109375" style="121" customWidth="1"/>
    <col min="14851" max="14851" width="12.7109375" style="121" customWidth="1"/>
    <col min="14852" max="14852" width="10.7109375" style="121" customWidth="1"/>
    <col min="14853" max="14853" width="12.7109375" style="121" customWidth="1"/>
    <col min="14854" max="14855" width="10.7109375" style="121" customWidth="1"/>
    <col min="14856" max="14862" width="11.42578125" style="121"/>
    <col min="14863" max="14863" width="13.28515625" style="121" customWidth="1"/>
    <col min="14864" max="15105" width="11.42578125" style="121"/>
    <col min="15106" max="15106" width="36.7109375" style="121" customWidth="1"/>
    <col min="15107" max="15107" width="12.7109375" style="121" customWidth="1"/>
    <col min="15108" max="15108" width="10.7109375" style="121" customWidth="1"/>
    <col min="15109" max="15109" width="12.7109375" style="121" customWidth="1"/>
    <col min="15110" max="15111" width="10.7109375" style="121" customWidth="1"/>
    <col min="15112" max="15118" width="11.42578125" style="121"/>
    <col min="15119" max="15119" width="13.28515625" style="121" customWidth="1"/>
    <col min="15120" max="15361" width="11.42578125" style="121"/>
    <col min="15362" max="15362" width="36.7109375" style="121" customWidth="1"/>
    <col min="15363" max="15363" width="12.7109375" style="121" customWidth="1"/>
    <col min="15364" max="15364" width="10.7109375" style="121" customWidth="1"/>
    <col min="15365" max="15365" width="12.7109375" style="121" customWidth="1"/>
    <col min="15366" max="15367" width="10.7109375" style="121" customWidth="1"/>
    <col min="15368" max="15374" width="11.42578125" style="121"/>
    <col min="15375" max="15375" width="13.28515625" style="121" customWidth="1"/>
    <col min="15376" max="15617" width="11.42578125" style="121"/>
    <col min="15618" max="15618" width="36.7109375" style="121" customWidth="1"/>
    <col min="15619" max="15619" width="12.7109375" style="121" customWidth="1"/>
    <col min="15620" max="15620" width="10.7109375" style="121" customWidth="1"/>
    <col min="15621" max="15621" width="12.7109375" style="121" customWidth="1"/>
    <col min="15622" max="15623" width="10.7109375" style="121" customWidth="1"/>
    <col min="15624" max="15630" width="11.42578125" style="121"/>
    <col min="15631" max="15631" width="13.28515625" style="121" customWidth="1"/>
    <col min="15632" max="15873" width="11.42578125" style="121"/>
    <col min="15874" max="15874" width="36.7109375" style="121" customWidth="1"/>
    <col min="15875" max="15875" width="12.7109375" style="121" customWidth="1"/>
    <col min="15876" max="15876" width="10.7109375" style="121" customWidth="1"/>
    <col min="15877" max="15877" width="12.7109375" style="121" customWidth="1"/>
    <col min="15878" max="15879" width="10.7109375" style="121" customWidth="1"/>
    <col min="15880" max="15886" width="11.42578125" style="121"/>
    <col min="15887" max="15887" width="13.28515625" style="121" customWidth="1"/>
    <col min="15888" max="16129" width="11.42578125" style="121"/>
    <col min="16130" max="16130" width="36.7109375" style="121" customWidth="1"/>
    <col min="16131" max="16131" width="12.7109375" style="121" customWidth="1"/>
    <col min="16132" max="16132" width="10.7109375" style="121" customWidth="1"/>
    <col min="16133" max="16133" width="12.7109375" style="121" customWidth="1"/>
    <col min="16134" max="16135" width="10.7109375" style="121" customWidth="1"/>
    <col min="16136" max="16142" width="11.42578125" style="121"/>
    <col min="16143" max="16143" width="13.28515625" style="121" customWidth="1"/>
    <col min="16144" max="16384" width="11.42578125" style="12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2" t="s">
        <v>215</v>
      </c>
      <c r="C5" s="122"/>
      <c r="D5" s="122"/>
      <c r="E5" s="122"/>
      <c r="F5" s="122"/>
      <c r="G5" s="122"/>
    </row>
    <row r="6" spans="2:7" ht="30" customHeight="1" x14ac:dyDescent="0.25">
      <c r="B6" s="123" t="s">
        <v>216</v>
      </c>
      <c r="C6" s="124" t="s">
        <v>97</v>
      </c>
      <c r="D6" s="124" t="s">
        <v>165</v>
      </c>
      <c r="E6" s="124" t="s">
        <v>98</v>
      </c>
      <c r="F6" s="124" t="s">
        <v>165</v>
      </c>
      <c r="G6" s="125" t="s">
        <v>99</v>
      </c>
    </row>
    <row r="7" spans="2:7" ht="15" customHeight="1" x14ac:dyDescent="0.25">
      <c r="B7" s="157" t="s">
        <v>128</v>
      </c>
      <c r="C7" s="158"/>
      <c r="D7" s="158"/>
      <c r="E7" s="158"/>
      <c r="F7" s="158"/>
      <c r="G7" s="158"/>
    </row>
    <row r="8" spans="2:7" ht="15" customHeight="1" x14ac:dyDescent="0.2">
      <c r="B8" s="126" t="s">
        <v>166</v>
      </c>
      <c r="C8" s="127">
        <v>2937983</v>
      </c>
      <c r="D8" s="128">
        <f>C8/C8</f>
        <v>1</v>
      </c>
      <c r="E8" s="127">
        <v>2833624</v>
      </c>
      <c r="F8" s="128">
        <f>E8/E8</f>
        <v>1</v>
      </c>
      <c r="G8" s="128">
        <f>(E8-C8)/C8</f>
        <v>-3.5520627587021437E-2</v>
      </c>
    </row>
    <row r="9" spans="2:7" ht="15" customHeight="1" x14ac:dyDescent="0.2">
      <c r="B9" s="126" t="s">
        <v>217</v>
      </c>
      <c r="C9" s="127">
        <v>1854418</v>
      </c>
      <c r="D9" s="128">
        <f>C9/C8</f>
        <v>0.63118745071023219</v>
      </c>
      <c r="E9" s="127">
        <v>1828005</v>
      </c>
      <c r="F9" s="128">
        <f>E9/E8</f>
        <v>0.64511205438689112</v>
      </c>
      <c r="G9" s="128">
        <f>(E9-C9)/C9</f>
        <v>-1.4243282798160933E-2</v>
      </c>
    </row>
    <row r="10" spans="2:7" ht="15" customHeight="1" x14ac:dyDescent="0.2">
      <c r="B10" s="126" t="s">
        <v>218</v>
      </c>
      <c r="C10" s="127">
        <v>1083565</v>
      </c>
      <c r="D10" s="128">
        <f>C10/C8</f>
        <v>0.36881254928976787</v>
      </c>
      <c r="E10" s="127">
        <v>1005619</v>
      </c>
      <c r="F10" s="128">
        <f>E10/E8</f>
        <v>0.35488794561310888</v>
      </c>
      <c r="G10" s="128">
        <f>(E10-C10)/C10</f>
        <v>-7.1934770872075046E-2</v>
      </c>
    </row>
    <row r="11" spans="2:7" ht="15" customHeight="1" x14ac:dyDescent="0.25">
      <c r="B11" s="157" t="s">
        <v>219</v>
      </c>
      <c r="C11" s="158"/>
      <c r="D11" s="158"/>
      <c r="E11" s="158"/>
      <c r="F11" s="158"/>
      <c r="G11" s="159"/>
    </row>
    <row r="12" spans="2:7" ht="15" customHeight="1" x14ac:dyDescent="0.2">
      <c r="B12" s="129" t="s">
        <v>166</v>
      </c>
      <c r="C12" s="160">
        <v>102365</v>
      </c>
      <c r="D12" s="161">
        <f>C12/C12</f>
        <v>1</v>
      </c>
      <c r="E12" s="160">
        <v>108936</v>
      </c>
      <c r="F12" s="161">
        <f>E12/E12</f>
        <v>1</v>
      </c>
      <c r="G12" s="132">
        <f>(E12-C12)/C12</f>
        <v>6.4191862452986859E-2</v>
      </c>
    </row>
    <row r="13" spans="2:7" ht="15" customHeight="1" x14ac:dyDescent="0.2">
      <c r="B13" s="129" t="s">
        <v>217</v>
      </c>
      <c r="C13" s="160">
        <v>102365</v>
      </c>
      <c r="D13" s="161">
        <f>C13/C12</f>
        <v>1</v>
      </c>
      <c r="E13" s="160">
        <v>108936</v>
      </c>
      <c r="F13" s="161">
        <f>E13/E12</f>
        <v>1</v>
      </c>
      <c r="G13" s="132">
        <f>(E13-C13)/C13</f>
        <v>6.4191862452986859E-2</v>
      </c>
    </row>
    <row r="14" spans="2:7" ht="15" customHeight="1" x14ac:dyDescent="0.2">
      <c r="B14" s="129" t="s">
        <v>218</v>
      </c>
      <c r="C14" s="162" t="s">
        <v>121</v>
      </c>
      <c r="D14" s="162" t="s">
        <v>121</v>
      </c>
      <c r="E14" s="162" t="s">
        <v>121</v>
      </c>
      <c r="F14" s="162" t="s">
        <v>121</v>
      </c>
      <c r="G14" s="163" t="s">
        <v>121</v>
      </c>
    </row>
    <row r="15" spans="2:7" ht="15" customHeight="1" x14ac:dyDescent="0.25">
      <c r="B15" s="157" t="s">
        <v>158</v>
      </c>
      <c r="C15" s="158"/>
      <c r="D15" s="158"/>
      <c r="E15" s="158"/>
      <c r="F15" s="158"/>
      <c r="G15" s="159"/>
    </row>
    <row r="16" spans="2:7" ht="15" customHeight="1" x14ac:dyDescent="0.2">
      <c r="B16" s="129" t="s">
        <v>166</v>
      </c>
      <c r="C16" s="160">
        <v>16469</v>
      </c>
      <c r="D16" s="161">
        <f>C16/C16</f>
        <v>1</v>
      </c>
      <c r="E16" s="160">
        <v>18577</v>
      </c>
      <c r="F16" s="161">
        <f>E16/E16</f>
        <v>1</v>
      </c>
      <c r="G16" s="132">
        <f>(E16-C16)/C16</f>
        <v>0.12799805695549213</v>
      </c>
    </row>
    <row r="17" spans="2:11" ht="15" customHeight="1" x14ac:dyDescent="0.2">
      <c r="B17" s="129" t="s">
        <v>217</v>
      </c>
      <c r="C17" s="160">
        <v>9811</v>
      </c>
      <c r="D17" s="161">
        <f>C17/C16</f>
        <v>0.5957253020827008</v>
      </c>
      <c r="E17" s="160">
        <v>15863</v>
      </c>
      <c r="F17" s="161">
        <f>E17/E16</f>
        <v>0.85390536685148299</v>
      </c>
      <c r="G17" s="132">
        <f>(E17-C17)/C17</f>
        <v>0.61685862807053304</v>
      </c>
    </row>
    <row r="18" spans="2:11" ht="15" customHeight="1" x14ac:dyDescent="0.2">
      <c r="B18" s="129" t="s">
        <v>218</v>
      </c>
      <c r="C18" s="160">
        <v>6658</v>
      </c>
      <c r="D18" s="161">
        <f>C18/C16</f>
        <v>0.40427469791729914</v>
      </c>
      <c r="E18" s="160">
        <v>2714</v>
      </c>
      <c r="F18" s="161">
        <f>E18/E16</f>
        <v>0.14609463314851698</v>
      </c>
      <c r="G18" s="132">
        <f>(E18-C18)/C18</f>
        <v>-0.5923700811054371</v>
      </c>
    </row>
    <row r="19" spans="2:11" ht="15" customHeight="1" x14ac:dyDescent="0.25">
      <c r="B19" s="157" t="s">
        <v>220</v>
      </c>
      <c r="C19" s="158"/>
      <c r="D19" s="158"/>
      <c r="E19" s="158"/>
      <c r="F19" s="158"/>
      <c r="G19" s="159"/>
    </row>
    <row r="20" spans="2:11" ht="15" customHeight="1" x14ac:dyDescent="0.2">
      <c r="B20" s="129" t="s">
        <v>166</v>
      </c>
      <c r="C20" s="160">
        <v>459540</v>
      </c>
      <c r="D20" s="161">
        <f>C20/C20</f>
        <v>1</v>
      </c>
      <c r="E20" s="160">
        <v>443289</v>
      </c>
      <c r="F20" s="161">
        <f>E20/E20</f>
        <v>1</v>
      </c>
      <c r="G20" s="132">
        <f>(E20-C20)/C20</f>
        <v>-3.5363624494059276E-2</v>
      </c>
    </row>
    <row r="21" spans="2:11" ht="15" customHeight="1" x14ac:dyDescent="0.2">
      <c r="B21" s="129" t="s">
        <v>217</v>
      </c>
      <c r="C21" s="160">
        <v>341775</v>
      </c>
      <c r="D21" s="161">
        <f>C21/C20</f>
        <v>0.74373286329808064</v>
      </c>
      <c r="E21" s="160">
        <v>333398</v>
      </c>
      <c r="F21" s="161">
        <f>E21/E20</f>
        <v>0.75210077398717312</v>
      </c>
      <c r="G21" s="132">
        <f>(E21-C21)/C21</f>
        <v>-2.4510277229171238E-2</v>
      </c>
    </row>
    <row r="22" spans="2:11" ht="15" customHeight="1" x14ac:dyDescent="0.2">
      <c r="B22" s="129" t="s">
        <v>218</v>
      </c>
      <c r="C22" s="160">
        <v>117765</v>
      </c>
      <c r="D22" s="161">
        <f>C22/C20</f>
        <v>0.25626713670191931</v>
      </c>
      <c r="E22" s="160">
        <v>109891</v>
      </c>
      <c r="F22" s="161">
        <f>E22/E20</f>
        <v>0.24789922601282685</v>
      </c>
      <c r="G22" s="132">
        <f>(E22-C22)/C22</f>
        <v>-6.6861970874198609E-2</v>
      </c>
    </row>
    <row r="23" spans="2:11" ht="15" customHeight="1" x14ac:dyDescent="0.25">
      <c r="B23" s="157" t="s">
        <v>221</v>
      </c>
      <c r="C23" s="158"/>
      <c r="D23" s="158"/>
      <c r="E23" s="158"/>
      <c r="F23" s="158"/>
      <c r="G23" s="159"/>
      <c r="K23" s="164"/>
    </row>
    <row r="24" spans="2:11" ht="15" customHeight="1" x14ac:dyDescent="0.2">
      <c r="B24" s="129" t="s">
        <v>166</v>
      </c>
      <c r="C24" s="160">
        <v>2359609</v>
      </c>
      <c r="D24" s="161">
        <f>C24/C24</f>
        <v>1</v>
      </c>
      <c r="E24" s="160">
        <v>2262822</v>
      </c>
      <c r="F24" s="161">
        <f>E24/E24</f>
        <v>1</v>
      </c>
      <c r="G24" s="132">
        <f>(E24-C24)/C24</f>
        <v>-4.1018236495961834E-2</v>
      </c>
    </row>
    <row r="25" spans="2:11" ht="15" customHeight="1" x14ac:dyDescent="0.2">
      <c r="B25" s="129" t="s">
        <v>217</v>
      </c>
      <c r="C25" s="160">
        <v>1400467</v>
      </c>
      <c r="D25" s="161">
        <f>C25/C24</f>
        <v>0.59351655295432426</v>
      </c>
      <c r="E25" s="160">
        <v>1369808</v>
      </c>
      <c r="F25" s="161">
        <f>E25/E24</f>
        <v>0.60535384577310991</v>
      </c>
      <c r="G25" s="132">
        <f>(E25-C25)/C25</f>
        <v>-2.1891983174184039E-2</v>
      </c>
    </row>
    <row r="26" spans="2:11" ht="15" customHeight="1" x14ac:dyDescent="0.2">
      <c r="B26" s="129" t="s">
        <v>218</v>
      </c>
      <c r="C26" s="160">
        <v>959142</v>
      </c>
      <c r="D26" s="161">
        <f>C26/C24</f>
        <v>0.40648344704567579</v>
      </c>
      <c r="E26" s="160">
        <v>893014</v>
      </c>
      <c r="F26" s="161">
        <f>E26/E24</f>
        <v>0.39464615422689014</v>
      </c>
      <c r="G26" s="132">
        <f>(E26-C26)/C26</f>
        <v>-6.8944952884974278E-2</v>
      </c>
    </row>
    <row r="27" spans="2:11" ht="39" customHeight="1" x14ac:dyDescent="0.25">
      <c r="B27" s="165" t="s">
        <v>222</v>
      </c>
      <c r="C27" s="165"/>
      <c r="D27" s="165"/>
      <c r="E27" s="165"/>
      <c r="F27" s="165"/>
      <c r="G27" s="165"/>
    </row>
    <row r="28" spans="2:11" ht="15" customHeight="1" thickBot="1" x14ac:dyDescent="0.3"/>
    <row r="29" spans="2:11" ht="30" customHeight="1" thickBot="1" x14ac:dyDescent="0.3">
      <c r="G29" s="46" t="s">
        <v>66</v>
      </c>
    </row>
    <row r="30" spans="2:11" ht="24.95" customHeight="1" x14ac:dyDescent="0.25">
      <c r="B30" s="166"/>
      <c r="C30" s="136"/>
      <c r="D30" s="136"/>
      <c r="E30" s="136"/>
      <c r="F30" s="136"/>
      <c r="G30" s="136"/>
      <c r="H30" s="136"/>
      <c r="I30" s="136"/>
      <c r="J30" s="136"/>
      <c r="K30" s="136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121" customWidth="1"/>
    <col min="2" max="8" width="11.42578125" style="121"/>
    <col min="9" max="9" width="14" style="121" customWidth="1"/>
    <col min="10" max="42" width="11.42578125" style="121"/>
    <col min="43" max="43" width="36.7109375" style="121" customWidth="1"/>
    <col min="44" max="44" width="12.7109375" style="121" customWidth="1"/>
    <col min="45" max="45" width="10.7109375" style="121" customWidth="1"/>
    <col min="46" max="46" width="12.7109375" style="121" customWidth="1"/>
    <col min="47" max="48" width="10.7109375" style="121" customWidth="1"/>
    <col min="49" max="55" width="11.42578125" style="121"/>
    <col min="56" max="56" width="13.28515625" style="121" customWidth="1"/>
    <col min="57" max="298" width="11.42578125" style="121"/>
    <col min="299" max="299" width="36.7109375" style="121" customWidth="1"/>
    <col min="300" max="300" width="12.7109375" style="121" customWidth="1"/>
    <col min="301" max="301" width="10.7109375" style="121" customWidth="1"/>
    <col min="302" max="302" width="12.7109375" style="121" customWidth="1"/>
    <col min="303" max="304" width="10.7109375" style="121" customWidth="1"/>
    <col min="305" max="311" width="11.42578125" style="121"/>
    <col min="312" max="312" width="13.28515625" style="121" customWidth="1"/>
    <col min="313" max="554" width="11.42578125" style="121"/>
    <col min="555" max="555" width="36.7109375" style="121" customWidth="1"/>
    <col min="556" max="556" width="12.7109375" style="121" customWidth="1"/>
    <col min="557" max="557" width="10.7109375" style="121" customWidth="1"/>
    <col min="558" max="558" width="12.7109375" style="121" customWidth="1"/>
    <col min="559" max="560" width="10.7109375" style="121" customWidth="1"/>
    <col min="561" max="567" width="11.42578125" style="121"/>
    <col min="568" max="568" width="13.28515625" style="121" customWidth="1"/>
    <col min="569" max="810" width="11.42578125" style="121"/>
    <col min="811" max="811" width="36.7109375" style="121" customWidth="1"/>
    <col min="812" max="812" width="12.7109375" style="121" customWidth="1"/>
    <col min="813" max="813" width="10.7109375" style="121" customWidth="1"/>
    <col min="814" max="814" width="12.7109375" style="121" customWidth="1"/>
    <col min="815" max="816" width="10.7109375" style="121" customWidth="1"/>
    <col min="817" max="823" width="11.42578125" style="121"/>
    <col min="824" max="824" width="13.28515625" style="121" customWidth="1"/>
    <col min="825" max="1066" width="11.42578125" style="121"/>
    <col min="1067" max="1067" width="36.7109375" style="121" customWidth="1"/>
    <col min="1068" max="1068" width="12.7109375" style="121" customWidth="1"/>
    <col min="1069" max="1069" width="10.7109375" style="121" customWidth="1"/>
    <col min="1070" max="1070" width="12.7109375" style="121" customWidth="1"/>
    <col min="1071" max="1072" width="10.7109375" style="121" customWidth="1"/>
    <col min="1073" max="1079" width="11.42578125" style="121"/>
    <col min="1080" max="1080" width="13.28515625" style="121" customWidth="1"/>
    <col min="1081" max="1322" width="11.42578125" style="121"/>
    <col min="1323" max="1323" width="36.7109375" style="121" customWidth="1"/>
    <col min="1324" max="1324" width="12.7109375" style="121" customWidth="1"/>
    <col min="1325" max="1325" width="10.7109375" style="121" customWidth="1"/>
    <col min="1326" max="1326" width="12.7109375" style="121" customWidth="1"/>
    <col min="1327" max="1328" width="10.7109375" style="121" customWidth="1"/>
    <col min="1329" max="1335" width="11.42578125" style="121"/>
    <col min="1336" max="1336" width="13.28515625" style="121" customWidth="1"/>
    <col min="1337" max="1578" width="11.42578125" style="121"/>
    <col min="1579" max="1579" width="36.7109375" style="121" customWidth="1"/>
    <col min="1580" max="1580" width="12.7109375" style="121" customWidth="1"/>
    <col min="1581" max="1581" width="10.7109375" style="121" customWidth="1"/>
    <col min="1582" max="1582" width="12.7109375" style="121" customWidth="1"/>
    <col min="1583" max="1584" width="10.7109375" style="121" customWidth="1"/>
    <col min="1585" max="1591" width="11.42578125" style="121"/>
    <col min="1592" max="1592" width="13.28515625" style="121" customWidth="1"/>
    <col min="1593" max="1834" width="11.42578125" style="121"/>
    <col min="1835" max="1835" width="36.7109375" style="121" customWidth="1"/>
    <col min="1836" max="1836" width="12.7109375" style="121" customWidth="1"/>
    <col min="1837" max="1837" width="10.7109375" style="121" customWidth="1"/>
    <col min="1838" max="1838" width="12.7109375" style="121" customWidth="1"/>
    <col min="1839" max="1840" width="10.7109375" style="121" customWidth="1"/>
    <col min="1841" max="1847" width="11.42578125" style="121"/>
    <col min="1848" max="1848" width="13.28515625" style="121" customWidth="1"/>
    <col min="1849" max="2090" width="11.42578125" style="121"/>
    <col min="2091" max="2091" width="36.7109375" style="121" customWidth="1"/>
    <col min="2092" max="2092" width="12.7109375" style="121" customWidth="1"/>
    <col min="2093" max="2093" width="10.7109375" style="121" customWidth="1"/>
    <col min="2094" max="2094" width="12.7109375" style="121" customWidth="1"/>
    <col min="2095" max="2096" width="10.7109375" style="121" customWidth="1"/>
    <col min="2097" max="2103" width="11.42578125" style="121"/>
    <col min="2104" max="2104" width="13.28515625" style="121" customWidth="1"/>
    <col min="2105" max="2346" width="11.42578125" style="121"/>
    <col min="2347" max="2347" width="36.7109375" style="121" customWidth="1"/>
    <col min="2348" max="2348" width="12.7109375" style="121" customWidth="1"/>
    <col min="2349" max="2349" width="10.7109375" style="121" customWidth="1"/>
    <col min="2350" max="2350" width="12.7109375" style="121" customWidth="1"/>
    <col min="2351" max="2352" width="10.7109375" style="121" customWidth="1"/>
    <col min="2353" max="2359" width="11.42578125" style="121"/>
    <col min="2360" max="2360" width="13.28515625" style="121" customWidth="1"/>
    <col min="2361" max="2602" width="11.42578125" style="121"/>
    <col min="2603" max="2603" width="36.7109375" style="121" customWidth="1"/>
    <col min="2604" max="2604" width="12.7109375" style="121" customWidth="1"/>
    <col min="2605" max="2605" width="10.7109375" style="121" customWidth="1"/>
    <col min="2606" max="2606" width="12.7109375" style="121" customWidth="1"/>
    <col min="2607" max="2608" width="10.7109375" style="121" customWidth="1"/>
    <col min="2609" max="2615" width="11.42578125" style="121"/>
    <col min="2616" max="2616" width="13.28515625" style="121" customWidth="1"/>
    <col min="2617" max="2858" width="11.42578125" style="121"/>
    <col min="2859" max="2859" width="36.7109375" style="121" customWidth="1"/>
    <col min="2860" max="2860" width="12.7109375" style="121" customWidth="1"/>
    <col min="2861" max="2861" width="10.7109375" style="121" customWidth="1"/>
    <col min="2862" max="2862" width="12.7109375" style="121" customWidth="1"/>
    <col min="2863" max="2864" width="10.7109375" style="121" customWidth="1"/>
    <col min="2865" max="2871" width="11.42578125" style="121"/>
    <col min="2872" max="2872" width="13.28515625" style="121" customWidth="1"/>
    <col min="2873" max="3114" width="11.42578125" style="121"/>
    <col min="3115" max="3115" width="36.7109375" style="121" customWidth="1"/>
    <col min="3116" max="3116" width="12.7109375" style="121" customWidth="1"/>
    <col min="3117" max="3117" width="10.7109375" style="121" customWidth="1"/>
    <col min="3118" max="3118" width="12.7109375" style="121" customWidth="1"/>
    <col min="3119" max="3120" width="10.7109375" style="121" customWidth="1"/>
    <col min="3121" max="3127" width="11.42578125" style="121"/>
    <col min="3128" max="3128" width="13.28515625" style="121" customWidth="1"/>
    <col min="3129" max="3370" width="11.42578125" style="121"/>
    <col min="3371" max="3371" width="36.7109375" style="121" customWidth="1"/>
    <col min="3372" max="3372" width="12.7109375" style="121" customWidth="1"/>
    <col min="3373" max="3373" width="10.7109375" style="121" customWidth="1"/>
    <col min="3374" max="3374" width="12.7109375" style="121" customWidth="1"/>
    <col min="3375" max="3376" width="10.7109375" style="121" customWidth="1"/>
    <col min="3377" max="3383" width="11.42578125" style="121"/>
    <col min="3384" max="3384" width="13.28515625" style="121" customWidth="1"/>
    <col min="3385" max="3626" width="11.42578125" style="121"/>
    <col min="3627" max="3627" width="36.7109375" style="121" customWidth="1"/>
    <col min="3628" max="3628" width="12.7109375" style="121" customWidth="1"/>
    <col min="3629" max="3629" width="10.7109375" style="121" customWidth="1"/>
    <col min="3630" max="3630" width="12.7109375" style="121" customWidth="1"/>
    <col min="3631" max="3632" width="10.7109375" style="121" customWidth="1"/>
    <col min="3633" max="3639" width="11.42578125" style="121"/>
    <col min="3640" max="3640" width="13.28515625" style="121" customWidth="1"/>
    <col min="3641" max="3882" width="11.42578125" style="121"/>
    <col min="3883" max="3883" width="36.7109375" style="121" customWidth="1"/>
    <col min="3884" max="3884" width="12.7109375" style="121" customWidth="1"/>
    <col min="3885" max="3885" width="10.7109375" style="121" customWidth="1"/>
    <col min="3886" max="3886" width="12.7109375" style="121" customWidth="1"/>
    <col min="3887" max="3888" width="10.7109375" style="121" customWidth="1"/>
    <col min="3889" max="3895" width="11.42578125" style="121"/>
    <col min="3896" max="3896" width="13.28515625" style="121" customWidth="1"/>
    <col min="3897" max="4138" width="11.42578125" style="121"/>
    <col min="4139" max="4139" width="36.7109375" style="121" customWidth="1"/>
    <col min="4140" max="4140" width="12.7109375" style="121" customWidth="1"/>
    <col min="4141" max="4141" width="10.7109375" style="121" customWidth="1"/>
    <col min="4142" max="4142" width="12.7109375" style="121" customWidth="1"/>
    <col min="4143" max="4144" width="10.7109375" style="121" customWidth="1"/>
    <col min="4145" max="4151" width="11.42578125" style="121"/>
    <col min="4152" max="4152" width="13.28515625" style="121" customWidth="1"/>
    <col min="4153" max="4394" width="11.42578125" style="121"/>
    <col min="4395" max="4395" width="36.7109375" style="121" customWidth="1"/>
    <col min="4396" max="4396" width="12.7109375" style="121" customWidth="1"/>
    <col min="4397" max="4397" width="10.7109375" style="121" customWidth="1"/>
    <col min="4398" max="4398" width="12.7109375" style="121" customWidth="1"/>
    <col min="4399" max="4400" width="10.7109375" style="121" customWidth="1"/>
    <col min="4401" max="4407" width="11.42578125" style="121"/>
    <col min="4408" max="4408" width="13.28515625" style="121" customWidth="1"/>
    <col min="4409" max="4650" width="11.42578125" style="121"/>
    <col min="4651" max="4651" width="36.7109375" style="121" customWidth="1"/>
    <col min="4652" max="4652" width="12.7109375" style="121" customWidth="1"/>
    <col min="4653" max="4653" width="10.7109375" style="121" customWidth="1"/>
    <col min="4654" max="4654" width="12.7109375" style="121" customWidth="1"/>
    <col min="4655" max="4656" width="10.7109375" style="121" customWidth="1"/>
    <col min="4657" max="4663" width="11.42578125" style="121"/>
    <col min="4664" max="4664" width="13.28515625" style="121" customWidth="1"/>
    <col min="4665" max="4906" width="11.42578125" style="121"/>
    <col min="4907" max="4907" width="36.7109375" style="121" customWidth="1"/>
    <col min="4908" max="4908" width="12.7109375" style="121" customWidth="1"/>
    <col min="4909" max="4909" width="10.7109375" style="121" customWidth="1"/>
    <col min="4910" max="4910" width="12.7109375" style="121" customWidth="1"/>
    <col min="4911" max="4912" width="10.7109375" style="121" customWidth="1"/>
    <col min="4913" max="4919" width="11.42578125" style="121"/>
    <col min="4920" max="4920" width="13.28515625" style="121" customWidth="1"/>
    <col min="4921" max="5162" width="11.42578125" style="121"/>
    <col min="5163" max="5163" width="36.7109375" style="121" customWidth="1"/>
    <col min="5164" max="5164" width="12.7109375" style="121" customWidth="1"/>
    <col min="5165" max="5165" width="10.7109375" style="121" customWidth="1"/>
    <col min="5166" max="5166" width="12.7109375" style="121" customWidth="1"/>
    <col min="5167" max="5168" width="10.7109375" style="121" customWidth="1"/>
    <col min="5169" max="5175" width="11.42578125" style="121"/>
    <col min="5176" max="5176" width="13.28515625" style="121" customWidth="1"/>
    <col min="5177" max="5418" width="11.42578125" style="121"/>
    <col min="5419" max="5419" width="36.7109375" style="121" customWidth="1"/>
    <col min="5420" max="5420" width="12.7109375" style="121" customWidth="1"/>
    <col min="5421" max="5421" width="10.7109375" style="121" customWidth="1"/>
    <col min="5422" max="5422" width="12.7109375" style="121" customWidth="1"/>
    <col min="5423" max="5424" width="10.7109375" style="121" customWidth="1"/>
    <col min="5425" max="5431" width="11.42578125" style="121"/>
    <col min="5432" max="5432" width="13.28515625" style="121" customWidth="1"/>
    <col min="5433" max="5674" width="11.42578125" style="121"/>
    <col min="5675" max="5675" width="36.7109375" style="121" customWidth="1"/>
    <col min="5676" max="5676" width="12.7109375" style="121" customWidth="1"/>
    <col min="5677" max="5677" width="10.7109375" style="121" customWidth="1"/>
    <col min="5678" max="5678" width="12.7109375" style="121" customWidth="1"/>
    <col min="5679" max="5680" width="10.7109375" style="121" customWidth="1"/>
    <col min="5681" max="5687" width="11.42578125" style="121"/>
    <col min="5688" max="5688" width="13.28515625" style="121" customWidth="1"/>
    <col min="5689" max="5930" width="11.42578125" style="121"/>
    <col min="5931" max="5931" width="36.7109375" style="121" customWidth="1"/>
    <col min="5932" max="5932" width="12.7109375" style="121" customWidth="1"/>
    <col min="5933" max="5933" width="10.7109375" style="121" customWidth="1"/>
    <col min="5934" max="5934" width="12.7109375" style="121" customWidth="1"/>
    <col min="5935" max="5936" width="10.7109375" style="121" customWidth="1"/>
    <col min="5937" max="5943" width="11.42578125" style="121"/>
    <col min="5944" max="5944" width="13.28515625" style="121" customWidth="1"/>
    <col min="5945" max="6186" width="11.42578125" style="121"/>
    <col min="6187" max="6187" width="36.7109375" style="121" customWidth="1"/>
    <col min="6188" max="6188" width="12.7109375" style="121" customWidth="1"/>
    <col min="6189" max="6189" width="10.7109375" style="121" customWidth="1"/>
    <col min="6190" max="6190" width="12.7109375" style="121" customWidth="1"/>
    <col min="6191" max="6192" width="10.7109375" style="121" customWidth="1"/>
    <col min="6193" max="6199" width="11.42578125" style="121"/>
    <col min="6200" max="6200" width="13.28515625" style="121" customWidth="1"/>
    <col min="6201" max="6442" width="11.42578125" style="121"/>
    <col min="6443" max="6443" width="36.7109375" style="121" customWidth="1"/>
    <col min="6444" max="6444" width="12.7109375" style="121" customWidth="1"/>
    <col min="6445" max="6445" width="10.7109375" style="121" customWidth="1"/>
    <col min="6446" max="6446" width="12.7109375" style="121" customWidth="1"/>
    <col min="6447" max="6448" width="10.7109375" style="121" customWidth="1"/>
    <col min="6449" max="6455" width="11.42578125" style="121"/>
    <col min="6456" max="6456" width="13.28515625" style="121" customWidth="1"/>
    <col min="6457" max="6698" width="11.42578125" style="121"/>
    <col min="6699" max="6699" width="36.7109375" style="121" customWidth="1"/>
    <col min="6700" max="6700" width="12.7109375" style="121" customWidth="1"/>
    <col min="6701" max="6701" width="10.7109375" style="121" customWidth="1"/>
    <col min="6702" max="6702" width="12.7109375" style="121" customWidth="1"/>
    <col min="6703" max="6704" width="10.7109375" style="121" customWidth="1"/>
    <col min="6705" max="6711" width="11.42578125" style="121"/>
    <col min="6712" max="6712" width="13.28515625" style="121" customWidth="1"/>
    <col min="6713" max="6954" width="11.42578125" style="121"/>
    <col min="6955" max="6955" width="36.7109375" style="121" customWidth="1"/>
    <col min="6956" max="6956" width="12.7109375" style="121" customWidth="1"/>
    <col min="6957" max="6957" width="10.7109375" style="121" customWidth="1"/>
    <col min="6958" max="6958" width="12.7109375" style="121" customWidth="1"/>
    <col min="6959" max="6960" width="10.7109375" style="121" customWidth="1"/>
    <col min="6961" max="6967" width="11.42578125" style="121"/>
    <col min="6968" max="6968" width="13.28515625" style="121" customWidth="1"/>
    <col min="6969" max="7210" width="11.42578125" style="121"/>
    <col min="7211" max="7211" width="36.7109375" style="121" customWidth="1"/>
    <col min="7212" max="7212" width="12.7109375" style="121" customWidth="1"/>
    <col min="7213" max="7213" width="10.7109375" style="121" customWidth="1"/>
    <col min="7214" max="7214" width="12.7109375" style="121" customWidth="1"/>
    <col min="7215" max="7216" width="10.7109375" style="121" customWidth="1"/>
    <col min="7217" max="7223" width="11.42578125" style="121"/>
    <col min="7224" max="7224" width="13.28515625" style="121" customWidth="1"/>
    <col min="7225" max="7466" width="11.42578125" style="121"/>
    <col min="7467" max="7467" width="36.7109375" style="121" customWidth="1"/>
    <col min="7468" max="7468" width="12.7109375" style="121" customWidth="1"/>
    <col min="7469" max="7469" width="10.7109375" style="121" customWidth="1"/>
    <col min="7470" max="7470" width="12.7109375" style="121" customWidth="1"/>
    <col min="7471" max="7472" width="10.7109375" style="121" customWidth="1"/>
    <col min="7473" max="7479" width="11.42578125" style="121"/>
    <col min="7480" max="7480" width="13.28515625" style="121" customWidth="1"/>
    <col min="7481" max="7722" width="11.42578125" style="121"/>
    <col min="7723" max="7723" width="36.7109375" style="121" customWidth="1"/>
    <col min="7724" max="7724" width="12.7109375" style="121" customWidth="1"/>
    <col min="7725" max="7725" width="10.7109375" style="121" customWidth="1"/>
    <col min="7726" max="7726" width="12.7109375" style="121" customWidth="1"/>
    <col min="7727" max="7728" width="10.7109375" style="121" customWidth="1"/>
    <col min="7729" max="7735" width="11.42578125" style="121"/>
    <col min="7736" max="7736" width="13.28515625" style="121" customWidth="1"/>
    <col min="7737" max="7978" width="11.42578125" style="121"/>
    <col min="7979" max="7979" width="36.7109375" style="121" customWidth="1"/>
    <col min="7980" max="7980" width="12.7109375" style="121" customWidth="1"/>
    <col min="7981" max="7981" width="10.7109375" style="121" customWidth="1"/>
    <col min="7982" max="7982" width="12.7109375" style="121" customWidth="1"/>
    <col min="7983" max="7984" width="10.7109375" style="121" customWidth="1"/>
    <col min="7985" max="7991" width="11.42578125" style="121"/>
    <col min="7992" max="7992" width="13.28515625" style="121" customWidth="1"/>
    <col min="7993" max="8234" width="11.42578125" style="121"/>
    <col min="8235" max="8235" width="36.7109375" style="121" customWidth="1"/>
    <col min="8236" max="8236" width="12.7109375" style="121" customWidth="1"/>
    <col min="8237" max="8237" width="10.7109375" style="121" customWidth="1"/>
    <col min="8238" max="8238" width="12.7109375" style="121" customWidth="1"/>
    <col min="8239" max="8240" width="10.7109375" style="121" customWidth="1"/>
    <col min="8241" max="8247" width="11.42578125" style="121"/>
    <col min="8248" max="8248" width="13.28515625" style="121" customWidth="1"/>
    <col min="8249" max="8490" width="11.42578125" style="121"/>
    <col min="8491" max="8491" width="36.7109375" style="121" customWidth="1"/>
    <col min="8492" max="8492" width="12.7109375" style="121" customWidth="1"/>
    <col min="8493" max="8493" width="10.7109375" style="121" customWidth="1"/>
    <col min="8494" max="8494" width="12.7109375" style="121" customWidth="1"/>
    <col min="8495" max="8496" width="10.7109375" style="121" customWidth="1"/>
    <col min="8497" max="8503" width="11.42578125" style="121"/>
    <col min="8504" max="8504" width="13.28515625" style="121" customWidth="1"/>
    <col min="8505" max="8746" width="11.42578125" style="121"/>
    <col min="8747" max="8747" width="36.7109375" style="121" customWidth="1"/>
    <col min="8748" max="8748" width="12.7109375" style="121" customWidth="1"/>
    <col min="8749" max="8749" width="10.7109375" style="121" customWidth="1"/>
    <col min="8750" max="8750" width="12.7109375" style="121" customWidth="1"/>
    <col min="8751" max="8752" width="10.7109375" style="121" customWidth="1"/>
    <col min="8753" max="8759" width="11.42578125" style="121"/>
    <col min="8760" max="8760" width="13.28515625" style="121" customWidth="1"/>
    <col min="8761" max="9002" width="11.42578125" style="121"/>
    <col min="9003" max="9003" width="36.7109375" style="121" customWidth="1"/>
    <col min="9004" max="9004" width="12.7109375" style="121" customWidth="1"/>
    <col min="9005" max="9005" width="10.7109375" style="121" customWidth="1"/>
    <col min="9006" max="9006" width="12.7109375" style="121" customWidth="1"/>
    <col min="9007" max="9008" width="10.7109375" style="121" customWidth="1"/>
    <col min="9009" max="9015" width="11.42578125" style="121"/>
    <col min="9016" max="9016" width="13.28515625" style="121" customWidth="1"/>
    <col min="9017" max="9258" width="11.42578125" style="121"/>
    <col min="9259" max="9259" width="36.7109375" style="121" customWidth="1"/>
    <col min="9260" max="9260" width="12.7109375" style="121" customWidth="1"/>
    <col min="9261" max="9261" width="10.7109375" style="121" customWidth="1"/>
    <col min="9262" max="9262" width="12.7109375" style="121" customWidth="1"/>
    <col min="9263" max="9264" width="10.7109375" style="121" customWidth="1"/>
    <col min="9265" max="9271" width="11.42578125" style="121"/>
    <col min="9272" max="9272" width="13.28515625" style="121" customWidth="1"/>
    <col min="9273" max="9514" width="11.42578125" style="121"/>
    <col min="9515" max="9515" width="36.7109375" style="121" customWidth="1"/>
    <col min="9516" max="9516" width="12.7109375" style="121" customWidth="1"/>
    <col min="9517" max="9517" width="10.7109375" style="121" customWidth="1"/>
    <col min="9518" max="9518" width="12.7109375" style="121" customWidth="1"/>
    <col min="9519" max="9520" width="10.7109375" style="121" customWidth="1"/>
    <col min="9521" max="9527" width="11.42578125" style="121"/>
    <col min="9528" max="9528" width="13.28515625" style="121" customWidth="1"/>
    <col min="9529" max="9770" width="11.42578125" style="121"/>
    <col min="9771" max="9771" width="36.7109375" style="121" customWidth="1"/>
    <col min="9772" max="9772" width="12.7109375" style="121" customWidth="1"/>
    <col min="9773" max="9773" width="10.7109375" style="121" customWidth="1"/>
    <col min="9774" max="9774" width="12.7109375" style="121" customWidth="1"/>
    <col min="9775" max="9776" width="10.7109375" style="121" customWidth="1"/>
    <col min="9777" max="9783" width="11.42578125" style="121"/>
    <col min="9784" max="9784" width="13.28515625" style="121" customWidth="1"/>
    <col min="9785" max="10026" width="11.42578125" style="121"/>
    <col min="10027" max="10027" width="36.7109375" style="121" customWidth="1"/>
    <col min="10028" max="10028" width="12.7109375" style="121" customWidth="1"/>
    <col min="10029" max="10029" width="10.7109375" style="121" customWidth="1"/>
    <col min="10030" max="10030" width="12.7109375" style="121" customWidth="1"/>
    <col min="10031" max="10032" width="10.7109375" style="121" customWidth="1"/>
    <col min="10033" max="10039" width="11.42578125" style="121"/>
    <col min="10040" max="10040" width="13.28515625" style="121" customWidth="1"/>
    <col min="10041" max="10282" width="11.42578125" style="121"/>
    <col min="10283" max="10283" width="36.7109375" style="121" customWidth="1"/>
    <col min="10284" max="10284" width="12.7109375" style="121" customWidth="1"/>
    <col min="10285" max="10285" width="10.7109375" style="121" customWidth="1"/>
    <col min="10286" max="10286" width="12.7109375" style="121" customWidth="1"/>
    <col min="10287" max="10288" width="10.7109375" style="121" customWidth="1"/>
    <col min="10289" max="10295" width="11.42578125" style="121"/>
    <col min="10296" max="10296" width="13.28515625" style="121" customWidth="1"/>
    <col min="10297" max="10538" width="11.42578125" style="121"/>
    <col min="10539" max="10539" width="36.7109375" style="121" customWidth="1"/>
    <col min="10540" max="10540" width="12.7109375" style="121" customWidth="1"/>
    <col min="10541" max="10541" width="10.7109375" style="121" customWidth="1"/>
    <col min="10542" max="10542" width="12.7109375" style="121" customWidth="1"/>
    <col min="10543" max="10544" width="10.7109375" style="121" customWidth="1"/>
    <col min="10545" max="10551" width="11.42578125" style="121"/>
    <col min="10552" max="10552" width="13.28515625" style="121" customWidth="1"/>
    <col min="10553" max="10794" width="11.42578125" style="121"/>
    <col min="10795" max="10795" width="36.7109375" style="121" customWidth="1"/>
    <col min="10796" max="10796" width="12.7109375" style="121" customWidth="1"/>
    <col min="10797" max="10797" width="10.7109375" style="121" customWidth="1"/>
    <col min="10798" max="10798" width="12.7109375" style="121" customWidth="1"/>
    <col min="10799" max="10800" width="10.7109375" style="121" customWidth="1"/>
    <col min="10801" max="10807" width="11.42578125" style="121"/>
    <col min="10808" max="10808" width="13.28515625" style="121" customWidth="1"/>
    <col min="10809" max="11050" width="11.42578125" style="121"/>
    <col min="11051" max="11051" width="36.7109375" style="121" customWidth="1"/>
    <col min="11052" max="11052" width="12.7109375" style="121" customWidth="1"/>
    <col min="11053" max="11053" width="10.7109375" style="121" customWidth="1"/>
    <col min="11054" max="11054" width="12.7109375" style="121" customWidth="1"/>
    <col min="11055" max="11056" width="10.7109375" style="121" customWidth="1"/>
    <col min="11057" max="11063" width="11.42578125" style="121"/>
    <col min="11064" max="11064" width="13.28515625" style="121" customWidth="1"/>
    <col min="11065" max="11306" width="11.42578125" style="121"/>
    <col min="11307" max="11307" width="36.7109375" style="121" customWidth="1"/>
    <col min="11308" max="11308" width="12.7109375" style="121" customWidth="1"/>
    <col min="11309" max="11309" width="10.7109375" style="121" customWidth="1"/>
    <col min="11310" max="11310" width="12.7109375" style="121" customWidth="1"/>
    <col min="11311" max="11312" width="10.7109375" style="121" customWidth="1"/>
    <col min="11313" max="11319" width="11.42578125" style="121"/>
    <col min="11320" max="11320" width="13.28515625" style="121" customWidth="1"/>
    <col min="11321" max="11562" width="11.42578125" style="121"/>
    <col min="11563" max="11563" width="36.7109375" style="121" customWidth="1"/>
    <col min="11564" max="11564" width="12.7109375" style="121" customWidth="1"/>
    <col min="11565" max="11565" width="10.7109375" style="121" customWidth="1"/>
    <col min="11566" max="11566" width="12.7109375" style="121" customWidth="1"/>
    <col min="11567" max="11568" width="10.7109375" style="121" customWidth="1"/>
    <col min="11569" max="11575" width="11.42578125" style="121"/>
    <col min="11576" max="11576" width="13.28515625" style="121" customWidth="1"/>
    <col min="11577" max="11818" width="11.42578125" style="121"/>
    <col min="11819" max="11819" width="36.7109375" style="121" customWidth="1"/>
    <col min="11820" max="11820" width="12.7109375" style="121" customWidth="1"/>
    <col min="11821" max="11821" width="10.7109375" style="121" customWidth="1"/>
    <col min="11822" max="11822" width="12.7109375" style="121" customWidth="1"/>
    <col min="11823" max="11824" width="10.7109375" style="121" customWidth="1"/>
    <col min="11825" max="11831" width="11.42578125" style="121"/>
    <col min="11832" max="11832" width="13.28515625" style="121" customWidth="1"/>
    <col min="11833" max="12074" width="11.42578125" style="121"/>
    <col min="12075" max="12075" width="36.7109375" style="121" customWidth="1"/>
    <col min="12076" max="12076" width="12.7109375" style="121" customWidth="1"/>
    <col min="12077" max="12077" width="10.7109375" style="121" customWidth="1"/>
    <col min="12078" max="12078" width="12.7109375" style="121" customWidth="1"/>
    <col min="12079" max="12080" width="10.7109375" style="121" customWidth="1"/>
    <col min="12081" max="12087" width="11.42578125" style="121"/>
    <col min="12088" max="12088" width="13.28515625" style="121" customWidth="1"/>
    <col min="12089" max="12330" width="11.42578125" style="121"/>
    <col min="12331" max="12331" width="36.7109375" style="121" customWidth="1"/>
    <col min="12332" max="12332" width="12.7109375" style="121" customWidth="1"/>
    <col min="12333" max="12333" width="10.7109375" style="121" customWidth="1"/>
    <col min="12334" max="12334" width="12.7109375" style="121" customWidth="1"/>
    <col min="12335" max="12336" width="10.7109375" style="121" customWidth="1"/>
    <col min="12337" max="12343" width="11.42578125" style="121"/>
    <col min="12344" max="12344" width="13.28515625" style="121" customWidth="1"/>
    <col min="12345" max="12586" width="11.42578125" style="121"/>
    <col min="12587" max="12587" width="36.7109375" style="121" customWidth="1"/>
    <col min="12588" max="12588" width="12.7109375" style="121" customWidth="1"/>
    <col min="12589" max="12589" width="10.7109375" style="121" customWidth="1"/>
    <col min="12590" max="12590" width="12.7109375" style="121" customWidth="1"/>
    <col min="12591" max="12592" width="10.7109375" style="121" customWidth="1"/>
    <col min="12593" max="12599" width="11.42578125" style="121"/>
    <col min="12600" max="12600" width="13.28515625" style="121" customWidth="1"/>
    <col min="12601" max="12842" width="11.42578125" style="121"/>
    <col min="12843" max="12843" width="36.7109375" style="121" customWidth="1"/>
    <col min="12844" max="12844" width="12.7109375" style="121" customWidth="1"/>
    <col min="12845" max="12845" width="10.7109375" style="121" customWidth="1"/>
    <col min="12846" max="12846" width="12.7109375" style="121" customWidth="1"/>
    <col min="12847" max="12848" width="10.7109375" style="121" customWidth="1"/>
    <col min="12849" max="12855" width="11.42578125" style="121"/>
    <col min="12856" max="12856" width="13.28515625" style="121" customWidth="1"/>
    <col min="12857" max="13098" width="11.42578125" style="121"/>
    <col min="13099" max="13099" width="36.7109375" style="121" customWidth="1"/>
    <col min="13100" max="13100" width="12.7109375" style="121" customWidth="1"/>
    <col min="13101" max="13101" width="10.7109375" style="121" customWidth="1"/>
    <col min="13102" max="13102" width="12.7109375" style="121" customWidth="1"/>
    <col min="13103" max="13104" width="10.7109375" style="121" customWidth="1"/>
    <col min="13105" max="13111" width="11.42578125" style="121"/>
    <col min="13112" max="13112" width="13.28515625" style="121" customWidth="1"/>
    <col min="13113" max="13354" width="11.42578125" style="121"/>
    <col min="13355" max="13355" width="36.7109375" style="121" customWidth="1"/>
    <col min="13356" max="13356" width="12.7109375" style="121" customWidth="1"/>
    <col min="13357" max="13357" width="10.7109375" style="121" customWidth="1"/>
    <col min="13358" max="13358" width="12.7109375" style="121" customWidth="1"/>
    <col min="13359" max="13360" width="10.7109375" style="121" customWidth="1"/>
    <col min="13361" max="13367" width="11.42578125" style="121"/>
    <col min="13368" max="13368" width="13.28515625" style="121" customWidth="1"/>
    <col min="13369" max="13610" width="11.42578125" style="121"/>
    <col min="13611" max="13611" width="36.7109375" style="121" customWidth="1"/>
    <col min="13612" max="13612" width="12.7109375" style="121" customWidth="1"/>
    <col min="13613" max="13613" width="10.7109375" style="121" customWidth="1"/>
    <col min="13614" max="13614" width="12.7109375" style="121" customWidth="1"/>
    <col min="13615" max="13616" width="10.7109375" style="121" customWidth="1"/>
    <col min="13617" max="13623" width="11.42578125" style="121"/>
    <col min="13624" max="13624" width="13.28515625" style="121" customWidth="1"/>
    <col min="13625" max="13866" width="11.42578125" style="121"/>
    <col min="13867" max="13867" width="36.7109375" style="121" customWidth="1"/>
    <col min="13868" max="13868" width="12.7109375" style="121" customWidth="1"/>
    <col min="13869" max="13869" width="10.7109375" style="121" customWidth="1"/>
    <col min="13870" max="13870" width="12.7109375" style="121" customWidth="1"/>
    <col min="13871" max="13872" width="10.7109375" style="121" customWidth="1"/>
    <col min="13873" max="13879" width="11.42578125" style="121"/>
    <col min="13880" max="13880" width="13.28515625" style="121" customWidth="1"/>
    <col min="13881" max="14122" width="11.42578125" style="121"/>
    <col min="14123" max="14123" width="36.7109375" style="121" customWidth="1"/>
    <col min="14124" max="14124" width="12.7109375" style="121" customWidth="1"/>
    <col min="14125" max="14125" width="10.7109375" style="121" customWidth="1"/>
    <col min="14126" max="14126" width="12.7109375" style="121" customWidth="1"/>
    <col min="14127" max="14128" width="10.7109375" style="121" customWidth="1"/>
    <col min="14129" max="14135" width="11.42578125" style="121"/>
    <col min="14136" max="14136" width="13.28515625" style="121" customWidth="1"/>
    <col min="14137" max="14378" width="11.42578125" style="121"/>
    <col min="14379" max="14379" width="36.7109375" style="121" customWidth="1"/>
    <col min="14380" max="14380" width="12.7109375" style="121" customWidth="1"/>
    <col min="14381" max="14381" width="10.7109375" style="121" customWidth="1"/>
    <col min="14382" max="14382" width="12.7109375" style="121" customWidth="1"/>
    <col min="14383" max="14384" width="10.7109375" style="121" customWidth="1"/>
    <col min="14385" max="14391" width="11.42578125" style="121"/>
    <col min="14392" max="14392" width="13.28515625" style="121" customWidth="1"/>
    <col min="14393" max="14634" width="11.42578125" style="121"/>
    <col min="14635" max="14635" width="36.7109375" style="121" customWidth="1"/>
    <col min="14636" max="14636" width="12.7109375" style="121" customWidth="1"/>
    <col min="14637" max="14637" width="10.7109375" style="121" customWidth="1"/>
    <col min="14638" max="14638" width="12.7109375" style="121" customWidth="1"/>
    <col min="14639" max="14640" width="10.7109375" style="121" customWidth="1"/>
    <col min="14641" max="14647" width="11.42578125" style="121"/>
    <col min="14648" max="14648" width="13.28515625" style="121" customWidth="1"/>
    <col min="14649" max="14890" width="11.42578125" style="121"/>
    <col min="14891" max="14891" width="36.7109375" style="121" customWidth="1"/>
    <col min="14892" max="14892" width="12.7109375" style="121" customWidth="1"/>
    <col min="14893" max="14893" width="10.7109375" style="121" customWidth="1"/>
    <col min="14894" max="14894" width="12.7109375" style="121" customWidth="1"/>
    <col min="14895" max="14896" width="10.7109375" style="121" customWidth="1"/>
    <col min="14897" max="14903" width="11.42578125" style="121"/>
    <col min="14904" max="14904" width="13.28515625" style="121" customWidth="1"/>
    <col min="14905" max="15146" width="11.42578125" style="121"/>
    <col min="15147" max="15147" width="36.7109375" style="121" customWidth="1"/>
    <col min="15148" max="15148" width="12.7109375" style="121" customWidth="1"/>
    <col min="15149" max="15149" width="10.7109375" style="121" customWidth="1"/>
    <col min="15150" max="15150" width="12.7109375" style="121" customWidth="1"/>
    <col min="15151" max="15152" width="10.7109375" style="121" customWidth="1"/>
    <col min="15153" max="15159" width="11.42578125" style="121"/>
    <col min="15160" max="15160" width="13.28515625" style="121" customWidth="1"/>
    <col min="15161" max="15402" width="11.42578125" style="121"/>
    <col min="15403" max="15403" width="36.7109375" style="121" customWidth="1"/>
    <col min="15404" max="15404" width="12.7109375" style="121" customWidth="1"/>
    <col min="15405" max="15405" width="10.7109375" style="121" customWidth="1"/>
    <col min="15406" max="15406" width="12.7109375" style="121" customWidth="1"/>
    <col min="15407" max="15408" width="10.7109375" style="121" customWidth="1"/>
    <col min="15409" max="15415" width="11.42578125" style="121"/>
    <col min="15416" max="15416" width="13.28515625" style="121" customWidth="1"/>
    <col min="15417" max="15658" width="11.42578125" style="121"/>
    <col min="15659" max="15659" width="36.7109375" style="121" customWidth="1"/>
    <col min="15660" max="15660" width="12.7109375" style="121" customWidth="1"/>
    <col min="15661" max="15661" width="10.7109375" style="121" customWidth="1"/>
    <col min="15662" max="15662" width="12.7109375" style="121" customWidth="1"/>
    <col min="15663" max="15664" width="10.7109375" style="121" customWidth="1"/>
    <col min="15665" max="15671" width="11.42578125" style="121"/>
    <col min="15672" max="15672" width="13.28515625" style="121" customWidth="1"/>
    <col min="15673" max="15914" width="11.42578125" style="121"/>
    <col min="15915" max="15915" width="36.7109375" style="121" customWidth="1"/>
    <col min="15916" max="15916" width="12.7109375" style="121" customWidth="1"/>
    <col min="15917" max="15917" width="10.7109375" style="121" customWidth="1"/>
    <col min="15918" max="15918" width="12.7109375" style="121" customWidth="1"/>
    <col min="15919" max="15920" width="10.7109375" style="121" customWidth="1"/>
    <col min="15921" max="15927" width="11.42578125" style="121"/>
    <col min="15928" max="15928" width="13.28515625" style="121" customWidth="1"/>
    <col min="15929" max="16170" width="11.42578125" style="121"/>
    <col min="16171" max="16171" width="36.7109375" style="121" customWidth="1"/>
    <col min="16172" max="16172" width="12.7109375" style="121" customWidth="1"/>
    <col min="16173" max="16173" width="10.7109375" style="121" customWidth="1"/>
    <col min="16174" max="16174" width="12.7109375" style="121" customWidth="1"/>
    <col min="16175" max="16176" width="10.7109375" style="121" customWidth="1"/>
    <col min="16177" max="16183" width="11.42578125" style="121"/>
    <col min="16184" max="16184" width="13.28515625" style="121" customWidth="1"/>
    <col min="16185" max="16384" width="11.42578125" style="121"/>
  </cols>
  <sheetData>
    <row r="2" spans="41:41" ht="22.5" customHeight="1" x14ac:dyDescent="0.25"/>
    <row r="3" spans="41:41" ht="24.75" customHeight="1" x14ac:dyDescent="0.25"/>
    <row r="4" spans="41:41" x14ac:dyDescent="0.25">
      <c r="AO4" s="167"/>
    </row>
    <row r="6" spans="41:41" x14ac:dyDescent="0.25">
      <c r="AO6" s="16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46" t="s">
        <v>84</v>
      </c>
    </row>
    <row r="27" spans="2:12" ht="36.75" customHeight="1" x14ac:dyDescent="0.25"/>
    <row r="28" spans="2:12" x14ac:dyDescent="0.25"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</row>
    <row r="30" spans="2:12" x14ac:dyDescent="0.25">
      <c r="B30" s="168"/>
      <c r="C30" s="168"/>
      <c r="D30" s="16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70" customWidth="1"/>
    <col min="2" max="2" width="23.28515625" style="170" customWidth="1"/>
    <col min="3" max="3" width="10.7109375" style="170" customWidth="1"/>
    <col min="4" max="4" width="9.7109375" style="170" customWidth="1"/>
    <col min="5" max="5" width="10.7109375" style="170" customWidth="1"/>
    <col min="6" max="7" width="9.7109375" style="170" customWidth="1"/>
    <col min="8" max="8" width="5" style="170" customWidth="1"/>
    <col min="9" max="14" width="11.42578125" style="170"/>
    <col min="15" max="15" width="14.140625" style="170" customWidth="1"/>
    <col min="16" max="257" width="11.42578125" style="170"/>
    <col min="258" max="258" width="33.140625" style="170" customWidth="1"/>
    <col min="259" max="259" width="11.7109375" style="170" customWidth="1"/>
    <col min="260" max="260" width="9.7109375" style="170" customWidth="1"/>
    <col min="261" max="261" width="11.42578125" style="170"/>
    <col min="262" max="262" width="9.42578125" style="170" customWidth="1"/>
    <col min="263" max="263" width="10.7109375" style="170" customWidth="1"/>
    <col min="264" max="264" width="5" style="170" customWidth="1"/>
    <col min="265" max="270" width="11.42578125" style="170"/>
    <col min="271" max="271" width="14.140625" style="170" customWidth="1"/>
    <col min="272" max="513" width="11.42578125" style="170"/>
    <col min="514" max="514" width="33.140625" style="170" customWidth="1"/>
    <col min="515" max="515" width="11.7109375" style="170" customWidth="1"/>
    <col min="516" max="516" width="9.7109375" style="170" customWidth="1"/>
    <col min="517" max="517" width="11.42578125" style="170"/>
    <col min="518" max="518" width="9.42578125" style="170" customWidth="1"/>
    <col min="519" max="519" width="10.7109375" style="170" customWidth="1"/>
    <col min="520" max="520" width="5" style="170" customWidth="1"/>
    <col min="521" max="526" width="11.42578125" style="170"/>
    <col min="527" max="527" width="14.140625" style="170" customWidth="1"/>
    <col min="528" max="769" width="11.42578125" style="170"/>
    <col min="770" max="770" width="33.140625" style="170" customWidth="1"/>
    <col min="771" max="771" width="11.7109375" style="170" customWidth="1"/>
    <col min="772" max="772" width="9.7109375" style="170" customWidth="1"/>
    <col min="773" max="773" width="11.42578125" style="170"/>
    <col min="774" max="774" width="9.42578125" style="170" customWidth="1"/>
    <col min="775" max="775" width="10.7109375" style="170" customWidth="1"/>
    <col min="776" max="776" width="5" style="170" customWidth="1"/>
    <col min="777" max="782" width="11.42578125" style="170"/>
    <col min="783" max="783" width="14.140625" style="170" customWidth="1"/>
    <col min="784" max="1025" width="11.42578125" style="170"/>
    <col min="1026" max="1026" width="33.140625" style="170" customWidth="1"/>
    <col min="1027" max="1027" width="11.7109375" style="170" customWidth="1"/>
    <col min="1028" max="1028" width="9.7109375" style="170" customWidth="1"/>
    <col min="1029" max="1029" width="11.42578125" style="170"/>
    <col min="1030" max="1030" width="9.42578125" style="170" customWidth="1"/>
    <col min="1031" max="1031" width="10.7109375" style="170" customWidth="1"/>
    <col min="1032" max="1032" width="5" style="170" customWidth="1"/>
    <col min="1033" max="1038" width="11.42578125" style="170"/>
    <col min="1039" max="1039" width="14.140625" style="170" customWidth="1"/>
    <col min="1040" max="1281" width="11.42578125" style="170"/>
    <col min="1282" max="1282" width="33.140625" style="170" customWidth="1"/>
    <col min="1283" max="1283" width="11.7109375" style="170" customWidth="1"/>
    <col min="1284" max="1284" width="9.7109375" style="170" customWidth="1"/>
    <col min="1285" max="1285" width="11.42578125" style="170"/>
    <col min="1286" max="1286" width="9.42578125" style="170" customWidth="1"/>
    <col min="1287" max="1287" width="10.7109375" style="170" customWidth="1"/>
    <col min="1288" max="1288" width="5" style="170" customWidth="1"/>
    <col min="1289" max="1294" width="11.42578125" style="170"/>
    <col min="1295" max="1295" width="14.140625" style="170" customWidth="1"/>
    <col min="1296" max="1537" width="11.42578125" style="170"/>
    <col min="1538" max="1538" width="33.140625" style="170" customWidth="1"/>
    <col min="1539" max="1539" width="11.7109375" style="170" customWidth="1"/>
    <col min="1540" max="1540" width="9.7109375" style="170" customWidth="1"/>
    <col min="1541" max="1541" width="11.42578125" style="170"/>
    <col min="1542" max="1542" width="9.42578125" style="170" customWidth="1"/>
    <col min="1543" max="1543" width="10.7109375" style="170" customWidth="1"/>
    <col min="1544" max="1544" width="5" style="170" customWidth="1"/>
    <col min="1545" max="1550" width="11.42578125" style="170"/>
    <col min="1551" max="1551" width="14.140625" style="170" customWidth="1"/>
    <col min="1552" max="1793" width="11.42578125" style="170"/>
    <col min="1794" max="1794" width="33.140625" style="170" customWidth="1"/>
    <col min="1795" max="1795" width="11.7109375" style="170" customWidth="1"/>
    <col min="1796" max="1796" width="9.7109375" style="170" customWidth="1"/>
    <col min="1797" max="1797" width="11.42578125" style="170"/>
    <col min="1798" max="1798" width="9.42578125" style="170" customWidth="1"/>
    <col min="1799" max="1799" width="10.7109375" style="170" customWidth="1"/>
    <col min="1800" max="1800" width="5" style="170" customWidth="1"/>
    <col min="1801" max="1806" width="11.42578125" style="170"/>
    <col min="1807" max="1807" width="14.140625" style="170" customWidth="1"/>
    <col min="1808" max="2049" width="11.42578125" style="170"/>
    <col min="2050" max="2050" width="33.140625" style="170" customWidth="1"/>
    <col min="2051" max="2051" width="11.7109375" style="170" customWidth="1"/>
    <col min="2052" max="2052" width="9.7109375" style="170" customWidth="1"/>
    <col min="2053" max="2053" width="11.42578125" style="170"/>
    <col min="2054" max="2054" width="9.42578125" style="170" customWidth="1"/>
    <col min="2055" max="2055" width="10.7109375" style="170" customWidth="1"/>
    <col min="2056" max="2056" width="5" style="170" customWidth="1"/>
    <col min="2057" max="2062" width="11.42578125" style="170"/>
    <col min="2063" max="2063" width="14.140625" style="170" customWidth="1"/>
    <col min="2064" max="2305" width="11.42578125" style="170"/>
    <col min="2306" max="2306" width="33.140625" style="170" customWidth="1"/>
    <col min="2307" max="2307" width="11.7109375" style="170" customWidth="1"/>
    <col min="2308" max="2308" width="9.7109375" style="170" customWidth="1"/>
    <col min="2309" max="2309" width="11.42578125" style="170"/>
    <col min="2310" max="2310" width="9.42578125" style="170" customWidth="1"/>
    <col min="2311" max="2311" width="10.7109375" style="170" customWidth="1"/>
    <col min="2312" max="2312" width="5" style="170" customWidth="1"/>
    <col min="2313" max="2318" width="11.42578125" style="170"/>
    <col min="2319" max="2319" width="14.140625" style="170" customWidth="1"/>
    <col min="2320" max="2561" width="11.42578125" style="170"/>
    <col min="2562" max="2562" width="33.140625" style="170" customWidth="1"/>
    <col min="2563" max="2563" width="11.7109375" style="170" customWidth="1"/>
    <col min="2564" max="2564" width="9.7109375" style="170" customWidth="1"/>
    <col min="2565" max="2565" width="11.42578125" style="170"/>
    <col min="2566" max="2566" width="9.42578125" style="170" customWidth="1"/>
    <col min="2567" max="2567" width="10.7109375" style="170" customWidth="1"/>
    <col min="2568" max="2568" width="5" style="170" customWidth="1"/>
    <col min="2569" max="2574" width="11.42578125" style="170"/>
    <col min="2575" max="2575" width="14.140625" style="170" customWidth="1"/>
    <col min="2576" max="2817" width="11.42578125" style="170"/>
    <col min="2818" max="2818" width="33.140625" style="170" customWidth="1"/>
    <col min="2819" max="2819" width="11.7109375" style="170" customWidth="1"/>
    <col min="2820" max="2820" width="9.7109375" style="170" customWidth="1"/>
    <col min="2821" max="2821" width="11.42578125" style="170"/>
    <col min="2822" max="2822" width="9.42578125" style="170" customWidth="1"/>
    <col min="2823" max="2823" width="10.7109375" style="170" customWidth="1"/>
    <col min="2824" max="2824" width="5" style="170" customWidth="1"/>
    <col min="2825" max="2830" width="11.42578125" style="170"/>
    <col min="2831" max="2831" width="14.140625" style="170" customWidth="1"/>
    <col min="2832" max="3073" width="11.42578125" style="170"/>
    <col min="3074" max="3074" width="33.140625" style="170" customWidth="1"/>
    <col min="3075" max="3075" width="11.7109375" style="170" customWidth="1"/>
    <col min="3076" max="3076" width="9.7109375" style="170" customWidth="1"/>
    <col min="3077" max="3077" width="11.42578125" style="170"/>
    <col min="3078" max="3078" width="9.42578125" style="170" customWidth="1"/>
    <col min="3079" max="3079" width="10.7109375" style="170" customWidth="1"/>
    <col min="3080" max="3080" width="5" style="170" customWidth="1"/>
    <col min="3081" max="3086" width="11.42578125" style="170"/>
    <col min="3087" max="3087" width="14.140625" style="170" customWidth="1"/>
    <col min="3088" max="3329" width="11.42578125" style="170"/>
    <col min="3330" max="3330" width="33.140625" style="170" customWidth="1"/>
    <col min="3331" max="3331" width="11.7109375" style="170" customWidth="1"/>
    <col min="3332" max="3332" width="9.7109375" style="170" customWidth="1"/>
    <col min="3333" max="3333" width="11.42578125" style="170"/>
    <col min="3334" max="3334" width="9.42578125" style="170" customWidth="1"/>
    <col min="3335" max="3335" width="10.7109375" style="170" customWidth="1"/>
    <col min="3336" max="3336" width="5" style="170" customWidth="1"/>
    <col min="3337" max="3342" width="11.42578125" style="170"/>
    <col min="3343" max="3343" width="14.140625" style="170" customWidth="1"/>
    <col min="3344" max="3585" width="11.42578125" style="170"/>
    <col min="3586" max="3586" width="33.140625" style="170" customWidth="1"/>
    <col min="3587" max="3587" width="11.7109375" style="170" customWidth="1"/>
    <col min="3588" max="3588" width="9.7109375" style="170" customWidth="1"/>
    <col min="3589" max="3589" width="11.42578125" style="170"/>
    <col min="3590" max="3590" width="9.42578125" style="170" customWidth="1"/>
    <col min="3591" max="3591" width="10.7109375" style="170" customWidth="1"/>
    <col min="3592" max="3592" width="5" style="170" customWidth="1"/>
    <col min="3593" max="3598" width="11.42578125" style="170"/>
    <col min="3599" max="3599" width="14.140625" style="170" customWidth="1"/>
    <col min="3600" max="3841" width="11.42578125" style="170"/>
    <col min="3842" max="3842" width="33.140625" style="170" customWidth="1"/>
    <col min="3843" max="3843" width="11.7109375" style="170" customWidth="1"/>
    <col min="3844" max="3844" width="9.7109375" style="170" customWidth="1"/>
    <col min="3845" max="3845" width="11.42578125" style="170"/>
    <col min="3846" max="3846" width="9.42578125" style="170" customWidth="1"/>
    <col min="3847" max="3847" width="10.7109375" style="170" customWidth="1"/>
    <col min="3848" max="3848" width="5" style="170" customWidth="1"/>
    <col min="3849" max="3854" width="11.42578125" style="170"/>
    <col min="3855" max="3855" width="14.140625" style="170" customWidth="1"/>
    <col min="3856" max="4097" width="11.42578125" style="170"/>
    <col min="4098" max="4098" width="33.140625" style="170" customWidth="1"/>
    <col min="4099" max="4099" width="11.7109375" style="170" customWidth="1"/>
    <col min="4100" max="4100" width="9.7109375" style="170" customWidth="1"/>
    <col min="4101" max="4101" width="11.42578125" style="170"/>
    <col min="4102" max="4102" width="9.42578125" style="170" customWidth="1"/>
    <col min="4103" max="4103" width="10.7109375" style="170" customWidth="1"/>
    <col min="4104" max="4104" width="5" style="170" customWidth="1"/>
    <col min="4105" max="4110" width="11.42578125" style="170"/>
    <col min="4111" max="4111" width="14.140625" style="170" customWidth="1"/>
    <col min="4112" max="4353" width="11.42578125" style="170"/>
    <col min="4354" max="4354" width="33.140625" style="170" customWidth="1"/>
    <col min="4355" max="4355" width="11.7109375" style="170" customWidth="1"/>
    <col min="4356" max="4356" width="9.7109375" style="170" customWidth="1"/>
    <col min="4357" max="4357" width="11.42578125" style="170"/>
    <col min="4358" max="4358" width="9.42578125" style="170" customWidth="1"/>
    <col min="4359" max="4359" width="10.7109375" style="170" customWidth="1"/>
    <col min="4360" max="4360" width="5" style="170" customWidth="1"/>
    <col min="4361" max="4366" width="11.42578125" style="170"/>
    <col min="4367" max="4367" width="14.140625" style="170" customWidth="1"/>
    <col min="4368" max="4609" width="11.42578125" style="170"/>
    <col min="4610" max="4610" width="33.140625" style="170" customWidth="1"/>
    <col min="4611" max="4611" width="11.7109375" style="170" customWidth="1"/>
    <col min="4612" max="4612" width="9.7109375" style="170" customWidth="1"/>
    <col min="4613" max="4613" width="11.42578125" style="170"/>
    <col min="4614" max="4614" width="9.42578125" style="170" customWidth="1"/>
    <col min="4615" max="4615" width="10.7109375" style="170" customWidth="1"/>
    <col min="4616" max="4616" width="5" style="170" customWidth="1"/>
    <col min="4617" max="4622" width="11.42578125" style="170"/>
    <col min="4623" max="4623" width="14.140625" style="170" customWidth="1"/>
    <col min="4624" max="4865" width="11.42578125" style="170"/>
    <col min="4866" max="4866" width="33.140625" style="170" customWidth="1"/>
    <col min="4867" max="4867" width="11.7109375" style="170" customWidth="1"/>
    <col min="4868" max="4868" width="9.7109375" style="170" customWidth="1"/>
    <col min="4869" max="4869" width="11.42578125" style="170"/>
    <col min="4870" max="4870" width="9.42578125" style="170" customWidth="1"/>
    <col min="4871" max="4871" width="10.7109375" style="170" customWidth="1"/>
    <col min="4872" max="4872" width="5" style="170" customWidth="1"/>
    <col min="4873" max="4878" width="11.42578125" style="170"/>
    <col min="4879" max="4879" width="14.140625" style="170" customWidth="1"/>
    <col min="4880" max="5121" width="11.42578125" style="170"/>
    <col min="5122" max="5122" width="33.140625" style="170" customWidth="1"/>
    <col min="5123" max="5123" width="11.7109375" style="170" customWidth="1"/>
    <col min="5124" max="5124" width="9.7109375" style="170" customWidth="1"/>
    <col min="5125" max="5125" width="11.42578125" style="170"/>
    <col min="5126" max="5126" width="9.42578125" style="170" customWidth="1"/>
    <col min="5127" max="5127" width="10.7109375" style="170" customWidth="1"/>
    <col min="5128" max="5128" width="5" style="170" customWidth="1"/>
    <col min="5129" max="5134" width="11.42578125" style="170"/>
    <col min="5135" max="5135" width="14.140625" style="170" customWidth="1"/>
    <col min="5136" max="5377" width="11.42578125" style="170"/>
    <col min="5378" max="5378" width="33.140625" style="170" customWidth="1"/>
    <col min="5379" max="5379" width="11.7109375" style="170" customWidth="1"/>
    <col min="5380" max="5380" width="9.7109375" style="170" customWidth="1"/>
    <col min="5381" max="5381" width="11.42578125" style="170"/>
    <col min="5382" max="5382" width="9.42578125" style="170" customWidth="1"/>
    <col min="5383" max="5383" width="10.7109375" style="170" customWidth="1"/>
    <col min="5384" max="5384" width="5" style="170" customWidth="1"/>
    <col min="5385" max="5390" width="11.42578125" style="170"/>
    <col min="5391" max="5391" width="14.140625" style="170" customWidth="1"/>
    <col min="5392" max="5633" width="11.42578125" style="170"/>
    <col min="5634" max="5634" width="33.140625" style="170" customWidth="1"/>
    <col min="5635" max="5635" width="11.7109375" style="170" customWidth="1"/>
    <col min="5636" max="5636" width="9.7109375" style="170" customWidth="1"/>
    <col min="5637" max="5637" width="11.42578125" style="170"/>
    <col min="5638" max="5638" width="9.42578125" style="170" customWidth="1"/>
    <col min="5639" max="5639" width="10.7109375" style="170" customWidth="1"/>
    <col min="5640" max="5640" width="5" style="170" customWidth="1"/>
    <col min="5641" max="5646" width="11.42578125" style="170"/>
    <col min="5647" max="5647" width="14.140625" style="170" customWidth="1"/>
    <col min="5648" max="5889" width="11.42578125" style="170"/>
    <col min="5890" max="5890" width="33.140625" style="170" customWidth="1"/>
    <col min="5891" max="5891" width="11.7109375" style="170" customWidth="1"/>
    <col min="5892" max="5892" width="9.7109375" style="170" customWidth="1"/>
    <col min="5893" max="5893" width="11.42578125" style="170"/>
    <col min="5894" max="5894" width="9.42578125" style="170" customWidth="1"/>
    <col min="5895" max="5895" width="10.7109375" style="170" customWidth="1"/>
    <col min="5896" max="5896" width="5" style="170" customWidth="1"/>
    <col min="5897" max="5902" width="11.42578125" style="170"/>
    <col min="5903" max="5903" width="14.140625" style="170" customWidth="1"/>
    <col min="5904" max="6145" width="11.42578125" style="170"/>
    <col min="6146" max="6146" width="33.140625" style="170" customWidth="1"/>
    <col min="6147" max="6147" width="11.7109375" style="170" customWidth="1"/>
    <col min="6148" max="6148" width="9.7109375" style="170" customWidth="1"/>
    <col min="6149" max="6149" width="11.42578125" style="170"/>
    <col min="6150" max="6150" width="9.42578125" style="170" customWidth="1"/>
    <col min="6151" max="6151" width="10.7109375" style="170" customWidth="1"/>
    <col min="6152" max="6152" width="5" style="170" customWidth="1"/>
    <col min="6153" max="6158" width="11.42578125" style="170"/>
    <col min="6159" max="6159" width="14.140625" style="170" customWidth="1"/>
    <col min="6160" max="6401" width="11.42578125" style="170"/>
    <col min="6402" max="6402" width="33.140625" style="170" customWidth="1"/>
    <col min="6403" max="6403" width="11.7109375" style="170" customWidth="1"/>
    <col min="6404" max="6404" width="9.7109375" style="170" customWidth="1"/>
    <col min="6405" max="6405" width="11.42578125" style="170"/>
    <col min="6406" max="6406" width="9.42578125" style="170" customWidth="1"/>
    <col min="6407" max="6407" width="10.7109375" style="170" customWidth="1"/>
    <col min="6408" max="6408" width="5" style="170" customWidth="1"/>
    <col min="6409" max="6414" width="11.42578125" style="170"/>
    <col min="6415" max="6415" width="14.140625" style="170" customWidth="1"/>
    <col min="6416" max="6657" width="11.42578125" style="170"/>
    <col min="6658" max="6658" width="33.140625" style="170" customWidth="1"/>
    <col min="6659" max="6659" width="11.7109375" style="170" customWidth="1"/>
    <col min="6660" max="6660" width="9.7109375" style="170" customWidth="1"/>
    <col min="6661" max="6661" width="11.42578125" style="170"/>
    <col min="6662" max="6662" width="9.42578125" style="170" customWidth="1"/>
    <col min="6663" max="6663" width="10.7109375" style="170" customWidth="1"/>
    <col min="6664" max="6664" width="5" style="170" customWidth="1"/>
    <col min="6665" max="6670" width="11.42578125" style="170"/>
    <col min="6671" max="6671" width="14.140625" style="170" customWidth="1"/>
    <col min="6672" max="6913" width="11.42578125" style="170"/>
    <col min="6914" max="6914" width="33.140625" style="170" customWidth="1"/>
    <col min="6915" max="6915" width="11.7109375" style="170" customWidth="1"/>
    <col min="6916" max="6916" width="9.7109375" style="170" customWidth="1"/>
    <col min="6917" max="6917" width="11.42578125" style="170"/>
    <col min="6918" max="6918" width="9.42578125" style="170" customWidth="1"/>
    <col min="6919" max="6919" width="10.7109375" style="170" customWidth="1"/>
    <col min="6920" max="6920" width="5" style="170" customWidth="1"/>
    <col min="6921" max="6926" width="11.42578125" style="170"/>
    <col min="6927" max="6927" width="14.140625" style="170" customWidth="1"/>
    <col min="6928" max="7169" width="11.42578125" style="170"/>
    <col min="7170" max="7170" width="33.140625" style="170" customWidth="1"/>
    <col min="7171" max="7171" width="11.7109375" style="170" customWidth="1"/>
    <col min="7172" max="7172" width="9.7109375" style="170" customWidth="1"/>
    <col min="7173" max="7173" width="11.42578125" style="170"/>
    <col min="7174" max="7174" width="9.42578125" style="170" customWidth="1"/>
    <col min="7175" max="7175" width="10.7109375" style="170" customWidth="1"/>
    <col min="7176" max="7176" width="5" style="170" customWidth="1"/>
    <col min="7177" max="7182" width="11.42578125" style="170"/>
    <col min="7183" max="7183" width="14.140625" style="170" customWidth="1"/>
    <col min="7184" max="7425" width="11.42578125" style="170"/>
    <col min="7426" max="7426" width="33.140625" style="170" customWidth="1"/>
    <col min="7427" max="7427" width="11.7109375" style="170" customWidth="1"/>
    <col min="7428" max="7428" width="9.7109375" style="170" customWidth="1"/>
    <col min="7429" max="7429" width="11.42578125" style="170"/>
    <col min="7430" max="7430" width="9.42578125" style="170" customWidth="1"/>
    <col min="7431" max="7431" width="10.7109375" style="170" customWidth="1"/>
    <col min="7432" max="7432" width="5" style="170" customWidth="1"/>
    <col min="7433" max="7438" width="11.42578125" style="170"/>
    <col min="7439" max="7439" width="14.140625" style="170" customWidth="1"/>
    <col min="7440" max="7681" width="11.42578125" style="170"/>
    <col min="7682" max="7682" width="33.140625" style="170" customWidth="1"/>
    <col min="7683" max="7683" width="11.7109375" style="170" customWidth="1"/>
    <col min="7684" max="7684" width="9.7109375" style="170" customWidth="1"/>
    <col min="7685" max="7685" width="11.42578125" style="170"/>
    <col min="7686" max="7686" width="9.42578125" style="170" customWidth="1"/>
    <col min="7687" max="7687" width="10.7109375" style="170" customWidth="1"/>
    <col min="7688" max="7688" width="5" style="170" customWidth="1"/>
    <col min="7689" max="7694" width="11.42578125" style="170"/>
    <col min="7695" max="7695" width="14.140625" style="170" customWidth="1"/>
    <col min="7696" max="7937" width="11.42578125" style="170"/>
    <col min="7938" max="7938" width="33.140625" style="170" customWidth="1"/>
    <col min="7939" max="7939" width="11.7109375" style="170" customWidth="1"/>
    <col min="7940" max="7940" width="9.7109375" style="170" customWidth="1"/>
    <col min="7941" max="7941" width="11.42578125" style="170"/>
    <col min="7942" max="7942" width="9.42578125" style="170" customWidth="1"/>
    <col min="7943" max="7943" width="10.7109375" style="170" customWidth="1"/>
    <col min="7944" max="7944" width="5" style="170" customWidth="1"/>
    <col min="7945" max="7950" width="11.42578125" style="170"/>
    <col min="7951" max="7951" width="14.140625" style="170" customWidth="1"/>
    <col min="7952" max="8193" width="11.42578125" style="170"/>
    <col min="8194" max="8194" width="33.140625" style="170" customWidth="1"/>
    <col min="8195" max="8195" width="11.7109375" style="170" customWidth="1"/>
    <col min="8196" max="8196" width="9.7109375" style="170" customWidth="1"/>
    <col min="8197" max="8197" width="11.42578125" style="170"/>
    <col min="8198" max="8198" width="9.42578125" style="170" customWidth="1"/>
    <col min="8199" max="8199" width="10.7109375" style="170" customWidth="1"/>
    <col min="8200" max="8200" width="5" style="170" customWidth="1"/>
    <col min="8201" max="8206" width="11.42578125" style="170"/>
    <col min="8207" max="8207" width="14.140625" style="170" customWidth="1"/>
    <col min="8208" max="8449" width="11.42578125" style="170"/>
    <col min="8450" max="8450" width="33.140625" style="170" customWidth="1"/>
    <col min="8451" max="8451" width="11.7109375" style="170" customWidth="1"/>
    <col min="8452" max="8452" width="9.7109375" style="170" customWidth="1"/>
    <col min="8453" max="8453" width="11.42578125" style="170"/>
    <col min="8454" max="8454" width="9.42578125" style="170" customWidth="1"/>
    <col min="8455" max="8455" width="10.7109375" style="170" customWidth="1"/>
    <col min="8456" max="8456" width="5" style="170" customWidth="1"/>
    <col min="8457" max="8462" width="11.42578125" style="170"/>
    <col min="8463" max="8463" width="14.140625" style="170" customWidth="1"/>
    <col min="8464" max="8705" width="11.42578125" style="170"/>
    <col min="8706" max="8706" width="33.140625" style="170" customWidth="1"/>
    <col min="8707" max="8707" width="11.7109375" style="170" customWidth="1"/>
    <col min="8708" max="8708" width="9.7109375" style="170" customWidth="1"/>
    <col min="8709" max="8709" width="11.42578125" style="170"/>
    <col min="8710" max="8710" width="9.42578125" style="170" customWidth="1"/>
    <col min="8711" max="8711" width="10.7109375" style="170" customWidth="1"/>
    <col min="8712" max="8712" width="5" style="170" customWidth="1"/>
    <col min="8713" max="8718" width="11.42578125" style="170"/>
    <col min="8719" max="8719" width="14.140625" style="170" customWidth="1"/>
    <col min="8720" max="8961" width="11.42578125" style="170"/>
    <col min="8962" max="8962" width="33.140625" style="170" customWidth="1"/>
    <col min="8963" max="8963" width="11.7109375" style="170" customWidth="1"/>
    <col min="8964" max="8964" width="9.7109375" style="170" customWidth="1"/>
    <col min="8965" max="8965" width="11.42578125" style="170"/>
    <col min="8966" max="8966" width="9.42578125" style="170" customWidth="1"/>
    <col min="8967" max="8967" width="10.7109375" style="170" customWidth="1"/>
    <col min="8968" max="8968" width="5" style="170" customWidth="1"/>
    <col min="8969" max="8974" width="11.42578125" style="170"/>
    <col min="8975" max="8975" width="14.140625" style="170" customWidth="1"/>
    <col min="8976" max="9217" width="11.42578125" style="170"/>
    <col min="9218" max="9218" width="33.140625" style="170" customWidth="1"/>
    <col min="9219" max="9219" width="11.7109375" style="170" customWidth="1"/>
    <col min="9220" max="9220" width="9.7109375" style="170" customWidth="1"/>
    <col min="9221" max="9221" width="11.42578125" style="170"/>
    <col min="9222" max="9222" width="9.42578125" style="170" customWidth="1"/>
    <col min="9223" max="9223" width="10.7109375" style="170" customWidth="1"/>
    <col min="9224" max="9224" width="5" style="170" customWidth="1"/>
    <col min="9225" max="9230" width="11.42578125" style="170"/>
    <col min="9231" max="9231" width="14.140625" style="170" customWidth="1"/>
    <col min="9232" max="9473" width="11.42578125" style="170"/>
    <col min="9474" max="9474" width="33.140625" style="170" customWidth="1"/>
    <col min="9475" max="9475" width="11.7109375" style="170" customWidth="1"/>
    <col min="9476" max="9476" width="9.7109375" style="170" customWidth="1"/>
    <col min="9477" max="9477" width="11.42578125" style="170"/>
    <col min="9478" max="9478" width="9.42578125" style="170" customWidth="1"/>
    <col min="9479" max="9479" width="10.7109375" style="170" customWidth="1"/>
    <col min="9480" max="9480" width="5" style="170" customWidth="1"/>
    <col min="9481" max="9486" width="11.42578125" style="170"/>
    <col min="9487" max="9487" width="14.140625" style="170" customWidth="1"/>
    <col min="9488" max="9729" width="11.42578125" style="170"/>
    <col min="9730" max="9730" width="33.140625" style="170" customWidth="1"/>
    <col min="9731" max="9731" width="11.7109375" style="170" customWidth="1"/>
    <col min="9732" max="9732" width="9.7109375" style="170" customWidth="1"/>
    <col min="9733" max="9733" width="11.42578125" style="170"/>
    <col min="9734" max="9734" width="9.42578125" style="170" customWidth="1"/>
    <col min="9735" max="9735" width="10.7109375" style="170" customWidth="1"/>
    <col min="9736" max="9736" width="5" style="170" customWidth="1"/>
    <col min="9737" max="9742" width="11.42578125" style="170"/>
    <col min="9743" max="9743" width="14.140625" style="170" customWidth="1"/>
    <col min="9744" max="9985" width="11.42578125" style="170"/>
    <col min="9986" max="9986" width="33.140625" style="170" customWidth="1"/>
    <col min="9987" max="9987" width="11.7109375" style="170" customWidth="1"/>
    <col min="9988" max="9988" width="9.7109375" style="170" customWidth="1"/>
    <col min="9989" max="9989" width="11.42578125" style="170"/>
    <col min="9990" max="9990" width="9.42578125" style="170" customWidth="1"/>
    <col min="9991" max="9991" width="10.7109375" style="170" customWidth="1"/>
    <col min="9992" max="9992" width="5" style="170" customWidth="1"/>
    <col min="9993" max="9998" width="11.42578125" style="170"/>
    <col min="9999" max="9999" width="14.140625" style="170" customWidth="1"/>
    <col min="10000" max="10241" width="11.42578125" style="170"/>
    <col min="10242" max="10242" width="33.140625" style="170" customWidth="1"/>
    <col min="10243" max="10243" width="11.7109375" style="170" customWidth="1"/>
    <col min="10244" max="10244" width="9.7109375" style="170" customWidth="1"/>
    <col min="10245" max="10245" width="11.42578125" style="170"/>
    <col min="10246" max="10246" width="9.42578125" style="170" customWidth="1"/>
    <col min="10247" max="10247" width="10.7109375" style="170" customWidth="1"/>
    <col min="10248" max="10248" width="5" style="170" customWidth="1"/>
    <col min="10249" max="10254" width="11.42578125" style="170"/>
    <col min="10255" max="10255" width="14.140625" style="170" customWidth="1"/>
    <col min="10256" max="10497" width="11.42578125" style="170"/>
    <col min="10498" max="10498" width="33.140625" style="170" customWidth="1"/>
    <col min="10499" max="10499" width="11.7109375" style="170" customWidth="1"/>
    <col min="10500" max="10500" width="9.7109375" style="170" customWidth="1"/>
    <col min="10501" max="10501" width="11.42578125" style="170"/>
    <col min="10502" max="10502" width="9.42578125" style="170" customWidth="1"/>
    <col min="10503" max="10503" width="10.7109375" style="170" customWidth="1"/>
    <col min="10504" max="10504" width="5" style="170" customWidth="1"/>
    <col min="10505" max="10510" width="11.42578125" style="170"/>
    <col min="10511" max="10511" width="14.140625" style="170" customWidth="1"/>
    <col min="10512" max="10753" width="11.42578125" style="170"/>
    <col min="10754" max="10754" width="33.140625" style="170" customWidth="1"/>
    <col min="10755" max="10755" width="11.7109375" style="170" customWidth="1"/>
    <col min="10756" max="10756" width="9.7109375" style="170" customWidth="1"/>
    <col min="10757" max="10757" width="11.42578125" style="170"/>
    <col min="10758" max="10758" width="9.42578125" style="170" customWidth="1"/>
    <col min="10759" max="10759" width="10.7109375" style="170" customWidth="1"/>
    <col min="10760" max="10760" width="5" style="170" customWidth="1"/>
    <col min="10761" max="10766" width="11.42578125" style="170"/>
    <col min="10767" max="10767" width="14.140625" style="170" customWidth="1"/>
    <col min="10768" max="11009" width="11.42578125" style="170"/>
    <col min="11010" max="11010" width="33.140625" style="170" customWidth="1"/>
    <col min="11011" max="11011" width="11.7109375" style="170" customWidth="1"/>
    <col min="11012" max="11012" width="9.7109375" style="170" customWidth="1"/>
    <col min="11013" max="11013" width="11.42578125" style="170"/>
    <col min="11014" max="11014" width="9.42578125" style="170" customWidth="1"/>
    <col min="11015" max="11015" width="10.7109375" style="170" customWidth="1"/>
    <col min="11016" max="11016" width="5" style="170" customWidth="1"/>
    <col min="11017" max="11022" width="11.42578125" style="170"/>
    <col min="11023" max="11023" width="14.140625" style="170" customWidth="1"/>
    <col min="11024" max="11265" width="11.42578125" style="170"/>
    <col min="11266" max="11266" width="33.140625" style="170" customWidth="1"/>
    <col min="11267" max="11267" width="11.7109375" style="170" customWidth="1"/>
    <col min="11268" max="11268" width="9.7109375" style="170" customWidth="1"/>
    <col min="11269" max="11269" width="11.42578125" style="170"/>
    <col min="11270" max="11270" width="9.42578125" style="170" customWidth="1"/>
    <col min="11271" max="11271" width="10.7109375" style="170" customWidth="1"/>
    <col min="11272" max="11272" width="5" style="170" customWidth="1"/>
    <col min="11273" max="11278" width="11.42578125" style="170"/>
    <col min="11279" max="11279" width="14.140625" style="170" customWidth="1"/>
    <col min="11280" max="11521" width="11.42578125" style="170"/>
    <col min="11522" max="11522" width="33.140625" style="170" customWidth="1"/>
    <col min="11523" max="11523" width="11.7109375" style="170" customWidth="1"/>
    <col min="11524" max="11524" width="9.7109375" style="170" customWidth="1"/>
    <col min="11525" max="11525" width="11.42578125" style="170"/>
    <col min="11526" max="11526" width="9.42578125" style="170" customWidth="1"/>
    <col min="11527" max="11527" width="10.7109375" style="170" customWidth="1"/>
    <col min="11528" max="11528" width="5" style="170" customWidth="1"/>
    <col min="11529" max="11534" width="11.42578125" style="170"/>
    <col min="11535" max="11535" width="14.140625" style="170" customWidth="1"/>
    <col min="11536" max="11777" width="11.42578125" style="170"/>
    <col min="11778" max="11778" width="33.140625" style="170" customWidth="1"/>
    <col min="11779" max="11779" width="11.7109375" style="170" customWidth="1"/>
    <col min="11780" max="11780" width="9.7109375" style="170" customWidth="1"/>
    <col min="11781" max="11781" width="11.42578125" style="170"/>
    <col min="11782" max="11782" width="9.42578125" style="170" customWidth="1"/>
    <col min="11783" max="11783" width="10.7109375" style="170" customWidth="1"/>
    <col min="11784" max="11784" width="5" style="170" customWidth="1"/>
    <col min="11785" max="11790" width="11.42578125" style="170"/>
    <col min="11791" max="11791" width="14.140625" style="170" customWidth="1"/>
    <col min="11792" max="12033" width="11.42578125" style="170"/>
    <col min="12034" max="12034" width="33.140625" style="170" customWidth="1"/>
    <col min="12035" max="12035" width="11.7109375" style="170" customWidth="1"/>
    <col min="12036" max="12036" width="9.7109375" style="170" customWidth="1"/>
    <col min="12037" max="12037" width="11.42578125" style="170"/>
    <col min="12038" max="12038" width="9.42578125" style="170" customWidth="1"/>
    <col min="12039" max="12039" width="10.7109375" style="170" customWidth="1"/>
    <col min="12040" max="12040" width="5" style="170" customWidth="1"/>
    <col min="12041" max="12046" width="11.42578125" style="170"/>
    <col min="12047" max="12047" width="14.140625" style="170" customWidth="1"/>
    <col min="12048" max="12289" width="11.42578125" style="170"/>
    <col min="12290" max="12290" width="33.140625" style="170" customWidth="1"/>
    <col min="12291" max="12291" width="11.7109375" style="170" customWidth="1"/>
    <col min="12292" max="12292" width="9.7109375" style="170" customWidth="1"/>
    <col min="12293" max="12293" width="11.42578125" style="170"/>
    <col min="12294" max="12294" width="9.42578125" style="170" customWidth="1"/>
    <col min="12295" max="12295" width="10.7109375" style="170" customWidth="1"/>
    <col min="12296" max="12296" width="5" style="170" customWidth="1"/>
    <col min="12297" max="12302" width="11.42578125" style="170"/>
    <col min="12303" max="12303" width="14.140625" style="170" customWidth="1"/>
    <col min="12304" max="12545" width="11.42578125" style="170"/>
    <col min="12546" max="12546" width="33.140625" style="170" customWidth="1"/>
    <col min="12547" max="12547" width="11.7109375" style="170" customWidth="1"/>
    <col min="12548" max="12548" width="9.7109375" style="170" customWidth="1"/>
    <col min="12549" max="12549" width="11.42578125" style="170"/>
    <col min="12550" max="12550" width="9.42578125" style="170" customWidth="1"/>
    <col min="12551" max="12551" width="10.7109375" style="170" customWidth="1"/>
    <col min="12552" max="12552" width="5" style="170" customWidth="1"/>
    <col min="12553" max="12558" width="11.42578125" style="170"/>
    <col min="12559" max="12559" width="14.140625" style="170" customWidth="1"/>
    <col min="12560" max="12801" width="11.42578125" style="170"/>
    <col min="12802" max="12802" width="33.140625" style="170" customWidth="1"/>
    <col min="12803" max="12803" width="11.7109375" style="170" customWidth="1"/>
    <col min="12804" max="12804" width="9.7109375" style="170" customWidth="1"/>
    <col min="12805" max="12805" width="11.42578125" style="170"/>
    <col min="12806" max="12806" width="9.42578125" style="170" customWidth="1"/>
    <col min="12807" max="12807" width="10.7109375" style="170" customWidth="1"/>
    <col min="12808" max="12808" width="5" style="170" customWidth="1"/>
    <col min="12809" max="12814" width="11.42578125" style="170"/>
    <col min="12815" max="12815" width="14.140625" style="170" customWidth="1"/>
    <col min="12816" max="13057" width="11.42578125" style="170"/>
    <col min="13058" max="13058" width="33.140625" style="170" customWidth="1"/>
    <col min="13059" max="13059" width="11.7109375" style="170" customWidth="1"/>
    <col min="13060" max="13060" width="9.7109375" style="170" customWidth="1"/>
    <col min="13061" max="13061" width="11.42578125" style="170"/>
    <col min="13062" max="13062" width="9.42578125" style="170" customWidth="1"/>
    <col min="13063" max="13063" width="10.7109375" style="170" customWidth="1"/>
    <col min="13064" max="13064" width="5" style="170" customWidth="1"/>
    <col min="13065" max="13070" width="11.42578125" style="170"/>
    <col min="13071" max="13071" width="14.140625" style="170" customWidth="1"/>
    <col min="13072" max="13313" width="11.42578125" style="170"/>
    <col min="13314" max="13314" width="33.140625" style="170" customWidth="1"/>
    <col min="13315" max="13315" width="11.7109375" style="170" customWidth="1"/>
    <col min="13316" max="13316" width="9.7109375" style="170" customWidth="1"/>
    <col min="13317" max="13317" width="11.42578125" style="170"/>
    <col min="13318" max="13318" width="9.42578125" style="170" customWidth="1"/>
    <col min="13319" max="13319" width="10.7109375" style="170" customWidth="1"/>
    <col min="13320" max="13320" width="5" style="170" customWidth="1"/>
    <col min="13321" max="13326" width="11.42578125" style="170"/>
    <col min="13327" max="13327" width="14.140625" style="170" customWidth="1"/>
    <col min="13328" max="13569" width="11.42578125" style="170"/>
    <col min="13570" max="13570" width="33.140625" style="170" customWidth="1"/>
    <col min="13571" max="13571" width="11.7109375" style="170" customWidth="1"/>
    <col min="13572" max="13572" width="9.7109375" style="170" customWidth="1"/>
    <col min="13573" max="13573" width="11.42578125" style="170"/>
    <col min="13574" max="13574" width="9.42578125" style="170" customWidth="1"/>
    <col min="13575" max="13575" width="10.7109375" style="170" customWidth="1"/>
    <col min="13576" max="13576" width="5" style="170" customWidth="1"/>
    <col min="13577" max="13582" width="11.42578125" style="170"/>
    <col min="13583" max="13583" width="14.140625" style="170" customWidth="1"/>
    <col min="13584" max="13825" width="11.42578125" style="170"/>
    <col min="13826" max="13826" width="33.140625" style="170" customWidth="1"/>
    <col min="13827" max="13827" width="11.7109375" style="170" customWidth="1"/>
    <col min="13828" max="13828" width="9.7109375" style="170" customWidth="1"/>
    <col min="13829" max="13829" width="11.42578125" style="170"/>
    <col min="13830" max="13830" width="9.42578125" style="170" customWidth="1"/>
    <col min="13831" max="13831" width="10.7109375" style="170" customWidth="1"/>
    <col min="13832" max="13832" width="5" style="170" customWidth="1"/>
    <col min="13833" max="13838" width="11.42578125" style="170"/>
    <col min="13839" max="13839" width="14.140625" style="170" customWidth="1"/>
    <col min="13840" max="14081" width="11.42578125" style="170"/>
    <col min="14082" max="14082" width="33.140625" style="170" customWidth="1"/>
    <col min="14083" max="14083" width="11.7109375" style="170" customWidth="1"/>
    <col min="14084" max="14084" width="9.7109375" style="170" customWidth="1"/>
    <col min="14085" max="14085" width="11.42578125" style="170"/>
    <col min="14086" max="14086" width="9.42578125" style="170" customWidth="1"/>
    <col min="14087" max="14087" width="10.7109375" style="170" customWidth="1"/>
    <col min="14088" max="14088" width="5" style="170" customWidth="1"/>
    <col min="14089" max="14094" width="11.42578125" style="170"/>
    <col min="14095" max="14095" width="14.140625" style="170" customWidth="1"/>
    <col min="14096" max="14337" width="11.42578125" style="170"/>
    <col min="14338" max="14338" width="33.140625" style="170" customWidth="1"/>
    <col min="14339" max="14339" width="11.7109375" style="170" customWidth="1"/>
    <col min="14340" max="14340" width="9.7109375" style="170" customWidth="1"/>
    <col min="14341" max="14341" width="11.42578125" style="170"/>
    <col min="14342" max="14342" width="9.42578125" style="170" customWidth="1"/>
    <col min="14343" max="14343" width="10.7109375" style="170" customWidth="1"/>
    <col min="14344" max="14344" width="5" style="170" customWidth="1"/>
    <col min="14345" max="14350" width="11.42578125" style="170"/>
    <col min="14351" max="14351" width="14.140625" style="170" customWidth="1"/>
    <col min="14352" max="14593" width="11.42578125" style="170"/>
    <col min="14594" max="14594" width="33.140625" style="170" customWidth="1"/>
    <col min="14595" max="14595" width="11.7109375" style="170" customWidth="1"/>
    <col min="14596" max="14596" width="9.7109375" style="170" customWidth="1"/>
    <col min="14597" max="14597" width="11.42578125" style="170"/>
    <col min="14598" max="14598" width="9.42578125" style="170" customWidth="1"/>
    <col min="14599" max="14599" width="10.7109375" style="170" customWidth="1"/>
    <col min="14600" max="14600" width="5" style="170" customWidth="1"/>
    <col min="14601" max="14606" width="11.42578125" style="170"/>
    <col min="14607" max="14607" width="14.140625" style="170" customWidth="1"/>
    <col min="14608" max="14849" width="11.42578125" style="170"/>
    <col min="14850" max="14850" width="33.140625" style="170" customWidth="1"/>
    <col min="14851" max="14851" width="11.7109375" style="170" customWidth="1"/>
    <col min="14852" max="14852" width="9.7109375" style="170" customWidth="1"/>
    <col min="14853" max="14853" width="11.42578125" style="170"/>
    <col min="14854" max="14854" width="9.42578125" style="170" customWidth="1"/>
    <col min="14855" max="14855" width="10.7109375" style="170" customWidth="1"/>
    <col min="14856" max="14856" width="5" style="170" customWidth="1"/>
    <col min="14857" max="14862" width="11.42578125" style="170"/>
    <col min="14863" max="14863" width="14.140625" style="170" customWidth="1"/>
    <col min="14864" max="15105" width="11.42578125" style="170"/>
    <col min="15106" max="15106" width="33.140625" style="170" customWidth="1"/>
    <col min="15107" max="15107" width="11.7109375" style="170" customWidth="1"/>
    <col min="15108" max="15108" width="9.7109375" style="170" customWidth="1"/>
    <col min="15109" max="15109" width="11.42578125" style="170"/>
    <col min="15110" max="15110" width="9.42578125" style="170" customWidth="1"/>
    <col min="15111" max="15111" width="10.7109375" style="170" customWidth="1"/>
    <col min="15112" max="15112" width="5" style="170" customWidth="1"/>
    <col min="15113" max="15118" width="11.42578125" style="170"/>
    <col min="15119" max="15119" width="14.140625" style="170" customWidth="1"/>
    <col min="15120" max="15361" width="11.42578125" style="170"/>
    <col min="15362" max="15362" width="33.140625" style="170" customWidth="1"/>
    <col min="15363" max="15363" width="11.7109375" style="170" customWidth="1"/>
    <col min="15364" max="15364" width="9.7109375" style="170" customWidth="1"/>
    <col min="15365" max="15365" width="11.42578125" style="170"/>
    <col min="15366" max="15366" width="9.42578125" style="170" customWidth="1"/>
    <col min="15367" max="15367" width="10.7109375" style="170" customWidth="1"/>
    <col min="15368" max="15368" width="5" style="170" customWidth="1"/>
    <col min="15369" max="15374" width="11.42578125" style="170"/>
    <col min="15375" max="15375" width="14.140625" style="170" customWidth="1"/>
    <col min="15376" max="15617" width="11.42578125" style="170"/>
    <col min="15618" max="15618" width="33.140625" style="170" customWidth="1"/>
    <col min="15619" max="15619" width="11.7109375" style="170" customWidth="1"/>
    <col min="15620" max="15620" width="9.7109375" style="170" customWidth="1"/>
    <col min="15621" max="15621" width="11.42578125" style="170"/>
    <col min="15622" max="15622" width="9.42578125" style="170" customWidth="1"/>
    <col min="15623" max="15623" width="10.7109375" style="170" customWidth="1"/>
    <col min="15624" max="15624" width="5" style="170" customWidth="1"/>
    <col min="15625" max="15630" width="11.42578125" style="170"/>
    <col min="15631" max="15631" width="14.140625" style="170" customWidth="1"/>
    <col min="15632" max="15873" width="11.42578125" style="170"/>
    <col min="15874" max="15874" width="33.140625" style="170" customWidth="1"/>
    <col min="15875" max="15875" width="11.7109375" style="170" customWidth="1"/>
    <col min="15876" max="15876" width="9.7109375" style="170" customWidth="1"/>
    <col min="15877" max="15877" width="11.42578125" style="170"/>
    <col min="15878" max="15878" width="9.42578125" style="170" customWidth="1"/>
    <col min="15879" max="15879" width="10.7109375" style="170" customWidth="1"/>
    <col min="15880" max="15880" width="5" style="170" customWidth="1"/>
    <col min="15881" max="15886" width="11.42578125" style="170"/>
    <col min="15887" max="15887" width="14.140625" style="170" customWidth="1"/>
    <col min="15888" max="16129" width="11.42578125" style="170"/>
    <col min="16130" max="16130" width="33.140625" style="170" customWidth="1"/>
    <col min="16131" max="16131" width="11.7109375" style="170" customWidth="1"/>
    <col min="16132" max="16132" width="9.7109375" style="170" customWidth="1"/>
    <col min="16133" max="16133" width="11.42578125" style="170"/>
    <col min="16134" max="16134" width="9.42578125" style="170" customWidth="1"/>
    <col min="16135" max="16135" width="10.7109375" style="170" customWidth="1"/>
    <col min="16136" max="16136" width="5" style="170" customWidth="1"/>
    <col min="16137" max="16142" width="11.42578125" style="170"/>
    <col min="16143" max="16143" width="14.140625" style="170" customWidth="1"/>
    <col min="16144" max="16384" width="11.42578125" style="170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223</v>
      </c>
      <c r="C5" s="171"/>
      <c r="D5" s="171"/>
      <c r="E5" s="171"/>
      <c r="F5" s="171"/>
      <c r="G5" s="171"/>
    </row>
    <row r="6" spans="2:7" ht="30" customHeight="1" x14ac:dyDescent="0.25">
      <c r="B6" s="172" t="s">
        <v>224</v>
      </c>
      <c r="C6" s="124" t="s">
        <v>97</v>
      </c>
      <c r="D6" s="173" t="s">
        <v>225</v>
      </c>
      <c r="E6" s="124" t="s">
        <v>98</v>
      </c>
      <c r="F6" s="173" t="s">
        <v>225</v>
      </c>
      <c r="G6" s="174" t="s">
        <v>99</v>
      </c>
    </row>
    <row r="7" spans="2:7" ht="15" customHeight="1" x14ac:dyDescent="0.25">
      <c r="B7" s="175" t="s">
        <v>226</v>
      </c>
      <c r="C7" s="176"/>
      <c r="D7" s="176"/>
      <c r="E7" s="176"/>
      <c r="F7" s="176"/>
      <c r="G7" s="176"/>
    </row>
    <row r="8" spans="2:7" ht="15" customHeight="1" x14ac:dyDescent="0.25">
      <c r="B8" s="177" t="s">
        <v>227</v>
      </c>
      <c r="C8" s="160">
        <v>102365</v>
      </c>
      <c r="D8" s="178">
        <f>C8/$C$12</f>
        <v>3.4841930671484486E-2</v>
      </c>
      <c r="E8" s="160">
        <v>108936</v>
      </c>
      <c r="F8" s="178">
        <f t="shared" ref="F8:F10" si="0">E8/$E$12</f>
        <v>3.8444056092127962E-2</v>
      </c>
      <c r="G8" s="132">
        <f>(E8-C8)/C8</f>
        <v>6.4191862452986859E-2</v>
      </c>
    </row>
    <row r="9" spans="2:7" ht="15" customHeight="1" x14ac:dyDescent="0.25">
      <c r="B9" s="177" t="s">
        <v>228</v>
      </c>
      <c r="C9" s="160">
        <v>16469</v>
      </c>
      <c r="D9" s="178">
        <f>C9/$C$12</f>
        <v>5.6055463901595074E-3</v>
      </c>
      <c r="E9" s="160">
        <v>18577</v>
      </c>
      <c r="F9" s="178">
        <f t="shared" si="0"/>
        <v>6.5559156754742337E-3</v>
      </c>
      <c r="G9" s="132">
        <f>(E9-C9)/C9</f>
        <v>0.12799805695549213</v>
      </c>
    </row>
    <row r="10" spans="2:7" ht="15" customHeight="1" x14ac:dyDescent="0.25">
      <c r="B10" s="177" t="s">
        <v>229</v>
      </c>
      <c r="C10" s="160">
        <v>459540</v>
      </c>
      <c r="D10" s="178">
        <f t="shared" ref="D10:D11" si="1">C10/$C$12</f>
        <v>0.15641343057464935</v>
      </c>
      <c r="E10" s="160">
        <v>443289</v>
      </c>
      <c r="F10" s="178">
        <f t="shared" si="0"/>
        <v>0.15643889238656927</v>
      </c>
      <c r="G10" s="132">
        <f>(E10-C10)/C10</f>
        <v>-3.5363624494059276E-2</v>
      </c>
    </row>
    <row r="11" spans="2:7" ht="15" customHeight="1" x14ac:dyDescent="0.25">
      <c r="B11" s="177" t="s">
        <v>230</v>
      </c>
      <c r="C11" s="160">
        <v>2359609</v>
      </c>
      <c r="D11" s="178">
        <f t="shared" si="1"/>
        <v>0.80313909236370662</v>
      </c>
      <c r="E11" s="160">
        <v>2262822</v>
      </c>
      <c r="F11" s="178">
        <f>E11/$E$12</f>
        <v>0.79856113584582855</v>
      </c>
      <c r="G11" s="132">
        <f>(E11-C11)/C11</f>
        <v>-4.1018236495961834E-2</v>
      </c>
    </row>
    <row r="12" spans="2:7" ht="15" customHeight="1" x14ac:dyDescent="0.25">
      <c r="B12" s="179" t="s">
        <v>231</v>
      </c>
      <c r="C12" s="127">
        <v>2937983</v>
      </c>
      <c r="D12" s="128">
        <f>C12/C12</f>
        <v>1</v>
      </c>
      <c r="E12" s="127">
        <v>2833624</v>
      </c>
      <c r="F12" s="128">
        <f>E12/E12</f>
        <v>1</v>
      </c>
      <c r="G12" s="128">
        <f>(E12-C12)/C12</f>
        <v>-3.5520627587021437E-2</v>
      </c>
    </row>
    <row r="13" spans="2:7" ht="15" customHeight="1" x14ac:dyDescent="0.25">
      <c r="B13" s="175" t="s">
        <v>232</v>
      </c>
      <c r="C13" s="176"/>
      <c r="D13" s="176"/>
      <c r="E13" s="176"/>
      <c r="F13" s="176"/>
      <c r="G13" s="176"/>
    </row>
    <row r="14" spans="2:7" ht="15" customHeight="1" x14ac:dyDescent="0.25">
      <c r="B14" s="177" t="s">
        <v>227</v>
      </c>
      <c r="C14" s="160">
        <v>102365</v>
      </c>
      <c r="D14" s="178">
        <f>C14/$C$18</f>
        <v>5.5200607414293862E-2</v>
      </c>
      <c r="E14" s="160">
        <v>108936</v>
      </c>
      <c r="F14" s="178">
        <f>E14/$E$18</f>
        <v>5.9592834811720972E-2</v>
      </c>
      <c r="G14" s="132">
        <f>(E14-C14)/C14</f>
        <v>6.4191862452986859E-2</v>
      </c>
    </row>
    <row r="15" spans="2:7" ht="15" customHeight="1" x14ac:dyDescent="0.25">
      <c r="B15" s="177" t="s">
        <v>228</v>
      </c>
      <c r="C15" s="160">
        <v>9811</v>
      </c>
      <c r="D15" s="178">
        <f t="shared" ref="D15:D17" si="2">C15/$C$18</f>
        <v>5.2906086977154015E-3</v>
      </c>
      <c r="E15" s="160">
        <v>15863</v>
      </c>
      <c r="F15" s="178">
        <f t="shared" ref="F15:F17" si="3">E15/$E$18</f>
        <v>8.6777661986701341E-3</v>
      </c>
      <c r="G15" s="132">
        <f>(E15-C15)/C15</f>
        <v>0.61685862807053304</v>
      </c>
    </row>
    <row r="16" spans="2:7" ht="15" customHeight="1" x14ac:dyDescent="0.25">
      <c r="B16" s="177" t="s">
        <v>229</v>
      </c>
      <c r="C16" s="160">
        <v>341775</v>
      </c>
      <c r="D16" s="178">
        <f t="shared" si="2"/>
        <v>0.18430310749787804</v>
      </c>
      <c r="E16" s="160">
        <v>333398</v>
      </c>
      <c r="F16" s="178">
        <f t="shared" si="3"/>
        <v>0.18238352739735395</v>
      </c>
      <c r="G16" s="132">
        <f>(E16-C16)/C16</f>
        <v>-2.4510277229171238E-2</v>
      </c>
    </row>
    <row r="17" spans="2:21" ht="15" customHeight="1" x14ac:dyDescent="0.25">
      <c r="B17" s="177" t="s">
        <v>230</v>
      </c>
      <c r="C17" s="160">
        <v>1400467</v>
      </c>
      <c r="D17" s="178">
        <f t="shared" si="2"/>
        <v>0.75520567639011271</v>
      </c>
      <c r="E17" s="160">
        <v>1369808</v>
      </c>
      <c r="F17" s="178">
        <f t="shared" si="3"/>
        <v>0.74934587159225496</v>
      </c>
      <c r="G17" s="132">
        <f>(E17-C17)/C17</f>
        <v>-2.1891983174184039E-2</v>
      </c>
    </row>
    <row r="18" spans="2:21" ht="15" customHeight="1" x14ac:dyDescent="0.25">
      <c r="B18" s="179" t="s">
        <v>231</v>
      </c>
      <c r="C18" s="127">
        <v>1854418</v>
      </c>
      <c r="D18" s="128">
        <f>C18/C18</f>
        <v>1</v>
      </c>
      <c r="E18" s="127">
        <v>1828005</v>
      </c>
      <c r="F18" s="128">
        <f>E18/E18</f>
        <v>1</v>
      </c>
      <c r="G18" s="128">
        <f>(E18-C18)/C18</f>
        <v>-1.4243282798160933E-2</v>
      </c>
    </row>
    <row r="19" spans="2:21" ht="15" customHeight="1" x14ac:dyDescent="0.25">
      <c r="B19" s="175" t="s">
        <v>233</v>
      </c>
      <c r="C19" s="176"/>
      <c r="D19" s="176"/>
      <c r="E19" s="176"/>
      <c r="F19" s="176"/>
      <c r="G19" s="176"/>
      <c r="T19" s="180"/>
      <c r="U19" s="181"/>
    </row>
    <row r="20" spans="2:21" ht="15" customHeight="1" x14ac:dyDescent="0.25">
      <c r="B20" s="177" t="s">
        <v>227</v>
      </c>
      <c r="C20" s="182" t="s">
        <v>121</v>
      </c>
      <c r="D20" s="182" t="s">
        <v>121</v>
      </c>
      <c r="E20" s="182" t="s">
        <v>121</v>
      </c>
      <c r="F20" s="182" t="s">
        <v>121</v>
      </c>
      <c r="G20" s="183" t="s">
        <v>121</v>
      </c>
      <c r="T20" s="180"/>
    </row>
    <row r="21" spans="2:21" ht="15" customHeight="1" x14ac:dyDescent="0.25">
      <c r="B21" s="177" t="s">
        <v>228</v>
      </c>
      <c r="C21" s="160">
        <v>6658</v>
      </c>
      <c r="D21" s="178">
        <f>C21/$C$24</f>
        <v>6.1445321692745703E-3</v>
      </c>
      <c r="E21" s="160">
        <v>2714</v>
      </c>
      <c r="F21" s="178">
        <f>E21/$E$24</f>
        <v>2.6988352447596953E-3</v>
      </c>
      <c r="G21" s="132">
        <f>(E21-C21)/C21</f>
        <v>-0.5923700811054371</v>
      </c>
      <c r="T21" s="180"/>
    </row>
    <row r="22" spans="2:21" ht="15" customHeight="1" x14ac:dyDescent="0.25">
      <c r="B22" s="177" t="s">
        <v>229</v>
      </c>
      <c r="C22" s="160">
        <v>117765</v>
      </c>
      <c r="D22" s="178">
        <f t="shared" ref="D22:D23" si="4">C22/$C$24</f>
        <v>0.10868291242334331</v>
      </c>
      <c r="E22" s="160">
        <v>109891</v>
      </c>
      <c r="F22" s="178">
        <f t="shared" ref="F22:F23" si="5">E22/$E$24</f>
        <v>0.10927697269045235</v>
      </c>
      <c r="G22" s="132">
        <f>(E22-C22)/C22</f>
        <v>-6.6861970874198609E-2</v>
      </c>
    </row>
    <row r="23" spans="2:21" ht="15" customHeight="1" x14ac:dyDescent="0.25">
      <c r="B23" s="177" t="s">
        <v>230</v>
      </c>
      <c r="C23" s="160">
        <v>959142</v>
      </c>
      <c r="D23" s="178">
        <f t="shared" si="4"/>
        <v>0.88517255540738216</v>
      </c>
      <c r="E23" s="160">
        <v>893014</v>
      </c>
      <c r="F23" s="178">
        <f t="shared" si="5"/>
        <v>0.888024192064788</v>
      </c>
      <c r="G23" s="132">
        <f>(E23-C23)/C23</f>
        <v>-6.8944952884974278E-2</v>
      </c>
    </row>
    <row r="24" spans="2:21" ht="15" customHeight="1" x14ac:dyDescent="0.25">
      <c r="B24" s="179" t="s">
        <v>231</v>
      </c>
      <c r="C24" s="127">
        <v>1083565</v>
      </c>
      <c r="D24" s="128">
        <f>C24/C24</f>
        <v>1</v>
      </c>
      <c r="E24" s="127">
        <v>1005619</v>
      </c>
      <c r="F24" s="128">
        <f>E24/E24</f>
        <v>1</v>
      </c>
      <c r="G24" s="128">
        <f>(E24-C24)/C24</f>
        <v>-7.1934770872075046E-2</v>
      </c>
    </row>
    <row r="25" spans="2:21" ht="39" customHeight="1" x14ac:dyDescent="0.25">
      <c r="B25" s="184" t="s">
        <v>234</v>
      </c>
      <c r="C25" s="184"/>
      <c r="D25" s="184"/>
      <c r="E25" s="184"/>
      <c r="F25" s="184"/>
      <c r="G25" s="184"/>
    </row>
    <row r="26" spans="2:21" ht="20.100000000000001" customHeight="1" thickBot="1" x14ac:dyDescent="0.3"/>
    <row r="27" spans="2:21" ht="30" customHeight="1" thickBot="1" x14ac:dyDescent="0.3">
      <c r="G27" s="46" t="s">
        <v>66</v>
      </c>
    </row>
    <row r="29" spans="2:21" x14ac:dyDescent="0.25">
      <c r="B29" s="185"/>
      <c r="C29" s="185"/>
      <c r="D29" s="185"/>
      <c r="E29" s="185"/>
      <c r="F29" s="185"/>
      <c r="G29" s="185"/>
      <c r="H29" s="185"/>
      <c r="I29" s="185"/>
      <c r="J29" s="185"/>
      <c r="K29" s="185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 x14ac:dyDescent="0.3"/>
    <row r="30" spans="2:12" ht="30" customHeight="1" thickBot="1" x14ac:dyDescent="0.3">
      <c r="I30" s="46" t="s">
        <v>84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tabColor rgb="FF000099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45.28515625" style="121" customWidth="1"/>
    <col min="3" max="6" width="10.7109375" style="121" customWidth="1"/>
    <col min="7" max="13" width="11.42578125" style="121"/>
    <col min="14" max="14" width="13.28515625" style="121" customWidth="1"/>
    <col min="15" max="256" width="11.42578125" style="121"/>
    <col min="257" max="257" width="36.7109375" style="121" customWidth="1"/>
    <col min="258" max="258" width="12.7109375" style="121" customWidth="1"/>
    <col min="259" max="259" width="10.7109375" style="121" customWidth="1"/>
    <col min="260" max="260" width="12.7109375" style="121" customWidth="1"/>
    <col min="261" max="262" width="10.7109375" style="121" customWidth="1"/>
    <col min="263" max="269" width="11.42578125" style="121"/>
    <col min="270" max="270" width="13.28515625" style="121" customWidth="1"/>
    <col min="271" max="512" width="11.42578125" style="121"/>
    <col min="513" max="513" width="36.7109375" style="121" customWidth="1"/>
    <col min="514" max="514" width="12.7109375" style="121" customWidth="1"/>
    <col min="515" max="515" width="10.7109375" style="121" customWidth="1"/>
    <col min="516" max="516" width="12.7109375" style="121" customWidth="1"/>
    <col min="517" max="518" width="10.7109375" style="121" customWidth="1"/>
    <col min="519" max="525" width="11.42578125" style="121"/>
    <col min="526" max="526" width="13.28515625" style="121" customWidth="1"/>
    <col min="527" max="768" width="11.42578125" style="121"/>
    <col min="769" max="769" width="36.7109375" style="121" customWidth="1"/>
    <col min="770" max="770" width="12.7109375" style="121" customWidth="1"/>
    <col min="771" max="771" width="10.7109375" style="121" customWidth="1"/>
    <col min="772" max="772" width="12.7109375" style="121" customWidth="1"/>
    <col min="773" max="774" width="10.7109375" style="121" customWidth="1"/>
    <col min="775" max="781" width="11.42578125" style="121"/>
    <col min="782" max="782" width="13.28515625" style="121" customWidth="1"/>
    <col min="783" max="1024" width="11.42578125" style="121"/>
    <col min="1025" max="1025" width="36.7109375" style="121" customWidth="1"/>
    <col min="1026" max="1026" width="12.7109375" style="121" customWidth="1"/>
    <col min="1027" max="1027" width="10.7109375" style="121" customWidth="1"/>
    <col min="1028" max="1028" width="12.7109375" style="121" customWidth="1"/>
    <col min="1029" max="1030" width="10.7109375" style="121" customWidth="1"/>
    <col min="1031" max="1037" width="11.42578125" style="121"/>
    <col min="1038" max="1038" width="13.28515625" style="121" customWidth="1"/>
    <col min="1039" max="1280" width="11.42578125" style="121"/>
    <col min="1281" max="1281" width="36.7109375" style="121" customWidth="1"/>
    <col min="1282" max="1282" width="12.7109375" style="121" customWidth="1"/>
    <col min="1283" max="1283" width="10.7109375" style="121" customWidth="1"/>
    <col min="1284" max="1284" width="12.7109375" style="121" customWidth="1"/>
    <col min="1285" max="1286" width="10.7109375" style="121" customWidth="1"/>
    <col min="1287" max="1293" width="11.42578125" style="121"/>
    <col min="1294" max="1294" width="13.28515625" style="121" customWidth="1"/>
    <col min="1295" max="1536" width="11.42578125" style="121"/>
    <col min="1537" max="1537" width="36.7109375" style="121" customWidth="1"/>
    <col min="1538" max="1538" width="12.7109375" style="121" customWidth="1"/>
    <col min="1539" max="1539" width="10.7109375" style="121" customWidth="1"/>
    <col min="1540" max="1540" width="12.7109375" style="121" customWidth="1"/>
    <col min="1541" max="1542" width="10.7109375" style="121" customWidth="1"/>
    <col min="1543" max="1549" width="11.42578125" style="121"/>
    <col min="1550" max="1550" width="13.28515625" style="121" customWidth="1"/>
    <col min="1551" max="1792" width="11.42578125" style="121"/>
    <col min="1793" max="1793" width="36.7109375" style="121" customWidth="1"/>
    <col min="1794" max="1794" width="12.7109375" style="121" customWidth="1"/>
    <col min="1795" max="1795" width="10.7109375" style="121" customWidth="1"/>
    <col min="1796" max="1796" width="12.7109375" style="121" customWidth="1"/>
    <col min="1797" max="1798" width="10.7109375" style="121" customWidth="1"/>
    <col min="1799" max="1805" width="11.42578125" style="121"/>
    <col min="1806" max="1806" width="13.28515625" style="121" customWidth="1"/>
    <col min="1807" max="2048" width="11.42578125" style="121"/>
    <col min="2049" max="2049" width="36.7109375" style="121" customWidth="1"/>
    <col min="2050" max="2050" width="12.7109375" style="121" customWidth="1"/>
    <col min="2051" max="2051" width="10.7109375" style="121" customWidth="1"/>
    <col min="2052" max="2052" width="12.7109375" style="121" customWidth="1"/>
    <col min="2053" max="2054" width="10.7109375" style="121" customWidth="1"/>
    <col min="2055" max="2061" width="11.42578125" style="121"/>
    <col min="2062" max="2062" width="13.28515625" style="121" customWidth="1"/>
    <col min="2063" max="2304" width="11.42578125" style="121"/>
    <col min="2305" max="2305" width="36.7109375" style="121" customWidth="1"/>
    <col min="2306" max="2306" width="12.7109375" style="121" customWidth="1"/>
    <col min="2307" max="2307" width="10.7109375" style="121" customWidth="1"/>
    <col min="2308" max="2308" width="12.7109375" style="121" customWidth="1"/>
    <col min="2309" max="2310" width="10.7109375" style="121" customWidth="1"/>
    <col min="2311" max="2317" width="11.42578125" style="121"/>
    <col min="2318" max="2318" width="13.28515625" style="121" customWidth="1"/>
    <col min="2319" max="2560" width="11.42578125" style="121"/>
    <col min="2561" max="2561" width="36.7109375" style="121" customWidth="1"/>
    <col min="2562" max="2562" width="12.7109375" style="121" customWidth="1"/>
    <col min="2563" max="2563" width="10.7109375" style="121" customWidth="1"/>
    <col min="2564" max="2564" width="12.7109375" style="121" customWidth="1"/>
    <col min="2565" max="2566" width="10.7109375" style="121" customWidth="1"/>
    <col min="2567" max="2573" width="11.42578125" style="121"/>
    <col min="2574" max="2574" width="13.28515625" style="121" customWidth="1"/>
    <col min="2575" max="2816" width="11.42578125" style="121"/>
    <col min="2817" max="2817" width="36.7109375" style="121" customWidth="1"/>
    <col min="2818" max="2818" width="12.7109375" style="121" customWidth="1"/>
    <col min="2819" max="2819" width="10.7109375" style="121" customWidth="1"/>
    <col min="2820" max="2820" width="12.7109375" style="121" customWidth="1"/>
    <col min="2821" max="2822" width="10.7109375" style="121" customWidth="1"/>
    <col min="2823" max="2829" width="11.42578125" style="121"/>
    <col min="2830" max="2830" width="13.28515625" style="121" customWidth="1"/>
    <col min="2831" max="3072" width="11.42578125" style="121"/>
    <col min="3073" max="3073" width="36.7109375" style="121" customWidth="1"/>
    <col min="3074" max="3074" width="12.7109375" style="121" customWidth="1"/>
    <col min="3075" max="3075" width="10.7109375" style="121" customWidth="1"/>
    <col min="3076" max="3076" width="12.7109375" style="121" customWidth="1"/>
    <col min="3077" max="3078" width="10.7109375" style="121" customWidth="1"/>
    <col min="3079" max="3085" width="11.42578125" style="121"/>
    <col min="3086" max="3086" width="13.28515625" style="121" customWidth="1"/>
    <col min="3087" max="3328" width="11.42578125" style="121"/>
    <col min="3329" max="3329" width="36.7109375" style="121" customWidth="1"/>
    <col min="3330" max="3330" width="12.7109375" style="121" customWidth="1"/>
    <col min="3331" max="3331" width="10.7109375" style="121" customWidth="1"/>
    <col min="3332" max="3332" width="12.7109375" style="121" customWidth="1"/>
    <col min="3333" max="3334" width="10.7109375" style="121" customWidth="1"/>
    <col min="3335" max="3341" width="11.42578125" style="121"/>
    <col min="3342" max="3342" width="13.28515625" style="121" customWidth="1"/>
    <col min="3343" max="3584" width="11.42578125" style="121"/>
    <col min="3585" max="3585" width="36.7109375" style="121" customWidth="1"/>
    <col min="3586" max="3586" width="12.7109375" style="121" customWidth="1"/>
    <col min="3587" max="3587" width="10.7109375" style="121" customWidth="1"/>
    <col min="3588" max="3588" width="12.7109375" style="121" customWidth="1"/>
    <col min="3589" max="3590" width="10.7109375" style="121" customWidth="1"/>
    <col min="3591" max="3597" width="11.42578125" style="121"/>
    <col min="3598" max="3598" width="13.28515625" style="121" customWidth="1"/>
    <col min="3599" max="3840" width="11.42578125" style="121"/>
    <col min="3841" max="3841" width="36.7109375" style="121" customWidth="1"/>
    <col min="3842" max="3842" width="12.7109375" style="121" customWidth="1"/>
    <col min="3843" max="3843" width="10.7109375" style="121" customWidth="1"/>
    <col min="3844" max="3844" width="12.7109375" style="121" customWidth="1"/>
    <col min="3845" max="3846" width="10.7109375" style="121" customWidth="1"/>
    <col min="3847" max="3853" width="11.42578125" style="121"/>
    <col min="3854" max="3854" width="13.28515625" style="121" customWidth="1"/>
    <col min="3855" max="4096" width="11.42578125" style="121"/>
    <col min="4097" max="4097" width="36.7109375" style="121" customWidth="1"/>
    <col min="4098" max="4098" width="12.7109375" style="121" customWidth="1"/>
    <col min="4099" max="4099" width="10.7109375" style="121" customWidth="1"/>
    <col min="4100" max="4100" width="12.7109375" style="121" customWidth="1"/>
    <col min="4101" max="4102" width="10.7109375" style="121" customWidth="1"/>
    <col min="4103" max="4109" width="11.42578125" style="121"/>
    <col min="4110" max="4110" width="13.28515625" style="121" customWidth="1"/>
    <col min="4111" max="4352" width="11.42578125" style="121"/>
    <col min="4353" max="4353" width="36.7109375" style="121" customWidth="1"/>
    <col min="4354" max="4354" width="12.7109375" style="121" customWidth="1"/>
    <col min="4355" max="4355" width="10.7109375" style="121" customWidth="1"/>
    <col min="4356" max="4356" width="12.7109375" style="121" customWidth="1"/>
    <col min="4357" max="4358" width="10.7109375" style="121" customWidth="1"/>
    <col min="4359" max="4365" width="11.42578125" style="121"/>
    <col min="4366" max="4366" width="13.28515625" style="121" customWidth="1"/>
    <col min="4367" max="4608" width="11.42578125" style="121"/>
    <col min="4609" max="4609" width="36.7109375" style="121" customWidth="1"/>
    <col min="4610" max="4610" width="12.7109375" style="121" customWidth="1"/>
    <col min="4611" max="4611" width="10.7109375" style="121" customWidth="1"/>
    <col min="4612" max="4612" width="12.7109375" style="121" customWidth="1"/>
    <col min="4613" max="4614" width="10.7109375" style="121" customWidth="1"/>
    <col min="4615" max="4621" width="11.42578125" style="121"/>
    <col min="4622" max="4622" width="13.28515625" style="121" customWidth="1"/>
    <col min="4623" max="4864" width="11.42578125" style="121"/>
    <col min="4865" max="4865" width="36.7109375" style="121" customWidth="1"/>
    <col min="4866" max="4866" width="12.7109375" style="121" customWidth="1"/>
    <col min="4867" max="4867" width="10.7109375" style="121" customWidth="1"/>
    <col min="4868" max="4868" width="12.7109375" style="121" customWidth="1"/>
    <col min="4869" max="4870" width="10.7109375" style="121" customWidth="1"/>
    <col min="4871" max="4877" width="11.42578125" style="121"/>
    <col min="4878" max="4878" width="13.28515625" style="121" customWidth="1"/>
    <col min="4879" max="5120" width="11.42578125" style="121"/>
    <col min="5121" max="5121" width="36.7109375" style="121" customWidth="1"/>
    <col min="5122" max="5122" width="12.7109375" style="121" customWidth="1"/>
    <col min="5123" max="5123" width="10.7109375" style="121" customWidth="1"/>
    <col min="5124" max="5124" width="12.7109375" style="121" customWidth="1"/>
    <col min="5125" max="5126" width="10.7109375" style="121" customWidth="1"/>
    <col min="5127" max="5133" width="11.42578125" style="121"/>
    <col min="5134" max="5134" width="13.28515625" style="121" customWidth="1"/>
    <col min="5135" max="5376" width="11.42578125" style="121"/>
    <col min="5377" max="5377" width="36.7109375" style="121" customWidth="1"/>
    <col min="5378" max="5378" width="12.7109375" style="121" customWidth="1"/>
    <col min="5379" max="5379" width="10.7109375" style="121" customWidth="1"/>
    <col min="5380" max="5380" width="12.7109375" style="121" customWidth="1"/>
    <col min="5381" max="5382" width="10.7109375" style="121" customWidth="1"/>
    <col min="5383" max="5389" width="11.42578125" style="121"/>
    <col min="5390" max="5390" width="13.28515625" style="121" customWidth="1"/>
    <col min="5391" max="5632" width="11.42578125" style="121"/>
    <col min="5633" max="5633" width="36.7109375" style="121" customWidth="1"/>
    <col min="5634" max="5634" width="12.7109375" style="121" customWidth="1"/>
    <col min="5635" max="5635" width="10.7109375" style="121" customWidth="1"/>
    <col min="5636" max="5636" width="12.7109375" style="121" customWidth="1"/>
    <col min="5637" max="5638" width="10.7109375" style="121" customWidth="1"/>
    <col min="5639" max="5645" width="11.42578125" style="121"/>
    <col min="5646" max="5646" width="13.28515625" style="121" customWidth="1"/>
    <col min="5647" max="5888" width="11.42578125" style="121"/>
    <col min="5889" max="5889" width="36.7109375" style="121" customWidth="1"/>
    <col min="5890" max="5890" width="12.7109375" style="121" customWidth="1"/>
    <col min="5891" max="5891" width="10.7109375" style="121" customWidth="1"/>
    <col min="5892" max="5892" width="12.7109375" style="121" customWidth="1"/>
    <col min="5893" max="5894" width="10.7109375" style="121" customWidth="1"/>
    <col min="5895" max="5901" width="11.42578125" style="121"/>
    <col min="5902" max="5902" width="13.28515625" style="121" customWidth="1"/>
    <col min="5903" max="6144" width="11.42578125" style="121"/>
    <col min="6145" max="6145" width="36.7109375" style="121" customWidth="1"/>
    <col min="6146" max="6146" width="12.7109375" style="121" customWidth="1"/>
    <col min="6147" max="6147" width="10.7109375" style="121" customWidth="1"/>
    <col min="6148" max="6148" width="12.7109375" style="121" customWidth="1"/>
    <col min="6149" max="6150" width="10.7109375" style="121" customWidth="1"/>
    <col min="6151" max="6157" width="11.42578125" style="121"/>
    <col min="6158" max="6158" width="13.28515625" style="121" customWidth="1"/>
    <col min="6159" max="6400" width="11.42578125" style="121"/>
    <col min="6401" max="6401" width="36.7109375" style="121" customWidth="1"/>
    <col min="6402" max="6402" width="12.7109375" style="121" customWidth="1"/>
    <col min="6403" max="6403" width="10.7109375" style="121" customWidth="1"/>
    <col min="6404" max="6404" width="12.7109375" style="121" customWidth="1"/>
    <col min="6405" max="6406" width="10.7109375" style="121" customWidth="1"/>
    <col min="6407" max="6413" width="11.42578125" style="121"/>
    <col min="6414" max="6414" width="13.28515625" style="121" customWidth="1"/>
    <col min="6415" max="6656" width="11.42578125" style="121"/>
    <col min="6657" max="6657" width="36.7109375" style="121" customWidth="1"/>
    <col min="6658" max="6658" width="12.7109375" style="121" customWidth="1"/>
    <col min="6659" max="6659" width="10.7109375" style="121" customWidth="1"/>
    <col min="6660" max="6660" width="12.7109375" style="121" customWidth="1"/>
    <col min="6661" max="6662" width="10.7109375" style="121" customWidth="1"/>
    <col min="6663" max="6669" width="11.42578125" style="121"/>
    <col min="6670" max="6670" width="13.28515625" style="121" customWidth="1"/>
    <col min="6671" max="6912" width="11.42578125" style="121"/>
    <col min="6913" max="6913" width="36.7109375" style="121" customWidth="1"/>
    <col min="6914" max="6914" width="12.7109375" style="121" customWidth="1"/>
    <col min="6915" max="6915" width="10.7109375" style="121" customWidth="1"/>
    <col min="6916" max="6916" width="12.7109375" style="121" customWidth="1"/>
    <col min="6917" max="6918" width="10.7109375" style="121" customWidth="1"/>
    <col min="6919" max="6925" width="11.42578125" style="121"/>
    <col min="6926" max="6926" width="13.28515625" style="121" customWidth="1"/>
    <col min="6927" max="7168" width="11.42578125" style="121"/>
    <col min="7169" max="7169" width="36.7109375" style="121" customWidth="1"/>
    <col min="7170" max="7170" width="12.7109375" style="121" customWidth="1"/>
    <col min="7171" max="7171" width="10.7109375" style="121" customWidth="1"/>
    <col min="7172" max="7172" width="12.7109375" style="121" customWidth="1"/>
    <col min="7173" max="7174" width="10.7109375" style="121" customWidth="1"/>
    <col min="7175" max="7181" width="11.42578125" style="121"/>
    <col min="7182" max="7182" width="13.28515625" style="121" customWidth="1"/>
    <col min="7183" max="7424" width="11.42578125" style="121"/>
    <col min="7425" max="7425" width="36.7109375" style="121" customWidth="1"/>
    <col min="7426" max="7426" width="12.7109375" style="121" customWidth="1"/>
    <col min="7427" max="7427" width="10.7109375" style="121" customWidth="1"/>
    <col min="7428" max="7428" width="12.7109375" style="121" customWidth="1"/>
    <col min="7429" max="7430" width="10.7109375" style="121" customWidth="1"/>
    <col min="7431" max="7437" width="11.42578125" style="121"/>
    <col min="7438" max="7438" width="13.28515625" style="121" customWidth="1"/>
    <col min="7439" max="7680" width="11.42578125" style="121"/>
    <col min="7681" max="7681" width="36.7109375" style="121" customWidth="1"/>
    <col min="7682" max="7682" width="12.7109375" style="121" customWidth="1"/>
    <col min="7683" max="7683" width="10.7109375" style="121" customWidth="1"/>
    <col min="7684" max="7684" width="12.7109375" style="121" customWidth="1"/>
    <col min="7685" max="7686" width="10.7109375" style="121" customWidth="1"/>
    <col min="7687" max="7693" width="11.42578125" style="121"/>
    <col min="7694" max="7694" width="13.28515625" style="121" customWidth="1"/>
    <col min="7695" max="7936" width="11.42578125" style="121"/>
    <col min="7937" max="7937" width="36.7109375" style="121" customWidth="1"/>
    <col min="7938" max="7938" width="12.7109375" style="121" customWidth="1"/>
    <col min="7939" max="7939" width="10.7109375" style="121" customWidth="1"/>
    <col min="7940" max="7940" width="12.7109375" style="121" customWidth="1"/>
    <col min="7941" max="7942" width="10.7109375" style="121" customWidth="1"/>
    <col min="7943" max="7949" width="11.42578125" style="121"/>
    <col min="7950" max="7950" width="13.28515625" style="121" customWidth="1"/>
    <col min="7951" max="8192" width="11.42578125" style="121"/>
    <col min="8193" max="8193" width="36.7109375" style="121" customWidth="1"/>
    <col min="8194" max="8194" width="12.7109375" style="121" customWidth="1"/>
    <col min="8195" max="8195" width="10.7109375" style="121" customWidth="1"/>
    <col min="8196" max="8196" width="12.7109375" style="121" customWidth="1"/>
    <col min="8197" max="8198" width="10.7109375" style="121" customWidth="1"/>
    <col min="8199" max="8205" width="11.42578125" style="121"/>
    <col min="8206" max="8206" width="13.28515625" style="121" customWidth="1"/>
    <col min="8207" max="8448" width="11.42578125" style="121"/>
    <col min="8449" max="8449" width="36.7109375" style="121" customWidth="1"/>
    <col min="8450" max="8450" width="12.7109375" style="121" customWidth="1"/>
    <col min="8451" max="8451" width="10.7109375" style="121" customWidth="1"/>
    <col min="8452" max="8452" width="12.7109375" style="121" customWidth="1"/>
    <col min="8453" max="8454" width="10.7109375" style="121" customWidth="1"/>
    <col min="8455" max="8461" width="11.42578125" style="121"/>
    <col min="8462" max="8462" width="13.28515625" style="121" customWidth="1"/>
    <col min="8463" max="8704" width="11.42578125" style="121"/>
    <col min="8705" max="8705" width="36.7109375" style="121" customWidth="1"/>
    <col min="8706" max="8706" width="12.7109375" style="121" customWidth="1"/>
    <col min="8707" max="8707" width="10.7109375" style="121" customWidth="1"/>
    <col min="8708" max="8708" width="12.7109375" style="121" customWidth="1"/>
    <col min="8709" max="8710" width="10.7109375" style="121" customWidth="1"/>
    <col min="8711" max="8717" width="11.42578125" style="121"/>
    <col min="8718" max="8718" width="13.28515625" style="121" customWidth="1"/>
    <col min="8719" max="8960" width="11.42578125" style="121"/>
    <col min="8961" max="8961" width="36.7109375" style="121" customWidth="1"/>
    <col min="8962" max="8962" width="12.7109375" style="121" customWidth="1"/>
    <col min="8963" max="8963" width="10.7109375" style="121" customWidth="1"/>
    <col min="8964" max="8964" width="12.7109375" style="121" customWidth="1"/>
    <col min="8965" max="8966" width="10.7109375" style="121" customWidth="1"/>
    <col min="8967" max="8973" width="11.42578125" style="121"/>
    <col min="8974" max="8974" width="13.28515625" style="121" customWidth="1"/>
    <col min="8975" max="9216" width="11.42578125" style="121"/>
    <col min="9217" max="9217" width="36.7109375" style="121" customWidth="1"/>
    <col min="9218" max="9218" width="12.7109375" style="121" customWidth="1"/>
    <col min="9219" max="9219" width="10.7109375" style="121" customWidth="1"/>
    <col min="9220" max="9220" width="12.7109375" style="121" customWidth="1"/>
    <col min="9221" max="9222" width="10.7109375" style="121" customWidth="1"/>
    <col min="9223" max="9229" width="11.42578125" style="121"/>
    <col min="9230" max="9230" width="13.28515625" style="121" customWidth="1"/>
    <col min="9231" max="9472" width="11.42578125" style="121"/>
    <col min="9473" max="9473" width="36.7109375" style="121" customWidth="1"/>
    <col min="9474" max="9474" width="12.7109375" style="121" customWidth="1"/>
    <col min="9475" max="9475" width="10.7109375" style="121" customWidth="1"/>
    <col min="9476" max="9476" width="12.7109375" style="121" customWidth="1"/>
    <col min="9477" max="9478" width="10.7109375" style="121" customWidth="1"/>
    <col min="9479" max="9485" width="11.42578125" style="121"/>
    <col min="9486" max="9486" width="13.28515625" style="121" customWidth="1"/>
    <col min="9487" max="9728" width="11.42578125" style="121"/>
    <col min="9729" max="9729" width="36.7109375" style="121" customWidth="1"/>
    <col min="9730" max="9730" width="12.7109375" style="121" customWidth="1"/>
    <col min="9731" max="9731" width="10.7109375" style="121" customWidth="1"/>
    <col min="9732" max="9732" width="12.7109375" style="121" customWidth="1"/>
    <col min="9733" max="9734" width="10.7109375" style="121" customWidth="1"/>
    <col min="9735" max="9741" width="11.42578125" style="121"/>
    <col min="9742" max="9742" width="13.28515625" style="121" customWidth="1"/>
    <col min="9743" max="9984" width="11.42578125" style="121"/>
    <col min="9985" max="9985" width="36.7109375" style="121" customWidth="1"/>
    <col min="9986" max="9986" width="12.7109375" style="121" customWidth="1"/>
    <col min="9987" max="9987" width="10.7109375" style="121" customWidth="1"/>
    <col min="9988" max="9988" width="12.7109375" style="121" customWidth="1"/>
    <col min="9989" max="9990" width="10.7109375" style="121" customWidth="1"/>
    <col min="9991" max="9997" width="11.42578125" style="121"/>
    <col min="9998" max="9998" width="13.28515625" style="121" customWidth="1"/>
    <col min="9999" max="10240" width="11.42578125" style="121"/>
    <col min="10241" max="10241" width="36.7109375" style="121" customWidth="1"/>
    <col min="10242" max="10242" width="12.7109375" style="121" customWidth="1"/>
    <col min="10243" max="10243" width="10.7109375" style="121" customWidth="1"/>
    <col min="10244" max="10244" width="12.7109375" style="121" customWidth="1"/>
    <col min="10245" max="10246" width="10.7109375" style="121" customWidth="1"/>
    <col min="10247" max="10253" width="11.42578125" style="121"/>
    <col min="10254" max="10254" width="13.28515625" style="121" customWidth="1"/>
    <col min="10255" max="10496" width="11.42578125" style="121"/>
    <col min="10497" max="10497" width="36.7109375" style="121" customWidth="1"/>
    <col min="10498" max="10498" width="12.7109375" style="121" customWidth="1"/>
    <col min="10499" max="10499" width="10.7109375" style="121" customWidth="1"/>
    <col min="10500" max="10500" width="12.7109375" style="121" customWidth="1"/>
    <col min="10501" max="10502" width="10.7109375" style="121" customWidth="1"/>
    <col min="10503" max="10509" width="11.42578125" style="121"/>
    <col min="10510" max="10510" width="13.28515625" style="121" customWidth="1"/>
    <col min="10511" max="10752" width="11.42578125" style="121"/>
    <col min="10753" max="10753" width="36.7109375" style="121" customWidth="1"/>
    <col min="10754" max="10754" width="12.7109375" style="121" customWidth="1"/>
    <col min="10755" max="10755" width="10.7109375" style="121" customWidth="1"/>
    <col min="10756" max="10756" width="12.7109375" style="121" customWidth="1"/>
    <col min="10757" max="10758" width="10.7109375" style="121" customWidth="1"/>
    <col min="10759" max="10765" width="11.42578125" style="121"/>
    <col min="10766" max="10766" width="13.28515625" style="121" customWidth="1"/>
    <col min="10767" max="11008" width="11.42578125" style="121"/>
    <col min="11009" max="11009" width="36.7109375" style="121" customWidth="1"/>
    <col min="11010" max="11010" width="12.7109375" style="121" customWidth="1"/>
    <col min="11011" max="11011" width="10.7109375" style="121" customWidth="1"/>
    <col min="11012" max="11012" width="12.7109375" style="121" customWidth="1"/>
    <col min="11013" max="11014" width="10.7109375" style="121" customWidth="1"/>
    <col min="11015" max="11021" width="11.42578125" style="121"/>
    <col min="11022" max="11022" width="13.28515625" style="121" customWidth="1"/>
    <col min="11023" max="11264" width="11.42578125" style="121"/>
    <col min="11265" max="11265" width="36.7109375" style="121" customWidth="1"/>
    <col min="11266" max="11266" width="12.7109375" style="121" customWidth="1"/>
    <col min="11267" max="11267" width="10.7109375" style="121" customWidth="1"/>
    <col min="11268" max="11268" width="12.7109375" style="121" customWidth="1"/>
    <col min="11269" max="11270" width="10.7109375" style="121" customWidth="1"/>
    <col min="11271" max="11277" width="11.42578125" style="121"/>
    <col min="11278" max="11278" width="13.28515625" style="121" customWidth="1"/>
    <col min="11279" max="11520" width="11.42578125" style="121"/>
    <col min="11521" max="11521" width="36.7109375" style="121" customWidth="1"/>
    <col min="11522" max="11522" width="12.7109375" style="121" customWidth="1"/>
    <col min="11523" max="11523" width="10.7109375" style="121" customWidth="1"/>
    <col min="11524" max="11524" width="12.7109375" style="121" customWidth="1"/>
    <col min="11525" max="11526" width="10.7109375" style="121" customWidth="1"/>
    <col min="11527" max="11533" width="11.42578125" style="121"/>
    <col min="11534" max="11534" width="13.28515625" style="121" customWidth="1"/>
    <col min="11535" max="11776" width="11.42578125" style="121"/>
    <col min="11777" max="11777" width="36.7109375" style="121" customWidth="1"/>
    <col min="11778" max="11778" width="12.7109375" style="121" customWidth="1"/>
    <col min="11779" max="11779" width="10.7109375" style="121" customWidth="1"/>
    <col min="11780" max="11780" width="12.7109375" style="121" customWidth="1"/>
    <col min="11781" max="11782" width="10.7109375" style="121" customWidth="1"/>
    <col min="11783" max="11789" width="11.42578125" style="121"/>
    <col min="11790" max="11790" width="13.28515625" style="121" customWidth="1"/>
    <col min="11791" max="12032" width="11.42578125" style="121"/>
    <col min="12033" max="12033" width="36.7109375" style="121" customWidth="1"/>
    <col min="12034" max="12034" width="12.7109375" style="121" customWidth="1"/>
    <col min="12035" max="12035" width="10.7109375" style="121" customWidth="1"/>
    <col min="12036" max="12036" width="12.7109375" style="121" customWidth="1"/>
    <col min="12037" max="12038" width="10.7109375" style="121" customWidth="1"/>
    <col min="12039" max="12045" width="11.42578125" style="121"/>
    <col min="12046" max="12046" width="13.28515625" style="121" customWidth="1"/>
    <col min="12047" max="12288" width="11.42578125" style="121"/>
    <col min="12289" max="12289" width="36.7109375" style="121" customWidth="1"/>
    <col min="12290" max="12290" width="12.7109375" style="121" customWidth="1"/>
    <col min="12291" max="12291" width="10.7109375" style="121" customWidth="1"/>
    <col min="12292" max="12292" width="12.7109375" style="121" customWidth="1"/>
    <col min="12293" max="12294" width="10.7109375" style="121" customWidth="1"/>
    <col min="12295" max="12301" width="11.42578125" style="121"/>
    <col min="12302" max="12302" width="13.28515625" style="121" customWidth="1"/>
    <col min="12303" max="12544" width="11.42578125" style="121"/>
    <col min="12545" max="12545" width="36.7109375" style="121" customWidth="1"/>
    <col min="12546" max="12546" width="12.7109375" style="121" customWidth="1"/>
    <col min="12547" max="12547" width="10.7109375" style="121" customWidth="1"/>
    <col min="12548" max="12548" width="12.7109375" style="121" customWidth="1"/>
    <col min="12549" max="12550" width="10.7109375" style="121" customWidth="1"/>
    <col min="12551" max="12557" width="11.42578125" style="121"/>
    <col min="12558" max="12558" width="13.28515625" style="121" customWidth="1"/>
    <col min="12559" max="12800" width="11.42578125" style="121"/>
    <col min="12801" max="12801" width="36.7109375" style="121" customWidth="1"/>
    <col min="12802" max="12802" width="12.7109375" style="121" customWidth="1"/>
    <col min="12803" max="12803" width="10.7109375" style="121" customWidth="1"/>
    <col min="12804" max="12804" width="12.7109375" style="121" customWidth="1"/>
    <col min="12805" max="12806" width="10.7109375" style="121" customWidth="1"/>
    <col min="12807" max="12813" width="11.42578125" style="121"/>
    <col min="12814" max="12814" width="13.28515625" style="121" customWidth="1"/>
    <col min="12815" max="13056" width="11.42578125" style="121"/>
    <col min="13057" max="13057" width="36.7109375" style="121" customWidth="1"/>
    <col min="13058" max="13058" width="12.7109375" style="121" customWidth="1"/>
    <col min="13059" max="13059" width="10.7109375" style="121" customWidth="1"/>
    <col min="13060" max="13060" width="12.7109375" style="121" customWidth="1"/>
    <col min="13061" max="13062" width="10.7109375" style="121" customWidth="1"/>
    <col min="13063" max="13069" width="11.42578125" style="121"/>
    <col min="13070" max="13070" width="13.28515625" style="121" customWidth="1"/>
    <col min="13071" max="13312" width="11.42578125" style="121"/>
    <col min="13313" max="13313" width="36.7109375" style="121" customWidth="1"/>
    <col min="13314" max="13314" width="12.7109375" style="121" customWidth="1"/>
    <col min="13315" max="13315" width="10.7109375" style="121" customWidth="1"/>
    <col min="13316" max="13316" width="12.7109375" style="121" customWidth="1"/>
    <col min="13317" max="13318" width="10.7109375" style="121" customWidth="1"/>
    <col min="13319" max="13325" width="11.42578125" style="121"/>
    <col min="13326" max="13326" width="13.28515625" style="121" customWidth="1"/>
    <col min="13327" max="13568" width="11.42578125" style="121"/>
    <col min="13569" max="13569" width="36.7109375" style="121" customWidth="1"/>
    <col min="13570" max="13570" width="12.7109375" style="121" customWidth="1"/>
    <col min="13571" max="13571" width="10.7109375" style="121" customWidth="1"/>
    <col min="13572" max="13572" width="12.7109375" style="121" customWidth="1"/>
    <col min="13573" max="13574" width="10.7109375" style="121" customWidth="1"/>
    <col min="13575" max="13581" width="11.42578125" style="121"/>
    <col min="13582" max="13582" width="13.28515625" style="121" customWidth="1"/>
    <col min="13583" max="13824" width="11.42578125" style="121"/>
    <col min="13825" max="13825" width="36.7109375" style="121" customWidth="1"/>
    <col min="13826" max="13826" width="12.7109375" style="121" customWidth="1"/>
    <col min="13827" max="13827" width="10.7109375" style="121" customWidth="1"/>
    <col min="13828" max="13828" width="12.7109375" style="121" customWidth="1"/>
    <col min="13829" max="13830" width="10.7109375" style="121" customWidth="1"/>
    <col min="13831" max="13837" width="11.42578125" style="121"/>
    <col min="13838" max="13838" width="13.28515625" style="121" customWidth="1"/>
    <col min="13839" max="14080" width="11.42578125" style="121"/>
    <col min="14081" max="14081" width="36.7109375" style="121" customWidth="1"/>
    <col min="14082" max="14082" width="12.7109375" style="121" customWidth="1"/>
    <col min="14083" max="14083" width="10.7109375" style="121" customWidth="1"/>
    <col min="14084" max="14084" width="12.7109375" style="121" customWidth="1"/>
    <col min="14085" max="14086" width="10.7109375" style="121" customWidth="1"/>
    <col min="14087" max="14093" width="11.42578125" style="121"/>
    <col min="14094" max="14094" width="13.28515625" style="121" customWidth="1"/>
    <col min="14095" max="14336" width="11.42578125" style="121"/>
    <col min="14337" max="14337" width="36.7109375" style="121" customWidth="1"/>
    <col min="14338" max="14338" width="12.7109375" style="121" customWidth="1"/>
    <col min="14339" max="14339" width="10.7109375" style="121" customWidth="1"/>
    <col min="14340" max="14340" width="12.7109375" style="121" customWidth="1"/>
    <col min="14341" max="14342" width="10.7109375" style="121" customWidth="1"/>
    <col min="14343" max="14349" width="11.42578125" style="121"/>
    <col min="14350" max="14350" width="13.28515625" style="121" customWidth="1"/>
    <col min="14351" max="14592" width="11.42578125" style="121"/>
    <col min="14593" max="14593" width="36.7109375" style="121" customWidth="1"/>
    <col min="14594" max="14594" width="12.7109375" style="121" customWidth="1"/>
    <col min="14595" max="14595" width="10.7109375" style="121" customWidth="1"/>
    <col min="14596" max="14596" width="12.7109375" style="121" customWidth="1"/>
    <col min="14597" max="14598" width="10.7109375" style="121" customWidth="1"/>
    <col min="14599" max="14605" width="11.42578125" style="121"/>
    <col min="14606" max="14606" width="13.28515625" style="121" customWidth="1"/>
    <col min="14607" max="14848" width="11.42578125" style="121"/>
    <col min="14849" max="14849" width="36.7109375" style="121" customWidth="1"/>
    <col min="14850" max="14850" width="12.7109375" style="121" customWidth="1"/>
    <col min="14851" max="14851" width="10.7109375" style="121" customWidth="1"/>
    <col min="14852" max="14852" width="12.7109375" style="121" customWidth="1"/>
    <col min="14853" max="14854" width="10.7109375" style="121" customWidth="1"/>
    <col min="14855" max="14861" width="11.42578125" style="121"/>
    <col min="14862" max="14862" width="13.28515625" style="121" customWidth="1"/>
    <col min="14863" max="15104" width="11.42578125" style="121"/>
    <col min="15105" max="15105" width="36.7109375" style="121" customWidth="1"/>
    <col min="15106" max="15106" width="12.7109375" style="121" customWidth="1"/>
    <col min="15107" max="15107" width="10.7109375" style="121" customWidth="1"/>
    <col min="15108" max="15108" width="12.7109375" style="121" customWidth="1"/>
    <col min="15109" max="15110" width="10.7109375" style="121" customWidth="1"/>
    <col min="15111" max="15117" width="11.42578125" style="121"/>
    <col min="15118" max="15118" width="13.28515625" style="121" customWidth="1"/>
    <col min="15119" max="15360" width="11.42578125" style="121"/>
    <col min="15361" max="15361" width="36.7109375" style="121" customWidth="1"/>
    <col min="15362" max="15362" width="12.7109375" style="121" customWidth="1"/>
    <col min="15363" max="15363" width="10.7109375" style="121" customWidth="1"/>
    <col min="15364" max="15364" width="12.7109375" style="121" customWidth="1"/>
    <col min="15365" max="15366" width="10.7109375" style="121" customWidth="1"/>
    <col min="15367" max="15373" width="11.42578125" style="121"/>
    <col min="15374" max="15374" width="13.28515625" style="121" customWidth="1"/>
    <col min="15375" max="15616" width="11.42578125" style="121"/>
    <col min="15617" max="15617" width="36.7109375" style="121" customWidth="1"/>
    <col min="15618" max="15618" width="12.7109375" style="121" customWidth="1"/>
    <col min="15619" max="15619" width="10.7109375" style="121" customWidth="1"/>
    <col min="15620" max="15620" width="12.7109375" style="121" customWidth="1"/>
    <col min="15621" max="15622" width="10.7109375" style="121" customWidth="1"/>
    <col min="15623" max="15629" width="11.42578125" style="121"/>
    <col min="15630" max="15630" width="13.28515625" style="121" customWidth="1"/>
    <col min="15631" max="15872" width="11.42578125" style="121"/>
    <col min="15873" max="15873" width="36.7109375" style="121" customWidth="1"/>
    <col min="15874" max="15874" width="12.7109375" style="121" customWidth="1"/>
    <col min="15875" max="15875" width="10.7109375" style="121" customWidth="1"/>
    <col min="15876" max="15876" width="12.7109375" style="121" customWidth="1"/>
    <col min="15877" max="15878" width="10.7109375" style="121" customWidth="1"/>
    <col min="15879" max="15885" width="11.42578125" style="121"/>
    <col min="15886" max="15886" width="13.28515625" style="121" customWidth="1"/>
    <col min="15887" max="16128" width="11.42578125" style="121"/>
    <col min="16129" max="16129" width="36.7109375" style="121" customWidth="1"/>
    <col min="16130" max="16130" width="12.7109375" style="121" customWidth="1"/>
    <col min="16131" max="16131" width="10.7109375" style="121" customWidth="1"/>
    <col min="16132" max="16132" width="12.7109375" style="121" customWidth="1"/>
    <col min="16133" max="16134" width="10.7109375" style="121" customWidth="1"/>
    <col min="16135" max="16141" width="11.42578125" style="121"/>
    <col min="16142" max="16142" width="13.28515625" style="121" customWidth="1"/>
    <col min="16143" max="16384" width="11.42578125" style="12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18" customHeight="1" x14ac:dyDescent="0.25">
      <c r="B5" s="122" t="s">
        <v>215</v>
      </c>
      <c r="C5" s="122"/>
      <c r="D5" s="122"/>
      <c r="E5" s="122"/>
      <c r="F5" s="122"/>
    </row>
    <row r="6" spans="2:6" ht="30" customHeight="1" x14ac:dyDescent="0.25">
      <c r="B6" s="123" t="s">
        <v>216</v>
      </c>
      <c r="C6" s="186" t="s">
        <v>97</v>
      </c>
      <c r="D6" s="186" t="s">
        <v>98</v>
      </c>
      <c r="E6" s="124" t="s">
        <v>165</v>
      </c>
      <c r="F6" s="125" t="s">
        <v>99</v>
      </c>
    </row>
    <row r="7" spans="2:6" ht="15" customHeight="1" x14ac:dyDescent="0.2">
      <c r="B7" s="129" t="s">
        <v>235</v>
      </c>
      <c r="C7" s="160">
        <v>102365</v>
      </c>
      <c r="D7" s="160">
        <v>108936</v>
      </c>
      <c r="E7" s="161">
        <f>D7/$D$11</f>
        <v>3.8444056092127962E-2</v>
      </c>
      <c r="F7" s="132">
        <f>D7/C7-1</f>
        <v>6.4191862452986914E-2</v>
      </c>
    </row>
    <row r="8" spans="2:6" ht="15" customHeight="1" x14ac:dyDescent="0.2">
      <c r="B8" s="129" t="s">
        <v>236</v>
      </c>
      <c r="C8" s="160">
        <v>16469</v>
      </c>
      <c r="D8" s="160">
        <v>18577</v>
      </c>
      <c r="E8" s="161">
        <f>D8/$D$11</f>
        <v>6.5559156754742337E-3</v>
      </c>
      <c r="F8" s="132">
        <f>D8/C8-1</f>
        <v>0.12799805695549216</v>
      </c>
    </row>
    <row r="9" spans="2:6" ht="15" customHeight="1" x14ac:dyDescent="0.2">
      <c r="B9" s="129" t="s">
        <v>237</v>
      </c>
      <c r="C9" s="160">
        <v>459540</v>
      </c>
      <c r="D9" s="160">
        <v>443289</v>
      </c>
      <c r="E9" s="161">
        <f>D9/$D$11</f>
        <v>0.15643889238656927</v>
      </c>
      <c r="F9" s="132">
        <f>D9/C9-1</f>
        <v>-3.5363624494059276E-2</v>
      </c>
    </row>
    <row r="10" spans="2:6" ht="15" customHeight="1" x14ac:dyDescent="0.2">
      <c r="B10" s="129" t="s">
        <v>238</v>
      </c>
      <c r="C10" s="160">
        <v>2359609</v>
      </c>
      <c r="D10" s="160">
        <v>2262822</v>
      </c>
      <c r="E10" s="161">
        <f>D10/$D$11</f>
        <v>0.79856113584582855</v>
      </c>
      <c r="F10" s="132">
        <f>D10/C10-1</f>
        <v>-4.1018236495961813E-2</v>
      </c>
    </row>
    <row r="11" spans="2:6" ht="15" customHeight="1" x14ac:dyDescent="0.2">
      <c r="B11" s="126" t="s">
        <v>166</v>
      </c>
      <c r="C11" s="127">
        <v>2937983</v>
      </c>
      <c r="D11" s="127">
        <v>2833624</v>
      </c>
      <c r="E11" s="128">
        <f>D11/$D$11</f>
        <v>1</v>
      </c>
      <c r="F11" s="128">
        <f>D11/C11-1</f>
        <v>-3.5520627587021458E-2</v>
      </c>
    </row>
    <row r="12" spans="2:6" ht="39" customHeight="1" x14ac:dyDescent="0.25">
      <c r="B12" s="165" t="s">
        <v>234</v>
      </c>
      <c r="C12" s="165"/>
      <c r="D12" s="165"/>
      <c r="E12" s="165"/>
      <c r="F12" s="165"/>
    </row>
    <row r="13" spans="2:6" ht="13.5" thickBot="1" x14ac:dyDescent="0.3"/>
    <row r="14" spans="2:6" ht="16.5" thickBot="1" x14ac:dyDescent="0.3">
      <c r="F14" s="46" t="s">
        <v>66</v>
      </c>
    </row>
    <row r="15" spans="2:6" ht="15" customHeight="1" x14ac:dyDescent="0.25">
      <c r="B15" s="166"/>
      <c r="C15" s="136"/>
      <c r="D15" s="136"/>
      <c r="E15" s="136"/>
      <c r="F15" s="136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136"/>
      <c r="H30" s="136"/>
      <c r="I30" s="136"/>
      <c r="J30" s="136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6" t="s">
        <v>84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fitToPage="1"/>
  </sheetPr>
  <dimension ref="B1:X29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4" width="10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9" t="s">
        <v>40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2:14" x14ac:dyDescent="0.25">
      <c r="B6" s="20"/>
      <c r="C6" s="21" t="s">
        <v>41</v>
      </c>
      <c r="D6" s="21"/>
      <c r="E6" s="22" t="s">
        <v>42</v>
      </c>
      <c r="F6" s="22"/>
      <c r="G6" s="21" t="s">
        <v>43</v>
      </c>
      <c r="H6" s="21"/>
      <c r="I6" s="22" t="s">
        <v>44</v>
      </c>
      <c r="J6" s="22"/>
      <c r="K6" s="21" t="s">
        <v>45</v>
      </c>
      <c r="L6" s="21"/>
      <c r="M6" s="22" t="s">
        <v>46</v>
      </c>
      <c r="N6" s="22"/>
    </row>
    <row r="7" spans="2:14" ht="30" customHeight="1" x14ac:dyDescent="0.25">
      <c r="B7" s="20"/>
      <c r="C7" s="23" t="s">
        <v>47</v>
      </c>
      <c r="D7" s="23" t="s">
        <v>48</v>
      </c>
      <c r="E7" s="24" t="s">
        <v>47</v>
      </c>
      <c r="F7" s="24" t="s">
        <v>48</v>
      </c>
      <c r="G7" s="23" t="s">
        <v>47</v>
      </c>
      <c r="H7" s="23" t="s">
        <v>48</v>
      </c>
      <c r="I7" s="24" t="s">
        <v>47</v>
      </c>
      <c r="J7" s="24" t="s">
        <v>48</v>
      </c>
      <c r="K7" s="23" t="s">
        <v>47</v>
      </c>
      <c r="L7" s="23" t="s">
        <v>48</v>
      </c>
      <c r="M7" s="24" t="s">
        <v>47</v>
      </c>
      <c r="N7" s="24" t="s">
        <v>48</v>
      </c>
    </row>
    <row r="8" spans="2:14" ht="15" customHeight="1" x14ac:dyDescent="0.25">
      <c r="B8" s="30" t="s">
        <v>57</v>
      </c>
      <c r="C8" s="31">
        <v>6362866</v>
      </c>
      <c r="D8" s="32">
        <v>-1.7874807966016482E-2</v>
      </c>
      <c r="E8" s="31">
        <v>2459549</v>
      </c>
      <c r="F8" s="32">
        <v>9.4847400305364538E-3</v>
      </c>
      <c r="G8" s="31">
        <v>1910385</v>
      </c>
      <c r="H8" s="32">
        <v>-3.0880280511226821E-2</v>
      </c>
      <c r="I8" s="31">
        <v>914754</v>
      </c>
      <c r="J8" s="32">
        <v>-9.1818509447131103E-2</v>
      </c>
      <c r="K8" s="31">
        <v>1003621</v>
      </c>
      <c r="L8" s="32">
        <v>1.994833291327569E-2</v>
      </c>
      <c r="M8" s="31">
        <v>74557</v>
      </c>
      <c r="N8" s="32">
        <v>-6.5045646067415697E-2</v>
      </c>
    </row>
    <row r="9" spans="2:14" ht="15" customHeight="1" outlineLevel="1" x14ac:dyDescent="0.25">
      <c r="B9" s="25" t="s">
        <v>58</v>
      </c>
      <c r="C9" s="26">
        <v>786814</v>
      </c>
      <c r="D9" s="27">
        <v>-1.1083082493427154E-3</v>
      </c>
      <c r="E9" s="28">
        <v>316841</v>
      </c>
      <c r="F9" s="29">
        <v>4.251104727873356E-2</v>
      </c>
      <c r="G9" s="26">
        <v>192240</v>
      </c>
      <c r="H9" s="27">
        <v>-5.7873353949296491E-2</v>
      </c>
      <c r="I9" s="28">
        <v>127513</v>
      </c>
      <c r="J9" s="29">
        <v>-5.0592667599845154E-2</v>
      </c>
      <c r="K9" s="26">
        <v>142297</v>
      </c>
      <c r="L9" s="27">
        <v>4.2293239966892049E-2</v>
      </c>
      <c r="M9" s="28">
        <v>7923</v>
      </c>
      <c r="N9" s="29">
        <v>-0.10837272113436869</v>
      </c>
    </row>
    <row r="10" spans="2:14" ht="15" customHeight="1" outlineLevel="1" x14ac:dyDescent="0.25">
      <c r="B10" s="25" t="s">
        <v>59</v>
      </c>
      <c r="C10" s="26">
        <v>1039336</v>
      </c>
      <c r="D10" s="27">
        <v>2.3974336996380297E-2</v>
      </c>
      <c r="E10" s="28">
        <v>396722</v>
      </c>
      <c r="F10" s="29">
        <v>5.7741991388159386E-2</v>
      </c>
      <c r="G10" s="26">
        <v>312606</v>
      </c>
      <c r="H10" s="27">
        <v>-1.2683584502385381E-3</v>
      </c>
      <c r="I10" s="28">
        <v>150130</v>
      </c>
      <c r="J10" s="29">
        <v>-5.7528846033121139E-2</v>
      </c>
      <c r="K10" s="26">
        <v>167678</v>
      </c>
      <c r="L10" s="27">
        <v>8.6539271527899198E-2</v>
      </c>
      <c r="M10" s="28">
        <v>12200</v>
      </c>
      <c r="N10" s="29">
        <v>-8.3877750244048976E-2</v>
      </c>
    </row>
    <row r="11" spans="2:14" ht="15" customHeight="1" outlineLevel="1" x14ac:dyDescent="0.25">
      <c r="B11" s="25" t="s">
        <v>60</v>
      </c>
      <c r="C11" s="26">
        <v>886520</v>
      </c>
      <c r="D11" s="27">
        <v>-4.5390573431121628E-2</v>
      </c>
      <c r="E11" s="28">
        <v>339465</v>
      </c>
      <c r="F11" s="29">
        <v>-1.6810081414780909E-2</v>
      </c>
      <c r="G11" s="26">
        <v>281347</v>
      </c>
      <c r="H11" s="27">
        <v>-4.8889655149099598E-2</v>
      </c>
      <c r="I11" s="28">
        <v>121774</v>
      </c>
      <c r="J11" s="29">
        <v>-0.12629147055447132</v>
      </c>
      <c r="K11" s="26">
        <v>133194</v>
      </c>
      <c r="L11" s="27">
        <v>-1.1048246981779308E-2</v>
      </c>
      <c r="M11" s="28">
        <v>10740</v>
      </c>
      <c r="N11" s="29">
        <v>-0.20661889635812958</v>
      </c>
    </row>
    <row r="12" spans="2:14" ht="15" customHeight="1" outlineLevel="1" x14ac:dyDescent="0.25">
      <c r="B12" s="25" t="s">
        <v>61</v>
      </c>
      <c r="C12" s="26">
        <v>879985</v>
      </c>
      <c r="D12" s="27">
        <v>-4.0221930648308368E-2</v>
      </c>
      <c r="E12" s="28">
        <v>339361</v>
      </c>
      <c r="F12" s="29">
        <v>-3.762048850485078E-2</v>
      </c>
      <c r="G12" s="26">
        <v>288242</v>
      </c>
      <c r="H12" s="27">
        <v>-1.0338090938119104E-2</v>
      </c>
      <c r="I12" s="28">
        <v>116142</v>
      </c>
      <c r="J12" s="29">
        <v>-0.11914206187287169</v>
      </c>
      <c r="K12" s="26">
        <v>125444</v>
      </c>
      <c r="L12" s="27">
        <v>-2.8898333294626766E-2</v>
      </c>
      <c r="M12" s="28">
        <v>10796</v>
      </c>
      <c r="N12" s="29">
        <v>-9.6946884148891632E-2</v>
      </c>
    </row>
    <row r="13" spans="2:14" ht="30" customHeight="1" x14ac:dyDescent="0.25">
      <c r="B13" s="33" t="s">
        <v>62</v>
      </c>
      <c r="C13" s="34">
        <v>3592655</v>
      </c>
      <c r="D13" s="35">
        <v>-1.5232064908277332E-2</v>
      </c>
      <c r="E13" s="34">
        <v>1392389</v>
      </c>
      <c r="F13" s="35">
        <v>1.126240302364323E-2</v>
      </c>
      <c r="G13" s="34">
        <v>1074435</v>
      </c>
      <c r="H13" s="35">
        <v>-2.6880376482863233E-2</v>
      </c>
      <c r="I13" s="34">
        <v>515559</v>
      </c>
      <c r="J13" s="35">
        <v>-8.7229940389038085E-2</v>
      </c>
      <c r="K13" s="34">
        <v>568613</v>
      </c>
      <c r="L13" s="35">
        <v>2.5072786436033612E-2</v>
      </c>
      <c r="M13" s="34">
        <v>41659</v>
      </c>
      <c r="N13" s="35">
        <v>-0.12655414613691163</v>
      </c>
    </row>
    <row r="14" spans="2:14" ht="15" customHeight="1" outlineLevel="1" x14ac:dyDescent="0.25">
      <c r="B14" s="25" t="s">
        <v>49</v>
      </c>
      <c r="C14" s="26">
        <v>939605</v>
      </c>
      <c r="D14" s="27">
        <v>3.73675231570747E-3</v>
      </c>
      <c r="E14" s="28">
        <v>360893</v>
      </c>
      <c r="F14" s="29">
        <v>2.9011912704794085E-2</v>
      </c>
      <c r="G14" s="26">
        <v>299390</v>
      </c>
      <c r="H14" s="27">
        <v>-2.7417730565571952E-2</v>
      </c>
      <c r="I14" s="28">
        <v>125836</v>
      </c>
      <c r="J14" s="29">
        <v>-3.6979214497811275E-2</v>
      </c>
      <c r="K14" s="26">
        <v>141818</v>
      </c>
      <c r="L14" s="27">
        <v>4.7555030285123312E-2</v>
      </c>
      <c r="M14" s="28">
        <v>11668</v>
      </c>
      <c r="N14" s="29">
        <v>1.363912779080878E-2</v>
      </c>
    </row>
    <row r="15" spans="2:14" ht="15" customHeight="1" outlineLevel="1" x14ac:dyDescent="0.25">
      <c r="B15" s="25" t="s">
        <v>50</v>
      </c>
      <c r="C15" s="26">
        <v>910989</v>
      </c>
      <c r="D15" s="27">
        <v>-2.2377208128854575E-2</v>
      </c>
      <c r="E15" s="28">
        <v>351862</v>
      </c>
      <c r="F15" s="29">
        <v>9.0795420652947101E-3</v>
      </c>
      <c r="G15" s="26">
        <v>286013</v>
      </c>
      <c r="H15" s="27">
        <v>-3.5466900482244657E-2</v>
      </c>
      <c r="I15" s="28">
        <v>123125</v>
      </c>
      <c r="J15" s="29">
        <v>-0.1217151254030302</v>
      </c>
      <c r="K15" s="26">
        <v>138236</v>
      </c>
      <c r="L15" s="27">
        <v>3.5809286886412828E-2</v>
      </c>
      <c r="M15" s="28">
        <v>11753</v>
      </c>
      <c r="N15" s="29">
        <v>-9.3831919814957643E-2</v>
      </c>
    </row>
    <row r="16" spans="2:14" ht="15" customHeight="1" outlineLevel="1" x14ac:dyDescent="0.25">
      <c r="B16" s="25" t="s">
        <v>51</v>
      </c>
      <c r="C16" s="26">
        <v>919617</v>
      </c>
      <c r="D16" s="27">
        <v>-4.4551780886817438E-2</v>
      </c>
      <c r="E16" s="28">
        <v>354405</v>
      </c>
      <c r="F16" s="29">
        <v>-1.5935292549646762E-2</v>
      </c>
      <c r="G16" s="26">
        <v>250547</v>
      </c>
      <c r="H16" s="27">
        <v>-4.6566762055528454E-2</v>
      </c>
      <c r="I16" s="28">
        <v>150234</v>
      </c>
      <c r="J16" s="29">
        <v>-0.12426552881925013</v>
      </c>
      <c r="K16" s="26">
        <v>154954</v>
      </c>
      <c r="L16" s="27">
        <v>-3.4253661576815198E-2</v>
      </c>
      <c r="M16" s="28">
        <v>9477</v>
      </c>
      <c r="N16" s="29">
        <v>0.25224630021141659</v>
      </c>
    </row>
    <row r="17" spans="2:14" ht="15" customHeight="1" outlineLevel="1" x14ac:dyDescent="0.25">
      <c r="B17" s="25" t="s">
        <v>52</v>
      </c>
      <c r="C17" s="26">
        <v>749136</v>
      </c>
      <c r="D17" s="27">
        <v>3.5553435983721737E-3</v>
      </c>
      <c r="E17" s="28">
        <v>273429</v>
      </c>
      <c r="F17" s="29">
        <v>-2.3178299281572778E-2</v>
      </c>
      <c r="G17" s="26">
        <v>187769</v>
      </c>
      <c r="H17" s="27">
        <v>6.6796582051223741E-2</v>
      </c>
      <c r="I17" s="28">
        <v>137654</v>
      </c>
      <c r="J17" s="29">
        <v>-1.5927710498849001E-2</v>
      </c>
      <c r="K17" s="26">
        <v>142194</v>
      </c>
      <c r="L17" s="27">
        <v>-9.8669321987869818E-3</v>
      </c>
      <c r="M17" s="28">
        <v>8090</v>
      </c>
      <c r="N17" s="29">
        <v>0.14589235127478761</v>
      </c>
    </row>
    <row r="18" spans="2:14" ht="15" customHeight="1" outlineLevel="1" x14ac:dyDescent="0.25">
      <c r="B18" s="25" t="s">
        <v>53</v>
      </c>
      <c r="C18" s="26">
        <v>787990</v>
      </c>
      <c r="D18" s="27">
        <v>-3.6176851560789536E-2</v>
      </c>
      <c r="E18" s="28">
        <v>286663</v>
      </c>
      <c r="F18" s="29">
        <v>-2.5287317239034324E-2</v>
      </c>
      <c r="G18" s="26">
        <v>196224</v>
      </c>
      <c r="H18" s="27">
        <v>-3.8282647584973128E-2</v>
      </c>
      <c r="I18" s="28">
        <v>145461</v>
      </c>
      <c r="J18" s="29">
        <v>-0.13159685738848026</v>
      </c>
      <c r="K18" s="26">
        <v>150396</v>
      </c>
      <c r="L18" s="27">
        <v>4.1292788301761307E-2</v>
      </c>
      <c r="M18" s="28">
        <v>9246</v>
      </c>
      <c r="N18" s="29">
        <v>0.23345784418356463</v>
      </c>
    </row>
    <row r="19" spans="2:14" ht="15" customHeight="1" outlineLevel="1" x14ac:dyDescent="0.25">
      <c r="B19" s="25" t="s">
        <v>54</v>
      </c>
      <c r="C19" s="26">
        <v>817049</v>
      </c>
      <c r="D19" s="27">
        <v>-3.029062239265301E-2</v>
      </c>
      <c r="E19" s="28">
        <v>291038</v>
      </c>
      <c r="F19" s="29">
        <v>-4.716100876431939E-2</v>
      </c>
      <c r="G19" s="26">
        <v>208565</v>
      </c>
      <c r="H19" s="27">
        <v>-6.61573487525835E-3</v>
      </c>
      <c r="I19" s="28">
        <v>148383</v>
      </c>
      <c r="J19" s="29">
        <v>-0.10144971417498305</v>
      </c>
      <c r="K19" s="26">
        <v>159450</v>
      </c>
      <c r="L19" s="27">
        <v>2.9539951573849921E-2</v>
      </c>
      <c r="M19" s="28">
        <v>9613</v>
      </c>
      <c r="N19" s="29">
        <v>0.34203546000279217</v>
      </c>
    </row>
    <row r="20" spans="2:14" ht="15" customHeight="1" outlineLevel="1" x14ac:dyDescent="0.25">
      <c r="B20" s="25" t="s">
        <v>55</v>
      </c>
      <c r="C20" s="26">
        <v>692780</v>
      </c>
      <c r="D20" s="27">
        <v>1.6025448300440059E-2</v>
      </c>
      <c r="E20" s="28">
        <v>261651</v>
      </c>
      <c r="F20" s="29">
        <v>7.5504969541519751E-2</v>
      </c>
      <c r="G20" s="26">
        <v>167325</v>
      </c>
      <c r="H20" s="27">
        <v>-7.1068536346474698E-4</v>
      </c>
      <c r="I20" s="28">
        <v>125516</v>
      </c>
      <c r="J20" s="29">
        <v>-5.8133165244666607E-2</v>
      </c>
      <c r="K20" s="26">
        <v>131110</v>
      </c>
      <c r="L20" s="27">
        <v>-1.2554885258742154E-2</v>
      </c>
      <c r="M20" s="28">
        <v>7178</v>
      </c>
      <c r="N20" s="29">
        <v>0.41104776882248872</v>
      </c>
    </row>
    <row r="21" spans="2:14" ht="15" customHeight="1" outlineLevel="1" x14ac:dyDescent="0.25">
      <c r="B21" s="25" t="s">
        <v>56</v>
      </c>
      <c r="C21" s="26">
        <v>635723</v>
      </c>
      <c r="D21" s="27">
        <v>-1.572109736714844E-3</v>
      </c>
      <c r="E21" s="28">
        <v>237593</v>
      </c>
      <c r="F21" s="29">
        <v>2.504885951326008E-2</v>
      </c>
      <c r="G21" s="26">
        <v>155195</v>
      </c>
      <c r="H21" s="27">
        <v>-1.3156221385695388E-2</v>
      </c>
      <c r="I21" s="28">
        <v>112102</v>
      </c>
      <c r="J21" s="29">
        <v>-8.6261564168398697E-2</v>
      </c>
      <c r="K21" s="26">
        <v>123669</v>
      </c>
      <c r="L21" s="27">
        <v>3.9060662073601149E-2</v>
      </c>
      <c r="M21" s="28">
        <v>7164</v>
      </c>
      <c r="N21" s="29">
        <v>0.20040214477211804</v>
      </c>
    </row>
    <row r="22" spans="2:14" ht="15" customHeight="1" x14ac:dyDescent="0.25">
      <c r="B22" s="30" t="s">
        <v>63</v>
      </c>
      <c r="C22" s="31">
        <v>6478671</v>
      </c>
      <c r="D22" s="32">
        <v>4.1481992088578945E-2</v>
      </c>
      <c r="E22" s="31">
        <v>2436440</v>
      </c>
      <c r="F22" s="32">
        <v>6.1536195942666572E-2</v>
      </c>
      <c r="G22" s="31">
        <v>1971258</v>
      </c>
      <c r="H22" s="32">
        <v>4.6838150052653793E-2</v>
      </c>
      <c r="I22" s="31">
        <v>1007237</v>
      </c>
      <c r="J22" s="32">
        <v>-5.4858199059433232E-3</v>
      </c>
      <c r="K22" s="31">
        <v>983992</v>
      </c>
      <c r="L22" s="32">
        <v>2.4624509550744245E-2</v>
      </c>
      <c r="M22" s="31">
        <v>79744</v>
      </c>
      <c r="N22" s="32">
        <v>0.15188721489549173</v>
      </c>
    </row>
    <row r="23" spans="2:14" ht="15" hidden="1" customHeight="1" outlineLevel="1" x14ac:dyDescent="0.25">
      <c r="B23" s="25" t="s">
        <v>58</v>
      </c>
      <c r="C23" s="26">
        <v>787687</v>
      </c>
      <c r="D23" s="27">
        <v>-0.15902459335813846</v>
      </c>
      <c r="E23" s="28">
        <v>303921</v>
      </c>
      <c r="F23" s="29">
        <v>-0.13753873571177222</v>
      </c>
      <c r="G23" s="26">
        <v>204049</v>
      </c>
      <c r="H23" s="27">
        <v>-0.17222844254048619</v>
      </c>
      <c r="I23" s="28">
        <v>134308</v>
      </c>
      <c r="J23" s="29">
        <v>-0.20235656041952477</v>
      </c>
      <c r="K23" s="26">
        <v>136523</v>
      </c>
      <c r="L23" s="27">
        <v>-0.14509089315123391</v>
      </c>
      <c r="M23" s="28">
        <v>8886</v>
      </c>
      <c r="N23" s="29">
        <v>-8.0980452994104835E-2</v>
      </c>
    </row>
    <row r="24" spans="2:14" ht="15" hidden="1" customHeight="1" outlineLevel="1" x14ac:dyDescent="0.25">
      <c r="B24" s="25" t="s">
        <v>59</v>
      </c>
      <c r="C24" s="26">
        <v>1015002</v>
      </c>
      <c r="D24" s="27">
        <v>-9.9086971789769107E-3</v>
      </c>
      <c r="E24" s="28">
        <v>375065</v>
      </c>
      <c r="F24" s="29">
        <v>2.4093424821360898E-2</v>
      </c>
      <c r="G24" s="26">
        <v>313003</v>
      </c>
      <c r="H24" s="27">
        <v>1.0590107935154913E-2</v>
      </c>
      <c r="I24" s="28">
        <v>159294</v>
      </c>
      <c r="J24" s="29">
        <v>-8.0410799951507572E-2</v>
      </c>
      <c r="K24" s="26">
        <v>154323</v>
      </c>
      <c r="L24" s="27">
        <v>-5.730464741240282E-2</v>
      </c>
      <c r="M24" s="28">
        <v>13317</v>
      </c>
      <c r="N24" s="29">
        <v>8.541853451789061E-2</v>
      </c>
    </row>
    <row r="25" spans="2:14" ht="15" hidden="1" customHeight="1" outlineLevel="1" x14ac:dyDescent="0.25">
      <c r="B25" s="25" t="s">
        <v>60</v>
      </c>
      <c r="C25" s="26">
        <v>928673</v>
      </c>
      <c r="D25" s="27">
        <v>-4.316505110437574E-3</v>
      </c>
      <c r="E25" s="28">
        <v>345269</v>
      </c>
      <c r="F25" s="29">
        <v>3.7797495596554098E-2</v>
      </c>
      <c r="G25" s="26">
        <v>295809</v>
      </c>
      <c r="H25" s="27">
        <v>2.1535156937974254E-2</v>
      </c>
      <c r="I25" s="28">
        <v>139376</v>
      </c>
      <c r="J25" s="29">
        <v>-0.10541145963709653</v>
      </c>
      <c r="K25" s="26">
        <v>134682</v>
      </c>
      <c r="L25" s="27">
        <v>-6.2657897484079794E-2</v>
      </c>
      <c r="M25" s="28">
        <v>13537</v>
      </c>
      <c r="N25" s="29">
        <v>0.23648154914139563</v>
      </c>
    </row>
    <row r="26" spans="2:14" ht="15" hidden="1" customHeight="1" outlineLevel="1" x14ac:dyDescent="0.25">
      <c r="B26" s="25" t="s">
        <v>61</v>
      </c>
      <c r="C26" s="26">
        <v>916863</v>
      </c>
      <c r="D26" s="27">
        <v>5.6243887097498835E-2</v>
      </c>
      <c r="E26" s="28">
        <v>352627</v>
      </c>
      <c r="F26" s="29">
        <v>0.10443399742548154</v>
      </c>
      <c r="G26" s="26">
        <v>291253</v>
      </c>
      <c r="H26" s="27">
        <v>1.9158227715219578E-2</v>
      </c>
      <c r="I26" s="28">
        <v>131851</v>
      </c>
      <c r="J26" s="29">
        <v>1.9161796988529156E-2</v>
      </c>
      <c r="K26" s="26">
        <v>129177</v>
      </c>
      <c r="L26" s="27">
        <v>4.4428453614915764E-2</v>
      </c>
      <c r="M26" s="28">
        <v>11955</v>
      </c>
      <c r="N26" s="29">
        <v>0.20441265363691308</v>
      </c>
    </row>
    <row r="27" spans="2:14" collapsed="1" x14ac:dyDescent="0.25">
      <c r="B27" s="36">
        <v>2012</v>
      </c>
      <c r="C27" s="37">
        <v>10101114</v>
      </c>
      <c r="D27" s="38">
        <v>-3.0381112733835036E-2</v>
      </c>
      <c r="E27" s="37">
        <v>3794416</v>
      </c>
      <c r="F27" s="38">
        <v>4.5789964439086894E-3</v>
      </c>
      <c r="G27" s="37">
        <v>2855142</v>
      </c>
      <c r="H27" s="38">
        <v>-2.4270531947422125E-2</v>
      </c>
      <c r="I27" s="37">
        <v>1633140</v>
      </c>
      <c r="J27" s="38">
        <v>-9.8832914522755333E-2</v>
      </c>
      <c r="K27" s="37">
        <v>1696532</v>
      </c>
      <c r="L27" s="38">
        <v>-6.103791023149685E-2</v>
      </c>
      <c r="M27" s="37">
        <v>121884</v>
      </c>
      <c r="N27" s="38">
        <v>0.11405680650284977</v>
      </c>
    </row>
    <row r="28" spans="2:14" ht="15" hidden="1" customHeight="1" outlineLevel="1" x14ac:dyDescent="0.25">
      <c r="B28" s="25" t="s">
        <v>49</v>
      </c>
      <c r="C28" s="26">
        <v>936107</v>
      </c>
      <c r="D28" s="27">
        <v>0.16640707938137655</v>
      </c>
      <c r="E28" s="28">
        <v>350718</v>
      </c>
      <c r="F28" s="29">
        <v>0.16012318440281703</v>
      </c>
      <c r="G28" s="26">
        <v>307830</v>
      </c>
      <c r="H28" s="27">
        <v>0.17421107038095207</v>
      </c>
      <c r="I28" s="28">
        <v>130668</v>
      </c>
      <c r="J28" s="29">
        <v>0.12763423600683477</v>
      </c>
      <c r="K28" s="26">
        <v>135380</v>
      </c>
      <c r="L28" s="27">
        <v>0.19372189401287354</v>
      </c>
      <c r="M28" s="28">
        <v>11511</v>
      </c>
      <c r="N28" s="29">
        <v>0.30836553762218677</v>
      </c>
    </row>
    <row r="29" spans="2:14" ht="15" hidden="1" customHeight="1" outlineLevel="1" x14ac:dyDescent="0.25">
      <c r="B29" s="25" t="s">
        <v>50</v>
      </c>
      <c r="C29" s="26">
        <v>931841</v>
      </c>
      <c r="D29" s="27">
        <v>0.12174448993447751</v>
      </c>
      <c r="E29" s="28">
        <v>348696</v>
      </c>
      <c r="F29" s="29">
        <v>0.133311015701429</v>
      </c>
      <c r="G29" s="26">
        <v>296530</v>
      </c>
      <c r="H29" s="27">
        <v>0.13405334291986315</v>
      </c>
      <c r="I29" s="28">
        <v>140188</v>
      </c>
      <c r="J29" s="29">
        <v>7.4303405572755388E-2</v>
      </c>
      <c r="K29" s="26">
        <v>133457</v>
      </c>
      <c r="L29" s="27">
        <v>0.10192134618083948</v>
      </c>
      <c r="M29" s="28">
        <v>12970</v>
      </c>
      <c r="N29" s="29">
        <v>0.30417295123177479</v>
      </c>
    </row>
    <row r="30" spans="2:14" ht="15" hidden="1" customHeight="1" outlineLevel="1" x14ac:dyDescent="0.25">
      <c r="B30" s="25" t="s">
        <v>51</v>
      </c>
      <c r="C30" s="26">
        <v>962498</v>
      </c>
      <c r="D30" s="27">
        <v>0.16690611023618218</v>
      </c>
      <c r="E30" s="28">
        <v>360144</v>
      </c>
      <c r="F30" s="29">
        <v>0.14474612690158484</v>
      </c>
      <c r="G30" s="26">
        <v>262784</v>
      </c>
      <c r="H30" s="27">
        <v>0.15335053808746335</v>
      </c>
      <c r="I30" s="28">
        <v>171552</v>
      </c>
      <c r="J30" s="29">
        <v>0.22846012832263973</v>
      </c>
      <c r="K30" s="26">
        <v>160450</v>
      </c>
      <c r="L30" s="27">
        <v>0.1880169113781589</v>
      </c>
      <c r="M30" s="28">
        <v>7568</v>
      </c>
      <c r="N30" s="29">
        <v>-1.3812874641647155E-2</v>
      </c>
    </row>
    <row r="31" spans="2:14" ht="15" hidden="1" customHeight="1" outlineLevel="1" x14ac:dyDescent="0.25">
      <c r="B31" s="25" t="s">
        <v>52</v>
      </c>
      <c r="C31" s="26">
        <v>746482</v>
      </c>
      <c r="D31" s="27">
        <v>0.17552332914974467</v>
      </c>
      <c r="E31" s="28">
        <v>279917</v>
      </c>
      <c r="F31" s="29">
        <v>0.25515438492650677</v>
      </c>
      <c r="G31" s="26">
        <v>176012</v>
      </c>
      <c r="H31" s="27">
        <v>8.2111941766673135E-2</v>
      </c>
      <c r="I31" s="28">
        <v>139882</v>
      </c>
      <c r="J31" s="29">
        <v>0.16159837903373142</v>
      </c>
      <c r="K31" s="26">
        <v>143611</v>
      </c>
      <c r="L31" s="27">
        <v>0.17500122727495859</v>
      </c>
      <c r="M31" s="28">
        <v>7060</v>
      </c>
      <c r="N31" s="29">
        <v>5.2631578947368363E-2</v>
      </c>
    </row>
    <row r="32" spans="2:14" ht="15" hidden="1" customHeight="1" outlineLevel="1" x14ac:dyDescent="0.25">
      <c r="B32" s="25" t="s">
        <v>53</v>
      </c>
      <c r="C32" s="26">
        <v>817567</v>
      </c>
      <c r="D32" s="27">
        <v>0.16952168694863534</v>
      </c>
      <c r="E32" s="28">
        <v>294100</v>
      </c>
      <c r="F32" s="29">
        <v>0.22197477106151009</v>
      </c>
      <c r="G32" s="26">
        <v>204035</v>
      </c>
      <c r="H32" s="27">
        <v>0.15647087496953449</v>
      </c>
      <c r="I32" s="28">
        <v>167504</v>
      </c>
      <c r="J32" s="29">
        <v>0.19509985088363924</v>
      </c>
      <c r="K32" s="26">
        <v>144432</v>
      </c>
      <c r="L32" s="27">
        <v>7.8978036754818515E-2</v>
      </c>
      <c r="M32" s="28">
        <v>7496</v>
      </c>
      <c r="N32" s="29">
        <v>-5.556255512158248E-2</v>
      </c>
    </row>
    <row r="33" spans="2:14" ht="15" hidden="1" customHeight="1" outlineLevel="1" x14ac:dyDescent="0.25">
      <c r="B33" s="25" t="s">
        <v>54</v>
      </c>
      <c r="C33" s="26">
        <v>842571</v>
      </c>
      <c r="D33" s="27">
        <v>0.18107550817011098</v>
      </c>
      <c r="E33" s="28">
        <v>305443</v>
      </c>
      <c r="F33" s="29">
        <v>0.22595987894648117</v>
      </c>
      <c r="G33" s="26">
        <v>209954</v>
      </c>
      <c r="H33" s="27">
        <v>0.19459696278299665</v>
      </c>
      <c r="I33" s="28">
        <v>165136</v>
      </c>
      <c r="J33" s="29">
        <v>0.17573850327155704</v>
      </c>
      <c r="K33" s="26">
        <v>154875</v>
      </c>
      <c r="L33" s="27">
        <v>0.10562611098023256</v>
      </c>
      <c r="M33" s="28">
        <v>7163</v>
      </c>
      <c r="N33" s="29">
        <v>-0.10035167043456417</v>
      </c>
    </row>
    <row r="34" spans="2:14" ht="15" hidden="1" customHeight="1" outlineLevel="1" x14ac:dyDescent="0.25">
      <c r="B34" s="25" t="s">
        <v>55</v>
      </c>
      <c r="C34" s="26">
        <v>681853</v>
      </c>
      <c r="D34" s="27">
        <v>0.18009501639854975</v>
      </c>
      <c r="E34" s="28">
        <v>243282</v>
      </c>
      <c r="F34" s="29">
        <v>0.20436037445359179</v>
      </c>
      <c r="G34" s="26">
        <v>167444</v>
      </c>
      <c r="H34" s="27">
        <v>0.13397579591090403</v>
      </c>
      <c r="I34" s="28">
        <v>133263</v>
      </c>
      <c r="J34" s="29">
        <v>0.19043280182232336</v>
      </c>
      <c r="K34" s="26">
        <v>132777</v>
      </c>
      <c r="L34" s="27">
        <v>0.20728314238952539</v>
      </c>
      <c r="M34" s="28">
        <v>5087</v>
      </c>
      <c r="N34" s="29">
        <v>-0.18057345360824739</v>
      </c>
    </row>
    <row r="35" spans="2:14" ht="15" hidden="1" customHeight="1" outlineLevel="1" x14ac:dyDescent="0.25">
      <c r="B35" s="25" t="s">
        <v>56</v>
      </c>
      <c r="C35" s="26">
        <v>636724</v>
      </c>
      <c r="D35" s="27">
        <v>0.15024523308433668</v>
      </c>
      <c r="E35" s="28">
        <v>231787</v>
      </c>
      <c r="F35" s="29">
        <v>0.23502488304436331</v>
      </c>
      <c r="G35" s="26">
        <v>157264</v>
      </c>
      <c r="H35" s="27">
        <v>3.1773836938479683E-2</v>
      </c>
      <c r="I35" s="28">
        <v>122685</v>
      </c>
      <c r="J35" s="29">
        <v>0.18410385097963511</v>
      </c>
      <c r="K35" s="26">
        <v>119020</v>
      </c>
      <c r="L35" s="27">
        <v>0.13985270597699606</v>
      </c>
      <c r="M35" s="28">
        <v>5968</v>
      </c>
      <c r="N35" s="29">
        <v>9.9281635660342538E-2</v>
      </c>
    </row>
    <row r="36" spans="2:14" ht="15" customHeight="1" collapsed="1" x14ac:dyDescent="0.25">
      <c r="B36" s="30" t="s">
        <v>64</v>
      </c>
      <c r="C36" s="31">
        <v>6220627</v>
      </c>
      <c r="D36" s="32">
        <v>0.19252987925605902</v>
      </c>
      <c r="E36" s="31">
        <v>2295202</v>
      </c>
      <c r="F36" s="32">
        <v>0.18647281562180962</v>
      </c>
      <c r="G36" s="31">
        <v>1883059</v>
      </c>
      <c r="H36" s="32">
        <v>0.16552109168086648</v>
      </c>
      <c r="I36" s="31">
        <v>1012793</v>
      </c>
      <c r="J36" s="32">
        <v>0.37517685428836001</v>
      </c>
      <c r="K36" s="31">
        <v>960344</v>
      </c>
      <c r="L36" s="32">
        <v>0.11890777793442053</v>
      </c>
      <c r="M36" s="31">
        <v>69229</v>
      </c>
      <c r="N36" s="32">
        <v>-3.104399065041219E-2</v>
      </c>
    </row>
    <row r="37" spans="2:14" ht="15" hidden="1" customHeight="1" outlineLevel="1" x14ac:dyDescent="0.25">
      <c r="B37" s="25" t="s">
        <v>58</v>
      </c>
      <c r="C37" s="26">
        <v>936635</v>
      </c>
      <c r="D37" s="27">
        <v>0.63582651036718274</v>
      </c>
      <c r="E37" s="28">
        <v>352388</v>
      </c>
      <c r="F37" s="29">
        <v>0.63389189239314891</v>
      </c>
      <c r="G37" s="26">
        <v>246504</v>
      </c>
      <c r="H37" s="27">
        <v>0.60970640476439253</v>
      </c>
      <c r="I37" s="28">
        <v>168381</v>
      </c>
      <c r="J37" s="29">
        <v>0.78403721048505015</v>
      </c>
      <c r="K37" s="26">
        <v>159693</v>
      </c>
      <c r="L37" s="27">
        <v>0.57435376698148555</v>
      </c>
      <c r="M37" s="28">
        <v>9669</v>
      </c>
      <c r="N37" s="29">
        <v>0.2162264150943396</v>
      </c>
    </row>
    <row r="38" spans="2:14" ht="15" hidden="1" customHeight="1" outlineLevel="1" x14ac:dyDescent="0.25">
      <c r="B38" s="25" t="s">
        <v>59</v>
      </c>
      <c r="C38" s="26">
        <v>1025160</v>
      </c>
      <c r="D38" s="27">
        <v>0.21750655569490362</v>
      </c>
      <c r="E38" s="28">
        <v>366241</v>
      </c>
      <c r="F38" s="29">
        <v>0.22261688170786664</v>
      </c>
      <c r="G38" s="26">
        <v>309723</v>
      </c>
      <c r="H38" s="27">
        <v>0.17014813723378941</v>
      </c>
      <c r="I38" s="28">
        <v>173223</v>
      </c>
      <c r="J38" s="29">
        <v>0.38997616812305913</v>
      </c>
      <c r="K38" s="26">
        <v>163704</v>
      </c>
      <c r="L38" s="27">
        <v>0.1685547251429429</v>
      </c>
      <c r="M38" s="28">
        <v>12269</v>
      </c>
      <c r="N38" s="29">
        <v>-6.056661562021437E-2</v>
      </c>
    </row>
    <row r="39" spans="2:14" ht="15" hidden="1" customHeight="1" outlineLevel="1" x14ac:dyDescent="0.25">
      <c r="B39" s="25" t="s">
        <v>60</v>
      </c>
      <c r="C39" s="26">
        <v>932699</v>
      </c>
      <c r="D39" s="27">
        <v>0.2241766953362585</v>
      </c>
      <c r="E39" s="28">
        <v>332694</v>
      </c>
      <c r="F39" s="29">
        <v>0.19449810068863504</v>
      </c>
      <c r="G39" s="26">
        <v>289573</v>
      </c>
      <c r="H39" s="27">
        <v>0.18724656933289063</v>
      </c>
      <c r="I39" s="28">
        <v>155799</v>
      </c>
      <c r="J39" s="29">
        <v>0.47320694057018575</v>
      </c>
      <c r="K39" s="26">
        <v>143685</v>
      </c>
      <c r="L39" s="27">
        <v>0.16272577199456206</v>
      </c>
      <c r="M39" s="28">
        <v>10948</v>
      </c>
      <c r="N39" s="29">
        <v>7.9365079365079305E-2</v>
      </c>
    </row>
    <row r="40" spans="2:14" ht="15" hidden="1" customHeight="1" outlineLevel="1" x14ac:dyDescent="0.25">
      <c r="B40" s="25" t="s">
        <v>61</v>
      </c>
      <c r="C40" s="26">
        <v>868041</v>
      </c>
      <c r="D40" s="27">
        <v>0.11764024241862403</v>
      </c>
      <c r="E40" s="28">
        <v>319283</v>
      </c>
      <c r="F40" s="29">
        <v>7.1455417967045909E-2</v>
      </c>
      <c r="G40" s="26">
        <v>285778</v>
      </c>
      <c r="H40" s="27">
        <v>0.12712930643475517</v>
      </c>
      <c r="I40" s="28">
        <v>129372</v>
      </c>
      <c r="J40" s="29">
        <v>0.33215260258456469</v>
      </c>
      <c r="K40" s="26">
        <v>123682</v>
      </c>
      <c r="L40" s="27">
        <v>6.3208658202168033E-2</v>
      </c>
      <c r="M40" s="28">
        <v>9926</v>
      </c>
      <c r="N40" s="29">
        <v>-0.15118864374893104</v>
      </c>
    </row>
    <row r="41" spans="2:14" collapsed="1" x14ac:dyDescent="0.25">
      <c r="B41" s="39">
        <v>2011</v>
      </c>
      <c r="C41" s="40">
        <v>10318178</v>
      </c>
      <c r="D41" s="41">
        <v>0.27406910012447661</v>
      </c>
      <c r="E41" s="40">
        <v>3784693</v>
      </c>
      <c r="F41" s="41">
        <v>0.25543146222409896</v>
      </c>
      <c r="G41" s="40">
        <v>2913431</v>
      </c>
      <c r="H41" s="41">
        <v>0.23633109756563897</v>
      </c>
      <c r="I41" s="40">
        <v>1797653</v>
      </c>
      <c r="J41" s="41">
        <v>0.48568888888888884</v>
      </c>
      <c r="K41" s="40">
        <v>1714766</v>
      </c>
      <c r="L41" s="41">
        <v>0.22710259020002899</v>
      </c>
      <c r="M41" s="40">
        <v>107635</v>
      </c>
      <c r="N41" s="41">
        <v>-8.1685999019764921E-4</v>
      </c>
    </row>
    <row r="42" spans="2:14" hidden="1" outlineLevel="1" x14ac:dyDescent="0.25">
      <c r="B42" s="25" t="s">
        <v>49</v>
      </c>
      <c r="C42" s="26">
        <v>802556</v>
      </c>
      <c r="D42" s="27">
        <v>5.6264362218776842E-2</v>
      </c>
      <c r="E42" s="28">
        <v>302311</v>
      </c>
      <c r="F42" s="29">
        <v>6.312398676330444E-2</v>
      </c>
      <c r="G42" s="26">
        <v>262159</v>
      </c>
      <c r="H42" s="27">
        <v>8.9904129977466773E-2</v>
      </c>
      <c r="I42" s="28">
        <v>115878</v>
      </c>
      <c r="J42" s="29">
        <v>0.14639889196675893</v>
      </c>
      <c r="K42" s="26">
        <v>113410</v>
      </c>
      <c r="L42" s="27">
        <v>-8.3170301864217699E-2</v>
      </c>
      <c r="M42" s="28">
        <v>8798</v>
      </c>
      <c r="N42" s="29">
        <v>-0.13174775486035728</v>
      </c>
    </row>
    <row r="43" spans="2:14" hidden="1" outlineLevel="1" x14ac:dyDescent="0.25">
      <c r="B43" s="25" t="s">
        <v>50</v>
      </c>
      <c r="C43" s="26">
        <v>830707</v>
      </c>
      <c r="D43" s="27">
        <v>6.8225977977267371E-2</v>
      </c>
      <c r="E43" s="28">
        <v>307679</v>
      </c>
      <c r="F43" s="29">
        <v>8.3392019605909917E-2</v>
      </c>
      <c r="G43" s="26">
        <v>261478</v>
      </c>
      <c r="H43" s="27">
        <v>5.825549205938052E-2</v>
      </c>
      <c r="I43" s="28">
        <v>130492</v>
      </c>
      <c r="J43" s="29">
        <v>0.22457559519899406</v>
      </c>
      <c r="K43" s="26">
        <v>121113</v>
      </c>
      <c r="L43" s="27">
        <v>-5.7383683825475096E-2</v>
      </c>
      <c r="M43" s="28">
        <v>9945</v>
      </c>
      <c r="N43" s="29">
        <v>-0.13701839639014235</v>
      </c>
    </row>
    <row r="44" spans="2:14" hidden="1" outlineLevel="1" x14ac:dyDescent="0.25">
      <c r="B44" s="25" t="s">
        <v>51</v>
      </c>
      <c r="C44" s="26">
        <v>824829</v>
      </c>
      <c r="D44" s="27">
        <v>0.13658680431634251</v>
      </c>
      <c r="E44" s="28">
        <v>314606</v>
      </c>
      <c r="F44" s="29">
        <v>0.14661943238682551</v>
      </c>
      <c r="G44" s="26">
        <v>227844</v>
      </c>
      <c r="H44" s="27">
        <v>7.0957188786733516E-2</v>
      </c>
      <c r="I44" s="28">
        <v>139648</v>
      </c>
      <c r="J44" s="29">
        <v>0.30553633864966434</v>
      </c>
      <c r="K44" s="26">
        <v>135057</v>
      </c>
      <c r="L44" s="27">
        <v>8.3289886342672537E-2</v>
      </c>
      <c r="M44" s="28">
        <v>7674</v>
      </c>
      <c r="N44" s="29">
        <v>0.10528589946708911</v>
      </c>
    </row>
    <row r="45" spans="2:14" hidden="1" outlineLevel="1" x14ac:dyDescent="0.25">
      <c r="B45" s="25" t="s">
        <v>52</v>
      </c>
      <c r="C45" s="26">
        <v>635021</v>
      </c>
      <c r="D45" s="27">
        <v>0.20079457826085312</v>
      </c>
      <c r="E45" s="28">
        <v>223014</v>
      </c>
      <c r="F45" s="29">
        <v>0.12383025685216253</v>
      </c>
      <c r="G45" s="26">
        <v>162656</v>
      </c>
      <c r="H45" s="27">
        <v>0.15727387211759436</v>
      </c>
      <c r="I45" s="28">
        <v>120422</v>
      </c>
      <c r="J45" s="29">
        <v>0.35470008549700771</v>
      </c>
      <c r="K45" s="26">
        <v>122222</v>
      </c>
      <c r="L45" s="27">
        <v>0.29279360277551536</v>
      </c>
      <c r="M45" s="28">
        <v>6707</v>
      </c>
      <c r="N45" s="29">
        <v>4.6497113434233128E-2</v>
      </c>
    </row>
    <row r="46" spans="2:14" hidden="1" outlineLevel="1" x14ac:dyDescent="0.25">
      <c r="B46" s="25" t="s">
        <v>53</v>
      </c>
      <c r="C46" s="26">
        <v>699061</v>
      </c>
      <c r="D46" s="27">
        <v>0.17731830629161927</v>
      </c>
      <c r="E46" s="28">
        <v>240676</v>
      </c>
      <c r="F46" s="29">
        <v>0.15119627294729887</v>
      </c>
      <c r="G46" s="26">
        <v>176429</v>
      </c>
      <c r="H46" s="27">
        <v>0.10681103868810493</v>
      </c>
      <c r="I46" s="28">
        <v>140159</v>
      </c>
      <c r="J46" s="29">
        <v>0.27115661929422008</v>
      </c>
      <c r="K46" s="26">
        <v>133860</v>
      </c>
      <c r="L46" s="27">
        <v>0.23667338001884675</v>
      </c>
      <c r="M46" s="28">
        <v>7937</v>
      </c>
      <c r="N46" s="29">
        <v>0.1668626874448691</v>
      </c>
    </row>
    <row r="47" spans="2:14" hidden="1" outlineLevel="1" x14ac:dyDescent="0.25">
      <c r="B47" s="25" t="s">
        <v>54</v>
      </c>
      <c r="C47" s="26">
        <v>713393</v>
      </c>
      <c r="D47" s="27">
        <v>0.20179951617576708</v>
      </c>
      <c r="E47" s="28">
        <v>249146</v>
      </c>
      <c r="F47" s="29">
        <v>0.13904687014245742</v>
      </c>
      <c r="G47" s="26">
        <v>175753</v>
      </c>
      <c r="H47" s="27">
        <v>0.13971389292384306</v>
      </c>
      <c r="I47" s="28">
        <v>140453</v>
      </c>
      <c r="J47" s="29">
        <v>0.40813482515239019</v>
      </c>
      <c r="K47" s="26">
        <v>140079</v>
      </c>
      <c r="L47" s="27">
        <v>0.23960425829402765</v>
      </c>
      <c r="M47" s="28">
        <v>7962</v>
      </c>
      <c r="N47" s="29">
        <v>5.6839712012126675E-3</v>
      </c>
    </row>
    <row r="48" spans="2:14" hidden="1" outlineLevel="1" x14ac:dyDescent="0.25">
      <c r="B48" s="25" t="s">
        <v>55</v>
      </c>
      <c r="C48" s="26">
        <v>577795</v>
      </c>
      <c r="D48" s="27">
        <v>0.16078101268874412</v>
      </c>
      <c r="E48" s="28">
        <v>202001</v>
      </c>
      <c r="F48" s="29">
        <v>8.6015204137589896E-2</v>
      </c>
      <c r="G48" s="26">
        <v>147661</v>
      </c>
      <c r="H48" s="27">
        <v>0.17175460453748315</v>
      </c>
      <c r="I48" s="28">
        <v>111945</v>
      </c>
      <c r="J48" s="29">
        <v>0.30041587286836124</v>
      </c>
      <c r="K48" s="26">
        <v>109980</v>
      </c>
      <c r="L48" s="27">
        <v>0.17404671420641349</v>
      </c>
      <c r="M48" s="28">
        <v>6208</v>
      </c>
      <c r="N48" s="29">
        <v>3.7259816207184659E-2</v>
      </c>
    </row>
    <row r="49" spans="2:23" hidden="1" outlineLevel="1" x14ac:dyDescent="0.25">
      <c r="B49" s="25" t="s">
        <v>56</v>
      </c>
      <c r="C49" s="26">
        <v>553555</v>
      </c>
      <c r="D49" s="27">
        <v>0.11338951687517596</v>
      </c>
      <c r="E49" s="28">
        <v>187678</v>
      </c>
      <c r="F49" s="29">
        <v>8.089293771351258E-3</v>
      </c>
      <c r="G49" s="26">
        <v>152421</v>
      </c>
      <c r="H49" s="27">
        <v>0.16483508085470611</v>
      </c>
      <c r="I49" s="28">
        <v>103610</v>
      </c>
      <c r="J49" s="29">
        <v>0.22587820490067312</v>
      </c>
      <c r="K49" s="26">
        <v>104417</v>
      </c>
      <c r="L49" s="27">
        <v>0.16737472888670268</v>
      </c>
      <c r="M49" s="28">
        <v>5429</v>
      </c>
      <c r="N49" s="29">
        <v>-0.12308189307058637</v>
      </c>
    </row>
    <row r="50" spans="2:23" collapsed="1" x14ac:dyDescent="0.25">
      <c r="B50" s="30" t="s">
        <v>65</v>
      </c>
      <c r="C50" s="31">
        <v>5216328</v>
      </c>
      <c r="D50" s="32">
        <v>-4.5507019638519441E-2</v>
      </c>
      <c r="E50" s="31">
        <v>1934475</v>
      </c>
      <c r="F50" s="32">
        <v>-4.4987142087706267E-2</v>
      </c>
      <c r="G50" s="31">
        <v>1615637</v>
      </c>
      <c r="H50" s="32">
        <v>-5.7866193938899135E-2</v>
      </c>
      <c r="I50" s="31">
        <v>736482</v>
      </c>
      <c r="J50" s="32">
        <v>-4.9390317097065206E-2</v>
      </c>
      <c r="K50" s="31">
        <v>858287</v>
      </c>
      <c r="L50" s="32">
        <v>-1.7034659129301466E-2</v>
      </c>
      <c r="M50" s="31">
        <v>71447</v>
      </c>
      <c r="N50" s="32">
        <v>-6.7831328445059125E-2</v>
      </c>
    </row>
    <row r="51" spans="2:23" hidden="1" outlineLevel="1" x14ac:dyDescent="0.25">
      <c r="B51" s="25" t="s">
        <v>58</v>
      </c>
      <c r="C51" s="26">
        <v>572576</v>
      </c>
      <c r="D51" s="27">
        <v>-0.15038743126099896</v>
      </c>
      <c r="E51" s="28">
        <v>215674</v>
      </c>
      <c r="F51" s="29">
        <v>-0.13443725619250957</v>
      </c>
      <c r="G51" s="26">
        <v>153136</v>
      </c>
      <c r="H51" s="27">
        <v>-0.21533503107690577</v>
      </c>
      <c r="I51" s="28">
        <v>94382</v>
      </c>
      <c r="J51" s="29">
        <v>-7.2148327287384073E-2</v>
      </c>
      <c r="K51" s="26">
        <v>101434</v>
      </c>
      <c r="L51" s="27">
        <v>-0.13952206038292858</v>
      </c>
      <c r="M51" s="28">
        <v>7950</v>
      </c>
      <c r="N51" s="29">
        <v>-0.20428385546992289</v>
      </c>
    </row>
    <row r="52" spans="2:23" hidden="1" outlineLevel="1" x14ac:dyDescent="0.25">
      <c r="B52" s="25" t="s">
        <v>59</v>
      </c>
      <c r="C52" s="26">
        <v>842016</v>
      </c>
      <c r="D52" s="27">
        <v>4.8110076851646699E-2</v>
      </c>
      <c r="E52" s="28">
        <v>299555</v>
      </c>
      <c r="F52" s="29">
        <v>-1.1751237970816564E-2</v>
      </c>
      <c r="G52" s="26">
        <v>264687</v>
      </c>
      <c r="H52" s="27">
        <v>8.3025090427012005E-2</v>
      </c>
      <c r="I52" s="28">
        <v>124623</v>
      </c>
      <c r="J52" s="29">
        <v>0.15736733594606145</v>
      </c>
      <c r="K52" s="26">
        <v>140091</v>
      </c>
      <c r="L52" s="27">
        <v>3.2555979775048982E-2</v>
      </c>
      <c r="M52" s="28">
        <v>13060</v>
      </c>
      <c r="N52" s="29">
        <v>4.4716422686185142E-2</v>
      </c>
    </row>
    <row r="53" spans="2:23" hidden="1" outlineLevel="1" x14ac:dyDescent="0.25">
      <c r="B53" s="25" t="s">
        <v>60</v>
      </c>
      <c r="C53" s="26">
        <v>761899</v>
      </c>
      <c r="D53" s="27">
        <v>2.0181380694591855E-2</v>
      </c>
      <c r="E53" s="28">
        <v>278522</v>
      </c>
      <c r="F53" s="29">
        <v>-7.306502430748596E-3</v>
      </c>
      <c r="G53" s="26">
        <v>243903</v>
      </c>
      <c r="H53" s="27">
        <v>7.5388924231032384E-3</v>
      </c>
      <c r="I53" s="28">
        <v>105755</v>
      </c>
      <c r="J53" s="29">
        <v>0.13385868982523852</v>
      </c>
      <c r="K53" s="26">
        <v>123576</v>
      </c>
      <c r="L53" s="27">
        <v>3.6111646781644913E-2</v>
      </c>
      <c r="M53" s="28">
        <v>10143</v>
      </c>
      <c r="N53" s="29">
        <v>-0.12845849802371545</v>
      </c>
    </row>
    <row r="54" spans="2:23" hidden="1" outlineLevel="1" x14ac:dyDescent="0.25">
      <c r="B54" s="25" t="s">
        <v>61</v>
      </c>
      <c r="C54" s="26">
        <v>776673</v>
      </c>
      <c r="D54" s="27">
        <v>-9.1143723598747783E-3</v>
      </c>
      <c r="E54" s="28">
        <v>297990</v>
      </c>
      <c r="F54" s="29">
        <v>2.4598055261384477E-2</v>
      </c>
      <c r="G54" s="26">
        <v>253545</v>
      </c>
      <c r="H54" s="27">
        <v>-1.1524321542606075E-2</v>
      </c>
      <c r="I54" s="28">
        <v>97115</v>
      </c>
      <c r="J54" s="29">
        <v>-9.283252220862559E-2</v>
      </c>
      <c r="K54" s="26">
        <v>116329</v>
      </c>
      <c r="L54" s="27">
        <v>-2.1573838881692953E-2</v>
      </c>
      <c r="M54" s="28">
        <v>11694</v>
      </c>
      <c r="N54" s="29">
        <v>0.11022500712047845</v>
      </c>
    </row>
    <row r="55" spans="2:23" ht="18" customHeight="1" collapsed="1" x14ac:dyDescent="0.25">
      <c r="B55" s="39">
        <v>2010</v>
      </c>
      <c r="C55" s="40">
        <v>8590081</v>
      </c>
      <c r="D55" s="41">
        <v>-1.8209164024766467E-2</v>
      </c>
      <c r="E55" s="40">
        <v>3118852</v>
      </c>
      <c r="F55" s="41">
        <v>-2.843827117096509E-2</v>
      </c>
      <c r="G55" s="40">
        <v>2481672</v>
      </c>
      <c r="H55" s="41">
        <v>-2.4372798826609365E-2</v>
      </c>
      <c r="I55" s="40">
        <v>1424482</v>
      </c>
      <c r="J55" s="41">
        <v>2.9661575409668073E-2</v>
      </c>
      <c r="K55" s="40">
        <v>1461568</v>
      </c>
      <c r="L55" s="41">
        <v>-2.0922561305463661E-2</v>
      </c>
      <c r="M55" s="40">
        <v>103507</v>
      </c>
      <c r="N55" s="41">
        <v>-4.0660054183552341E-2</v>
      </c>
      <c r="R55" s="42"/>
      <c r="S55" s="42"/>
      <c r="T55" s="42"/>
      <c r="U55" s="42"/>
      <c r="V55" s="42"/>
      <c r="W55" s="42"/>
    </row>
    <row r="56" spans="2:23" hidden="1" outlineLevel="1" x14ac:dyDescent="0.25">
      <c r="B56" s="43" t="s">
        <v>49</v>
      </c>
      <c r="C56" s="44">
        <v>759806</v>
      </c>
      <c r="D56" s="45">
        <v>-5.784685358301811E-2</v>
      </c>
      <c r="E56" s="28">
        <v>284361</v>
      </c>
      <c r="F56" s="29">
        <v>-5.9484828640034904E-2</v>
      </c>
      <c r="G56" s="44">
        <v>240534</v>
      </c>
      <c r="H56" s="45">
        <v>-6.6963541080772848E-2</v>
      </c>
      <c r="I56" s="28">
        <v>101080</v>
      </c>
      <c r="J56" s="29">
        <v>-0.14242323975328119</v>
      </c>
      <c r="K56" s="44">
        <v>123698</v>
      </c>
      <c r="L56" s="45">
        <v>5.8605049208386717E-2</v>
      </c>
      <c r="M56" s="28">
        <v>10133</v>
      </c>
      <c r="N56" s="29">
        <v>-0.12623954470983878</v>
      </c>
    </row>
    <row r="57" spans="2:23" hidden="1" outlineLevel="1" x14ac:dyDescent="0.25">
      <c r="B57" s="43" t="s">
        <v>50</v>
      </c>
      <c r="C57" s="44">
        <v>777651</v>
      </c>
      <c r="D57" s="45">
        <v>-8.8810539858409365E-2</v>
      </c>
      <c r="E57" s="28">
        <v>283996</v>
      </c>
      <c r="F57" s="29">
        <v>-9.268772683126314E-2</v>
      </c>
      <c r="G57" s="44">
        <v>247084</v>
      </c>
      <c r="H57" s="45">
        <v>-0.1036476755364496</v>
      </c>
      <c r="I57" s="28">
        <v>106561</v>
      </c>
      <c r="J57" s="29">
        <v>-0.1407271818277116</v>
      </c>
      <c r="K57" s="44">
        <v>128486</v>
      </c>
      <c r="L57" s="45">
        <v>-2.6779268964768344E-3</v>
      </c>
      <c r="M57" s="28">
        <v>11524</v>
      </c>
      <c r="N57" s="29">
        <v>-3.476003015327922E-2</v>
      </c>
    </row>
    <row r="58" spans="2:23" hidden="1" outlineLevel="1" x14ac:dyDescent="0.25">
      <c r="B58" s="43" t="s">
        <v>51</v>
      </c>
      <c r="C58" s="44">
        <v>725707</v>
      </c>
      <c r="D58" s="45">
        <v>-8.9664143625201698E-2</v>
      </c>
      <c r="E58" s="28">
        <v>274377</v>
      </c>
      <c r="F58" s="29">
        <v>-4.2481242366079197E-2</v>
      </c>
      <c r="G58" s="44">
        <v>212748</v>
      </c>
      <c r="H58" s="45">
        <v>-0.12550866895208035</v>
      </c>
      <c r="I58" s="28">
        <v>106966</v>
      </c>
      <c r="J58" s="29">
        <v>-0.13138170449470132</v>
      </c>
      <c r="K58" s="44">
        <v>124673</v>
      </c>
      <c r="L58" s="45">
        <v>-8.1679704188211688E-2</v>
      </c>
      <c r="M58" s="28">
        <v>6943</v>
      </c>
      <c r="N58" s="29">
        <v>-0.17805137918787739</v>
      </c>
    </row>
    <row r="59" spans="2:23" hidden="1" outlineLevel="1" x14ac:dyDescent="0.25">
      <c r="B59" s="43" t="s">
        <v>52</v>
      </c>
      <c r="C59" s="44">
        <v>528834</v>
      </c>
      <c r="D59" s="45">
        <v>-0.15622546860939324</v>
      </c>
      <c r="E59" s="28">
        <v>198441</v>
      </c>
      <c r="F59" s="29">
        <v>-8.8377840765530902E-2</v>
      </c>
      <c r="G59" s="44">
        <v>140551</v>
      </c>
      <c r="H59" s="45">
        <v>-0.18194887435103491</v>
      </c>
      <c r="I59" s="28">
        <v>88892</v>
      </c>
      <c r="J59" s="29">
        <v>-0.22697903350638737</v>
      </c>
      <c r="K59" s="44">
        <v>94541</v>
      </c>
      <c r="L59" s="45">
        <v>-0.16195972059709962</v>
      </c>
      <c r="M59" s="28">
        <v>6409</v>
      </c>
      <c r="N59" s="29">
        <v>-0.32194244604316546</v>
      </c>
    </row>
    <row r="60" spans="2:23" ht="15.75" hidden="1" customHeight="1" outlineLevel="1" thickBot="1" x14ac:dyDescent="0.3">
      <c r="B60" s="43" t="s">
        <v>53</v>
      </c>
      <c r="C60" s="44">
        <v>593774</v>
      </c>
      <c r="D60" s="45">
        <v>-0.17977386847903409</v>
      </c>
      <c r="E60" s="28">
        <v>209066</v>
      </c>
      <c r="F60" s="29">
        <v>-0.18349859988830353</v>
      </c>
      <c r="G60" s="44">
        <v>159403</v>
      </c>
      <c r="H60" s="45">
        <v>-0.17239248833116139</v>
      </c>
      <c r="I60" s="28">
        <v>110261</v>
      </c>
      <c r="J60" s="29">
        <v>-0.19541597040301806</v>
      </c>
      <c r="K60" s="44">
        <v>108242</v>
      </c>
      <c r="L60" s="45">
        <v>-0.16681163547912836</v>
      </c>
      <c r="M60" s="28">
        <v>6802</v>
      </c>
      <c r="N60" s="29">
        <v>-0.18077803203661325</v>
      </c>
    </row>
    <row r="61" spans="2:23" ht="15" hidden="1" customHeight="1" outlineLevel="1" thickBot="1" x14ac:dyDescent="0.3">
      <c r="B61" s="43" t="s">
        <v>54</v>
      </c>
      <c r="C61" s="44">
        <v>593604</v>
      </c>
      <c r="D61" s="45">
        <v>-0.16581084157539272</v>
      </c>
      <c r="E61" s="28">
        <v>218732</v>
      </c>
      <c r="F61" s="29">
        <v>-9.3905990447429755E-2</v>
      </c>
      <c r="G61" s="44">
        <v>154208</v>
      </c>
      <c r="H61" s="45">
        <v>-0.18762215326909804</v>
      </c>
      <c r="I61" s="28">
        <v>99744</v>
      </c>
      <c r="J61" s="29">
        <v>-0.24121352280680397</v>
      </c>
      <c r="K61" s="44">
        <v>113003</v>
      </c>
      <c r="L61" s="45">
        <v>-0.190667860340197</v>
      </c>
      <c r="M61" s="28">
        <v>7917</v>
      </c>
      <c r="N61" s="29">
        <v>-0.1480684386097062</v>
      </c>
      <c r="P61" s="46" t="s">
        <v>66</v>
      </c>
    </row>
    <row r="62" spans="2:23" hidden="1" outlineLevel="1" x14ac:dyDescent="0.25">
      <c r="B62" s="43" t="s">
        <v>55</v>
      </c>
      <c r="C62" s="44">
        <v>497764</v>
      </c>
      <c r="D62" s="45">
        <v>-0.19844250204510172</v>
      </c>
      <c r="E62" s="28">
        <v>186002</v>
      </c>
      <c r="F62" s="29">
        <v>-0.10377326671131692</v>
      </c>
      <c r="G62" s="44">
        <v>126017</v>
      </c>
      <c r="H62" s="45">
        <v>-0.23672319806178077</v>
      </c>
      <c r="I62" s="28">
        <v>86084</v>
      </c>
      <c r="J62" s="29">
        <v>-0.26189884162601074</v>
      </c>
      <c r="K62" s="44">
        <v>93676</v>
      </c>
      <c r="L62" s="45">
        <v>-0.24450573822715793</v>
      </c>
      <c r="M62" s="28">
        <v>5985</v>
      </c>
      <c r="N62" s="29">
        <v>-0.22624434389140269</v>
      </c>
    </row>
    <row r="63" spans="2:23" hidden="1" outlineLevel="1" x14ac:dyDescent="0.25">
      <c r="B63" s="43" t="s">
        <v>56</v>
      </c>
      <c r="C63" s="44">
        <v>497180</v>
      </c>
      <c r="D63" s="45">
        <v>-0.17663074079717012</v>
      </c>
      <c r="E63" s="28">
        <v>186172</v>
      </c>
      <c r="F63" s="29">
        <v>-0.12223594753368727</v>
      </c>
      <c r="G63" s="44">
        <v>130852</v>
      </c>
      <c r="H63" s="45">
        <v>-0.14409806255805135</v>
      </c>
      <c r="I63" s="28">
        <v>84519</v>
      </c>
      <c r="J63" s="29">
        <v>-0.23238515612228217</v>
      </c>
      <c r="K63" s="44">
        <v>89446</v>
      </c>
      <c r="L63" s="45">
        <v>-0.26146656428294235</v>
      </c>
      <c r="M63" s="28">
        <v>6191</v>
      </c>
      <c r="N63" s="29">
        <v>-0.18934136441010874</v>
      </c>
    </row>
    <row r="64" spans="2:23" collapsed="1" x14ac:dyDescent="0.25">
      <c r="B64" s="30" t="s">
        <v>67</v>
      </c>
      <c r="C64" s="31">
        <v>5465025</v>
      </c>
      <c r="D64" s="32">
        <v>-0.1061463159003494</v>
      </c>
      <c r="E64" s="31">
        <v>2025601</v>
      </c>
      <c r="F64" s="32">
        <v>-0.12746289371516006</v>
      </c>
      <c r="G64" s="31">
        <v>1714870</v>
      </c>
      <c r="H64" s="32">
        <v>-6.7410909237247463E-2</v>
      </c>
      <c r="I64" s="31">
        <v>774747</v>
      </c>
      <c r="J64" s="32">
        <v>-9.9409949945714504E-2</v>
      </c>
      <c r="K64" s="31">
        <v>873161</v>
      </c>
      <c r="L64" s="32">
        <v>-0.1352178740186335</v>
      </c>
      <c r="M64" s="31">
        <v>76646</v>
      </c>
      <c r="N64" s="32">
        <v>-8.4441259033625982E-2</v>
      </c>
    </row>
    <row r="65" spans="2:24" hidden="1" outlineLevel="1" x14ac:dyDescent="0.25">
      <c r="B65" s="43" t="s">
        <v>58</v>
      </c>
      <c r="C65" s="44">
        <v>673926</v>
      </c>
      <c r="D65" s="45">
        <v>-7.5429375763986339E-2</v>
      </c>
      <c r="E65" s="28">
        <v>249172</v>
      </c>
      <c r="F65" s="29">
        <v>-0.11853062495135813</v>
      </c>
      <c r="G65" s="44">
        <v>195161</v>
      </c>
      <c r="H65" s="45">
        <v>-6.0453887994784683E-3</v>
      </c>
      <c r="I65" s="28">
        <v>101721</v>
      </c>
      <c r="J65" s="29">
        <v>-0.10909377545390053</v>
      </c>
      <c r="K65" s="44">
        <v>117881</v>
      </c>
      <c r="L65" s="45">
        <v>-6.4124549452992285E-2</v>
      </c>
      <c r="M65" s="28">
        <v>9991</v>
      </c>
      <c r="N65" s="29">
        <v>2.5138518366509377E-2</v>
      </c>
    </row>
    <row r="66" spans="2:24" hidden="1" outlineLevel="1" x14ac:dyDescent="0.25">
      <c r="B66" s="43" t="s">
        <v>59</v>
      </c>
      <c r="C66" s="44">
        <v>803366</v>
      </c>
      <c r="D66" s="45">
        <v>-0.19888273615959995</v>
      </c>
      <c r="E66" s="28">
        <v>303117</v>
      </c>
      <c r="F66" s="29">
        <v>-0.18116321789399747</v>
      </c>
      <c r="G66" s="44">
        <v>244396</v>
      </c>
      <c r="H66" s="45">
        <v>-0.2037247005773416</v>
      </c>
      <c r="I66" s="28">
        <v>107678</v>
      </c>
      <c r="J66" s="29">
        <v>-0.24192844369975075</v>
      </c>
      <c r="K66" s="44">
        <v>135674</v>
      </c>
      <c r="L66" s="45">
        <v>-0.19750391861118499</v>
      </c>
      <c r="M66" s="28">
        <v>12501</v>
      </c>
      <c r="N66" s="29">
        <v>-0.14353247465058916</v>
      </c>
    </row>
    <row r="67" spans="2:24" hidden="1" outlineLevel="1" x14ac:dyDescent="0.25">
      <c r="B67" s="43" t="s">
        <v>60</v>
      </c>
      <c r="C67" s="44">
        <v>746827</v>
      </c>
      <c r="D67" s="45">
        <v>-0.17029916144141422</v>
      </c>
      <c r="E67" s="28">
        <v>280572</v>
      </c>
      <c r="F67" s="29">
        <v>-0.1950862657570559</v>
      </c>
      <c r="G67" s="44">
        <v>242078</v>
      </c>
      <c r="H67" s="45">
        <v>-0.11237977904644569</v>
      </c>
      <c r="I67" s="28">
        <v>93270</v>
      </c>
      <c r="J67" s="29">
        <v>-0.20682030784930694</v>
      </c>
      <c r="K67" s="44">
        <v>119269</v>
      </c>
      <c r="L67" s="45">
        <v>-0.19248060231011932</v>
      </c>
      <c r="M67" s="28">
        <v>11638</v>
      </c>
      <c r="N67" s="29">
        <v>-0.13964663266060473</v>
      </c>
    </row>
    <row r="68" spans="2:24" hidden="1" outlineLevel="1" x14ac:dyDescent="0.25">
      <c r="B68" s="43" t="s">
        <v>61</v>
      </c>
      <c r="C68" s="44">
        <v>783817</v>
      </c>
      <c r="D68" s="45">
        <v>-6.7525045296266684E-2</v>
      </c>
      <c r="E68" s="28">
        <v>290836</v>
      </c>
      <c r="F68" s="29">
        <v>-0.10430422785059623</v>
      </c>
      <c r="G68" s="44">
        <v>256501</v>
      </c>
      <c r="H68" s="45">
        <v>-1.4632553493911127E-2</v>
      </c>
      <c r="I68" s="28">
        <v>107053</v>
      </c>
      <c r="J68" s="29">
        <v>-1.1149085534823522E-2</v>
      </c>
      <c r="K68" s="44">
        <v>118894</v>
      </c>
      <c r="L68" s="45">
        <v>-0.12331049942116401</v>
      </c>
      <c r="M68" s="28">
        <v>10533</v>
      </c>
      <c r="N68" s="29">
        <v>-9.8665069313708664E-2</v>
      </c>
      <c r="R68" s="47"/>
      <c r="S68" s="47"/>
      <c r="T68" s="47"/>
      <c r="U68" s="47"/>
      <c r="V68" s="47"/>
      <c r="W68" s="47"/>
      <c r="X68" s="47"/>
    </row>
    <row r="69" spans="2:24" collapsed="1" x14ac:dyDescent="0.25">
      <c r="B69" s="39">
        <v>2009</v>
      </c>
      <c r="C69" s="40">
        <v>7982256</v>
      </c>
      <c r="D69" s="41">
        <v>-0.13392476714531465</v>
      </c>
      <c r="E69" s="40">
        <v>2964844</v>
      </c>
      <c r="F69" s="41">
        <v>-0.11834276592657089</v>
      </c>
      <c r="G69" s="40">
        <v>2349533</v>
      </c>
      <c r="H69" s="41">
        <v>-0.12502816293500796</v>
      </c>
      <c r="I69" s="40">
        <v>1193829</v>
      </c>
      <c r="J69" s="41">
        <v>-0.18080236599499766</v>
      </c>
      <c r="K69" s="40">
        <v>1367483</v>
      </c>
      <c r="L69" s="41">
        <v>-0.13845065355709318</v>
      </c>
      <c r="M69" s="40">
        <v>106567</v>
      </c>
      <c r="N69" s="41">
        <v>-0.14029752012778518</v>
      </c>
      <c r="R69" s="47"/>
      <c r="S69" s="47"/>
      <c r="T69" s="47"/>
      <c r="U69" s="47"/>
      <c r="V69" s="47"/>
      <c r="W69" s="47"/>
    </row>
    <row r="70" spans="2:24" hidden="1" outlineLevel="1" x14ac:dyDescent="0.25">
      <c r="B70" s="43" t="s">
        <v>49</v>
      </c>
      <c r="C70" s="44">
        <v>806457</v>
      </c>
      <c r="D70" s="45">
        <v>-0.1101743445116401</v>
      </c>
      <c r="E70" s="28">
        <v>302346</v>
      </c>
      <c r="F70" s="29">
        <v>-0.11659313367421476</v>
      </c>
      <c r="G70" s="44">
        <v>257797</v>
      </c>
      <c r="H70" s="45">
        <v>-8.3798902536108222E-2</v>
      </c>
      <c r="I70" s="28">
        <v>117867</v>
      </c>
      <c r="J70" s="29">
        <v>-4.6776815391707305E-2</v>
      </c>
      <c r="K70" s="44">
        <v>116850</v>
      </c>
      <c r="L70" s="45">
        <v>-0.20097100656455147</v>
      </c>
      <c r="M70" s="28">
        <v>11597</v>
      </c>
      <c r="N70" s="29">
        <v>-9.3417761100687891E-2</v>
      </c>
    </row>
    <row r="71" spans="2:24" hidden="1" outlineLevel="1" x14ac:dyDescent="0.25">
      <c r="B71" s="43" t="s">
        <v>50</v>
      </c>
      <c r="C71" s="44">
        <v>853446</v>
      </c>
      <c r="D71" s="45">
        <v>-3.2949774793915143E-2</v>
      </c>
      <c r="E71" s="28">
        <v>313008</v>
      </c>
      <c r="F71" s="29">
        <v>-7.6947576090899195E-2</v>
      </c>
      <c r="G71" s="44">
        <v>275655</v>
      </c>
      <c r="H71" s="45">
        <v>2.5570908766211931E-2</v>
      </c>
      <c r="I71" s="28">
        <v>124013</v>
      </c>
      <c r="J71" s="29">
        <v>5.5582509809929848E-2</v>
      </c>
      <c r="K71" s="44">
        <v>128831</v>
      </c>
      <c r="L71" s="45">
        <v>-0.10435755898833443</v>
      </c>
      <c r="M71" s="28">
        <v>11939</v>
      </c>
      <c r="N71" s="29">
        <v>-0.10347675902981157</v>
      </c>
    </row>
    <row r="72" spans="2:24" hidden="1" outlineLevel="1" x14ac:dyDescent="0.25">
      <c r="B72" s="43" t="s">
        <v>51</v>
      </c>
      <c r="C72" s="44">
        <v>797186</v>
      </c>
      <c r="D72" s="45">
        <v>-6.5172855764145443E-2</v>
      </c>
      <c r="E72" s="28">
        <v>286550</v>
      </c>
      <c r="F72" s="29">
        <v>-8.7478504553850089E-2</v>
      </c>
      <c r="G72" s="44">
        <v>243282</v>
      </c>
      <c r="H72" s="45">
        <v>-3.5972420351878309E-2</v>
      </c>
      <c r="I72" s="28">
        <v>123145</v>
      </c>
      <c r="J72" s="29">
        <v>-0.10154454520913736</v>
      </c>
      <c r="K72" s="44">
        <v>135762</v>
      </c>
      <c r="L72" s="45">
        <v>-3.8982366973645988E-2</v>
      </c>
      <c r="M72" s="28">
        <v>8447</v>
      </c>
      <c r="N72" s="29">
        <v>4.9186436467519634E-2</v>
      </c>
    </row>
    <row r="73" spans="2:24" hidden="1" outlineLevel="1" x14ac:dyDescent="0.25">
      <c r="B73" s="43" t="s">
        <v>52</v>
      </c>
      <c r="C73" s="44">
        <v>626748</v>
      </c>
      <c r="D73" s="45">
        <v>-8.1457771837339488E-2</v>
      </c>
      <c r="E73" s="28">
        <v>217679</v>
      </c>
      <c r="F73" s="29">
        <v>-4.6459469522745711E-2</v>
      </c>
      <c r="G73" s="44">
        <v>171812</v>
      </c>
      <c r="H73" s="45">
        <v>-0.10841035168108437</v>
      </c>
      <c r="I73" s="28">
        <v>114993</v>
      </c>
      <c r="J73" s="29">
        <v>-8.3217067551083823E-2</v>
      </c>
      <c r="K73" s="44">
        <v>112812</v>
      </c>
      <c r="L73" s="45">
        <v>-0.13083809729263296</v>
      </c>
      <c r="M73" s="28">
        <v>9452</v>
      </c>
      <c r="N73" s="29">
        <v>0.54545454545454541</v>
      </c>
    </row>
    <row r="74" spans="2:24" hidden="1" outlineLevel="1" x14ac:dyDescent="0.25">
      <c r="B74" s="43" t="s">
        <v>53</v>
      </c>
      <c r="C74" s="44">
        <v>723915</v>
      </c>
      <c r="D74" s="45">
        <v>6.1823544373820205E-3</v>
      </c>
      <c r="E74" s="28">
        <v>256051</v>
      </c>
      <c r="F74" s="29">
        <v>2.6729755197786531E-2</v>
      </c>
      <c r="G74" s="44">
        <v>192607</v>
      </c>
      <c r="H74" s="45">
        <v>3.276417089458139E-3</v>
      </c>
      <c r="I74" s="28">
        <v>137041</v>
      </c>
      <c r="J74" s="29">
        <v>7.698869067753078E-3</v>
      </c>
      <c r="K74" s="44">
        <v>129913</v>
      </c>
      <c r="L74" s="45">
        <v>-4.4166985491038591E-2</v>
      </c>
      <c r="M74" s="28">
        <v>8303</v>
      </c>
      <c r="N74" s="29">
        <v>0.3404907975460123</v>
      </c>
    </row>
    <row r="75" spans="2:24" hidden="1" outlineLevel="1" x14ac:dyDescent="0.25">
      <c r="B75" s="43" t="s">
        <v>54</v>
      </c>
      <c r="C75" s="44">
        <v>711594</v>
      </c>
      <c r="D75" s="45">
        <v>-2.9025770058919376E-2</v>
      </c>
      <c r="E75" s="28">
        <v>241401</v>
      </c>
      <c r="F75" s="29">
        <v>-3.607470849241512E-3</v>
      </c>
      <c r="G75" s="44">
        <v>189823</v>
      </c>
      <c r="H75" s="45">
        <v>-8.3684512862101101E-2</v>
      </c>
      <c r="I75" s="28">
        <v>131452</v>
      </c>
      <c r="J75" s="29">
        <v>-2.9853059477331634E-2</v>
      </c>
      <c r="K75" s="44">
        <v>139625</v>
      </c>
      <c r="L75" s="45">
        <v>-1.095125769456895E-2</v>
      </c>
      <c r="M75" s="28">
        <v>9293</v>
      </c>
      <c r="N75" s="29">
        <v>0.37389118864577164</v>
      </c>
    </row>
    <row r="76" spans="2:24" hidden="1" outlineLevel="1" x14ac:dyDescent="0.25">
      <c r="B76" s="43" t="s">
        <v>55</v>
      </c>
      <c r="C76" s="44">
        <v>620996</v>
      </c>
      <c r="D76" s="45">
        <v>2.7596251818624573E-3</v>
      </c>
      <c r="E76" s="28">
        <v>207539</v>
      </c>
      <c r="F76" s="29">
        <v>-4.4787591476043609E-2</v>
      </c>
      <c r="G76" s="44">
        <v>165100</v>
      </c>
      <c r="H76" s="45">
        <v>1.5525046747367321E-2</v>
      </c>
      <c r="I76" s="28">
        <v>116629</v>
      </c>
      <c r="J76" s="29">
        <v>-9.5538155816362602E-3</v>
      </c>
      <c r="K76" s="44">
        <v>123993</v>
      </c>
      <c r="L76" s="45">
        <v>5.9606214428549409E-2</v>
      </c>
      <c r="M76" s="28">
        <v>7735</v>
      </c>
      <c r="N76" s="29">
        <v>0.656671664167916</v>
      </c>
    </row>
    <row r="77" spans="2:24" hidden="1" outlineLevel="1" x14ac:dyDescent="0.25">
      <c r="B77" s="43" t="s">
        <v>56</v>
      </c>
      <c r="C77" s="44">
        <v>603836</v>
      </c>
      <c r="D77" s="45">
        <v>4.8599461665364219E-2</v>
      </c>
      <c r="E77" s="28">
        <v>212098</v>
      </c>
      <c r="F77" s="29">
        <v>8.0985484791649576E-2</v>
      </c>
      <c r="G77" s="44">
        <v>152882</v>
      </c>
      <c r="H77" s="45">
        <v>-1.4967301311169079E-2</v>
      </c>
      <c r="I77" s="28">
        <v>110106</v>
      </c>
      <c r="J77" s="29">
        <v>3.9461510866076299E-2</v>
      </c>
      <c r="K77" s="44">
        <v>121113</v>
      </c>
      <c r="L77" s="45">
        <v>6.8609544985309245E-2</v>
      </c>
      <c r="M77" s="28">
        <v>7637</v>
      </c>
      <c r="N77" s="29">
        <v>0.47603401623502117</v>
      </c>
    </row>
    <row r="78" spans="2:24" collapsed="1" x14ac:dyDescent="0.25">
      <c r="B78" s="30" t="s">
        <v>68</v>
      </c>
      <c r="C78" s="31">
        <v>6114004</v>
      </c>
      <c r="D78" s="32">
        <v>2.9288404267318491E-2</v>
      </c>
      <c r="E78" s="31">
        <v>2321507</v>
      </c>
      <c r="F78" s="32">
        <v>2.0629715424761441E-2</v>
      </c>
      <c r="G78" s="31">
        <v>1838827</v>
      </c>
      <c r="H78" s="32">
        <v>3.6420737353942023E-2</v>
      </c>
      <c r="I78" s="31">
        <v>860266</v>
      </c>
      <c r="J78" s="32">
        <v>3.4232115721237966E-2</v>
      </c>
      <c r="K78" s="31">
        <v>1009689</v>
      </c>
      <c r="L78" s="32">
        <v>2.8678403325386626E-2</v>
      </c>
      <c r="M78" s="31">
        <v>83715</v>
      </c>
      <c r="N78" s="32">
        <v>7.456421841706673E-2</v>
      </c>
    </row>
    <row r="79" spans="2:24" hidden="1" outlineLevel="1" x14ac:dyDescent="0.25">
      <c r="B79" s="43" t="s">
        <v>58</v>
      </c>
      <c r="C79" s="44">
        <v>728907</v>
      </c>
      <c r="D79" s="45">
        <v>-2.8146028690016367E-2</v>
      </c>
      <c r="E79" s="28">
        <v>282678</v>
      </c>
      <c r="F79" s="29">
        <v>1.0545958931533539E-2</v>
      </c>
      <c r="G79" s="44">
        <v>196348</v>
      </c>
      <c r="H79" s="45">
        <v>-4.439112469520945E-2</v>
      </c>
      <c r="I79" s="28">
        <v>114177</v>
      </c>
      <c r="J79" s="29">
        <v>-5.489657227524436E-2</v>
      </c>
      <c r="K79" s="44">
        <v>125958</v>
      </c>
      <c r="L79" s="45">
        <v>-5.6889993710503406E-2</v>
      </c>
      <c r="M79" s="28">
        <v>9746</v>
      </c>
      <c r="N79" s="29">
        <v>-6.7814442850310908E-2</v>
      </c>
    </row>
    <row r="80" spans="2:24" hidden="1" outlineLevel="1" x14ac:dyDescent="0.25">
      <c r="B80" s="43" t="s">
        <v>59</v>
      </c>
      <c r="C80" s="44">
        <v>1002807</v>
      </c>
      <c r="D80" s="45">
        <v>3.8049829770539612E-2</v>
      </c>
      <c r="E80" s="28">
        <v>370180</v>
      </c>
      <c r="F80" s="29">
        <v>7.1774110169722238E-3</v>
      </c>
      <c r="G80" s="44">
        <v>306924</v>
      </c>
      <c r="H80" s="45">
        <v>7.6114510106410904E-2</v>
      </c>
      <c r="I80" s="28">
        <v>142042</v>
      </c>
      <c r="J80" s="29">
        <v>2.9282396504373143E-2</v>
      </c>
      <c r="K80" s="44">
        <v>169065</v>
      </c>
      <c r="L80" s="45">
        <v>5.1595446911737231E-2</v>
      </c>
      <c r="M80" s="28">
        <v>14596</v>
      </c>
      <c r="N80" s="29">
        <v>5.1649335445216327E-3</v>
      </c>
    </row>
    <row r="81" spans="2:14" hidden="1" outlineLevel="1" x14ac:dyDescent="0.25">
      <c r="B81" s="43" t="s">
        <v>60</v>
      </c>
      <c r="C81" s="44">
        <v>900116</v>
      </c>
      <c r="D81" s="45">
        <v>8.2790303779774366E-2</v>
      </c>
      <c r="E81" s="28">
        <v>348574</v>
      </c>
      <c r="F81" s="29">
        <v>9.3013411265211898E-2</v>
      </c>
      <c r="G81" s="44">
        <v>272727</v>
      </c>
      <c r="H81" s="45">
        <v>6.4578836222544123E-2</v>
      </c>
      <c r="I81" s="28">
        <v>117590</v>
      </c>
      <c r="J81" s="29">
        <v>6.8873678565260388E-2</v>
      </c>
      <c r="K81" s="44">
        <v>147698</v>
      </c>
      <c r="L81" s="45">
        <v>9.8338712316135446E-2</v>
      </c>
      <c r="M81" s="28">
        <v>13527</v>
      </c>
      <c r="N81" s="29">
        <v>0.15496926229508201</v>
      </c>
    </row>
    <row r="82" spans="2:14" hidden="1" outlineLevel="1" x14ac:dyDescent="0.25">
      <c r="B82" s="43" t="s">
        <v>61</v>
      </c>
      <c r="C82" s="44">
        <v>840577</v>
      </c>
      <c r="D82" s="45">
        <v>3.8017216788035491E-2</v>
      </c>
      <c r="E82" s="28">
        <v>324704</v>
      </c>
      <c r="F82" s="29">
        <v>2.3773189895448521E-2</v>
      </c>
      <c r="G82" s="44">
        <v>260310</v>
      </c>
      <c r="H82" s="45">
        <v>1.6752532018857735E-2</v>
      </c>
      <c r="I82" s="28">
        <v>108260</v>
      </c>
      <c r="J82" s="29">
        <v>3.0802189954772574E-2</v>
      </c>
      <c r="K82" s="44">
        <v>135617</v>
      </c>
      <c r="L82" s="45">
        <v>0.12128352680490795</v>
      </c>
      <c r="M82" s="28">
        <v>11686</v>
      </c>
      <c r="N82" s="29">
        <v>9.9031317596162793E-2</v>
      </c>
    </row>
    <row r="83" spans="2:14" collapsed="1" x14ac:dyDescent="0.25">
      <c r="B83" s="39">
        <v>2008</v>
      </c>
      <c r="C83" s="40">
        <v>9216585</v>
      </c>
      <c r="D83" s="41">
        <v>-1.2001977585788803E-2</v>
      </c>
      <c r="E83" s="40">
        <v>3362808</v>
      </c>
      <c r="F83" s="41">
        <v>-1.4457500119426592E-2</v>
      </c>
      <c r="G83" s="40">
        <v>2685267</v>
      </c>
      <c r="H83" s="41">
        <v>-1.0961216960273301E-2</v>
      </c>
      <c r="I83" s="40">
        <v>1457315</v>
      </c>
      <c r="J83" s="41">
        <v>-1.0411184757786462E-2</v>
      </c>
      <c r="K83" s="40">
        <v>1587237</v>
      </c>
      <c r="L83" s="41">
        <v>-1.9216046121476649E-2</v>
      </c>
      <c r="M83" s="40">
        <v>123958</v>
      </c>
      <c r="N83" s="41">
        <v>0.12282831210710343</v>
      </c>
    </row>
    <row r="84" spans="2:14" hidden="1" outlineLevel="1" x14ac:dyDescent="0.25">
      <c r="B84" s="43" t="s">
        <v>49</v>
      </c>
      <c r="C84" s="44">
        <v>906309</v>
      </c>
      <c r="D84" s="45">
        <v>4.7507816066712616E-2</v>
      </c>
      <c r="E84" s="28">
        <v>342250</v>
      </c>
      <c r="F84" s="29">
        <v>-5.8299468129914267E-3</v>
      </c>
      <c r="G84" s="44">
        <v>281376</v>
      </c>
      <c r="H84" s="45">
        <v>7.3970594970915515E-2</v>
      </c>
      <c r="I84" s="28">
        <v>123651</v>
      </c>
      <c r="J84" s="29">
        <v>0.11260977541030814</v>
      </c>
      <c r="K84" s="44">
        <v>146240</v>
      </c>
      <c r="L84" s="45">
        <v>7.1732184211297678E-2</v>
      </c>
      <c r="M84" s="28">
        <v>12792</v>
      </c>
      <c r="N84" s="29">
        <v>0.12565997888067582</v>
      </c>
    </row>
    <row r="85" spans="2:14" hidden="1" outlineLevel="1" x14ac:dyDescent="0.25">
      <c r="B85" s="43" t="s">
        <v>50</v>
      </c>
      <c r="C85" s="44">
        <v>882525</v>
      </c>
      <c r="D85" s="45">
        <v>4.053920216190221E-2</v>
      </c>
      <c r="E85" s="28">
        <v>339101</v>
      </c>
      <c r="F85" s="29">
        <v>6.2073652758376507E-2</v>
      </c>
      <c r="G85" s="44">
        <v>268782</v>
      </c>
      <c r="H85" s="45">
        <v>3.408714922168965E-2</v>
      </c>
      <c r="I85" s="28">
        <v>117483</v>
      </c>
      <c r="J85" s="29">
        <v>4.5059680563630522E-3</v>
      </c>
      <c r="K85" s="44">
        <v>143842</v>
      </c>
      <c r="L85" s="45">
        <v>3.0379438542703863E-2</v>
      </c>
      <c r="M85" s="28">
        <v>13317</v>
      </c>
      <c r="N85" s="29">
        <v>7.5599709231887635E-2</v>
      </c>
    </row>
    <row r="86" spans="2:14" hidden="1" outlineLevel="1" x14ac:dyDescent="0.25">
      <c r="B86" s="43" t="s">
        <v>51</v>
      </c>
      <c r="C86" s="44">
        <v>852763</v>
      </c>
      <c r="D86" s="45">
        <v>-1.9286214554249281E-2</v>
      </c>
      <c r="E86" s="28">
        <v>314020</v>
      </c>
      <c r="F86" s="29">
        <v>-4.1742574740844529E-2</v>
      </c>
      <c r="G86" s="44">
        <v>252360</v>
      </c>
      <c r="H86" s="45">
        <v>1.185631287514588E-2</v>
      </c>
      <c r="I86" s="28">
        <v>137063</v>
      </c>
      <c r="J86" s="29">
        <v>5.5532452330345317E-2</v>
      </c>
      <c r="K86" s="44">
        <v>141269</v>
      </c>
      <c r="L86" s="45">
        <v>-9.2911858943488745E-2</v>
      </c>
      <c r="M86" s="28">
        <v>8051</v>
      </c>
      <c r="N86" s="29">
        <v>0.17704678362573101</v>
      </c>
    </row>
    <row r="87" spans="2:14" hidden="1" outlineLevel="1" x14ac:dyDescent="0.25">
      <c r="B87" s="43" t="s">
        <v>52</v>
      </c>
      <c r="C87" s="44">
        <v>682329</v>
      </c>
      <c r="D87" s="45">
        <v>-3.02675000639544E-2</v>
      </c>
      <c r="E87" s="28">
        <v>228285</v>
      </c>
      <c r="F87" s="29">
        <v>-0.13139841487868076</v>
      </c>
      <c r="G87" s="44">
        <v>192703</v>
      </c>
      <c r="H87" s="45">
        <v>4.5157476257884577E-2</v>
      </c>
      <c r="I87" s="28">
        <v>125431</v>
      </c>
      <c r="J87" s="29">
        <v>3.2642879488910426E-2</v>
      </c>
      <c r="K87" s="44">
        <v>129794</v>
      </c>
      <c r="L87" s="45">
        <v>6.194038528625212E-3</v>
      </c>
      <c r="M87" s="28">
        <v>6116</v>
      </c>
      <c r="N87" s="29">
        <v>2.4627240743843259E-2</v>
      </c>
    </row>
    <row r="88" spans="2:14" hidden="1" outlineLevel="1" x14ac:dyDescent="0.25">
      <c r="B88" s="43" t="s">
        <v>53</v>
      </c>
      <c r="C88" s="44">
        <v>719467</v>
      </c>
      <c r="D88" s="45">
        <v>-4.2747699561998753E-2</v>
      </c>
      <c r="E88" s="28">
        <v>249385</v>
      </c>
      <c r="F88" s="29">
        <v>-5.9070106134522571E-2</v>
      </c>
      <c r="G88" s="44">
        <v>191978</v>
      </c>
      <c r="H88" s="45">
        <v>-2.0185471564259205E-2</v>
      </c>
      <c r="I88" s="28">
        <v>135994</v>
      </c>
      <c r="J88" s="29">
        <v>-4.4071568713578424E-3</v>
      </c>
      <c r="K88" s="44">
        <v>135916</v>
      </c>
      <c r="L88" s="45">
        <v>-7.1726153888183153E-2</v>
      </c>
      <c r="M88" s="28">
        <v>6194</v>
      </c>
      <c r="N88" s="29">
        <v>-0.18585699263932698</v>
      </c>
    </row>
    <row r="89" spans="2:14" hidden="1" outlineLevel="1" x14ac:dyDescent="0.25">
      <c r="B89" s="43" t="s">
        <v>54</v>
      </c>
      <c r="C89" s="44">
        <v>732866</v>
      </c>
      <c r="D89" s="45">
        <v>-6.0160712407890449E-2</v>
      </c>
      <c r="E89" s="28">
        <v>242275</v>
      </c>
      <c r="F89" s="29">
        <v>-8.711543171499081E-2</v>
      </c>
      <c r="G89" s="44">
        <v>207159</v>
      </c>
      <c r="H89" s="45">
        <v>-5.3407174875597985E-2</v>
      </c>
      <c r="I89" s="28">
        <v>135497</v>
      </c>
      <c r="J89" s="29">
        <v>-3.8469180658255109E-2</v>
      </c>
      <c r="K89" s="44">
        <v>141171</v>
      </c>
      <c r="L89" s="45">
        <v>-4.6161226461625793E-2</v>
      </c>
      <c r="M89" s="28">
        <v>6764</v>
      </c>
      <c r="N89" s="29">
        <v>2.2524565381708328E-2</v>
      </c>
    </row>
    <row r="90" spans="2:14" hidden="1" outlineLevel="1" x14ac:dyDescent="0.25">
      <c r="B90" s="43" t="s">
        <v>55</v>
      </c>
      <c r="C90" s="44">
        <v>619287</v>
      </c>
      <c r="D90" s="45">
        <v>-4.6401332879595802E-2</v>
      </c>
      <c r="E90" s="28">
        <v>217270</v>
      </c>
      <c r="F90" s="29">
        <v>-6.6023582614377352E-2</v>
      </c>
      <c r="G90" s="44">
        <v>162576</v>
      </c>
      <c r="H90" s="45">
        <v>1.0002112247306849E-2</v>
      </c>
      <c r="I90" s="28">
        <v>117754</v>
      </c>
      <c r="J90" s="29">
        <v>2.443777458784635E-2</v>
      </c>
      <c r="K90" s="44">
        <v>117018</v>
      </c>
      <c r="L90" s="45">
        <v>-0.13037209889938395</v>
      </c>
      <c r="M90" s="28">
        <v>4669</v>
      </c>
      <c r="N90" s="29">
        <v>-0.26123417721518982</v>
      </c>
    </row>
    <row r="91" spans="2:14" hidden="1" outlineLevel="1" x14ac:dyDescent="0.25">
      <c r="B91" s="43" t="s">
        <v>56</v>
      </c>
      <c r="C91" s="44">
        <v>575850</v>
      </c>
      <c r="D91" s="45">
        <v>-6.5126971293870128E-2</v>
      </c>
      <c r="E91" s="28">
        <v>196208</v>
      </c>
      <c r="F91" s="29">
        <v>-9.0484313580063813E-2</v>
      </c>
      <c r="G91" s="44">
        <v>155205</v>
      </c>
      <c r="H91" s="45">
        <v>-7.0573088208874757E-2</v>
      </c>
      <c r="I91" s="28">
        <v>105926</v>
      </c>
      <c r="J91" s="29">
        <v>-4.6261614924728134E-2</v>
      </c>
      <c r="K91" s="44">
        <v>113337</v>
      </c>
      <c r="L91" s="45">
        <v>-2.2231999585899942E-2</v>
      </c>
      <c r="M91" s="28">
        <v>5174</v>
      </c>
      <c r="N91" s="29">
        <v>-0.17480063795853273</v>
      </c>
    </row>
    <row r="92" spans="2:14" collapsed="1" x14ac:dyDescent="0.25">
      <c r="B92" s="30" t="s">
        <v>69</v>
      </c>
      <c r="C92" s="31">
        <v>5940030</v>
      </c>
      <c r="D92" s="32">
        <v>-1.664151996654617E-2</v>
      </c>
      <c r="E92" s="31">
        <v>2274583</v>
      </c>
      <c r="F92" s="32">
        <v>-1.6633824141028875E-2</v>
      </c>
      <c r="G92" s="31">
        <v>1774209</v>
      </c>
      <c r="H92" s="32">
        <v>-4.4802837473558843E-2</v>
      </c>
      <c r="I92" s="31">
        <v>831792</v>
      </c>
      <c r="J92" s="32">
        <v>6.6182662764897815E-2</v>
      </c>
      <c r="K92" s="31">
        <v>981540</v>
      </c>
      <c r="L92" s="32">
        <v>-2.8706178522763359E-2</v>
      </c>
      <c r="M92" s="31">
        <v>77906</v>
      </c>
      <c r="N92" s="32">
        <v>-1.833394236463759E-2</v>
      </c>
    </row>
    <row r="93" spans="2:14" hidden="1" outlineLevel="1" x14ac:dyDescent="0.25">
      <c r="B93" s="43" t="s">
        <v>58</v>
      </c>
      <c r="C93" s="44">
        <v>750017</v>
      </c>
      <c r="D93" s="45">
        <v>-0.1114900684611001</v>
      </c>
      <c r="E93" s="28">
        <v>279728</v>
      </c>
      <c r="F93" s="29">
        <v>-0.12057344064386322</v>
      </c>
      <c r="G93" s="44">
        <v>205469</v>
      </c>
      <c r="H93" s="45">
        <v>-0.14951715916569741</v>
      </c>
      <c r="I93" s="28">
        <v>120809</v>
      </c>
      <c r="J93" s="29">
        <v>-3.7930430350715083E-2</v>
      </c>
      <c r="K93" s="44">
        <v>133556</v>
      </c>
      <c r="L93" s="45">
        <v>-9.7149269572153862E-2</v>
      </c>
      <c r="M93" s="28">
        <v>10455</v>
      </c>
      <c r="N93" s="29">
        <v>-4.5989597591021059E-2</v>
      </c>
    </row>
    <row r="94" spans="2:14" hidden="1" outlineLevel="1" x14ac:dyDescent="0.25">
      <c r="B94" s="43" t="s">
        <v>59</v>
      </c>
      <c r="C94" s="44">
        <v>966049</v>
      </c>
      <c r="D94" s="45">
        <v>2.2874810073641116E-2</v>
      </c>
      <c r="E94" s="28">
        <v>367542</v>
      </c>
      <c r="F94" s="29">
        <v>2.2088493015831601E-2</v>
      </c>
      <c r="G94" s="44">
        <v>285215</v>
      </c>
      <c r="H94" s="45">
        <v>-1.1170550241473842E-2</v>
      </c>
      <c r="I94" s="28">
        <v>138001</v>
      </c>
      <c r="J94" s="29">
        <v>0.1365964946959215</v>
      </c>
      <c r="K94" s="44">
        <v>160770</v>
      </c>
      <c r="L94" s="45">
        <v>4.2162466035791102E-3</v>
      </c>
      <c r="M94" s="28">
        <v>14521</v>
      </c>
      <c r="N94" s="29">
        <v>-2.5305410122164029E-2</v>
      </c>
    </row>
    <row r="95" spans="2:14" hidden="1" outlineLevel="1" x14ac:dyDescent="0.25">
      <c r="B95" s="43" t="s">
        <v>60</v>
      </c>
      <c r="C95" s="44">
        <v>831293</v>
      </c>
      <c r="D95" s="45">
        <v>5.3393608246923296E-3</v>
      </c>
      <c r="E95" s="28">
        <v>318911</v>
      </c>
      <c r="F95" s="29">
        <v>-1.3776958616552148E-2</v>
      </c>
      <c r="G95" s="44">
        <v>256183</v>
      </c>
      <c r="H95" s="45">
        <v>-1.1513811557798626E-2</v>
      </c>
      <c r="I95" s="28">
        <v>110013</v>
      </c>
      <c r="J95" s="29">
        <v>0.13040217011569832</v>
      </c>
      <c r="K95" s="44">
        <v>134474</v>
      </c>
      <c r="L95" s="45">
        <v>-8.9981207855853729E-3</v>
      </c>
      <c r="M95" s="28">
        <v>11712</v>
      </c>
      <c r="N95" s="29">
        <v>3.3898305084745672E-2</v>
      </c>
    </row>
    <row r="96" spans="2:14" hidden="1" outlineLevel="1" x14ac:dyDescent="0.25">
      <c r="B96" s="43" t="s">
        <v>61</v>
      </c>
      <c r="C96" s="44">
        <v>809791</v>
      </c>
      <c r="D96" s="45">
        <v>-2.5897368041187474E-2</v>
      </c>
      <c r="E96" s="28">
        <v>317164</v>
      </c>
      <c r="F96" s="29">
        <v>-2.6429365142706329E-2</v>
      </c>
      <c r="G96" s="44">
        <v>256021</v>
      </c>
      <c r="H96" s="45">
        <v>-3.7757406968921381E-2</v>
      </c>
      <c r="I96" s="28">
        <v>105025</v>
      </c>
      <c r="J96" s="29">
        <v>0.10104102236153767</v>
      </c>
      <c r="K96" s="44">
        <v>120948</v>
      </c>
      <c r="L96" s="45">
        <v>-9.2772060367847797E-2</v>
      </c>
      <c r="M96" s="28">
        <v>10633</v>
      </c>
      <c r="N96" s="29">
        <v>-1.3270230141054218E-2</v>
      </c>
    </row>
    <row r="97" spans="2:14" collapsed="1" x14ac:dyDescent="0.25">
      <c r="B97" s="39">
        <v>2007</v>
      </c>
      <c r="C97" s="40">
        <v>9328546</v>
      </c>
      <c r="D97" s="41">
        <v>-2.1142935511596517E-2</v>
      </c>
      <c r="E97" s="40">
        <v>3412139</v>
      </c>
      <c r="F97" s="41">
        <v>-4.1444864677024795E-2</v>
      </c>
      <c r="G97" s="40">
        <v>2715027</v>
      </c>
      <c r="H97" s="41">
        <v>-1.4042581316165648E-2</v>
      </c>
      <c r="I97" s="40">
        <v>1472647</v>
      </c>
      <c r="J97" s="41">
        <v>3.5158122632026556E-2</v>
      </c>
      <c r="K97" s="40">
        <v>1618335</v>
      </c>
      <c r="L97" s="41">
        <v>-3.8260169868236882E-2</v>
      </c>
      <c r="M97" s="40">
        <v>110398</v>
      </c>
      <c r="N97" s="41">
        <v>-8.3536935901120657E-3</v>
      </c>
    </row>
    <row r="98" spans="2:14" hidden="1" outlineLevel="1" x14ac:dyDescent="0.25">
      <c r="B98" s="43" t="s">
        <v>49</v>
      </c>
      <c r="C98" s="44">
        <v>865205</v>
      </c>
      <c r="D98" s="45">
        <v>2.3957290387023322E-2</v>
      </c>
      <c r="E98" s="28">
        <v>344257</v>
      </c>
      <c r="F98" s="29">
        <v>4.7102694580726467E-2</v>
      </c>
      <c r="G98" s="44">
        <v>261996</v>
      </c>
      <c r="H98" s="45">
        <v>-2.1168488616239878E-2</v>
      </c>
      <c r="I98" s="28">
        <v>111136</v>
      </c>
      <c r="J98" s="29">
        <v>0.10360168018827642</v>
      </c>
      <c r="K98" s="44">
        <v>136452</v>
      </c>
      <c r="L98" s="45">
        <v>1.2253732986022836E-3</v>
      </c>
      <c r="M98" s="28">
        <v>11364</v>
      </c>
      <c r="N98" s="29">
        <v>-1.5336625942292681E-2</v>
      </c>
    </row>
    <row r="99" spans="2:14" hidden="1" outlineLevel="1" x14ac:dyDescent="0.25">
      <c r="B99" s="43" t="s">
        <v>50</v>
      </c>
      <c r="C99" s="44">
        <v>848142</v>
      </c>
      <c r="D99" s="45">
        <v>-1.2621888184180419E-2</v>
      </c>
      <c r="E99" s="28">
        <v>319282</v>
      </c>
      <c r="F99" s="29">
        <v>-2.3960626069943758E-2</v>
      </c>
      <c r="G99" s="44">
        <v>259922</v>
      </c>
      <c r="H99" s="45">
        <v>-4.1394672980608282E-2</v>
      </c>
      <c r="I99" s="28">
        <v>116956</v>
      </c>
      <c r="J99" s="29">
        <v>5.8023194803785039E-2</v>
      </c>
      <c r="K99" s="44">
        <v>139601</v>
      </c>
      <c r="L99" s="45">
        <v>1.3805374001452542E-2</v>
      </c>
      <c r="M99" s="28">
        <v>12381</v>
      </c>
      <c r="N99" s="29">
        <v>-7.6146200705354827E-3</v>
      </c>
    </row>
    <row r="100" spans="2:14" hidden="1" outlineLevel="1" x14ac:dyDescent="0.25">
      <c r="B100" s="43" t="s">
        <v>51</v>
      </c>
      <c r="C100" s="44">
        <v>869533</v>
      </c>
      <c r="D100" s="45">
        <v>-2.2816563951110092E-2</v>
      </c>
      <c r="E100" s="28">
        <v>327699</v>
      </c>
      <c r="F100" s="29">
        <v>-8.0188165207599749E-3</v>
      </c>
      <c r="G100" s="44">
        <v>249403</v>
      </c>
      <c r="H100" s="45">
        <v>-5.2985111464665779E-2</v>
      </c>
      <c r="I100" s="28">
        <v>129852</v>
      </c>
      <c r="J100" s="29">
        <v>4.9142140739995011E-3</v>
      </c>
      <c r="K100" s="44">
        <v>155739</v>
      </c>
      <c r="L100" s="45">
        <v>-2.3769674859431711E-2</v>
      </c>
      <c r="M100" s="28">
        <v>6840</v>
      </c>
      <c r="N100" s="29">
        <v>-7.3547338480292601E-2</v>
      </c>
    </row>
    <row r="101" spans="2:14" hidden="1" outlineLevel="1" x14ac:dyDescent="0.25">
      <c r="B101" s="43" t="s">
        <v>52</v>
      </c>
      <c r="C101" s="44">
        <v>703626</v>
      </c>
      <c r="D101" s="45">
        <v>2.840130138527952E-2</v>
      </c>
      <c r="E101" s="28">
        <v>262819</v>
      </c>
      <c r="F101" s="29">
        <v>3.3020462388667404E-2</v>
      </c>
      <c r="G101" s="44">
        <v>184377</v>
      </c>
      <c r="H101" s="45">
        <v>7.6038237971846723E-2</v>
      </c>
      <c r="I101" s="28">
        <v>121466</v>
      </c>
      <c r="J101" s="29">
        <v>0.12674044321586608</v>
      </c>
      <c r="K101" s="44">
        <v>128995</v>
      </c>
      <c r="L101" s="45">
        <v>-9.8718593667029952E-2</v>
      </c>
      <c r="M101" s="28">
        <v>5969</v>
      </c>
      <c r="N101" s="29">
        <v>-0.20423943474203443</v>
      </c>
    </row>
    <row r="102" spans="2:14" hidden="1" outlineLevel="1" x14ac:dyDescent="0.25">
      <c r="B102" s="43" t="s">
        <v>53</v>
      </c>
      <c r="C102" s="44">
        <v>751596</v>
      </c>
      <c r="D102" s="45">
        <v>2.8701414951014526E-2</v>
      </c>
      <c r="E102" s="28">
        <v>265041</v>
      </c>
      <c r="F102" s="29">
        <v>1.8303576574188352E-2</v>
      </c>
      <c r="G102" s="44">
        <v>195933</v>
      </c>
      <c r="H102" s="45">
        <v>1.5232448181563552E-3</v>
      </c>
      <c r="I102" s="28">
        <v>136596</v>
      </c>
      <c r="J102" s="29">
        <v>4.6792857690244549E-2</v>
      </c>
      <c r="K102" s="44">
        <v>146418</v>
      </c>
      <c r="L102" s="45">
        <v>7.1027299060771876E-2</v>
      </c>
      <c r="M102" s="28">
        <v>7608</v>
      </c>
      <c r="N102" s="29">
        <v>1.2240553485896699E-2</v>
      </c>
    </row>
    <row r="103" spans="2:14" hidden="1" outlineLevel="1" x14ac:dyDescent="0.25">
      <c r="B103" s="43" t="s">
        <v>54</v>
      </c>
      <c r="C103" s="44">
        <v>779778</v>
      </c>
      <c r="D103" s="45">
        <v>5.3392484201368662E-2</v>
      </c>
      <c r="E103" s="28">
        <v>265395</v>
      </c>
      <c r="F103" s="29">
        <v>-7.327363720011637E-3</v>
      </c>
      <c r="G103" s="44">
        <v>218847</v>
      </c>
      <c r="H103" s="45">
        <v>9.7290955310539884E-2</v>
      </c>
      <c r="I103" s="28">
        <v>140918</v>
      </c>
      <c r="J103" s="29">
        <v>0.16007672486890101</v>
      </c>
      <c r="K103" s="44">
        <v>148003</v>
      </c>
      <c r="L103" s="45">
        <v>1.738454981646198E-2</v>
      </c>
      <c r="M103" s="28">
        <v>6615</v>
      </c>
      <c r="N103" s="29">
        <v>1.6129032258064502E-2</v>
      </c>
    </row>
    <row r="104" spans="2:14" hidden="1" outlineLevel="1" x14ac:dyDescent="0.25">
      <c r="B104" s="43" t="s">
        <v>55</v>
      </c>
      <c r="C104" s="44">
        <v>649421</v>
      </c>
      <c r="D104" s="45">
        <v>9.7796026830389682E-2</v>
      </c>
      <c r="E104" s="28">
        <v>232629</v>
      </c>
      <c r="F104" s="29">
        <v>0.16740017363289184</v>
      </c>
      <c r="G104" s="44">
        <v>160966</v>
      </c>
      <c r="H104" s="45">
        <v>4.8392559399749846E-2</v>
      </c>
      <c r="I104" s="28">
        <v>114945</v>
      </c>
      <c r="J104" s="29">
        <v>0.12489357329497075</v>
      </c>
      <c r="K104" s="44">
        <v>134561</v>
      </c>
      <c r="L104" s="45">
        <v>2.8407875026749352E-2</v>
      </c>
      <c r="M104" s="28">
        <v>6320</v>
      </c>
      <c r="N104" s="29">
        <v>0.10219741890477851</v>
      </c>
    </row>
    <row r="105" spans="2:14" hidden="1" outlineLevel="1" x14ac:dyDescent="0.25">
      <c r="B105" s="43" t="s">
        <v>56</v>
      </c>
      <c r="C105" s="44">
        <v>615966</v>
      </c>
      <c r="D105" s="45">
        <v>6.1384493970796594E-2</v>
      </c>
      <c r="E105" s="28">
        <v>215728</v>
      </c>
      <c r="F105" s="29">
        <v>3.2670665332714233E-2</v>
      </c>
      <c r="G105" s="44">
        <v>166990</v>
      </c>
      <c r="H105" s="45">
        <v>6.8653927378377277E-2</v>
      </c>
      <c r="I105" s="28">
        <v>111064</v>
      </c>
      <c r="J105" s="29">
        <v>0.19233907330270106</v>
      </c>
      <c r="K105" s="44">
        <v>115914</v>
      </c>
      <c r="L105" s="45">
        <v>5.1765193084252203E-5</v>
      </c>
      <c r="M105" s="28">
        <v>6270</v>
      </c>
      <c r="N105" s="29">
        <v>2.4342427707890968E-2</v>
      </c>
    </row>
    <row r="106" spans="2:14" collapsed="1" x14ac:dyDescent="0.25">
      <c r="B106" s="30" t="s">
        <v>70</v>
      </c>
      <c r="C106" s="31">
        <v>6040554</v>
      </c>
      <c r="D106" s="32">
        <v>1.612547527685626E-2</v>
      </c>
      <c r="E106" s="31">
        <v>2313058</v>
      </c>
      <c r="F106" s="32">
        <v>3.3129437197533695E-2</v>
      </c>
      <c r="G106" s="31">
        <v>1857427</v>
      </c>
      <c r="H106" s="32">
        <v>1.6387046643465242E-2</v>
      </c>
      <c r="I106" s="31">
        <v>780159</v>
      </c>
      <c r="J106" s="32">
        <v>3.2744568274992947E-2</v>
      </c>
      <c r="K106" s="31">
        <v>1010549</v>
      </c>
      <c r="L106" s="32">
        <v>-2.1604974130185584E-2</v>
      </c>
      <c r="M106" s="31">
        <v>79361</v>
      </c>
      <c r="N106" s="32">
        <v>-0.11861263202318939</v>
      </c>
    </row>
    <row r="107" spans="2:14" hidden="1" outlineLevel="1" x14ac:dyDescent="0.25">
      <c r="B107" s="43" t="s">
        <v>58</v>
      </c>
      <c r="C107" s="44">
        <v>844129</v>
      </c>
      <c r="D107" s="45">
        <v>0.15922009044380081</v>
      </c>
      <c r="E107" s="28">
        <v>318080</v>
      </c>
      <c r="F107" s="29">
        <v>0.10065711388935994</v>
      </c>
      <c r="G107" s="44">
        <v>241591</v>
      </c>
      <c r="H107" s="45">
        <v>0.20380788184703702</v>
      </c>
      <c r="I107" s="28">
        <v>125572</v>
      </c>
      <c r="J107" s="29">
        <v>0.23194349063082509</v>
      </c>
      <c r="K107" s="44">
        <v>147927</v>
      </c>
      <c r="L107" s="45">
        <v>0.17867301976845185</v>
      </c>
      <c r="M107" s="28">
        <v>10959</v>
      </c>
      <c r="N107" s="29">
        <v>-1.0384684847390302E-2</v>
      </c>
    </row>
    <row r="108" spans="2:14" hidden="1" outlineLevel="1" x14ac:dyDescent="0.25">
      <c r="B108" s="43" t="s">
        <v>59</v>
      </c>
      <c r="C108" s="44">
        <v>944445</v>
      </c>
      <c r="D108" s="45">
        <v>3.6621372437107613E-2</v>
      </c>
      <c r="E108" s="28">
        <v>359599</v>
      </c>
      <c r="F108" s="29">
        <v>8.0948086692518073E-2</v>
      </c>
      <c r="G108" s="44">
        <v>288437</v>
      </c>
      <c r="H108" s="45">
        <v>5.3812822423896955E-2</v>
      </c>
      <c r="I108" s="28">
        <v>121416</v>
      </c>
      <c r="J108" s="29">
        <v>2.7755910510678383E-2</v>
      </c>
      <c r="K108" s="44">
        <v>160095</v>
      </c>
      <c r="L108" s="45">
        <v>-5.4778506609672095E-2</v>
      </c>
      <c r="M108" s="28">
        <v>14898</v>
      </c>
      <c r="N108" s="29">
        <v>-0.13343415542112613</v>
      </c>
    </row>
    <row r="109" spans="2:14" hidden="1" outlineLevel="1" x14ac:dyDescent="0.25">
      <c r="B109" s="43" t="s">
        <v>60</v>
      </c>
      <c r="C109" s="44">
        <v>826878</v>
      </c>
      <c r="D109" s="45">
        <v>-1.9071028786861399E-2</v>
      </c>
      <c r="E109" s="28">
        <v>323366</v>
      </c>
      <c r="F109" s="29">
        <v>2.067768255922231E-2</v>
      </c>
      <c r="G109" s="44">
        <v>259167</v>
      </c>
      <c r="H109" s="45">
        <v>-2.9689588426676461E-2</v>
      </c>
      <c r="I109" s="28">
        <v>97322</v>
      </c>
      <c r="J109" s="29">
        <v>-2.8334664536741161E-2</v>
      </c>
      <c r="K109" s="44">
        <v>135695</v>
      </c>
      <c r="L109" s="45">
        <v>-6.4978466838931936E-2</v>
      </c>
      <c r="M109" s="28">
        <v>11328</v>
      </c>
      <c r="N109" s="29">
        <v>-0.17656465799229482</v>
      </c>
    </row>
    <row r="110" spans="2:14" hidden="1" outlineLevel="1" x14ac:dyDescent="0.25">
      <c r="B110" s="43" t="s">
        <v>61</v>
      </c>
      <c r="C110" s="44">
        <v>831320</v>
      </c>
      <c r="D110" s="45">
        <v>-4.8806832224225882E-2</v>
      </c>
      <c r="E110" s="28">
        <v>325774</v>
      </c>
      <c r="F110" s="29">
        <v>-6.3291332290170699E-3</v>
      </c>
      <c r="G110" s="44">
        <v>266067</v>
      </c>
      <c r="H110" s="45">
        <v>-7.6979917226641548E-2</v>
      </c>
      <c r="I110" s="28">
        <v>95387</v>
      </c>
      <c r="J110" s="29">
        <v>-6.4640759372027623E-2</v>
      </c>
      <c r="K110" s="44">
        <v>133316</v>
      </c>
      <c r="L110" s="45">
        <v>-6.5419774549941079E-2</v>
      </c>
      <c r="M110" s="28">
        <v>10776</v>
      </c>
      <c r="N110" s="29">
        <v>-0.18628709506909313</v>
      </c>
    </row>
    <row r="111" spans="2:14" collapsed="1" x14ac:dyDescent="0.25">
      <c r="B111" s="39">
        <v>2006</v>
      </c>
      <c r="C111" s="40">
        <v>9530039</v>
      </c>
      <c r="D111" s="41">
        <v>2.7280048438265814E-2</v>
      </c>
      <c r="E111" s="40">
        <v>3559669</v>
      </c>
      <c r="F111" s="41">
        <v>3.394982030546756E-2</v>
      </c>
      <c r="G111" s="40">
        <v>2753696</v>
      </c>
      <c r="H111" s="41">
        <v>1.68218777463498E-2</v>
      </c>
      <c r="I111" s="40">
        <v>1422630</v>
      </c>
      <c r="J111" s="41">
        <v>7.9577921708346988E-2</v>
      </c>
      <c r="K111" s="40">
        <v>1682716</v>
      </c>
      <c r="L111" s="41">
        <v>-3.2620098174234169E-3</v>
      </c>
      <c r="M111" s="40">
        <v>111328</v>
      </c>
      <c r="N111" s="41">
        <v>-7.2637611622017872E-2</v>
      </c>
    </row>
    <row r="112" spans="2:14" hidden="1" outlineLevel="1" x14ac:dyDescent="0.25">
      <c r="B112" s="43" t="s">
        <v>49</v>
      </c>
      <c r="C112" s="44">
        <v>844962</v>
      </c>
      <c r="D112" s="45">
        <v>-9.5033344313296686E-3</v>
      </c>
      <c r="E112" s="28">
        <v>328771</v>
      </c>
      <c r="F112" s="29">
        <v>1.967577156999889E-2</v>
      </c>
      <c r="G112" s="44">
        <v>267662</v>
      </c>
      <c r="H112" s="45">
        <v>2.194132007368621E-3</v>
      </c>
      <c r="I112" s="28">
        <v>100703</v>
      </c>
      <c r="J112" s="29">
        <v>-3.5325549178705229E-3</v>
      </c>
      <c r="K112" s="44">
        <v>136285</v>
      </c>
      <c r="L112" s="45">
        <v>-8.3021584670039839E-2</v>
      </c>
      <c r="M112" s="28">
        <v>11541</v>
      </c>
      <c r="N112" s="29">
        <v>-0.16863564327906644</v>
      </c>
    </row>
    <row r="113" spans="2:14" hidden="1" outlineLevel="1" x14ac:dyDescent="0.25">
      <c r="B113" s="43" t="s">
        <v>50</v>
      </c>
      <c r="C113" s="44">
        <v>858984</v>
      </c>
      <c r="D113" s="45">
        <v>1.3459559968663548E-2</v>
      </c>
      <c r="E113" s="28">
        <v>327120</v>
      </c>
      <c r="F113" s="29">
        <v>3.51505639026366E-2</v>
      </c>
      <c r="G113" s="44">
        <v>271146</v>
      </c>
      <c r="H113" s="45">
        <v>3.3508033008709637E-2</v>
      </c>
      <c r="I113" s="28">
        <v>110542</v>
      </c>
      <c r="J113" s="29">
        <v>-2.2409706745905367E-2</v>
      </c>
      <c r="K113" s="44">
        <v>137700</v>
      </c>
      <c r="L113" s="45">
        <v>-2.9016676656206997E-2</v>
      </c>
      <c r="M113" s="28">
        <v>12476</v>
      </c>
      <c r="N113" s="29">
        <v>-0.12864925268892302</v>
      </c>
    </row>
    <row r="114" spans="2:14" hidden="1" outlineLevel="1" x14ac:dyDescent="0.25">
      <c r="B114" s="43" t="s">
        <v>51</v>
      </c>
      <c r="C114" s="44">
        <v>889836</v>
      </c>
      <c r="D114" s="45">
        <v>2.2357355006639157E-3</v>
      </c>
      <c r="E114" s="28">
        <v>330348</v>
      </c>
      <c r="F114" s="29">
        <v>-1.1292316256685475E-2</v>
      </c>
      <c r="G114" s="44">
        <v>263357</v>
      </c>
      <c r="H114" s="45">
        <v>-1.8416089572042993E-2</v>
      </c>
      <c r="I114" s="28">
        <v>129217</v>
      </c>
      <c r="J114" s="29">
        <v>8.5118532763413191E-2</v>
      </c>
      <c r="K114" s="44">
        <v>159531</v>
      </c>
      <c r="L114" s="45">
        <v>-1.5333967554576056E-3</v>
      </c>
      <c r="M114" s="28">
        <v>7383</v>
      </c>
      <c r="N114" s="29">
        <v>0.12288973384030411</v>
      </c>
    </row>
    <row r="115" spans="2:14" hidden="1" outlineLevel="1" x14ac:dyDescent="0.25">
      <c r="B115" s="43" t="s">
        <v>52</v>
      </c>
      <c r="C115" s="44">
        <v>684194</v>
      </c>
      <c r="D115" s="45">
        <v>-1.3650720883195411E-2</v>
      </c>
      <c r="E115" s="28">
        <v>254418</v>
      </c>
      <c r="F115" s="29">
        <v>9.7357728837245361E-2</v>
      </c>
      <c r="G115" s="44">
        <v>171348</v>
      </c>
      <c r="H115" s="45">
        <v>-0.11997000621446585</v>
      </c>
      <c r="I115" s="28">
        <v>107803</v>
      </c>
      <c r="J115" s="29">
        <v>2.8764428608551995E-4</v>
      </c>
      <c r="K115" s="44">
        <v>143124</v>
      </c>
      <c r="L115" s="45">
        <v>-6.1764975810575162E-2</v>
      </c>
      <c r="M115" s="28">
        <v>7501</v>
      </c>
      <c r="N115" s="29">
        <v>0.10438751472320384</v>
      </c>
    </row>
    <row r="116" spans="2:14" hidden="1" outlineLevel="1" x14ac:dyDescent="0.25">
      <c r="B116" s="43" t="s">
        <v>53</v>
      </c>
      <c r="C116" s="44">
        <v>730626</v>
      </c>
      <c r="D116" s="45">
        <v>-3.2425696354575706E-2</v>
      </c>
      <c r="E116" s="28">
        <v>260277</v>
      </c>
      <c r="F116" s="29">
        <v>1.7342870544090117E-2</v>
      </c>
      <c r="G116" s="44">
        <v>195635</v>
      </c>
      <c r="H116" s="45">
        <v>-9.9083126488019868E-2</v>
      </c>
      <c r="I116" s="28">
        <v>130490</v>
      </c>
      <c r="J116" s="29">
        <v>5.8776755432224936E-2</v>
      </c>
      <c r="K116" s="44">
        <v>136708</v>
      </c>
      <c r="L116" s="45">
        <v>-0.10478098867781205</v>
      </c>
      <c r="M116" s="28">
        <v>7516</v>
      </c>
      <c r="N116" s="29">
        <v>0.21914030819140318</v>
      </c>
    </row>
    <row r="117" spans="2:14" hidden="1" outlineLevel="1" x14ac:dyDescent="0.25">
      <c r="B117" s="43" t="s">
        <v>54</v>
      </c>
      <c r="C117" s="44">
        <v>740254</v>
      </c>
      <c r="D117" s="45">
        <v>2.1810265581614363E-3</v>
      </c>
      <c r="E117" s="28">
        <v>267354</v>
      </c>
      <c r="F117" s="29">
        <v>1.6022011264051672E-2</v>
      </c>
      <c r="G117" s="44">
        <v>199443</v>
      </c>
      <c r="H117" s="45">
        <v>1.1266548694104594E-2</v>
      </c>
      <c r="I117" s="28">
        <v>121473</v>
      </c>
      <c r="J117" s="29">
        <v>0.1003985868285171</v>
      </c>
      <c r="K117" s="44">
        <v>145474</v>
      </c>
      <c r="L117" s="45">
        <v>-9.6064225086060162E-2</v>
      </c>
      <c r="M117" s="28">
        <v>6510</v>
      </c>
      <c r="N117" s="29">
        <v>-6.4655172413793149E-2</v>
      </c>
    </row>
    <row r="118" spans="2:14" hidden="1" outlineLevel="1" x14ac:dyDescent="0.25">
      <c r="B118" s="43" t="s">
        <v>55</v>
      </c>
      <c r="C118" s="44">
        <v>591568</v>
      </c>
      <c r="D118" s="45">
        <v>7.2431442124656353E-3</v>
      </c>
      <c r="E118" s="28">
        <v>199271</v>
      </c>
      <c r="F118" s="29">
        <v>-1.4831587325914275E-2</v>
      </c>
      <c r="G118" s="44">
        <v>153536</v>
      </c>
      <c r="H118" s="45">
        <v>-4.0591881623675219E-2</v>
      </c>
      <c r="I118" s="28">
        <v>102183</v>
      </c>
      <c r="J118" s="29">
        <v>8.4146755506514515E-2</v>
      </c>
      <c r="K118" s="44">
        <v>130844</v>
      </c>
      <c r="L118" s="45">
        <v>3.8337314404069511E-2</v>
      </c>
      <c r="M118" s="28">
        <v>5734</v>
      </c>
      <c r="N118" s="29">
        <v>0.20817530552043828</v>
      </c>
    </row>
    <row r="119" spans="2:14" hidden="1" outlineLevel="1" x14ac:dyDescent="0.25">
      <c r="B119" s="43" t="s">
        <v>56</v>
      </c>
      <c r="C119" s="44">
        <v>580342</v>
      </c>
      <c r="D119" s="45">
        <v>-5.9387373720183545E-2</v>
      </c>
      <c r="E119" s="28">
        <v>208903</v>
      </c>
      <c r="F119" s="29">
        <v>1.021809565259435E-2</v>
      </c>
      <c r="G119" s="44">
        <v>156262</v>
      </c>
      <c r="H119" s="45">
        <v>-0.14245888234616211</v>
      </c>
      <c r="I119" s="28">
        <v>93148</v>
      </c>
      <c r="J119" s="29">
        <v>-1.6554753156805657E-2</v>
      </c>
      <c r="K119" s="44">
        <v>115908</v>
      </c>
      <c r="L119" s="45">
        <v>-9.4546562404793311E-2</v>
      </c>
      <c r="M119" s="28">
        <v>6121</v>
      </c>
      <c r="N119" s="29">
        <v>0.16701620591039079</v>
      </c>
    </row>
    <row r="120" spans="2:14" collapsed="1" x14ac:dyDescent="0.25">
      <c r="B120" s="30" t="s">
        <v>71</v>
      </c>
      <c r="C120" s="31">
        <v>5944693</v>
      </c>
      <c r="D120" s="32">
        <v>-1.4610541377222952E-2</v>
      </c>
      <c r="E120" s="31">
        <v>2238885</v>
      </c>
      <c r="F120" s="32">
        <v>-2.4520262831005946E-2</v>
      </c>
      <c r="G120" s="31">
        <v>1827480</v>
      </c>
      <c r="H120" s="32">
        <v>1.9864556040147585E-2</v>
      </c>
      <c r="I120" s="31">
        <v>755423</v>
      </c>
      <c r="J120" s="32">
        <v>-6.1323972538908422E-2</v>
      </c>
      <c r="K120" s="31">
        <v>1032864</v>
      </c>
      <c r="L120" s="32">
        <v>-2.3340784531765912E-2</v>
      </c>
      <c r="M120" s="31">
        <v>90041</v>
      </c>
      <c r="N120" s="32">
        <v>7.87875157251543E-2</v>
      </c>
    </row>
    <row r="121" spans="2:14" hidden="1" outlineLevel="1" x14ac:dyDescent="0.25">
      <c r="B121" s="43" t="s">
        <v>58</v>
      </c>
      <c r="C121" s="44">
        <v>728187</v>
      </c>
      <c r="D121" s="45">
        <v>-7.8188294985011786E-2</v>
      </c>
      <c r="E121" s="28">
        <v>288991</v>
      </c>
      <c r="F121" s="29">
        <v>-6.3763270516047688E-2</v>
      </c>
      <c r="G121" s="44">
        <v>200689</v>
      </c>
      <c r="H121" s="45">
        <v>-5.7205002207961764E-2</v>
      </c>
      <c r="I121" s="28">
        <v>101930</v>
      </c>
      <c r="J121" s="29">
        <v>-3.727910688818159E-2</v>
      </c>
      <c r="K121" s="44">
        <v>125503</v>
      </c>
      <c r="L121" s="45">
        <v>-0.17095163229446042</v>
      </c>
      <c r="M121" s="28">
        <v>11074</v>
      </c>
      <c r="N121" s="29">
        <v>-7.1723148646225532E-3</v>
      </c>
    </row>
    <row r="122" spans="2:14" hidden="1" outlineLevel="1" x14ac:dyDescent="0.25">
      <c r="B122" s="43" t="s">
        <v>59</v>
      </c>
      <c r="C122" s="44">
        <v>911080</v>
      </c>
      <c r="D122" s="45">
        <v>-5.2328049699579271E-4</v>
      </c>
      <c r="E122" s="28">
        <v>332670</v>
      </c>
      <c r="F122" s="29">
        <v>-5.7235082266090531E-3</v>
      </c>
      <c r="G122" s="44">
        <v>273708</v>
      </c>
      <c r="H122" s="45">
        <v>-5.1937761914973013E-3</v>
      </c>
      <c r="I122" s="28">
        <v>118137</v>
      </c>
      <c r="J122" s="29">
        <v>-9.3304373186792966E-2</v>
      </c>
      <c r="K122" s="44">
        <v>169373</v>
      </c>
      <c r="L122" s="45">
        <v>8.0694970840830438E-2</v>
      </c>
      <c r="M122" s="28">
        <v>17192</v>
      </c>
      <c r="N122" s="29">
        <v>0.16044549443131961</v>
      </c>
    </row>
    <row r="123" spans="2:14" hidden="1" outlineLevel="1" x14ac:dyDescent="0.25">
      <c r="B123" s="43" t="s">
        <v>60</v>
      </c>
      <c r="C123" s="44">
        <v>842954</v>
      </c>
      <c r="D123" s="45">
        <v>-5.0908104200889648E-2</v>
      </c>
      <c r="E123" s="28">
        <v>316815</v>
      </c>
      <c r="F123" s="29">
        <v>-8.1961750217328322E-2</v>
      </c>
      <c r="G123" s="44">
        <v>267097</v>
      </c>
      <c r="H123" s="45">
        <v>-1.3309937199852184E-2</v>
      </c>
      <c r="I123" s="28">
        <v>100160</v>
      </c>
      <c r="J123" s="29">
        <v>-9.5743240193201795E-2</v>
      </c>
      <c r="K123" s="44">
        <v>145125</v>
      </c>
      <c r="L123" s="45">
        <v>-2.0306076296301323E-2</v>
      </c>
      <c r="M123" s="28">
        <v>13757</v>
      </c>
      <c r="N123" s="29">
        <v>2.1230792071857962E-2</v>
      </c>
    </row>
    <row r="124" spans="2:14" hidden="1" outlineLevel="1" x14ac:dyDescent="0.25">
      <c r="B124" s="43" t="s">
        <v>61</v>
      </c>
      <c r="C124" s="44">
        <v>873976</v>
      </c>
      <c r="D124" s="45">
        <v>1.9360211435576202E-2</v>
      </c>
      <c r="E124" s="28">
        <v>327849</v>
      </c>
      <c r="F124" s="29">
        <v>-2.5033678594688191E-2</v>
      </c>
      <c r="G124" s="44">
        <v>288257</v>
      </c>
      <c r="H124" s="45">
        <v>9.9655138211754313E-2</v>
      </c>
      <c r="I124" s="28">
        <v>101979</v>
      </c>
      <c r="J124" s="29">
        <v>-1.4581400742115003E-2</v>
      </c>
      <c r="K124" s="44">
        <v>142648</v>
      </c>
      <c r="L124" s="45">
        <v>-5.9857707289540096E-3</v>
      </c>
      <c r="M124" s="28">
        <v>13243</v>
      </c>
      <c r="N124" s="29">
        <v>0.10533344462064931</v>
      </c>
    </row>
    <row r="125" spans="2:14" collapsed="1" x14ac:dyDescent="0.25">
      <c r="B125" s="39">
        <v>2005</v>
      </c>
      <c r="C125" s="40">
        <v>9276963</v>
      </c>
      <c r="D125" s="41">
        <v>-1.5943330329634353E-2</v>
      </c>
      <c r="E125" s="40">
        <v>3442787</v>
      </c>
      <c r="F125" s="41">
        <v>-4.1315333504962082E-3</v>
      </c>
      <c r="G125" s="40">
        <v>2708140</v>
      </c>
      <c r="H125" s="41">
        <v>-2.2296127871856641E-2</v>
      </c>
      <c r="I125" s="40">
        <v>1317765</v>
      </c>
      <c r="J125" s="41">
        <v>2.8523223063323666E-3</v>
      </c>
      <c r="K125" s="40">
        <v>1688223</v>
      </c>
      <c r="L125" s="41">
        <v>-4.6296526447087705E-2</v>
      </c>
      <c r="M125" s="40">
        <v>120048</v>
      </c>
      <c r="N125" s="41">
        <v>3.3969544546268882E-2</v>
      </c>
    </row>
    <row r="126" spans="2:14" hidden="1" outlineLevel="1" x14ac:dyDescent="0.25">
      <c r="B126" s="43" t="s">
        <v>49</v>
      </c>
      <c r="C126" s="44">
        <v>853069</v>
      </c>
      <c r="D126" s="45">
        <v>5.9159108167894381E-3</v>
      </c>
      <c r="E126" s="28">
        <v>322427</v>
      </c>
      <c r="F126" s="29">
        <v>-3.7823710506001973E-4</v>
      </c>
      <c r="G126" s="44">
        <v>267076</v>
      </c>
      <c r="H126" s="45">
        <v>2.4905405509121792E-2</v>
      </c>
      <c r="I126" s="28">
        <v>101060</v>
      </c>
      <c r="J126" s="29">
        <v>-0.10906189665964328</v>
      </c>
      <c r="K126" s="44">
        <v>148624</v>
      </c>
      <c r="L126" s="45">
        <v>6.0123399550625845E-2</v>
      </c>
      <c r="M126" s="28">
        <v>13882</v>
      </c>
      <c r="N126" s="29">
        <v>0.22947480294039502</v>
      </c>
    </row>
    <row r="127" spans="2:14" hidden="1" outlineLevel="1" x14ac:dyDescent="0.25">
      <c r="B127" s="43" t="s">
        <v>50</v>
      </c>
      <c r="C127" s="44">
        <v>847576</v>
      </c>
      <c r="D127" s="45">
        <v>-9.8399647663139911E-3</v>
      </c>
      <c r="E127" s="28">
        <v>316012</v>
      </c>
      <c r="F127" s="29">
        <v>-5.2756163279695789E-3</v>
      </c>
      <c r="G127" s="44">
        <v>262355</v>
      </c>
      <c r="H127" s="45">
        <v>5.0028921773306312E-3</v>
      </c>
      <c r="I127" s="28">
        <v>113076</v>
      </c>
      <c r="J127" s="29">
        <v>-6.051844466600198E-2</v>
      </c>
      <c r="K127" s="44">
        <v>141815</v>
      </c>
      <c r="L127" s="45">
        <v>-2.1182463211948832E-2</v>
      </c>
      <c r="M127" s="28">
        <v>14318</v>
      </c>
      <c r="N127" s="29">
        <v>0.19137959727076059</v>
      </c>
    </row>
    <row r="128" spans="2:14" hidden="1" outlineLevel="1" x14ac:dyDescent="0.25">
      <c r="B128" s="43" t="s">
        <v>51</v>
      </c>
      <c r="C128" s="44">
        <v>887851</v>
      </c>
      <c r="D128" s="45">
        <v>6.9420344096264852E-3</v>
      </c>
      <c r="E128" s="28">
        <v>334121</v>
      </c>
      <c r="F128" s="29">
        <v>1.1565208703576468E-2</v>
      </c>
      <c r="G128" s="44">
        <v>268298</v>
      </c>
      <c r="H128" s="45">
        <v>7.5717785360025269E-2</v>
      </c>
      <c r="I128" s="28">
        <v>119081</v>
      </c>
      <c r="J128" s="29">
        <v>-1.2267750497677476E-2</v>
      </c>
      <c r="K128" s="44">
        <v>159776</v>
      </c>
      <c r="L128" s="45">
        <v>-7.4947458618234042E-2</v>
      </c>
      <c r="M128" s="28">
        <v>6575</v>
      </c>
      <c r="N128" s="29">
        <v>-0.24728105323411564</v>
      </c>
    </row>
    <row r="129" spans="2:14" hidden="1" outlineLevel="1" x14ac:dyDescent="0.25">
      <c r="B129" s="43" t="s">
        <v>52</v>
      </c>
      <c r="C129" s="44">
        <v>693663</v>
      </c>
      <c r="D129" s="45">
        <v>-3.1191515036396833E-2</v>
      </c>
      <c r="E129" s="28">
        <v>231846</v>
      </c>
      <c r="F129" s="29">
        <v>-7.217806804811866E-2</v>
      </c>
      <c r="G129" s="44">
        <v>194707</v>
      </c>
      <c r="H129" s="45">
        <v>-3.5072156365222207E-2</v>
      </c>
      <c r="I129" s="28">
        <v>107772</v>
      </c>
      <c r="J129" s="29">
        <v>-4.5310797523186896E-2</v>
      </c>
      <c r="K129" s="44">
        <v>152546</v>
      </c>
      <c r="L129" s="45">
        <v>5.8604728627837499E-2</v>
      </c>
      <c r="M129" s="28">
        <v>6792</v>
      </c>
      <c r="N129" s="29">
        <v>-7.4911468264778014E-2</v>
      </c>
    </row>
    <row r="130" spans="2:14" hidden="1" outlineLevel="1" x14ac:dyDescent="0.25">
      <c r="B130" s="43" t="s">
        <v>53</v>
      </c>
      <c r="C130" s="44">
        <v>755111</v>
      </c>
      <c r="D130" s="45">
        <v>-6.942659224816905E-2</v>
      </c>
      <c r="E130" s="28">
        <v>255840</v>
      </c>
      <c r="F130" s="29">
        <v>-0.15007840114811177</v>
      </c>
      <c r="G130" s="44">
        <v>217151</v>
      </c>
      <c r="H130" s="45">
        <v>-5.8203329993797959E-2</v>
      </c>
      <c r="I130" s="28">
        <v>123246</v>
      </c>
      <c r="J130" s="29">
        <v>2.566535177510354E-2</v>
      </c>
      <c r="K130" s="44">
        <v>152709</v>
      </c>
      <c r="L130" s="45">
        <v>-5.4187480868301829E-3</v>
      </c>
      <c r="M130" s="28">
        <v>6165</v>
      </c>
      <c r="N130" s="29">
        <v>1.299334091278137E-3</v>
      </c>
    </row>
    <row r="131" spans="2:14" hidden="1" outlineLevel="1" x14ac:dyDescent="0.25">
      <c r="B131" s="43" t="s">
        <v>54</v>
      </c>
      <c r="C131" s="44">
        <v>738643</v>
      </c>
      <c r="D131" s="45">
        <v>-7.1043550001760769E-2</v>
      </c>
      <c r="E131" s="28">
        <v>263138</v>
      </c>
      <c r="F131" s="29">
        <v>-3.1412880237933982E-2</v>
      </c>
      <c r="G131" s="44">
        <v>197221</v>
      </c>
      <c r="H131" s="45">
        <v>-0.10170757591630186</v>
      </c>
      <c r="I131" s="28">
        <v>110390</v>
      </c>
      <c r="J131" s="29">
        <v>-0.10474753864369946</v>
      </c>
      <c r="K131" s="44">
        <v>160934</v>
      </c>
      <c r="L131" s="45">
        <v>-7.08949623009687E-2</v>
      </c>
      <c r="M131" s="28">
        <v>6960</v>
      </c>
      <c r="N131" s="29">
        <v>-5.8059277304100654E-2</v>
      </c>
    </row>
    <row r="132" spans="2:14" hidden="1" outlineLevel="1" x14ac:dyDescent="0.25">
      <c r="B132" s="43" t="s">
        <v>55</v>
      </c>
      <c r="C132" s="44">
        <v>587314</v>
      </c>
      <c r="D132" s="45">
        <v>-0.12384609417423009</v>
      </c>
      <c r="E132" s="28">
        <v>202271</v>
      </c>
      <c r="F132" s="29">
        <v>-0.10259322522682401</v>
      </c>
      <c r="G132" s="44">
        <v>160032</v>
      </c>
      <c r="H132" s="45">
        <v>-0.16783925869304084</v>
      </c>
      <c r="I132" s="28">
        <v>94252</v>
      </c>
      <c r="J132" s="29">
        <v>-0.10024533903563626</v>
      </c>
      <c r="K132" s="44">
        <v>126013</v>
      </c>
      <c r="L132" s="45">
        <v>-0.11854981428501477</v>
      </c>
      <c r="M132" s="28">
        <v>4746</v>
      </c>
      <c r="N132" s="29">
        <v>-3.4188034188034178E-2</v>
      </c>
    </row>
    <row r="133" spans="2:14" hidden="1" outlineLevel="1" x14ac:dyDescent="0.25">
      <c r="B133" s="43" t="s">
        <v>56</v>
      </c>
      <c r="C133" s="44">
        <v>616983</v>
      </c>
      <c r="D133" s="45">
        <v>-0.10352468353694688</v>
      </c>
      <c r="E133" s="28">
        <v>206790</v>
      </c>
      <c r="F133" s="29">
        <v>-0.1914654029770213</v>
      </c>
      <c r="G133" s="44">
        <v>182221</v>
      </c>
      <c r="H133" s="45">
        <v>1.2974811965289268E-2</v>
      </c>
      <c r="I133" s="28">
        <v>94716</v>
      </c>
      <c r="J133" s="29">
        <v>-6.6947750019702101E-2</v>
      </c>
      <c r="K133" s="44">
        <v>128011</v>
      </c>
      <c r="L133" s="45">
        <v>-0.10935238784370482</v>
      </c>
      <c r="M133" s="28">
        <v>5245</v>
      </c>
      <c r="N133" s="29">
        <v>-0.28600598965423363</v>
      </c>
    </row>
    <row r="134" spans="2:14" collapsed="1" x14ac:dyDescent="0.25">
      <c r="B134" s="30" t="s">
        <v>72</v>
      </c>
      <c r="C134" s="31">
        <v>6032836</v>
      </c>
      <c r="D134" s="32">
        <v>-2.9556931553512023E-2</v>
      </c>
      <c r="E134" s="31">
        <v>2295163</v>
      </c>
      <c r="F134" s="32">
        <v>-2.309088340451404E-3</v>
      </c>
      <c r="G134" s="31">
        <v>1791885</v>
      </c>
      <c r="H134" s="32">
        <v>-4.0635855109584451E-2</v>
      </c>
      <c r="I134" s="31">
        <v>804775</v>
      </c>
      <c r="J134" s="32">
        <v>-5.4606177438358938E-2</v>
      </c>
      <c r="K134" s="31">
        <v>1057548</v>
      </c>
      <c r="L134" s="32">
        <v>-4.4451110645280179E-2</v>
      </c>
      <c r="M134" s="31">
        <v>83465</v>
      </c>
      <c r="N134" s="32">
        <v>-7.5866116013596607E-2</v>
      </c>
    </row>
    <row r="135" spans="2:14" hidden="1" outlineLevel="1" x14ac:dyDescent="0.25">
      <c r="B135" s="43" t="s">
        <v>58</v>
      </c>
      <c r="C135" s="44">
        <v>789952</v>
      </c>
      <c r="D135" s="45">
        <v>-9.1921518859292117E-2</v>
      </c>
      <c r="E135" s="28">
        <v>308673</v>
      </c>
      <c r="F135" s="29">
        <v>-4.943845137607894E-2</v>
      </c>
      <c r="G135" s="44">
        <v>212866</v>
      </c>
      <c r="H135" s="45">
        <v>-0.10650229391493415</v>
      </c>
      <c r="I135" s="28">
        <v>105877</v>
      </c>
      <c r="J135" s="29">
        <v>-0.18013148622801789</v>
      </c>
      <c r="K135" s="44">
        <v>151382</v>
      </c>
      <c r="L135" s="45">
        <v>-7.7507144989975685E-2</v>
      </c>
      <c r="M135" s="28">
        <v>11154</v>
      </c>
      <c r="N135" s="29">
        <v>-0.18643326039387309</v>
      </c>
    </row>
    <row r="136" spans="2:14" hidden="1" outlineLevel="1" x14ac:dyDescent="0.25">
      <c r="B136" s="43" t="s">
        <v>59</v>
      </c>
      <c r="C136" s="44">
        <v>911557</v>
      </c>
      <c r="D136" s="45">
        <v>-6.8262497431877067E-2</v>
      </c>
      <c r="E136" s="28">
        <v>334585</v>
      </c>
      <c r="F136" s="29">
        <v>-1.2790629057004566E-2</v>
      </c>
      <c r="G136" s="44">
        <v>275137</v>
      </c>
      <c r="H136" s="45">
        <v>-9.1711288203408237E-2</v>
      </c>
      <c r="I136" s="28">
        <v>130294</v>
      </c>
      <c r="J136" s="29">
        <v>-0.11923641107798799</v>
      </c>
      <c r="K136" s="44">
        <v>156726</v>
      </c>
      <c r="L136" s="45">
        <v>-9.1611990819094435E-2</v>
      </c>
      <c r="M136" s="28">
        <v>14815</v>
      </c>
      <c r="N136" s="29">
        <v>-7.6256391071205853E-2</v>
      </c>
    </row>
    <row r="137" spans="2:14" hidden="1" outlineLevel="1" x14ac:dyDescent="0.25">
      <c r="B137" s="43" t="s">
        <v>60</v>
      </c>
      <c r="C137" s="44">
        <v>888169</v>
      </c>
      <c r="D137" s="45">
        <v>2.5814894123245224E-2</v>
      </c>
      <c r="E137" s="28">
        <v>345100</v>
      </c>
      <c r="F137" s="29">
        <v>6.4807958135860932E-2</v>
      </c>
      <c r="G137" s="44">
        <v>270700</v>
      </c>
      <c r="H137" s="45">
        <v>3.3794027901363766E-2</v>
      </c>
      <c r="I137" s="28">
        <v>110765</v>
      </c>
      <c r="J137" s="29">
        <v>-1.8675856936557045E-2</v>
      </c>
      <c r="K137" s="44">
        <v>148133</v>
      </c>
      <c r="L137" s="45">
        <v>-3.099345199547332E-2</v>
      </c>
      <c r="M137" s="28">
        <v>13471</v>
      </c>
      <c r="N137" s="29">
        <v>-4.6435902881007962E-2</v>
      </c>
    </row>
    <row r="138" spans="2:14" hidden="1" outlineLevel="1" x14ac:dyDescent="0.25">
      <c r="B138" s="43" t="s">
        <v>61</v>
      </c>
      <c r="C138" s="44">
        <v>857377</v>
      </c>
      <c r="D138" s="45">
        <v>1.8544269037965577E-3</v>
      </c>
      <c r="E138" s="28">
        <v>336267</v>
      </c>
      <c r="F138" s="29">
        <v>5.0210812330178989E-2</v>
      </c>
      <c r="G138" s="44">
        <v>262134</v>
      </c>
      <c r="H138" s="45">
        <v>-1.9388965161213134E-2</v>
      </c>
      <c r="I138" s="28">
        <v>103488</v>
      </c>
      <c r="J138" s="29">
        <v>-3.4554817523695824E-2</v>
      </c>
      <c r="K138" s="44">
        <v>143507</v>
      </c>
      <c r="L138" s="45">
        <v>-3.1901832213497405E-2</v>
      </c>
      <c r="M138" s="28">
        <v>11981</v>
      </c>
      <c r="N138" s="29">
        <v>-6.7989109295993777E-2</v>
      </c>
    </row>
    <row r="139" spans="2:14" collapsed="1" x14ac:dyDescent="0.25">
      <c r="B139" s="39">
        <v>2004</v>
      </c>
      <c r="C139" s="40">
        <v>9427265</v>
      </c>
      <c r="D139" s="41">
        <v>-4.1631488336890565E-2</v>
      </c>
      <c r="E139" s="40">
        <v>3457070</v>
      </c>
      <c r="F139" s="41">
        <v>-3.4929700923595708E-2</v>
      </c>
      <c r="G139" s="40">
        <v>2769898</v>
      </c>
      <c r="H139" s="41">
        <v>-3.3354679416152666E-2</v>
      </c>
      <c r="I139" s="40">
        <v>1314017</v>
      </c>
      <c r="J139" s="41">
        <v>-7.0780308151852656E-2</v>
      </c>
      <c r="K139" s="40">
        <v>1770176</v>
      </c>
      <c r="L139" s="41">
        <v>-4.4741066923535633E-2</v>
      </c>
      <c r="M139" s="40">
        <v>116104</v>
      </c>
      <c r="N139" s="41">
        <v>-4.7719033480421946E-2</v>
      </c>
    </row>
    <row r="140" spans="2:14" hidden="1" outlineLevel="1" x14ac:dyDescent="0.25">
      <c r="B140" s="43" t="s">
        <v>49</v>
      </c>
      <c r="C140" s="44">
        <v>848052</v>
      </c>
      <c r="D140" s="45">
        <v>-1.8721824695220768E-2</v>
      </c>
      <c r="E140" s="28">
        <v>322549</v>
      </c>
      <c r="F140" s="29">
        <v>-1.4648198836697768E-2</v>
      </c>
      <c r="G140" s="44">
        <v>260586</v>
      </c>
      <c r="H140" s="45">
        <v>-2.0824565622557523E-2</v>
      </c>
      <c r="I140" s="28">
        <v>113431</v>
      </c>
      <c r="J140" s="29">
        <v>5.1669788054664378E-2</v>
      </c>
      <c r="K140" s="44">
        <v>140195</v>
      </c>
      <c r="L140" s="45">
        <v>-7.1697688431563433E-2</v>
      </c>
      <c r="M140" s="28">
        <v>11291</v>
      </c>
      <c r="N140" s="29">
        <v>-4.9499116087212691E-2</v>
      </c>
    </row>
    <row r="141" spans="2:14" hidden="1" outlineLevel="1" x14ac:dyDescent="0.25">
      <c r="B141" s="43" t="s">
        <v>50</v>
      </c>
      <c r="C141" s="44">
        <v>855999</v>
      </c>
      <c r="D141" s="45">
        <v>-5.54472947802368E-2</v>
      </c>
      <c r="E141" s="28">
        <v>317688</v>
      </c>
      <c r="F141" s="29">
        <v>-7.0606717511694672E-2</v>
      </c>
      <c r="G141" s="44">
        <v>261049</v>
      </c>
      <c r="H141" s="45">
        <v>-5.9316781377247718E-2</v>
      </c>
      <c r="I141" s="28">
        <v>120360</v>
      </c>
      <c r="J141" s="29">
        <v>-2.8971125686763299E-2</v>
      </c>
      <c r="K141" s="44">
        <v>144884</v>
      </c>
      <c r="L141" s="45">
        <v>-2.0954826502686097E-2</v>
      </c>
      <c r="M141" s="28">
        <v>12018</v>
      </c>
      <c r="N141" s="29">
        <v>-0.19767674744642505</v>
      </c>
    </row>
    <row r="142" spans="2:14" hidden="1" outlineLevel="1" x14ac:dyDescent="0.25">
      <c r="B142" s="43" t="s">
        <v>51</v>
      </c>
      <c r="C142" s="44">
        <v>881730</v>
      </c>
      <c r="D142" s="45">
        <v>6.2722971261102156E-3</v>
      </c>
      <c r="E142" s="28">
        <v>330301</v>
      </c>
      <c r="F142" s="29">
        <v>2.141785852338618E-2</v>
      </c>
      <c r="G142" s="44">
        <v>249413</v>
      </c>
      <c r="H142" s="45">
        <v>-1.7366569353993611E-2</v>
      </c>
      <c r="I142" s="28">
        <v>120560</v>
      </c>
      <c r="J142" s="29">
        <v>-1.4332082444221017E-2</v>
      </c>
      <c r="K142" s="44">
        <v>172721</v>
      </c>
      <c r="L142" s="45">
        <v>1.602978893621021E-2</v>
      </c>
      <c r="M142" s="28">
        <v>8735</v>
      </c>
      <c r="N142" s="29">
        <v>0.29811264675286075</v>
      </c>
    </row>
    <row r="143" spans="2:14" hidden="1" outlineLevel="1" x14ac:dyDescent="0.25">
      <c r="B143" s="43" t="s">
        <v>52</v>
      </c>
      <c r="C143" s="44">
        <v>715996</v>
      </c>
      <c r="D143" s="45">
        <v>-4.1681724125931185E-2</v>
      </c>
      <c r="E143" s="28">
        <v>249882</v>
      </c>
      <c r="F143" s="29">
        <v>-4.3883512976801264E-2</v>
      </c>
      <c r="G143" s="44">
        <v>201784</v>
      </c>
      <c r="H143" s="45">
        <v>-0.10203282423724591</v>
      </c>
      <c r="I143" s="28">
        <v>112887</v>
      </c>
      <c r="J143" s="29">
        <v>2.3936942166751241E-2</v>
      </c>
      <c r="K143" s="44">
        <v>144101</v>
      </c>
      <c r="L143" s="45">
        <v>1.6334644738853488E-3</v>
      </c>
      <c r="M143" s="28">
        <v>7342</v>
      </c>
      <c r="N143" s="29">
        <v>5.4733515299525859E-2</v>
      </c>
    </row>
    <row r="144" spans="2:14" hidden="1" outlineLevel="1" x14ac:dyDescent="0.25">
      <c r="B144" s="43" t="s">
        <v>53</v>
      </c>
      <c r="C144" s="44">
        <v>811447</v>
      </c>
      <c r="D144" s="45">
        <v>2.113118271451131E-2</v>
      </c>
      <c r="E144" s="28">
        <v>301016</v>
      </c>
      <c r="F144" s="29">
        <v>-5.8260122861483188E-3</v>
      </c>
      <c r="G144" s="44">
        <v>230571</v>
      </c>
      <c r="H144" s="45">
        <v>6.6845884769854313E-2</v>
      </c>
      <c r="I144" s="28">
        <v>120162</v>
      </c>
      <c r="J144" s="29">
        <v>6.341817409465822E-2</v>
      </c>
      <c r="K144" s="44">
        <v>153541</v>
      </c>
      <c r="L144" s="45">
        <v>-1.2267767999588286E-2</v>
      </c>
      <c r="M144" s="28">
        <v>6157</v>
      </c>
      <c r="N144" s="29">
        <v>-0.15738333105241553</v>
      </c>
    </row>
    <row r="145" spans="2:14" hidden="1" outlineLevel="1" x14ac:dyDescent="0.25">
      <c r="B145" s="43" t="s">
        <v>54</v>
      </c>
      <c r="C145" s="44">
        <v>795132</v>
      </c>
      <c r="D145" s="45">
        <v>1.4399530519426662E-2</v>
      </c>
      <c r="E145" s="28">
        <v>271672</v>
      </c>
      <c r="F145" s="29">
        <v>-2.8879253336002386E-2</v>
      </c>
      <c r="G145" s="44">
        <v>219551</v>
      </c>
      <c r="H145" s="45">
        <v>-2.7687851800020424E-2</v>
      </c>
      <c r="I145" s="28">
        <v>123306</v>
      </c>
      <c r="J145" s="29">
        <v>1.1675131068319633E-2</v>
      </c>
      <c r="K145" s="44">
        <v>173214</v>
      </c>
      <c r="L145" s="45">
        <v>0.15918809853640914</v>
      </c>
      <c r="M145" s="28">
        <v>7389</v>
      </c>
      <c r="N145" s="29">
        <v>5.8444348947142233E-2</v>
      </c>
    </row>
    <row r="146" spans="2:14" hidden="1" outlineLevel="1" x14ac:dyDescent="0.25">
      <c r="B146" s="43" t="s">
        <v>55</v>
      </c>
      <c r="C146" s="44">
        <v>670332</v>
      </c>
      <c r="D146" s="45">
        <v>8.7279468859287057E-3</v>
      </c>
      <c r="E146" s="28">
        <v>225395</v>
      </c>
      <c r="F146" s="29">
        <v>-4.9291170528216077E-2</v>
      </c>
      <c r="G146" s="44">
        <v>192309</v>
      </c>
      <c r="H146" s="45">
        <v>-1.4320640892246606E-2</v>
      </c>
      <c r="I146" s="28">
        <v>104753</v>
      </c>
      <c r="J146" s="29">
        <v>9.3044367461079247E-2</v>
      </c>
      <c r="K146" s="44">
        <v>142961</v>
      </c>
      <c r="L146" s="45">
        <v>8.3160965261203978E-2</v>
      </c>
      <c r="M146" s="28">
        <v>4914</v>
      </c>
      <c r="N146" s="29">
        <v>8.5487077534791345E-2</v>
      </c>
    </row>
    <row r="147" spans="2:14" hidden="1" outlineLevel="1" x14ac:dyDescent="0.25">
      <c r="B147" s="43" t="s">
        <v>56</v>
      </c>
      <c r="C147" s="44">
        <v>688232</v>
      </c>
      <c r="D147" s="45">
        <v>5.8937388352845677E-2</v>
      </c>
      <c r="E147" s="28">
        <v>255759</v>
      </c>
      <c r="F147" s="29">
        <v>5.6449381022995349E-2</v>
      </c>
      <c r="G147" s="44">
        <v>179887</v>
      </c>
      <c r="H147" s="45">
        <v>-1.1207853742730589E-2</v>
      </c>
      <c r="I147" s="28">
        <v>101512</v>
      </c>
      <c r="J147" s="29">
        <v>0.15181772795352422</v>
      </c>
      <c r="K147" s="44">
        <v>143728</v>
      </c>
      <c r="L147" s="45">
        <v>9.3537440844834618E-2</v>
      </c>
      <c r="M147" s="28">
        <v>7346</v>
      </c>
      <c r="N147" s="29">
        <v>0.15830968148848945</v>
      </c>
    </row>
    <row r="148" spans="2:14" collapsed="1" x14ac:dyDescent="0.25">
      <c r="B148" s="30" t="s">
        <v>73</v>
      </c>
      <c r="C148" s="31">
        <v>6216579</v>
      </c>
      <c r="D148" s="32">
        <v>1.1012110035881317E-2</v>
      </c>
      <c r="E148" s="31">
        <v>2300475</v>
      </c>
      <c r="F148" s="32">
        <v>-2.0313647832891468E-2</v>
      </c>
      <c r="G148" s="31">
        <v>1867784</v>
      </c>
      <c r="H148" s="32">
        <v>5.4271352455883548E-3</v>
      </c>
      <c r="I148" s="31">
        <v>851259</v>
      </c>
      <c r="J148" s="32">
        <v>7.0113201380290091E-2</v>
      </c>
      <c r="K148" s="31">
        <v>1106744</v>
      </c>
      <c r="L148" s="32">
        <v>4.7505470625203383E-2</v>
      </c>
      <c r="M148" s="31">
        <v>90317</v>
      </c>
      <c r="N148" s="32">
        <v>-6.992622563301909E-3</v>
      </c>
    </row>
    <row r="149" spans="2:14" hidden="1" outlineLevel="1" x14ac:dyDescent="0.25">
      <c r="B149" s="43" t="s">
        <v>58</v>
      </c>
      <c r="C149" s="44">
        <v>869916</v>
      </c>
      <c r="D149" s="45">
        <v>0.14792508999546072</v>
      </c>
      <c r="E149" s="28">
        <v>324727</v>
      </c>
      <c r="F149" s="29">
        <v>0.1261908642891576</v>
      </c>
      <c r="G149" s="44">
        <v>238239</v>
      </c>
      <c r="H149" s="45">
        <v>0.12663860777452007</v>
      </c>
      <c r="I149" s="28">
        <v>129139</v>
      </c>
      <c r="J149" s="29">
        <v>0.23725988023952094</v>
      </c>
      <c r="K149" s="44">
        <v>164101</v>
      </c>
      <c r="L149" s="45">
        <v>0.15004450175554163</v>
      </c>
      <c r="M149" s="28">
        <v>13710</v>
      </c>
      <c r="N149" s="29">
        <v>0.25216914786738509</v>
      </c>
    </row>
    <row r="150" spans="2:14" hidden="1" outlineLevel="1" x14ac:dyDescent="0.25">
      <c r="B150" s="43" t="s">
        <v>59</v>
      </c>
      <c r="C150" s="44">
        <v>978341</v>
      </c>
      <c r="D150" s="45">
        <v>-5.0079666459207028E-2</v>
      </c>
      <c r="E150" s="28">
        <v>338920</v>
      </c>
      <c r="F150" s="29">
        <v>-0.15214253371591824</v>
      </c>
      <c r="G150" s="44">
        <v>302918</v>
      </c>
      <c r="H150" s="45">
        <v>-1.7960305779068819E-2</v>
      </c>
      <c r="I150" s="28">
        <v>147933</v>
      </c>
      <c r="J150" s="29">
        <v>0.1249315610171553</v>
      </c>
      <c r="K150" s="44">
        <v>172532</v>
      </c>
      <c r="L150" s="45">
        <v>-8.1574696322527229E-3</v>
      </c>
      <c r="M150" s="28">
        <v>16038</v>
      </c>
      <c r="N150" s="29">
        <v>-1.4198782961460488E-2</v>
      </c>
    </row>
    <row r="151" spans="2:14" hidden="1" outlineLevel="1" x14ac:dyDescent="0.25">
      <c r="B151" s="43" t="s">
        <v>60</v>
      </c>
      <c r="C151" s="44">
        <v>865818</v>
      </c>
      <c r="D151" s="45">
        <v>-2.9485844440732989E-2</v>
      </c>
      <c r="E151" s="28">
        <v>324096</v>
      </c>
      <c r="F151" s="29">
        <v>-5.2420144726262663E-2</v>
      </c>
      <c r="G151" s="44">
        <v>261851</v>
      </c>
      <c r="H151" s="45">
        <v>-3.7478817998360614E-2</v>
      </c>
      <c r="I151" s="28">
        <v>112873</v>
      </c>
      <c r="J151" s="29">
        <v>-1.4226825732301607E-2</v>
      </c>
      <c r="K151" s="44">
        <v>152871</v>
      </c>
      <c r="L151" s="45">
        <v>2.3219234012931578E-2</v>
      </c>
      <c r="M151" s="28">
        <v>14127</v>
      </c>
      <c r="N151" s="29">
        <v>-1.4137272920053956E-3</v>
      </c>
    </row>
    <row r="152" spans="2:14" hidden="1" outlineLevel="1" x14ac:dyDescent="0.25">
      <c r="B152" s="43" t="s">
        <v>61</v>
      </c>
      <c r="C152" s="44">
        <v>855790</v>
      </c>
      <c r="D152" s="45">
        <v>5.4132387666088189E-2</v>
      </c>
      <c r="E152" s="28">
        <v>320190</v>
      </c>
      <c r="F152" s="29">
        <v>2.0701570947669001E-2</v>
      </c>
      <c r="G152" s="44">
        <v>267317</v>
      </c>
      <c r="H152" s="45">
        <v>5.3640405505541722E-2</v>
      </c>
      <c r="I152" s="28">
        <v>107192</v>
      </c>
      <c r="J152" s="29">
        <v>8.9194626780742636E-2</v>
      </c>
      <c r="K152" s="44">
        <v>148236</v>
      </c>
      <c r="L152" s="45">
        <v>0.10487008631098793</v>
      </c>
      <c r="M152" s="28">
        <v>12855</v>
      </c>
      <c r="N152" s="29">
        <v>8.3986845433847712E-2</v>
      </c>
    </row>
    <row r="153" spans="2:14" collapsed="1" x14ac:dyDescent="0.25">
      <c r="B153" s="39">
        <v>2003</v>
      </c>
      <c r="C153" s="40">
        <v>9836785</v>
      </c>
      <c r="D153" s="41">
        <v>5.9592911477737154E-3</v>
      </c>
      <c r="E153" s="40">
        <v>3582195</v>
      </c>
      <c r="F153" s="41">
        <v>-2.1096918426724454E-2</v>
      </c>
      <c r="G153" s="40">
        <v>2865475</v>
      </c>
      <c r="H153" s="41">
        <v>-7.387072190660926E-3</v>
      </c>
      <c r="I153" s="40">
        <v>1414108</v>
      </c>
      <c r="J153" s="41">
        <v>6.1633078380675332E-2</v>
      </c>
      <c r="K153" s="40">
        <v>1853085</v>
      </c>
      <c r="L153" s="41">
        <v>4.0256004634624754E-2</v>
      </c>
      <c r="M153" s="40">
        <v>121922</v>
      </c>
      <c r="N153" s="41">
        <v>2.5166275677084737E-2</v>
      </c>
    </row>
    <row r="154" spans="2:14" hidden="1" outlineLevel="1" x14ac:dyDescent="0.25">
      <c r="B154" s="43" t="s">
        <v>49</v>
      </c>
      <c r="C154" s="44">
        <v>864232</v>
      </c>
      <c r="D154" s="45">
        <v>1.6562297534894466E-3</v>
      </c>
      <c r="E154" s="28">
        <v>327344</v>
      </c>
      <c r="F154" s="29">
        <v>8.9414781641150576E-3</v>
      </c>
      <c r="G154" s="44">
        <v>266128</v>
      </c>
      <c r="H154" s="45">
        <v>-3.1391831936321002E-2</v>
      </c>
      <c r="I154" s="28">
        <v>107858</v>
      </c>
      <c r="J154" s="29">
        <v>2.9719795694305162E-2</v>
      </c>
      <c r="K154" s="44">
        <v>151023</v>
      </c>
      <c r="L154" s="45">
        <v>3.3483884212687443E-2</v>
      </c>
      <c r="M154" s="28">
        <v>11879</v>
      </c>
      <c r="N154" s="29">
        <v>-6.6996544140747738E-2</v>
      </c>
    </row>
    <row r="155" spans="2:14" hidden="1" outlineLevel="1" x14ac:dyDescent="0.25">
      <c r="B155" s="43" t="s">
        <v>50</v>
      </c>
      <c r="C155" s="44">
        <v>906248</v>
      </c>
      <c r="D155" s="45">
        <v>4.4511832876688029E-3</v>
      </c>
      <c r="E155" s="28">
        <v>341823</v>
      </c>
      <c r="F155" s="29">
        <v>-2.6857827744358076E-2</v>
      </c>
      <c r="G155" s="44">
        <v>277510</v>
      </c>
      <c r="H155" s="45">
        <v>6.3933382917871207E-2</v>
      </c>
      <c r="I155" s="28">
        <v>123951</v>
      </c>
      <c r="J155" s="29">
        <v>3.7568117325029515E-2</v>
      </c>
      <c r="K155" s="44">
        <v>147985</v>
      </c>
      <c r="L155" s="45">
        <v>-4.5436660237761939E-2</v>
      </c>
      <c r="M155" s="28">
        <v>14979</v>
      </c>
      <c r="N155" s="29">
        <v>-4.2814237331458838E-2</v>
      </c>
    </row>
    <row r="156" spans="2:14" hidden="1" outlineLevel="1" x14ac:dyDescent="0.25">
      <c r="B156" s="43" t="s">
        <v>51</v>
      </c>
      <c r="C156" s="44">
        <v>876234</v>
      </c>
      <c r="D156" s="45">
        <v>-1.7819131943627164E-2</v>
      </c>
      <c r="E156" s="28">
        <v>323375</v>
      </c>
      <c r="F156" s="29">
        <v>-1.6128345239688979E-2</v>
      </c>
      <c r="G156" s="44">
        <v>253821</v>
      </c>
      <c r="H156" s="45">
        <v>-8.1829099774997971E-2</v>
      </c>
      <c r="I156" s="28">
        <v>122313</v>
      </c>
      <c r="J156" s="29">
        <v>-1.3797945820610558E-3</v>
      </c>
      <c r="K156" s="44">
        <v>169996</v>
      </c>
      <c r="L156" s="45">
        <v>9.5455043400372475E-2</v>
      </c>
      <c r="M156" s="28">
        <v>6729</v>
      </c>
      <c r="N156" s="29">
        <v>-0.28016688061617456</v>
      </c>
    </row>
    <row r="157" spans="2:14" hidden="1" outlineLevel="1" x14ac:dyDescent="0.25">
      <c r="B157" s="43" t="s">
        <v>52</v>
      </c>
      <c r="C157" s="44">
        <v>747138</v>
      </c>
      <c r="D157" s="45">
        <v>-5.444480724108347E-2</v>
      </c>
      <c r="E157" s="28">
        <v>261351</v>
      </c>
      <c r="F157" s="29">
        <v>-9.7192620048568656E-2</v>
      </c>
      <c r="G157" s="44">
        <v>224712</v>
      </c>
      <c r="H157" s="45">
        <v>-6.024640554036087E-2</v>
      </c>
      <c r="I157" s="28">
        <v>110248</v>
      </c>
      <c r="J157" s="29">
        <v>-3.2637488811940729E-3</v>
      </c>
      <c r="K157" s="44">
        <v>143866</v>
      </c>
      <c r="L157" s="45">
        <v>4.4263851653261188E-3</v>
      </c>
      <c r="M157" s="28">
        <v>6961</v>
      </c>
      <c r="N157" s="29">
        <v>-9.7380705394190858E-2</v>
      </c>
    </row>
    <row r="158" spans="2:14" hidden="1" outlineLevel="1" x14ac:dyDescent="0.25">
      <c r="B158" s="43" t="s">
        <v>53</v>
      </c>
      <c r="C158" s="44">
        <v>794655</v>
      </c>
      <c r="D158" s="45">
        <v>-2.4681963510950977E-2</v>
      </c>
      <c r="E158" s="28">
        <v>302780</v>
      </c>
      <c r="F158" s="29">
        <v>-3.2617759729575146E-2</v>
      </c>
      <c r="G158" s="44">
        <v>216124</v>
      </c>
      <c r="H158" s="45">
        <v>-8.1386650345132483E-2</v>
      </c>
      <c r="I158" s="28">
        <v>112996</v>
      </c>
      <c r="J158" s="29">
        <v>2.3931856281999009E-2</v>
      </c>
      <c r="K158" s="44">
        <v>155448</v>
      </c>
      <c r="L158" s="45">
        <v>4.2925192888292552E-2</v>
      </c>
      <c r="M158" s="28">
        <v>7307</v>
      </c>
      <c r="N158" s="29">
        <v>2.9299901394562511E-2</v>
      </c>
    </row>
    <row r="159" spans="2:14" hidden="1" outlineLevel="1" x14ac:dyDescent="0.25">
      <c r="B159" s="43" t="s">
        <v>54</v>
      </c>
      <c r="C159" s="44">
        <v>783845</v>
      </c>
      <c r="D159" s="45">
        <v>-5.6708561581192085E-2</v>
      </c>
      <c r="E159" s="28">
        <v>279751</v>
      </c>
      <c r="F159" s="29">
        <v>-7.0853980948838213E-2</v>
      </c>
      <c r="G159" s="44">
        <v>225803</v>
      </c>
      <c r="H159" s="45">
        <v>-0.10846004114137708</v>
      </c>
      <c r="I159" s="28">
        <v>121883</v>
      </c>
      <c r="J159" s="29">
        <v>6.7669370521557859E-2</v>
      </c>
      <c r="K159" s="44">
        <v>149427</v>
      </c>
      <c r="L159" s="45">
        <v>-2.733894432619266E-2</v>
      </c>
      <c r="M159" s="28">
        <v>6981</v>
      </c>
      <c r="N159" s="29">
        <v>-0.20904146838885107</v>
      </c>
    </row>
    <row r="160" spans="2:14" hidden="1" outlineLevel="1" x14ac:dyDescent="0.25">
      <c r="B160" s="43" t="s">
        <v>55</v>
      </c>
      <c r="C160" s="44">
        <v>664532</v>
      </c>
      <c r="D160" s="45">
        <v>-6.7320890725307336E-2</v>
      </c>
      <c r="E160" s="28">
        <v>237081</v>
      </c>
      <c r="F160" s="29">
        <v>-0.14779148513997331</v>
      </c>
      <c r="G160" s="44">
        <v>195103</v>
      </c>
      <c r="H160" s="45">
        <v>-2.263288932527141E-2</v>
      </c>
      <c r="I160" s="28">
        <v>95836</v>
      </c>
      <c r="J160" s="29">
        <v>-4.3991780220657195E-2</v>
      </c>
      <c r="K160" s="44">
        <v>131985</v>
      </c>
      <c r="L160" s="45">
        <v>2.9130831429484916E-2</v>
      </c>
      <c r="M160" s="28">
        <v>4527</v>
      </c>
      <c r="N160" s="29">
        <v>-0.26818622696411254</v>
      </c>
    </row>
    <row r="161" spans="2:14" hidden="1" outlineLevel="1" x14ac:dyDescent="0.25">
      <c r="B161" s="43" t="s">
        <v>56</v>
      </c>
      <c r="C161" s="44">
        <v>649927</v>
      </c>
      <c r="D161" s="45">
        <v>-6.1803762156419251E-2</v>
      </c>
      <c r="E161" s="28">
        <v>242093</v>
      </c>
      <c r="F161" s="29">
        <v>-4.4632462914803717E-2</v>
      </c>
      <c r="G161" s="44">
        <v>181926</v>
      </c>
      <c r="H161" s="45">
        <v>-7.2459186899020089E-2</v>
      </c>
      <c r="I161" s="28">
        <v>88132</v>
      </c>
      <c r="J161" s="29">
        <v>-7.9945714583985805E-2</v>
      </c>
      <c r="K161" s="44">
        <v>131434</v>
      </c>
      <c r="L161" s="45">
        <v>-5.475806915597492E-2</v>
      </c>
      <c r="M161" s="28">
        <v>6342</v>
      </c>
      <c r="N161" s="29">
        <v>-0.24156900263094949</v>
      </c>
    </row>
    <row r="162" spans="2:14" collapsed="1" x14ac:dyDescent="0.25">
      <c r="B162" s="30" t="s">
        <v>74</v>
      </c>
      <c r="C162" s="31">
        <v>6148867</v>
      </c>
      <c r="D162" s="32">
        <v>-2.9171125671139997E-2</v>
      </c>
      <c r="E162" s="31">
        <v>2348175</v>
      </c>
      <c r="F162" s="32">
        <v>-1.0067220195147275E-2</v>
      </c>
      <c r="G162" s="31">
        <v>1857702</v>
      </c>
      <c r="H162" s="32">
        <v>-5.8230751214408016E-2</v>
      </c>
      <c r="I162" s="31">
        <v>795485</v>
      </c>
      <c r="J162" s="32">
        <v>-1.5654543294692957E-2</v>
      </c>
      <c r="K162" s="31">
        <v>1056552</v>
      </c>
      <c r="L162" s="32">
        <v>-2.5932072131872985E-2</v>
      </c>
      <c r="M162" s="31">
        <v>90953</v>
      </c>
      <c r="N162" s="32">
        <v>-5.4434498747258031E-2</v>
      </c>
    </row>
    <row r="163" spans="2:14" hidden="1" outlineLevel="1" x14ac:dyDescent="0.25">
      <c r="B163" s="43" t="s">
        <v>58</v>
      </c>
      <c r="C163" s="44">
        <v>757816</v>
      </c>
      <c r="D163" s="45">
        <v>-0.12207102524832425</v>
      </c>
      <c r="E163" s="28">
        <v>288341</v>
      </c>
      <c r="F163" s="29">
        <v>-0.10061790585747299</v>
      </c>
      <c r="G163" s="44">
        <v>211460</v>
      </c>
      <c r="H163" s="45">
        <v>-0.17705434803759412</v>
      </c>
      <c r="I163" s="28">
        <v>104375</v>
      </c>
      <c r="J163" s="29">
        <v>-0.11057426012560612</v>
      </c>
      <c r="K163" s="44">
        <v>142691</v>
      </c>
      <c r="L163" s="45">
        <v>-8.408113486103086E-2</v>
      </c>
      <c r="M163" s="28">
        <v>10949</v>
      </c>
      <c r="N163" s="29">
        <v>-0.12344888319590108</v>
      </c>
    </row>
    <row r="164" spans="2:14" hidden="1" outlineLevel="1" x14ac:dyDescent="0.25">
      <c r="B164" s="43" t="s">
        <v>59</v>
      </c>
      <c r="C164" s="44">
        <v>1029919</v>
      </c>
      <c r="D164" s="45">
        <v>1.4433670027037326E-2</v>
      </c>
      <c r="E164" s="28">
        <v>399737</v>
      </c>
      <c r="F164" s="29">
        <v>3.6525252106178963E-2</v>
      </c>
      <c r="G164" s="44">
        <v>308458</v>
      </c>
      <c r="H164" s="45">
        <v>1.458103774360664E-2</v>
      </c>
      <c r="I164" s="28">
        <v>131504</v>
      </c>
      <c r="J164" s="29">
        <v>-1.0176431625218307E-2</v>
      </c>
      <c r="K164" s="44">
        <v>173951</v>
      </c>
      <c r="L164" s="45">
        <v>-6.0624414325874953E-3</v>
      </c>
      <c r="M164" s="28">
        <v>16269</v>
      </c>
      <c r="N164" s="29">
        <v>-8.1936685288640621E-2</v>
      </c>
    </row>
    <row r="165" spans="2:14" hidden="1" outlineLevel="1" x14ac:dyDescent="0.25">
      <c r="B165" s="43" t="s">
        <v>60</v>
      </c>
      <c r="C165" s="44">
        <v>892123</v>
      </c>
      <c r="D165" s="45">
        <v>7.9873369298777419E-4</v>
      </c>
      <c r="E165" s="28">
        <v>342025</v>
      </c>
      <c r="F165" s="29">
        <v>3.9774561892740312E-3</v>
      </c>
      <c r="G165" s="44">
        <v>272047</v>
      </c>
      <c r="H165" s="45">
        <v>-2.5158742672036882E-2</v>
      </c>
      <c r="I165" s="28">
        <v>114502</v>
      </c>
      <c r="J165" s="29">
        <v>6.5809069923300267E-2</v>
      </c>
      <c r="K165" s="44">
        <v>149402</v>
      </c>
      <c r="L165" s="45">
        <v>1.4679956831542551E-3</v>
      </c>
      <c r="M165" s="28">
        <v>14147</v>
      </c>
      <c r="N165" s="29">
        <v>-6.0499402311063877E-2</v>
      </c>
    </row>
    <row r="166" spans="2:14" hidden="1" outlineLevel="1" x14ac:dyDescent="0.25">
      <c r="B166" s="43" t="s">
        <v>61</v>
      </c>
      <c r="C166" s="44">
        <v>811843</v>
      </c>
      <c r="D166" s="45">
        <v>-6.5820602869359868E-2</v>
      </c>
      <c r="E166" s="28">
        <v>313696</v>
      </c>
      <c r="F166" s="29">
        <v>-3.6367825272244136E-2</v>
      </c>
      <c r="G166" s="44">
        <v>253708</v>
      </c>
      <c r="H166" s="45">
        <v>-0.10432817905810921</v>
      </c>
      <c r="I166" s="28">
        <v>98414</v>
      </c>
      <c r="J166" s="29">
        <v>-7.0092221634288299E-2</v>
      </c>
      <c r="K166" s="44">
        <v>134166</v>
      </c>
      <c r="L166" s="45">
        <v>-5.6424899253810112E-2</v>
      </c>
      <c r="M166" s="28">
        <v>11859</v>
      </c>
      <c r="N166" s="29">
        <v>-3.0176643768400346E-2</v>
      </c>
    </row>
    <row r="167" spans="2:14" collapsed="1" x14ac:dyDescent="0.25">
      <c r="B167" s="39">
        <v>2002</v>
      </c>
      <c r="C167" s="40">
        <v>9778512</v>
      </c>
      <c r="D167" s="41">
        <v>-3.5383530879625313E-2</v>
      </c>
      <c r="E167" s="40">
        <v>3659397</v>
      </c>
      <c r="F167" s="41">
        <v>-4.0029748241731999E-2</v>
      </c>
      <c r="G167" s="40">
        <v>2886800</v>
      </c>
      <c r="H167" s="41">
        <v>-5.6218551379824344E-2</v>
      </c>
      <c r="I167" s="40">
        <v>1332012</v>
      </c>
      <c r="J167" s="41">
        <v>-6.9386924363257219E-3</v>
      </c>
      <c r="K167" s="40">
        <v>1781374</v>
      </c>
      <c r="L167" s="41">
        <v>-5.7754495396049599E-3</v>
      </c>
      <c r="M167" s="40">
        <v>118929</v>
      </c>
      <c r="N167" s="41">
        <v>-0.10855845051419666</v>
      </c>
    </row>
    <row r="168" spans="2:14" hidden="1" outlineLevel="1" x14ac:dyDescent="0.25">
      <c r="B168" s="43" t="s">
        <v>49</v>
      </c>
      <c r="C168" s="44">
        <v>862803</v>
      </c>
      <c r="D168" s="45">
        <v>-2.3838266357270821E-2</v>
      </c>
      <c r="E168" s="28">
        <v>324443</v>
      </c>
      <c r="F168" s="29">
        <v>-5.937011663540348E-2</v>
      </c>
      <c r="G168" s="44">
        <v>274753</v>
      </c>
      <c r="H168" s="45">
        <v>-2.3107391236328989E-2</v>
      </c>
      <c r="I168" s="28">
        <v>104745</v>
      </c>
      <c r="J168" s="29">
        <v>8.1910408685776925E-3</v>
      </c>
      <c r="K168" s="44">
        <v>146130</v>
      </c>
      <c r="L168" s="45">
        <v>3.3787512203404146E-2</v>
      </c>
      <c r="M168" s="28">
        <v>12732</v>
      </c>
      <c r="N168" s="29">
        <v>2.2486347574686816E-2</v>
      </c>
    </row>
    <row r="169" spans="2:14" hidden="1" outlineLevel="1" x14ac:dyDescent="0.25">
      <c r="B169" s="43" t="s">
        <v>50</v>
      </c>
      <c r="C169" s="44">
        <v>902232</v>
      </c>
      <c r="D169" s="45">
        <v>-4.6522198160072747E-3</v>
      </c>
      <c r="E169" s="28">
        <v>351257</v>
      </c>
      <c r="F169" s="29">
        <v>5.6602695223198163E-2</v>
      </c>
      <c r="G169" s="44">
        <v>260834</v>
      </c>
      <c r="H169" s="45">
        <v>-6.1626685470060893E-2</v>
      </c>
      <c r="I169" s="28">
        <v>119463</v>
      </c>
      <c r="J169" s="29">
        <v>-1.6611651204715194E-2</v>
      </c>
      <c r="K169" s="44">
        <v>155029</v>
      </c>
      <c r="L169" s="45">
        <v>-2.3697667388785315E-2</v>
      </c>
      <c r="M169" s="28">
        <v>15649</v>
      </c>
      <c r="N169" s="29">
        <v>-7.7986304844027687E-3</v>
      </c>
    </row>
    <row r="170" spans="2:14" hidden="1" outlineLevel="1" x14ac:dyDescent="0.25">
      <c r="B170" s="43" t="s">
        <v>51</v>
      </c>
      <c r="C170" s="44">
        <v>892131</v>
      </c>
      <c r="D170" s="45">
        <v>-1.3563718628303079E-2</v>
      </c>
      <c r="E170" s="28">
        <v>328676</v>
      </c>
      <c r="F170" s="29">
        <v>1.997585642954447E-2</v>
      </c>
      <c r="G170" s="44">
        <v>276442</v>
      </c>
      <c r="H170" s="45">
        <v>-4.6889760793264457E-2</v>
      </c>
      <c r="I170" s="28">
        <v>122482</v>
      </c>
      <c r="J170" s="29">
        <v>2.6758320060357166E-2</v>
      </c>
      <c r="K170" s="44">
        <v>155183</v>
      </c>
      <c r="L170" s="45">
        <v>-4.4204237496920373E-2</v>
      </c>
      <c r="M170" s="28">
        <v>9348</v>
      </c>
      <c r="N170" s="29">
        <v>-0.10690742333046721</v>
      </c>
    </row>
    <row r="171" spans="2:14" hidden="1" outlineLevel="1" x14ac:dyDescent="0.25">
      <c r="B171" s="43" t="s">
        <v>52</v>
      </c>
      <c r="C171" s="44">
        <v>790158</v>
      </c>
      <c r="D171" s="45">
        <v>8.8106458033569979E-3</v>
      </c>
      <c r="E171" s="28">
        <v>289487</v>
      </c>
      <c r="F171" s="29">
        <v>-2.6410842806215085E-2</v>
      </c>
      <c r="G171" s="44">
        <v>239118</v>
      </c>
      <c r="H171" s="45">
        <v>2.0215035412577853E-2</v>
      </c>
      <c r="I171" s="28">
        <v>110609</v>
      </c>
      <c r="J171" s="29">
        <v>3.7296496361317377E-2</v>
      </c>
      <c r="K171" s="44">
        <v>143232</v>
      </c>
      <c r="L171" s="45">
        <v>4.7699161003869506E-2</v>
      </c>
      <c r="M171" s="28">
        <v>7712</v>
      </c>
      <c r="N171" s="29">
        <v>-5.8823529411764719E-2</v>
      </c>
    </row>
    <row r="172" spans="2:14" hidden="1" outlineLevel="1" x14ac:dyDescent="0.25">
      <c r="B172" s="43" t="s">
        <v>53</v>
      </c>
      <c r="C172" s="44">
        <v>814765</v>
      </c>
      <c r="D172" s="45">
        <v>9.1556195215842795E-3</v>
      </c>
      <c r="E172" s="28">
        <v>312989</v>
      </c>
      <c r="F172" s="29">
        <v>7.488392219352713E-2</v>
      </c>
      <c r="G172" s="44">
        <v>235272</v>
      </c>
      <c r="H172" s="45">
        <v>-3.3905612883886493E-2</v>
      </c>
      <c r="I172" s="28">
        <v>110355</v>
      </c>
      <c r="J172" s="29">
        <v>1.7012413716834596E-2</v>
      </c>
      <c r="K172" s="44">
        <v>149050</v>
      </c>
      <c r="L172" s="45">
        <v>-3.7685538489350301E-2</v>
      </c>
      <c r="M172" s="28">
        <v>7099</v>
      </c>
      <c r="N172" s="29">
        <v>-0.23370034542314333</v>
      </c>
    </row>
    <row r="173" spans="2:14" hidden="1" outlineLevel="1" x14ac:dyDescent="0.25">
      <c r="B173" s="43" t="s">
        <v>54</v>
      </c>
      <c r="C173" s="44">
        <v>830968</v>
      </c>
      <c r="D173" s="45">
        <v>-1.725022884404781E-2</v>
      </c>
      <c r="E173" s="28">
        <v>301084</v>
      </c>
      <c r="F173" s="29">
        <v>3.1116651483914293E-2</v>
      </c>
      <c r="G173" s="44">
        <v>253273</v>
      </c>
      <c r="H173" s="45">
        <v>-6.9512920931394495E-2</v>
      </c>
      <c r="I173" s="28">
        <v>114158</v>
      </c>
      <c r="J173" s="29">
        <v>-3.6909552614039942E-2</v>
      </c>
      <c r="K173" s="44">
        <v>153627</v>
      </c>
      <c r="L173" s="45">
        <v>-3.9743257261410925E-3</v>
      </c>
      <c r="M173" s="28">
        <v>8826</v>
      </c>
      <c r="N173" s="29">
        <v>2.7593433461404082E-2</v>
      </c>
    </row>
    <row r="174" spans="2:14" hidden="1" outlineLevel="1" x14ac:dyDescent="0.25">
      <c r="B174" s="43" t="s">
        <v>55</v>
      </c>
      <c r="C174" s="44">
        <v>712498</v>
      </c>
      <c r="D174" s="45">
        <v>3.6568794899921819E-2</v>
      </c>
      <c r="E174" s="28">
        <v>278196</v>
      </c>
      <c r="F174" s="29">
        <v>0.10133016627078395</v>
      </c>
      <c r="G174" s="44">
        <v>199621</v>
      </c>
      <c r="H174" s="45">
        <v>-1.5559040517615474E-2</v>
      </c>
      <c r="I174" s="28">
        <v>100246</v>
      </c>
      <c r="J174" s="29">
        <v>7.2138265900899556E-2</v>
      </c>
      <c r="K174" s="44">
        <v>128249</v>
      </c>
      <c r="L174" s="45">
        <v>-2.527835835075054E-2</v>
      </c>
      <c r="M174" s="28">
        <v>6186</v>
      </c>
      <c r="N174" s="29">
        <v>-0.10477568740955134</v>
      </c>
    </row>
    <row r="175" spans="2:14" hidden="1" outlineLevel="1" x14ac:dyDescent="0.25">
      <c r="B175" s="43" t="s">
        <v>56</v>
      </c>
      <c r="C175" s="44">
        <v>692741</v>
      </c>
      <c r="D175" s="45">
        <v>2.9293073373094058E-2</v>
      </c>
      <c r="E175" s="28">
        <v>253403</v>
      </c>
      <c r="F175" s="29">
        <v>6.622823073006745E-2</v>
      </c>
      <c r="G175" s="44">
        <v>196138</v>
      </c>
      <c r="H175" s="45">
        <v>-5.2770869050781211E-2</v>
      </c>
      <c r="I175" s="28">
        <v>95790</v>
      </c>
      <c r="J175" s="29">
        <v>-3.2042926001151995E-2</v>
      </c>
      <c r="K175" s="44">
        <v>139048</v>
      </c>
      <c r="L175" s="45">
        <v>0.14820809248554911</v>
      </c>
      <c r="M175" s="28">
        <v>8362</v>
      </c>
      <c r="N175" s="29">
        <v>1.5175427947068165E-2</v>
      </c>
    </row>
    <row r="176" spans="2:14" collapsed="1" x14ac:dyDescent="0.25">
      <c r="B176" s="30" t="s">
        <v>75</v>
      </c>
      <c r="C176" s="31">
        <v>6333626</v>
      </c>
      <c r="D176" s="32">
        <v>4.0797257680728727E-2</v>
      </c>
      <c r="E176" s="31">
        <v>2372055</v>
      </c>
      <c r="F176" s="32">
        <v>4.5127580153963232E-2</v>
      </c>
      <c r="G176" s="31">
        <v>1972566</v>
      </c>
      <c r="H176" s="32">
        <v>2.3309935034314E-2</v>
      </c>
      <c r="I176" s="31">
        <v>808136</v>
      </c>
      <c r="J176" s="32">
        <v>5.6639692893855731E-2</v>
      </c>
      <c r="K176" s="31">
        <v>1084680</v>
      </c>
      <c r="L176" s="32">
        <v>5.3109872249698542E-2</v>
      </c>
      <c r="M176" s="31">
        <v>96189</v>
      </c>
      <c r="N176" s="32">
        <v>3.0964630225080336E-2</v>
      </c>
    </row>
    <row r="177" spans="2:14" hidden="1" outlineLevel="1" x14ac:dyDescent="0.25">
      <c r="B177" s="43" t="s">
        <v>58</v>
      </c>
      <c r="C177" s="44">
        <v>863186</v>
      </c>
      <c r="D177" s="45">
        <v>1.1726157682605542E-3</v>
      </c>
      <c r="E177" s="28">
        <v>320599</v>
      </c>
      <c r="F177" s="29">
        <v>7.017103010695358E-3</v>
      </c>
      <c r="G177" s="44">
        <v>256955</v>
      </c>
      <c r="H177" s="45">
        <v>-2.7974276527331199E-2</v>
      </c>
      <c r="I177" s="28">
        <v>117351</v>
      </c>
      <c r="J177" s="29">
        <v>2.9982007284855339E-2</v>
      </c>
      <c r="K177" s="44">
        <v>155790</v>
      </c>
      <c r="L177" s="45">
        <v>1.8128823129607285E-2</v>
      </c>
      <c r="M177" s="28">
        <v>12491</v>
      </c>
      <c r="N177" s="29">
        <v>-1.4389639459588821E-3</v>
      </c>
    </row>
    <row r="178" spans="2:14" hidden="1" outlineLevel="1" x14ac:dyDescent="0.25">
      <c r="B178" s="43" t="s">
        <v>59</v>
      </c>
      <c r="C178" s="44">
        <v>1015265</v>
      </c>
      <c r="D178" s="45">
        <v>7.5294384297809547E-2</v>
      </c>
      <c r="E178" s="28">
        <v>385651</v>
      </c>
      <c r="F178" s="29">
        <v>8.8797540365726624E-2</v>
      </c>
      <c r="G178" s="44">
        <v>304025</v>
      </c>
      <c r="H178" s="45">
        <v>4.6773860349814012E-2</v>
      </c>
      <c r="I178" s="28">
        <v>132856</v>
      </c>
      <c r="J178" s="29">
        <v>8.6774425757476514E-2</v>
      </c>
      <c r="K178" s="44">
        <v>175012</v>
      </c>
      <c r="L178" s="45">
        <v>9.8914347069867237E-2</v>
      </c>
      <c r="M178" s="28">
        <v>17721</v>
      </c>
      <c r="N178" s="29">
        <v>-1.7029065897492757E-2</v>
      </c>
    </row>
    <row r="179" spans="2:14" hidden="1" outlineLevel="1" x14ac:dyDescent="0.25">
      <c r="B179" s="43" t="s">
        <v>60</v>
      </c>
      <c r="C179" s="44">
        <v>891411</v>
      </c>
      <c r="D179" s="45">
        <v>4.4101438462142095E-2</v>
      </c>
      <c r="E179" s="28">
        <v>340670</v>
      </c>
      <c r="F179" s="29">
        <v>2.8844614775956678E-2</v>
      </c>
      <c r="G179" s="44">
        <v>279068</v>
      </c>
      <c r="H179" s="45">
        <v>5.6919621722548497E-2</v>
      </c>
      <c r="I179" s="28">
        <v>107432</v>
      </c>
      <c r="J179" s="29">
        <v>3.9335951860379526E-2</v>
      </c>
      <c r="K179" s="44">
        <v>149183</v>
      </c>
      <c r="L179" s="45">
        <v>5.7120789104462721E-2</v>
      </c>
      <c r="M179" s="28">
        <v>15058</v>
      </c>
      <c r="N179" s="29">
        <v>6.6959540848862797E-2</v>
      </c>
    </row>
    <row r="180" spans="2:14" hidden="1" outlineLevel="1" x14ac:dyDescent="0.25">
      <c r="B180" s="43" t="s">
        <v>61</v>
      </c>
      <c r="C180" s="44">
        <v>869044</v>
      </c>
      <c r="D180" s="45">
        <v>5.3927043805490626E-2</v>
      </c>
      <c r="E180" s="28">
        <v>325535</v>
      </c>
      <c r="F180" s="29">
        <v>8.1016012592233455E-2</v>
      </c>
      <c r="G180" s="44">
        <v>283260</v>
      </c>
      <c r="H180" s="45">
        <v>7.9171633426442511E-3</v>
      </c>
      <c r="I180" s="28">
        <v>105832</v>
      </c>
      <c r="J180" s="29">
        <v>0.10791005401783837</v>
      </c>
      <c r="K180" s="44">
        <v>142189</v>
      </c>
      <c r="L180" s="45">
        <v>4.4808253301100054E-2</v>
      </c>
      <c r="M180" s="28">
        <v>12228</v>
      </c>
      <c r="N180" s="29">
        <v>0.13337658726480672</v>
      </c>
    </row>
    <row r="181" spans="2:14" collapsed="1" x14ac:dyDescent="0.25">
      <c r="B181" s="39">
        <v>2001</v>
      </c>
      <c r="C181" s="40">
        <v>10137202</v>
      </c>
      <c r="D181" s="41">
        <v>1.6161324349484696E-2</v>
      </c>
      <c r="E181" s="40">
        <v>3811990</v>
      </c>
      <c r="F181" s="41">
        <v>3.7218049818159793E-2</v>
      </c>
      <c r="G181" s="40">
        <v>3058759</v>
      </c>
      <c r="H181" s="41">
        <v>-1.6180743670285547E-2</v>
      </c>
      <c r="I181" s="40">
        <v>1341319</v>
      </c>
      <c r="J181" s="41">
        <v>2.7142741183299401E-2</v>
      </c>
      <c r="K181" s="40">
        <v>1791722</v>
      </c>
      <c r="L181" s="41">
        <v>2.3544607362324221E-2</v>
      </c>
      <c r="M181" s="40">
        <v>133412</v>
      </c>
      <c r="N181" s="41">
        <v>-1.412905323519853E-2</v>
      </c>
    </row>
    <row r="182" spans="2:14" hidden="1" outlineLevel="1" x14ac:dyDescent="0.25">
      <c r="B182" s="43" t="s">
        <v>49</v>
      </c>
      <c r="C182" s="44">
        <v>883873</v>
      </c>
      <c r="D182" s="45">
        <v>0.11854765330670713</v>
      </c>
      <c r="E182" s="28">
        <v>344921</v>
      </c>
      <c r="F182" s="29">
        <v>0.18898916220837236</v>
      </c>
      <c r="G182" s="44">
        <v>281252</v>
      </c>
      <c r="H182" s="45">
        <v>9.8280251792380646E-2</v>
      </c>
      <c r="I182" s="28">
        <v>103894</v>
      </c>
      <c r="J182" s="29">
        <v>7.2498477356484292E-2</v>
      </c>
      <c r="K182" s="44">
        <v>141354</v>
      </c>
      <c r="L182" s="45">
        <v>5.5164073930309643E-2</v>
      </c>
      <c r="M182" s="28">
        <v>12452</v>
      </c>
      <c r="N182" s="29">
        <v>-5.5378546502806825E-2</v>
      </c>
    </row>
    <row r="183" spans="2:14" hidden="1" outlineLevel="1" x14ac:dyDescent="0.25">
      <c r="B183" s="43" t="s">
        <v>50</v>
      </c>
      <c r="C183" s="44">
        <v>906449</v>
      </c>
      <c r="D183" s="45">
        <v>-1.3698019015535801E-2</v>
      </c>
      <c r="E183" s="28">
        <v>332440</v>
      </c>
      <c r="F183" s="29">
        <v>-3.2240222406590635E-2</v>
      </c>
      <c r="G183" s="44">
        <v>277964</v>
      </c>
      <c r="H183" s="45">
        <v>-1.8897493276106681E-2</v>
      </c>
      <c r="I183" s="28">
        <v>121481</v>
      </c>
      <c r="J183" s="29">
        <v>2.1283089842687453E-3</v>
      </c>
      <c r="K183" s="44">
        <v>158792</v>
      </c>
      <c r="L183" s="45">
        <v>2.0592847777463508E-2</v>
      </c>
      <c r="M183" s="28">
        <v>15772</v>
      </c>
      <c r="N183" s="29">
        <v>2.4555021436923452E-2</v>
      </c>
    </row>
    <row r="184" spans="2:14" hidden="1" outlineLevel="1" x14ac:dyDescent="0.25">
      <c r="B184" s="43" t="s">
        <v>51</v>
      </c>
      <c r="C184" s="44">
        <v>904398</v>
      </c>
      <c r="D184" s="45">
        <v>1.4536031589338583E-2</v>
      </c>
      <c r="E184" s="28">
        <v>322239</v>
      </c>
      <c r="F184" s="29">
        <v>-2.7056159420289827E-2</v>
      </c>
      <c r="G184" s="44">
        <v>290042</v>
      </c>
      <c r="H184" s="45">
        <v>5.8085703287824586E-3</v>
      </c>
      <c r="I184" s="28">
        <v>119290</v>
      </c>
      <c r="J184" s="29">
        <v>6.8428123600537294E-2</v>
      </c>
      <c r="K184" s="44">
        <v>162360</v>
      </c>
      <c r="L184" s="45">
        <v>7.5673455326027872E-2</v>
      </c>
      <c r="M184" s="28">
        <v>10467</v>
      </c>
      <c r="N184" s="29">
        <v>0.12730210016155086</v>
      </c>
    </row>
    <row r="185" spans="2:14" hidden="1" outlineLevel="1" x14ac:dyDescent="0.25">
      <c r="B185" s="43" t="s">
        <v>52</v>
      </c>
      <c r="C185" s="44">
        <v>783257</v>
      </c>
      <c r="D185" s="45">
        <v>4.6985257456486851E-2</v>
      </c>
      <c r="E185" s="28">
        <v>297340</v>
      </c>
      <c r="F185" s="29">
        <v>0.12976275514081181</v>
      </c>
      <c r="G185" s="44">
        <v>234380</v>
      </c>
      <c r="H185" s="45">
        <v>-2.1439158299062733E-2</v>
      </c>
      <c r="I185" s="28">
        <v>106632</v>
      </c>
      <c r="J185" s="29">
        <v>9.1512099250706358E-2</v>
      </c>
      <c r="K185" s="44">
        <v>136711</v>
      </c>
      <c r="L185" s="45">
        <v>-1.2824308418840746E-2</v>
      </c>
      <c r="M185" s="28">
        <v>8194</v>
      </c>
      <c r="N185" s="29">
        <v>-0.11176151761517616</v>
      </c>
    </row>
    <row r="186" spans="2:14" hidden="1" outlineLevel="1" x14ac:dyDescent="0.25">
      <c r="B186" s="43" t="s">
        <v>53</v>
      </c>
      <c r="C186" s="44">
        <v>807373</v>
      </c>
      <c r="D186" s="45">
        <v>-7.5620309313051415E-4</v>
      </c>
      <c r="E186" s="28">
        <v>291184</v>
      </c>
      <c r="F186" s="29">
        <v>2.620273551624841E-2</v>
      </c>
      <c r="G186" s="44">
        <v>243529</v>
      </c>
      <c r="H186" s="45">
        <v>-9.7663096036489372E-2</v>
      </c>
      <c r="I186" s="28">
        <v>108509</v>
      </c>
      <c r="J186" s="29">
        <v>4.0284928144803223E-2</v>
      </c>
      <c r="K186" s="44">
        <v>154887</v>
      </c>
      <c r="L186" s="45">
        <v>9.3587607320379629E-2</v>
      </c>
      <c r="M186" s="28">
        <v>9264</v>
      </c>
      <c r="N186" s="29">
        <v>0.1016767748840528</v>
      </c>
    </row>
    <row r="187" spans="2:14" hidden="1" outlineLevel="1" x14ac:dyDescent="0.25">
      <c r="B187" s="43" t="s">
        <v>54</v>
      </c>
      <c r="C187" s="44">
        <v>845554</v>
      </c>
      <c r="D187" s="45">
        <v>5.7093135771847381E-2</v>
      </c>
      <c r="E187" s="28">
        <v>291998</v>
      </c>
      <c r="F187" s="29">
        <v>-1.9914006934491524E-2</v>
      </c>
      <c r="G187" s="44">
        <v>272194</v>
      </c>
      <c r="H187" s="45">
        <v>0.1038188431950624</v>
      </c>
      <c r="I187" s="28">
        <v>118533</v>
      </c>
      <c r="J187" s="29">
        <v>0.16580280304893047</v>
      </c>
      <c r="K187" s="44">
        <v>154240</v>
      </c>
      <c r="L187" s="45">
        <v>6.0586265462871935E-2</v>
      </c>
      <c r="M187" s="28">
        <v>8589</v>
      </c>
      <c r="N187" s="29">
        <v>4.0082344393315594E-2</v>
      </c>
    </row>
    <row r="188" spans="2:14" hidden="1" outlineLevel="1" x14ac:dyDescent="0.25">
      <c r="B188" s="43" t="s">
        <v>55</v>
      </c>
      <c r="C188" s="44">
        <v>687362</v>
      </c>
      <c r="D188" s="45">
        <v>7.4426485158674005E-3</v>
      </c>
      <c r="E188" s="28">
        <v>252600</v>
      </c>
      <c r="F188" s="29">
        <v>7.6061257960766016E-2</v>
      </c>
      <c r="G188" s="44">
        <v>202776</v>
      </c>
      <c r="H188" s="45">
        <v>-5.9449982142277369E-2</v>
      </c>
      <c r="I188" s="28">
        <v>93501</v>
      </c>
      <c r="J188" s="29">
        <v>-1.9525392447804713E-2</v>
      </c>
      <c r="K188" s="44">
        <v>131575</v>
      </c>
      <c r="L188" s="45">
        <v>1.673763030392017E-2</v>
      </c>
      <c r="M188" s="28">
        <v>6910</v>
      </c>
      <c r="N188" s="29">
        <v>-3.6799553944800723E-2</v>
      </c>
    </row>
    <row r="189" spans="2:14" hidden="1" outlineLevel="1" x14ac:dyDescent="0.25">
      <c r="B189" s="43" t="s">
        <v>56</v>
      </c>
      <c r="C189" s="44">
        <v>673026</v>
      </c>
      <c r="D189" s="45">
        <v>-5.223223778616759E-2</v>
      </c>
      <c r="E189" s="28">
        <v>237663</v>
      </c>
      <c r="F189" s="29">
        <v>4.5947179764642687E-3</v>
      </c>
      <c r="G189" s="44">
        <v>207065</v>
      </c>
      <c r="H189" s="45">
        <v>-0.11461495702740843</v>
      </c>
      <c r="I189" s="28">
        <v>98961</v>
      </c>
      <c r="J189" s="29">
        <v>-1.4842910046589441E-2</v>
      </c>
      <c r="K189" s="44">
        <v>121100</v>
      </c>
      <c r="L189" s="45">
        <v>-7.4838039359491515E-2</v>
      </c>
      <c r="M189" s="28">
        <v>8237</v>
      </c>
      <c r="N189" s="29">
        <v>-1.0332812687732784E-2</v>
      </c>
    </row>
    <row r="190" spans="2:14" collapsed="1" x14ac:dyDescent="0.25">
      <c r="B190" s="30" t="s">
        <v>76</v>
      </c>
      <c r="C190" s="31">
        <v>6085360</v>
      </c>
      <c r="D190" s="32">
        <v>-1.0168393171362977E-2</v>
      </c>
      <c r="E190" s="31">
        <v>2269632</v>
      </c>
      <c r="F190" s="32">
        <v>-2.5107897887499675E-4</v>
      </c>
      <c r="G190" s="31">
        <v>1927633</v>
      </c>
      <c r="H190" s="32">
        <v>-1.6110179890118204E-2</v>
      </c>
      <c r="I190" s="31">
        <v>764817</v>
      </c>
      <c r="J190" s="32">
        <v>-6.0767284432736712E-3</v>
      </c>
      <c r="K190" s="31">
        <v>1029978</v>
      </c>
      <c r="L190" s="32">
        <v>-2.3190706646523118E-2</v>
      </c>
      <c r="M190" s="31">
        <v>93300</v>
      </c>
      <c r="N190" s="32">
        <v>-1.3241390980624379E-2</v>
      </c>
    </row>
    <row r="191" spans="2:14" hidden="1" outlineLevel="1" x14ac:dyDescent="0.25">
      <c r="B191" s="43" t="s">
        <v>58</v>
      </c>
      <c r="C191" s="44">
        <v>862175</v>
      </c>
      <c r="D191" s="45">
        <v>0.10186755479783804</v>
      </c>
      <c r="E191" s="28">
        <v>318365</v>
      </c>
      <c r="F191" s="29">
        <v>5.5569370534308105E-2</v>
      </c>
      <c r="G191" s="44">
        <v>264350</v>
      </c>
      <c r="H191" s="45">
        <v>0.1978557769863063</v>
      </c>
      <c r="I191" s="28">
        <v>113935</v>
      </c>
      <c r="J191" s="29">
        <v>0.12072357419684843</v>
      </c>
      <c r="K191" s="44">
        <v>153016</v>
      </c>
      <c r="L191" s="45">
        <v>5.1974480255197353E-2</v>
      </c>
      <c r="M191" s="28">
        <v>12509</v>
      </c>
      <c r="N191" s="29">
        <v>-4.2043191913003541E-2</v>
      </c>
    </row>
    <row r="192" spans="2:14" hidden="1" outlineLevel="1" x14ac:dyDescent="0.25">
      <c r="B192" s="43" t="s">
        <v>59</v>
      </c>
      <c r="C192" s="44">
        <v>944174</v>
      </c>
      <c r="D192" s="45">
        <v>-1.2594421559123048E-2</v>
      </c>
      <c r="E192" s="28">
        <v>354199</v>
      </c>
      <c r="F192" s="29">
        <v>3.0753919174928868E-2</v>
      </c>
      <c r="G192" s="44">
        <v>290440</v>
      </c>
      <c r="H192" s="45">
        <v>-4.5750989765577565E-2</v>
      </c>
      <c r="I192" s="28">
        <v>122248</v>
      </c>
      <c r="J192" s="29">
        <v>-4.7103849841376277E-2</v>
      </c>
      <c r="K192" s="44">
        <v>159259</v>
      </c>
      <c r="L192" s="45">
        <v>-2.5348682076609119E-2</v>
      </c>
      <c r="M192" s="28">
        <v>18028</v>
      </c>
      <c r="N192" s="29">
        <v>9.068909189908636E-2</v>
      </c>
    </row>
    <row r="193" spans="2:14" hidden="1" outlineLevel="1" x14ac:dyDescent="0.25">
      <c r="B193" s="43" t="s">
        <v>60</v>
      </c>
      <c r="C193" s="44">
        <v>853759</v>
      </c>
      <c r="D193" s="45">
        <v>-1.7181161388951538E-2</v>
      </c>
      <c r="E193" s="28">
        <v>331119</v>
      </c>
      <c r="F193" s="29">
        <v>2.8067647999403977E-2</v>
      </c>
      <c r="G193" s="44">
        <v>264039</v>
      </c>
      <c r="H193" s="45">
        <v>-5.2632145471245839E-2</v>
      </c>
      <c r="I193" s="28">
        <v>103366</v>
      </c>
      <c r="J193" s="29">
        <v>-5.5932048588912209E-2</v>
      </c>
      <c r="K193" s="44">
        <v>141122</v>
      </c>
      <c r="L193" s="45">
        <v>-1.9775090470865231E-2</v>
      </c>
      <c r="M193" s="28">
        <v>14113</v>
      </c>
      <c r="N193" s="29">
        <v>-2.2510042942235797E-2</v>
      </c>
    </row>
    <row r="194" spans="2:14" hidden="1" outlineLevel="1" x14ac:dyDescent="0.25">
      <c r="B194" s="43" t="s">
        <v>61</v>
      </c>
      <c r="C194" s="44">
        <v>824577</v>
      </c>
      <c r="D194" s="45">
        <v>-8.261480985365488E-2</v>
      </c>
      <c r="E194" s="28">
        <v>301138</v>
      </c>
      <c r="F194" s="29">
        <v>-0.12129090617294758</v>
      </c>
      <c r="G194" s="44">
        <v>281035</v>
      </c>
      <c r="H194" s="45">
        <v>-6.0950427030567078E-2</v>
      </c>
      <c r="I194" s="28">
        <v>95524</v>
      </c>
      <c r="J194" s="29">
        <v>-8.1252644942869212E-2</v>
      </c>
      <c r="K194" s="44">
        <v>136091</v>
      </c>
      <c r="L194" s="45">
        <v>-3.3307287967040744E-2</v>
      </c>
      <c r="M194" s="28">
        <v>10789</v>
      </c>
      <c r="N194" s="29">
        <v>-0.10842079167010987</v>
      </c>
    </row>
    <row r="195" spans="2:14" collapsed="1" x14ac:dyDescent="0.25">
      <c r="B195" s="39">
        <v>2000</v>
      </c>
      <c r="C195" s="40">
        <v>9975977</v>
      </c>
      <c r="D195" s="41">
        <v>1.2249505466880306E-2</v>
      </c>
      <c r="E195" s="40">
        <v>3675206</v>
      </c>
      <c r="F195" s="41">
        <v>2.3443478454589606E-2</v>
      </c>
      <c r="G195" s="40">
        <v>3109066</v>
      </c>
      <c r="H195" s="41">
        <v>-8.6714694116754032E-3</v>
      </c>
      <c r="I195" s="40">
        <v>1305874</v>
      </c>
      <c r="J195" s="41">
        <v>2.6107768998183234E-2</v>
      </c>
      <c r="K195" s="40">
        <v>1750507</v>
      </c>
      <c r="L195" s="41">
        <v>1.7766805876220815E-2</v>
      </c>
      <c r="M195" s="40">
        <v>135324</v>
      </c>
      <c r="N195" s="41">
        <v>-3.8411535279514464E-4</v>
      </c>
    </row>
    <row r="196" spans="2:14" hidden="1" outlineLevel="1" x14ac:dyDescent="0.25">
      <c r="B196" s="43" t="s">
        <v>49</v>
      </c>
      <c r="C196" s="44">
        <v>790197</v>
      </c>
      <c r="D196" s="45">
        <v>-0.10313732878733539</v>
      </c>
      <c r="E196" s="28">
        <v>290096</v>
      </c>
      <c r="F196" s="29">
        <v>-9.2156322759932907E-2</v>
      </c>
      <c r="G196" s="44">
        <v>256084</v>
      </c>
      <c r="H196" s="45">
        <v>-0.10007344646666272</v>
      </c>
      <c r="I196" s="28">
        <v>96871</v>
      </c>
      <c r="J196" s="29">
        <v>-0.11545450394923074</v>
      </c>
      <c r="K196" s="44">
        <v>133964</v>
      </c>
      <c r="L196" s="45">
        <v>-0.12365651186979532</v>
      </c>
      <c r="M196" s="28">
        <v>13182</v>
      </c>
      <c r="N196" s="29">
        <v>-9.5946780056237579E-2</v>
      </c>
    </row>
    <row r="197" spans="2:14" hidden="1" outlineLevel="1" x14ac:dyDescent="0.25">
      <c r="B197" s="43" t="s">
        <v>50</v>
      </c>
      <c r="C197" s="44">
        <v>919038</v>
      </c>
      <c r="D197" s="45">
        <v>-9.3530879634370345E-3</v>
      </c>
      <c r="E197" s="28">
        <v>343515</v>
      </c>
      <c r="F197" s="29">
        <v>2.712569854952851E-2</v>
      </c>
      <c r="G197" s="44">
        <v>283318</v>
      </c>
      <c r="H197" s="45">
        <v>-8.2237087186796454E-2</v>
      </c>
      <c r="I197" s="28">
        <v>121223</v>
      </c>
      <c r="J197" s="29">
        <v>5.8965869681060212E-2</v>
      </c>
      <c r="K197" s="44">
        <v>155588</v>
      </c>
      <c r="L197" s="45">
        <v>-3.9832958560870324E-4</v>
      </c>
      <c r="M197" s="28">
        <v>15394</v>
      </c>
      <c r="N197" s="29">
        <v>6.5771254500138543E-2</v>
      </c>
    </row>
    <row r="198" spans="2:14" hidden="1" outlineLevel="1" x14ac:dyDescent="0.25">
      <c r="B198" s="43" t="s">
        <v>51</v>
      </c>
      <c r="C198" s="44">
        <v>891440</v>
      </c>
      <c r="D198" s="45">
        <v>7.0298683257913108E-2</v>
      </c>
      <c r="E198" s="28">
        <v>331200</v>
      </c>
      <c r="F198" s="29">
        <v>8.1663645715965405E-2</v>
      </c>
      <c r="G198" s="44">
        <v>288367</v>
      </c>
      <c r="H198" s="45">
        <v>9.6890393503109573E-2</v>
      </c>
      <c r="I198" s="28">
        <v>111650</v>
      </c>
      <c r="J198" s="29">
        <v>9.364286413948486E-2</v>
      </c>
      <c r="K198" s="44">
        <v>150938</v>
      </c>
      <c r="L198" s="45">
        <v>-8.994931323371036E-3</v>
      </c>
      <c r="M198" s="28">
        <v>9285</v>
      </c>
      <c r="N198" s="29">
        <v>-1.2339112860333956E-2</v>
      </c>
    </row>
    <row r="199" spans="2:14" hidden="1" outlineLevel="1" x14ac:dyDescent="0.25">
      <c r="B199" s="43" t="s">
        <v>52</v>
      </c>
      <c r="C199" s="44">
        <v>748107</v>
      </c>
      <c r="D199" s="45">
        <v>0.10122619012571032</v>
      </c>
      <c r="E199" s="28">
        <v>263188</v>
      </c>
      <c r="F199" s="29">
        <v>8.2347715944794508E-2</v>
      </c>
      <c r="G199" s="44">
        <v>239515</v>
      </c>
      <c r="H199" s="45">
        <v>0.10277495131058556</v>
      </c>
      <c r="I199" s="28">
        <v>97692</v>
      </c>
      <c r="J199" s="29">
        <v>0.13463414634146331</v>
      </c>
      <c r="K199" s="44">
        <v>138487</v>
      </c>
      <c r="L199" s="45">
        <v>0.11217565190854417</v>
      </c>
      <c r="M199" s="28">
        <v>9225</v>
      </c>
      <c r="N199" s="29">
        <v>0.10294117647058831</v>
      </c>
    </row>
    <row r="200" spans="2:14" hidden="1" outlineLevel="1" x14ac:dyDescent="0.25">
      <c r="B200" s="43" t="s">
        <v>53</v>
      </c>
      <c r="C200" s="44">
        <v>807984</v>
      </c>
      <c r="D200" s="45">
        <v>6.273412180647342E-2</v>
      </c>
      <c r="E200" s="28">
        <v>283749</v>
      </c>
      <c r="F200" s="29">
        <v>5.2942311545854714E-2</v>
      </c>
      <c r="G200" s="44">
        <v>269887</v>
      </c>
      <c r="H200" s="45">
        <v>7.6731270995076928E-2</v>
      </c>
      <c r="I200" s="28">
        <v>104307</v>
      </c>
      <c r="J200" s="29">
        <v>0.10697570759973263</v>
      </c>
      <c r="K200" s="44">
        <v>141632</v>
      </c>
      <c r="L200" s="45">
        <v>2.5093185683783936E-2</v>
      </c>
      <c r="M200" s="28">
        <v>8409</v>
      </c>
      <c r="N200" s="29">
        <v>8.3634020618556626E-2</v>
      </c>
    </row>
    <row r="201" spans="2:14" hidden="1" outlineLevel="1" x14ac:dyDescent="0.25">
      <c r="B201" s="43" t="s">
        <v>54</v>
      </c>
      <c r="C201" s="44">
        <v>799886</v>
      </c>
      <c r="D201" s="45">
        <v>0.11080621306910898</v>
      </c>
      <c r="E201" s="28">
        <v>297931</v>
      </c>
      <c r="F201" s="29">
        <v>0.12809920484664894</v>
      </c>
      <c r="G201" s="44">
        <v>246593</v>
      </c>
      <c r="H201" s="45">
        <v>8.8749271497448046E-2</v>
      </c>
      <c r="I201" s="28">
        <v>101675</v>
      </c>
      <c r="J201" s="29">
        <v>0.21120972065042598</v>
      </c>
      <c r="K201" s="44">
        <v>145429</v>
      </c>
      <c r="L201" s="45">
        <v>5.5906889616565758E-2</v>
      </c>
      <c r="M201" s="28">
        <v>8258</v>
      </c>
      <c r="N201" s="29">
        <v>5.4796270277174708E-2</v>
      </c>
    </row>
    <row r="202" spans="2:14" hidden="1" outlineLevel="1" x14ac:dyDescent="0.25">
      <c r="B202" s="43" t="s">
        <v>55</v>
      </c>
      <c r="C202" s="44">
        <v>682284</v>
      </c>
      <c r="D202" s="45">
        <v>0.1237060936504093</v>
      </c>
      <c r="E202" s="28">
        <v>234745</v>
      </c>
      <c r="F202" s="29">
        <v>0.10414197286974836</v>
      </c>
      <c r="G202" s="44">
        <v>215593</v>
      </c>
      <c r="H202" s="45">
        <v>0.10871521653047256</v>
      </c>
      <c r="I202" s="28">
        <v>95363</v>
      </c>
      <c r="J202" s="29">
        <v>0.21343953988471664</v>
      </c>
      <c r="K202" s="44">
        <v>129409</v>
      </c>
      <c r="L202" s="45">
        <v>0.11871952695459731</v>
      </c>
      <c r="M202" s="28">
        <v>7174</v>
      </c>
      <c r="N202" s="29">
        <v>0.22611519398393432</v>
      </c>
    </row>
    <row r="203" spans="2:14" hidden="1" outlineLevel="1" x14ac:dyDescent="0.25">
      <c r="B203" s="43" t="s">
        <v>56</v>
      </c>
      <c r="C203" s="44">
        <v>710117</v>
      </c>
      <c r="D203" s="45">
        <v>0.1046902709934352</v>
      </c>
      <c r="E203" s="28">
        <v>236576</v>
      </c>
      <c r="F203" s="29">
        <v>-1.6336458701482259E-2</v>
      </c>
      <c r="G203" s="44">
        <v>233870</v>
      </c>
      <c r="H203" s="45">
        <v>0.16899930020993703</v>
      </c>
      <c r="I203" s="28">
        <v>100452</v>
      </c>
      <c r="J203" s="29">
        <v>0.30470698254364081</v>
      </c>
      <c r="K203" s="44">
        <v>130896</v>
      </c>
      <c r="L203" s="45">
        <v>0.1095890410958904</v>
      </c>
      <c r="M203" s="28">
        <v>8323</v>
      </c>
      <c r="N203" s="29">
        <v>0.1409184372858121</v>
      </c>
    </row>
    <row r="204" spans="2:14" collapsed="1" x14ac:dyDescent="0.25">
      <c r="B204" s="30" t="s">
        <v>77</v>
      </c>
      <c r="C204" s="31">
        <v>6147874</v>
      </c>
      <c r="D204" s="32">
        <v>7.9162624258521275E-2</v>
      </c>
      <c r="E204" s="31">
        <v>2270202</v>
      </c>
      <c r="F204" s="32">
        <v>5.349662470225125E-2</v>
      </c>
      <c r="G204" s="31">
        <v>1959196</v>
      </c>
      <c r="H204" s="32">
        <v>7.3744450272081208E-2</v>
      </c>
      <c r="I204" s="31">
        <v>769493</v>
      </c>
      <c r="J204" s="32">
        <v>0.16503706350456016</v>
      </c>
      <c r="K204" s="31">
        <v>1054431</v>
      </c>
      <c r="L204" s="32">
        <v>8.6381479306401276E-2</v>
      </c>
      <c r="M204" s="31">
        <v>94552</v>
      </c>
      <c r="N204" s="32">
        <v>9.6191525128977995E-2</v>
      </c>
    </row>
    <row r="205" spans="2:14" hidden="1" outlineLevel="1" x14ac:dyDescent="0.25">
      <c r="B205" s="43" t="s">
        <v>58</v>
      </c>
      <c r="C205" s="44">
        <v>782467</v>
      </c>
      <c r="D205" s="45">
        <v>2.4936143457815474E-2</v>
      </c>
      <c r="E205" s="28">
        <v>301605</v>
      </c>
      <c r="F205" s="29">
        <v>5.7932785901946504E-2</v>
      </c>
      <c r="G205" s="44">
        <v>220686</v>
      </c>
      <c r="H205" s="45">
        <v>-5.7260028194284218E-2</v>
      </c>
      <c r="I205" s="28">
        <v>101662</v>
      </c>
      <c r="J205" s="29">
        <v>9.7056157465360116E-2</v>
      </c>
      <c r="K205" s="44">
        <v>145456</v>
      </c>
      <c r="L205" s="45">
        <v>5.183385398588447E-2</v>
      </c>
      <c r="M205" s="28">
        <v>13058</v>
      </c>
      <c r="N205" s="29">
        <v>-1.7826250470101557E-2</v>
      </c>
    </row>
    <row r="206" spans="2:14" hidden="1" outlineLevel="1" x14ac:dyDescent="0.25">
      <c r="B206" s="43" t="s">
        <v>59</v>
      </c>
      <c r="C206" s="44">
        <v>956217</v>
      </c>
      <c r="D206" s="45">
        <v>7.8019149662970078E-2</v>
      </c>
      <c r="E206" s="28">
        <v>343631</v>
      </c>
      <c r="F206" s="29">
        <v>3.945079842342003E-2</v>
      </c>
      <c r="G206" s="44">
        <v>304365</v>
      </c>
      <c r="H206" s="45">
        <v>9.1148634114863514E-2</v>
      </c>
      <c r="I206" s="28">
        <v>128291</v>
      </c>
      <c r="J206" s="29">
        <v>0.20542526402826322</v>
      </c>
      <c r="K206" s="44">
        <v>163401</v>
      </c>
      <c r="L206" s="45">
        <v>4.5311480443710916E-2</v>
      </c>
      <c r="M206" s="28">
        <v>16529</v>
      </c>
      <c r="N206" s="29">
        <v>0.12152259465327719</v>
      </c>
    </row>
    <row r="207" spans="2:14" hidden="1" outlineLevel="1" x14ac:dyDescent="0.25">
      <c r="B207" s="43" t="s">
        <v>60</v>
      </c>
      <c r="C207" s="44">
        <v>868684</v>
      </c>
      <c r="D207" s="45">
        <v>7.2891785007645149E-2</v>
      </c>
      <c r="E207" s="28">
        <v>322079</v>
      </c>
      <c r="F207" s="29">
        <v>4.39823668600694E-2</v>
      </c>
      <c r="G207" s="44">
        <v>278708</v>
      </c>
      <c r="H207" s="45">
        <v>8.0984222039499176E-2</v>
      </c>
      <c r="I207" s="28">
        <v>109490</v>
      </c>
      <c r="J207" s="29">
        <v>0.17092837969349883</v>
      </c>
      <c r="K207" s="44">
        <v>143969</v>
      </c>
      <c r="L207" s="45">
        <v>4.6628621278761218E-2</v>
      </c>
      <c r="M207" s="28">
        <v>14438</v>
      </c>
      <c r="N207" s="29">
        <v>0.17707484102396864</v>
      </c>
    </row>
    <row r="208" spans="2:14" hidden="1" outlineLevel="1" x14ac:dyDescent="0.25">
      <c r="B208" s="43" t="s">
        <v>61</v>
      </c>
      <c r="C208" s="44">
        <v>898834</v>
      </c>
      <c r="D208" s="45">
        <v>7.3036035121857967E-2</v>
      </c>
      <c r="E208" s="28">
        <v>342705</v>
      </c>
      <c r="F208" s="29">
        <v>5.0192139149194404E-2</v>
      </c>
      <c r="G208" s="44">
        <v>299276</v>
      </c>
      <c r="H208" s="45">
        <v>0.10341522046108986</v>
      </c>
      <c r="I208" s="28">
        <v>103972</v>
      </c>
      <c r="J208" s="29">
        <v>0.11260687647807899</v>
      </c>
      <c r="K208" s="44">
        <v>140780</v>
      </c>
      <c r="L208" s="45">
        <v>3.9856999349997091E-2</v>
      </c>
      <c r="M208" s="28">
        <v>12101</v>
      </c>
      <c r="N208" s="29">
        <v>7.3830863430650373E-2</v>
      </c>
    </row>
    <row r="209" spans="2:14" collapsed="1" x14ac:dyDescent="0.25">
      <c r="B209" s="39">
        <v>1999</v>
      </c>
      <c r="C209" s="40">
        <v>9855255</v>
      </c>
      <c r="D209" s="41">
        <v>5.413357275611741E-2</v>
      </c>
      <c r="E209" s="40">
        <v>3591020</v>
      </c>
      <c r="F209" s="41">
        <v>4.3733983306743607E-2</v>
      </c>
      <c r="G209" s="40">
        <v>3136262</v>
      </c>
      <c r="H209" s="41">
        <v>4.9936091818882478E-2</v>
      </c>
      <c r="I209" s="40">
        <v>1272648</v>
      </c>
      <c r="J209" s="41">
        <v>0.12426423365015205</v>
      </c>
      <c r="K209" s="40">
        <v>1719949</v>
      </c>
      <c r="L209" s="41">
        <v>3.4601218579823456E-2</v>
      </c>
      <c r="M209" s="40">
        <v>135376</v>
      </c>
      <c r="N209" s="41">
        <v>6.5172747515598761E-2</v>
      </c>
    </row>
    <row r="210" spans="2:14" hidden="1" outlineLevel="1" x14ac:dyDescent="0.25">
      <c r="B210" s="43" t="s">
        <v>49</v>
      </c>
      <c r="C210" s="44">
        <v>881068</v>
      </c>
      <c r="D210" s="45">
        <v>8.0529406282039417E-2</v>
      </c>
      <c r="E210" s="28">
        <v>319544</v>
      </c>
      <c r="F210" s="29">
        <v>3.0853603458287582E-2</v>
      </c>
      <c r="G210" s="44">
        <v>284561</v>
      </c>
      <c r="H210" s="45">
        <v>7.1655607191546178E-2</v>
      </c>
      <c r="I210" s="28">
        <v>109515</v>
      </c>
      <c r="J210" s="29">
        <v>0.14640580347329091</v>
      </c>
      <c r="K210" s="44">
        <v>152867</v>
      </c>
      <c r="L210" s="45">
        <v>0.16204484986697065</v>
      </c>
      <c r="M210" s="28">
        <v>14581</v>
      </c>
      <c r="N210" s="29">
        <v>0.13816251658730772</v>
      </c>
    </row>
    <row r="211" spans="2:14" hidden="1" outlineLevel="1" x14ac:dyDescent="0.25">
      <c r="B211" s="43" t="s">
        <v>50</v>
      </c>
      <c r="C211" s="44">
        <v>927715</v>
      </c>
      <c r="D211" s="45">
        <v>9.5423195863507004E-2</v>
      </c>
      <c r="E211" s="28">
        <v>334443</v>
      </c>
      <c r="F211" s="29">
        <v>5.0917706503602611E-2</v>
      </c>
      <c r="G211" s="44">
        <v>308705</v>
      </c>
      <c r="H211" s="45">
        <v>0.10430051368637949</v>
      </c>
      <c r="I211" s="28">
        <v>114473</v>
      </c>
      <c r="J211" s="29">
        <v>0.18998513467155931</v>
      </c>
      <c r="K211" s="44">
        <v>155650</v>
      </c>
      <c r="L211" s="45">
        <v>0.10999386704320169</v>
      </c>
      <c r="M211" s="28">
        <v>14444</v>
      </c>
      <c r="N211" s="29">
        <v>0.13812938302734223</v>
      </c>
    </row>
    <row r="212" spans="2:14" hidden="1" outlineLevel="1" x14ac:dyDescent="0.25">
      <c r="B212" s="43" t="s">
        <v>51</v>
      </c>
      <c r="C212" s="44">
        <v>832889</v>
      </c>
      <c r="D212" s="45">
        <v>0.13037713212381785</v>
      </c>
      <c r="E212" s="28">
        <v>306195</v>
      </c>
      <c r="F212" s="29">
        <v>0.10864700855938714</v>
      </c>
      <c r="G212" s="44">
        <v>262895</v>
      </c>
      <c r="H212" s="45">
        <v>0.10705683196334737</v>
      </c>
      <c r="I212" s="28">
        <v>102090</v>
      </c>
      <c r="J212" s="29">
        <v>0.23431265868697859</v>
      </c>
      <c r="K212" s="44">
        <v>152308</v>
      </c>
      <c r="L212" s="45">
        <v>0.16027394129611716</v>
      </c>
      <c r="M212" s="28">
        <v>9401</v>
      </c>
      <c r="N212" s="29">
        <v>2.3516603157321736E-2</v>
      </c>
    </row>
    <row r="213" spans="2:14" hidden="1" outlineLevel="1" x14ac:dyDescent="0.25">
      <c r="B213" s="43" t="s">
        <v>52</v>
      </c>
      <c r="C213" s="44">
        <v>679340</v>
      </c>
      <c r="D213" s="45">
        <v>0.10340503771464205</v>
      </c>
      <c r="E213" s="28">
        <v>243164</v>
      </c>
      <c r="F213" s="29">
        <v>8.4662598579738013E-2</v>
      </c>
      <c r="G213" s="44">
        <v>217193</v>
      </c>
      <c r="H213" s="45">
        <v>0.11151881761701521</v>
      </c>
      <c r="I213" s="28">
        <v>86100</v>
      </c>
      <c r="J213" s="29">
        <v>0.13738441215323638</v>
      </c>
      <c r="K213" s="44">
        <v>124519</v>
      </c>
      <c r="L213" s="45">
        <v>9.2981408984779579E-2</v>
      </c>
      <c r="M213" s="28">
        <v>8364</v>
      </c>
      <c r="N213" s="29">
        <v>0.29393564356435653</v>
      </c>
    </row>
    <row r="214" spans="2:14" hidden="1" outlineLevel="1" x14ac:dyDescent="0.25">
      <c r="B214" s="43" t="s">
        <v>53</v>
      </c>
      <c r="C214" s="44">
        <v>760288</v>
      </c>
      <c r="D214" s="45">
        <v>0.11145091733060442</v>
      </c>
      <c r="E214" s="28">
        <v>269482</v>
      </c>
      <c r="F214" s="29">
        <v>2.0131433503429719E-2</v>
      </c>
      <c r="G214" s="44">
        <v>250654</v>
      </c>
      <c r="H214" s="45">
        <v>0.14617695610621584</v>
      </c>
      <c r="I214" s="28">
        <v>94227</v>
      </c>
      <c r="J214" s="29">
        <v>0.24535109630863161</v>
      </c>
      <c r="K214" s="44">
        <v>138165</v>
      </c>
      <c r="L214" s="45">
        <v>0.16677644912849621</v>
      </c>
      <c r="M214" s="28">
        <v>7760</v>
      </c>
      <c r="N214" s="29">
        <v>8.98876404494382E-2</v>
      </c>
    </row>
    <row r="215" spans="2:14" hidden="1" outlineLevel="1" x14ac:dyDescent="0.25">
      <c r="B215" s="43" t="s">
        <v>54</v>
      </c>
      <c r="C215" s="44">
        <v>720095</v>
      </c>
      <c r="D215" s="45">
        <v>0.11062527665573163</v>
      </c>
      <c r="E215" s="28">
        <v>264100</v>
      </c>
      <c r="F215" s="29">
        <v>0.15494953382196019</v>
      </c>
      <c r="G215" s="44">
        <v>226492</v>
      </c>
      <c r="H215" s="45">
        <v>7.2577971832586741E-2</v>
      </c>
      <c r="I215" s="28">
        <v>83945</v>
      </c>
      <c r="J215" s="29">
        <v>0.12493634584974944</v>
      </c>
      <c r="K215" s="44">
        <v>137729</v>
      </c>
      <c r="L215" s="45">
        <v>8.8551669630507757E-2</v>
      </c>
      <c r="M215" s="28">
        <v>7829</v>
      </c>
      <c r="N215" s="29">
        <v>5.9691391445587438E-2</v>
      </c>
    </row>
    <row r="216" spans="2:14" hidden="1" outlineLevel="1" x14ac:dyDescent="0.25">
      <c r="B216" s="43" t="s">
        <v>55</v>
      </c>
      <c r="C216" s="44">
        <v>607173</v>
      </c>
      <c r="D216" s="45">
        <v>0.14843284527810829</v>
      </c>
      <c r="E216" s="28">
        <v>212604</v>
      </c>
      <c r="F216" s="29">
        <v>0.14996916885730038</v>
      </c>
      <c r="G216" s="44">
        <v>194453</v>
      </c>
      <c r="H216" s="45">
        <v>7.5222976073962222E-2</v>
      </c>
      <c r="I216" s="28">
        <v>78589</v>
      </c>
      <c r="J216" s="29">
        <v>0.29614236471888256</v>
      </c>
      <c r="K216" s="44">
        <v>115676</v>
      </c>
      <c r="L216" s="45">
        <v>0.1875410643889619</v>
      </c>
      <c r="M216" s="28">
        <v>5851</v>
      </c>
      <c r="N216" s="29">
        <v>0.18705619801176709</v>
      </c>
    </row>
    <row r="217" spans="2:14" hidden="1" outlineLevel="1" x14ac:dyDescent="0.25">
      <c r="B217" s="43" t="s">
        <v>56</v>
      </c>
      <c r="C217" s="44">
        <v>642820</v>
      </c>
      <c r="D217" s="45">
        <v>0.1377687470242468</v>
      </c>
      <c r="E217" s="28">
        <v>240505</v>
      </c>
      <c r="F217" s="29">
        <v>0.12205146866718919</v>
      </c>
      <c r="G217" s="44">
        <v>200060</v>
      </c>
      <c r="H217" s="45">
        <v>0.1840041664447325</v>
      </c>
      <c r="I217" s="28">
        <v>76992</v>
      </c>
      <c r="J217" s="29">
        <v>0.12894806299304973</v>
      </c>
      <c r="K217" s="44">
        <v>117968</v>
      </c>
      <c r="L217" s="45">
        <v>0.10598801833813032</v>
      </c>
      <c r="M217" s="28">
        <v>7295</v>
      </c>
      <c r="N217" s="29">
        <v>7.1376119841386476E-2</v>
      </c>
    </row>
    <row r="218" spans="2:14" collapsed="1" x14ac:dyDescent="0.25">
      <c r="B218" s="30" t="s">
        <v>78</v>
      </c>
      <c r="C218" s="31">
        <v>5696893</v>
      </c>
      <c r="D218" s="32">
        <v>8.8016392553450729E-2</v>
      </c>
      <c r="E218" s="31">
        <v>2154921</v>
      </c>
      <c r="F218" s="32">
        <v>8.6990690882310595E-2</v>
      </c>
      <c r="G218" s="31">
        <v>1824639</v>
      </c>
      <c r="H218" s="32">
        <v>6.4566944753505551E-2</v>
      </c>
      <c r="I218" s="31">
        <v>660488</v>
      </c>
      <c r="J218" s="32">
        <v>0.14287296316611853</v>
      </c>
      <c r="K218" s="31">
        <v>970590</v>
      </c>
      <c r="L218" s="32">
        <v>0.10479999908937865</v>
      </c>
      <c r="M218" s="31">
        <v>86255</v>
      </c>
      <c r="N218" s="32">
        <v>3.7242357921065894E-2</v>
      </c>
    </row>
    <row r="219" spans="2:14" hidden="1" outlineLevel="1" x14ac:dyDescent="0.25">
      <c r="B219" s="43" t="s">
        <v>58</v>
      </c>
      <c r="C219" s="44">
        <v>763430</v>
      </c>
      <c r="D219" s="45">
        <v>0.17276478341418744</v>
      </c>
      <c r="E219" s="28">
        <v>285089</v>
      </c>
      <c r="F219" s="29">
        <v>0.12791286527033763</v>
      </c>
      <c r="G219" s="44">
        <v>234090</v>
      </c>
      <c r="H219" s="45">
        <v>0.19494030147880825</v>
      </c>
      <c r="I219" s="28">
        <v>92668</v>
      </c>
      <c r="J219" s="29">
        <v>0.23315634689342213</v>
      </c>
      <c r="K219" s="44">
        <v>138288</v>
      </c>
      <c r="L219" s="45">
        <v>0.19282689139416731</v>
      </c>
      <c r="M219" s="28">
        <v>13295</v>
      </c>
      <c r="N219" s="29">
        <v>0.18419880644873965</v>
      </c>
    </row>
    <row r="220" spans="2:14" hidden="1" outlineLevel="1" x14ac:dyDescent="0.25">
      <c r="B220" s="43" t="s">
        <v>59</v>
      </c>
      <c r="C220" s="44">
        <v>887013</v>
      </c>
      <c r="D220" s="45">
        <v>3.2405656149939954E-2</v>
      </c>
      <c r="E220" s="28">
        <v>330589</v>
      </c>
      <c r="F220" s="29">
        <v>6.1781964522583666E-2</v>
      </c>
      <c r="G220" s="44">
        <v>278940</v>
      </c>
      <c r="H220" s="45">
        <v>-2.5431575122546013E-2</v>
      </c>
      <c r="I220" s="28">
        <v>106428</v>
      </c>
      <c r="J220" s="29">
        <v>6.8264627058929772E-2</v>
      </c>
      <c r="K220" s="44">
        <v>156318</v>
      </c>
      <c r="L220" s="45">
        <v>5.7918245804006396E-2</v>
      </c>
      <c r="M220" s="28">
        <v>14738</v>
      </c>
      <c r="N220" s="29">
        <v>3.7010976639459514E-2</v>
      </c>
    </row>
    <row r="221" spans="2:14" hidden="1" outlineLevel="1" x14ac:dyDescent="0.25">
      <c r="B221" s="43" t="s">
        <v>60</v>
      </c>
      <c r="C221" s="44">
        <v>809666</v>
      </c>
      <c r="D221" s="45">
        <v>9.2946909463965222E-2</v>
      </c>
      <c r="E221" s="28">
        <v>308510</v>
      </c>
      <c r="F221" s="29">
        <v>9.1004894333323927E-2</v>
      </c>
      <c r="G221" s="44">
        <v>257828</v>
      </c>
      <c r="H221" s="45">
        <v>5.9377015905365038E-2</v>
      </c>
      <c r="I221" s="28">
        <v>93507</v>
      </c>
      <c r="J221" s="29">
        <v>0.16224177791035865</v>
      </c>
      <c r="K221" s="44">
        <v>137555</v>
      </c>
      <c r="L221" s="45">
        <v>0.12770335634294705</v>
      </c>
      <c r="M221" s="28">
        <v>12266</v>
      </c>
      <c r="N221" s="29">
        <v>3.3537832310839288E-3</v>
      </c>
    </row>
    <row r="222" spans="2:14" hidden="1" outlineLevel="1" x14ac:dyDescent="0.25">
      <c r="B222" s="43" t="s">
        <v>61</v>
      </c>
      <c r="C222" s="44">
        <v>837655</v>
      </c>
      <c r="D222" s="45">
        <v>0.12888162345590826</v>
      </c>
      <c r="E222" s="28">
        <v>326326</v>
      </c>
      <c r="F222" s="29">
        <v>0.12599590767776236</v>
      </c>
      <c r="G222" s="44">
        <v>271227</v>
      </c>
      <c r="H222" s="45">
        <v>8.1214571025377325E-2</v>
      </c>
      <c r="I222" s="28">
        <v>93449</v>
      </c>
      <c r="J222" s="29">
        <v>0.25443318343512988</v>
      </c>
      <c r="K222" s="44">
        <v>135384</v>
      </c>
      <c r="L222" s="45">
        <v>0.17811270841310178</v>
      </c>
      <c r="M222" s="28">
        <v>11269</v>
      </c>
      <c r="N222" s="29">
        <v>-5.6671689268374403E-2</v>
      </c>
    </row>
    <row r="223" spans="2:14" collapsed="1" x14ac:dyDescent="0.25">
      <c r="B223" s="39">
        <v>1998</v>
      </c>
      <c r="C223" s="40">
        <v>9349152</v>
      </c>
      <c r="D223" s="41">
        <v>0.1085241620308961</v>
      </c>
      <c r="E223" s="40">
        <v>3440551</v>
      </c>
      <c r="F223" s="41">
        <v>8.9698205104735251E-2</v>
      </c>
      <c r="G223" s="40">
        <v>2987098</v>
      </c>
      <c r="H223" s="41">
        <v>9.2583041999606541E-2</v>
      </c>
      <c r="I223" s="40">
        <v>1131983</v>
      </c>
      <c r="J223" s="41">
        <v>0.18040929117025994</v>
      </c>
      <c r="K223" s="40">
        <v>1662427</v>
      </c>
      <c r="L223" s="41">
        <v>0.13354766564159903</v>
      </c>
      <c r="M223" s="40">
        <v>127093</v>
      </c>
      <c r="N223" s="41">
        <v>8.6199970941909454E-2</v>
      </c>
    </row>
    <row r="224" spans="2:14" hidden="1" outlineLevel="1" x14ac:dyDescent="0.25">
      <c r="B224" s="43" t="s">
        <v>49</v>
      </c>
      <c r="C224" s="44">
        <v>815404</v>
      </c>
      <c r="D224" s="45">
        <v>6.3535291877311773E-2</v>
      </c>
      <c r="E224" s="28">
        <v>309980</v>
      </c>
      <c r="F224" s="29">
        <v>5.4454165702856105E-2</v>
      </c>
      <c r="G224" s="44">
        <v>265534</v>
      </c>
      <c r="H224" s="45">
        <v>3.6472930247082314E-2</v>
      </c>
      <c r="I224" s="28">
        <v>95529</v>
      </c>
      <c r="J224" s="29">
        <v>0.20003768607499528</v>
      </c>
      <c r="K224" s="44">
        <v>131550</v>
      </c>
      <c r="L224" s="45">
        <v>4.7639525993883769E-2</v>
      </c>
      <c r="M224" s="28">
        <v>12811</v>
      </c>
      <c r="N224" s="29">
        <v>0.12802676763229726</v>
      </c>
    </row>
    <row r="225" spans="2:14" hidden="1" outlineLevel="1" x14ac:dyDescent="0.25">
      <c r="B225" s="43" t="s">
        <v>50</v>
      </c>
      <c r="C225" s="44">
        <v>846901</v>
      </c>
      <c r="D225" s="45">
        <v>6.8994157080989327E-2</v>
      </c>
      <c r="E225" s="28">
        <v>318239</v>
      </c>
      <c r="F225" s="29">
        <v>4.3913111936283888E-2</v>
      </c>
      <c r="G225" s="44">
        <v>279548</v>
      </c>
      <c r="H225" s="45">
        <v>7.1331940904822977E-2</v>
      </c>
      <c r="I225" s="28">
        <v>96197</v>
      </c>
      <c r="J225" s="29">
        <v>7.9361339257663532E-2</v>
      </c>
      <c r="K225" s="44">
        <v>140226</v>
      </c>
      <c r="L225" s="45">
        <v>0.11533903360509057</v>
      </c>
      <c r="M225" s="28">
        <v>12691</v>
      </c>
      <c r="N225" s="29">
        <v>9.3580353295993124E-2</v>
      </c>
    </row>
    <row r="226" spans="2:14" hidden="1" outlineLevel="1" x14ac:dyDescent="0.25">
      <c r="B226" s="43" t="s">
        <v>51</v>
      </c>
      <c r="C226" s="44">
        <v>736824</v>
      </c>
      <c r="D226" s="45">
        <v>7.7017075602148211E-2</v>
      </c>
      <c r="E226" s="28">
        <v>276188</v>
      </c>
      <c r="F226" s="29">
        <v>0.11842813928720397</v>
      </c>
      <c r="G226" s="44">
        <v>237472</v>
      </c>
      <c r="H226" s="45">
        <v>7.6985174401465795E-2</v>
      </c>
      <c r="I226" s="28">
        <v>82710</v>
      </c>
      <c r="J226" s="29">
        <v>4.0809392578051273E-2</v>
      </c>
      <c r="K226" s="44">
        <v>131269</v>
      </c>
      <c r="L226" s="45">
        <v>3.6544247123759366E-2</v>
      </c>
      <c r="M226" s="28">
        <v>9185</v>
      </c>
      <c r="N226" s="29">
        <v>-0.13234460608350651</v>
      </c>
    </row>
    <row r="227" spans="2:14" hidden="1" outlineLevel="1" x14ac:dyDescent="0.25">
      <c r="B227" s="43" t="s">
        <v>52</v>
      </c>
      <c r="C227" s="44">
        <v>615676</v>
      </c>
      <c r="D227" s="45">
        <v>4.1301906449997983E-2</v>
      </c>
      <c r="E227" s="28">
        <v>224184</v>
      </c>
      <c r="F227" s="29">
        <v>9.2775565315304398E-2</v>
      </c>
      <c r="G227" s="44">
        <v>195402</v>
      </c>
      <c r="H227" s="45">
        <v>-1.2891883973044194E-2</v>
      </c>
      <c r="I227" s="28">
        <v>75700</v>
      </c>
      <c r="J227" s="29">
        <v>3.8522745980354545E-2</v>
      </c>
      <c r="K227" s="44">
        <v>113926</v>
      </c>
      <c r="L227" s="45">
        <v>5.988519755509869E-2</v>
      </c>
      <c r="M227" s="28">
        <v>6464</v>
      </c>
      <c r="N227" s="29">
        <v>-0.16808236808236809</v>
      </c>
    </row>
    <row r="228" spans="2:14" hidden="1" outlineLevel="1" x14ac:dyDescent="0.25">
      <c r="B228" s="43" t="s">
        <v>53</v>
      </c>
      <c r="C228" s="44">
        <v>684050</v>
      </c>
      <c r="D228" s="45">
        <v>0.14801997811537082</v>
      </c>
      <c r="E228" s="28">
        <v>264164</v>
      </c>
      <c r="F228" s="29">
        <v>0.14473165341364602</v>
      </c>
      <c r="G228" s="44">
        <v>218687</v>
      </c>
      <c r="H228" s="45">
        <v>0.22069897124739746</v>
      </c>
      <c r="I228" s="28">
        <v>75663</v>
      </c>
      <c r="J228" s="29">
        <v>0.10045668741637104</v>
      </c>
      <c r="K228" s="44">
        <v>118416</v>
      </c>
      <c r="L228" s="45">
        <v>7.7028022592703804E-2</v>
      </c>
      <c r="M228" s="28">
        <v>7120</v>
      </c>
      <c r="N228" s="29">
        <v>-1.5894955079474804E-2</v>
      </c>
    </row>
    <row r="229" spans="2:14" hidden="1" outlineLevel="1" x14ac:dyDescent="0.25">
      <c r="B229" s="43" t="s">
        <v>54</v>
      </c>
      <c r="C229" s="44">
        <v>648369</v>
      </c>
      <c r="D229" s="45">
        <v>6.6059731137535493E-2</v>
      </c>
      <c r="E229" s="28">
        <v>228668</v>
      </c>
      <c r="F229" s="29">
        <v>7.5219470449661596E-2</v>
      </c>
      <c r="G229" s="44">
        <v>211166</v>
      </c>
      <c r="H229" s="45">
        <v>4.3898243081577526E-2</v>
      </c>
      <c r="I229" s="28">
        <v>74622</v>
      </c>
      <c r="J229" s="29">
        <v>-2.346397958516E-2</v>
      </c>
      <c r="K229" s="44">
        <v>126525</v>
      </c>
      <c r="L229" s="45">
        <v>0.16463700880899124</v>
      </c>
      <c r="M229" s="28">
        <v>7388</v>
      </c>
      <c r="N229" s="29">
        <v>-9.6931915413763559E-2</v>
      </c>
    </row>
    <row r="230" spans="2:14" hidden="1" outlineLevel="1" x14ac:dyDescent="0.25">
      <c r="B230" s="43" t="s">
        <v>55</v>
      </c>
      <c r="C230" s="44">
        <v>528697</v>
      </c>
      <c r="D230" s="45">
        <v>6.7802943089233958E-2</v>
      </c>
      <c r="E230" s="28">
        <v>184878</v>
      </c>
      <c r="F230" s="29">
        <v>2.7003005271724279E-2</v>
      </c>
      <c r="G230" s="44">
        <v>180849</v>
      </c>
      <c r="H230" s="45">
        <v>0.13744370927570504</v>
      </c>
      <c r="I230" s="28">
        <v>60633</v>
      </c>
      <c r="J230" s="29">
        <v>3.1331326223401623E-2</v>
      </c>
      <c r="K230" s="44">
        <v>97408</v>
      </c>
      <c r="L230" s="45">
        <v>5.9588817578592357E-2</v>
      </c>
      <c r="M230" s="28">
        <v>4929</v>
      </c>
      <c r="N230" s="29">
        <v>-8.5867952522255209E-2</v>
      </c>
    </row>
    <row r="231" spans="2:14" hidden="1" outlineLevel="1" x14ac:dyDescent="0.25">
      <c r="B231" s="43" t="s">
        <v>56</v>
      </c>
      <c r="C231" s="44">
        <v>564983</v>
      </c>
      <c r="D231" s="45">
        <v>7.8528804266902785E-2</v>
      </c>
      <c r="E231" s="28">
        <v>214344</v>
      </c>
      <c r="F231" s="29">
        <v>9.6276595744680948E-2</v>
      </c>
      <c r="G231" s="44">
        <v>168969</v>
      </c>
      <c r="H231" s="45">
        <v>5.5205490573225324E-2</v>
      </c>
      <c r="I231" s="28">
        <v>68198</v>
      </c>
      <c r="J231" s="29">
        <v>8.857284234385232E-2</v>
      </c>
      <c r="K231" s="44">
        <v>106663</v>
      </c>
      <c r="L231" s="45">
        <v>9.5406324135027143E-2</v>
      </c>
      <c r="M231" s="28">
        <v>6809</v>
      </c>
      <c r="N231" s="29">
        <v>-0.16709480122324161</v>
      </c>
    </row>
    <row r="232" spans="2:14" collapsed="1" x14ac:dyDescent="0.25">
      <c r="B232" s="30" t="s">
        <v>79</v>
      </c>
      <c r="C232" s="31">
        <v>5236036</v>
      </c>
      <c r="D232" s="32">
        <v>2.6836609964208114E-2</v>
      </c>
      <c r="E232" s="31">
        <v>1982465</v>
      </c>
      <c r="F232" s="32">
        <v>2.9291585671800568E-2</v>
      </c>
      <c r="G232" s="31">
        <v>1713973</v>
      </c>
      <c r="H232" s="32">
        <v>1.3418247373733205E-2</v>
      </c>
      <c r="I232" s="31">
        <v>577919</v>
      </c>
      <c r="J232" s="32">
        <v>2.9155173119970401E-2</v>
      </c>
      <c r="K232" s="31">
        <v>878521</v>
      </c>
      <c r="L232" s="32">
        <v>4.4200044215495948E-2</v>
      </c>
      <c r="M232" s="31">
        <v>83158</v>
      </c>
      <c r="N232" s="32">
        <v>5.2859476089791579E-2</v>
      </c>
    </row>
    <row r="233" spans="2:14" hidden="1" outlineLevel="1" x14ac:dyDescent="0.25">
      <c r="B233" s="43" t="s">
        <v>58</v>
      </c>
      <c r="C233" s="44">
        <v>650966</v>
      </c>
      <c r="D233" s="45">
        <v>2.3208074177814897E-2</v>
      </c>
      <c r="E233" s="28">
        <v>252758</v>
      </c>
      <c r="F233" s="29">
        <v>3.6755989614310369E-2</v>
      </c>
      <c r="G233" s="44">
        <v>195901</v>
      </c>
      <c r="H233" s="45">
        <v>9.0551809748484757E-3</v>
      </c>
      <c r="I233" s="28">
        <v>75147</v>
      </c>
      <c r="J233" s="29">
        <v>-2.0554194254731262E-2</v>
      </c>
      <c r="K233" s="44">
        <v>115933</v>
      </c>
      <c r="L233" s="45">
        <v>3.7775370816288234E-2</v>
      </c>
      <c r="M233" s="28">
        <v>11227</v>
      </c>
      <c r="N233" s="29">
        <v>0.14281351791530938</v>
      </c>
    </row>
    <row r="234" spans="2:14" hidden="1" outlineLevel="1" x14ac:dyDescent="0.25">
      <c r="B234" s="43" t="s">
        <v>59</v>
      </c>
      <c r="C234" s="44">
        <v>859171</v>
      </c>
      <c r="D234" s="45">
        <v>2.0910841959045801E-2</v>
      </c>
      <c r="E234" s="28">
        <v>311353</v>
      </c>
      <c r="F234" s="29">
        <v>-3.534204982029987E-2</v>
      </c>
      <c r="G234" s="44">
        <v>286219</v>
      </c>
      <c r="H234" s="45">
        <v>3.8813174848017384E-2</v>
      </c>
      <c r="I234" s="28">
        <v>99627</v>
      </c>
      <c r="J234" s="29">
        <v>0.11061937037367331</v>
      </c>
      <c r="K234" s="44">
        <v>147760</v>
      </c>
      <c r="L234" s="45">
        <v>8.0361777888264152E-2</v>
      </c>
      <c r="M234" s="28">
        <v>14212</v>
      </c>
      <c r="N234" s="29">
        <v>-0.15480225988700569</v>
      </c>
    </row>
    <row r="235" spans="2:14" hidden="1" outlineLevel="1" x14ac:dyDescent="0.25">
      <c r="B235" s="43" t="s">
        <v>60</v>
      </c>
      <c r="C235" s="44">
        <v>740810</v>
      </c>
      <c r="D235" s="45">
        <v>-9.5805213001486367E-3</v>
      </c>
      <c r="E235" s="28">
        <v>282776</v>
      </c>
      <c r="F235" s="29">
        <v>4.3580335927315694E-3</v>
      </c>
      <c r="G235" s="44">
        <v>243377</v>
      </c>
      <c r="H235" s="45">
        <v>-2.8025780440136261E-3</v>
      </c>
      <c r="I235" s="28">
        <v>80454</v>
      </c>
      <c r="J235" s="29">
        <v>-1.7571709425714066E-2</v>
      </c>
      <c r="K235" s="44">
        <v>121978</v>
      </c>
      <c r="L235" s="45">
        <v>-5.1647864656626852E-2</v>
      </c>
      <c r="M235" s="28">
        <v>12225</v>
      </c>
      <c r="N235" s="29">
        <v>3.1471481606479834E-2</v>
      </c>
    </row>
    <row r="236" spans="2:14" hidden="1" outlineLevel="1" x14ac:dyDescent="0.25">
      <c r="B236" s="43" t="s">
        <v>61</v>
      </c>
      <c r="C236" s="44">
        <v>742022</v>
      </c>
      <c r="D236" s="45">
        <v>2.485121452317518E-2</v>
      </c>
      <c r="E236" s="28">
        <v>289811</v>
      </c>
      <c r="F236" s="29">
        <v>5.3524884854609711E-2</v>
      </c>
      <c r="G236" s="44">
        <v>250854</v>
      </c>
      <c r="H236" s="45">
        <v>-5.94797012145587E-3</v>
      </c>
      <c r="I236" s="28">
        <v>74495</v>
      </c>
      <c r="J236" s="29">
        <v>-9.1246458546707654E-3</v>
      </c>
      <c r="K236" s="44">
        <v>114916</v>
      </c>
      <c r="L236" s="45">
        <v>3.733525907203461E-2</v>
      </c>
      <c r="M236" s="28">
        <v>11946</v>
      </c>
      <c r="N236" s="29">
        <v>0.12422360248447206</v>
      </c>
    </row>
    <row r="237" spans="2:14" collapsed="1" x14ac:dyDescent="0.25">
      <c r="B237" s="39">
        <v>1997</v>
      </c>
      <c r="C237" s="40">
        <v>8433873</v>
      </c>
      <c r="D237" s="41">
        <v>5.3296954035147337E-2</v>
      </c>
      <c r="E237" s="40">
        <v>3157343</v>
      </c>
      <c r="F237" s="41">
        <v>5.4879515576575777E-2</v>
      </c>
      <c r="G237" s="40">
        <v>2733978</v>
      </c>
      <c r="H237" s="41">
        <v>5.0632921121196439E-2</v>
      </c>
      <c r="I237" s="40">
        <v>958975</v>
      </c>
      <c r="J237" s="41">
        <v>5.2429705410770966E-2</v>
      </c>
      <c r="K237" s="40">
        <v>1466570</v>
      </c>
      <c r="L237" s="41">
        <v>6.1812416060005981E-2</v>
      </c>
      <c r="M237" s="40">
        <v>117007</v>
      </c>
      <c r="N237" s="41">
        <v>-2.0189586159540474E-2</v>
      </c>
    </row>
    <row r="238" spans="2:14" hidden="1" outlineLevel="1" x14ac:dyDescent="0.25">
      <c r="B238" s="43" t="s">
        <v>49</v>
      </c>
      <c r="C238" s="44">
        <v>766692</v>
      </c>
      <c r="D238" s="45">
        <v>3.5856100022563009E-2</v>
      </c>
      <c r="E238" s="28">
        <v>293972</v>
      </c>
      <c r="F238" s="29">
        <v>1.4060214697684703E-2</v>
      </c>
      <c r="G238" s="44">
        <v>256190</v>
      </c>
      <c r="H238" s="45">
        <v>3.5211495256105563E-2</v>
      </c>
      <c r="I238" s="28">
        <v>79605</v>
      </c>
      <c r="J238" s="29">
        <v>4.4315006493762077E-2</v>
      </c>
      <c r="K238" s="44">
        <v>125568</v>
      </c>
      <c r="L238" s="45">
        <v>7.8012723105055803E-2</v>
      </c>
      <c r="M238" s="28">
        <v>11357</v>
      </c>
      <c r="N238" s="29">
        <v>0.12746947284820798</v>
      </c>
    </row>
    <row r="239" spans="2:14" hidden="1" outlineLevel="1" x14ac:dyDescent="0.25">
      <c r="B239" s="43" t="s">
        <v>50</v>
      </c>
      <c r="C239" s="44">
        <v>792241</v>
      </c>
      <c r="D239" s="45">
        <v>0.10789766251564492</v>
      </c>
      <c r="E239" s="28">
        <v>304852</v>
      </c>
      <c r="F239" s="29">
        <v>0.17000118975886269</v>
      </c>
      <c r="G239" s="44">
        <v>260935</v>
      </c>
      <c r="H239" s="45">
        <v>7.5222515246414989E-2</v>
      </c>
      <c r="I239" s="28">
        <v>89124</v>
      </c>
      <c r="J239" s="29">
        <v>8.3153058992246232E-2</v>
      </c>
      <c r="K239" s="44">
        <v>125725</v>
      </c>
      <c r="L239" s="45">
        <v>6.8544960054393922E-2</v>
      </c>
      <c r="M239" s="28">
        <v>11605</v>
      </c>
      <c r="N239" s="29">
        <v>-2.5281370737443298E-2</v>
      </c>
    </row>
    <row r="240" spans="2:14" hidden="1" outlineLevel="1" x14ac:dyDescent="0.25">
      <c r="B240" s="43" t="s">
        <v>51</v>
      </c>
      <c r="C240" s="44">
        <v>684134</v>
      </c>
      <c r="D240" s="45">
        <v>-1.4463232561288675E-2</v>
      </c>
      <c r="E240" s="28">
        <v>246943</v>
      </c>
      <c r="F240" s="29">
        <v>-2.1628196290045199E-2</v>
      </c>
      <c r="G240" s="44">
        <v>220497</v>
      </c>
      <c r="H240" s="45">
        <v>-6.1870583179812755E-2</v>
      </c>
      <c r="I240" s="28">
        <v>79467</v>
      </c>
      <c r="J240" s="29">
        <v>-8.6753168376585421E-4</v>
      </c>
      <c r="K240" s="44">
        <v>126641</v>
      </c>
      <c r="L240" s="45">
        <v>6.1444975274494995E-2</v>
      </c>
      <c r="M240" s="28">
        <v>10586</v>
      </c>
      <c r="N240" s="29">
        <v>0.3422086978572334</v>
      </c>
    </row>
    <row r="241" spans="2:14" hidden="1" outlineLevel="1" x14ac:dyDescent="0.25">
      <c r="B241" s="43" t="s">
        <v>52</v>
      </c>
      <c r="C241" s="44">
        <v>591256</v>
      </c>
      <c r="D241" s="45">
        <v>-3.4239437585957933E-2</v>
      </c>
      <c r="E241" s="28">
        <v>205151</v>
      </c>
      <c r="F241" s="29">
        <v>-0.15111804429143638</v>
      </c>
      <c r="G241" s="44">
        <v>197954</v>
      </c>
      <c r="H241" s="45">
        <v>6.4200159129518486E-2</v>
      </c>
      <c r="I241" s="28">
        <v>72892</v>
      </c>
      <c r="J241" s="29">
        <v>-2.3471410964042705E-2</v>
      </c>
      <c r="K241" s="44">
        <v>107489</v>
      </c>
      <c r="L241" s="45">
        <v>4.1539892637739495E-2</v>
      </c>
      <c r="M241" s="28">
        <v>7770</v>
      </c>
      <c r="N241" s="29">
        <v>0.16178229665071764</v>
      </c>
    </row>
    <row r="242" spans="2:14" hidden="1" outlineLevel="1" x14ac:dyDescent="0.25">
      <c r="B242" s="43" t="s">
        <v>53</v>
      </c>
      <c r="C242" s="44">
        <v>595852</v>
      </c>
      <c r="D242" s="45">
        <v>-3.8486240160593321E-2</v>
      </c>
      <c r="E242" s="28">
        <v>230765</v>
      </c>
      <c r="F242" s="29">
        <v>-3.6139584286837279E-3</v>
      </c>
      <c r="G242" s="44">
        <v>179149</v>
      </c>
      <c r="H242" s="45">
        <v>-6.4251762862366113E-2</v>
      </c>
      <c r="I242" s="28">
        <v>68756</v>
      </c>
      <c r="J242" s="29">
        <v>-6.7879560213115031E-2</v>
      </c>
      <c r="K242" s="44">
        <v>109947</v>
      </c>
      <c r="L242" s="45">
        <v>-5.4097302877790687E-2</v>
      </c>
      <c r="M242" s="28">
        <v>7235</v>
      </c>
      <c r="N242" s="29">
        <v>8.7642814191220664E-2</v>
      </c>
    </row>
    <row r="243" spans="2:14" hidden="1" outlineLevel="1" x14ac:dyDescent="0.25">
      <c r="B243" s="43" t="s">
        <v>54</v>
      </c>
      <c r="C243" s="44">
        <v>608192</v>
      </c>
      <c r="D243" s="45">
        <v>-9.6317318336144098E-2</v>
      </c>
      <c r="E243" s="28">
        <v>212671</v>
      </c>
      <c r="F243" s="29">
        <v>-0.12431339608501946</v>
      </c>
      <c r="G243" s="44">
        <v>202286</v>
      </c>
      <c r="H243" s="45">
        <v>-9.3911812660132932E-2</v>
      </c>
      <c r="I243" s="28">
        <v>76415</v>
      </c>
      <c r="J243" s="29">
        <v>-9.0795516740832416E-2</v>
      </c>
      <c r="K243" s="44">
        <v>108639</v>
      </c>
      <c r="L243" s="45">
        <v>-6.4134592191861017E-2</v>
      </c>
      <c r="M243" s="28">
        <v>8181</v>
      </c>
      <c r="N243" s="29">
        <v>0.20824102791315902</v>
      </c>
    </row>
    <row r="244" spans="2:14" hidden="1" outlineLevel="1" x14ac:dyDescent="0.25">
      <c r="B244" s="43" t="s">
        <v>55</v>
      </c>
      <c r="C244" s="44">
        <v>495126</v>
      </c>
      <c r="D244" s="45">
        <v>-0.11258517910463817</v>
      </c>
      <c r="E244" s="28">
        <v>180017</v>
      </c>
      <c r="F244" s="29">
        <v>-0.13289114958141868</v>
      </c>
      <c r="G244" s="44">
        <v>158996</v>
      </c>
      <c r="H244" s="45">
        <v>-5.4248257155773416E-2</v>
      </c>
      <c r="I244" s="28">
        <v>58791</v>
      </c>
      <c r="J244" s="29">
        <v>-0.1547916846372811</v>
      </c>
      <c r="K244" s="44">
        <v>91930</v>
      </c>
      <c r="L244" s="45">
        <v>-0.13063625359358455</v>
      </c>
      <c r="M244" s="28">
        <v>5392</v>
      </c>
      <c r="N244" s="29">
        <v>-0.22058398381034983</v>
      </c>
    </row>
    <row r="245" spans="2:14" hidden="1" outlineLevel="1" x14ac:dyDescent="0.25">
      <c r="B245" s="43" t="s">
        <v>56</v>
      </c>
      <c r="C245" s="44">
        <v>523846</v>
      </c>
      <c r="D245" s="45">
        <v>-4.7628916959370549E-2</v>
      </c>
      <c r="E245" s="28">
        <v>195520</v>
      </c>
      <c r="F245" s="29">
        <v>-3.0504978380737069E-2</v>
      </c>
      <c r="G245" s="44">
        <v>160129</v>
      </c>
      <c r="H245" s="45">
        <v>-5.3851562546161413E-2</v>
      </c>
      <c r="I245" s="28">
        <v>62649</v>
      </c>
      <c r="J245" s="29">
        <v>-0.14308576118178085</v>
      </c>
      <c r="K245" s="44">
        <v>97373</v>
      </c>
      <c r="L245" s="45">
        <v>-1.3294826974717511E-2</v>
      </c>
      <c r="M245" s="28">
        <v>8175</v>
      </c>
      <c r="N245" s="29">
        <v>0.11467139350968103</v>
      </c>
    </row>
    <row r="246" spans="2:14" collapsed="1" x14ac:dyDescent="0.25">
      <c r="B246" s="30" t="s">
        <v>80</v>
      </c>
      <c r="C246" s="31">
        <v>5099191</v>
      </c>
      <c r="D246" s="32">
        <v>6.3104202200307657E-2</v>
      </c>
      <c r="E246" s="31">
        <v>1926048</v>
      </c>
      <c r="F246" s="32">
        <v>5.2954760155347946E-2</v>
      </c>
      <c r="G246" s="31">
        <v>1691279</v>
      </c>
      <c r="H246" s="32">
        <v>5.0157714995343161E-2</v>
      </c>
      <c r="I246" s="31">
        <v>561547</v>
      </c>
      <c r="J246" s="32">
        <v>9.7054318691537578E-2</v>
      </c>
      <c r="K246" s="31">
        <v>841334</v>
      </c>
      <c r="L246" s="32">
        <v>8.4091316151959861E-2</v>
      </c>
      <c r="M246" s="31">
        <v>78983</v>
      </c>
      <c r="N246" s="32">
        <v>0.14657550155329102</v>
      </c>
    </row>
    <row r="247" spans="2:14" hidden="1" outlineLevel="1" x14ac:dyDescent="0.25">
      <c r="B247" s="43" t="s">
        <v>58</v>
      </c>
      <c r="C247" s="44">
        <v>636201</v>
      </c>
      <c r="D247" s="45">
        <v>-7.9710113481024969E-2</v>
      </c>
      <c r="E247" s="28">
        <v>243797</v>
      </c>
      <c r="F247" s="29">
        <v>-7.9552833864415473E-2</v>
      </c>
      <c r="G247" s="44">
        <v>194143</v>
      </c>
      <c r="H247" s="45">
        <v>-0.11190858481201427</v>
      </c>
      <c r="I247" s="28">
        <v>76724</v>
      </c>
      <c r="J247" s="29">
        <v>-7.5369375015064244E-2</v>
      </c>
      <c r="K247" s="44">
        <v>111713</v>
      </c>
      <c r="L247" s="45">
        <v>-3.0117553089892501E-2</v>
      </c>
      <c r="M247" s="28">
        <v>9824</v>
      </c>
      <c r="N247" s="29">
        <v>1.5925542916235713E-2</v>
      </c>
    </row>
    <row r="248" spans="2:14" hidden="1" outlineLevel="1" x14ac:dyDescent="0.25">
      <c r="B248" s="43" t="s">
        <v>59</v>
      </c>
      <c r="C248" s="44">
        <v>841573</v>
      </c>
      <c r="D248" s="45">
        <v>0.10499785978576859</v>
      </c>
      <c r="E248" s="28">
        <v>322760</v>
      </c>
      <c r="F248" s="29">
        <v>9.3123442072179374E-2</v>
      </c>
      <c r="G248" s="44">
        <v>275525</v>
      </c>
      <c r="H248" s="45">
        <v>0.1274726443893377</v>
      </c>
      <c r="I248" s="28">
        <v>89704</v>
      </c>
      <c r="J248" s="29">
        <v>8.8416224807988719E-2</v>
      </c>
      <c r="K248" s="44">
        <v>136769</v>
      </c>
      <c r="L248" s="45">
        <v>8.4057258805998458E-2</v>
      </c>
      <c r="M248" s="28">
        <v>16815</v>
      </c>
      <c r="N248" s="29">
        <v>0.25606932098304336</v>
      </c>
    </row>
    <row r="249" spans="2:14" hidden="1" outlineLevel="1" x14ac:dyDescent="0.25">
      <c r="B249" s="43" t="s">
        <v>60</v>
      </c>
      <c r="C249" s="44">
        <v>747976</v>
      </c>
      <c r="D249" s="45">
        <v>9.3551348854073568E-2</v>
      </c>
      <c r="E249" s="28">
        <v>281549</v>
      </c>
      <c r="F249" s="29">
        <v>7.0430835208954212E-2</v>
      </c>
      <c r="G249" s="44">
        <v>244061</v>
      </c>
      <c r="H249" s="45">
        <v>6.2691857199461909E-2</v>
      </c>
      <c r="I249" s="28">
        <v>81893</v>
      </c>
      <c r="J249" s="29">
        <v>0.14752329573320244</v>
      </c>
      <c r="K249" s="44">
        <v>128621</v>
      </c>
      <c r="L249" s="45">
        <v>0.17511466003983411</v>
      </c>
      <c r="M249" s="28">
        <v>11852</v>
      </c>
      <c r="N249" s="29">
        <v>0.13070024804426628</v>
      </c>
    </row>
    <row r="250" spans="2:14" hidden="1" outlineLevel="1" x14ac:dyDescent="0.25">
      <c r="B250" s="43" t="s">
        <v>61</v>
      </c>
      <c r="C250" s="44">
        <v>724029</v>
      </c>
      <c r="D250" s="45">
        <v>7.6309358164758034E-2</v>
      </c>
      <c r="E250" s="28">
        <v>275087</v>
      </c>
      <c r="F250" s="29">
        <v>5.3396032059063403E-2</v>
      </c>
      <c r="G250" s="44">
        <v>252355</v>
      </c>
      <c r="H250" s="45">
        <v>6.8870581757343396E-2</v>
      </c>
      <c r="I250" s="28">
        <v>75181</v>
      </c>
      <c r="J250" s="29">
        <v>0.20945608983124475</v>
      </c>
      <c r="K250" s="44">
        <v>110780</v>
      </c>
      <c r="L250" s="45">
        <v>6.0105838333381234E-2</v>
      </c>
      <c r="M250" s="28">
        <v>10626</v>
      </c>
      <c r="N250" s="29">
        <v>0.20777449420322802</v>
      </c>
    </row>
    <row r="251" spans="2:14" collapsed="1" x14ac:dyDescent="0.25">
      <c r="B251" s="39">
        <v>1996</v>
      </c>
      <c r="C251" s="40">
        <v>8007118</v>
      </c>
      <c r="D251" s="41">
        <v>4.414239566639333E-3</v>
      </c>
      <c r="E251" s="40">
        <v>2993084</v>
      </c>
      <c r="F251" s="41">
        <v>-6.4675718523200532E-3</v>
      </c>
      <c r="G251" s="40">
        <v>2602220</v>
      </c>
      <c r="H251" s="41">
        <v>3.9401899763387149E-3</v>
      </c>
      <c r="I251" s="40">
        <v>911201</v>
      </c>
      <c r="J251" s="41">
        <v>-9.7139856175998407E-4</v>
      </c>
      <c r="K251" s="40">
        <v>1381195</v>
      </c>
      <c r="L251" s="41">
        <v>2.4093571587454621E-2</v>
      </c>
      <c r="M251" s="40">
        <v>119418</v>
      </c>
      <c r="N251" s="41">
        <v>0.12060131749338443</v>
      </c>
    </row>
    <row r="252" spans="2:14" hidden="1" outlineLevel="1" x14ac:dyDescent="0.25">
      <c r="B252" s="43" t="s">
        <v>49</v>
      </c>
      <c r="C252" s="44">
        <v>740153</v>
      </c>
      <c r="D252" s="45">
        <v>0.12675162241528648</v>
      </c>
      <c r="E252" s="28">
        <v>289896</v>
      </c>
      <c r="F252" s="29">
        <v>0.13307458696340424</v>
      </c>
      <c r="G252" s="44">
        <v>247476</v>
      </c>
      <c r="H252" s="45">
        <v>0.10994200831528111</v>
      </c>
      <c r="I252" s="28">
        <v>76227</v>
      </c>
      <c r="J252" s="29">
        <v>0.14300494826810617</v>
      </c>
      <c r="K252" s="44">
        <v>116481</v>
      </c>
      <c r="L252" s="45">
        <v>0.14600407315945341</v>
      </c>
      <c r="M252" s="28">
        <v>10073</v>
      </c>
      <c r="N252" s="29">
        <v>3.3340172343044649E-2</v>
      </c>
    </row>
    <row r="253" spans="2:14" hidden="1" outlineLevel="1" x14ac:dyDescent="0.25">
      <c r="B253" s="43" t="s">
        <v>50</v>
      </c>
      <c r="C253" s="44">
        <v>715085</v>
      </c>
      <c r="D253" s="45">
        <v>7.4606387662881302E-2</v>
      </c>
      <c r="E253" s="28">
        <v>260557</v>
      </c>
      <c r="F253" s="29">
        <v>5.2589692937274446E-2</v>
      </c>
      <c r="G253" s="44">
        <v>242680</v>
      </c>
      <c r="H253" s="45">
        <v>7.3211719181868418E-2</v>
      </c>
      <c r="I253" s="28">
        <v>82282</v>
      </c>
      <c r="J253" s="29">
        <v>0.12937850005490281</v>
      </c>
      <c r="K253" s="44">
        <v>117660</v>
      </c>
      <c r="L253" s="45">
        <v>8.4234097254858531E-2</v>
      </c>
      <c r="M253" s="28">
        <v>11906</v>
      </c>
      <c r="N253" s="29">
        <v>0.14480769230769241</v>
      </c>
    </row>
    <row r="254" spans="2:14" hidden="1" outlineLevel="1" x14ac:dyDescent="0.25">
      <c r="B254" s="43" t="s">
        <v>51</v>
      </c>
      <c r="C254" s="44">
        <v>694174</v>
      </c>
      <c r="D254" s="45">
        <v>4.4520949884589767E-2</v>
      </c>
      <c r="E254" s="28">
        <v>252402</v>
      </c>
      <c r="F254" s="29">
        <v>4.5155840445223028E-2</v>
      </c>
      <c r="G254" s="44">
        <v>235039</v>
      </c>
      <c r="H254" s="45">
        <v>1.0168777640723325E-2</v>
      </c>
      <c r="I254" s="28">
        <v>79536</v>
      </c>
      <c r="J254" s="29">
        <v>8.3581967548125968E-2</v>
      </c>
      <c r="K254" s="44">
        <v>119310</v>
      </c>
      <c r="L254" s="45">
        <v>7.8615726761531057E-2</v>
      </c>
      <c r="M254" s="28">
        <v>7887</v>
      </c>
      <c r="N254" s="29">
        <v>0.23215122637087959</v>
      </c>
    </row>
    <row r="255" spans="2:14" hidden="1" outlineLevel="1" x14ac:dyDescent="0.25">
      <c r="B255" s="43" t="s">
        <v>52</v>
      </c>
      <c r="C255" s="44">
        <v>612218</v>
      </c>
      <c r="D255" s="45">
        <v>3.6875576895392559E-2</v>
      </c>
      <c r="E255" s="28">
        <v>241672</v>
      </c>
      <c r="F255" s="29">
        <v>2.6064288231373078E-2</v>
      </c>
      <c r="G255" s="44">
        <v>186012</v>
      </c>
      <c r="H255" s="45">
        <v>3.0583072933980437E-2</v>
      </c>
      <c r="I255" s="28">
        <v>74644</v>
      </c>
      <c r="J255" s="29">
        <v>0.16669532190249936</v>
      </c>
      <c r="K255" s="44">
        <v>103202</v>
      </c>
      <c r="L255" s="45">
        <v>-7.1098026765183953E-3</v>
      </c>
      <c r="M255" s="28">
        <v>6688</v>
      </c>
      <c r="N255" s="29">
        <v>2.8923076923076829E-2</v>
      </c>
    </row>
    <row r="256" spans="2:14" hidden="1" outlineLevel="1" x14ac:dyDescent="0.25">
      <c r="B256" s="43" t="s">
        <v>53</v>
      </c>
      <c r="C256" s="44">
        <v>619702</v>
      </c>
      <c r="D256" s="45">
        <v>9.9178145917866445E-4</v>
      </c>
      <c r="E256" s="28">
        <v>231602</v>
      </c>
      <c r="F256" s="29">
        <v>-1.1738701872815782E-2</v>
      </c>
      <c r="G256" s="44">
        <v>191450</v>
      </c>
      <c r="H256" s="45">
        <v>-5.4315718759570419E-2</v>
      </c>
      <c r="I256" s="28">
        <v>73763</v>
      </c>
      <c r="J256" s="29">
        <v>1.9967090252907216E-2</v>
      </c>
      <c r="K256" s="44">
        <v>116235</v>
      </c>
      <c r="L256" s="45">
        <v>0.12449935181781235</v>
      </c>
      <c r="M256" s="28">
        <v>6652</v>
      </c>
      <c r="N256" s="29">
        <v>7.2683222289522398E-3</v>
      </c>
    </row>
    <row r="257" spans="2:14" hidden="1" outlineLevel="1" x14ac:dyDescent="0.25">
      <c r="B257" s="43" t="s">
        <v>54</v>
      </c>
      <c r="C257" s="44">
        <v>673015</v>
      </c>
      <c r="D257" s="45">
        <v>-9.0596141160950161E-3</v>
      </c>
      <c r="E257" s="28">
        <v>242862</v>
      </c>
      <c r="F257" s="29">
        <v>-7.5951967856816682E-2</v>
      </c>
      <c r="G257" s="44">
        <v>223252</v>
      </c>
      <c r="H257" s="45">
        <v>1.4482084838570497E-2</v>
      </c>
      <c r="I257" s="28">
        <v>84046</v>
      </c>
      <c r="J257" s="29">
        <v>0.12508366576530738</v>
      </c>
      <c r="K257" s="44">
        <v>116084</v>
      </c>
      <c r="L257" s="45">
        <v>2.0743020444053739E-2</v>
      </c>
      <c r="M257" s="28">
        <v>6771</v>
      </c>
      <c r="N257" s="29">
        <v>-0.13767193071828832</v>
      </c>
    </row>
    <row r="258" spans="2:14" hidden="1" outlineLevel="1" x14ac:dyDescent="0.25">
      <c r="B258" s="43" t="s">
        <v>55</v>
      </c>
      <c r="C258" s="44">
        <v>557942</v>
      </c>
      <c r="D258" s="45">
        <v>5.8185383764838505E-2</v>
      </c>
      <c r="E258" s="28">
        <v>207606</v>
      </c>
      <c r="F258" s="29">
        <v>7.1044960920370492E-2</v>
      </c>
      <c r="G258" s="44">
        <v>168116</v>
      </c>
      <c r="H258" s="45">
        <v>2.8458865560612834E-2</v>
      </c>
      <c r="I258" s="28">
        <v>69558</v>
      </c>
      <c r="J258" s="29">
        <v>8.9653011670713489E-2</v>
      </c>
      <c r="K258" s="44">
        <v>105744</v>
      </c>
      <c r="L258" s="45">
        <v>6.1676087589481954E-2</v>
      </c>
      <c r="M258" s="28">
        <v>6918</v>
      </c>
      <c r="N258" s="29">
        <v>5.9742647058823595E-2</v>
      </c>
    </row>
    <row r="259" spans="2:14" hidden="1" outlineLevel="1" x14ac:dyDescent="0.25">
      <c r="B259" s="43" t="s">
        <v>56</v>
      </c>
      <c r="C259" s="44">
        <v>550044</v>
      </c>
      <c r="D259" s="45">
        <v>2.470649164837857E-2</v>
      </c>
      <c r="E259" s="28">
        <v>201672</v>
      </c>
      <c r="F259" s="29">
        <v>2.7446300715989747E-3</v>
      </c>
      <c r="G259" s="44">
        <v>169243</v>
      </c>
      <c r="H259" s="45">
        <v>2.8257752503159317E-2</v>
      </c>
      <c r="I259" s="28">
        <v>73110</v>
      </c>
      <c r="J259" s="29">
        <v>6.8234950321449439E-2</v>
      </c>
      <c r="K259" s="44">
        <v>98685</v>
      </c>
      <c r="L259" s="45">
        <v>2.4011372715858403E-2</v>
      </c>
      <c r="M259" s="28">
        <v>7334</v>
      </c>
      <c r="N259" s="29">
        <v>0.17175267614634926</v>
      </c>
    </row>
    <row r="260" spans="2:14" collapsed="1" x14ac:dyDescent="0.25">
      <c r="B260" s="30" t="s">
        <v>81</v>
      </c>
      <c r="C260" s="31">
        <v>4796511</v>
      </c>
      <c r="D260" s="32">
        <v>7.6587106616781364E-2</v>
      </c>
      <c r="E260" s="31">
        <v>1829184</v>
      </c>
      <c r="F260" s="32">
        <v>4.6364321250156548E-2</v>
      </c>
      <c r="G260" s="31">
        <v>1610500</v>
      </c>
      <c r="H260" s="32">
        <v>7.3431942881823087E-2</v>
      </c>
      <c r="I260" s="31">
        <v>511868</v>
      </c>
      <c r="J260" s="32">
        <v>0.13216828536228764</v>
      </c>
      <c r="K260" s="31">
        <v>776073</v>
      </c>
      <c r="L260" s="32">
        <v>0.11667268596391001</v>
      </c>
      <c r="M260" s="31">
        <v>68886</v>
      </c>
      <c r="N260" s="32">
        <v>0.15325118864260356</v>
      </c>
    </row>
    <row r="261" spans="2:14" hidden="1" outlineLevel="1" x14ac:dyDescent="0.25">
      <c r="B261" s="43" t="s">
        <v>58</v>
      </c>
      <c r="C261" s="44">
        <v>691305</v>
      </c>
      <c r="D261" s="45">
        <v>0.15394823378591771</v>
      </c>
      <c r="E261" s="28">
        <v>264868</v>
      </c>
      <c r="F261" s="29">
        <v>6.8395237019587496E-2</v>
      </c>
      <c r="G261" s="44">
        <v>218607</v>
      </c>
      <c r="H261" s="45">
        <v>0.16990351013330907</v>
      </c>
      <c r="I261" s="28">
        <v>82978</v>
      </c>
      <c r="J261" s="29">
        <v>0.29239155828985286</v>
      </c>
      <c r="K261" s="44">
        <v>115182</v>
      </c>
      <c r="L261" s="45">
        <v>0.24595164692519877</v>
      </c>
      <c r="M261" s="28">
        <v>9670</v>
      </c>
      <c r="N261" s="29">
        <v>0.26289669583387743</v>
      </c>
    </row>
    <row r="262" spans="2:14" hidden="1" outlineLevel="1" x14ac:dyDescent="0.25">
      <c r="B262" s="43" t="s">
        <v>59</v>
      </c>
      <c r="C262" s="44">
        <v>761606</v>
      </c>
      <c r="D262" s="45">
        <v>5.5976285089166522E-2</v>
      </c>
      <c r="E262" s="28">
        <v>295264</v>
      </c>
      <c r="F262" s="29">
        <v>8.0990839929413916E-2</v>
      </c>
      <c r="G262" s="44">
        <v>244374</v>
      </c>
      <c r="H262" s="45">
        <v>3.0157659556529826E-2</v>
      </c>
      <c r="I262" s="28">
        <v>82417</v>
      </c>
      <c r="J262" s="29">
        <v>6.4654058802252834E-2</v>
      </c>
      <c r="K262" s="44">
        <v>126164</v>
      </c>
      <c r="L262" s="45">
        <v>3.4971001058235807E-2</v>
      </c>
      <c r="M262" s="28">
        <v>13387</v>
      </c>
      <c r="N262" s="29">
        <v>0.15814516826715108</v>
      </c>
    </row>
    <row r="263" spans="2:14" hidden="1" outlineLevel="1" x14ac:dyDescent="0.25">
      <c r="B263" s="43" t="s">
        <v>60</v>
      </c>
      <c r="C263" s="44">
        <v>683988</v>
      </c>
      <c r="D263" s="45">
        <v>6.341087247863042E-2</v>
      </c>
      <c r="E263" s="28">
        <v>263024</v>
      </c>
      <c r="F263" s="29">
        <v>2.2695548375306629E-2</v>
      </c>
      <c r="G263" s="44">
        <v>229663</v>
      </c>
      <c r="H263" s="45">
        <v>7.8224984859226021E-2</v>
      </c>
      <c r="I263" s="28">
        <v>71365</v>
      </c>
      <c r="J263" s="29">
        <v>0.12609271941174605</v>
      </c>
      <c r="K263" s="44">
        <v>109454</v>
      </c>
      <c r="L263" s="45">
        <v>8.8195818378851376E-2</v>
      </c>
      <c r="M263" s="28">
        <v>10482</v>
      </c>
      <c r="N263" s="29">
        <v>0.15733686651209</v>
      </c>
    </row>
    <row r="264" spans="2:14" hidden="1" outlineLevel="1" x14ac:dyDescent="0.25">
      <c r="B264" s="43" t="s">
        <v>61</v>
      </c>
      <c r="C264" s="44">
        <v>672696</v>
      </c>
      <c r="D264" s="45">
        <v>1.0175396444017215E-2</v>
      </c>
      <c r="E264" s="28">
        <v>261143</v>
      </c>
      <c r="F264" s="29">
        <v>8.2935964014749786E-3</v>
      </c>
      <c r="G264" s="44">
        <v>236095</v>
      </c>
      <c r="H264" s="45">
        <v>-2.4469355458500819E-2</v>
      </c>
      <c r="I264" s="28">
        <v>62161</v>
      </c>
      <c r="J264" s="29">
        <v>1.0271579255310526E-2</v>
      </c>
      <c r="K264" s="44">
        <v>104499</v>
      </c>
      <c r="L264" s="45">
        <v>0.10008211217786767</v>
      </c>
      <c r="M264" s="28">
        <v>8798</v>
      </c>
      <c r="N264" s="29">
        <v>4.9004411589364416E-2</v>
      </c>
    </row>
    <row r="265" spans="2:14" collapsed="1" x14ac:dyDescent="0.25">
      <c r="B265" s="39">
        <v>1995</v>
      </c>
      <c r="C265" s="40">
        <v>7971928</v>
      </c>
      <c r="D265" s="41">
        <v>5.3220622383439276E-2</v>
      </c>
      <c r="E265" s="40">
        <v>3012568</v>
      </c>
      <c r="F265" s="41">
        <v>3.5322872541142303E-2</v>
      </c>
      <c r="G265" s="40">
        <v>2592007</v>
      </c>
      <c r="H265" s="41">
        <v>4.0165864272365459E-2</v>
      </c>
      <c r="I265" s="40">
        <v>912087</v>
      </c>
      <c r="J265" s="41">
        <v>0.10859418870071047</v>
      </c>
      <c r="K265" s="40">
        <v>1348700</v>
      </c>
      <c r="L265" s="41">
        <v>8.0949812414693012E-2</v>
      </c>
      <c r="M265" s="40">
        <v>106566</v>
      </c>
      <c r="N265" s="41">
        <v>9.9162472151167691E-2</v>
      </c>
    </row>
    <row r="266" spans="2:14" hidden="1" outlineLevel="1" x14ac:dyDescent="0.25">
      <c r="B266" s="43" t="s">
        <v>49</v>
      </c>
      <c r="C266" s="44">
        <v>656891</v>
      </c>
      <c r="D266" s="45">
        <v>7.7352651268518535E-2</v>
      </c>
      <c r="E266" s="28">
        <v>255849</v>
      </c>
      <c r="F266" s="29">
        <v>5.6751297969096504E-2</v>
      </c>
      <c r="G266" s="44">
        <v>222963</v>
      </c>
      <c r="H266" s="45">
        <v>7.9436469705405299E-2</v>
      </c>
      <c r="I266" s="28">
        <v>66690</v>
      </c>
      <c r="J266" s="29">
        <v>0.15064097034110313</v>
      </c>
      <c r="K266" s="44">
        <v>101641</v>
      </c>
      <c r="L266" s="45">
        <v>7.5896306803145963E-2</v>
      </c>
      <c r="M266" s="28">
        <v>9748</v>
      </c>
      <c r="N266" s="29">
        <v>0.12915556585196342</v>
      </c>
    </row>
    <row r="267" spans="2:14" hidden="1" outlineLevel="1" x14ac:dyDescent="0.25">
      <c r="B267" s="43" t="s">
        <v>50</v>
      </c>
      <c r="C267" s="44">
        <v>665439</v>
      </c>
      <c r="D267" s="45">
        <v>6.4702400000000049E-2</v>
      </c>
      <c r="E267" s="28">
        <v>247539</v>
      </c>
      <c r="F267" s="29">
        <v>3.175211840564196E-2</v>
      </c>
      <c r="G267" s="44">
        <v>226125</v>
      </c>
      <c r="H267" s="45">
        <v>7.2012705335766869E-2</v>
      </c>
      <c r="I267" s="28">
        <v>72856</v>
      </c>
      <c r="J267" s="29">
        <v>8.0436587970103224E-2</v>
      </c>
      <c r="K267" s="44">
        <v>108519</v>
      </c>
      <c r="L267" s="45">
        <v>0.11146503338932368</v>
      </c>
      <c r="M267" s="28">
        <v>10400</v>
      </c>
      <c r="N267" s="29">
        <v>0.14587924195680912</v>
      </c>
    </row>
    <row r="268" spans="2:14" hidden="1" outlineLevel="1" x14ac:dyDescent="0.25">
      <c r="B268" s="43" t="s">
        <v>51</v>
      </c>
      <c r="C268" s="44">
        <v>664586</v>
      </c>
      <c r="D268" s="45">
        <v>0.12425989457515407</v>
      </c>
      <c r="E268" s="28">
        <v>241497</v>
      </c>
      <c r="F268" s="29">
        <v>5.5184889040359675E-2</v>
      </c>
      <c r="G268" s="44">
        <v>232673</v>
      </c>
      <c r="H268" s="45">
        <v>0.14200381857358124</v>
      </c>
      <c r="I268" s="28">
        <v>73401</v>
      </c>
      <c r="J268" s="29">
        <v>0.21924520780040524</v>
      </c>
      <c r="K268" s="44">
        <v>110614</v>
      </c>
      <c r="L268" s="45">
        <v>0.18992243892468719</v>
      </c>
      <c r="M268" s="28">
        <v>6401</v>
      </c>
      <c r="N268" s="29">
        <v>0.19354838709677424</v>
      </c>
    </row>
    <row r="269" spans="2:14" hidden="1" outlineLevel="1" x14ac:dyDescent="0.25">
      <c r="B269" s="43" t="s">
        <v>52</v>
      </c>
      <c r="C269" s="44">
        <v>590445</v>
      </c>
      <c r="D269" s="45">
        <v>0.14341126553818917</v>
      </c>
      <c r="E269" s="28">
        <v>235533</v>
      </c>
      <c r="F269" s="29">
        <v>0.1759246315453129</v>
      </c>
      <c r="G269" s="44">
        <v>180492</v>
      </c>
      <c r="H269" s="45">
        <v>0.11385936979301658</v>
      </c>
      <c r="I269" s="28">
        <v>63979</v>
      </c>
      <c r="J269" s="29">
        <v>9.6338057131106769E-2</v>
      </c>
      <c r="K269" s="44">
        <v>103941</v>
      </c>
      <c r="L269" s="45">
        <v>0.16262499720364199</v>
      </c>
      <c r="M269" s="28">
        <v>6500</v>
      </c>
      <c r="N269" s="29">
        <v>3.3057851239669311E-2</v>
      </c>
    </row>
    <row r="270" spans="2:14" hidden="1" outlineLevel="1" x14ac:dyDescent="0.25">
      <c r="B270" s="43" t="s">
        <v>53</v>
      </c>
      <c r="C270" s="44">
        <v>619088</v>
      </c>
      <c r="D270" s="45">
        <v>0.13021967690170322</v>
      </c>
      <c r="E270" s="28">
        <v>234353</v>
      </c>
      <c r="F270" s="29">
        <v>0.10637283366616157</v>
      </c>
      <c r="G270" s="44">
        <v>202446</v>
      </c>
      <c r="H270" s="45">
        <v>0.1290027549438415</v>
      </c>
      <c r="I270" s="28">
        <v>72319</v>
      </c>
      <c r="J270" s="29">
        <v>0.18511053209445616</v>
      </c>
      <c r="K270" s="44">
        <v>103366</v>
      </c>
      <c r="L270" s="45">
        <v>0.13736493475055567</v>
      </c>
      <c r="M270" s="28">
        <v>6604</v>
      </c>
      <c r="N270" s="29">
        <v>0.3994490358126721</v>
      </c>
    </row>
    <row r="271" spans="2:14" hidden="1" outlineLevel="1" x14ac:dyDescent="0.25">
      <c r="B271" s="43" t="s">
        <v>54</v>
      </c>
      <c r="C271" s="44">
        <v>679168</v>
      </c>
      <c r="D271" s="45">
        <v>0.2269803876226677</v>
      </c>
      <c r="E271" s="28">
        <v>262824</v>
      </c>
      <c r="F271" s="29">
        <v>0.21232137420777319</v>
      </c>
      <c r="G271" s="44">
        <v>220065</v>
      </c>
      <c r="H271" s="45">
        <v>0.28584700603000979</v>
      </c>
      <c r="I271" s="28">
        <v>74702</v>
      </c>
      <c r="J271" s="29">
        <v>0.18439244038559099</v>
      </c>
      <c r="K271" s="44">
        <v>113725</v>
      </c>
      <c r="L271" s="45">
        <v>0.17516068365470061</v>
      </c>
      <c r="M271" s="28">
        <v>7852</v>
      </c>
      <c r="N271" s="29">
        <v>0.36699164345403901</v>
      </c>
    </row>
    <row r="272" spans="2:14" hidden="1" outlineLevel="1" x14ac:dyDescent="0.25">
      <c r="B272" s="43" t="s">
        <v>55</v>
      </c>
      <c r="C272" s="44">
        <v>527263</v>
      </c>
      <c r="D272" s="45">
        <v>0.32177586142063896</v>
      </c>
      <c r="E272" s="28">
        <v>193835</v>
      </c>
      <c r="F272" s="29">
        <v>0.2459984829590014</v>
      </c>
      <c r="G272" s="44">
        <v>163464</v>
      </c>
      <c r="H272" s="45">
        <v>0.36448551323466805</v>
      </c>
      <c r="I272" s="28">
        <v>63835</v>
      </c>
      <c r="J272" s="29">
        <v>0.27631710486853933</v>
      </c>
      <c r="K272" s="44">
        <v>99601</v>
      </c>
      <c r="L272" s="45">
        <v>0.43959125269197963</v>
      </c>
      <c r="M272" s="28">
        <v>6528</v>
      </c>
      <c r="N272" s="29">
        <v>0.50484094052558781</v>
      </c>
    </row>
    <row r="273" spans="2:14" hidden="1" outlineLevel="1" x14ac:dyDescent="0.25">
      <c r="B273" s="43" t="s">
        <v>56</v>
      </c>
      <c r="C273" s="44">
        <v>536782</v>
      </c>
      <c r="D273" s="45">
        <v>0.28564072226307169</v>
      </c>
      <c r="E273" s="28">
        <v>201120</v>
      </c>
      <c r="F273" s="29">
        <v>0.19852687031452998</v>
      </c>
      <c r="G273" s="44">
        <v>164592</v>
      </c>
      <c r="H273" s="45">
        <v>0.26408921247868755</v>
      </c>
      <c r="I273" s="28">
        <v>68440</v>
      </c>
      <c r="J273" s="29">
        <v>0.36970400464306441</v>
      </c>
      <c r="K273" s="44">
        <v>96371</v>
      </c>
      <c r="L273" s="45">
        <v>0.48755113066296207</v>
      </c>
      <c r="M273" s="28">
        <v>6259</v>
      </c>
      <c r="N273" s="29">
        <v>0.31574521757410134</v>
      </c>
    </row>
    <row r="274" spans="2:14" collapsed="1" x14ac:dyDescent="0.25">
      <c r="B274" s="30" t="s">
        <v>82</v>
      </c>
      <c r="C274" s="31">
        <v>4455293</v>
      </c>
      <c r="D274" s="32"/>
      <c r="E274" s="31">
        <v>1748133</v>
      </c>
      <c r="F274" s="32"/>
      <c r="G274" s="31">
        <v>1500328</v>
      </c>
      <c r="H274" s="32"/>
      <c r="I274" s="31">
        <v>452113</v>
      </c>
      <c r="J274" s="32"/>
      <c r="K274" s="31">
        <v>694987</v>
      </c>
      <c r="L274" s="32"/>
      <c r="M274" s="31">
        <v>59732</v>
      </c>
      <c r="N274" s="32"/>
    </row>
    <row r="275" spans="2:14" ht="15" hidden="1" customHeight="1" outlineLevel="1" x14ac:dyDescent="0.25">
      <c r="B275" s="43" t="s">
        <v>58</v>
      </c>
      <c r="C275" s="44">
        <v>599078</v>
      </c>
      <c r="D275" s="45">
        <v>0.14064903809538309</v>
      </c>
      <c r="E275" s="28">
        <v>247912</v>
      </c>
      <c r="F275" s="29">
        <v>0.16648002634922121</v>
      </c>
      <c r="G275" s="44">
        <v>186859</v>
      </c>
      <c r="H275" s="45">
        <v>0.12391658697077412</v>
      </c>
      <c r="I275" s="28">
        <v>64205</v>
      </c>
      <c r="J275" s="29">
        <v>0.16993749886113085</v>
      </c>
      <c r="K275" s="44">
        <v>92445</v>
      </c>
      <c r="L275" s="45">
        <v>0.117457209167392</v>
      </c>
      <c r="M275" s="28">
        <v>7657</v>
      </c>
      <c r="N275" s="29">
        <v>-0.13126843657817111</v>
      </c>
    </row>
    <row r="276" spans="2:14" hidden="1" outlineLevel="1" x14ac:dyDescent="0.25">
      <c r="B276" s="43" t="s">
        <v>59</v>
      </c>
      <c r="C276" s="44">
        <v>721234</v>
      </c>
      <c r="D276" s="45">
        <v>0.16412745400283102</v>
      </c>
      <c r="E276" s="28">
        <v>273142</v>
      </c>
      <c r="F276" s="29">
        <v>0.19144871146162301</v>
      </c>
      <c r="G276" s="44">
        <v>237220</v>
      </c>
      <c r="H276" s="45">
        <v>6.528113955712822E-2</v>
      </c>
      <c r="I276" s="28">
        <v>77412</v>
      </c>
      <c r="J276" s="29">
        <v>0.25899783694114209</v>
      </c>
      <c r="K276" s="44">
        <v>121901</v>
      </c>
      <c r="L276" s="45">
        <v>0.31283857279786331</v>
      </c>
      <c r="M276" s="28">
        <v>11559</v>
      </c>
      <c r="N276" s="29">
        <v>-0.12919993973180655</v>
      </c>
    </row>
    <row r="277" spans="2:14" hidden="1" outlineLevel="1" x14ac:dyDescent="0.25">
      <c r="B277" s="43" t="s">
        <v>60</v>
      </c>
      <c r="C277" s="44">
        <v>643202</v>
      </c>
      <c r="D277" s="45">
        <v>0.14137010123594806</v>
      </c>
      <c r="E277" s="28">
        <v>257187</v>
      </c>
      <c r="F277" s="29">
        <v>0.15138423795283207</v>
      </c>
      <c r="G277" s="44">
        <v>213001</v>
      </c>
      <c r="H277" s="45">
        <v>6.0497883993029689E-2</v>
      </c>
      <c r="I277" s="28">
        <v>63374</v>
      </c>
      <c r="J277" s="29">
        <v>0.34292555783941858</v>
      </c>
      <c r="K277" s="44">
        <v>100583</v>
      </c>
      <c r="L277" s="45">
        <v>0.22185374149659864</v>
      </c>
      <c r="M277" s="28">
        <v>9057</v>
      </c>
      <c r="N277" s="29">
        <v>-7.6004896959804169E-2</v>
      </c>
    </row>
    <row r="278" spans="2:14" hidden="1" outlineLevel="1" x14ac:dyDescent="0.25">
      <c r="B278" s="43" t="s">
        <v>61</v>
      </c>
      <c r="C278" s="44">
        <v>665920</v>
      </c>
      <c r="D278" s="45">
        <v>0.15382149657883759</v>
      </c>
      <c r="E278" s="28">
        <v>258995</v>
      </c>
      <c r="F278" s="29">
        <v>0.14653840535120599</v>
      </c>
      <c r="G278" s="44">
        <v>242017</v>
      </c>
      <c r="H278" s="45">
        <v>0.13750105751966979</v>
      </c>
      <c r="I278" s="28">
        <v>61529</v>
      </c>
      <c r="J278" s="29">
        <v>0.39076874392531824</v>
      </c>
      <c r="K278" s="44">
        <v>94992</v>
      </c>
      <c r="L278" s="45">
        <v>0.11032926957558464</v>
      </c>
      <c r="M278" s="28">
        <v>8387</v>
      </c>
      <c r="N278" s="29">
        <v>-3.5311709224752685E-2</v>
      </c>
    </row>
    <row r="279" spans="2:14" collapsed="1" x14ac:dyDescent="0.25">
      <c r="B279" s="39">
        <v>1994</v>
      </c>
      <c r="C279" s="40">
        <v>7569096</v>
      </c>
      <c r="D279" s="41">
        <v>0.15640001002231196</v>
      </c>
      <c r="E279" s="40">
        <v>2909786</v>
      </c>
      <c r="F279" s="41">
        <v>0.13920415060994973</v>
      </c>
      <c r="G279" s="40">
        <v>2491917</v>
      </c>
      <c r="H279" s="41">
        <v>0.13979356791054065</v>
      </c>
      <c r="I279" s="40">
        <v>822742</v>
      </c>
      <c r="J279" s="41">
        <v>0.21738911700514185</v>
      </c>
      <c r="K279" s="40">
        <v>1247699</v>
      </c>
      <c r="L279" s="41">
        <v>0.20022990717137223</v>
      </c>
      <c r="M279" s="40">
        <v>96952</v>
      </c>
      <c r="N279" s="41">
        <v>8.3189953746117595E-2</v>
      </c>
    </row>
    <row r="280" spans="2:14" hidden="1" outlineLevel="1" x14ac:dyDescent="0.25">
      <c r="B280" s="43" t="s">
        <v>49</v>
      </c>
      <c r="C280" s="44">
        <v>609727</v>
      </c>
      <c r="D280" s="44"/>
      <c r="E280" s="28">
        <v>242109</v>
      </c>
      <c r="F280" s="28"/>
      <c r="G280" s="44">
        <v>206555</v>
      </c>
      <c r="H280" s="44"/>
      <c r="I280" s="28">
        <v>57959</v>
      </c>
      <c r="J280" s="28"/>
      <c r="K280" s="44">
        <v>94471</v>
      </c>
      <c r="L280" s="44"/>
      <c r="M280" s="28">
        <v>8633</v>
      </c>
      <c r="N280" s="28"/>
    </row>
    <row r="281" spans="2:14" hidden="1" outlineLevel="1" x14ac:dyDescent="0.25">
      <c r="B281" s="43" t="s">
        <v>50</v>
      </c>
      <c r="C281" s="44">
        <v>625000</v>
      </c>
      <c r="D281" s="44"/>
      <c r="E281" s="28">
        <v>239921</v>
      </c>
      <c r="F281" s="28"/>
      <c r="G281" s="44">
        <v>210935</v>
      </c>
      <c r="H281" s="44"/>
      <c r="I281" s="28">
        <v>67432</v>
      </c>
      <c r="J281" s="28"/>
      <c r="K281" s="44">
        <v>97636</v>
      </c>
      <c r="L281" s="44"/>
      <c r="M281" s="28">
        <v>9076</v>
      </c>
      <c r="N281" s="28"/>
    </row>
    <row r="282" spans="2:14" hidden="1" outlineLevel="1" x14ac:dyDescent="0.25">
      <c r="B282" s="43" t="s">
        <v>51</v>
      </c>
      <c r="C282" s="44">
        <v>591132</v>
      </c>
      <c r="D282" s="44"/>
      <c r="E282" s="28">
        <v>228867</v>
      </c>
      <c r="F282" s="28"/>
      <c r="G282" s="44">
        <v>203741</v>
      </c>
      <c r="H282" s="44"/>
      <c r="I282" s="28">
        <v>60202</v>
      </c>
      <c r="J282" s="28"/>
      <c r="K282" s="44">
        <v>92959</v>
      </c>
      <c r="L282" s="44"/>
      <c r="M282" s="28">
        <v>5363</v>
      </c>
      <c r="N282" s="28"/>
    </row>
    <row r="283" spans="2:14" hidden="1" outlineLevel="1" x14ac:dyDescent="0.25">
      <c r="B283" s="43" t="s">
        <v>52</v>
      </c>
      <c r="C283" s="44">
        <v>516389</v>
      </c>
      <c r="D283" s="44"/>
      <c r="E283" s="28">
        <v>200296</v>
      </c>
      <c r="F283" s="28"/>
      <c r="G283" s="44">
        <v>162042</v>
      </c>
      <c r="H283" s="44"/>
      <c r="I283" s="28">
        <v>58357</v>
      </c>
      <c r="J283" s="28"/>
      <c r="K283" s="44">
        <v>89402</v>
      </c>
      <c r="L283" s="44"/>
      <c r="M283" s="28">
        <v>6292</v>
      </c>
      <c r="N283" s="28"/>
    </row>
    <row r="284" spans="2:14" hidden="1" outlineLevel="1" x14ac:dyDescent="0.25">
      <c r="B284" s="43" t="s">
        <v>53</v>
      </c>
      <c r="C284" s="44">
        <v>547759</v>
      </c>
      <c r="D284" s="44"/>
      <c r="E284" s="28">
        <v>211821</v>
      </c>
      <c r="F284" s="28"/>
      <c r="G284" s="44">
        <v>179314</v>
      </c>
      <c r="H284" s="44"/>
      <c r="I284" s="28">
        <v>61023</v>
      </c>
      <c r="J284" s="28"/>
      <c r="K284" s="44">
        <v>90882</v>
      </c>
      <c r="L284" s="44"/>
      <c r="M284" s="28">
        <v>4719</v>
      </c>
      <c r="N284" s="28"/>
    </row>
    <row r="285" spans="2:14" hidden="1" outlineLevel="1" x14ac:dyDescent="0.25">
      <c r="B285" s="43" t="s">
        <v>54</v>
      </c>
      <c r="C285" s="44">
        <v>553528</v>
      </c>
      <c r="D285" s="44"/>
      <c r="E285" s="28">
        <v>216794</v>
      </c>
      <c r="F285" s="28"/>
      <c r="G285" s="44">
        <v>171144</v>
      </c>
      <c r="H285" s="44"/>
      <c r="I285" s="28">
        <v>63072</v>
      </c>
      <c r="J285" s="28"/>
      <c r="K285" s="44">
        <v>96774</v>
      </c>
      <c r="L285" s="44"/>
      <c r="M285" s="28">
        <v>5744</v>
      </c>
      <c r="N285" s="28"/>
    </row>
    <row r="286" spans="2:14" hidden="1" outlineLevel="1" x14ac:dyDescent="0.25">
      <c r="B286" s="43" t="s">
        <v>55</v>
      </c>
      <c r="C286" s="44">
        <v>398905</v>
      </c>
      <c r="D286" s="44"/>
      <c r="E286" s="28">
        <v>155566</v>
      </c>
      <c r="F286" s="28"/>
      <c r="G286" s="44">
        <v>119799</v>
      </c>
      <c r="H286" s="44"/>
      <c r="I286" s="28">
        <v>50015</v>
      </c>
      <c r="J286" s="28"/>
      <c r="K286" s="44">
        <v>69187</v>
      </c>
      <c r="L286" s="44"/>
      <c r="M286" s="28">
        <v>4338</v>
      </c>
      <c r="N286" s="28"/>
    </row>
    <row r="287" spans="2:14" hidden="1" outlineLevel="1" x14ac:dyDescent="0.25">
      <c r="B287" s="43" t="s">
        <v>56</v>
      </c>
      <c r="C287" s="44">
        <v>417521</v>
      </c>
      <c r="D287" s="44"/>
      <c r="E287" s="28">
        <v>167806</v>
      </c>
      <c r="F287" s="28"/>
      <c r="G287" s="44">
        <v>130206</v>
      </c>
      <c r="H287" s="44"/>
      <c r="I287" s="28">
        <v>49967</v>
      </c>
      <c r="J287" s="28"/>
      <c r="K287" s="44">
        <v>64785</v>
      </c>
      <c r="L287" s="44"/>
      <c r="M287" s="28">
        <v>4757</v>
      </c>
      <c r="N287" s="28"/>
    </row>
    <row r="288" spans="2:14" hidden="1" outlineLevel="1" x14ac:dyDescent="0.25">
      <c r="B288" s="43" t="s">
        <v>58</v>
      </c>
      <c r="C288" s="44">
        <v>525208</v>
      </c>
      <c r="D288" s="44"/>
      <c r="E288" s="28">
        <v>212530</v>
      </c>
      <c r="F288" s="28"/>
      <c r="G288" s="44">
        <v>166257</v>
      </c>
      <c r="H288" s="44"/>
      <c r="I288" s="28">
        <v>54879</v>
      </c>
      <c r="J288" s="28"/>
      <c r="K288" s="44">
        <v>82728</v>
      </c>
      <c r="L288" s="44"/>
      <c r="M288" s="28">
        <v>8814</v>
      </c>
      <c r="N288" s="28"/>
    </row>
    <row r="289" spans="2:14" hidden="1" outlineLevel="1" x14ac:dyDescent="0.25">
      <c r="B289" s="43" t="s">
        <v>59</v>
      </c>
      <c r="C289" s="44">
        <v>619549</v>
      </c>
      <c r="D289" s="44"/>
      <c r="E289" s="28">
        <v>229252</v>
      </c>
      <c r="F289" s="28"/>
      <c r="G289" s="44">
        <v>222683</v>
      </c>
      <c r="H289" s="44"/>
      <c r="I289" s="28">
        <v>61487</v>
      </c>
      <c r="J289" s="28"/>
      <c r="K289" s="44">
        <v>92853</v>
      </c>
      <c r="L289" s="44"/>
      <c r="M289" s="28">
        <v>13274</v>
      </c>
      <c r="N289" s="28"/>
    </row>
    <row r="290" spans="2:14" hidden="1" outlineLevel="1" x14ac:dyDescent="0.25">
      <c r="B290" s="43" t="s">
        <v>60</v>
      </c>
      <c r="C290" s="44">
        <v>563535</v>
      </c>
      <c r="D290" s="44"/>
      <c r="E290" s="28">
        <v>223372</v>
      </c>
      <c r="F290" s="28"/>
      <c r="G290" s="44">
        <v>200850</v>
      </c>
      <c r="H290" s="44"/>
      <c r="I290" s="28">
        <v>47191</v>
      </c>
      <c r="J290" s="28"/>
      <c r="K290" s="44">
        <v>82320</v>
      </c>
      <c r="L290" s="44"/>
      <c r="M290" s="28">
        <v>9802</v>
      </c>
      <c r="N290" s="28"/>
    </row>
    <row r="291" spans="2:14" hidden="1" outlineLevel="1" x14ac:dyDescent="0.25">
      <c r="B291" s="43" t="s">
        <v>61</v>
      </c>
      <c r="C291" s="44">
        <v>577143</v>
      </c>
      <c r="D291" s="44"/>
      <c r="E291" s="28">
        <v>225893</v>
      </c>
      <c r="F291" s="28"/>
      <c r="G291" s="44">
        <v>212762</v>
      </c>
      <c r="H291" s="44"/>
      <c r="I291" s="28">
        <v>44241</v>
      </c>
      <c r="J291" s="28"/>
      <c r="K291" s="44">
        <v>85553</v>
      </c>
      <c r="L291" s="44"/>
      <c r="M291" s="28">
        <v>8694</v>
      </c>
      <c r="N291" s="28"/>
    </row>
    <row r="292" spans="2:14" collapsed="1" x14ac:dyDescent="0.25">
      <c r="B292" s="39">
        <v>1993</v>
      </c>
      <c r="C292" s="40">
        <v>6545396</v>
      </c>
      <c r="D292" s="40"/>
      <c r="E292" s="28">
        <v>2554227</v>
      </c>
      <c r="F292" s="28"/>
      <c r="G292" s="40">
        <v>2186288</v>
      </c>
      <c r="H292" s="40"/>
      <c r="I292" s="28">
        <v>675825</v>
      </c>
      <c r="J292" s="28"/>
      <c r="K292" s="40">
        <v>1039550</v>
      </c>
      <c r="L292" s="40"/>
      <c r="M292" s="28">
        <v>89506</v>
      </c>
      <c r="N292" s="28"/>
    </row>
    <row r="293" spans="2:14" ht="15" customHeight="1" x14ac:dyDescent="0.25">
      <c r="B293" s="48" t="s">
        <v>83</v>
      </c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9"/>
    </row>
  </sheetData>
  <mergeCells count="8">
    <mergeCell ref="B293:M293"/>
    <mergeCell ref="B5:N5"/>
    <mergeCell ref="C6:D6"/>
    <mergeCell ref="E6:F6"/>
    <mergeCell ref="G6:H6"/>
    <mergeCell ref="I6:J6"/>
    <mergeCell ref="K6:L6"/>
    <mergeCell ref="M6:N6"/>
  </mergeCells>
  <hyperlinks>
    <hyperlink ref="P61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8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</sheetPr>
  <dimension ref="A1:AE51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87" customWidth="1"/>
    <col min="2" max="2" width="13" style="187" customWidth="1"/>
    <col min="3" max="28" width="9.7109375" style="187" customWidth="1"/>
    <col min="29" max="29" width="4.5703125" style="187" customWidth="1"/>
    <col min="30" max="16384" width="11.42578125" style="187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88" t="s">
        <v>239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</row>
    <row r="6" spans="2:28" s="192" customFormat="1" ht="15" customHeight="1" x14ac:dyDescent="0.25">
      <c r="B6" s="123"/>
      <c r="C6" s="189" t="s">
        <v>235</v>
      </c>
      <c r="D6" s="189"/>
      <c r="E6" s="190" t="s">
        <v>240</v>
      </c>
      <c r="F6" s="190"/>
      <c r="G6" s="190"/>
      <c r="H6" s="190"/>
      <c r="I6" s="190"/>
      <c r="J6" s="190"/>
      <c r="K6" s="191" t="s">
        <v>237</v>
      </c>
      <c r="L6" s="191"/>
      <c r="M6" s="191"/>
      <c r="N6" s="191"/>
      <c r="O6" s="191"/>
      <c r="P6" s="191"/>
      <c r="Q6" s="190" t="s">
        <v>238</v>
      </c>
      <c r="R6" s="190"/>
      <c r="S6" s="190"/>
      <c r="T6" s="190"/>
      <c r="U6" s="190"/>
      <c r="V6" s="190"/>
      <c r="W6" s="191" t="s">
        <v>241</v>
      </c>
      <c r="X6" s="191"/>
      <c r="Y6" s="191"/>
      <c r="Z6" s="191"/>
      <c r="AA6" s="191"/>
      <c r="AB6" s="191"/>
    </row>
    <row r="7" spans="2:28" ht="30" customHeight="1" x14ac:dyDescent="0.25">
      <c r="B7" s="172"/>
      <c r="C7" s="193" t="s">
        <v>242</v>
      </c>
      <c r="D7" s="174" t="s">
        <v>243</v>
      </c>
      <c r="E7" s="172" t="s">
        <v>171</v>
      </c>
      <c r="F7" s="174" t="s">
        <v>244</v>
      </c>
      <c r="G7" s="194" t="s">
        <v>245</v>
      </c>
      <c r="H7" s="174" t="s">
        <v>246</v>
      </c>
      <c r="I7" s="172" t="s">
        <v>173</v>
      </c>
      <c r="J7" s="174" t="s">
        <v>243</v>
      </c>
      <c r="K7" s="172" t="s">
        <v>171</v>
      </c>
      <c r="L7" s="174" t="s">
        <v>244</v>
      </c>
      <c r="M7" s="194" t="s">
        <v>245</v>
      </c>
      <c r="N7" s="174" t="s">
        <v>246</v>
      </c>
      <c r="O7" s="172" t="s">
        <v>173</v>
      </c>
      <c r="P7" s="174" t="s">
        <v>243</v>
      </c>
      <c r="Q7" s="172" t="s">
        <v>171</v>
      </c>
      <c r="R7" s="174" t="s">
        <v>244</v>
      </c>
      <c r="S7" s="194" t="s">
        <v>245</v>
      </c>
      <c r="T7" s="174" t="s">
        <v>246</v>
      </c>
      <c r="U7" s="172" t="s">
        <v>173</v>
      </c>
      <c r="V7" s="174" t="s">
        <v>243</v>
      </c>
      <c r="W7" s="172" t="s">
        <v>171</v>
      </c>
      <c r="X7" s="174" t="s">
        <v>244</v>
      </c>
      <c r="Y7" s="194" t="s">
        <v>245</v>
      </c>
      <c r="Z7" s="174" t="s">
        <v>246</v>
      </c>
      <c r="AA7" s="172" t="s">
        <v>173</v>
      </c>
      <c r="AB7" s="174" t="s">
        <v>243</v>
      </c>
    </row>
    <row r="8" spans="2:28" hidden="1" x14ac:dyDescent="0.25">
      <c r="B8" s="43" t="s">
        <v>49</v>
      </c>
      <c r="C8" s="26" t="e">
        <v>#REF!</v>
      </c>
      <c r="D8" s="29" t="e">
        <v>#REF!</v>
      </c>
      <c r="E8" s="40" t="e">
        <v>#REF!</v>
      </c>
      <c r="F8" s="29" t="e">
        <v>#REF!</v>
      </c>
      <c r="G8" s="40" t="e">
        <v>#REF!</v>
      </c>
      <c r="H8" s="29" t="e">
        <v>#REF!</v>
      </c>
      <c r="I8" s="40" t="e">
        <v>#REF!</v>
      </c>
      <c r="J8" s="29" t="e">
        <v>#REF!</v>
      </c>
      <c r="K8" s="26" t="e">
        <v>#REF!</v>
      </c>
      <c r="L8" s="29" t="e">
        <v>#REF!</v>
      </c>
      <c r="M8" s="26" t="e">
        <v>#REF!</v>
      </c>
      <c r="N8" s="29" t="e">
        <v>#REF!</v>
      </c>
      <c r="O8" s="26" t="e">
        <v>#REF!</v>
      </c>
      <c r="P8" s="29" t="e">
        <v>#REF!</v>
      </c>
      <c r="Q8" s="40" t="e">
        <v>#REF!</v>
      </c>
      <c r="R8" s="29" t="e">
        <v>#REF!</v>
      </c>
      <c r="S8" s="40" t="e">
        <v>#REF!</v>
      </c>
      <c r="T8" s="29" t="e">
        <v>#REF!</v>
      </c>
      <c r="U8" s="40" t="e">
        <v>#REF!</v>
      </c>
      <c r="V8" s="29" t="e">
        <v>#REF!</v>
      </c>
      <c r="W8" s="26" t="e">
        <v>#REF!</v>
      </c>
      <c r="X8" s="29" t="e">
        <v>#REF!</v>
      </c>
      <c r="Y8" s="26" t="e">
        <v>#REF!</v>
      </c>
      <c r="Z8" s="29" t="e">
        <v>#REF!</v>
      </c>
      <c r="AA8" s="26" t="e">
        <v>#REF!</v>
      </c>
      <c r="AB8" s="29" t="e">
        <v>#REF!</v>
      </c>
    </row>
    <row r="9" spans="2:28" hidden="1" x14ac:dyDescent="0.25">
      <c r="B9" s="43" t="s">
        <v>50</v>
      </c>
      <c r="C9" s="26" t="e">
        <v>#REF!</v>
      </c>
      <c r="D9" s="29" t="e">
        <v>#REF!</v>
      </c>
      <c r="E9" s="40" t="e">
        <v>#REF!</v>
      </c>
      <c r="F9" s="29" t="e">
        <v>#REF!</v>
      </c>
      <c r="G9" s="40" t="e">
        <v>#REF!</v>
      </c>
      <c r="H9" s="29" t="e">
        <v>#REF!</v>
      </c>
      <c r="I9" s="40" t="e">
        <v>#REF!</v>
      </c>
      <c r="J9" s="29" t="e">
        <v>#REF!</v>
      </c>
      <c r="K9" s="26" t="e">
        <v>#REF!</v>
      </c>
      <c r="L9" s="29" t="e">
        <v>#REF!</v>
      </c>
      <c r="M9" s="26" t="e">
        <v>#REF!</v>
      </c>
      <c r="N9" s="29" t="e">
        <v>#REF!</v>
      </c>
      <c r="O9" s="26" t="e">
        <v>#REF!</v>
      </c>
      <c r="P9" s="29" t="e">
        <v>#REF!</v>
      </c>
      <c r="Q9" s="40" t="e">
        <v>#REF!</v>
      </c>
      <c r="R9" s="29" t="e">
        <v>#REF!</v>
      </c>
      <c r="S9" s="40" t="e">
        <v>#REF!</v>
      </c>
      <c r="T9" s="29" t="e">
        <v>#REF!</v>
      </c>
      <c r="U9" s="40" t="e">
        <v>#REF!</v>
      </c>
      <c r="V9" s="29" t="e">
        <v>#REF!</v>
      </c>
      <c r="W9" s="26" t="e">
        <v>#REF!</v>
      </c>
      <c r="X9" s="29" t="e">
        <v>#REF!</v>
      </c>
      <c r="Y9" s="26" t="e">
        <v>#REF!</v>
      </c>
      <c r="Z9" s="29" t="e">
        <v>#REF!</v>
      </c>
      <c r="AA9" s="26" t="e">
        <v>#REF!</v>
      </c>
      <c r="AB9" s="29" t="e">
        <v>#REF!</v>
      </c>
    </row>
    <row r="10" spans="2:28" hidden="1" x14ac:dyDescent="0.25">
      <c r="B10" s="43" t="s">
        <v>51</v>
      </c>
      <c r="C10" s="26" t="e">
        <v>#REF!</v>
      </c>
      <c r="D10" s="29" t="e">
        <v>#REF!</v>
      </c>
      <c r="E10" s="40" t="e">
        <v>#REF!</v>
      </c>
      <c r="F10" s="29" t="e">
        <v>#REF!</v>
      </c>
      <c r="G10" s="40" t="e">
        <v>#REF!</v>
      </c>
      <c r="H10" s="29" t="e">
        <v>#REF!</v>
      </c>
      <c r="I10" s="40" t="e">
        <v>#REF!</v>
      </c>
      <c r="J10" s="29" t="e">
        <v>#REF!</v>
      </c>
      <c r="K10" s="26" t="e">
        <v>#REF!</v>
      </c>
      <c r="L10" s="29" t="e">
        <v>#REF!</v>
      </c>
      <c r="M10" s="26" t="e">
        <v>#REF!</v>
      </c>
      <c r="N10" s="29" t="e">
        <v>#REF!</v>
      </c>
      <c r="O10" s="26" t="e">
        <v>#REF!</v>
      </c>
      <c r="P10" s="29" t="e">
        <v>#REF!</v>
      </c>
      <c r="Q10" s="40" t="e">
        <v>#REF!</v>
      </c>
      <c r="R10" s="29" t="e">
        <v>#REF!</v>
      </c>
      <c r="S10" s="40" t="e">
        <v>#REF!</v>
      </c>
      <c r="T10" s="29" t="e">
        <v>#REF!</v>
      </c>
      <c r="U10" s="40" t="e">
        <v>#REF!</v>
      </c>
      <c r="V10" s="29" t="e">
        <v>#REF!</v>
      </c>
      <c r="W10" s="26" t="e">
        <v>#REF!</v>
      </c>
      <c r="X10" s="29" t="e">
        <v>#REF!</v>
      </c>
      <c r="Y10" s="26" t="e">
        <v>#REF!</v>
      </c>
      <c r="Z10" s="29" t="e">
        <v>#REF!</v>
      </c>
      <c r="AA10" s="26" t="e">
        <v>#REF!</v>
      </c>
      <c r="AB10" s="29" t="e">
        <v>#REF!</v>
      </c>
    </row>
    <row r="11" spans="2:28" hidden="1" x14ac:dyDescent="0.25">
      <c r="B11" s="43" t="s">
        <v>52</v>
      </c>
      <c r="C11" s="26" t="e">
        <v>#REF!</v>
      </c>
      <c r="D11" s="29" t="e">
        <v>#REF!</v>
      </c>
      <c r="E11" s="40" t="e">
        <v>#REF!</v>
      </c>
      <c r="F11" s="29" t="e">
        <v>#REF!</v>
      </c>
      <c r="G11" s="40" t="e">
        <v>#REF!</v>
      </c>
      <c r="H11" s="29" t="e">
        <v>#REF!</v>
      </c>
      <c r="I11" s="40" t="e">
        <v>#REF!</v>
      </c>
      <c r="J11" s="29" t="e">
        <v>#REF!</v>
      </c>
      <c r="K11" s="26" t="e">
        <v>#REF!</v>
      </c>
      <c r="L11" s="29" t="e">
        <v>#REF!</v>
      </c>
      <c r="M11" s="26" t="e">
        <v>#REF!</v>
      </c>
      <c r="N11" s="29" t="e">
        <v>#REF!</v>
      </c>
      <c r="O11" s="26" t="e">
        <v>#REF!</v>
      </c>
      <c r="P11" s="29" t="e">
        <v>#REF!</v>
      </c>
      <c r="Q11" s="40" t="e">
        <v>#REF!</v>
      </c>
      <c r="R11" s="29" t="e">
        <v>#REF!</v>
      </c>
      <c r="S11" s="40" t="e">
        <v>#REF!</v>
      </c>
      <c r="T11" s="29" t="e">
        <v>#REF!</v>
      </c>
      <c r="U11" s="40" t="e">
        <v>#REF!</v>
      </c>
      <c r="V11" s="29" t="e">
        <v>#REF!</v>
      </c>
      <c r="W11" s="26" t="e">
        <v>#REF!</v>
      </c>
      <c r="X11" s="29" t="e">
        <v>#REF!</v>
      </c>
      <c r="Y11" s="26" t="e">
        <v>#REF!</v>
      </c>
      <c r="Z11" s="29" t="e">
        <v>#REF!</v>
      </c>
      <c r="AA11" s="26" t="e">
        <v>#REF!</v>
      </c>
      <c r="AB11" s="29" t="e">
        <v>#REF!</v>
      </c>
    </row>
    <row r="12" spans="2:28" hidden="1" x14ac:dyDescent="0.25">
      <c r="B12" s="43" t="s">
        <v>53</v>
      </c>
      <c r="C12" s="26" t="e">
        <v>#REF!</v>
      </c>
      <c r="D12" s="29" t="e">
        <v>#REF!</v>
      </c>
      <c r="E12" s="40" t="e">
        <v>#REF!</v>
      </c>
      <c r="F12" s="29" t="e">
        <v>#REF!</v>
      </c>
      <c r="G12" s="40" t="e">
        <v>#REF!</v>
      </c>
      <c r="H12" s="29" t="e">
        <v>#REF!</v>
      </c>
      <c r="I12" s="40" t="e">
        <v>#REF!</v>
      </c>
      <c r="J12" s="29" t="e">
        <v>#REF!</v>
      </c>
      <c r="K12" s="26" t="e">
        <v>#REF!</v>
      </c>
      <c r="L12" s="29" t="e">
        <v>#REF!</v>
      </c>
      <c r="M12" s="26" t="e">
        <v>#REF!</v>
      </c>
      <c r="N12" s="29" t="e">
        <v>#REF!</v>
      </c>
      <c r="O12" s="26" t="e">
        <v>#REF!</v>
      </c>
      <c r="P12" s="29" t="e">
        <v>#REF!</v>
      </c>
      <c r="Q12" s="40" t="e">
        <v>#REF!</v>
      </c>
      <c r="R12" s="29" t="e">
        <v>#REF!</v>
      </c>
      <c r="S12" s="40" t="e">
        <v>#REF!</v>
      </c>
      <c r="T12" s="29" t="e">
        <v>#REF!</v>
      </c>
      <c r="U12" s="40" t="e">
        <v>#REF!</v>
      </c>
      <c r="V12" s="29" t="e">
        <v>#REF!</v>
      </c>
      <c r="W12" s="26" t="e">
        <v>#REF!</v>
      </c>
      <c r="X12" s="29" t="e">
        <v>#REF!</v>
      </c>
      <c r="Y12" s="26" t="e">
        <v>#REF!</v>
      </c>
      <c r="Z12" s="29" t="e">
        <v>#REF!</v>
      </c>
      <c r="AA12" s="26" t="e">
        <v>#REF!</v>
      </c>
      <c r="AB12" s="29" t="e">
        <v>#REF!</v>
      </c>
    </row>
    <row r="13" spans="2:28" hidden="1" x14ac:dyDescent="0.25">
      <c r="B13" s="43" t="s">
        <v>54</v>
      </c>
      <c r="C13" s="26" t="e">
        <v>#REF!</v>
      </c>
      <c r="D13" s="29" t="e">
        <v>#REF!</v>
      </c>
      <c r="E13" s="40" t="e">
        <v>#REF!</v>
      </c>
      <c r="F13" s="29" t="e">
        <v>#REF!</v>
      </c>
      <c r="G13" s="40" t="e">
        <v>#REF!</v>
      </c>
      <c r="H13" s="29" t="e">
        <v>#REF!</v>
      </c>
      <c r="I13" s="40" t="e">
        <v>#REF!</v>
      </c>
      <c r="J13" s="29" t="e">
        <v>#REF!</v>
      </c>
      <c r="K13" s="26" t="e">
        <v>#REF!</v>
      </c>
      <c r="L13" s="29" t="e">
        <v>#REF!</v>
      </c>
      <c r="M13" s="26" t="e">
        <v>#REF!</v>
      </c>
      <c r="N13" s="29" t="e">
        <v>#REF!</v>
      </c>
      <c r="O13" s="26" t="e">
        <v>#REF!</v>
      </c>
      <c r="P13" s="29" t="e">
        <v>#REF!</v>
      </c>
      <c r="Q13" s="40" t="e">
        <v>#REF!</v>
      </c>
      <c r="R13" s="29" t="e">
        <v>#REF!</v>
      </c>
      <c r="S13" s="40" t="e">
        <v>#REF!</v>
      </c>
      <c r="T13" s="29" t="e">
        <v>#REF!</v>
      </c>
      <c r="U13" s="40" t="e">
        <v>#REF!</v>
      </c>
      <c r="V13" s="29" t="e">
        <v>#REF!</v>
      </c>
      <c r="W13" s="26" t="e">
        <v>#REF!</v>
      </c>
      <c r="X13" s="29" t="e">
        <v>#REF!</v>
      </c>
      <c r="Y13" s="26" t="e">
        <v>#REF!</v>
      </c>
      <c r="Z13" s="29" t="e">
        <v>#REF!</v>
      </c>
      <c r="AA13" s="26" t="e">
        <v>#REF!</v>
      </c>
      <c r="AB13" s="29" t="e">
        <v>#REF!</v>
      </c>
    </row>
    <row r="14" spans="2:28" hidden="1" x14ac:dyDescent="0.25">
      <c r="B14" s="43" t="s">
        <v>55</v>
      </c>
      <c r="C14" s="26" t="e">
        <v>#REF!</v>
      </c>
      <c r="D14" s="29" t="e">
        <v>#REF!</v>
      </c>
      <c r="E14" s="40" t="e">
        <v>#REF!</v>
      </c>
      <c r="F14" s="29" t="e">
        <v>#REF!</v>
      </c>
      <c r="G14" s="40" t="e">
        <v>#REF!</v>
      </c>
      <c r="H14" s="29" t="e">
        <v>#REF!</v>
      </c>
      <c r="I14" s="40" t="e">
        <v>#REF!</v>
      </c>
      <c r="J14" s="29" t="e">
        <v>#REF!</v>
      </c>
      <c r="K14" s="26" t="e">
        <v>#REF!</v>
      </c>
      <c r="L14" s="29" t="e">
        <v>#REF!</v>
      </c>
      <c r="M14" s="26" t="e">
        <v>#REF!</v>
      </c>
      <c r="N14" s="29" t="e">
        <v>#REF!</v>
      </c>
      <c r="O14" s="26" t="e">
        <v>#REF!</v>
      </c>
      <c r="P14" s="29" t="e">
        <v>#REF!</v>
      </c>
      <c r="Q14" s="40" t="e">
        <v>#REF!</v>
      </c>
      <c r="R14" s="29" t="e">
        <v>#REF!</v>
      </c>
      <c r="S14" s="40" t="e">
        <v>#REF!</v>
      </c>
      <c r="T14" s="29" t="e">
        <v>#REF!</v>
      </c>
      <c r="U14" s="40" t="e">
        <v>#REF!</v>
      </c>
      <c r="V14" s="29" t="e">
        <v>#REF!</v>
      </c>
      <c r="W14" s="26" t="e">
        <v>#REF!</v>
      </c>
      <c r="X14" s="29" t="e">
        <v>#REF!</v>
      </c>
      <c r="Y14" s="26" t="e">
        <v>#REF!</v>
      </c>
      <c r="Z14" s="29" t="e">
        <v>#REF!</v>
      </c>
      <c r="AA14" s="26" t="e">
        <v>#REF!</v>
      </c>
      <c r="AB14" s="29" t="e">
        <v>#REF!</v>
      </c>
    </row>
    <row r="15" spans="2:28" hidden="1" x14ac:dyDescent="0.25">
      <c r="B15" s="43" t="s">
        <v>56</v>
      </c>
      <c r="C15" s="26">
        <v>13005</v>
      </c>
      <c r="D15" s="29">
        <v>-4.9411592719830422E-2</v>
      </c>
      <c r="E15" s="40">
        <v>1773</v>
      </c>
      <c r="F15" s="29">
        <v>-9.4972067039106323E-3</v>
      </c>
      <c r="G15" s="40">
        <v>516</v>
      </c>
      <c r="H15" s="29">
        <v>-0.13422818791946312</v>
      </c>
      <c r="I15" s="40">
        <v>2289</v>
      </c>
      <c r="J15" s="29">
        <v>-4.0653813914501291E-2</v>
      </c>
      <c r="K15" s="26">
        <v>44397</v>
      </c>
      <c r="L15" s="29">
        <v>6.2099131971986576E-3</v>
      </c>
      <c r="M15" s="26">
        <v>15744</v>
      </c>
      <c r="N15" s="29">
        <v>0.18482841661649618</v>
      </c>
      <c r="O15" s="26">
        <v>60141</v>
      </c>
      <c r="P15" s="29">
        <v>4.7551862883419505E-2</v>
      </c>
      <c r="Q15" s="40">
        <v>185510</v>
      </c>
      <c r="R15" s="29">
        <v>3.2044506258692707E-2</v>
      </c>
      <c r="S15" s="40">
        <v>111933</v>
      </c>
      <c r="T15" s="29">
        <v>0.11823413055205889</v>
      </c>
      <c r="U15" s="40">
        <v>297443</v>
      </c>
      <c r="V15" s="29">
        <v>6.2873416997798914E-2</v>
      </c>
      <c r="W15" s="26">
        <v>244685</v>
      </c>
      <c r="X15" s="29">
        <v>2.2315161441272879E-2</v>
      </c>
      <c r="Y15" s="26">
        <v>128193</v>
      </c>
      <c r="Z15" s="29">
        <v>0.12467758067063217</v>
      </c>
      <c r="AA15" s="26">
        <v>372878</v>
      </c>
      <c r="AB15" s="29">
        <v>5.5336997560326617E-2</v>
      </c>
    </row>
    <row r="16" spans="2:28" x14ac:dyDescent="0.25">
      <c r="B16" s="30" t="s">
        <v>57</v>
      </c>
      <c r="C16" s="31">
        <v>108936</v>
      </c>
      <c r="D16" s="32">
        <v>6.4191862452986914E-2</v>
      </c>
      <c r="E16" s="31">
        <v>15863</v>
      </c>
      <c r="F16" s="32">
        <v>0.61685862807053304</v>
      </c>
      <c r="G16" s="31">
        <v>2714</v>
      </c>
      <c r="H16" s="32">
        <v>-0.5923700811054371</v>
      </c>
      <c r="I16" s="31">
        <v>18577</v>
      </c>
      <c r="J16" s="32">
        <v>0.12799805695549216</v>
      </c>
      <c r="K16" s="31">
        <v>333398</v>
      </c>
      <c r="L16" s="32">
        <v>-2.4510277229171207E-2</v>
      </c>
      <c r="M16" s="31">
        <v>109891</v>
      </c>
      <c r="N16" s="32">
        <v>-6.6861970874198651E-2</v>
      </c>
      <c r="O16" s="31">
        <v>443289</v>
      </c>
      <c r="P16" s="32">
        <v>-3.5363624494059276E-2</v>
      </c>
      <c r="Q16" s="31">
        <v>1369808</v>
      </c>
      <c r="R16" s="32">
        <v>-2.189198317418406E-2</v>
      </c>
      <c r="S16" s="31">
        <v>893014</v>
      </c>
      <c r="T16" s="32">
        <v>-6.8944952884974264E-2</v>
      </c>
      <c r="U16" s="31">
        <v>2262822</v>
      </c>
      <c r="V16" s="32">
        <v>-4.1018236495961813E-2</v>
      </c>
      <c r="W16" s="31">
        <v>1828005</v>
      </c>
      <c r="X16" s="32">
        <v>-1.4243282798160894E-2</v>
      </c>
      <c r="Y16" s="31">
        <v>1005619</v>
      </c>
      <c r="Z16" s="32">
        <v>-7.1934770872075005E-2</v>
      </c>
      <c r="AA16" s="31">
        <v>2833624</v>
      </c>
      <c r="AB16" s="32">
        <v>-3.5520627587021458E-2</v>
      </c>
    </row>
    <row r="17" spans="2:28" outlineLevel="1" x14ac:dyDescent="0.25">
      <c r="B17" s="43" t="s">
        <v>58</v>
      </c>
      <c r="C17" s="26">
        <v>13383</v>
      </c>
      <c r="D17" s="29">
        <v>-3.3578856152512992E-2</v>
      </c>
      <c r="E17" s="40">
        <v>1846</v>
      </c>
      <c r="F17" s="29">
        <v>6.2140391254315253E-2</v>
      </c>
      <c r="G17" s="40">
        <v>417</v>
      </c>
      <c r="H17" s="29">
        <v>-0.63031914893617014</v>
      </c>
      <c r="I17" s="40">
        <v>2263</v>
      </c>
      <c r="J17" s="29">
        <v>-0.21039776692254009</v>
      </c>
      <c r="K17" s="26">
        <v>45563</v>
      </c>
      <c r="L17" s="29">
        <v>-2.3007976670383345E-2</v>
      </c>
      <c r="M17" s="26">
        <v>14866</v>
      </c>
      <c r="N17" s="29">
        <v>-0.10923362693990057</v>
      </c>
      <c r="O17" s="26">
        <v>60429</v>
      </c>
      <c r="P17" s="29">
        <v>-4.5732333201737085E-2</v>
      </c>
      <c r="Q17" s="40">
        <v>192635</v>
      </c>
      <c r="R17" s="29">
        <v>-6.8847339978151401E-2</v>
      </c>
      <c r="S17" s="40">
        <v>116074</v>
      </c>
      <c r="T17" s="29">
        <v>-6.8628788304300081E-2</v>
      </c>
      <c r="U17" s="40">
        <v>308709</v>
      </c>
      <c r="V17" s="29">
        <v>-6.8765176995822075E-2</v>
      </c>
      <c r="W17" s="26">
        <v>253427</v>
      </c>
      <c r="X17" s="29">
        <v>-5.8242289111854362E-2</v>
      </c>
      <c r="Y17" s="26">
        <v>131357</v>
      </c>
      <c r="Z17" s="29">
        <v>-7.7834096206228387E-2</v>
      </c>
      <c r="AA17" s="26">
        <v>384784</v>
      </c>
      <c r="AB17" s="29">
        <v>-6.5023423983826767E-2</v>
      </c>
    </row>
    <row r="18" spans="2:28" outlineLevel="1" x14ac:dyDescent="0.25">
      <c r="B18" s="43" t="s">
        <v>59</v>
      </c>
      <c r="C18" s="26">
        <v>16181</v>
      </c>
      <c r="D18" s="29">
        <v>0.12095600969864906</v>
      </c>
      <c r="E18" s="40">
        <v>2525</v>
      </c>
      <c r="F18" s="29">
        <v>0.24078624078624089</v>
      </c>
      <c r="G18" s="40">
        <v>514</v>
      </c>
      <c r="H18" s="29">
        <v>-0.47010309278350515</v>
      </c>
      <c r="I18" s="40">
        <v>3039</v>
      </c>
      <c r="J18" s="29">
        <v>1.1314475873544172E-2</v>
      </c>
      <c r="K18" s="26">
        <v>55685</v>
      </c>
      <c r="L18" s="29">
        <v>5.933493132443024E-2</v>
      </c>
      <c r="M18" s="26">
        <v>17740</v>
      </c>
      <c r="N18" s="29">
        <v>-4.5518131927257066E-2</v>
      </c>
      <c r="O18" s="26">
        <v>73425</v>
      </c>
      <c r="P18" s="29">
        <v>3.194569372610756E-2</v>
      </c>
      <c r="Q18" s="40">
        <v>223445</v>
      </c>
      <c r="R18" s="29">
        <v>8.7360640021801217E-2</v>
      </c>
      <c r="S18" s="40">
        <v>150150</v>
      </c>
      <c r="T18" s="29">
        <v>5.0455442219703661E-2</v>
      </c>
      <c r="U18" s="40">
        <v>373595</v>
      </c>
      <c r="V18" s="29">
        <v>7.2220898829323366E-2</v>
      </c>
      <c r="W18" s="26">
        <v>297836</v>
      </c>
      <c r="X18" s="29">
        <v>8.4898134623300203E-2</v>
      </c>
      <c r="Y18" s="26">
        <v>168404</v>
      </c>
      <c r="Z18" s="29">
        <v>3.6370573682720675E-2</v>
      </c>
      <c r="AA18" s="26">
        <v>466240</v>
      </c>
      <c r="AB18" s="29">
        <v>6.6854604906377846E-2</v>
      </c>
    </row>
    <row r="19" spans="2:28" outlineLevel="1" x14ac:dyDescent="0.25">
      <c r="B19" s="43" t="s">
        <v>60</v>
      </c>
      <c r="C19" s="26">
        <v>17051</v>
      </c>
      <c r="D19" s="29">
        <v>-5.6757205288488155E-2</v>
      </c>
      <c r="E19" s="40">
        <v>2268</v>
      </c>
      <c r="F19" s="29">
        <v>0.20574162679425845</v>
      </c>
      <c r="G19" s="40">
        <v>402</v>
      </c>
      <c r="H19" s="29">
        <v>-0.57279489904357073</v>
      </c>
      <c r="I19" s="40">
        <v>2670</v>
      </c>
      <c r="J19" s="29">
        <v>-5.3862508858965263E-2</v>
      </c>
      <c r="K19" s="26">
        <v>47045</v>
      </c>
      <c r="L19" s="29">
        <v>-4.2282480355034457E-2</v>
      </c>
      <c r="M19" s="26">
        <v>13128</v>
      </c>
      <c r="N19" s="29">
        <v>-0.11117129316181451</v>
      </c>
      <c r="O19" s="26">
        <v>60173</v>
      </c>
      <c r="P19" s="29">
        <v>-5.8207600325549391E-2</v>
      </c>
      <c r="Q19" s="40">
        <v>179091</v>
      </c>
      <c r="R19" s="29">
        <v>-6.1839954739753566E-2</v>
      </c>
      <c r="S19" s="40">
        <v>121699</v>
      </c>
      <c r="T19" s="29">
        <v>-2.7543828807952364E-2</v>
      </c>
      <c r="U19" s="40">
        <v>300790</v>
      </c>
      <c r="V19" s="29">
        <v>-4.8259408559621852E-2</v>
      </c>
      <c r="W19" s="26">
        <v>245455</v>
      </c>
      <c r="X19" s="29">
        <v>-5.5855155860541017E-2</v>
      </c>
      <c r="Y19" s="26">
        <v>135229</v>
      </c>
      <c r="Z19" s="29">
        <v>-3.9955415776283698E-2</v>
      </c>
      <c r="AA19" s="26">
        <v>380684</v>
      </c>
      <c r="AB19" s="29">
        <v>-5.0267817270534088E-2</v>
      </c>
    </row>
    <row r="20" spans="2:28" outlineLevel="1" x14ac:dyDescent="0.25">
      <c r="B20" s="43" t="s">
        <v>61</v>
      </c>
      <c r="C20" s="26">
        <v>16642</v>
      </c>
      <c r="D20" s="29">
        <v>0.11317725752508356</v>
      </c>
      <c r="E20" s="40">
        <v>2586</v>
      </c>
      <c r="F20" s="29">
        <v>1.451184834123223</v>
      </c>
      <c r="G20" s="40">
        <v>343</v>
      </c>
      <c r="H20" s="29">
        <v>-0.44766505636070852</v>
      </c>
      <c r="I20" s="40">
        <v>2929</v>
      </c>
      <c r="J20" s="29">
        <v>0.74761336515513133</v>
      </c>
      <c r="K20" s="26">
        <v>47275</v>
      </c>
      <c r="L20" s="29">
        <v>-5.0321414222579297E-2</v>
      </c>
      <c r="M20" s="26">
        <v>15402</v>
      </c>
      <c r="N20" s="29">
        <v>3.8010513546300029E-2</v>
      </c>
      <c r="O20" s="26">
        <v>62677</v>
      </c>
      <c r="P20" s="29">
        <v>-3.0038069887647456E-2</v>
      </c>
      <c r="Q20" s="40">
        <v>184434</v>
      </c>
      <c r="R20" s="29">
        <v>-5.982566141611867E-2</v>
      </c>
      <c r="S20" s="40">
        <v>121273</v>
      </c>
      <c r="T20" s="29">
        <v>-1.9231546853644477E-2</v>
      </c>
      <c r="U20" s="40">
        <v>305707</v>
      </c>
      <c r="V20" s="29">
        <v>-4.4130935742180744E-2</v>
      </c>
      <c r="W20" s="26">
        <v>250937</v>
      </c>
      <c r="X20" s="29">
        <v>-4.2060659273539303E-2</v>
      </c>
      <c r="Y20" s="26">
        <v>137018</v>
      </c>
      <c r="Z20" s="29">
        <v>-1.5038458773632413E-2</v>
      </c>
      <c r="AA20" s="26">
        <v>387955</v>
      </c>
      <c r="AB20" s="29">
        <v>-3.2687968284442648E-2</v>
      </c>
    </row>
    <row r="21" spans="2:28" ht="30" customHeight="1" x14ac:dyDescent="0.25">
      <c r="B21" s="33" t="s">
        <v>62</v>
      </c>
      <c r="C21" s="34">
        <v>63257</v>
      </c>
      <c r="D21" s="35">
        <v>3.1756646550318068E-2</v>
      </c>
      <c r="E21" s="34">
        <v>9225</v>
      </c>
      <c r="F21" s="35">
        <v>0.37501863168877625</v>
      </c>
      <c r="G21" s="34">
        <v>1676</v>
      </c>
      <c r="H21" s="35">
        <v>-0.54207650273224051</v>
      </c>
      <c r="I21" s="34">
        <v>10901</v>
      </c>
      <c r="J21" s="35">
        <v>5.1306779824476845E-2</v>
      </c>
      <c r="K21" s="34">
        <v>195568</v>
      </c>
      <c r="L21" s="35">
        <v>-1.280135686306183E-2</v>
      </c>
      <c r="M21" s="34">
        <v>61136</v>
      </c>
      <c r="N21" s="35">
        <v>-5.7750104033413963E-2</v>
      </c>
      <c r="O21" s="34">
        <v>256704</v>
      </c>
      <c r="P21" s="35">
        <v>-2.3890914760045123E-2</v>
      </c>
      <c r="Q21" s="34">
        <v>779605</v>
      </c>
      <c r="R21" s="35">
        <v>-2.4807458248742531E-2</v>
      </c>
      <c r="S21" s="34">
        <v>509196</v>
      </c>
      <c r="T21" s="35">
        <v>-1.387786088054499E-2</v>
      </c>
      <c r="U21" s="34">
        <v>1288801</v>
      </c>
      <c r="V21" s="35">
        <v>-2.0518331447280325E-2</v>
      </c>
      <c r="W21" s="34">
        <v>1047655</v>
      </c>
      <c r="X21" s="35">
        <v>-1.6803370997409806E-2</v>
      </c>
      <c r="Y21" s="34">
        <v>572008</v>
      </c>
      <c r="Z21" s="35">
        <v>-2.2049734572280988E-2</v>
      </c>
      <c r="AA21" s="34">
        <v>1619663</v>
      </c>
      <c r="AB21" s="35">
        <v>-1.8662619322433405E-2</v>
      </c>
    </row>
    <row r="22" spans="2:28" outlineLevel="1" x14ac:dyDescent="0.25">
      <c r="B22" s="43" t="s">
        <v>49</v>
      </c>
      <c r="C22" s="26">
        <v>14672</v>
      </c>
      <c r="D22" s="29">
        <v>0.17980057896429713</v>
      </c>
      <c r="E22" s="40">
        <v>2268</v>
      </c>
      <c r="F22" s="29">
        <v>1.8314606741573032</v>
      </c>
      <c r="G22" s="40">
        <v>364</v>
      </c>
      <c r="H22" s="29">
        <v>-0.57821552723059089</v>
      </c>
      <c r="I22" s="40">
        <v>2632</v>
      </c>
      <c r="J22" s="29">
        <v>0.58173076923076916</v>
      </c>
      <c r="K22" s="26">
        <v>46406</v>
      </c>
      <c r="L22" s="29">
        <v>-3.2543206788000045E-2</v>
      </c>
      <c r="M22" s="26">
        <v>17491</v>
      </c>
      <c r="N22" s="29">
        <v>-2.3385808806752895E-3</v>
      </c>
      <c r="O22" s="26">
        <v>63897</v>
      </c>
      <c r="P22" s="29">
        <v>-2.4458388677689791E-2</v>
      </c>
      <c r="Q22" s="40">
        <v>184570</v>
      </c>
      <c r="R22" s="29">
        <v>-1.3021042218122503E-2</v>
      </c>
      <c r="S22" s="40">
        <v>126142</v>
      </c>
      <c r="T22" s="29">
        <v>-0.15753127316685478</v>
      </c>
      <c r="U22" s="40">
        <v>310712</v>
      </c>
      <c r="V22" s="29">
        <v>-7.727761378417386E-2</v>
      </c>
      <c r="W22" s="26">
        <v>247916</v>
      </c>
      <c r="X22" s="29">
        <v>-1.1804567924611487E-3</v>
      </c>
      <c r="Y22" s="26">
        <v>143997</v>
      </c>
      <c r="Z22" s="29">
        <v>-0.14350717327686713</v>
      </c>
      <c r="AA22" s="26">
        <v>391913</v>
      </c>
      <c r="AB22" s="29">
        <v>-5.8654970900697267E-2</v>
      </c>
    </row>
    <row r="23" spans="2:28" outlineLevel="1" x14ac:dyDescent="0.25">
      <c r="B23" s="43" t="s">
        <v>50</v>
      </c>
      <c r="C23" s="26">
        <v>16473</v>
      </c>
      <c r="D23" s="29">
        <v>8.4677684862053182E-2</v>
      </c>
      <c r="E23" s="40">
        <v>2114</v>
      </c>
      <c r="F23" s="29">
        <v>0.93944954128440372</v>
      </c>
      <c r="G23" s="40">
        <v>347</v>
      </c>
      <c r="H23" s="29">
        <v>-0.67356538099717778</v>
      </c>
      <c r="I23" s="40">
        <v>2461</v>
      </c>
      <c r="J23" s="29">
        <v>0.14305620065025537</v>
      </c>
      <c r="K23" s="26">
        <v>45144</v>
      </c>
      <c r="L23" s="29">
        <v>-9.0462183180884059E-2</v>
      </c>
      <c r="M23" s="26">
        <v>15026</v>
      </c>
      <c r="N23" s="29">
        <v>-6.0287679799874927E-2</v>
      </c>
      <c r="O23" s="26">
        <v>60170</v>
      </c>
      <c r="P23" s="29">
        <v>-8.3109837864196012E-2</v>
      </c>
      <c r="Q23" s="40">
        <v>189766</v>
      </c>
      <c r="R23" s="29">
        <v>-1.1640564372060513E-2</v>
      </c>
      <c r="S23" s="40">
        <v>128115</v>
      </c>
      <c r="T23" s="29">
        <v>-6.7338841771921509E-2</v>
      </c>
      <c r="U23" s="40">
        <v>317881</v>
      </c>
      <c r="V23" s="29">
        <v>-3.4870023013911622E-2</v>
      </c>
      <c r="W23" s="26">
        <v>253497</v>
      </c>
      <c r="X23" s="29">
        <v>-1.7118241880951679E-2</v>
      </c>
      <c r="Y23" s="26">
        <v>143488</v>
      </c>
      <c r="Z23" s="29">
        <v>-7.0781903664080659E-2</v>
      </c>
      <c r="AA23" s="26">
        <v>396985</v>
      </c>
      <c r="AB23" s="29">
        <v>-3.7215337229888679E-2</v>
      </c>
    </row>
    <row r="24" spans="2:28" outlineLevel="1" x14ac:dyDescent="0.25">
      <c r="B24" s="43" t="s">
        <v>51</v>
      </c>
      <c r="C24" s="26">
        <v>14534</v>
      </c>
      <c r="D24" s="29">
        <v>8.204288266825488E-2</v>
      </c>
      <c r="E24" s="40">
        <v>2256</v>
      </c>
      <c r="F24" s="29">
        <v>0.86292320396366629</v>
      </c>
      <c r="G24" s="40">
        <v>327</v>
      </c>
      <c r="H24" s="29">
        <v>-0.6949626865671642</v>
      </c>
      <c r="I24" s="40">
        <v>2583</v>
      </c>
      <c r="J24" s="29">
        <v>0.13140604467805517</v>
      </c>
      <c r="K24" s="26">
        <v>46280</v>
      </c>
      <c r="L24" s="29">
        <v>4.558280876926446E-3</v>
      </c>
      <c r="M24" s="26">
        <v>16238</v>
      </c>
      <c r="N24" s="29">
        <v>-0.16126033057851241</v>
      </c>
      <c r="O24" s="26">
        <v>62518</v>
      </c>
      <c r="P24" s="29">
        <v>-4.4505578480819152E-2</v>
      </c>
      <c r="Q24" s="40">
        <v>215867</v>
      </c>
      <c r="R24" s="29">
        <v>-2.7731236262746317E-2</v>
      </c>
      <c r="S24" s="40">
        <v>129561</v>
      </c>
      <c r="T24" s="29">
        <v>-0.1678057114962167</v>
      </c>
      <c r="U24" s="40">
        <v>345428</v>
      </c>
      <c r="V24" s="29">
        <v>-8.546768684969952E-2</v>
      </c>
      <c r="W24" s="26">
        <v>278937</v>
      </c>
      <c r="X24" s="29">
        <v>-1.3440052062517416E-2</v>
      </c>
      <c r="Y24" s="26">
        <v>146126</v>
      </c>
      <c r="Z24" s="29">
        <v>-0.1702949159086522</v>
      </c>
      <c r="AA24" s="26">
        <v>425063</v>
      </c>
      <c r="AB24" s="29">
        <v>-7.3644179533839615E-2</v>
      </c>
    </row>
    <row r="25" spans="2:28" outlineLevel="1" x14ac:dyDescent="0.25">
      <c r="B25" s="43" t="s">
        <v>52</v>
      </c>
      <c r="C25" s="26">
        <v>11944</v>
      </c>
      <c r="D25" s="29">
        <v>-9.6041777037765841E-2</v>
      </c>
      <c r="E25" s="40">
        <v>2037</v>
      </c>
      <c r="F25" s="29">
        <v>0.84010840108401075</v>
      </c>
      <c r="G25" s="40">
        <v>285</v>
      </c>
      <c r="H25" s="29">
        <v>-0.65990453460620524</v>
      </c>
      <c r="I25" s="40">
        <v>2322</v>
      </c>
      <c r="J25" s="29">
        <v>0.19383033419023143</v>
      </c>
      <c r="K25" s="26">
        <v>50061</v>
      </c>
      <c r="L25" s="29">
        <v>1.2376387793484156E-2</v>
      </c>
      <c r="M25" s="26">
        <v>15289</v>
      </c>
      <c r="N25" s="29">
        <v>1.0175090849025459E-2</v>
      </c>
      <c r="O25" s="26">
        <v>65350</v>
      </c>
      <c r="P25" s="29">
        <v>1.1860522730087864E-2</v>
      </c>
      <c r="Q25" s="40">
        <v>193383</v>
      </c>
      <c r="R25" s="29">
        <v>-5.1862856134261004E-2</v>
      </c>
      <c r="S25" s="40">
        <v>114626</v>
      </c>
      <c r="T25" s="29">
        <v>-0.16652608923273804</v>
      </c>
      <c r="U25" s="40">
        <v>308009</v>
      </c>
      <c r="V25" s="29">
        <v>-9.8041225339615679E-2</v>
      </c>
      <c r="W25" s="26">
        <v>257425</v>
      </c>
      <c r="X25" s="29">
        <v>-3.849027004818284E-2</v>
      </c>
      <c r="Y25" s="26">
        <v>130200</v>
      </c>
      <c r="Z25" s="29">
        <v>-0.15179705669669907</v>
      </c>
      <c r="AA25" s="26">
        <v>387625</v>
      </c>
      <c r="AB25" s="29">
        <v>-7.9780453005595553E-2</v>
      </c>
    </row>
    <row r="26" spans="2:28" outlineLevel="1" x14ac:dyDescent="0.25">
      <c r="B26" s="43" t="s">
        <v>53</v>
      </c>
      <c r="C26" s="26">
        <v>9830</v>
      </c>
      <c r="D26" s="29">
        <v>0.16579696394686905</v>
      </c>
      <c r="E26" s="40">
        <v>1551</v>
      </c>
      <c r="F26" s="29">
        <v>1.8354661791590492</v>
      </c>
      <c r="G26" s="40">
        <v>280</v>
      </c>
      <c r="H26" s="29">
        <v>-0.67853042479908154</v>
      </c>
      <c r="I26" s="40">
        <v>1831</v>
      </c>
      <c r="J26" s="29">
        <v>0.29125528913963339</v>
      </c>
      <c r="K26" s="26">
        <v>55799</v>
      </c>
      <c r="L26" s="29">
        <v>-0.13028772717354031</v>
      </c>
      <c r="M26" s="26">
        <v>18820</v>
      </c>
      <c r="N26" s="29">
        <v>-0.15362475265335496</v>
      </c>
      <c r="O26" s="26">
        <v>74619</v>
      </c>
      <c r="P26" s="29">
        <v>-0.13629418709632612</v>
      </c>
      <c r="Q26" s="40">
        <v>227214</v>
      </c>
      <c r="R26" s="29">
        <v>7.4132534073476641E-3</v>
      </c>
      <c r="S26" s="40">
        <v>149057</v>
      </c>
      <c r="T26" s="29">
        <v>-9.6974506857946063E-2</v>
      </c>
      <c r="U26" s="40">
        <v>376271</v>
      </c>
      <c r="V26" s="29">
        <v>-3.6699385058089229E-2</v>
      </c>
      <c r="W26" s="26">
        <v>294394</v>
      </c>
      <c r="X26" s="29">
        <v>-1.4346505780453267E-2</v>
      </c>
      <c r="Y26" s="26">
        <v>168157</v>
      </c>
      <c r="Z26" s="29">
        <v>-0.10636070382790119</v>
      </c>
      <c r="AA26" s="26">
        <v>462551</v>
      </c>
      <c r="AB26" s="29">
        <v>-4.9910650097566012E-2</v>
      </c>
    </row>
    <row r="27" spans="2:28" outlineLevel="1" x14ac:dyDescent="0.25">
      <c r="B27" s="43" t="s">
        <v>54</v>
      </c>
      <c r="C27" s="26">
        <v>12093</v>
      </c>
      <c r="D27" s="29">
        <v>4.7357926221336388E-3</v>
      </c>
      <c r="E27" s="40">
        <v>1938</v>
      </c>
      <c r="F27" s="29">
        <v>3.9142091152815084E-2</v>
      </c>
      <c r="G27" s="40">
        <v>214</v>
      </c>
      <c r="H27" s="29">
        <v>-0.672782874617737</v>
      </c>
      <c r="I27" s="40">
        <v>2152</v>
      </c>
      <c r="J27" s="29">
        <v>-0.1456927352123859</v>
      </c>
      <c r="K27" s="26">
        <v>50753</v>
      </c>
      <c r="L27" s="29">
        <v>-8.7898066278484621E-2</v>
      </c>
      <c r="M27" s="26">
        <v>19052</v>
      </c>
      <c r="N27" s="29">
        <v>-0.12605504587155958</v>
      </c>
      <c r="O27" s="26">
        <v>69805</v>
      </c>
      <c r="P27" s="29">
        <v>-9.8639016579722072E-2</v>
      </c>
      <c r="Q27" s="40">
        <v>213785</v>
      </c>
      <c r="R27" s="29">
        <v>-6.2880813571209448E-2</v>
      </c>
      <c r="S27" s="40">
        <v>139018</v>
      </c>
      <c r="T27" s="29">
        <v>-0.18309279804437761</v>
      </c>
      <c r="U27" s="40">
        <v>352803</v>
      </c>
      <c r="V27" s="29">
        <v>-0.11424131195613418</v>
      </c>
      <c r="W27" s="26">
        <v>278569</v>
      </c>
      <c r="X27" s="29">
        <v>-6.418409339044262E-2</v>
      </c>
      <c r="Y27" s="26">
        <v>158284</v>
      </c>
      <c r="Z27" s="29">
        <v>-0.17830036858225617</v>
      </c>
      <c r="AA27" s="26">
        <v>436853</v>
      </c>
      <c r="AB27" s="29">
        <v>-0.10901785623234517</v>
      </c>
    </row>
    <row r="28" spans="2:28" outlineLevel="1" x14ac:dyDescent="0.25">
      <c r="B28" s="43" t="s">
        <v>55</v>
      </c>
      <c r="C28" s="26">
        <v>13644</v>
      </c>
      <c r="D28" s="29">
        <v>0.13068699759675151</v>
      </c>
      <c r="E28" s="40">
        <v>1540</v>
      </c>
      <c r="F28" s="29">
        <v>-0.23611111111111116</v>
      </c>
      <c r="G28" s="40">
        <v>553</v>
      </c>
      <c r="H28" s="29">
        <v>0.62647058823529411</v>
      </c>
      <c r="I28" s="40">
        <v>2093</v>
      </c>
      <c r="J28" s="29">
        <v>-0.11162988115449912</v>
      </c>
      <c r="K28" s="26">
        <v>46029</v>
      </c>
      <c r="L28" s="29">
        <v>-1.3882640272511071E-2</v>
      </c>
      <c r="M28" s="26">
        <v>15384</v>
      </c>
      <c r="N28" s="29">
        <v>-5.8621955696977146E-2</v>
      </c>
      <c r="O28" s="26">
        <v>61413</v>
      </c>
      <c r="P28" s="29">
        <v>-2.5484377727352014E-2</v>
      </c>
      <c r="Q28" s="40">
        <v>196623</v>
      </c>
      <c r="R28" s="29">
        <v>0.10406536021112922</v>
      </c>
      <c r="S28" s="40">
        <v>122263</v>
      </c>
      <c r="T28" s="29">
        <v>-4.8914438627470802E-2</v>
      </c>
      <c r="U28" s="40">
        <v>318886</v>
      </c>
      <c r="V28" s="29">
        <v>3.9932690018621209E-2</v>
      </c>
      <c r="W28" s="26">
        <v>257836</v>
      </c>
      <c r="X28" s="29">
        <v>7.9489219175214565E-2</v>
      </c>
      <c r="Y28" s="26">
        <v>138200</v>
      </c>
      <c r="Z28" s="29">
        <v>-4.8425633292708992E-2</v>
      </c>
      <c r="AA28" s="26">
        <v>396036</v>
      </c>
      <c r="AB28" s="29">
        <v>3.1120877518661327E-2</v>
      </c>
    </row>
    <row r="29" spans="2:28" outlineLevel="1" x14ac:dyDescent="0.25">
      <c r="B29" s="43" t="s">
        <v>56</v>
      </c>
      <c r="C29" s="26">
        <v>13681</v>
      </c>
      <c r="D29" s="29">
        <v>3.974768201854384E-2</v>
      </c>
      <c r="E29" s="40">
        <v>1790</v>
      </c>
      <c r="F29" s="29">
        <v>-0.18784029038112526</v>
      </c>
      <c r="G29" s="40">
        <v>596</v>
      </c>
      <c r="H29" s="29">
        <v>-0.15819209039548021</v>
      </c>
      <c r="I29" s="40">
        <v>2386</v>
      </c>
      <c r="J29" s="29">
        <v>-0.18063186813186816</v>
      </c>
      <c r="K29" s="26">
        <v>44123</v>
      </c>
      <c r="L29" s="29">
        <v>1.7104262234618917E-2</v>
      </c>
      <c r="M29" s="26">
        <v>13288</v>
      </c>
      <c r="N29" s="29">
        <v>-0.10276839972991225</v>
      </c>
      <c r="O29" s="26">
        <v>57411</v>
      </c>
      <c r="P29" s="29">
        <v>-1.3404134659999012E-2</v>
      </c>
      <c r="Q29" s="40">
        <v>179750</v>
      </c>
      <c r="R29" s="29">
        <v>2.7495141191265615E-2</v>
      </c>
      <c r="S29" s="40">
        <v>100098</v>
      </c>
      <c r="T29" s="29">
        <v>-8.1492764661081463E-2</v>
      </c>
      <c r="U29" s="40">
        <v>279848</v>
      </c>
      <c r="V29" s="29">
        <v>-1.4338596571557338E-2</v>
      </c>
      <c r="W29" s="26">
        <v>239344</v>
      </c>
      <c r="X29" s="29">
        <v>2.4225125490515032E-2</v>
      </c>
      <c r="Y29" s="26">
        <v>113982</v>
      </c>
      <c r="Z29" s="29">
        <v>-8.4459866502807346E-2</v>
      </c>
      <c r="AA29" s="26">
        <v>353326</v>
      </c>
      <c r="AB29" s="29">
        <v>-1.355184544083976E-2</v>
      </c>
    </row>
    <row r="30" spans="2:28" x14ac:dyDescent="0.25">
      <c r="B30" s="30" t="s">
        <v>63</v>
      </c>
      <c r="C30" s="31">
        <v>102365</v>
      </c>
      <c r="D30" s="32">
        <v>5.2618048700230347E-2</v>
      </c>
      <c r="E30" s="31">
        <v>9811</v>
      </c>
      <c r="F30" s="32">
        <v>-0.48948902070975131</v>
      </c>
      <c r="G30" s="31">
        <v>6658</v>
      </c>
      <c r="H30" s="32">
        <v>-0.26859277161375372</v>
      </c>
      <c r="I30" s="31">
        <v>16469</v>
      </c>
      <c r="J30" s="32">
        <v>-0.41848804773842729</v>
      </c>
      <c r="K30" s="31">
        <v>341775</v>
      </c>
      <c r="L30" s="32">
        <v>3.2605904230730953E-2</v>
      </c>
      <c r="M30" s="31">
        <v>117765</v>
      </c>
      <c r="N30" s="32">
        <v>-0.13572681437556422</v>
      </c>
      <c r="O30" s="31">
        <v>459540</v>
      </c>
      <c r="P30" s="32">
        <v>-1.6483963342336483E-2</v>
      </c>
      <c r="Q30" s="31">
        <v>1400467</v>
      </c>
      <c r="R30" s="32">
        <v>2.70681555166703E-2</v>
      </c>
      <c r="S30" s="31">
        <v>959142</v>
      </c>
      <c r="T30" s="32">
        <v>-5.2163790309191937E-2</v>
      </c>
      <c r="U30" s="31">
        <v>2359609</v>
      </c>
      <c r="V30" s="32">
        <v>-6.6836849385767394E-3</v>
      </c>
      <c r="W30" s="31">
        <v>1854418</v>
      </c>
      <c r="X30" s="32">
        <v>2.3970641747933508E-2</v>
      </c>
      <c r="Y30" s="31">
        <v>1083565</v>
      </c>
      <c r="Z30" s="32">
        <v>-6.3704862221223735E-2</v>
      </c>
      <c r="AA30" s="31">
        <v>2937983</v>
      </c>
      <c r="AB30" s="32">
        <v>-1.0212589912667047E-2</v>
      </c>
    </row>
    <row r="31" spans="2:28" hidden="1" outlineLevel="1" x14ac:dyDescent="0.25">
      <c r="B31" s="43" t="s">
        <v>58</v>
      </c>
      <c r="C31" s="26">
        <v>13848</v>
      </c>
      <c r="D31" s="29">
        <v>9.9833214200619524E-2</v>
      </c>
      <c r="E31" s="40">
        <v>1738</v>
      </c>
      <c r="F31" s="29">
        <v>-0.29947601773478438</v>
      </c>
      <c r="G31" s="40">
        <v>1128</v>
      </c>
      <c r="H31" s="29">
        <v>-0.56946564885496187</v>
      </c>
      <c r="I31" s="40">
        <v>2866</v>
      </c>
      <c r="J31" s="29">
        <v>-0.43814938247402468</v>
      </c>
      <c r="K31" s="26">
        <v>46636</v>
      </c>
      <c r="L31" s="29">
        <v>-8.0411720629412042E-2</v>
      </c>
      <c r="M31" s="26">
        <v>16689</v>
      </c>
      <c r="N31" s="29">
        <v>-0.15047085772461188</v>
      </c>
      <c r="O31" s="26">
        <v>63325</v>
      </c>
      <c r="P31" s="29">
        <v>-9.9972995636663398E-2</v>
      </c>
      <c r="Q31" s="40">
        <v>206878</v>
      </c>
      <c r="R31" s="29">
        <v>-8.0599429368839237E-2</v>
      </c>
      <c r="S31" s="40">
        <v>124627</v>
      </c>
      <c r="T31" s="29">
        <v>-0.22847821511260791</v>
      </c>
      <c r="U31" s="40">
        <v>331505</v>
      </c>
      <c r="V31" s="29">
        <v>-0.14239628713639707</v>
      </c>
      <c r="W31" s="26">
        <v>269100</v>
      </c>
      <c r="X31" s="29">
        <v>-7.4621733149931258E-2</v>
      </c>
      <c r="Y31" s="26">
        <v>142444</v>
      </c>
      <c r="Z31" s="29">
        <v>-0.22500122416335233</v>
      </c>
      <c r="AA31" s="26">
        <v>411544</v>
      </c>
      <c r="AB31" s="29">
        <v>-0.13285952983466043</v>
      </c>
    </row>
    <row r="32" spans="2:28" hidden="1" outlineLevel="1" x14ac:dyDescent="0.25">
      <c r="B32" s="43" t="s">
        <v>59</v>
      </c>
      <c r="C32" s="26">
        <v>14435</v>
      </c>
      <c r="D32" s="29">
        <v>-9.464375313597595E-2</v>
      </c>
      <c r="E32" s="40">
        <v>2035</v>
      </c>
      <c r="F32" s="29">
        <v>-9.2328278322926005E-2</v>
      </c>
      <c r="G32" s="40">
        <v>970</v>
      </c>
      <c r="H32" s="29">
        <v>-0.28041543026706228</v>
      </c>
      <c r="I32" s="40">
        <v>3005</v>
      </c>
      <c r="J32" s="29">
        <v>-0.1629526462395543</v>
      </c>
      <c r="K32" s="26">
        <v>52566</v>
      </c>
      <c r="L32" s="29">
        <v>-7.0458452180811593E-3</v>
      </c>
      <c r="M32" s="26">
        <v>18586</v>
      </c>
      <c r="N32" s="29">
        <v>-0.1243345111896349</v>
      </c>
      <c r="O32" s="26">
        <v>71152</v>
      </c>
      <c r="P32" s="29">
        <v>-4.0612696186829167E-2</v>
      </c>
      <c r="Q32" s="40">
        <v>205493</v>
      </c>
      <c r="R32" s="29">
        <v>-5.9163296503415008E-3</v>
      </c>
      <c r="S32" s="40">
        <v>142938</v>
      </c>
      <c r="T32" s="29">
        <v>-7.0829595538047463E-2</v>
      </c>
      <c r="U32" s="40">
        <v>348431</v>
      </c>
      <c r="V32" s="29">
        <v>-3.3612536402718107E-2</v>
      </c>
      <c r="W32" s="26">
        <v>274529</v>
      </c>
      <c r="X32" s="29">
        <v>-1.192048689718217E-2</v>
      </c>
      <c r="Y32" s="26">
        <v>162494</v>
      </c>
      <c r="Z32" s="29">
        <v>-7.8868752373772E-2</v>
      </c>
      <c r="AA32" s="26">
        <v>437023</v>
      </c>
      <c r="AB32" s="29">
        <v>-3.7919814726757206E-2</v>
      </c>
    </row>
    <row r="33" spans="2:28" hidden="1" outlineLevel="1" x14ac:dyDescent="0.25">
      <c r="B33" s="43" t="s">
        <v>60</v>
      </c>
      <c r="C33" s="26">
        <v>18077</v>
      </c>
      <c r="D33" s="29">
        <v>0.31958537119497765</v>
      </c>
      <c r="E33" s="40">
        <v>1881</v>
      </c>
      <c r="F33" s="29">
        <v>-9.9137931034482762E-2</v>
      </c>
      <c r="G33" s="40">
        <v>941</v>
      </c>
      <c r="H33" s="29">
        <v>-0.14995483288166211</v>
      </c>
      <c r="I33" s="40">
        <v>2822</v>
      </c>
      <c r="J33" s="29">
        <v>-0.11674491392801256</v>
      </c>
      <c r="K33" s="26">
        <v>49122</v>
      </c>
      <c r="L33" s="29">
        <v>4.909782742113622E-3</v>
      </c>
      <c r="M33" s="26">
        <v>14770</v>
      </c>
      <c r="N33" s="29">
        <v>-0.14366883116883122</v>
      </c>
      <c r="O33" s="26">
        <v>63892</v>
      </c>
      <c r="P33" s="29">
        <v>-3.3842431574172105E-2</v>
      </c>
      <c r="Q33" s="40">
        <v>190896</v>
      </c>
      <c r="R33" s="29">
        <v>3.0686451721384511E-3</v>
      </c>
      <c r="S33" s="40">
        <v>125146</v>
      </c>
      <c r="T33" s="29">
        <v>-0.13269527974330009</v>
      </c>
      <c r="U33" s="40">
        <v>316042</v>
      </c>
      <c r="V33" s="29">
        <v>-5.5477353894890946E-2</v>
      </c>
      <c r="W33" s="26">
        <v>259976</v>
      </c>
      <c r="X33" s="29">
        <v>1.9589694918444867E-2</v>
      </c>
      <c r="Y33" s="26">
        <v>140857</v>
      </c>
      <c r="Z33" s="29">
        <v>-0.13397643991933506</v>
      </c>
      <c r="AA33" s="26">
        <v>400833</v>
      </c>
      <c r="AB33" s="29">
        <v>-4.0217513630518953E-2</v>
      </c>
    </row>
    <row r="34" spans="2:28" hidden="1" outlineLevel="1" x14ac:dyDescent="0.25">
      <c r="B34" s="43" t="s">
        <v>61</v>
      </c>
      <c r="C34" s="26">
        <v>14950</v>
      </c>
      <c r="D34" s="29">
        <v>0.18575507614213205</v>
      </c>
      <c r="E34" s="40">
        <v>1055</v>
      </c>
      <c r="F34" s="29">
        <v>-0.50792910447761197</v>
      </c>
      <c r="G34" s="40">
        <v>621</v>
      </c>
      <c r="H34" s="29">
        <v>-0.30224719101123598</v>
      </c>
      <c r="I34" s="40">
        <v>1676</v>
      </c>
      <c r="J34" s="29">
        <v>-0.44759393539881343</v>
      </c>
      <c r="K34" s="26">
        <v>49780</v>
      </c>
      <c r="L34" s="29">
        <v>7.3353745310276386E-2</v>
      </c>
      <c r="M34" s="26">
        <v>14838</v>
      </c>
      <c r="N34" s="29">
        <v>-0.10528219971056441</v>
      </c>
      <c r="O34" s="26">
        <v>64618</v>
      </c>
      <c r="P34" s="29">
        <v>2.6301578730027586E-2</v>
      </c>
      <c r="Q34" s="40">
        <v>196170</v>
      </c>
      <c r="R34" s="29">
        <v>9.1494831020553447E-2</v>
      </c>
      <c r="S34" s="40">
        <v>123651</v>
      </c>
      <c r="T34" s="29">
        <v>-2.8130157981608117E-2</v>
      </c>
      <c r="U34" s="40">
        <v>319821</v>
      </c>
      <c r="V34" s="29">
        <v>4.1911544325571093E-2</v>
      </c>
      <c r="W34" s="26">
        <v>261955</v>
      </c>
      <c r="X34" s="29">
        <v>8.7600059786760553E-2</v>
      </c>
      <c r="Y34" s="26">
        <v>139110</v>
      </c>
      <c r="Z34" s="29">
        <v>-3.8658226448474164E-2</v>
      </c>
      <c r="AA34" s="26">
        <v>401065</v>
      </c>
      <c r="AB34" s="29">
        <v>4.0214233841684877E-2</v>
      </c>
    </row>
    <row r="35" spans="2:28" collapsed="1" x14ac:dyDescent="0.25">
      <c r="B35" s="144">
        <v>2012</v>
      </c>
      <c r="C35" s="37">
        <v>168181</v>
      </c>
      <c r="D35" s="38">
        <v>8.6419513833711159E-2</v>
      </c>
      <c r="E35" s="37">
        <v>22203</v>
      </c>
      <c r="F35" s="38">
        <v>0.12159022024651445</v>
      </c>
      <c r="G35" s="37">
        <v>6626</v>
      </c>
      <c r="H35" s="38">
        <v>-0.46452238564732506</v>
      </c>
      <c r="I35" s="37">
        <v>28829</v>
      </c>
      <c r="J35" s="38">
        <v>-0.10385452284737329</v>
      </c>
      <c r="K35" s="37">
        <v>582699</v>
      </c>
      <c r="L35" s="38">
        <v>-3.1889388977775157E-2</v>
      </c>
      <c r="M35" s="37">
        <v>195471</v>
      </c>
      <c r="N35" s="38">
        <v>-0.10296135507349469</v>
      </c>
      <c r="O35" s="37">
        <v>778170</v>
      </c>
      <c r="P35" s="38">
        <v>-5.0780678214198627E-2</v>
      </c>
      <c r="Q35" s="37">
        <v>2400395</v>
      </c>
      <c r="R35" s="38">
        <v>-5.4138020046730073E-3</v>
      </c>
      <c r="S35" s="37">
        <v>1525242</v>
      </c>
      <c r="T35" s="38">
        <v>-0.12340852049662954</v>
      </c>
      <c r="U35" s="37">
        <v>3925637</v>
      </c>
      <c r="V35" s="38">
        <v>-5.4844550166970429E-2</v>
      </c>
      <c r="W35" s="37">
        <v>3173478</v>
      </c>
      <c r="X35" s="38">
        <v>-5.1646528961398763E-3</v>
      </c>
      <c r="Y35" s="37">
        <v>1727339</v>
      </c>
      <c r="Z35" s="38">
        <v>-0.12328943027534578</v>
      </c>
      <c r="AA35" s="37">
        <v>4900817</v>
      </c>
      <c r="AB35" s="38">
        <v>-5.0266627107499406E-2</v>
      </c>
    </row>
    <row r="36" spans="2:28" hidden="1" outlineLevel="1" x14ac:dyDescent="0.25">
      <c r="B36" s="43" t="s">
        <v>49</v>
      </c>
      <c r="C36" s="26">
        <v>12436</v>
      </c>
      <c r="D36" s="29">
        <v>-7.5252825698988723E-2</v>
      </c>
      <c r="E36" s="40">
        <v>801</v>
      </c>
      <c r="F36" s="29">
        <v>-0.76336779911373709</v>
      </c>
      <c r="G36" s="40">
        <v>863</v>
      </c>
      <c r="H36" s="29">
        <v>-0.12828282828282833</v>
      </c>
      <c r="I36" s="40">
        <v>1664</v>
      </c>
      <c r="J36" s="29">
        <v>-0.61965714285714291</v>
      </c>
      <c r="K36" s="26">
        <v>47967</v>
      </c>
      <c r="L36" s="29">
        <v>5.0755750273822509E-2</v>
      </c>
      <c r="M36" s="26">
        <v>17532</v>
      </c>
      <c r="N36" s="29">
        <v>-0.19937893871586443</v>
      </c>
      <c r="O36" s="26">
        <v>65499</v>
      </c>
      <c r="P36" s="29">
        <v>-3.033398472197546E-2</v>
      </c>
      <c r="Q36" s="40">
        <v>187005</v>
      </c>
      <c r="R36" s="29">
        <v>5.0755174971343742E-2</v>
      </c>
      <c r="S36" s="40">
        <v>149729</v>
      </c>
      <c r="T36" s="29">
        <v>4.9463104183021134E-2</v>
      </c>
      <c r="U36" s="40">
        <v>336734</v>
      </c>
      <c r="V36" s="29">
        <v>5.0180262222277561E-2</v>
      </c>
      <c r="W36" s="26">
        <v>248209</v>
      </c>
      <c r="X36" s="29">
        <v>3.2247198020419532E-2</v>
      </c>
      <c r="Y36" s="26">
        <v>168124</v>
      </c>
      <c r="Z36" s="29">
        <v>1.5486832568253117E-2</v>
      </c>
      <c r="AA36" s="26">
        <v>416333</v>
      </c>
      <c r="AB36" s="29">
        <v>2.541285420489392E-2</v>
      </c>
    </row>
    <row r="37" spans="2:28" hidden="1" outlineLevel="1" x14ac:dyDescent="0.25">
      <c r="B37" s="43" t="s">
        <v>50</v>
      </c>
      <c r="C37" s="26">
        <v>15187</v>
      </c>
      <c r="D37" s="29">
        <v>7.5631924633450254E-3</v>
      </c>
      <c r="E37" s="40">
        <v>1090</v>
      </c>
      <c r="F37" s="29">
        <v>-0.66253869969040247</v>
      </c>
      <c r="G37" s="40">
        <v>1063</v>
      </c>
      <c r="H37" s="29">
        <v>0.21903669724770647</v>
      </c>
      <c r="I37" s="40">
        <v>2153</v>
      </c>
      <c r="J37" s="29">
        <v>-0.47513408093612874</v>
      </c>
      <c r="K37" s="26">
        <v>49634</v>
      </c>
      <c r="L37" s="29">
        <v>0.12454403335070352</v>
      </c>
      <c r="M37" s="26">
        <v>15990</v>
      </c>
      <c r="N37" s="29">
        <v>-0.21594586643130331</v>
      </c>
      <c r="O37" s="26">
        <v>65624</v>
      </c>
      <c r="P37" s="29">
        <v>1.6937595884148671E-2</v>
      </c>
      <c r="Q37" s="40">
        <v>192001</v>
      </c>
      <c r="R37" s="29">
        <v>0.10112520645990086</v>
      </c>
      <c r="S37" s="40">
        <v>137365</v>
      </c>
      <c r="T37" s="29">
        <v>-8.6601955760834404E-3</v>
      </c>
      <c r="U37" s="40">
        <v>329366</v>
      </c>
      <c r="V37" s="29">
        <v>5.2512838211374424E-2</v>
      </c>
      <c r="W37" s="26">
        <v>257912</v>
      </c>
      <c r="X37" s="29">
        <v>8.9118610857741309E-2</v>
      </c>
      <c r="Y37" s="26">
        <v>154418</v>
      </c>
      <c r="Z37" s="29">
        <v>-3.3867022042031847E-2</v>
      </c>
      <c r="AA37" s="26">
        <v>412330</v>
      </c>
      <c r="AB37" s="29">
        <v>3.9559902077203724E-2</v>
      </c>
    </row>
    <row r="38" spans="2:28" hidden="1" outlineLevel="1" x14ac:dyDescent="0.25">
      <c r="B38" s="43" t="s">
        <v>51</v>
      </c>
      <c r="C38" s="26">
        <v>13432</v>
      </c>
      <c r="D38" s="29">
        <v>-3.2625135037810615E-2</v>
      </c>
      <c r="E38" s="40">
        <v>1211</v>
      </c>
      <c r="F38" s="29">
        <v>-0.66803728070175439</v>
      </c>
      <c r="G38" s="40">
        <v>1072</v>
      </c>
      <c r="H38" s="29">
        <v>-0.15987460815047017</v>
      </c>
      <c r="I38" s="40">
        <v>2283</v>
      </c>
      <c r="J38" s="29">
        <v>-0.53635255889520717</v>
      </c>
      <c r="K38" s="26">
        <v>46070</v>
      </c>
      <c r="L38" s="29">
        <v>8.9563181420428961E-2</v>
      </c>
      <c r="M38" s="26">
        <v>19360</v>
      </c>
      <c r="N38" s="29">
        <v>4.9312224240851688E-3</v>
      </c>
      <c r="O38" s="26">
        <v>65430</v>
      </c>
      <c r="P38" s="29">
        <v>6.3072723727822133E-2</v>
      </c>
      <c r="Q38" s="40">
        <v>222024</v>
      </c>
      <c r="R38" s="29">
        <v>6.0033420864167963E-2</v>
      </c>
      <c r="S38" s="40">
        <v>155686</v>
      </c>
      <c r="T38" s="29">
        <v>8.2656467315716187E-2</v>
      </c>
      <c r="U38" s="40">
        <v>377710</v>
      </c>
      <c r="V38" s="29">
        <v>6.9242745930643945E-2</v>
      </c>
      <c r="W38" s="26">
        <v>282737</v>
      </c>
      <c r="X38" s="29">
        <v>5.00285962579754E-2</v>
      </c>
      <c r="Y38" s="26">
        <v>176118</v>
      </c>
      <c r="Z38" s="29">
        <v>7.1661971145362324E-2</v>
      </c>
      <c r="AA38" s="26">
        <v>458855</v>
      </c>
      <c r="AB38" s="29">
        <v>5.8227842262694063E-2</v>
      </c>
    </row>
    <row r="39" spans="2:28" hidden="1" outlineLevel="1" x14ac:dyDescent="0.25">
      <c r="B39" s="43" t="s">
        <v>52</v>
      </c>
      <c r="C39" s="26">
        <v>13213</v>
      </c>
      <c r="D39" s="29">
        <v>0.26367635807192036</v>
      </c>
      <c r="E39" s="40">
        <v>1107</v>
      </c>
      <c r="F39" s="29">
        <v>-0.61788056610286501</v>
      </c>
      <c r="G39" s="40">
        <v>838</v>
      </c>
      <c r="H39" s="29">
        <v>1.3149171270718232</v>
      </c>
      <c r="I39" s="40">
        <v>1945</v>
      </c>
      <c r="J39" s="29">
        <v>-0.40319116293341517</v>
      </c>
      <c r="K39" s="26">
        <v>49449</v>
      </c>
      <c r="L39" s="29">
        <v>0.14301234339605196</v>
      </c>
      <c r="M39" s="26">
        <v>15135</v>
      </c>
      <c r="N39" s="29">
        <v>-0.13657367790518571</v>
      </c>
      <c r="O39" s="26">
        <v>64584</v>
      </c>
      <c r="P39" s="29">
        <v>6.2394104390452565E-2</v>
      </c>
      <c r="Q39" s="40">
        <v>203961</v>
      </c>
      <c r="R39" s="29">
        <v>0.17265467340497098</v>
      </c>
      <c r="S39" s="40">
        <v>137528</v>
      </c>
      <c r="T39" s="29">
        <v>0.19344649241556455</v>
      </c>
      <c r="U39" s="40">
        <v>341489</v>
      </c>
      <c r="V39" s="29">
        <v>0.18094042542890443</v>
      </c>
      <c r="W39" s="26">
        <v>267730</v>
      </c>
      <c r="X39" s="29">
        <v>0.16128668465295437</v>
      </c>
      <c r="Y39" s="26">
        <v>153501</v>
      </c>
      <c r="Z39" s="29">
        <v>0.15304183223538437</v>
      </c>
      <c r="AA39" s="26">
        <v>421231</v>
      </c>
      <c r="AB39" s="29">
        <v>0.15826855444313992</v>
      </c>
    </row>
    <row r="40" spans="2:28" hidden="1" outlineLevel="1" x14ac:dyDescent="0.25">
      <c r="B40" s="43" t="s">
        <v>53</v>
      </c>
      <c r="C40" s="26">
        <v>8432</v>
      </c>
      <c r="D40" s="29">
        <v>-0.13862498723056493</v>
      </c>
      <c r="E40" s="40">
        <v>547</v>
      </c>
      <c r="F40" s="29">
        <v>-0.72636318159079538</v>
      </c>
      <c r="G40" s="40">
        <v>871</v>
      </c>
      <c r="H40" s="29">
        <v>-0.20091743119266059</v>
      </c>
      <c r="I40" s="40">
        <v>1418</v>
      </c>
      <c r="J40" s="29">
        <v>-0.54095176432502434</v>
      </c>
      <c r="K40" s="26">
        <v>64158</v>
      </c>
      <c r="L40" s="29">
        <v>0.14865276161489582</v>
      </c>
      <c r="M40" s="26">
        <v>22236</v>
      </c>
      <c r="N40" s="29">
        <v>-3.3763524964150693E-2</v>
      </c>
      <c r="O40" s="26">
        <v>86394</v>
      </c>
      <c r="P40" s="29">
        <v>9.5425267535629077E-2</v>
      </c>
      <c r="Q40" s="40">
        <v>225542</v>
      </c>
      <c r="R40" s="29">
        <v>4.5807579417888045E-2</v>
      </c>
      <c r="S40" s="40">
        <v>165064</v>
      </c>
      <c r="T40" s="29">
        <v>4.6105875568005272E-2</v>
      </c>
      <c r="U40" s="40">
        <v>390606</v>
      </c>
      <c r="V40" s="29">
        <v>4.5933613958420327E-2</v>
      </c>
      <c r="W40" s="26">
        <v>298679</v>
      </c>
      <c r="X40" s="29">
        <v>5.426288183095318E-2</v>
      </c>
      <c r="Y40" s="26">
        <v>188171</v>
      </c>
      <c r="Z40" s="29">
        <v>3.4520484683218555E-2</v>
      </c>
      <c r="AA40" s="26">
        <v>486850</v>
      </c>
      <c r="AB40" s="29">
        <v>4.6543622285564412E-2</v>
      </c>
    </row>
    <row r="41" spans="2:28" hidden="1" outlineLevel="1" x14ac:dyDescent="0.25">
      <c r="B41" s="43" t="s">
        <v>54</v>
      </c>
      <c r="C41" s="26">
        <v>12036</v>
      </c>
      <c r="D41" s="29">
        <v>0.13429459994345483</v>
      </c>
      <c r="E41" s="40">
        <v>1865</v>
      </c>
      <c r="F41" s="29">
        <v>-0.28158705701078579</v>
      </c>
      <c r="G41" s="40">
        <v>654</v>
      </c>
      <c r="H41" s="29">
        <v>1.0819165378670892E-2</v>
      </c>
      <c r="I41" s="40">
        <v>2519</v>
      </c>
      <c r="J41" s="29">
        <v>-0.22325007708911504</v>
      </c>
      <c r="K41" s="26">
        <v>55644</v>
      </c>
      <c r="L41" s="29">
        <v>0.19435918349825076</v>
      </c>
      <c r="M41" s="26">
        <v>21800</v>
      </c>
      <c r="N41" s="29">
        <v>1.4142165984369237E-2</v>
      </c>
      <c r="O41" s="26">
        <v>77444</v>
      </c>
      <c r="P41" s="29">
        <v>0.13746052728207392</v>
      </c>
      <c r="Q41" s="40">
        <v>228130</v>
      </c>
      <c r="R41" s="29">
        <v>0.1114304923559617</v>
      </c>
      <c r="S41" s="40">
        <v>170176</v>
      </c>
      <c r="T41" s="29">
        <v>3.7266399288073959E-2</v>
      </c>
      <c r="U41" s="40">
        <v>398306</v>
      </c>
      <c r="V41" s="29">
        <v>7.8484782844145951E-2</v>
      </c>
      <c r="W41" s="26">
        <v>297675</v>
      </c>
      <c r="X41" s="29">
        <v>0.12307303417416837</v>
      </c>
      <c r="Y41" s="26">
        <v>192630</v>
      </c>
      <c r="Z41" s="29">
        <v>3.4504981069251706E-2</v>
      </c>
      <c r="AA41" s="26">
        <v>490305</v>
      </c>
      <c r="AB41" s="29">
        <v>8.6526806113562227E-2</v>
      </c>
    </row>
    <row r="42" spans="2:28" hidden="1" outlineLevel="1" x14ac:dyDescent="0.25">
      <c r="B42" s="43" t="s">
        <v>55</v>
      </c>
      <c r="C42" s="26">
        <v>12067</v>
      </c>
      <c r="D42" s="29">
        <v>-4.849392840246014E-2</v>
      </c>
      <c r="E42" s="40">
        <v>2016</v>
      </c>
      <c r="F42" s="29">
        <v>-0.37098283931357257</v>
      </c>
      <c r="G42" s="40">
        <v>340</v>
      </c>
      <c r="H42" s="29">
        <v>-0.41176470588235292</v>
      </c>
      <c r="I42" s="40">
        <v>2356</v>
      </c>
      <c r="J42" s="29">
        <v>-0.37721385144065556</v>
      </c>
      <c r="K42" s="26">
        <v>46677</v>
      </c>
      <c r="L42" s="29">
        <v>-1.1520298172423282E-2</v>
      </c>
      <c r="M42" s="26">
        <v>16342</v>
      </c>
      <c r="N42" s="29">
        <v>-0.31350556605755098</v>
      </c>
      <c r="O42" s="26">
        <v>63019</v>
      </c>
      <c r="P42" s="29">
        <v>-0.11273336524652944</v>
      </c>
      <c r="Q42" s="40">
        <v>178090</v>
      </c>
      <c r="R42" s="29">
        <v>6.1670988703091068E-2</v>
      </c>
      <c r="S42" s="40">
        <v>128551</v>
      </c>
      <c r="T42" s="29">
        <v>7.388039128873003E-2</v>
      </c>
      <c r="U42" s="40">
        <v>306641</v>
      </c>
      <c r="V42" s="29">
        <v>6.6755493091020357E-2</v>
      </c>
      <c r="W42" s="26">
        <v>238850</v>
      </c>
      <c r="X42" s="29">
        <v>3.4641091950288638E-2</v>
      </c>
      <c r="Y42" s="26">
        <v>145233</v>
      </c>
      <c r="Z42" s="29">
        <v>7.9325421611493585E-3</v>
      </c>
      <c r="AA42" s="26">
        <v>384083</v>
      </c>
      <c r="AB42" s="29">
        <v>2.4377038643207172E-2</v>
      </c>
    </row>
    <row r="43" spans="2:28" hidden="1" outlineLevel="1" x14ac:dyDescent="0.25">
      <c r="B43" s="43" t="s">
        <v>56</v>
      </c>
      <c r="C43" s="26">
        <v>13158</v>
      </c>
      <c r="D43" s="29">
        <v>6.0530345772547678E-2</v>
      </c>
      <c r="E43" s="40">
        <v>2204</v>
      </c>
      <c r="F43" s="29">
        <v>-0.22448979591836737</v>
      </c>
      <c r="G43" s="40">
        <v>708</v>
      </c>
      <c r="H43" s="29">
        <v>-0.41342170671085332</v>
      </c>
      <c r="I43" s="40">
        <v>2912</v>
      </c>
      <c r="J43" s="29">
        <v>-0.2808100765621141</v>
      </c>
      <c r="K43" s="26">
        <v>43381</v>
      </c>
      <c r="L43" s="29">
        <v>-1.6883470063001393E-2</v>
      </c>
      <c r="M43" s="26">
        <v>14810</v>
      </c>
      <c r="N43" s="29">
        <v>-0.20683376178234791</v>
      </c>
      <c r="O43" s="26">
        <v>58191</v>
      </c>
      <c r="P43" s="29">
        <v>-7.3362208987547417E-2</v>
      </c>
      <c r="Q43" s="40">
        <v>174940</v>
      </c>
      <c r="R43" s="29">
        <v>5.6681651471077732E-3</v>
      </c>
      <c r="S43" s="40">
        <v>108979</v>
      </c>
      <c r="T43" s="29">
        <v>8.2339553516084241E-3</v>
      </c>
      <c r="U43" s="40">
        <v>283919</v>
      </c>
      <c r="V43" s="29">
        <v>6.6514680385614255E-3</v>
      </c>
      <c r="W43" s="26">
        <v>233683</v>
      </c>
      <c r="X43" s="29">
        <v>1.5171710331762789E-3</v>
      </c>
      <c r="Y43" s="26">
        <v>124497</v>
      </c>
      <c r="Z43" s="29">
        <v>-2.7123968492123063E-2</v>
      </c>
      <c r="AA43" s="26">
        <v>358180</v>
      </c>
      <c r="AB43" s="29">
        <v>-8.6272512641953902E-3</v>
      </c>
    </row>
    <row r="44" spans="2:28" collapsed="1" x14ac:dyDescent="0.25">
      <c r="B44" s="30" t="s">
        <v>64</v>
      </c>
      <c r="C44" s="31">
        <v>97248</v>
      </c>
      <c r="D44" s="32">
        <v>2.69108231000037E-3</v>
      </c>
      <c r="E44" s="31">
        <v>19218</v>
      </c>
      <c r="F44" s="32">
        <v>0.20890734100773733</v>
      </c>
      <c r="G44" s="31">
        <v>9103</v>
      </c>
      <c r="H44" s="32">
        <v>0.34999258490286222</v>
      </c>
      <c r="I44" s="31">
        <v>28321</v>
      </c>
      <c r="J44" s="32">
        <v>0.25092756183745579</v>
      </c>
      <c r="K44" s="31">
        <v>330983</v>
      </c>
      <c r="L44" s="32">
        <v>4.1990272159171393E-2</v>
      </c>
      <c r="M44" s="31">
        <v>136259</v>
      </c>
      <c r="N44" s="32">
        <v>-6.3898048914536987E-2</v>
      </c>
      <c r="O44" s="31">
        <v>467242</v>
      </c>
      <c r="P44" s="32">
        <v>8.7153636079058128E-3</v>
      </c>
      <c r="Q44" s="31">
        <v>1363558</v>
      </c>
      <c r="R44" s="32">
        <v>0.12714497683396098</v>
      </c>
      <c r="S44" s="31">
        <v>1011928</v>
      </c>
      <c r="T44" s="32">
        <v>7.2745140235363381E-2</v>
      </c>
      <c r="U44" s="31">
        <v>2375486</v>
      </c>
      <c r="V44" s="32">
        <v>0.10331102082067689</v>
      </c>
      <c r="W44" s="31">
        <v>1811007</v>
      </c>
      <c r="X44" s="32">
        <v>0.10408809747639713</v>
      </c>
      <c r="Y44" s="31">
        <v>1157290</v>
      </c>
      <c r="Z44" s="32">
        <v>5.6297405098529651E-2</v>
      </c>
      <c r="AA44" s="31">
        <v>2968297</v>
      </c>
      <c r="AB44" s="32">
        <v>8.4949873605752346E-2</v>
      </c>
    </row>
    <row r="45" spans="2:28" hidden="1" outlineLevel="1" x14ac:dyDescent="0.25">
      <c r="B45" s="43" t="s">
        <v>58</v>
      </c>
      <c r="C45" s="26">
        <v>12591</v>
      </c>
      <c r="D45" s="29">
        <v>-3.1758634378720174E-4</v>
      </c>
      <c r="E45" s="40">
        <v>2481</v>
      </c>
      <c r="F45" s="29">
        <v>-1.0765550239234423E-2</v>
      </c>
      <c r="G45" s="40">
        <v>2620</v>
      </c>
      <c r="H45" s="29">
        <v>1.4577861163227017</v>
      </c>
      <c r="I45" s="40">
        <v>5101</v>
      </c>
      <c r="J45" s="29">
        <v>0.42725237828763296</v>
      </c>
      <c r="K45" s="26">
        <v>50714</v>
      </c>
      <c r="L45" s="29">
        <v>0.10113774535348274</v>
      </c>
      <c r="M45" s="26">
        <v>19645</v>
      </c>
      <c r="N45" s="29">
        <v>-2.1712066132164698E-2</v>
      </c>
      <c r="O45" s="26">
        <v>70359</v>
      </c>
      <c r="P45" s="29">
        <v>6.3837186446316085E-2</v>
      </c>
      <c r="Q45" s="40">
        <v>225014</v>
      </c>
      <c r="R45" s="29">
        <v>0.13762367727877134</v>
      </c>
      <c r="S45" s="40">
        <v>161534</v>
      </c>
      <c r="T45" s="29">
        <v>0.133969813969814</v>
      </c>
      <c r="U45" s="40">
        <v>386548</v>
      </c>
      <c r="V45" s="29">
        <v>0.13609390935302113</v>
      </c>
      <c r="W45" s="26">
        <v>290800</v>
      </c>
      <c r="X45" s="29">
        <v>0.12298804411628406</v>
      </c>
      <c r="Y45" s="26">
        <v>183799</v>
      </c>
      <c r="Z45" s="29">
        <v>0.12348637199948653</v>
      </c>
      <c r="AA45" s="26">
        <v>474599</v>
      </c>
      <c r="AB45" s="29">
        <v>0.12318098019401291</v>
      </c>
    </row>
    <row r="46" spans="2:28" hidden="1" outlineLevel="1" x14ac:dyDescent="0.25">
      <c r="B46" s="43" t="s">
        <v>59</v>
      </c>
      <c r="C46" s="26">
        <v>15944</v>
      </c>
      <c r="D46" s="29">
        <v>9.4003019075065142E-2</v>
      </c>
      <c r="E46" s="40">
        <v>2242</v>
      </c>
      <c r="F46" s="29">
        <v>-8.8988216172287693E-2</v>
      </c>
      <c r="G46" s="40">
        <v>1348</v>
      </c>
      <c r="H46" s="29">
        <v>0.11681855840927913</v>
      </c>
      <c r="I46" s="40">
        <v>3590</v>
      </c>
      <c r="J46" s="29">
        <v>-2.1264994547437244E-2</v>
      </c>
      <c r="K46" s="26">
        <v>52939</v>
      </c>
      <c r="L46" s="29">
        <v>0.15564627038354906</v>
      </c>
      <c r="M46" s="26">
        <v>21225</v>
      </c>
      <c r="N46" s="29">
        <v>8.5531004989307657E-3</v>
      </c>
      <c r="O46" s="26">
        <v>74164</v>
      </c>
      <c r="P46" s="29">
        <v>0.10934274688126355</v>
      </c>
      <c r="Q46" s="40">
        <v>206716</v>
      </c>
      <c r="R46" s="29">
        <v>0.16733960910985246</v>
      </c>
      <c r="S46" s="40">
        <v>153834</v>
      </c>
      <c r="T46" s="29">
        <v>8.1951301852555281E-2</v>
      </c>
      <c r="U46" s="40">
        <v>360550</v>
      </c>
      <c r="V46" s="29">
        <v>0.12931263996993092</v>
      </c>
      <c r="W46" s="26">
        <v>277841</v>
      </c>
      <c r="X46" s="29">
        <v>0.15802306534904376</v>
      </c>
      <c r="Y46" s="26">
        <v>176407</v>
      </c>
      <c r="Z46" s="29">
        <v>7.2813408419183379E-2</v>
      </c>
      <c r="AA46" s="26">
        <v>454248</v>
      </c>
      <c r="AB46" s="29">
        <v>0.12337243205947157</v>
      </c>
    </row>
    <row r="47" spans="2:28" hidden="1" outlineLevel="1" x14ac:dyDescent="0.25">
      <c r="B47" s="43" t="s">
        <v>60</v>
      </c>
      <c r="C47" s="26">
        <v>13699</v>
      </c>
      <c r="D47" s="29">
        <v>-0.18190504628247239</v>
      </c>
      <c r="E47" s="40">
        <v>2088</v>
      </c>
      <c r="F47" s="29">
        <v>-0.20335749713849671</v>
      </c>
      <c r="G47" s="40">
        <v>1107</v>
      </c>
      <c r="H47" s="29">
        <v>-4.8969072164948502E-2</v>
      </c>
      <c r="I47" s="40">
        <v>3195</v>
      </c>
      <c r="J47" s="29">
        <v>-0.15587846763540292</v>
      </c>
      <c r="K47" s="26">
        <v>48882</v>
      </c>
      <c r="L47" s="29">
        <v>0.12486192930780549</v>
      </c>
      <c r="M47" s="26">
        <v>17248</v>
      </c>
      <c r="N47" s="29">
        <v>-4.6597755790171891E-2</v>
      </c>
      <c r="O47" s="26">
        <v>66130</v>
      </c>
      <c r="P47" s="29">
        <v>7.4463418200724663E-2</v>
      </c>
      <c r="Q47" s="40">
        <v>190312</v>
      </c>
      <c r="R47" s="29">
        <v>0.18652817437061242</v>
      </c>
      <c r="S47" s="40">
        <v>144293</v>
      </c>
      <c r="T47" s="29">
        <v>0.1354858509868111</v>
      </c>
      <c r="U47" s="40">
        <v>334605</v>
      </c>
      <c r="V47" s="29">
        <v>0.16396493547152757</v>
      </c>
      <c r="W47" s="26">
        <v>254981</v>
      </c>
      <c r="X47" s="29">
        <v>0.14230610708909763</v>
      </c>
      <c r="Y47" s="26">
        <v>162648</v>
      </c>
      <c r="Z47" s="29">
        <v>0.11150747278430417</v>
      </c>
      <c r="AA47" s="26">
        <v>417629</v>
      </c>
      <c r="AB47" s="29">
        <v>0.13011064898375579</v>
      </c>
    </row>
    <row r="48" spans="2:28" hidden="1" outlineLevel="1" x14ac:dyDescent="0.25">
      <c r="B48" s="43" t="s">
        <v>61</v>
      </c>
      <c r="C48" s="26">
        <v>12608</v>
      </c>
      <c r="D48" s="29">
        <v>-4.3979375189566294E-2</v>
      </c>
      <c r="E48" s="40">
        <v>2144</v>
      </c>
      <c r="F48" s="29">
        <v>-3.6837376460017945E-2</v>
      </c>
      <c r="G48" s="40">
        <v>890</v>
      </c>
      <c r="H48" s="29">
        <v>0.44246353322528353</v>
      </c>
      <c r="I48" s="40">
        <v>3034</v>
      </c>
      <c r="J48" s="29">
        <v>6.7182553640520615E-2</v>
      </c>
      <c r="K48" s="26">
        <v>46378</v>
      </c>
      <c r="L48" s="29">
        <v>4.8043026303895786E-2</v>
      </c>
      <c r="M48" s="26">
        <v>16584</v>
      </c>
      <c r="N48" s="29">
        <v>-0.19483419915521683</v>
      </c>
      <c r="O48" s="26">
        <v>62962</v>
      </c>
      <c r="P48" s="29">
        <v>-2.9098366975589429E-2</v>
      </c>
      <c r="Q48" s="40">
        <v>179726</v>
      </c>
      <c r="R48" s="29">
        <v>7.7293788324711787E-2</v>
      </c>
      <c r="S48" s="40">
        <v>127230</v>
      </c>
      <c r="T48" s="29">
        <v>-5.4234869095936888E-2</v>
      </c>
      <c r="U48" s="40">
        <v>306956</v>
      </c>
      <c r="V48" s="29">
        <v>1.8579292998005759E-2</v>
      </c>
      <c r="W48" s="26">
        <v>240856</v>
      </c>
      <c r="X48" s="29">
        <v>6.3395983169755032E-2</v>
      </c>
      <c r="Y48" s="26">
        <v>144704</v>
      </c>
      <c r="Z48" s="29">
        <v>-7.0861692564530676E-2</v>
      </c>
      <c r="AA48" s="26">
        <v>385560</v>
      </c>
      <c r="AB48" s="29">
        <v>8.69355923157622E-3</v>
      </c>
    </row>
    <row r="49" spans="1:31" ht="15" customHeight="1" collapsed="1" x14ac:dyDescent="0.25">
      <c r="A49" s="195"/>
      <c r="B49" s="145">
        <v>2011</v>
      </c>
      <c r="C49" s="40">
        <v>154803</v>
      </c>
      <c r="D49" s="41">
        <v>-4.1813281184667206E-3</v>
      </c>
      <c r="E49" s="40">
        <v>19796</v>
      </c>
      <c r="F49" s="41">
        <v>-0.41114878933904453</v>
      </c>
      <c r="G49" s="40">
        <v>12374</v>
      </c>
      <c r="H49" s="41">
        <v>0.11719032141567354</v>
      </c>
      <c r="I49" s="40">
        <v>32170</v>
      </c>
      <c r="J49" s="41">
        <v>-0.28021658388150539</v>
      </c>
      <c r="K49" s="40">
        <v>601893</v>
      </c>
      <c r="L49" s="41">
        <v>9.6951681805589995E-2</v>
      </c>
      <c r="M49" s="40">
        <v>217907</v>
      </c>
      <c r="N49" s="41">
        <v>-0.11378850361549664</v>
      </c>
      <c r="O49" s="40">
        <v>819800</v>
      </c>
      <c r="P49" s="41">
        <v>3.1737441824758239E-2</v>
      </c>
      <c r="Q49" s="40">
        <v>2413461</v>
      </c>
      <c r="R49" s="41">
        <v>9.6807368701379071E-2</v>
      </c>
      <c r="S49" s="40">
        <v>1739969</v>
      </c>
      <c r="T49" s="41">
        <v>6.3450628730547409E-2</v>
      </c>
      <c r="U49" s="40">
        <v>4153430</v>
      </c>
      <c r="V49" s="41">
        <v>8.2582059721690859E-2</v>
      </c>
      <c r="W49" s="40">
        <v>3189953</v>
      </c>
      <c r="X49" s="41">
        <v>8.5679405379263329E-2</v>
      </c>
      <c r="Y49" s="40">
        <v>1970250</v>
      </c>
      <c r="Z49" s="41">
        <v>4.0744465737968527E-2</v>
      </c>
      <c r="AA49" s="40">
        <v>5160203</v>
      </c>
      <c r="AB49" s="41">
        <v>6.8072009231421982E-2</v>
      </c>
      <c r="AD49" s="196"/>
      <c r="AE49" s="196"/>
    </row>
    <row r="50" spans="1:31" hidden="1" outlineLevel="1" x14ac:dyDescent="0.25">
      <c r="B50" s="43" t="s">
        <v>49</v>
      </c>
      <c r="C50" s="26">
        <v>13448</v>
      </c>
      <c r="D50" s="29">
        <v>2.7663151459575097E-2</v>
      </c>
      <c r="E50" s="40">
        <v>3385</v>
      </c>
      <c r="F50" s="29">
        <v>0.62194537613799716</v>
      </c>
      <c r="G50" s="40">
        <v>990</v>
      </c>
      <c r="H50" s="29">
        <v>8.1466395112015366E-3</v>
      </c>
      <c r="I50" s="40">
        <v>4375</v>
      </c>
      <c r="J50" s="29">
        <v>0.42554578038448998</v>
      </c>
      <c r="K50" s="26">
        <v>45650</v>
      </c>
      <c r="L50" s="29">
        <v>-4.2012927054478344E-2</v>
      </c>
      <c r="M50" s="26">
        <v>21898</v>
      </c>
      <c r="N50" s="29">
        <v>-5.3877727370922446E-2</v>
      </c>
      <c r="O50" s="26">
        <v>67548</v>
      </c>
      <c r="P50" s="29">
        <v>-4.5891775075215024E-2</v>
      </c>
      <c r="Q50" s="40">
        <v>177972</v>
      </c>
      <c r="R50" s="29">
        <v>8.8360658745253007E-2</v>
      </c>
      <c r="S50" s="40">
        <v>142672</v>
      </c>
      <c r="T50" s="29">
        <v>9.7122468125682371E-2</v>
      </c>
      <c r="U50" s="40">
        <v>320644</v>
      </c>
      <c r="V50" s="29">
        <v>9.2241922572513735E-2</v>
      </c>
      <c r="W50" s="26">
        <v>240455</v>
      </c>
      <c r="X50" s="29">
        <v>6.2324385459557874E-2</v>
      </c>
      <c r="Y50" s="26">
        <v>165560</v>
      </c>
      <c r="Z50" s="29">
        <v>7.388644928617305E-2</v>
      </c>
      <c r="AA50" s="26">
        <v>406015</v>
      </c>
      <c r="AB50" s="29">
        <v>6.7008832719694489E-2</v>
      </c>
    </row>
    <row r="51" spans="1:31" hidden="1" outlineLevel="1" x14ac:dyDescent="0.25">
      <c r="B51" s="43" t="s">
        <v>50</v>
      </c>
      <c r="C51" s="26">
        <v>15073</v>
      </c>
      <c r="D51" s="29">
        <v>7.7412437455325334E-2</v>
      </c>
      <c r="E51" s="40">
        <v>3230</v>
      </c>
      <c r="F51" s="29">
        <v>0.68844746471510709</v>
      </c>
      <c r="G51" s="40">
        <v>872</v>
      </c>
      <c r="H51" s="29">
        <v>-2.7870680044593144E-2</v>
      </c>
      <c r="I51" s="40">
        <v>4102</v>
      </c>
      <c r="J51" s="29">
        <v>0.4597864768683273</v>
      </c>
      <c r="K51" s="26">
        <v>44137</v>
      </c>
      <c r="L51" s="29">
        <v>-6.6476311336717386E-2</v>
      </c>
      <c r="M51" s="26">
        <v>20394</v>
      </c>
      <c r="N51" s="29">
        <v>-3.6640773853143793E-3</v>
      </c>
      <c r="O51" s="26">
        <v>64531</v>
      </c>
      <c r="P51" s="29">
        <v>-4.7498856071676365E-2</v>
      </c>
      <c r="Q51" s="40">
        <v>174368</v>
      </c>
      <c r="R51" s="29">
        <v>7.5913985129423489E-2</v>
      </c>
      <c r="S51" s="40">
        <v>138565</v>
      </c>
      <c r="T51" s="29">
        <v>0.10685528964437485</v>
      </c>
      <c r="U51" s="40">
        <v>312933</v>
      </c>
      <c r="V51" s="29">
        <v>8.9398544140531166E-2</v>
      </c>
      <c r="W51" s="26">
        <v>236808</v>
      </c>
      <c r="X51" s="29">
        <v>5.1321210399204453E-2</v>
      </c>
      <c r="Y51" s="26">
        <v>159831</v>
      </c>
      <c r="Z51" s="29">
        <v>9.059459311925977E-2</v>
      </c>
      <c r="AA51" s="26">
        <v>396639</v>
      </c>
      <c r="AB51" s="29">
        <v>6.6801684767698877E-2</v>
      </c>
    </row>
    <row r="52" spans="1:31" hidden="1" outlineLevel="1" x14ac:dyDescent="0.25">
      <c r="B52" s="43" t="s">
        <v>51</v>
      </c>
      <c r="C52" s="26">
        <v>13885</v>
      </c>
      <c r="D52" s="29">
        <v>8.4003435084706091E-2</v>
      </c>
      <c r="E52" s="40">
        <v>3648</v>
      </c>
      <c r="F52" s="29">
        <v>0.75300336376741961</v>
      </c>
      <c r="G52" s="40">
        <v>1276</v>
      </c>
      <c r="H52" s="29">
        <v>0.57530864197530862</v>
      </c>
      <c r="I52" s="40">
        <v>4924</v>
      </c>
      <c r="J52" s="29">
        <v>0.70321687997232796</v>
      </c>
      <c r="K52" s="26">
        <v>42283</v>
      </c>
      <c r="L52" s="29">
        <v>-1.9865554010199404E-2</v>
      </c>
      <c r="M52" s="26">
        <v>19265</v>
      </c>
      <c r="N52" s="29">
        <v>-0.12954093620097595</v>
      </c>
      <c r="O52" s="26">
        <v>61548</v>
      </c>
      <c r="P52" s="29">
        <v>-5.7053560485353594E-2</v>
      </c>
      <c r="Q52" s="40">
        <v>209450</v>
      </c>
      <c r="R52" s="29">
        <v>0.15047018499802256</v>
      </c>
      <c r="S52" s="40">
        <v>143800</v>
      </c>
      <c r="T52" s="29">
        <v>1.3796944509069986E-2</v>
      </c>
      <c r="U52" s="40">
        <v>353250</v>
      </c>
      <c r="V52" s="29">
        <v>9.0617754299951558E-2</v>
      </c>
      <c r="W52" s="26">
        <v>269266</v>
      </c>
      <c r="X52" s="29">
        <v>0.12153978157826772</v>
      </c>
      <c r="Y52" s="26">
        <v>164341</v>
      </c>
      <c r="Z52" s="29">
        <v>-2.6944200018205189E-3</v>
      </c>
      <c r="AA52" s="26">
        <v>433607</v>
      </c>
      <c r="AB52" s="29">
        <v>7.0975693492495218E-2</v>
      </c>
    </row>
    <row r="53" spans="1:31" hidden="1" outlineLevel="1" x14ac:dyDescent="0.25">
      <c r="B53" s="43" t="s">
        <v>52</v>
      </c>
      <c r="C53" s="26">
        <v>10456</v>
      </c>
      <c r="D53" s="29">
        <v>-5.9965836554886298E-2</v>
      </c>
      <c r="E53" s="40">
        <v>2897</v>
      </c>
      <c r="F53" s="29">
        <v>0.53280423280423284</v>
      </c>
      <c r="G53" s="40">
        <v>362</v>
      </c>
      <c r="H53" s="29">
        <v>-0.42902208201892744</v>
      </c>
      <c r="I53" s="40">
        <v>3259</v>
      </c>
      <c r="J53" s="29">
        <v>0.29120443740095081</v>
      </c>
      <c r="K53" s="26">
        <v>43262</v>
      </c>
      <c r="L53" s="29">
        <v>2.1052631578947434E-2</v>
      </c>
      <c r="M53" s="26">
        <v>17529</v>
      </c>
      <c r="N53" s="29">
        <v>-0.10970592716745386</v>
      </c>
      <c r="O53" s="26">
        <v>60791</v>
      </c>
      <c r="P53" s="29">
        <v>-2.0432169387196053E-2</v>
      </c>
      <c r="Q53" s="40">
        <v>173931</v>
      </c>
      <c r="R53" s="29">
        <v>9.7598838860316173E-2</v>
      </c>
      <c r="S53" s="40">
        <v>115236</v>
      </c>
      <c r="T53" s="29">
        <v>-4.0043984238981034E-2</v>
      </c>
      <c r="U53" s="40">
        <v>289167</v>
      </c>
      <c r="V53" s="29">
        <v>3.8271791115515486E-2</v>
      </c>
      <c r="W53" s="26">
        <v>230546</v>
      </c>
      <c r="X53" s="29">
        <v>7.808349855972474E-2</v>
      </c>
      <c r="Y53" s="26">
        <v>133127</v>
      </c>
      <c r="Z53" s="29">
        <v>-5.1572318082726554E-2</v>
      </c>
      <c r="AA53" s="26">
        <v>363673</v>
      </c>
      <c r="AB53" s="29">
        <v>2.6704195768659567E-2</v>
      </c>
    </row>
    <row r="54" spans="1:31" hidden="1" outlineLevel="1" x14ac:dyDescent="0.25">
      <c r="B54" s="43" t="s">
        <v>53</v>
      </c>
      <c r="C54" s="26">
        <v>9789</v>
      </c>
      <c r="D54" s="29">
        <v>0.25871158544425876</v>
      </c>
      <c r="E54" s="40">
        <v>1999</v>
      </c>
      <c r="F54" s="29">
        <v>0.54721362229102177</v>
      </c>
      <c r="G54" s="40">
        <v>1090</v>
      </c>
      <c r="H54" s="29">
        <v>0.35910224438902749</v>
      </c>
      <c r="I54" s="40">
        <v>3089</v>
      </c>
      <c r="J54" s="29">
        <v>0.47516714422158546</v>
      </c>
      <c r="K54" s="26">
        <v>55855</v>
      </c>
      <c r="L54" s="29">
        <v>-0.13343986595507018</v>
      </c>
      <c r="M54" s="26">
        <v>23013</v>
      </c>
      <c r="N54" s="29">
        <v>-0.24943739604057269</v>
      </c>
      <c r="O54" s="26">
        <v>78868</v>
      </c>
      <c r="P54" s="29">
        <v>-0.17083171252247231</v>
      </c>
      <c r="Q54" s="40">
        <v>215663</v>
      </c>
      <c r="R54" s="29">
        <v>9.640011997905451E-2</v>
      </c>
      <c r="S54" s="40">
        <v>157789</v>
      </c>
      <c r="T54" s="29">
        <v>-4.999608652983567E-2</v>
      </c>
      <c r="U54" s="40">
        <v>373452</v>
      </c>
      <c r="V54" s="29">
        <v>2.9377553101760157E-2</v>
      </c>
      <c r="W54" s="26">
        <v>283306</v>
      </c>
      <c r="X54" s="29">
        <v>4.8403928563498733E-2</v>
      </c>
      <c r="Y54" s="26">
        <v>181892</v>
      </c>
      <c r="Z54" s="29">
        <v>-7.9288910486140618E-2</v>
      </c>
      <c r="AA54" s="26">
        <v>465198</v>
      </c>
      <c r="AB54" s="29">
        <v>-5.5239406390156232E-3</v>
      </c>
    </row>
    <row r="55" spans="1:31" hidden="1" outlineLevel="1" x14ac:dyDescent="0.25">
      <c r="B55" s="43" t="s">
        <v>54</v>
      </c>
      <c r="C55" s="26">
        <v>10611</v>
      </c>
      <c r="D55" s="29">
        <v>-0.10756938603868793</v>
      </c>
      <c r="E55" s="40">
        <v>2596</v>
      </c>
      <c r="F55" s="29">
        <v>0.32923707117255496</v>
      </c>
      <c r="G55" s="40">
        <v>647</v>
      </c>
      <c r="H55" s="29">
        <v>0.15742397137745967</v>
      </c>
      <c r="I55" s="40">
        <v>3243</v>
      </c>
      <c r="J55" s="29">
        <v>0.29100318471337583</v>
      </c>
      <c r="K55" s="26">
        <v>46589</v>
      </c>
      <c r="L55" s="29">
        <v>-0.11259047619047624</v>
      </c>
      <c r="M55" s="26">
        <v>21496</v>
      </c>
      <c r="N55" s="29">
        <v>-0.21475799086757996</v>
      </c>
      <c r="O55" s="26">
        <v>68085</v>
      </c>
      <c r="P55" s="29">
        <v>-0.14760563380281688</v>
      </c>
      <c r="Q55" s="40">
        <v>205258</v>
      </c>
      <c r="R55" s="29">
        <v>8.5665019940548648E-2</v>
      </c>
      <c r="S55" s="40">
        <v>164062</v>
      </c>
      <c r="T55" s="29">
        <v>8.7540435912393244E-2</v>
      </c>
      <c r="U55" s="40">
        <v>369320</v>
      </c>
      <c r="V55" s="29">
        <v>8.6497331709412206E-2</v>
      </c>
      <c r="W55" s="26">
        <v>265054</v>
      </c>
      <c r="X55" s="29">
        <v>3.7779213406158751E-2</v>
      </c>
      <c r="Y55" s="26">
        <v>186205</v>
      </c>
      <c r="Z55" s="29">
        <v>4.1473236758208021E-2</v>
      </c>
      <c r="AA55" s="26">
        <v>451259</v>
      </c>
      <c r="AB55" s="29">
        <v>3.9300314374877576E-2</v>
      </c>
    </row>
    <row r="56" spans="1:31" hidden="1" outlineLevel="1" x14ac:dyDescent="0.25">
      <c r="B56" s="43" t="s">
        <v>55</v>
      </c>
      <c r="C56" s="26">
        <v>12682</v>
      </c>
      <c r="D56" s="29">
        <v>-5.3333333333333011E-3</v>
      </c>
      <c r="E56" s="40">
        <v>3205</v>
      </c>
      <c r="F56" s="29">
        <v>0.96746470227133208</v>
      </c>
      <c r="G56" s="40">
        <v>578</v>
      </c>
      <c r="H56" s="29">
        <v>0.68023255813953498</v>
      </c>
      <c r="I56" s="40">
        <v>3783</v>
      </c>
      <c r="J56" s="29">
        <v>0.91738469336036488</v>
      </c>
      <c r="K56" s="26">
        <v>47221</v>
      </c>
      <c r="L56" s="29">
        <v>8.5190973020177418E-2</v>
      </c>
      <c r="M56" s="26">
        <v>23805</v>
      </c>
      <c r="N56" s="29">
        <v>-3.9462534802082061E-2</v>
      </c>
      <c r="O56" s="26">
        <v>71026</v>
      </c>
      <c r="P56" s="29">
        <v>3.995783123709673E-2</v>
      </c>
      <c r="Q56" s="40">
        <v>167745</v>
      </c>
      <c r="R56" s="29">
        <v>7.6516794804327937E-2</v>
      </c>
      <c r="S56" s="40">
        <v>119707</v>
      </c>
      <c r="T56" s="29">
        <v>7.828601282698E-2</v>
      </c>
      <c r="U56" s="40">
        <v>287452</v>
      </c>
      <c r="V56" s="29">
        <v>7.7252865034215468E-2</v>
      </c>
      <c r="W56" s="26">
        <v>230853</v>
      </c>
      <c r="X56" s="29">
        <v>8.0190908452846044E-2</v>
      </c>
      <c r="Y56" s="26">
        <v>144090</v>
      </c>
      <c r="Z56" s="29">
        <v>5.8372446618628837E-2</v>
      </c>
      <c r="AA56" s="26">
        <v>374943</v>
      </c>
      <c r="AB56" s="29">
        <v>7.1700518496075505E-2</v>
      </c>
    </row>
    <row r="57" spans="1:31" hidden="1" outlineLevel="1" x14ac:dyDescent="0.25">
      <c r="B57" s="43" t="s">
        <v>56</v>
      </c>
      <c r="C57" s="26">
        <v>12407</v>
      </c>
      <c r="D57" s="29">
        <v>-7.918955024491614E-2</v>
      </c>
      <c r="E57" s="40">
        <v>2842</v>
      </c>
      <c r="F57" s="29">
        <v>0.55385456533624922</v>
      </c>
      <c r="G57" s="40">
        <v>1207</v>
      </c>
      <c r="H57" s="29">
        <v>0.22165991902834015</v>
      </c>
      <c r="I57" s="40">
        <v>4049</v>
      </c>
      <c r="J57" s="29">
        <v>0.43734469293574718</v>
      </c>
      <c r="K57" s="26">
        <v>44126</v>
      </c>
      <c r="L57" s="29">
        <v>5.0769157498690376E-2</v>
      </c>
      <c r="M57" s="26">
        <v>18672</v>
      </c>
      <c r="N57" s="29">
        <v>-0.12416154603874474</v>
      </c>
      <c r="O57" s="26">
        <v>62798</v>
      </c>
      <c r="P57" s="29">
        <v>-8.1341904506183615E-3</v>
      </c>
      <c r="Q57" s="40">
        <v>173954</v>
      </c>
      <c r="R57" s="29">
        <v>8.8471044645371144E-2</v>
      </c>
      <c r="S57" s="40">
        <v>108089</v>
      </c>
      <c r="T57" s="29">
        <v>-2.5118603099013259E-2</v>
      </c>
      <c r="U57" s="40">
        <v>282043</v>
      </c>
      <c r="V57" s="29">
        <v>4.1944814898278171E-2</v>
      </c>
      <c r="W57" s="26">
        <v>233329</v>
      </c>
      <c r="X57" s="29">
        <v>7.4694167065846306E-2</v>
      </c>
      <c r="Y57" s="26">
        <v>127968</v>
      </c>
      <c r="Z57" s="29">
        <v>-3.9142219986334381E-2</v>
      </c>
      <c r="AA57" s="26">
        <v>361297</v>
      </c>
      <c r="AB57" s="29">
        <v>3.1413702243550334E-2</v>
      </c>
    </row>
    <row r="58" spans="1:31" collapsed="1" x14ac:dyDescent="0.25">
      <c r="B58" s="30" t="s">
        <v>65</v>
      </c>
      <c r="C58" s="31">
        <v>96987</v>
      </c>
      <c r="D58" s="32">
        <v>-0.11953265428400239</v>
      </c>
      <c r="E58" s="31">
        <v>15897</v>
      </c>
      <c r="F58" s="32">
        <v>-1.4139534883720883E-2</v>
      </c>
      <c r="G58" s="31">
        <v>6743</v>
      </c>
      <c r="H58" s="32">
        <v>-0.24642378185069291</v>
      </c>
      <c r="I58" s="31">
        <v>22640</v>
      </c>
      <c r="J58" s="32">
        <v>-9.7036652973317872E-2</v>
      </c>
      <c r="K58" s="31">
        <v>317645</v>
      </c>
      <c r="L58" s="32">
        <v>-6.9690135895032812E-2</v>
      </c>
      <c r="M58" s="31">
        <v>145560</v>
      </c>
      <c r="N58" s="32">
        <v>-0.16052942703076789</v>
      </c>
      <c r="O58" s="31">
        <v>463205</v>
      </c>
      <c r="P58" s="32">
        <v>-0.10028455718822538</v>
      </c>
      <c r="Q58" s="31">
        <v>1209745</v>
      </c>
      <c r="R58" s="32">
        <v>1.6251693759823382E-2</v>
      </c>
      <c r="S58" s="31">
        <v>943307</v>
      </c>
      <c r="T58" s="32">
        <v>-9.0866422061143703E-2</v>
      </c>
      <c r="U58" s="31">
        <v>2153052</v>
      </c>
      <c r="V58" s="32">
        <v>-3.3633933396409632E-2</v>
      </c>
      <c r="W58" s="31">
        <v>1640274</v>
      </c>
      <c r="X58" s="32">
        <v>-1.0761598390464422E-2</v>
      </c>
      <c r="Y58" s="31">
        <v>1095610</v>
      </c>
      <c r="Z58" s="32">
        <v>-0.10190895886000206</v>
      </c>
      <c r="AA58" s="31">
        <v>2735884</v>
      </c>
      <c r="AB58" s="32">
        <v>-4.9396640086169508E-2</v>
      </c>
    </row>
    <row r="59" spans="1:31" hidden="1" outlineLevel="1" x14ac:dyDescent="0.25">
      <c r="B59" s="43" t="s">
        <v>58</v>
      </c>
      <c r="C59" s="26">
        <v>12595</v>
      </c>
      <c r="D59" s="29">
        <v>-3.7005887300252338E-2</v>
      </c>
      <c r="E59" s="40">
        <v>2508</v>
      </c>
      <c r="F59" s="29">
        <v>0.30624999999999991</v>
      </c>
      <c r="G59" s="40">
        <v>1066</v>
      </c>
      <c r="H59" s="29">
        <v>-0.22359796067006554</v>
      </c>
      <c r="I59" s="40">
        <v>3574</v>
      </c>
      <c r="J59" s="29">
        <v>8.5332523534770832E-2</v>
      </c>
      <c r="K59" s="26">
        <v>46056</v>
      </c>
      <c r="L59" s="29">
        <v>-0.13975120475176506</v>
      </c>
      <c r="M59" s="26">
        <v>20081</v>
      </c>
      <c r="N59" s="29">
        <v>-0.19272361809045224</v>
      </c>
      <c r="O59" s="26">
        <v>66137</v>
      </c>
      <c r="P59" s="29">
        <v>-0.15655567316643926</v>
      </c>
      <c r="Q59" s="40">
        <v>197793</v>
      </c>
      <c r="R59" s="29">
        <v>7.1880300657349183E-2</v>
      </c>
      <c r="S59" s="40">
        <v>142450</v>
      </c>
      <c r="T59" s="29">
        <v>2.3965611432186007E-2</v>
      </c>
      <c r="U59" s="40">
        <v>340243</v>
      </c>
      <c r="V59" s="29">
        <v>5.1284586506820773E-2</v>
      </c>
      <c r="W59" s="26">
        <v>258952</v>
      </c>
      <c r="X59" s="29">
        <v>2.3258754633178613E-2</v>
      </c>
      <c r="Y59" s="26">
        <v>163597</v>
      </c>
      <c r="Z59" s="29">
        <v>-1.0685518008756389E-2</v>
      </c>
      <c r="AA59" s="26">
        <v>422549</v>
      </c>
      <c r="AB59" s="29">
        <v>9.8439404440409106E-3</v>
      </c>
    </row>
    <row r="60" spans="1:31" hidden="1" outlineLevel="1" x14ac:dyDescent="0.25">
      <c r="B60" s="43" t="s">
        <v>59</v>
      </c>
      <c r="C60" s="26">
        <v>14574</v>
      </c>
      <c r="D60" s="29">
        <v>-6.8872987477638592E-2</v>
      </c>
      <c r="E60" s="40">
        <v>2461</v>
      </c>
      <c r="F60" s="29">
        <v>0.25625319040326699</v>
      </c>
      <c r="G60" s="40">
        <v>1207</v>
      </c>
      <c r="H60" s="29">
        <v>-4.6603475513428139E-2</v>
      </c>
      <c r="I60" s="40">
        <v>3668</v>
      </c>
      <c r="J60" s="29">
        <v>0.1373643410852714</v>
      </c>
      <c r="K60" s="26">
        <v>45809</v>
      </c>
      <c r="L60" s="29">
        <v>-3.9119855686537752E-2</v>
      </c>
      <c r="M60" s="26">
        <v>21045</v>
      </c>
      <c r="N60" s="29">
        <v>-0.1845867720562594</v>
      </c>
      <c r="O60" s="26">
        <v>66854</v>
      </c>
      <c r="P60" s="29">
        <v>-9.0211341398690803E-2</v>
      </c>
      <c r="Q60" s="40">
        <v>177083</v>
      </c>
      <c r="R60" s="29">
        <v>7.4219887411433483E-2</v>
      </c>
      <c r="S60" s="40">
        <v>142182</v>
      </c>
      <c r="T60" s="29">
        <v>-6.6434668417596821E-2</v>
      </c>
      <c r="U60" s="40">
        <v>319265</v>
      </c>
      <c r="V60" s="29">
        <v>6.6751169800849386E-3</v>
      </c>
      <c r="W60" s="26">
        <v>239927</v>
      </c>
      <c r="X60" s="29">
        <v>4.2557999070103048E-2</v>
      </c>
      <c r="Y60" s="26">
        <v>164434</v>
      </c>
      <c r="Z60" s="29">
        <v>-8.3294773519163812E-2</v>
      </c>
      <c r="AA60" s="26">
        <v>404361</v>
      </c>
      <c r="AB60" s="29">
        <v>-1.2568741025816399E-2</v>
      </c>
    </row>
    <row r="61" spans="1:31" hidden="1" outlineLevel="1" x14ac:dyDescent="0.25">
      <c r="B61" s="43" t="s">
        <v>60</v>
      </c>
      <c r="C61" s="26">
        <v>16745</v>
      </c>
      <c r="D61" s="29">
        <v>0.10367782757711574</v>
      </c>
      <c r="E61" s="40">
        <v>2621</v>
      </c>
      <c r="F61" s="29">
        <v>0.48751418842224736</v>
      </c>
      <c r="G61" s="40">
        <v>1164</v>
      </c>
      <c r="H61" s="29">
        <v>-9.7674418604651203E-2</v>
      </c>
      <c r="I61" s="40">
        <v>3785</v>
      </c>
      <c r="J61" s="29">
        <v>0.240170380078637</v>
      </c>
      <c r="K61" s="26">
        <v>43456</v>
      </c>
      <c r="L61" s="29">
        <v>-5.3761567773543795E-2</v>
      </c>
      <c r="M61" s="26">
        <v>18091</v>
      </c>
      <c r="N61" s="29">
        <v>-0.13556001529051986</v>
      </c>
      <c r="O61" s="26">
        <v>61547</v>
      </c>
      <c r="P61" s="29">
        <v>-7.9368165976096861E-2</v>
      </c>
      <c r="Q61" s="40">
        <v>160394</v>
      </c>
      <c r="R61" s="29">
        <v>-3.8134751068269468E-3</v>
      </c>
      <c r="S61" s="40">
        <v>127076</v>
      </c>
      <c r="T61" s="29">
        <v>-8.9041341390854289E-2</v>
      </c>
      <c r="U61" s="40">
        <v>287470</v>
      </c>
      <c r="V61" s="29">
        <v>-4.337698208016505E-2</v>
      </c>
      <c r="W61" s="26">
        <v>223216</v>
      </c>
      <c r="X61" s="29">
        <v>-2.9079766111128613E-3</v>
      </c>
      <c r="Y61" s="26">
        <v>146331</v>
      </c>
      <c r="Z61" s="29">
        <v>-9.5130321862535894E-2</v>
      </c>
      <c r="AA61" s="26">
        <v>369547</v>
      </c>
      <c r="AB61" s="29">
        <v>-4.1586484846284355E-2</v>
      </c>
    </row>
    <row r="62" spans="1:31" hidden="1" outlineLevel="1" x14ac:dyDescent="0.25">
      <c r="B62" s="43" t="s">
        <v>61</v>
      </c>
      <c r="C62" s="26">
        <v>13188</v>
      </c>
      <c r="D62" s="29">
        <v>-2.8150331613854052E-2</v>
      </c>
      <c r="E62" s="40">
        <v>2226</v>
      </c>
      <c r="F62" s="29">
        <v>0.32499999999999996</v>
      </c>
      <c r="G62" s="40">
        <v>617</v>
      </c>
      <c r="H62" s="29">
        <v>-0.41013384321223711</v>
      </c>
      <c r="I62" s="40">
        <v>2843</v>
      </c>
      <c r="J62" s="29">
        <v>4.2920029347028654E-2</v>
      </c>
      <c r="K62" s="26">
        <v>44252</v>
      </c>
      <c r="L62" s="29">
        <v>3.7002319968129749E-2</v>
      </c>
      <c r="M62" s="26">
        <v>20597</v>
      </c>
      <c r="N62" s="29">
        <v>-7.6326292658863593E-2</v>
      </c>
      <c r="O62" s="26">
        <v>64849</v>
      </c>
      <c r="P62" s="29">
        <v>-1.8931231915286784E-3</v>
      </c>
      <c r="Q62" s="40">
        <v>166831</v>
      </c>
      <c r="R62" s="29">
        <v>7.9120822256288914E-2</v>
      </c>
      <c r="S62" s="40">
        <v>134526</v>
      </c>
      <c r="T62" s="29">
        <v>-7.1357075305633622E-2</v>
      </c>
      <c r="U62" s="40">
        <v>301357</v>
      </c>
      <c r="V62" s="29">
        <v>6.3280149067328484E-3</v>
      </c>
      <c r="W62" s="26">
        <v>226497</v>
      </c>
      <c r="X62" s="29">
        <v>6.5757898005853521E-2</v>
      </c>
      <c r="Y62" s="26">
        <v>155740</v>
      </c>
      <c r="Z62" s="29">
        <v>-7.4122514981451504E-2</v>
      </c>
      <c r="AA62" s="26">
        <v>382237</v>
      </c>
      <c r="AB62" s="29">
        <v>3.9581855908386032E-3</v>
      </c>
    </row>
    <row r="63" spans="1:31" ht="15" customHeight="1" collapsed="1" x14ac:dyDescent="0.25">
      <c r="A63" s="195"/>
      <c r="B63" s="145">
        <v>2010</v>
      </c>
      <c r="C63" s="40">
        <v>155453</v>
      </c>
      <c r="D63" s="41">
        <v>7.0025652320369058E-3</v>
      </c>
      <c r="E63" s="40">
        <v>33618</v>
      </c>
      <c r="F63" s="41">
        <v>0.52843828142759719</v>
      </c>
      <c r="G63" s="40">
        <v>11076</v>
      </c>
      <c r="H63" s="41">
        <v>7.733600218360559E-3</v>
      </c>
      <c r="I63" s="40">
        <v>44694</v>
      </c>
      <c r="J63" s="41">
        <v>0.35493845874007146</v>
      </c>
      <c r="K63" s="40">
        <v>548696</v>
      </c>
      <c r="L63" s="41">
        <v>-4.1940508035396284E-2</v>
      </c>
      <c r="M63" s="40">
        <v>245886</v>
      </c>
      <c r="N63" s="41">
        <v>-0.1326282964823412</v>
      </c>
      <c r="O63" s="40">
        <v>794582</v>
      </c>
      <c r="P63" s="41">
        <v>-7.1966830179864494E-2</v>
      </c>
      <c r="Q63" s="40">
        <v>2200442</v>
      </c>
      <c r="R63" s="41">
        <v>8.2632018904862159E-2</v>
      </c>
      <c r="S63" s="40">
        <v>1636154</v>
      </c>
      <c r="T63" s="41">
        <v>2.7106183555991592E-3</v>
      </c>
      <c r="U63" s="40">
        <v>3836596</v>
      </c>
      <c r="V63" s="41">
        <v>4.7041883902294135E-2</v>
      </c>
      <c r="W63" s="40">
        <v>2938209</v>
      </c>
      <c r="X63" s="41">
        <v>5.6310882751361202E-2</v>
      </c>
      <c r="Y63" s="40">
        <v>1893116</v>
      </c>
      <c r="Z63" s="41">
        <v>-1.7178847952918797E-2</v>
      </c>
      <c r="AA63" s="40">
        <v>4831325</v>
      </c>
      <c r="AB63" s="41">
        <v>2.6242294141912259E-2</v>
      </c>
      <c r="AD63" s="196"/>
      <c r="AE63" s="196"/>
    </row>
    <row r="64" spans="1:31" ht="15" hidden="1" customHeight="1" outlineLevel="1" x14ac:dyDescent="0.25">
      <c r="B64" s="43" t="s">
        <v>49</v>
      </c>
      <c r="C64" s="26">
        <v>13086</v>
      </c>
      <c r="D64" s="29">
        <v>-0.18881725762459711</v>
      </c>
      <c r="E64" s="40">
        <v>2087</v>
      </c>
      <c r="F64" s="29">
        <v>-0.24301777294160321</v>
      </c>
      <c r="G64" s="40">
        <v>982</v>
      </c>
      <c r="H64" s="29">
        <v>-0.2093397745571659</v>
      </c>
      <c r="I64" s="40">
        <v>3069</v>
      </c>
      <c r="J64" s="29">
        <v>-0.23255813953488369</v>
      </c>
      <c r="K64" s="26">
        <v>47652</v>
      </c>
      <c r="L64" s="29">
        <v>-7.0440668708425136E-2</v>
      </c>
      <c r="M64" s="26">
        <v>23145</v>
      </c>
      <c r="N64" s="29">
        <v>-0.14826672554647824</v>
      </c>
      <c r="O64" s="26">
        <v>70797</v>
      </c>
      <c r="P64" s="29">
        <v>-9.7403011333936806E-2</v>
      </c>
      <c r="Q64" s="40">
        <v>163523</v>
      </c>
      <c r="R64" s="29">
        <v>-3.242814909633962E-3</v>
      </c>
      <c r="S64" s="40">
        <v>130042</v>
      </c>
      <c r="T64" s="29">
        <v>-0.11883724081853908</v>
      </c>
      <c r="U64" s="40">
        <v>293565</v>
      </c>
      <c r="V64" s="29">
        <v>-5.7984501099042185E-2</v>
      </c>
      <c r="W64" s="26">
        <v>226348</v>
      </c>
      <c r="X64" s="29">
        <v>-3.3555786120824771E-2</v>
      </c>
      <c r="Y64" s="26">
        <v>154169</v>
      </c>
      <c r="Z64" s="29">
        <v>-0.12401986408782018</v>
      </c>
      <c r="AA64" s="26">
        <v>380517</v>
      </c>
      <c r="AB64" s="29">
        <v>-7.2369046545247118E-2</v>
      </c>
    </row>
    <row r="65" spans="2:28" ht="15" hidden="1" customHeight="1" outlineLevel="1" x14ac:dyDescent="0.25">
      <c r="B65" s="43" t="s">
        <v>50</v>
      </c>
      <c r="C65" s="26">
        <v>13990</v>
      </c>
      <c r="D65" s="29">
        <v>-0.21593902370677576</v>
      </c>
      <c r="E65" s="40">
        <v>1913</v>
      </c>
      <c r="F65" s="29">
        <v>-0.35240352064996616</v>
      </c>
      <c r="G65" s="40">
        <v>897</v>
      </c>
      <c r="H65" s="29">
        <v>-0.50055679287305122</v>
      </c>
      <c r="I65" s="40">
        <v>2810</v>
      </c>
      <c r="J65" s="29">
        <v>-0.40842105263157891</v>
      </c>
      <c r="K65" s="26">
        <v>47280</v>
      </c>
      <c r="L65" s="29">
        <v>-8.5705445544554504E-2</v>
      </c>
      <c r="M65" s="26">
        <v>20469</v>
      </c>
      <c r="N65" s="29">
        <v>-0.20462405284631824</v>
      </c>
      <c r="O65" s="26">
        <v>67749</v>
      </c>
      <c r="P65" s="29">
        <v>-0.12522111895877186</v>
      </c>
      <c r="Q65" s="40">
        <v>162065</v>
      </c>
      <c r="R65" s="29">
        <v>-6.8195669422628002E-2</v>
      </c>
      <c r="S65" s="40">
        <v>125188</v>
      </c>
      <c r="T65" s="29">
        <v>-0.2065359311420133</v>
      </c>
      <c r="U65" s="40">
        <v>287253</v>
      </c>
      <c r="V65" s="29">
        <v>-0.13399758818209229</v>
      </c>
      <c r="W65" s="26">
        <v>225248</v>
      </c>
      <c r="X65" s="29">
        <v>-8.5973989084342728E-2</v>
      </c>
      <c r="Y65" s="26">
        <v>146554</v>
      </c>
      <c r="Z65" s="29">
        <v>-0.2091200992957557</v>
      </c>
      <c r="AA65" s="26">
        <v>371802</v>
      </c>
      <c r="AB65" s="29">
        <v>-0.1388289248158614</v>
      </c>
    </row>
    <row r="66" spans="2:28" ht="15" hidden="1" customHeight="1" outlineLevel="1" x14ac:dyDescent="0.25">
      <c r="B66" s="43" t="s">
        <v>51</v>
      </c>
      <c r="C66" s="26">
        <v>12809</v>
      </c>
      <c r="D66" s="29">
        <v>-0.31524644499091203</v>
      </c>
      <c r="E66" s="40">
        <v>2081</v>
      </c>
      <c r="F66" s="29">
        <v>-0.32719043000323311</v>
      </c>
      <c r="G66" s="40">
        <v>810</v>
      </c>
      <c r="H66" s="29">
        <v>-0.13368983957219249</v>
      </c>
      <c r="I66" s="40">
        <v>2891</v>
      </c>
      <c r="J66" s="29">
        <v>-0.28227408142999011</v>
      </c>
      <c r="K66" s="26">
        <v>43140</v>
      </c>
      <c r="L66" s="29">
        <v>-0.11334909053540232</v>
      </c>
      <c r="M66" s="26">
        <v>22132</v>
      </c>
      <c r="N66" s="29">
        <v>-0.16718720602069614</v>
      </c>
      <c r="O66" s="26">
        <v>65272</v>
      </c>
      <c r="P66" s="29">
        <v>-0.13236740661969959</v>
      </c>
      <c r="Q66" s="40">
        <v>182056</v>
      </c>
      <c r="R66" s="29">
        <v>-2.8692766520481916E-2</v>
      </c>
      <c r="S66" s="40">
        <v>141843</v>
      </c>
      <c r="T66" s="29">
        <v>-9.3417444825801055E-2</v>
      </c>
      <c r="U66" s="40">
        <v>323899</v>
      </c>
      <c r="V66" s="29">
        <v>-5.8140177322597464E-2</v>
      </c>
      <c r="W66" s="26">
        <v>240086</v>
      </c>
      <c r="X66" s="29">
        <v>-6.9029966497084039E-2</v>
      </c>
      <c r="Y66" s="26">
        <v>164785</v>
      </c>
      <c r="Z66" s="29">
        <v>-0.10427843821513405</v>
      </c>
      <c r="AA66" s="26">
        <v>404871</v>
      </c>
      <c r="AB66" s="29">
        <v>-8.3705814324543937E-2</v>
      </c>
    </row>
    <row r="67" spans="2:28" ht="15" hidden="1" customHeight="1" outlineLevel="1" x14ac:dyDescent="0.25">
      <c r="B67" s="43" t="s">
        <v>52</v>
      </c>
      <c r="C67" s="26">
        <v>11123</v>
      </c>
      <c r="D67" s="29">
        <v>-0.2650323774283071</v>
      </c>
      <c r="E67" s="40">
        <v>1890</v>
      </c>
      <c r="F67" s="29">
        <v>-0.40696579855663628</v>
      </c>
      <c r="G67" s="40">
        <v>634</v>
      </c>
      <c r="H67" s="29">
        <v>-0.36345381526104414</v>
      </c>
      <c r="I67" s="40">
        <v>2524</v>
      </c>
      <c r="J67" s="29">
        <v>-0.39660530719579246</v>
      </c>
      <c r="K67" s="26">
        <v>42370</v>
      </c>
      <c r="L67" s="29">
        <v>-0.19919106390217167</v>
      </c>
      <c r="M67" s="26">
        <v>19689</v>
      </c>
      <c r="N67" s="29">
        <v>-0.24229363094092748</v>
      </c>
      <c r="O67" s="26">
        <v>62059</v>
      </c>
      <c r="P67" s="29">
        <v>-0.21338758333967101</v>
      </c>
      <c r="Q67" s="40">
        <v>158465</v>
      </c>
      <c r="R67" s="29">
        <v>-6.2620156047583309E-2</v>
      </c>
      <c r="S67" s="40">
        <v>120043</v>
      </c>
      <c r="T67" s="29">
        <v>-3.2667993585662858E-2</v>
      </c>
      <c r="U67" s="40">
        <v>278508</v>
      </c>
      <c r="V67" s="29">
        <v>-4.9940644316181615E-2</v>
      </c>
      <c r="W67" s="26">
        <v>213848</v>
      </c>
      <c r="X67" s="29">
        <v>-0.11000869814925029</v>
      </c>
      <c r="Y67" s="26">
        <v>140366</v>
      </c>
      <c r="Z67" s="29">
        <v>-7.0903771561709794E-2</v>
      </c>
      <c r="AA67" s="26">
        <v>354214</v>
      </c>
      <c r="AB67" s="29">
        <v>-9.4912854949036563E-2</v>
      </c>
    </row>
    <row r="68" spans="2:28" ht="15" hidden="1" customHeight="1" outlineLevel="1" x14ac:dyDescent="0.25">
      <c r="B68" s="43" t="s">
        <v>53</v>
      </c>
      <c r="C68" s="26">
        <v>7777</v>
      </c>
      <c r="D68" s="29">
        <v>-0.36813454663633405</v>
      </c>
      <c r="E68" s="40">
        <v>1292</v>
      </c>
      <c r="F68" s="29">
        <v>-0.27740492170022368</v>
      </c>
      <c r="G68" s="40">
        <v>802</v>
      </c>
      <c r="H68" s="29">
        <v>-0.35582329317269079</v>
      </c>
      <c r="I68" s="40">
        <v>2094</v>
      </c>
      <c r="J68" s="29">
        <v>-0.3095944609297725</v>
      </c>
      <c r="K68" s="26">
        <v>64456</v>
      </c>
      <c r="L68" s="29">
        <v>-0.15728368590330255</v>
      </c>
      <c r="M68" s="26">
        <v>30661</v>
      </c>
      <c r="N68" s="29">
        <v>-0.2822127540031838</v>
      </c>
      <c r="O68" s="26">
        <v>95117</v>
      </c>
      <c r="P68" s="29">
        <v>-0.20205197899364102</v>
      </c>
      <c r="Q68" s="40">
        <v>196701</v>
      </c>
      <c r="R68" s="29">
        <v>-7.6247904309725389E-2</v>
      </c>
      <c r="S68" s="40">
        <v>166093</v>
      </c>
      <c r="T68" s="29">
        <v>-9.8716661692487162E-2</v>
      </c>
      <c r="U68" s="40">
        <v>362794</v>
      </c>
      <c r="V68" s="29">
        <v>-8.6671936599684862E-2</v>
      </c>
      <c r="W68" s="26">
        <v>270226</v>
      </c>
      <c r="X68" s="29">
        <v>-0.10969000293227116</v>
      </c>
      <c r="Y68" s="26">
        <v>197556</v>
      </c>
      <c r="Z68" s="29">
        <v>-0.13446018769222678</v>
      </c>
      <c r="AA68" s="26">
        <v>467782</v>
      </c>
      <c r="AB68" s="29">
        <v>-0.12032194672458696</v>
      </c>
    </row>
    <row r="69" spans="2:28" ht="15" hidden="1" customHeight="1" outlineLevel="1" x14ac:dyDescent="0.25">
      <c r="B69" s="43" t="s">
        <v>54</v>
      </c>
      <c r="C69" s="26">
        <v>11890</v>
      </c>
      <c r="D69" s="29">
        <v>-0.27220419905735449</v>
      </c>
      <c r="E69" s="40">
        <v>1953</v>
      </c>
      <c r="F69" s="29">
        <v>-0.20867098865478118</v>
      </c>
      <c r="G69" s="40">
        <v>559</v>
      </c>
      <c r="H69" s="29">
        <v>3.9033457249070702E-2</v>
      </c>
      <c r="I69" s="40">
        <v>2512</v>
      </c>
      <c r="J69" s="29">
        <v>-0.16433799068529609</v>
      </c>
      <c r="K69" s="26">
        <v>52500</v>
      </c>
      <c r="L69" s="29">
        <v>-0.15265179637819171</v>
      </c>
      <c r="M69" s="26">
        <v>27375</v>
      </c>
      <c r="N69" s="29">
        <v>-0.23062870633203114</v>
      </c>
      <c r="O69" s="26">
        <v>79875</v>
      </c>
      <c r="P69" s="29">
        <v>-0.18109679205240981</v>
      </c>
      <c r="Q69" s="40">
        <v>189062</v>
      </c>
      <c r="R69" s="29">
        <v>-3.644508773628663E-2</v>
      </c>
      <c r="S69" s="40">
        <v>150856</v>
      </c>
      <c r="T69" s="29">
        <v>-2.3143171663536855E-2</v>
      </c>
      <c r="U69" s="40">
        <v>339918</v>
      </c>
      <c r="V69" s="29">
        <v>-3.0586665069600727E-2</v>
      </c>
      <c r="W69" s="26">
        <v>255405</v>
      </c>
      <c r="X69" s="29">
        <v>-7.7880393969152584E-2</v>
      </c>
      <c r="Y69" s="26">
        <v>178790</v>
      </c>
      <c r="Z69" s="29">
        <v>-6.1711160908742624E-2</v>
      </c>
      <c r="AA69" s="26">
        <v>434195</v>
      </c>
      <c r="AB69" s="29">
        <v>-7.129030533126568E-2</v>
      </c>
    </row>
    <row r="70" spans="2:28" ht="15" hidden="1" customHeight="1" outlineLevel="1" x14ac:dyDescent="0.25">
      <c r="B70" s="43" t="s">
        <v>55</v>
      </c>
      <c r="C70" s="26">
        <v>12750</v>
      </c>
      <c r="D70" s="29">
        <v>-0.17422279792746109</v>
      </c>
      <c r="E70" s="40">
        <v>1629</v>
      </c>
      <c r="F70" s="29">
        <v>-6.7544361763022365E-2</v>
      </c>
      <c r="G70" s="40">
        <v>344</v>
      </c>
      <c r="H70" s="29">
        <v>-0.28183716075156573</v>
      </c>
      <c r="I70" s="40">
        <v>1973</v>
      </c>
      <c r="J70" s="29">
        <v>-0.11365678346810426</v>
      </c>
      <c r="K70" s="26">
        <v>43514</v>
      </c>
      <c r="L70" s="29">
        <v>-0.18139062382421556</v>
      </c>
      <c r="M70" s="26">
        <v>24783</v>
      </c>
      <c r="N70" s="29">
        <v>-0.12840261658577756</v>
      </c>
      <c r="O70" s="26">
        <v>68297</v>
      </c>
      <c r="P70" s="29">
        <v>-0.16292437798749848</v>
      </c>
      <c r="Q70" s="40">
        <v>155822</v>
      </c>
      <c r="R70" s="29">
        <v>-0.10916606161779585</v>
      </c>
      <c r="S70" s="40">
        <v>111016</v>
      </c>
      <c r="T70" s="29">
        <v>-0.13443216017714299</v>
      </c>
      <c r="U70" s="40">
        <v>266838</v>
      </c>
      <c r="V70" s="29">
        <v>-0.11985486929990929</v>
      </c>
      <c r="W70" s="26">
        <v>213715</v>
      </c>
      <c r="X70" s="29">
        <v>-0.12861860882328957</v>
      </c>
      <c r="Y70" s="26">
        <v>136143</v>
      </c>
      <c r="Z70" s="29">
        <v>-0.13379058477708994</v>
      </c>
      <c r="AA70" s="26">
        <v>349858</v>
      </c>
      <c r="AB70" s="29">
        <v>-0.13063854424733679</v>
      </c>
    </row>
    <row r="71" spans="2:28" ht="15" hidden="1" customHeight="1" outlineLevel="1" x14ac:dyDescent="0.25">
      <c r="B71" s="43" t="s">
        <v>56</v>
      </c>
      <c r="C71" s="26">
        <v>13474</v>
      </c>
      <c r="D71" s="29">
        <v>-0.22727533405975797</v>
      </c>
      <c r="E71" s="40">
        <v>1829</v>
      </c>
      <c r="F71" s="29">
        <v>-0.2044367116137451</v>
      </c>
      <c r="G71" s="40">
        <v>988</v>
      </c>
      <c r="H71" s="29">
        <v>5.8949624866023509E-2</v>
      </c>
      <c r="I71" s="40">
        <v>2817</v>
      </c>
      <c r="J71" s="29">
        <v>-0.12840346534653468</v>
      </c>
      <c r="K71" s="26">
        <v>41994</v>
      </c>
      <c r="L71" s="29">
        <v>-0.23120297310656679</v>
      </c>
      <c r="M71" s="26">
        <v>21319</v>
      </c>
      <c r="N71" s="29">
        <v>-0.28510110324938798</v>
      </c>
      <c r="O71" s="26">
        <v>63313</v>
      </c>
      <c r="P71" s="29">
        <v>-0.25023684335180707</v>
      </c>
      <c r="Q71" s="40">
        <v>159815</v>
      </c>
      <c r="R71" s="29">
        <v>-0.13169504601910309</v>
      </c>
      <c r="S71" s="40">
        <v>110874</v>
      </c>
      <c r="T71" s="29">
        <v>-0.10598461513651247</v>
      </c>
      <c r="U71" s="40">
        <v>270689</v>
      </c>
      <c r="V71" s="29">
        <v>-0.12134501025734246</v>
      </c>
      <c r="W71" s="26">
        <v>217112</v>
      </c>
      <c r="X71" s="29">
        <v>-0.15982555057214609</v>
      </c>
      <c r="Y71" s="26">
        <v>133181</v>
      </c>
      <c r="Z71" s="29">
        <v>-0.13950197710180134</v>
      </c>
      <c r="AA71" s="26">
        <v>350293</v>
      </c>
      <c r="AB71" s="29">
        <v>-0.152212689231216</v>
      </c>
    </row>
    <row r="72" spans="2:28" collapsed="1" x14ac:dyDescent="0.25">
      <c r="B72" s="30" t="s">
        <v>67</v>
      </c>
      <c r="C72" s="31">
        <v>110154</v>
      </c>
      <c r="D72" s="32">
        <v>-0.10900266925503521</v>
      </c>
      <c r="E72" s="31">
        <v>16125</v>
      </c>
      <c r="F72" s="32">
        <v>-5.2529525824078993E-2</v>
      </c>
      <c r="G72" s="31">
        <v>8948</v>
      </c>
      <c r="H72" s="32">
        <v>-0.26305386262559705</v>
      </c>
      <c r="I72" s="31">
        <v>25073</v>
      </c>
      <c r="J72" s="32">
        <v>-0.14018723637735331</v>
      </c>
      <c r="K72" s="31">
        <v>341440</v>
      </c>
      <c r="L72" s="32">
        <v>-0.1429503752604232</v>
      </c>
      <c r="M72" s="31">
        <v>173395</v>
      </c>
      <c r="N72" s="32">
        <v>-0.13263902436584285</v>
      </c>
      <c r="O72" s="31">
        <v>514835</v>
      </c>
      <c r="P72" s="32">
        <v>-0.1395050317482337</v>
      </c>
      <c r="Q72" s="31">
        <v>1190399</v>
      </c>
      <c r="R72" s="32">
        <v>-8.7221628816952612E-2</v>
      </c>
      <c r="S72" s="31">
        <v>1037589</v>
      </c>
      <c r="T72" s="32">
        <v>-6.5261240451843228E-2</v>
      </c>
      <c r="U72" s="31">
        <v>2227988</v>
      </c>
      <c r="V72" s="32">
        <v>-7.7124323786958771E-2</v>
      </c>
      <c r="W72" s="31">
        <v>1658118</v>
      </c>
      <c r="X72" s="32">
        <v>-0.1004075547366845</v>
      </c>
      <c r="Y72" s="31">
        <v>1219932</v>
      </c>
      <c r="Z72" s="32">
        <v>-7.7265892333618691E-2</v>
      </c>
      <c r="AA72" s="31">
        <v>2878050</v>
      </c>
      <c r="AB72" s="32">
        <v>-9.0741648742983183E-2</v>
      </c>
    </row>
    <row r="73" spans="2:28" ht="15" hidden="1" customHeight="1" outlineLevel="1" x14ac:dyDescent="0.25">
      <c r="B73" s="43" t="s">
        <v>58</v>
      </c>
      <c r="C73" s="26">
        <v>13079</v>
      </c>
      <c r="D73" s="29">
        <v>-0.25657932132097994</v>
      </c>
      <c r="E73" s="40">
        <v>1920</v>
      </c>
      <c r="F73" s="29">
        <v>-0.21982933766761481</v>
      </c>
      <c r="G73" s="40">
        <v>1373</v>
      </c>
      <c r="H73" s="29">
        <v>-0.12212276214833762</v>
      </c>
      <c r="I73" s="40">
        <v>3293</v>
      </c>
      <c r="J73" s="29">
        <v>-0.18186335403726706</v>
      </c>
      <c r="K73" s="26">
        <v>53538</v>
      </c>
      <c r="L73" s="29">
        <v>-7.1906528447110207E-2</v>
      </c>
      <c r="M73" s="26">
        <v>24875</v>
      </c>
      <c r="N73" s="29">
        <v>-0.11640380789997162</v>
      </c>
      <c r="O73" s="26">
        <v>78413</v>
      </c>
      <c r="P73" s="29">
        <v>-8.6500151448076656E-2</v>
      </c>
      <c r="Q73" s="40">
        <v>184529</v>
      </c>
      <c r="R73" s="29">
        <v>5.1529825746392532E-3</v>
      </c>
      <c r="S73" s="40">
        <v>139116</v>
      </c>
      <c r="T73" s="29">
        <v>4.2262595991758856E-2</v>
      </c>
      <c r="U73" s="40">
        <v>323645</v>
      </c>
      <c r="V73" s="29">
        <v>2.077537863734702E-2</v>
      </c>
      <c r="W73" s="26">
        <v>253066</v>
      </c>
      <c r="X73" s="29">
        <v>-3.1596912633024998E-2</v>
      </c>
      <c r="Y73" s="26">
        <v>165364</v>
      </c>
      <c r="Z73" s="29">
        <v>1.3315685301272806E-2</v>
      </c>
      <c r="AA73" s="26">
        <v>418430</v>
      </c>
      <c r="AB73" s="29">
        <v>-1.4331682818470082E-2</v>
      </c>
    </row>
    <row r="74" spans="2:28" ht="15" hidden="1" customHeight="1" outlineLevel="1" x14ac:dyDescent="0.25">
      <c r="B74" s="43" t="s">
        <v>59</v>
      </c>
      <c r="C74" s="26">
        <v>15652</v>
      </c>
      <c r="D74" s="29">
        <v>-5.4316959700320244E-2</v>
      </c>
      <c r="E74" s="40">
        <v>1959</v>
      </c>
      <c r="F74" s="29">
        <v>-0.22323552735923868</v>
      </c>
      <c r="G74" s="40">
        <v>1266</v>
      </c>
      <c r="H74" s="29">
        <v>-0.2322619769557307</v>
      </c>
      <c r="I74" s="40">
        <v>3225</v>
      </c>
      <c r="J74" s="29">
        <v>-0.22680412371134018</v>
      </c>
      <c r="K74" s="26">
        <v>47674</v>
      </c>
      <c r="L74" s="29">
        <v>-0.28618913577289329</v>
      </c>
      <c r="M74" s="26">
        <v>25809</v>
      </c>
      <c r="N74" s="29">
        <v>-0.22555962311708577</v>
      </c>
      <c r="O74" s="26">
        <v>73483</v>
      </c>
      <c r="P74" s="29">
        <v>-0.26600675230237525</v>
      </c>
      <c r="Q74" s="40">
        <v>164848</v>
      </c>
      <c r="R74" s="29">
        <v>-0.21107617502500564</v>
      </c>
      <c r="S74" s="40">
        <v>152300</v>
      </c>
      <c r="T74" s="29">
        <v>-0.14579290385542976</v>
      </c>
      <c r="U74" s="40">
        <v>317148</v>
      </c>
      <c r="V74" s="29">
        <v>-0.18101883294124943</v>
      </c>
      <c r="W74" s="26">
        <v>230133</v>
      </c>
      <c r="X74" s="29">
        <v>-0.2193959581295325</v>
      </c>
      <c r="Y74" s="26">
        <v>179375</v>
      </c>
      <c r="Z74" s="29">
        <v>-0.15892605113729608</v>
      </c>
      <c r="AA74" s="26">
        <v>409508</v>
      </c>
      <c r="AB74" s="29">
        <v>-0.19401357652194617</v>
      </c>
    </row>
    <row r="75" spans="2:28" ht="15" hidden="1" customHeight="1" outlineLevel="1" x14ac:dyDescent="0.25">
      <c r="B75" s="43" t="s">
        <v>60</v>
      </c>
      <c r="C75" s="26">
        <v>15172</v>
      </c>
      <c r="D75" s="29">
        <v>-0.21611986566778607</v>
      </c>
      <c r="E75" s="40">
        <v>1762</v>
      </c>
      <c r="F75" s="29">
        <v>-0.32773750476917207</v>
      </c>
      <c r="G75" s="40">
        <v>1290</v>
      </c>
      <c r="H75" s="29">
        <v>-0.29353778751369108</v>
      </c>
      <c r="I75" s="40">
        <v>3052</v>
      </c>
      <c r="J75" s="29">
        <v>-0.3136946255902856</v>
      </c>
      <c r="K75" s="26">
        <v>45925</v>
      </c>
      <c r="L75" s="29">
        <v>-0.15157953075928321</v>
      </c>
      <c r="M75" s="26">
        <v>20928</v>
      </c>
      <c r="N75" s="29">
        <v>-0.1143461701227253</v>
      </c>
      <c r="O75" s="26">
        <v>66853</v>
      </c>
      <c r="P75" s="29">
        <v>-0.14026491769547322</v>
      </c>
      <c r="Q75" s="40">
        <v>161008</v>
      </c>
      <c r="R75" s="29">
        <v>-0.12846633936159269</v>
      </c>
      <c r="S75" s="40">
        <v>139497</v>
      </c>
      <c r="T75" s="29">
        <v>-0.19651527805777147</v>
      </c>
      <c r="U75" s="40">
        <v>300505</v>
      </c>
      <c r="V75" s="29">
        <v>-0.16143443949592029</v>
      </c>
      <c r="W75" s="26">
        <v>223867</v>
      </c>
      <c r="X75" s="29">
        <v>-0.14176892967908394</v>
      </c>
      <c r="Y75" s="26">
        <v>161715</v>
      </c>
      <c r="Z75" s="29">
        <v>-0.1876516418765164</v>
      </c>
      <c r="AA75" s="26">
        <v>385582</v>
      </c>
      <c r="AB75" s="29">
        <v>-0.16162881209259039</v>
      </c>
    </row>
    <row r="76" spans="2:28" ht="15" hidden="1" customHeight="1" outlineLevel="1" x14ac:dyDescent="0.25">
      <c r="B76" s="43" t="s">
        <v>61</v>
      </c>
      <c r="C76" s="26">
        <v>13570</v>
      </c>
      <c r="D76" s="29">
        <v>-0.20091861971499236</v>
      </c>
      <c r="E76" s="40">
        <v>1680</v>
      </c>
      <c r="F76" s="29">
        <v>-0.3293413173652695</v>
      </c>
      <c r="G76" s="40">
        <v>1046</v>
      </c>
      <c r="H76" s="29">
        <v>-0.27361111111111114</v>
      </c>
      <c r="I76" s="40">
        <v>2726</v>
      </c>
      <c r="J76" s="29">
        <v>-0.30899873257287702</v>
      </c>
      <c r="K76" s="26">
        <v>42673</v>
      </c>
      <c r="L76" s="29">
        <v>-0.12190052883922875</v>
      </c>
      <c r="M76" s="26">
        <v>22299</v>
      </c>
      <c r="N76" s="29">
        <v>-0.12056318031235214</v>
      </c>
      <c r="O76" s="26">
        <v>64972</v>
      </c>
      <c r="P76" s="29">
        <v>-0.12144199694400493</v>
      </c>
      <c r="Q76" s="40">
        <v>154599</v>
      </c>
      <c r="R76" s="29">
        <v>-9.0358681070394686E-2</v>
      </c>
      <c r="S76" s="40">
        <v>144863</v>
      </c>
      <c r="T76" s="29">
        <v>-3.3123779423227528E-4</v>
      </c>
      <c r="U76" s="40">
        <v>299462</v>
      </c>
      <c r="V76" s="29">
        <v>-4.892541930402361E-2</v>
      </c>
      <c r="W76" s="26">
        <v>212522</v>
      </c>
      <c r="X76" s="29">
        <v>-0.10720047050915815</v>
      </c>
      <c r="Y76" s="26">
        <v>168208</v>
      </c>
      <c r="Z76" s="29">
        <v>-2.0377736492979359E-2</v>
      </c>
      <c r="AA76" s="26">
        <v>380730</v>
      </c>
      <c r="AB76" s="29">
        <v>-7.081686992217151E-2</v>
      </c>
    </row>
    <row r="77" spans="2:28" collapsed="1" x14ac:dyDescent="0.25">
      <c r="B77" s="145">
        <v>2009</v>
      </c>
      <c r="C77" s="40">
        <v>154372</v>
      </c>
      <c r="D77" s="41">
        <v>-0.22743696764055288</v>
      </c>
      <c r="E77" s="40">
        <v>21995</v>
      </c>
      <c r="F77" s="41">
        <v>-0.27652786000920992</v>
      </c>
      <c r="G77" s="40">
        <v>10991</v>
      </c>
      <c r="H77" s="41">
        <v>-0.24940244485419649</v>
      </c>
      <c r="I77" s="40">
        <v>32986</v>
      </c>
      <c r="J77" s="41">
        <v>-0.26771006771006767</v>
      </c>
      <c r="K77" s="40">
        <v>572716</v>
      </c>
      <c r="L77" s="41">
        <v>-0.1552400352231611</v>
      </c>
      <c r="M77" s="40">
        <v>283484</v>
      </c>
      <c r="N77" s="41">
        <v>-0.19575584776657162</v>
      </c>
      <c r="O77" s="40">
        <v>856200</v>
      </c>
      <c r="P77" s="41">
        <v>-0.16909926556216326</v>
      </c>
      <c r="Q77" s="40">
        <v>2032493</v>
      </c>
      <c r="R77" s="41">
        <v>-8.0244997330099266E-2</v>
      </c>
      <c r="S77" s="40">
        <v>1631731</v>
      </c>
      <c r="T77" s="41">
        <v>-9.7092401709609755E-2</v>
      </c>
      <c r="U77" s="40">
        <v>3664224</v>
      </c>
      <c r="V77" s="41">
        <v>-8.7824395023569757E-2</v>
      </c>
      <c r="W77" s="40">
        <v>2781576</v>
      </c>
      <c r="X77" s="41">
        <v>-0.10789822844942742</v>
      </c>
      <c r="Y77" s="40">
        <v>1926206</v>
      </c>
      <c r="Z77" s="41">
        <v>-0.11411270813365437</v>
      </c>
      <c r="AA77" s="40">
        <v>4707782</v>
      </c>
      <c r="AB77" s="41">
        <v>-0.11045141390545221</v>
      </c>
    </row>
    <row r="78" spans="2:28" ht="15" hidden="1" customHeight="1" outlineLevel="1" x14ac:dyDescent="0.25">
      <c r="B78" s="43" t="s">
        <v>49</v>
      </c>
      <c r="C78" s="26">
        <v>16132</v>
      </c>
      <c r="D78" s="29">
        <v>-4.5104770924588644E-2</v>
      </c>
      <c r="E78" s="40">
        <v>2757</v>
      </c>
      <c r="F78" s="29">
        <v>0.13177339901477825</v>
      </c>
      <c r="G78" s="40">
        <v>1242</v>
      </c>
      <c r="H78" s="29">
        <v>-0.22131661442006267</v>
      </c>
      <c r="I78" s="40">
        <v>3999</v>
      </c>
      <c r="J78" s="29">
        <v>-7.9384768047631171E-3</v>
      </c>
      <c r="K78" s="26">
        <v>51263</v>
      </c>
      <c r="L78" s="29">
        <v>-0.11311222989221636</v>
      </c>
      <c r="M78" s="26">
        <v>27174</v>
      </c>
      <c r="N78" s="29">
        <v>-0.1298751200768492</v>
      </c>
      <c r="O78" s="26">
        <v>78437</v>
      </c>
      <c r="P78" s="29">
        <v>-0.11899226112253036</v>
      </c>
      <c r="Q78" s="40">
        <v>164055</v>
      </c>
      <c r="R78" s="29">
        <v>-4.7559609165907069E-2</v>
      </c>
      <c r="S78" s="40">
        <v>147580</v>
      </c>
      <c r="T78" s="29">
        <v>-5.4780219428307908E-2</v>
      </c>
      <c r="U78" s="40">
        <v>311635</v>
      </c>
      <c r="V78" s="29">
        <v>-5.0992752299165556E-2</v>
      </c>
      <c r="W78" s="26">
        <v>234207</v>
      </c>
      <c r="X78" s="29">
        <v>-6.0835358371628567E-2</v>
      </c>
      <c r="Y78" s="26">
        <v>175996</v>
      </c>
      <c r="Z78" s="29">
        <v>-6.8597254416325359E-2</v>
      </c>
      <c r="AA78" s="26">
        <v>410203</v>
      </c>
      <c r="AB78" s="29">
        <v>-6.4181358592495297E-2</v>
      </c>
    </row>
    <row r="79" spans="2:28" ht="15" hidden="1" customHeight="1" outlineLevel="1" x14ac:dyDescent="0.25">
      <c r="B79" s="43" t="s">
        <v>50</v>
      </c>
      <c r="C79" s="26">
        <v>17843</v>
      </c>
      <c r="D79" s="29">
        <v>-5.6375271034956875E-2</v>
      </c>
      <c r="E79" s="40">
        <v>2954</v>
      </c>
      <c r="F79" s="29">
        <v>0.3993368072003789</v>
      </c>
      <c r="G79" s="40">
        <v>1796</v>
      </c>
      <c r="H79" s="29">
        <v>-0.20106761565836295</v>
      </c>
      <c r="I79" s="40">
        <v>4750</v>
      </c>
      <c r="J79" s="29">
        <v>8.9699472356044918E-2</v>
      </c>
      <c r="K79" s="26">
        <v>51712</v>
      </c>
      <c r="L79" s="29">
        <v>-9.0634122322653221E-2</v>
      </c>
      <c r="M79" s="26">
        <v>25735</v>
      </c>
      <c r="N79" s="29">
        <v>-4.7980171648416725E-2</v>
      </c>
      <c r="O79" s="26">
        <v>77447</v>
      </c>
      <c r="P79" s="29">
        <v>-7.6890986674294948E-2</v>
      </c>
      <c r="Q79" s="40">
        <v>173926</v>
      </c>
      <c r="R79" s="29">
        <v>-6.3171275598694399E-2</v>
      </c>
      <c r="S79" s="40">
        <v>157774</v>
      </c>
      <c r="T79" s="29">
        <v>-4.2110375812033252E-2</v>
      </c>
      <c r="U79" s="40">
        <v>331700</v>
      </c>
      <c r="V79" s="29">
        <v>-5.3270313160027838E-2</v>
      </c>
      <c r="W79" s="26">
        <v>246435</v>
      </c>
      <c r="X79" s="29">
        <v>-6.4904758290961539E-2</v>
      </c>
      <c r="Y79" s="26">
        <v>185305</v>
      </c>
      <c r="Z79" s="29">
        <v>-4.4770348987061226E-2</v>
      </c>
      <c r="AA79" s="26">
        <v>431740</v>
      </c>
      <c r="AB79" s="29">
        <v>-5.6367888444473602E-2</v>
      </c>
    </row>
    <row r="80" spans="2:28" ht="15" hidden="1" customHeight="1" outlineLevel="1" x14ac:dyDescent="0.25">
      <c r="B80" s="43" t="s">
        <v>51</v>
      </c>
      <c r="C80" s="26">
        <v>18706</v>
      </c>
      <c r="D80" s="29">
        <v>7.8404243053153522E-2</v>
      </c>
      <c r="E80" s="40">
        <v>3093</v>
      </c>
      <c r="F80" s="29">
        <v>0.30892932712653409</v>
      </c>
      <c r="G80" s="40">
        <v>935</v>
      </c>
      <c r="H80" s="29">
        <v>-0.48626373626373631</v>
      </c>
      <c r="I80" s="40">
        <v>4028</v>
      </c>
      <c r="J80" s="29">
        <v>-3.7054745398039657E-2</v>
      </c>
      <c r="K80" s="26">
        <v>48655</v>
      </c>
      <c r="L80" s="29">
        <v>-0.13918474222426669</v>
      </c>
      <c r="M80" s="26">
        <v>26575</v>
      </c>
      <c r="N80" s="29">
        <v>-0.14782748116081446</v>
      </c>
      <c r="O80" s="26">
        <v>75230</v>
      </c>
      <c r="P80" s="29">
        <v>-0.14225774453578388</v>
      </c>
      <c r="Q80" s="40">
        <v>187434</v>
      </c>
      <c r="R80" s="29">
        <v>-5.819159359847248E-2</v>
      </c>
      <c r="S80" s="40">
        <v>156459</v>
      </c>
      <c r="T80" s="29">
        <v>-1.5318484766478124E-2</v>
      </c>
      <c r="U80" s="40">
        <v>343893</v>
      </c>
      <c r="V80" s="29">
        <v>-3.9158107670127507E-2</v>
      </c>
      <c r="W80" s="26">
        <v>257888</v>
      </c>
      <c r="X80" s="29">
        <v>-6.3063586755120915E-2</v>
      </c>
      <c r="Y80" s="26">
        <v>183969</v>
      </c>
      <c r="Z80" s="29">
        <v>-4.1318825626113886E-2</v>
      </c>
      <c r="AA80" s="26">
        <v>441857</v>
      </c>
      <c r="AB80" s="29">
        <v>-5.4131060229822059E-2</v>
      </c>
    </row>
    <row r="81" spans="2:28" ht="15" hidden="1" customHeight="1" outlineLevel="1" x14ac:dyDescent="0.25">
      <c r="B81" s="43" t="s">
        <v>52</v>
      </c>
      <c r="C81" s="26">
        <v>15134</v>
      </c>
      <c r="D81" s="29">
        <v>7.6004265908282909E-2</v>
      </c>
      <c r="E81" s="40">
        <v>3187</v>
      </c>
      <c r="F81" s="29">
        <v>0.20857034508911632</v>
      </c>
      <c r="G81" s="40">
        <v>996</v>
      </c>
      <c r="H81" s="29">
        <v>-0.43601359003397511</v>
      </c>
      <c r="I81" s="40">
        <v>4183</v>
      </c>
      <c r="J81" s="29">
        <v>-4.9965932318873474E-2</v>
      </c>
      <c r="K81" s="26">
        <v>52909</v>
      </c>
      <c r="L81" s="29">
        <v>-0.13158585825427571</v>
      </c>
      <c r="M81" s="26">
        <v>25985</v>
      </c>
      <c r="N81" s="29">
        <v>-9.4599303135888491E-2</v>
      </c>
      <c r="O81" s="26">
        <v>78894</v>
      </c>
      <c r="P81" s="29">
        <v>-0.11974203914042802</v>
      </c>
      <c r="Q81" s="40">
        <v>169051</v>
      </c>
      <c r="R81" s="29">
        <v>-3.8636299013335651E-2</v>
      </c>
      <c r="S81" s="40">
        <v>124097</v>
      </c>
      <c r="T81" s="29">
        <v>-1.3145129224652052E-2</v>
      </c>
      <c r="U81" s="40">
        <v>293148</v>
      </c>
      <c r="V81" s="29">
        <v>-2.8007758749316158E-2</v>
      </c>
      <c r="W81" s="26">
        <v>240281</v>
      </c>
      <c r="X81" s="29">
        <v>-5.2044990985233186E-2</v>
      </c>
      <c r="Y81" s="26">
        <v>151078</v>
      </c>
      <c r="Z81" s="29">
        <v>-3.2890356941670529E-2</v>
      </c>
      <c r="AA81" s="26">
        <v>391359</v>
      </c>
      <c r="AB81" s="29">
        <v>-4.4741254951926934E-2</v>
      </c>
    </row>
    <row r="82" spans="2:28" ht="15" hidden="1" customHeight="1" outlineLevel="1" x14ac:dyDescent="0.25">
      <c r="B82" s="43" t="s">
        <v>53</v>
      </c>
      <c r="C82" s="26">
        <v>12308</v>
      </c>
      <c r="D82" s="29">
        <v>0.23487508778970612</v>
      </c>
      <c r="E82" s="40">
        <v>1788</v>
      </c>
      <c r="F82" s="29">
        <v>-0.10286001003512291</v>
      </c>
      <c r="G82" s="40">
        <v>1245</v>
      </c>
      <c r="H82" s="29">
        <v>-0.35358255451713394</v>
      </c>
      <c r="I82" s="40">
        <v>3033</v>
      </c>
      <c r="J82" s="29">
        <v>-0.22607808114314876</v>
      </c>
      <c r="K82" s="26">
        <v>76486</v>
      </c>
      <c r="L82" s="29">
        <v>-6.2774939038586441E-2</v>
      </c>
      <c r="M82" s="26">
        <v>42716</v>
      </c>
      <c r="N82" s="29">
        <v>-5.1240477089487646E-2</v>
      </c>
      <c r="O82" s="26">
        <v>119202</v>
      </c>
      <c r="P82" s="29">
        <v>-5.8673952871312163E-2</v>
      </c>
      <c r="Q82" s="40">
        <v>212937</v>
      </c>
      <c r="R82" s="29">
        <v>3.7143650364568792E-2</v>
      </c>
      <c r="S82" s="40">
        <v>184285</v>
      </c>
      <c r="T82" s="29">
        <v>8.3277249771562811E-3</v>
      </c>
      <c r="U82" s="40">
        <v>397222</v>
      </c>
      <c r="V82" s="29">
        <v>2.3572823739802296E-2</v>
      </c>
      <c r="W82" s="26">
        <v>303519</v>
      </c>
      <c r="X82" s="29">
        <v>1.5521279443254876E-2</v>
      </c>
      <c r="Y82" s="26">
        <v>228246</v>
      </c>
      <c r="Z82" s="29">
        <v>-6.381904297555252E-3</v>
      </c>
      <c r="AA82" s="26">
        <v>531765</v>
      </c>
      <c r="AB82" s="29">
        <v>6.0027393528467865E-3</v>
      </c>
    </row>
    <row r="83" spans="2:28" ht="15" hidden="1" customHeight="1" outlineLevel="1" x14ac:dyDescent="0.25">
      <c r="B83" s="43" t="s">
        <v>54</v>
      </c>
      <c r="C83" s="26">
        <v>16337</v>
      </c>
      <c r="D83" s="29">
        <v>0.13767409470752079</v>
      </c>
      <c r="E83" s="40">
        <v>2468</v>
      </c>
      <c r="F83" s="29">
        <v>-7.7038145100972288E-2</v>
      </c>
      <c r="G83" s="40">
        <v>538</v>
      </c>
      <c r="H83" s="29">
        <v>-0.39414414414414412</v>
      </c>
      <c r="I83" s="40">
        <v>3006</v>
      </c>
      <c r="J83" s="29">
        <v>-0.15609208309938238</v>
      </c>
      <c r="K83" s="26">
        <v>61958</v>
      </c>
      <c r="L83" s="29">
        <v>-0.10885136495699455</v>
      </c>
      <c r="M83" s="26">
        <v>35581</v>
      </c>
      <c r="N83" s="29">
        <v>-0.11496654478521506</v>
      </c>
      <c r="O83" s="26">
        <v>97539</v>
      </c>
      <c r="P83" s="29">
        <v>-0.1110918717932361</v>
      </c>
      <c r="Q83" s="40">
        <v>196213</v>
      </c>
      <c r="R83" s="29">
        <v>3.5922263461609427E-2</v>
      </c>
      <c r="S83" s="40">
        <v>154430</v>
      </c>
      <c r="T83" s="29">
        <v>3.5615850428181606E-2</v>
      </c>
      <c r="U83" s="40">
        <v>350643</v>
      </c>
      <c r="V83" s="29">
        <v>3.5787290859249365E-2</v>
      </c>
      <c r="W83" s="26">
        <v>276976</v>
      </c>
      <c r="X83" s="29">
        <v>3.6489605716583107E-3</v>
      </c>
      <c r="Y83" s="26">
        <v>190549</v>
      </c>
      <c r="Z83" s="29">
        <v>1.7822406813521319E-3</v>
      </c>
      <c r="AA83" s="26">
        <v>467525</v>
      </c>
      <c r="AB83" s="29">
        <v>2.8873029458640342E-3</v>
      </c>
    </row>
    <row r="84" spans="2:28" ht="15" hidden="1" customHeight="1" outlineLevel="1" x14ac:dyDescent="0.25">
      <c r="B84" s="43" t="s">
        <v>55</v>
      </c>
      <c r="C84" s="26">
        <v>15440</v>
      </c>
      <c r="D84" s="29">
        <v>0.17227241667299364</v>
      </c>
      <c r="E84" s="40">
        <v>1747</v>
      </c>
      <c r="F84" s="29">
        <v>-0.36541954231747187</v>
      </c>
      <c r="G84" s="40">
        <v>479</v>
      </c>
      <c r="H84" s="29">
        <v>-0.45444191343963558</v>
      </c>
      <c r="I84" s="40">
        <v>2226</v>
      </c>
      <c r="J84" s="29">
        <v>-0.38694574497383638</v>
      </c>
      <c r="K84" s="26">
        <v>53156</v>
      </c>
      <c r="L84" s="29">
        <v>-8.5566832960605521E-2</v>
      </c>
      <c r="M84" s="26">
        <v>28434</v>
      </c>
      <c r="N84" s="29">
        <v>-0.13634844941226498</v>
      </c>
      <c r="O84" s="26">
        <v>81590</v>
      </c>
      <c r="P84" s="29">
        <v>-0.10392848121423781</v>
      </c>
      <c r="Q84" s="40">
        <v>174917</v>
      </c>
      <c r="R84" s="29">
        <v>1.1718365906842942E-2</v>
      </c>
      <c r="S84" s="40">
        <v>128258</v>
      </c>
      <c r="T84" s="29">
        <v>-1.8961732332851478E-2</v>
      </c>
      <c r="U84" s="40">
        <v>303175</v>
      </c>
      <c r="V84" s="29">
        <v>-1.491957263493493E-3</v>
      </c>
      <c r="W84" s="26">
        <v>245260</v>
      </c>
      <c r="X84" s="29">
        <v>-6.823381724675559E-3</v>
      </c>
      <c r="Y84" s="26">
        <v>157171</v>
      </c>
      <c r="Z84" s="29">
        <v>-4.477385163305736E-2</v>
      </c>
      <c r="AA84" s="26">
        <v>402431</v>
      </c>
      <c r="AB84" s="29">
        <v>-2.1998478673481037E-2</v>
      </c>
    </row>
    <row r="85" spans="2:28" ht="15" hidden="1" customHeight="1" outlineLevel="1" x14ac:dyDescent="0.25">
      <c r="B85" s="43" t="s">
        <v>56</v>
      </c>
      <c r="C85" s="26">
        <v>17437</v>
      </c>
      <c r="D85" s="29">
        <v>0.18409615645796551</v>
      </c>
      <c r="E85" s="40">
        <v>2299</v>
      </c>
      <c r="F85" s="29">
        <v>-0.17212819589485051</v>
      </c>
      <c r="G85" s="40">
        <v>933</v>
      </c>
      <c r="H85" s="29">
        <v>-0.38819672131147542</v>
      </c>
      <c r="I85" s="40">
        <v>3232</v>
      </c>
      <c r="J85" s="29">
        <v>-0.24872152487215249</v>
      </c>
      <c r="K85" s="26">
        <v>54623</v>
      </c>
      <c r="L85" s="29">
        <v>0.17813389698904314</v>
      </c>
      <c r="M85" s="26">
        <v>29821</v>
      </c>
      <c r="N85" s="29">
        <v>0.25540961522269923</v>
      </c>
      <c r="O85" s="26">
        <v>84444</v>
      </c>
      <c r="P85" s="29">
        <v>0.20431272996948002</v>
      </c>
      <c r="Q85" s="40">
        <v>184054</v>
      </c>
      <c r="R85" s="29">
        <v>0.25499635203229309</v>
      </c>
      <c r="S85" s="40">
        <v>124018</v>
      </c>
      <c r="T85" s="29">
        <v>0.17274704491725767</v>
      </c>
      <c r="U85" s="40">
        <v>308072</v>
      </c>
      <c r="V85" s="29">
        <v>0.2205366729131919</v>
      </c>
      <c r="W85" s="26">
        <v>258413</v>
      </c>
      <c r="X85" s="29">
        <v>0.22747525222777454</v>
      </c>
      <c r="Y85" s="26">
        <v>154772</v>
      </c>
      <c r="Z85" s="29">
        <v>0.18120416091094338</v>
      </c>
      <c r="AA85" s="26">
        <v>413185</v>
      </c>
      <c r="AB85" s="29">
        <v>0.20972440587551566</v>
      </c>
    </row>
    <row r="86" spans="2:28" collapsed="1" x14ac:dyDescent="0.25">
      <c r="B86" s="30" t="s">
        <v>68</v>
      </c>
      <c r="C86" s="31">
        <v>123630</v>
      </c>
      <c r="D86" s="32">
        <v>7.6222643940317303E-2</v>
      </c>
      <c r="E86" s="31">
        <v>17019</v>
      </c>
      <c r="F86" s="32">
        <v>-0.10028547261577503</v>
      </c>
      <c r="G86" s="31">
        <v>12142</v>
      </c>
      <c r="H86" s="32">
        <v>-0.23529411764705888</v>
      </c>
      <c r="I86" s="31">
        <v>29161</v>
      </c>
      <c r="J86" s="32">
        <v>-0.16201614988936464</v>
      </c>
      <c r="K86" s="31">
        <v>398390</v>
      </c>
      <c r="L86" s="32">
        <v>-3.7135731097159841E-4</v>
      </c>
      <c r="M86" s="31">
        <v>199911</v>
      </c>
      <c r="N86" s="32">
        <v>2.0954200032685E-2</v>
      </c>
      <c r="O86" s="31">
        <v>598301</v>
      </c>
      <c r="P86" s="32">
        <v>6.6543730419654779E-3</v>
      </c>
      <c r="Q86" s="31">
        <v>1304149</v>
      </c>
      <c r="R86" s="32">
        <v>1.2173409579157912E-2</v>
      </c>
      <c r="S86" s="31">
        <v>1110031</v>
      </c>
      <c r="T86" s="32">
        <v>6.7532208401166471E-3</v>
      </c>
      <c r="U86" s="31">
        <v>2414180</v>
      </c>
      <c r="V86" s="32">
        <v>9.6739966433143643E-3</v>
      </c>
      <c r="W86" s="31">
        <v>1843188</v>
      </c>
      <c r="X86" s="32">
        <v>1.2300141916264939E-2</v>
      </c>
      <c r="Y86" s="31">
        <v>1322084</v>
      </c>
      <c r="Z86" s="32">
        <v>5.9447404682899663E-3</v>
      </c>
      <c r="AA86" s="31">
        <v>3165272</v>
      </c>
      <c r="AB86" s="32">
        <v>9.6358510179859191E-3</v>
      </c>
    </row>
    <row r="87" spans="2:28" ht="15" hidden="1" customHeight="1" outlineLevel="1" x14ac:dyDescent="0.25">
      <c r="B87" s="43" t="s">
        <v>58</v>
      </c>
      <c r="C87" s="26">
        <v>17593</v>
      </c>
      <c r="D87" s="29">
        <v>0.13561838368190027</v>
      </c>
      <c r="E87" s="40">
        <v>2461</v>
      </c>
      <c r="F87" s="29">
        <v>-0.14191073919107389</v>
      </c>
      <c r="G87" s="40">
        <v>1564</v>
      </c>
      <c r="H87" s="29">
        <v>-0.17423442449841609</v>
      </c>
      <c r="I87" s="40">
        <v>4025</v>
      </c>
      <c r="J87" s="29">
        <v>-0.15476690466190679</v>
      </c>
      <c r="K87" s="26">
        <v>57686</v>
      </c>
      <c r="L87" s="29">
        <v>-6.4343989749079511E-2</v>
      </c>
      <c r="M87" s="26">
        <v>28152</v>
      </c>
      <c r="N87" s="29">
        <v>-4.3327556325823191E-2</v>
      </c>
      <c r="O87" s="26">
        <v>85838</v>
      </c>
      <c r="P87" s="29">
        <v>-5.755379885814671E-2</v>
      </c>
      <c r="Q87" s="40">
        <v>183583</v>
      </c>
      <c r="R87" s="29">
        <v>-1.1964091579389269E-2</v>
      </c>
      <c r="S87" s="40">
        <v>133475</v>
      </c>
      <c r="T87" s="29">
        <v>-5.4019575185865087E-2</v>
      </c>
      <c r="U87" s="40">
        <v>317058</v>
      </c>
      <c r="V87" s="29">
        <v>-3.0115967121745579E-2</v>
      </c>
      <c r="W87" s="26">
        <v>261323</v>
      </c>
      <c r="X87" s="29">
        <v>-1.6913764629315486E-2</v>
      </c>
      <c r="Y87" s="26">
        <v>163191</v>
      </c>
      <c r="Z87" s="29">
        <v>-5.3515294226820886E-2</v>
      </c>
      <c r="AA87" s="26">
        <v>424514</v>
      </c>
      <c r="AB87" s="29">
        <v>-3.1314106294082933E-2</v>
      </c>
    </row>
    <row r="88" spans="2:28" ht="15" hidden="1" customHeight="1" outlineLevel="1" x14ac:dyDescent="0.25">
      <c r="B88" s="43" t="s">
        <v>59</v>
      </c>
      <c r="C88" s="26">
        <v>16551</v>
      </c>
      <c r="D88" s="29">
        <v>-0.12916973587288227</v>
      </c>
      <c r="E88" s="40">
        <v>2522</v>
      </c>
      <c r="F88" s="29">
        <v>-0.18984902023771277</v>
      </c>
      <c r="G88" s="40">
        <v>1649</v>
      </c>
      <c r="H88" s="29">
        <v>-0.40447815095702422</v>
      </c>
      <c r="I88" s="40">
        <v>4171</v>
      </c>
      <c r="J88" s="29">
        <v>-0.29088745324719478</v>
      </c>
      <c r="K88" s="26">
        <v>66788</v>
      </c>
      <c r="L88" s="29">
        <v>0.10468251211564872</v>
      </c>
      <c r="M88" s="26">
        <v>33326</v>
      </c>
      <c r="N88" s="29">
        <v>9.7875144127820723E-2</v>
      </c>
      <c r="O88" s="26">
        <v>100114</v>
      </c>
      <c r="P88" s="29">
        <v>0.10240711784526613</v>
      </c>
      <c r="Q88" s="40">
        <v>208953</v>
      </c>
      <c r="R88" s="29">
        <v>6.9070313579223663E-2</v>
      </c>
      <c r="S88" s="40">
        <v>178294</v>
      </c>
      <c r="T88" s="29">
        <v>2.3612219885986718E-3</v>
      </c>
      <c r="U88" s="40">
        <v>387247</v>
      </c>
      <c r="V88" s="29">
        <v>3.7286346821955085E-2</v>
      </c>
      <c r="W88" s="26">
        <v>294814</v>
      </c>
      <c r="X88" s="29">
        <v>6.0363772385093828E-2</v>
      </c>
      <c r="Y88" s="26">
        <v>213269</v>
      </c>
      <c r="Z88" s="29">
        <v>1.0763135195594353E-2</v>
      </c>
      <c r="AA88" s="26">
        <v>508083</v>
      </c>
      <c r="AB88" s="29">
        <v>3.8962924489140738E-2</v>
      </c>
    </row>
    <row r="89" spans="2:28" ht="15" hidden="1" customHeight="1" outlineLevel="1" x14ac:dyDescent="0.25">
      <c r="B89" s="43" t="s">
        <v>60</v>
      </c>
      <c r="C89" s="26">
        <v>19355</v>
      </c>
      <c r="D89" s="29">
        <v>0.27151491262646177</v>
      </c>
      <c r="E89" s="40">
        <v>2621</v>
      </c>
      <c r="F89" s="29">
        <v>-6.3928571428571446E-2</v>
      </c>
      <c r="G89" s="40">
        <v>1826</v>
      </c>
      <c r="H89" s="29">
        <v>-0.23757828810020876</v>
      </c>
      <c r="I89" s="40">
        <v>4447</v>
      </c>
      <c r="J89" s="29">
        <v>-0.14398460057747831</v>
      </c>
      <c r="K89" s="26">
        <v>54130</v>
      </c>
      <c r="L89" s="29">
        <v>1.0095355390098648E-2</v>
      </c>
      <c r="M89" s="26">
        <v>23630</v>
      </c>
      <c r="N89" s="29">
        <v>4.0792045551116818E-3</v>
      </c>
      <c r="O89" s="26">
        <v>77760</v>
      </c>
      <c r="P89" s="29">
        <v>8.2595334725048541E-3</v>
      </c>
      <c r="Q89" s="40">
        <v>184741</v>
      </c>
      <c r="R89" s="29">
        <v>8.0198801344832704E-2</v>
      </c>
      <c r="S89" s="40">
        <v>173615</v>
      </c>
      <c r="T89" s="29">
        <v>0.11778188396932809</v>
      </c>
      <c r="U89" s="40">
        <v>358356</v>
      </c>
      <c r="V89" s="29">
        <v>9.8086080417716159E-2</v>
      </c>
      <c r="W89" s="26">
        <v>260847</v>
      </c>
      <c r="X89" s="29">
        <v>7.5054814619429866E-2</v>
      </c>
      <c r="Y89" s="26">
        <v>199071</v>
      </c>
      <c r="Z89" s="29">
        <v>9.8322758620689621E-2</v>
      </c>
      <c r="AA89" s="26">
        <v>459918</v>
      </c>
      <c r="AB89" s="29">
        <v>8.5003986921011743E-2</v>
      </c>
    </row>
    <row r="90" spans="2:28" ht="15" hidden="1" customHeight="1" outlineLevel="1" x14ac:dyDescent="0.25">
      <c r="B90" s="43" t="s">
        <v>61</v>
      </c>
      <c r="C90" s="26">
        <v>16982</v>
      </c>
      <c r="D90" s="29">
        <v>0.17060729303095057</v>
      </c>
      <c r="E90" s="40">
        <v>2505</v>
      </c>
      <c r="F90" s="29">
        <v>0.10206775186977568</v>
      </c>
      <c r="G90" s="40">
        <v>1440</v>
      </c>
      <c r="H90" s="29">
        <v>-0.25155925155925152</v>
      </c>
      <c r="I90" s="40">
        <v>3945</v>
      </c>
      <c r="J90" s="29">
        <v>-6.0042887776983522E-2</v>
      </c>
      <c r="K90" s="26">
        <v>48597</v>
      </c>
      <c r="L90" s="29">
        <v>-4.3102429803489106E-2</v>
      </c>
      <c r="M90" s="26">
        <v>25356</v>
      </c>
      <c r="N90" s="29">
        <v>8.0706078797758707E-3</v>
      </c>
      <c r="O90" s="26">
        <v>73953</v>
      </c>
      <c r="P90" s="29">
        <v>-2.615256982578118E-2</v>
      </c>
      <c r="Q90" s="40">
        <v>169956</v>
      </c>
      <c r="R90" s="29">
        <v>8.7487090609086327E-3</v>
      </c>
      <c r="S90" s="40">
        <v>144911</v>
      </c>
      <c r="T90" s="29">
        <v>6.3194005597182468E-3</v>
      </c>
      <c r="U90" s="40">
        <v>314867</v>
      </c>
      <c r="V90" s="29">
        <v>7.6292150292975869E-3</v>
      </c>
      <c r="W90" s="26">
        <v>238040</v>
      </c>
      <c r="X90" s="29">
        <v>8.4389615671389695E-3</v>
      </c>
      <c r="Y90" s="26">
        <v>171707</v>
      </c>
      <c r="Z90" s="29">
        <v>3.6766854884906497E-3</v>
      </c>
      <c r="AA90" s="26">
        <v>409747</v>
      </c>
      <c r="AB90" s="29">
        <v>6.4378104075888398E-3</v>
      </c>
    </row>
    <row r="91" spans="2:28" collapsed="1" x14ac:dyDescent="0.25">
      <c r="B91" s="145">
        <v>2008</v>
      </c>
      <c r="C91" s="40">
        <v>199818</v>
      </c>
      <c r="D91" s="41">
        <v>8.7948166498788449E-2</v>
      </c>
      <c r="E91" s="40">
        <v>30402</v>
      </c>
      <c r="F91" s="41">
        <v>-1.2857977790765585E-2</v>
      </c>
      <c r="G91" s="40">
        <v>14643</v>
      </c>
      <c r="H91" s="41">
        <v>-0.32296097651192901</v>
      </c>
      <c r="I91" s="40">
        <v>45045</v>
      </c>
      <c r="J91" s="41">
        <v>-0.14078892152748634</v>
      </c>
      <c r="K91" s="40">
        <v>677963</v>
      </c>
      <c r="L91" s="41">
        <v>-5.0779089678269385E-2</v>
      </c>
      <c r="M91" s="40">
        <v>352485</v>
      </c>
      <c r="N91" s="41">
        <v>-4.3509289887359914E-2</v>
      </c>
      <c r="O91" s="40">
        <v>1030448</v>
      </c>
      <c r="P91" s="41">
        <v>-4.8304779496652017E-2</v>
      </c>
      <c r="Q91" s="40">
        <v>2209820</v>
      </c>
      <c r="R91" s="41">
        <v>1.9386058183545885E-2</v>
      </c>
      <c r="S91" s="40">
        <v>1807196</v>
      </c>
      <c r="T91" s="41">
        <v>8.3966279570659719E-3</v>
      </c>
      <c r="U91" s="40">
        <v>4017016</v>
      </c>
      <c r="V91" s="41">
        <v>1.4412581191193929E-2</v>
      </c>
      <c r="W91" s="40">
        <v>3118003</v>
      </c>
      <c r="X91" s="41">
        <v>6.9478690219793027E-3</v>
      </c>
      <c r="Y91" s="40">
        <v>2174324</v>
      </c>
      <c r="Z91" s="41">
        <v>-3.6525767597872516E-3</v>
      </c>
      <c r="AA91" s="40">
        <v>5292327</v>
      </c>
      <c r="AB91" s="41">
        <v>2.5655529758368267E-3</v>
      </c>
    </row>
    <row r="92" spans="2:28" ht="15" hidden="1" customHeight="1" outlineLevel="1" x14ac:dyDescent="0.25">
      <c r="B92" s="43" t="s">
        <v>49</v>
      </c>
      <c r="C92" s="26">
        <v>16894</v>
      </c>
      <c r="D92" s="29">
        <v>3.8623804147601692E-3</v>
      </c>
      <c r="E92" s="40">
        <v>2436</v>
      </c>
      <c r="F92" s="29">
        <v>-0.10769230769230764</v>
      </c>
      <c r="G92" s="40">
        <v>1595</v>
      </c>
      <c r="H92" s="29">
        <v>-0.31953924914675769</v>
      </c>
      <c r="I92" s="40">
        <v>4031</v>
      </c>
      <c r="J92" s="29">
        <v>-0.20633983067532979</v>
      </c>
      <c r="K92" s="26">
        <v>57801</v>
      </c>
      <c r="L92" s="29">
        <v>2.4440820956364462E-2</v>
      </c>
      <c r="M92" s="26">
        <v>31230</v>
      </c>
      <c r="N92" s="29">
        <v>2.7032359905288184E-2</v>
      </c>
      <c r="O92" s="26">
        <v>89031</v>
      </c>
      <c r="P92" s="29">
        <v>2.5348381895658134E-2</v>
      </c>
      <c r="Q92" s="40">
        <v>172247</v>
      </c>
      <c r="R92" s="29">
        <v>-4.9372768263674649E-2</v>
      </c>
      <c r="S92" s="40">
        <v>156133</v>
      </c>
      <c r="T92" s="29">
        <v>-6.2303686932080882E-2</v>
      </c>
      <c r="U92" s="40">
        <v>328380</v>
      </c>
      <c r="V92" s="29">
        <v>-5.5565142364107034E-2</v>
      </c>
      <c r="W92" s="26">
        <v>249378</v>
      </c>
      <c r="X92" s="29">
        <v>-3.0314106402668961E-2</v>
      </c>
      <c r="Y92" s="26">
        <v>188958</v>
      </c>
      <c r="Z92" s="29">
        <v>-5.16965356646375E-2</v>
      </c>
      <c r="AA92" s="26">
        <v>438336</v>
      </c>
      <c r="AB92" s="29">
        <v>-3.96487545817239E-2</v>
      </c>
    </row>
    <row r="93" spans="2:28" ht="15" hidden="1" customHeight="1" outlineLevel="1" x14ac:dyDescent="0.25">
      <c r="B93" s="43" t="s">
        <v>50</v>
      </c>
      <c r="C93" s="26">
        <v>18909</v>
      </c>
      <c r="D93" s="29">
        <v>4.5447006137004475E-2</v>
      </c>
      <c r="E93" s="40">
        <v>2111</v>
      </c>
      <c r="F93" s="29">
        <v>-0.20668921458098455</v>
      </c>
      <c r="G93" s="40">
        <v>2248</v>
      </c>
      <c r="H93" s="29">
        <v>-0.12766783081102062</v>
      </c>
      <c r="I93" s="40">
        <v>4359</v>
      </c>
      <c r="J93" s="29">
        <v>-0.16781214203894612</v>
      </c>
      <c r="K93" s="26">
        <v>56866</v>
      </c>
      <c r="L93" s="29">
        <v>-1.0268727373990538E-2</v>
      </c>
      <c r="M93" s="26">
        <v>27032</v>
      </c>
      <c r="N93" s="29">
        <v>-5.8475230774889253E-3</v>
      </c>
      <c r="O93" s="26">
        <v>83898</v>
      </c>
      <c r="P93" s="29">
        <v>-8.848512055950053E-3</v>
      </c>
      <c r="Q93" s="40">
        <v>185654</v>
      </c>
      <c r="R93" s="29">
        <v>3.6704061290700807E-2</v>
      </c>
      <c r="S93" s="40">
        <v>164710</v>
      </c>
      <c r="T93" s="29">
        <v>0.13215198922218252</v>
      </c>
      <c r="U93" s="40">
        <v>350364</v>
      </c>
      <c r="V93" s="29">
        <v>7.9487929998613538E-2</v>
      </c>
      <c r="W93" s="26">
        <v>263540</v>
      </c>
      <c r="X93" s="29">
        <v>2.4311561109275681E-2</v>
      </c>
      <c r="Y93" s="26">
        <v>193990</v>
      </c>
      <c r="Z93" s="29">
        <v>0.10692032045283373</v>
      </c>
      <c r="AA93" s="26">
        <v>457530</v>
      </c>
      <c r="AB93" s="29">
        <v>5.778234000790694E-2</v>
      </c>
    </row>
    <row r="94" spans="2:28" ht="15" hidden="1" customHeight="1" outlineLevel="1" x14ac:dyDescent="0.25">
      <c r="B94" s="43" t="s">
        <v>51</v>
      </c>
      <c r="C94" s="26">
        <v>17346</v>
      </c>
      <c r="D94" s="29">
        <v>0.10266353060835298</v>
      </c>
      <c r="E94" s="40">
        <v>2363</v>
      </c>
      <c r="F94" s="29">
        <v>-4.370700121408333E-2</v>
      </c>
      <c r="G94" s="40">
        <v>1820</v>
      </c>
      <c r="H94" s="29">
        <v>-7.8481012658227822E-2</v>
      </c>
      <c r="I94" s="40">
        <v>4183</v>
      </c>
      <c r="J94" s="29">
        <v>-5.9154295996401207E-2</v>
      </c>
      <c r="K94" s="26">
        <v>56522</v>
      </c>
      <c r="L94" s="29">
        <v>-2.8380863974696191E-2</v>
      </c>
      <c r="M94" s="26">
        <v>31185</v>
      </c>
      <c r="N94" s="29">
        <v>4.8587760591795481E-2</v>
      </c>
      <c r="O94" s="26">
        <v>87707</v>
      </c>
      <c r="P94" s="29">
        <v>-2.3432256890334457E-3</v>
      </c>
      <c r="Q94" s="40">
        <v>199015</v>
      </c>
      <c r="R94" s="29">
        <v>-4.0540149645171275E-2</v>
      </c>
      <c r="S94" s="40">
        <v>158893</v>
      </c>
      <c r="T94" s="29">
        <v>-7.7817308082947845E-2</v>
      </c>
      <c r="U94" s="40">
        <v>357908</v>
      </c>
      <c r="V94" s="29">
        <v>-5.7454736980709686E-2</v>
      </c>
      <c r="W94" s="26">
        <v>275246</v>
      </c>
      <c r="X94" s="29">
        <v>-3.0137526911652279E-2</v>
      </c>
      <c r="Y94" s="26">
        <v>191898</v>
      </c>
      <c r="Z94" s="29">
        <v>-5.9397302172378597E-2</v>
      </c>
      <c r="AA94" s="26">
        <v>467144</v>
      </c>
      <c r="AB94" s="29">
        <v>-4.2374670725582431E-2</v>
      </c>
    </row>
    <row r="95" spans="2:28" ht="15" hidden="1" customHeight="1" outlineLevel="1" x14ac:dyDescent="0.25">
      <c r="B95" s="43" t="s">
        <v>52</v>
      </c>
      <c r="C95" s="26">
        <v>14065</v>
      </c>
      <c r="D95" s="29">
        <v>-2.3467333194473361E-2</v>
      </c>
      <c r="E95" s="40">
        <v>2637</v>
      </c>
      <c r="F95" s="29">
        <v>3.4929356357927821E-2</v>
      </c>
      <c r="G95" s="40">
        <v>1766</v>
      </c>
      <c r="H95" s="29">
        <v>-3.6552100381887609E-2</v>
      </c>
      <c r="I95" s="40">
        <v>4403</v>
      </c>
      <c r="J95" s="29">
        <v>5.0216845469071014E-3</v>
      </c>
      <c r="K95" s="26">
        <v>60926</v>
      </c>
      <c r="L95" s="29">
        <v>-0.1050296727187261</v>
      </c>
      <c r="M95" s="26">
        <v>28700</v>
      </c>
      <c r="N95" s="29">
        <v>-0.13899138991389914</v>
      </c>
      <c r="O95" s="26">
        <v>89626</v>
      </c>
      <c r="P95" s="29">
        <v>-0.11619284284432352</v>
      </c>
      <c r="Q95" s="40">
        <v>175845</v>
      </c>
      <c r="R95" s="29">
        <v>-5.6585046568522257E-2</v>
      </c>
      <c r="S95" s="40">
        <v>125750</v>
      </c>
      <c r="T95" s="29">
        <v>-0.20078047044317759</v>
      </c>
      <c r="U95" s="40">
        <v>301595</v>
      </c>
      <c r="V95" s="29">
        <v>-0.1225893353271289</v>
      </c>
      <c r="W95" s="26">
        <v>253473</v>
      </c>
      <c r="X95" s="29">
        <v>-6.611917367612441E-2</v>
      </c>
      <c r="Y95" s="26">
        <v>156216</v>
      </c>
      <c r="Z95" s="29">
        <v>-0.18851782013121599</v>
      </c>
      <c r="AA95" s="26">
        <v>409689</v>
      </c>
      <c r="AB95" s="29">
        <v>-0.11690873113384459</v>
      </c>
    </row>
    <row r="96" spans="2:28" ht="15" hidden="1" customHeight="1" outlineLevel="1" x14ac:dyDescent="0.25">
      <c r="B96" s="43" t="s">
        <v>53</v>
      </c>
      <c r="C96" s="26">
        <v>9967</v>
      </c>
      <c r="D96" s="29">
        <v>-0.1125456326239872</v>
      </c>
      <c r="E96" s="40">
        <v>1993</v>
      </c>
      <c r="F96" s="29">
        <v>3.9645279081898854E-2</v>
      </c>
      <c r="G96" s="40">
        <v>1926</v>
      </c>
      <c r="H96" s="29">
        <v>0.13628318584070787</v>
      </c>
      <c r="I96" s="40">
        <v>3919</v>
      </c>
      <c r="J96" s="29">
        <v>8.4994462901439638E-2</v>
      </c>
      <c r="K96" s="26">
        <v>81609</v>
      </c>
      <c r="L96" s="29">
        <v>5.1235943985319388E-3</v>
      </c>
      <c r="M96" s="26">
        <v>45023</v>
      </c>
      <c r="N96" s="29">
        <v>7.9926566068149185E-3</v>
      </c>
      <c r="O96" s="26">
        <v>126632</v>
      </c>
      <c r="P96" s="29">
        <v>6.1417935944192426E-3</v>
      </c>
      <c r="Q96" s="40">
        <v>205311</v>
      </c>
      <c r="R96" s="29">
        <v>-9.3701900575624553E-3</v>
      </c>
      <c r="S96" s="40">
        <v>182763</v>
      </c>
      <c r="T96" s="29">
        <v>-1.232679795075764E-2</v>
      </c>
      <c r="U96" s="40">
        <v>388074</v>
      </c>
      <c r="V96" s="29">
        <v>-1.0764803197577333E-2</v>
      </c>
      <c r="W96" s="26">
        <v>298880</v>
      </c>
      <c r="X96" s="29">
        <v>-8.9988527623228176E-3</v>
      </c>
      <c r="Y96" s="26">
        <v>229712</v>
      </c>
      <c r="Z96" s="29">
        <v>-7.3161772649683599E-3</v>
      </c>
      <c r="AA96" s="26">
        <v>528592</v>
      </c>
      <c r="AB96" s="29">
        <v>-8.2683081957001248E-3</v>
      </c>
    </row>
    <row r="97" spans="2:28" ht="15" hidden="1" customHeight="1" outlineLevel="1" x14ac:dyDescent="0.25">
      <c r="B97" s="43" t="s">
        <v>54</v>
      </c>
      <c r="C97" s="26">
        <v>14360</v>
      </c>
      <c r="D97" s="29">
        <v>-2.6968423905678329E-2</v>
      </c>
      <c r="E97" s="40">
        <v>2674</v>
      </c>
      <c r="F97" s="29">
        <v>-8.8305489260143144E-2</v>
      </c>
      <c r="G97" s="40">
        <v>888</v>
      </c>
      <c r="H97" s="29">
        <v>-0.41424802110817938</v>
      </c>
      <c r="I97" s="40">
        <v>3562</v>
      </c>
      <c r="J97" s="29">
        <v>-0.19937064508878399</v>
      </c>
      <c r="K97" s="26">
        <v>69526</v>
      </c>
      <c r="L97" s="29">
        <v>-4.9581015132667106E-2</v>
      </c>
      <c r="M97" s="26">
        <v>40203</v>
      </c>
      <c r="N97" s="29">
        <v>-1.3979839599735144E-2</v>
      </c>
      <c r="O97" s="26">
        <v>109729</v>
      </c>
      <c r="P97" s="29">
        <v>-3.6839702965082544E-2</v>
      </c>
      <c r="Q97" s="40">
        <v>189409</v>
      </c>
      <c r="R97" s="29">
        <v>5.6545469991080566E-3</v>
      </c>
      <c r="S97" s="40">
        <v>149119</v>
      </c>
      <c r="T97" s="29">
        <v>-9.4431860277283564E-2</v>
      </c>
      <c r="U97" s="40">
        <v>338528</v>
      </c>
      <c r="V97" s="29">
        <v>-4.1032483222997462E-2</v>
      </c>
      <c r="W97" s="26">
        <v>275969</v>
      </c>
      <c r="X97" s="29">
        <v>-1.1529865180451848E-2</v>
      </c>
      <c r="Y97" s="26">
        <v>190210</v>
      </c>
      <c r="Z97" s="29">
        <v>-8.0924632050947576E-2</v>
      </c>
      <c r="AA97" s="26">
        <v>466179</v>
      </c>
      <c r="AB97" s="29">
        <v>-4.1072023630761123E-2</v>
      </c>
    </row>
    <row r="98" spans="2:28" ht="15" hidden="1" customHeight="1" outlineLevel="1" x14ac:dyDescent="0.25">
      <c r="B98" s="43" t="s">
        <v>55</v>
      </c>
      <c r="C98" s="26">
        <v>13171</v>
      </c>
      <c r="D98" s="29">
        <v>-0.1635867149298279</v>
      </c>
      <c r="E98" s="40">
        <v>2753</v>
      </c>
      <c r="F98" s="29">
        <v>2.00074101519081E-2</v>
      </c>
      <c r="G98" s="40">
        <v>878</v>
      </c>
      <c r="H98" s="29">
        <v>-0.32200772200772199</v>
      </c>
      <c r="I98" s="40">
        <v>3631</v>
      </c>
      <c r="J98" s="29">
        <v>-9.0886329494241358E-2</v>
      </c>
      <c r="K98" s="26">
        <v>58130</v>
      </c>
      <c r="L98" s="29">
        <v>4.5622645422183083E-3</v>
      </c>
      <c r="M98" s="26">
        <v>32923</v>
      </c>
      <c r="N98" s="29">
        <v>5.5122904848892817E-2</v>
      </c>
      <c r="O98" s="26">
        <v>91053</v>
      </c>
      <c r="P98" s="29">
        <v>2.2274865553671974E-2</v>
      </c>
      <c r="Q98" s="40">
        <v>172891</v>
      </c>
      <c r="R98" s="29">
        <v>8.6871798462095917E-3</v>
      </c>
      <c r="S98" s="40">
        <v>130737</v>
      </c>
      <c r="T98" s="29">
        <v>-9.778685639755158E-2</v>
      </c>
      <c r="U98" s="40">
        <v>303628</v>
      </c>
      <c r="V98" s="29">
        <v>-4.0090544372749393E-2</v>
      </c>
      <c r="W98" s="26">
        <v>246945</v>
      </c>
      <c r="X98" s="29">
        <v>-3.1043865102496904E-3</v>
      </c>
      <c r="Y98" s="26">
        <v>164538</v>
      </c>
      <c r="Z98" s="29">
        <v>-7.2528959161241247E-2</v>
      </c>
      <c r="AA98" s="26">
        <v>411483</v>
      </c>
      <c r="AB98" s="29">
        <v>-3.2075724679442752E-2</v>
      </c>
    </row>
    <row r="99" spans="2:28" ht="15" hidden="1" customHeight="1" outlineLevel="1" x14ac:dyDescent="0.25">
      <c r="B99" s="43" t="s">
        <v>56</v>
      </c>
      <c r="C99" s="26">
        <v>14726</v>
      </c>
      <c r="D99" s="29">
        <v>-1.6948003525184552E-3</v>
      </c>
      <c r="E99" s="40">
        <v>2777</v>
      </c>
      <c r="F99" s="29">
        <v>0.13998357963875208</v>
      </c>
      <c r="G99" s="40">
        <v>1525</v>
      </c>
      <c r="H99" s="29">
        <v>-9.2261904761904767E-2</v>
      </c>
      <c r="I99" s="40">
        <v>4302</v>
      </c>
      <c r="J99" s="29">
        <v>4.5189504373177813E-2</v>
      </c>
      <c r="K99" s="26">
        <v>46364</v>
      </c>
      <c r="L99" s="29">
        <v>-0.12854538277916661</v>
      </c>
      <c r="M99" s="26">
        <v>23754</v>
      </c>
      <c r="N99" s="29">
        <v>-2.3031998025828782E-2</v>
      </c>
      <c r="O99" s="26">
        <v>70118</v>
      </c>
      <c r="P99" s="29">
        <v>-9.545003031593069E-2</v>
      </c>
      <c r="Q99" s="40">
        <v>146657</v>
      </c>
      <c r="R99" s="29">
        <v>-9.2519599774764982E-2</v>
      </c>
      <c r="S99" s="40">
        <v>105750</v>
      </c>
      <c r="T99" s="29">
        <v>-0.10687893247751357</v>
      </c>
      <c r="U99" s="40">
        <v>252407</v>
      </c>
      <c r="V99" s="29">
        <v>-9.8591498996478788E-2</v>
      </c>
      <c r="W99" s="26">
        <v>210524</v>
      </c>
      <c r="X99" s="29">
        <v>-9.2565054159716165E-2</v>
      </c>
      <c r="Y99" s="26">
        <v>131029</v>
      </c>
      <c r="Z99" s="29">
        <v>-9.2590668910449536E-2</v>
      </c>
      <c r="AA99" s="26">
        <v>341553</v>
      </c>
      <c r="AB99" s="29">
        <v>-9.2574880844212726E-2</v>
      </c>
    </row>
    <row r="100" spans="2:28" collapsed="1" x14ac:dyDescent="0.25">
      <c r="B100" s="30" t="s">
        <v>69</v>
      </c>
      <c r="C100" s="31">
        <v>114874</v>
      </c>
      <c r="D100" s="32">
        <v>3.13978649092721E-2</v>
      </c>
      <c r="E100" s="31">
        <v>18916</v>
      </c>
      <c r="F100" s="32">
        <v>-3.6323806612664988E-2</v>
      </c>
      <c r="G100" s="31">
        <v>15878</v>
      </c>
      <c r="H100" s="32">
        <v>-6.8028408757410341E-2</v>
      </c>
      <c r="I100" s="31">
        <v>34799</v>
      </c>
      <c r="J100" s="32">
        <v>-5.0919107620138515E-2</v>
      </c>
      <c r="K100" s="31">
        <v>398538</v>
      </c>
      <c r="L100" s="32">
        <v>6.1027914220677992E-2</v>
      </c>
      <c r="M100" s="31">
        <v>195808</v>
      </c>
      <c r="N100" s="32">
        <v>-3.2196202093692228E-2</v>
      </c>
      <c r="O100" s="31">
        <v>594346</v>
      </c>
      <c r="P100" s="32">
        <v>2.8392368026272763E-2</v>
      </c>
      <c r="Q100" s="31">
        <v>1288464</v>
      </c>
      <c r="R100" s="32">
        <v>4.267268307367611E-2</v>
      </c>
      <c r="S100" s="31">
        <v>1102585</v>
      </c>
      <c r="T100" s="32">
        <v>-2.4508819441433904E-2</v>
      </c>
      <c r="U100" s="31">
        <v>2391049</v>
      </c>
      <c r="V100" s="32">
        <v>1.0578951394726754E-2</v>
      </c>
      <c r="W100" s="31">
        <v>1820792</v>
      </c>
      <c r="X100" s="32">
        <v>4.5019005907528387E-2</v>
      </c>
      <c r="Y100" s="31">
        <v>1314271</v>
      </c>
      <c r="Z100" s="32">
        <v>-2.6210576699371546E-2</v>
      </c>
      <c r="AA100" s="31">
        <v>3135063</v>
      </c>
      <c r="AB100" s="32">
        <v>1.3927559484980367E-2</v>
      </c>
    </row>
    <row r="101" spans="2:28" ht="15" hidden="1" customHeight="1" outlineLevel="1" x14ac:dyDescent="0.25">
      <c r="B101" s="43" t="s">
        <v>58</v>
      </c>
      <c r="C101" s="26">
        <v>15492</v>
      </c>
      <c r="D101" s="29">
        <v>0.11863672467326158</v>
      </c>
      <c r="E101" s="40">
        <v>2868</v>
      </c>
      <c r="F101" s="29">
        <v>-3.82293762575453E-2</v>
      </c>
      <c r="G101" s="40">
        <v>1894</v>
      </c>
      <c r="H101" s="29">
        <v>-0.22281493639720973</v>
      </c>
      <c r="I101" s="40">
        <v>4762</v>
      </c>
      <c r="J101" s="29">
        <v>-0.12124008119579255</v>
      </c>
      <c r="K101" s="26">
        <v>61653</v>
      </c>
      <c r="L101" s="29">
        <v>1.2830090622666379E-3</v>
      </c>
      <c r="M101" s="26">
        <v>29427</v>
      </c>
      <c r="N101" s="29">
        <v>-0.12759775873825263</v>
      </c>
      <c r="O101" s="26">
        <v>91080</v>
      </c>
      <c r="P101" s="29">
        <v>-4.4331357221551904E-2</v>
      </c>
      <c r="Q101" s="40">
        <v>185806</v>
      </c>
      <c r="R101" s="29">
        <v>-8.2511999051926743E-2</v>
      </c>
      <c r="S101" s="40">
        <v>141097</v>
      </c>
      <c r="T101" s="29">
        <v>-0.1153571249435722</v>
      </c>
      <c r="U101" s="40">
        <v>326903</v>
      </c>
      <c r="V101" s="29">
        <v>-9.698297294012348E-2</v>
      </c>
      <c r="W101" s="26">
        <v>265819</v>
      </c>
      <c r="X101" s="29">
        <v>-5.3758885950142554E-2</v>
      </c>
      <c r="Y101" s="26">
        <v>172418</v>
      </c>
      <c r="Z101" s="29">
        <v>-0.11880570774388743</v>
      </c>
      <c r="AA101" s="26">
        <v>438237</v>
      </c>
      <c r="AB101" s="29">
        <v>-8.0464135463768294E-2</v>
      </c>
    </row>
    <row r="102" spans="2:28" ht="15" hidden="1" customHeight="1" outlineLevel="1" x14ac:dyDescent="0.25">
      <c r="B102" s="43" t="s">
        <v>59</v>
      </c>
      <c r="C102" s="26">
        <v>19006</v>
      </c>
      <c r="D102" s="29">
        <v>9.0481381605370448E-2</v>
      </c>
      <c r="E102" s="40">
        <v>3113</v>
      </c>
      <c r="F102" s="29">
        <v>5.6687033265444775E-2</v>
      </c>
      <c r="G102" s="40">
        <v>2769</v>
      </c>
      <c r="H102" s="29">
        <v>3.2438478747203625E-2</v>
      </c>
      <c r="I102" s="40">
        <v>5882</v>
      </c>
      <c r="J102" s="29">
        <v>4.5131485429992901E-2</v>
      </c>
      <c r="K102" s="26">
        <v>60459</v>
      </c>
      <c r="L102" s="29">
        <v>5.3531287573840736E-2</v>
      </c>
      <c r="M102" s="26">
        <v>30355</v>
      </c>
      <c r="N102" s="29">
        <v>-1.1237785016286694E-2</v>
      </c>
      <c r="O102" s="26">
        <v>90814</v>
      </c>
      <c r="P102" s="29">
        <v>3.0958030129303982E-2</v>
      </c>
      <c r="Q102" s="40">
        <v>195453</v>
      </c>
      <c r="R102" s="29">
        <v>5.0004029117086235E-2</v>
      </c>
      <c r="S102" s="40">
        <v>177874</v>
      </c>
      <c r="T102" s="29">
        <v>3.1470538774232004E-2</v>
      </c>
      <c r="U102" s="40">
        <v>373327</v>
      </c>
      <c r="V102" s="29">
        <v>4.1091268070676534E-2</v>
      </c>
      <c r="W102" s="26">
        <v>278031</v>
      </c>
      <c r="X102" s="29">
        <v>5.3518853232388697E-2</v>
      </c>
      <c r="Y102" s="26">
        <v>210998</v>
      </c>
      <c r="Z102" s="29">
        <v>2.5113079303693775E-2</v>
      </c>
      <c r="AA102" s="26">
        <v>489029</v>
      </c>
      <c r="AB102" s="29">
        <v>4.1072006403596983E-2</v>
      </c>
    </row>
    <row r="103" spans="2:28" ht="15" hidden="1" customHeight="1" outlineLevel="1" x14ac:dyDescent="0.25">
      <c r="B103" s="43" t="s">
        <v>60</v>
      </c>
      <c r="C103" s="26">
        <v>15222</v>
      </c>
      <c r="D103" s="29">
        <v>-2.9951567677797608E-2</v>
      </c>
      <c r="E103" s="40">
        <v>2800</v>
      </c>
      <c r="F103" s="29">
        <v>2.0780167699598895E-2</v>
      </c>
      <c r="G103" s="40">
        <v>2395</v>
      </c>
      <c r="H103" s="29">
        <v>-2.914238134887559E-3</v>
      </c>
      <c r="I103" s="40">
        <v>5195</v>
      </c>
      <c r="J103" s="29">
        <v>9.7181729834792119E-3</v>
      </c>
      <c r="K103" s="26">
        <v>53589</v>
      </c>
      <c r="L103" s="29">
        <v>7.6150722021661732E-3</v>
      </c>
      <c r="M103" s="26">
        <v>23534</v>
      </c>
      <c r="N103" s="29">
        <v>-8.4849898895629217E-2</v>
      </c>
      <c r="O103" s="26">
        <v>77123</v>
      </c>
      <c r="P103" s="29">
        <v>-2.2522179974651446E-2</v>
      </c>
      <c r="Q103" s="40">
        <v>171025</v>
      </c>
      <c r="R103" s="29">
        <v>3.8548188271586126E-2</v>
      </c>
      <c r="S103" s="40">
        <v>155321</v>
      </c>
      <c r="T103" s="29">
        <v>-1.1946640881939419E-2</v>
      </c>
      <c r="U103" s="40">
        <v>326346</v>
      </c>
      <c r="V103" s="29">
        <v>1.3887335495656794E-2</v>
      </c>
      <c r="W103" s="26">
        <v>242636</v>
      </c>
      <c r="X103" s="29">
        <v>2.6830754646714361E-2</v>
      </c>
      <c r="Y103" s="26">
        <v>181250</v>
      </c>
      <c r="Z103" s="29">
        <v>-2.1946178709994268E-2</v>
      </c>
      <c r="AA103" s="26">
        <v>423886</v>
      </c>
      <c r="AB103" s="29">
        <v>5.3911999867177762E-3</v>
      </c>
    </row>
    <row r="104" spans="2:28" ht="15" hidden="1" customHeight="1" outlineLevel="1" x14ac:dyDescent="0.25">
      <c r="B104" s="43" t="s">
        <v>61</v>
      </c>
      <c r="C104" s="26">
        <v>14507</v>
      </c>
      <c r="D104" s="29">
        <v>1.6893312771624869E-2</v>
      </c>
      <c r="E104" s="40">
        <v>2273</v>
      </c>
      <c r="F104" s="29">
        <v>-0.100870253164557</v>
      </c>
      <c r="G104" s="40">
        <v>1924</v>
      </c>
      <c r="H104" s="29">
        <v>-8.9015151515151492E-2</v>
      </c>
      <c r="I104" s="40">
        <v>4197</v>
      </c>
      <c r="J104" s="29">
        <v>-9.5474137931034431E-2</v>
      </c>
      <c r="K104" s="26">
        <v>50786</v>
      </c>
      <c r="L104" s="29">
        <v>8.1703940362087391E-2</v>
      </c>
      <c r="M104" s="26">
        <v>25153</v>
      </c>
      <c r="N104" s="29">
        <v>-6.0613982671048672E-2</v>
      </c>
      <c r="O104" s="26">
        <v>75939</v>
      </c>
      <c r="P104" s="29">
        <v>3.0016547757914402E-2</v>
      </c>
      <c r="Q104" s="40">
        <v>168482</v>
      </c>
      <c r="R104" s="29">
        <v>-7.5925805938588109E-3</v>
      </c>
      <c r="S104" s="40">
        <v>144001</v>
      </c>
      <c r="T104" s="29">
        <v>-9.6055943704763891E-2</v>
      </c>
      <c r="U104" s="40">
        <v>312483</v>
      </c>
      <c r="V104" s="29">
        <v>-5.0417231382606897E-2</v>
      </c>
      <c r="W104" s="26">
        <v>236048</v>
      </c>
      <c r="X104" s="29">
        <v>1.0847268912061336E-2</v>
      </c>
      <c r="Y104" s="26">
        <v>171078</v>
      </c>
      <c r="Z104" s="29">
        <v>-9.0934210456398046E-2</v>
      </c>
      <c r="AA104" s="26">
        <v>407126</v>
      </c>
      <c r="AB104" s="29">
        <v>-3.4573850028218667E-2</v>
      </c>
    </row>
    <row r="105" spans="2:28" collapsed="1" x14ac:dyDescent="0.25">
      <c r="B105" s="145">
        <v>2007</v>
      </c>
      <c r="C105" s="40">
        <v>183665</v>
      </c>
      <c r="D105" s="41">
        <v>4.8803707330951074E-3</v>
      </c>
      <c r="E105" s="40">
        <v>30798</v>
      </c>
      <c r="F105" s="41">
        <v>-2.5194657213394978E-2</v>
      </c>
      <c r="G105" s="40">
        <v>21628</v>
      </c>
      <c r="H105" s="41">
        <v>-0.11895062734234974</v>
      </c>
      <c r="I105" s="40">
        <v>52426</v>
      </c>
      <c r="J105" s="41">
        <v>-6.627246335512138E-2</v>
      </c>
      <c r="K105" s="40">
        <v>714231</v>
      </c>
      <c r="L105" s="41">
        <v>-1.4360293498675847E-2</v>
      </c>
      <c r="M105" s="40">
        <v>368519</v>
      </c>
      <c r="N105" s="41">
        <v>-2.6501052698315375E-2</v>
      </c>
      <c r="O105" s="40">
        <v>1082750</v>
      </c>
      <c r="P105" s="41">
        <v>-1.8526307392756292E-2</v>
      </c>
      <c r="Q105" s="40">
        <v>2167795</v>
      </c>
      <c r="R105" s="41">
        <v>-1.7232695335539283E-2</v>
      </c>
      <c r="S105" s="40">
        <v>1792148</v>
      </c>
      <c r="T105" s="41">
        <v>-5.8302151801557733E-2</v>
      </c>
      <c r="U105" s="40">
        <v>3959943</v>
      </c>
      <c r="V105" s="41">
        <v>-3.6254627139557738E-2</v>
      </c>
      <c r="W105" s="40">
        <v>3096489</v>
      </c>
      <c r="X105" s="41">
        <v>-1.5365629285829852E-2</v>
      </c>
      <c r="Y105" s="40">
        <v>2182295</v>
      </c>
      <c r="Z105" s="41">
        <v>-5.3727730701820575E-2</v>
      </c>
      <c r="AA105" s="40">
        <v>5278784</v>
      </c>
      <c r="AB105" s="41">
        <v>-3.1595778619496917E-2</v>
      </c>
    </row>
    <row r="106" spans="2:28" ht="15" hidden="1" customHeight="1" outlineLevel="1" x14ac:dyDescent="0.25">
      <c r="B106" s="43" t="s">
        <v>49</v>
      </c>
      <c r="C106" s="26">
        <v>16829</v>
      </c>
      <c r="D106" s="29">
        <v>4.9778554051525203E-2</v>
      </c>
      <c r="E106" s="40">
        <v>2730</v>
      </c>
      <c r="F106" s="29">
        <v>-8.7871700634814531E-2</v>
      </c>
      <c r="G106" s="40">
        <v>2344</v>
      </c>
      <c r="H106" s="29">
        <v>-5.1012145748987825E-2</v>
      </c>
      <c r="I106" s="40">
        <v>5079</v>
      </c>
      <c r="J106" s="29">
        <v>-7.0291048874244866E-2</v>
      </c>
      <c r="K106" s="26">
        <v>56422</v>
      </c>
      <c r="L106" s="29">
        <v>0.13559424373553397</v>
      </c>
      <c r="M106" s="26">
        <v>30408</v>
      </c>
      <c r="N106" s="29">
        <v>5.763277799033073E-2</v>
      </c>
      <c r="O106" s="26">
        <v>86830</v>
      </c>
      <c r="P106" s="29">
        <v>0.10701718598602672</v>
      </c>
      <c r="Q106" s="40">
        <v>181193</v>
      </c>
      <c r="R106" s="29">
        <v>0.13738253811822454</v>
      </c>
      <c r="S106" s="40">
        <v>166507</v>
      </c>
      <c r="T106" s="29">
        <v>4.4710473644913762E-2</v>
      </c>
      <c r="U106" s="40">
        <v>347700</v>
      </c>
      <c r="V106" s="29">
        <v>9.1035746560899744E-2</v>
      </c>
      <c r="W106" s="26">
        <v>257174</v>
      </c>
      <c r="X106" s="29">
        <v>0.1278769910883446</v>
      </c>
      <c r="Y106" s="26">
        <v>199259</v>
      </c>
      <c r="Z106" s="29">
        <v>4.5419250584988635E-2</v>
      </c>
      <c r="AA106" s="26">
        <v>456433</v>
      </c>
      <c r="AB106" s="29">
        <v>9.0332952715841186E-2</v>
      </c>
    </row>
    <row r="107" spans="2:28" ht="15" hidden="1" customHeight="1" outlineLevel="1" x14ac:dyDescent="0.25">
      <c r="B107" s="43" t="s">
        <v>50</v>
      </c>
      <c r="C107" s="26">
        <v>18087</v>
      </c>
      <c r="D107" s="29">
        <v>-2.0577245898088514E-2</v>
      </c>
      <c r="E107" s="40">
        <v>2661</v>
      </c>
      <c r="F107" s="29">
        <v>2.7809965237543421E-2</v>
      </c>
      <c r="G107" s="40">
        <v>2577</v>
      </c>
      <c r="H107" s="29">
        <v>2.7921818907060247E-2</v>
      </c>
      <c r="I107" s="40">
        <v>5238</v>
      </c>
      <c r="J107" s="29">
        <v>2.7864992150706369E-2</v>
      </c>
      <c r="K107" s="26">
        <v>57456</v>
      </c>
      <c r="L107" s="29">
        <v>0.12522032039481412</v>
      </c>
      <c r="M107" s="26">
        <v>27191</v>
      </c>
      <c r="N107" s="29">
        <v>-9.9042347886246773E-3</v>
      </c>
      <c r="O107" s="26">
        <v>84647</v>
      </c>
      <c r="P107" s="29">
        <v>7.7962432346386557E-2</v>
      </c>
      <c r="Q107" s="40">
        <v>179081</v>
      </c>
      <c r="R107" s="29">
        <v>8.1367824837264457E-2</v>
      </c>
      <c r="S107" s="40">
        <v>145484</v>
      </c>
      <c r="T107" s="29">
        <v>-7.3745599011886598E-2</v>
      </c>
      <c r="U107" s="40">
        <v>324565</v>
      </c>
      <c r="V107" s="29">
        <v>5.8635212738593623E-3</v>
      </c>
      <c r="W107" s="26">
        <v>257285</v>
      </c>
      <c r="X107" s="29">
        <v>8.228449798926496E-2</v>
      </c>
      <c r="Y107" s="26">
        <v>175252</v>
      </c>
      <c r="Z107" s="29">
        <v>-6.3008923368103598E-2</v>
      </c>
      <c r="AA107" s="26">
        <v>432537</v>
      </c>
      <c r="AB107" s="29">
        <v>1.8306765451630458E-2</v>
      </c>
    </row>
    <row r="108" spans="2:28" ht="15" hidden="1" customHeight="1" outlineLevel="1" x14ac:dyDescent="0.25">
      <c r="B108" s="43" t="s">
        <v>51</v>
      </c>
      <c r="C108" s="26">
        <v>15731</v>
      </c>
      <c r="D108" s="29">
        <v>5.6255194016492371E-3</v>
      </c>
      <c r="E108" s="40">
        <v>2471</v>
      </c>
      <c r="F108" s="29">
        <v>-0.132373595505618</v>
      </c>
      <c r="G108" s="40">
        <v>1975</v>
      </c>
      <c r="H108" s="29">
        <v>-0.18623815409971156</v>
      </c>
      <c r="I108" s="40">
        <v>4446</v>
      </c>
      <c r="J108" s="29">
        <v>-0.1571563981042654</v>
      </c>
      <c r="K108" s="26">
        <v>58173</v>
      </c>
      <c r="L108" s="29">
        <v>4.3031574417728979E-2</v>
      </c>
      <c r="M108" s="26">
        <v>29740</v>
      </c>
      <c r="N108" s="29">
        <v>1.9016618125749618E-2</v>
      </c>
      <c r="O108" s="26">
        <v>87913</v>
      </c>
      <c r="P108" s="29">
        <v>3.4781892229101441E-2</v>
      </c>
      <c r="Q108" s="40">
        <v>207424</v>
      </c>
      <c r="R108" s="29">
        <v>0.10502370678173789</v>
      </c>
      <c r="S108" s="40">
        <v>172301</v>
      </c>
      <c r="T108" s="29">
        <v>4.1760886126461561E-2</v>
      </c>
      <c r="U108" s="40">
        <v>379725</v>
      </c>
      <c r="V108" s="29">
        <v>7.5391386107209302E-2</v>
      </c>
      <c r="W108" s="26">
        <v>283799</v>
      </c>
      <c r="X108" s="29">
        <v>8.3309794101704693E-2</v>
      </c>
      <c r="Y108" s="26">
        <v>204016</v>
      </c>
      <c r="Z108" s="29">
        <v>3.558267260895609E-2</v>
      </c>
      <c r="AA108" s="26">
        <v>487815</v>
      </c>
      <c r="AB108" s="29">
        <v>6.2824088195564176E-2</v>
      </c>
    </row>
    <row r="109" spans="2:28" ht="15" hidden="1" customHeight="1" outlineLevel="1" x14ac:dyDescent="0.25">
      <c r="B109" s="43" t="s">
        <v>52</v>
      </c>
      <c r="C109" s="26">
        <v>14403</v>
      </c>
      <c r="D109" s="29">
        <v>3.0036472859901409E-2</v>
      </c>
      <c r="E109" s="40">
        <v>2548</v>
      </c>
      <c r="F109" s="29">
        <v>0.22617901828681419</v>
      </c>
      <c r="G109" s="40">
        <v>1833</v>
      </c>
      <c r="H109" s="29">
        <v>-0.1576286764705882</v>
      </c>
      <c r="I109" s="40">
        <v>4381</v>
      </c>
      <c r="J109" s="29">
        <v>2.9854254818993953E-2</v>
      </c>
      <c r="K109" s="26">
        <v>68076</v>
      </c>
      <c r="L109" s="29">
        <v>0.11366313309776199</v>
      </c>
      <c r="M109" s="26">
        <v>33333</v>
      </c>
      <c r="N109" s="29">
        <v>5.4293729074292862E-3</v>
      </c>
      <c r="O109" s="26">
        <v>101409</v>
      </c>
      <c r="P109" s="29">
        <v>7.5603780189009484E-2</v>
      </c>
      <c r="Q109" s="40">
        <v>186392</v>
      </c>
      <c r="R109" s="29">
        <v>8.8070984501328109E-2</v>
      </c>
      <c r="S109" s="40">
        <v>157341</v>
      </c>
      <c r="T109" s="29">
        <v>4.2780642339249608E-2</v>
      </c>
      <c r="U109" s="40">
        <v>343733</v>
      </c>
      <c r="V109" s="29">
        <v>6.6860961355220905E-2</v>
      </c>
      <c r="W109" s="26">
        <v>271419</v>
      </c>
      <c r="X109" s="29">
        <v>9.2255748629745504E-2</v>
      </c>
      <c r="Y109" s="26">
        <v>192507</v>
      </c>
      <c r="Z109" s="29">
        <v>3.3788899927503113E-2</v>
      </c>
      <c r="AA109" s="26">
        <v>463926</v>
      </c>
      <c r="AB109" s="29">
        <v>6.7210478734049728E-2</v>
      </c>
    </row>
    <row r="110" spans="2:28" ht="15" hidden="1" customHeight="1" outlineLevel="1" x14ac:dyDescent="0.25">
      <c r="B110" s="43" t="s">
        <v>53</v>
      </c>
      <c r="C110" s="26">
        <v>11231</v>
      </c>
      <c r="D110" s="29">
        <v>-2.7197921177999129E-2</v>
      </c>
      <c r="E110" s="40">
        <v>1917</v>
      </c>
      <c r="F110" s="29">
        <v>-0.15401588702559577</v>
      </c>
      <c r="G110" s="40">
        <v>1695</v>
      </c>
      <c r="H110" s="29">
        <v>-0.11395713538944063</v>
      </c>
      <c r="I110" s="40">
        <v>3612</v>
      </c>
      <c r="J110" s="29">
        <v>-0.13567839195979903</v>
      </c>
      <c r="K110" s="26">
        <v>81193</v>
      </c>
      <c r="L110" s="29">
        <v>-2.7989608648286257E-2</v>
      </c>
      <c r="M110" s="26">
        <v>44666</v>
      </c>
      <c r="N110" s="29">
        <v>5.3343536879064679E-3</v>
      </c>
      <c r="O110" s="26">
        <v>125859</v>
      </c>
      <c r="P110" s="29">
        <v>-1.6419193497968165E-2</v>
      </c>
      <c r="Q110" s="40">
        <v>207253</v>
      </c>
      <c r="R110" s="29">
        <v>4.6019128372069451E-2</v>
      </c>
      <c r="S110" s="40">
        <v>185044</v>
      </c>
      <c r="T110" s="29">
        <v>1.9655383326812714E-2</v>
      </c>
      <c r="U110" s="40">
        <v>392297</v>
      </c>
      <c r="V110" s="29">
        <v>3.3415698133884009E-2</v>
      </c>
      <c r="W110" s="26">
        <v>301594</v>
      </c>
      <c r="X110" s="29">
        <v>2.0702118946652304E-2</v>
      </c>
      <c r="Y110" s="26">
        <v>231405</v>
      </c>
      <c r="Z110" s="29">
        <v>1.5740565975620902E-2</v>
      </c>
      <c r="AA110" s="26">
        <v>532999</v>
      </c>
      <c r="AB110" s="29">
        <v>1.8542087078823544E-2</v>
      </c>
    </row>
    <row r="111" spans="2:28" ht="15" hidden="1" customHeight="1" outlineLevel="1" x14ac:dyDescent="0.25">
      <c r="B111" s="43" t="s">
        <v>54</v>
      </c>
      <c r="C111" s="26">
        <v>14758</v>
      </c>
      <c r="D111" s="29">
        <v>0.10613101484035381</v>
      </c>
      <c r="E111" s="40">
        <v>2933</v>
      </c>
      <c r="F111" s="29">
        <v>0.32295895354082083</v>
      </c>
      <c r="G111" s="40">
        <v>1516</v>
      </c>
      <c r="H111" s="29">
        <v>4.8409405255878335E-2</v>
      </c>
      <c r="I111" s="40">
        <v>4449</v>
      </c>
      <c r="J111" s="29">
        <v>0.21457821457821469</v>
      </c>
      <c r="K111" s="26">
        <v>73153</v>
      </c>
      <c r="L111" s="29">
        <v>8.3523417365287234E-2</v>
      </c>
      <c r="M111" s="26">
        <v>40773</v>
      </c>
      <c r="N111" s="29">
        <v>0.12177071009987062</v>
      </c>
      <c r="O111" s="26">
        <v>113926</v>
      </c>
      <c r="P111" s="29">
        <v>9.6908367914809279E-2</v>
      </c>
      <c r="Q111" s="40">
        <v>188344</v>
      </c>
      <c r="R111" s="29">
        <v>4.0781591918834792E-2</v>
      </c>
      <c r="S111" s="40">
        <v>164669</v>
      </c>
      <c r="T111" s="29">
        <v>-9.0337086100031994E-2</v>
      </c>
      <c r="U111" s="40">
        <v>353013</v>
      </c>
      <c r="V111" s="29">
        <v>-2.4788251479338941E-2</v>
      </c>
      <c r="W111" s="26">
        <v>279188</v>
      </c>
      <c r="X111" s="29">
        <v>5.738210932558685E-2</v>
      </c>
      <c r="Y111" s="26">
        <v>206958</v>
      </c>
      <c r="Z111" s="29">
        <v>-5.4187327194205159E-2</v>
      </c>
      <c r="AA111" s="26">
        <v>486146</v>
      </c>
      <c r="AB111" s="29">
        <v>6.8219661511188523E-3</v>
      </c>
    </row>
    <row r="112" spans="2:28" ht="15" hidden="1" customHeight="1" outlineLevel="1" x14ac:dyDescent="0.25">
      <c r="B112" s="43" t="s">
        <v>55</v>
      </c>
      <c r="C112" s="26">
        <v>15747</v>
      </c>
      <c r="D112" s="29">
        <v>8.6000000000000076E-2</v>
      </c>
      <c r="E112" s="40">
        <v>2699</v>
      </c>
      <c r="F112" s="29">
        <v>0.18169877408056045</v>
      </c>
      <c r="G112" s="40">
        <v>1295</v>
      </c>
      <c r="H112" s="29">
        <v>-0.29810298102981025</v>
      </c>
      <c r="I112" s="40">
        <v>3994</v>
      </c>
      <c r="J112" s="29">
        <v>-3.2695567934124536E-2</v>
      </c>
      <c r="K112" s="26">
        <v>57866</v>
      </c>
      <c r="L112" s="29">
        <v>0.24061488326222591</v>
      </c>
      <c r="M112" s="26">
        <v>31203</v>
      </c>
      <c r="N112" s="29">
        <v>0.17858356940509923</v>
      </c>
      <c r="O112" s="26">
        <v>89069</v>
      </c>
      <c r="P112" s="29">
        <v>0.21815421647200406</v>
      </c>
      <c r="Q112" s="40">
        <v>171402</v>
      </c>
      <c r="R112" s="29">
        <v>0.23842691271142957</v>
      </c>
      <c r="S112" s="40">
        <v>144907</v>
      </c>
      <c r="T112" s="29">
        <v>0.21025114212456053</v>
      </c>
      <c r="U112" s="40">
        <v>316309</v>
      </c>
      <c r="V112" s="29">
        <v>0.22535795084761512</v>
      </c>
      <c r="W112" s="26">
        <v>247714</v>
      </c>
      <c r="X112" s="29">
        <v>0.22733984045979283</v>
      </c>
      <c r="Y112" s="26">
        <v>177405</v>
      </c>
      <c r="Z112" s="29">
        <v>0.19825332820003649</v>
      </c>
      <c r="AA112" s="26">
        <v>425119</v>
      </c>
      <c r="AB112" s="29">
        <v>0.21503188208629731</v>
      </c>
    </row>
    <row r="113" spans="2:28" ht="15" hidden="1" customHeight="1" outlineLevel="1" x14ac:dyDescent="0.25">
      <c r="B113" s="43" t="s">
        <v>56</v>
      </c>
      <c r="C113" s="26">
        <v>14751</v>
      </c>
      <c r="D113" s="29">
        <v>-7.2555800062873321E-2</v>
      </c>
      <c r="E113" s="40">
        <v>2436</v>
      </c>
      <c r="F113" s="29">
        <v>-5.9459459459459407E-2</v>
      </c>
      <c r="G113" s="40">
        <v>1680</v>
      </c>
      <c r="H113" s="29">
        <v>-0.15065722952477245</v>
      </c>
      <c r="I113" s="40">
        <v>4116</v>
      </c>
      <c r="J113" s="29">
        <v>-9.8949211908931689E-2</v>
      </c>
      <c r="K113" s="26">
        <v>53203</v>
      </c>
      <c r="L113" s="29">
        <v>9.2778211395472931E-2</v>
      </c>
      <c r="M113" s="26">
        <v>24314</v>
      </c>
      <c r="N113" s="29">
        <v>2.1467882199722732E-2</v>
      </c>
      <c r="O113" s="26">
        <v>77517</v>
      </c>
      <c r="P113" s="29">
        <v>6.936224806522362E-2</v>
      </c>
      <c r="Q113" s="40">
        <v>161609</v>
      </c>
      <c r="R113" s="29">
        <v>9.1230131399478775E-2</v>
      </c>
      <c r="S113" s="40">
        <v>118405</v>
      </c>
      <c r="T113" s="29">
        <v>-2.9586526246772937E-2</v>
      </c>
      <c r="U113" s="40">
        <v>280014</v>
      </c>
      <c r="V113" s="29">
        <v>3.6655029561701857E-2</v>
      </c>
      <c r="W113" s="26">
        <v>231999</v>
      </c>
      <c r="X113" s="29">
        <v>7.7666655828018571E-2</v>
      </c>
      <c r="Y113" s="26">
        <v>144399</v>
      </c>
      <c r="Z113" s="29">
        <v>-2.2984383880483961E-2</v>
      </c>
      <c r="AA113" s="26">
        <v>376398</v>
      </c>
      <c r="AB113" s="29">
        <v>3.669489774839918E-2</v>
      </c>
    </row>
    <row r="114" spans="2:28" collapsed="1" x14ac:dyDescent="0.25">
      <c r="B114" s="30" t="s">
        <v>70</v>
      </c>
      <c r="C114" s="31">
        <v>111377</v>
      </c>
      <c r="D114" s="32">
        <v>-5.1450162121604581E-3</v>
      </c>
      <c r="E114" s="31">
        <v>19629</v>
      </c>
      <c r="F114" s="32">
        <v>1.9688311688311755E-2</v>
      </c>
      <c r="G114" s="31">
        <v>17037</v>
      </c>
      <c r="H114" s="32">
        <v>-2.6457142857142846E-2</v>
      </c>
      <c r="I114" s="31">
        <v>36666</v>
      </c>
      <c r="J114" s="32">
        <v>-2.2857142857143353E-3</v>
      </c>
      <c r="K114" s="31">
        <v>375615</v>
      </c>
      <c r="L114" s="32">
        <v>8.2772894860493329E-2</v>
      </c>
      <c r="M114" s="31">
        <v>202322</v>
      </c>
      <c r="N114" s="32">
        <v>2.3114927358142356E-2</v>
      </c>
      <c r="O114" s="31">
        <v>577937</v>
      </c>
      <c r="P114" s="32">
        <v>6.1112416735823905E-2</v>
      </c>
      <c r="Q114" s="31">
        <v>1235732</v>
      </c>
      <c r="R114" s="32">
        <v>0.10298352127988109</v>
      </c>
      <c r="S114" s="31">
        <v>1130287</v>
      </c>
      <c r="T114" s="32">
        <v>2.0866450382230894E-2</v>
      </c>
      <c r="U114" s="31">
        <v>2366019</v>
      </c>
      <c r="V114" s="32">
        <v>6.2167738552608265E-2</v>
      </c>
      <c r="W114" s="31">
        <v>1742353</v>
      </c>
      <c r="X114" s="32">
        <v>9.0021132866800357E-2</v>
      </c>
      <c r="Y114" s="31">
        <v>1349646</v>
      </c>
      <c r="Z114" s="32">
        <v>2.057643664906017E-2</v>
      </c>
      <c r="AA114" s="31">
        <v>3091999</v>
      </c>
      <c r="AB114" s="32">
        <v>5.8580030148314144E-2</v>
      </c>
    </row>
    <row r="115" spans="2:28" ht="15" hidden="1" customHeight="1" outlineLevel="1" x14ac:dyDescent="0.25">
      <c r="B115" s="43" t="s">
        <v>58</v>
      </c>
      <c r="C115" s="26">
        <v>13849</v>
      </c>
      <c r="D115" s="29">
        <v>-0.18477748999293619</v>
      </c>
      <c r="E115" s="40">
        <v>2982</v>
      </c>
      <c r="F115" s="29">
        <v>4.2292904578818513E-2</v>
      </c>
      <c r="G115" s="40">
        <v>2437</v>
      </c>
      <c r="H115" s="29">
        <v>4.4577796828118244E-2</v>
      </c>
      <c r="I115" s="40">
        <v>5419</v>
      </c>
      <c r="J115" s="29">
        <v>4.3319214478244161E-2</v>
      </c>
      <c r="K115" s="26">
        <v>61574</v>
      </c>
      <c r="L115" s="29">
        <v>0.20759379474004191</v>
      </c>
      <c r="M115" s="26">
        <v>33731</v>
      </c>
      <c r="N115" s="29">
        <v>0.21295264123125612</v>
      </c>
      <c r="O115" s="26">
        <v>95305</v>
      </c>
      <c r="P115" s="29">
        <v>0.2094850123099572</v>
      </c>
      <c r="Q115" s="40">
        <v>202516</v>
      </c>
      <c r="R115" s="29">
        <v>0.27873614022680782</v>
      </c>
      <c r="S115" s="40">
        <v>159496</v>
      </c>
      <c r="T115" s="29">
        <v>3.3607672866308169E-2</v>
      </c>
      <c r="U115" s="40">
        <v>362012</v>
      </c>
      <c r="V115" s="29">
        <v>0.1577641181775733</v>
      </c>
      <c r="W115" s="26">
        <v>280921</v>
      </c>
      <c r="X115" s="29">
        <v>0.22560534008114819</v>
      </c>
      <c r="Y115" s="26">
        <v>195664</v>
      </c>
      <c r="Z115" s="29">
        <v>6.0785461800360041E-2</v>
      </c>
      <c r="AA115" s="26">
        <v>476585</v>
      </c>
      <c r="AB115" s="29">
        <v>0.15211211085378884</v>
      </c>
    </row>
    <row r="116" spans="2:28" ht="15" hidden="1" customHeight="1" outlineLevel="1" x14ac:dyDescent="0.25">
      <c r="B116" s="43" t="s">
        <v>59</v>
      </c>
      <c r="C116" s="26">
        <v>17429</v>
      </c>
      <c r="D116" s="29">
        <v>0.18677652185755145</v>
      </c>
      <c r="E116" s="40">
        <v>2946</v>
      </c>
      <c r="F116" s="29">
        <v>7.5575027382256188E-2</v>
      </c>
      <c r="G116" s="40">
        <v>2682</v>
      </c>
      <c r="H116" s="29">
        <v>3.953488372093017E-2</v>
      </c>
      <c r="I116" s="40">
        <v>5628</v>
      </c>
      <c r="J116" s="29">
        <v>5.8093626621545491E-2</v>
      </c>
      <c r="K116" s="26">
        <v>57387</v>
      </c>
      <c r="L116" s="29">
        <v>0.12490443987062627</v>
      </c>
      <c r="M116" s="26">
        <v>30700</v>
      </c>
      <c r="N116" s="29">
        <v>-4.510108864696738E-2</v>
      </c>
      <c r="O116" s="26">
        <v>88087</v>
      </c>
      <c r="P116" s="29">
        <v>5.9183550772560656E-2</v>
      </c>
      <c r="Q116" s="40">
        <v>186145</v>
      </c>
      <c r="R116" s="29">
        <v>0.13144298565523949</v>
      </c>
      <c r="S116" s="40">
        <v>172447</v>
      </c>
      <c r="T116" s="29">
        <v>1.8293583074006969E-2</v>
      </c>
      <c r="U116" s="40">
        <v>358592</v>
      </c>
      <c r="V116" s="29">
        <v>7.4050001647352648E-2</v>
      </c>
      <c r="W116" s="26">
        <v>263907</v>
      </c>
      <c r="X116" s="29">
        <v>0.13284254807692308</v>
      </c>
      <c r="Y116" s="26">
        <v>205829</v>
      </c>
      <c r="Z116" s="29">
        <v>8.5751106189269066E-3</v>
      </c>
      <c r="AA116" s="26">
        <v>469736</v>
      </c>
      <c r="AB116" s="29">
        <v>7.4814833458798802E-2</v>
      </c>
    </row>
    <row r="117" spans="2:28" ht="15" hidden="1" customHeight="1" outlineLevel="1" x14ac:dyDescent="0.25">
      <c r="B117" s="43" t="s">
        <v>60</v>
      </c>
      <c r="C117" s="26">
        <v>15692</v>
      </c>
      <c r="D117" s="29">
        <v>-3.8892631836834668E-2</v>
      </c>
      <c r="E117" s="40">
        <v>2743</v>
      </c>
      <c r="F117" s="29">
        <v>-0.11344537815126055</v>
      </c>
      <c r="G117" s="40">
        <v>2402</v>
      </c>
      <c r="H117" s="29">
        <v>-3.68885324779471E-2</v>
      </c>
      <c r="I117" s="40">
        <v>5145</v>
      </c>
      <c r="J117" s="29">
        <v>-7.9277022190407997E-2</v>
      </c>
      <c r="K117" s="26">
        <v>53184</v>
      </c>
      <c r="L117" s="29">
        <v>7.9987816021931168E-2</v>
      </c>
      <c r="M117" s="26">
        <v>25716</v>
      </c>
      <c r="N117" s="29">
        <v>0.11185092308357469</v>
      </c>
      <c r="O117" s="26">
        <v>78900</v>
      </c>
      <c r="P117" s="29">
        <v>9.0170503219388243E-2</v>
      </c>
      <c r="Q117" s="40">
        <v>164677</v>
      </c>
      <c r="R117" s="29">
        <v>0.11247948009484765</v>
      </c>
      <c r="S117" s="40">
        <v>157199</v>
      </c>
      <c r="T117" s="29">
        <v>3.6085260077509229E-2</v>
      </c>
      <c r="U117" s="40">
        <v>321876</v>
      </c>
      <c r="V117" s="29">
        <v>7.3811263348579237E-2</v>
      </c>
      <c r="W117" s="26">
        <v>236296</v>
      </c>
      <c r="X117" s="29">
        <v>9.0464389712634929E-2</v>
      </c>
      <c r="Y117" s="26">
        <v>185317</v>
      </c>
      <c r="Z117" s="29">
        <v>4.4940145590283365E-2</v>
      </c>
      <c r="AA117" s="26">
        <v>421613</v>
      </c>
      <c r="AB117" s="29">
        <v>6.9975129428484495E-2</v>
      </c>
    </row>
    <row r="118" spans="2:28" ht="15" hidden="1" customHeight="1" outlineLevel="1" x14ac:dyDescent="0.25">
      <c r="B118" s="43" t="s">
        <v>61</v>
      </c>
      <c r="C118" s="26">
        <v>14266</v>
      </c>
      <c r="D118" s="29">
        <v>1.8708940302770705E-2</v>
      </c>
      <c r="E118" s="40">
        <v>2528</v>
      </c>
      <c r="F118" s="29">
        <v>9.2008639308855278E-2</v>
      </c>
      <c r="G118" s="40">
        <v>2112</v>
      </c>
      <c r="H118" s="29">
        <v>-0.12546583850931681</v>
      </c>
      <c r="I118" s="40">
        <v>4640</v>
      </c>
      <c r="J118" s="29">
        <v>-1.9027484143763207E-2</v>
      </c>
      <c r="K118" s="26">
        <v>46950</v>
      </c>
      <c r="L118" s="29">
        <v>2.2586195630867056E-2</v>
      </c>
      <c r="M118" s="26">
        <v>26776</v>
      </c>
      <c r="N118" s="29">
        <v>4.0491178985000431E-2</v>
      </c>
      <c r="O118" s="26">
        <v>73726</v>
      </c>
      <c r="P118" s="29">
        <v>2.9017265203009179E-2</v>
      </c>
      <c r="Q118" s="40">
        <v>169771</v>
      </c>
      <c r="R118" s="29">
        <v>7.7555346806133851E-2</v>
      </c>
      <c r="S118" s="40">
        <v>159303</v>
      </c>
      <c r="T118" s="29">
        <v>9.952099610723053E-2</v>
      </c>
      <c r="U118" s="40">
        <v>329074</v>
      </c>
      <c r="V118" s="29">
        <v>8.8078138845904652E-2</v>
      </c>
      <c r="W118" s="26">
        <v>233515</v>
      </c>
      <c r="X118" s="29">
        <v>6.2474975430422575E-2</v>
      </c>
      <c r="Y118" s="26">
        <v>188191</v>
      </c>
      <c r="Z118" s="29">
        <v>8.7601786942375082E-2</v>
      </c>
      <c r="AA118" s="26">
        <v>421706</v>
      </c>
      <c r="AB118" s="29">
        <v>7.3543151136534313E-2</v>
      </c>
    </row>
    <row r="119" spans="2:28" collapsed="1" x14ac:dyDescent="0.25">
      <c r="B119" s="145">
        <v>2006</v>
      </c>
      <c r="C119" s="40">
        <v>182773</v>
      </c>
      <c r="D119" s="41">
        <v>7.452279504577719E-3</v>
      </c>
      <c r="E119" s="40">
        <v>31594</v>
      </c>
      <c r="F119" s="41">
        <v>2.332059337954262E-2</v>
      </c>
      <c r="G119" s="40">
        <v>24548</v>
      </c>
      <c r="H119" s="41">
        <v>-7.6587421005115841E-2</v>
      </c>
      <c r="I119" s="40">
        <v>56147</v>
      </c>
      <c r="J119" s="41">
        <v>-2.2816666086532766E-2</v>
      </c>
      <c r="K119" s="40">
        <v>724637</v>
      </c>
      <c r="L119" s="41">
        <v>9.5968746975123365E-2</v>
      </c>
      <c r="M119" s="40">
        <v>378551</v>
      </c>
      <c r="N119" s="41">
        <v>5.6142377269633004E-2</v>
      </c>
      <c r="O119" s="40">
        <v>1103188</v>
      </c>
      <c r="P119" s="41">
        <v>8.1968435051764876E-2</v>
      </c>
      <c r="Q119" s="40">
        <v>2205807</v>
      </c>
      <c r="R119" s="41">
        <v>0.1151709379023953</v>
      </c>
      <c r="S119" s="40">
        <v>1903103</v>
      </c>
      <c r="T119" s="41">
        <v>2.4693066385532925E-2</v>
      </c>
      <c r="U119" s="40">
        <v>4108910</v>
      </c>
      <c r="V119" s="41">
        <v>7.1356402374713968E-2</v>
      </c>
      <c r="W119" s="40">
        <v>3144811</v>
      </c>
      <c r="X119" s="41">
        <v>0.10287051136287917</v>
      </c>
      <c r="Y119" s="40">
        <v>2306202</v>
      </c>
      <c r="Z119" s="41">
        <v>2.851951652221385E-2</v>
      </c>
      <c r="AA119" s="40">
        <v>5451013</v>
      </c>
      <c r="AB119" s="41">
        <v>7.0141303076015848E-2</v>
      </c>
    </row>
    <row r="120" spans="2:28" ht="15" hidden="1" customHeight="1" outlineLevel="1" x14ac:dyDescent="0.25">
      <c r="B120" s="43" t="s">
        <v>49</v>
      </c>
      <c r="C120" s="26">
        <v>16031</v>
      </c>
      <c r="D120" s="29">
        <v>5.7089084065244933E-3</v>
      </c>
      <c r="E120" s="40">
        <v>2993</v>
      </c>
      <c r="F120" s="29">
        <v>9.1141086401749893E-2</v>
      </c>
      <c r="G120" s="40">
        <v>2470</v>
      </c>
      <c r="H120" s="29">
        <v>1.8136850783182279E-2</v>
      </c>
      <c r="I120" s="40">
        <v>5463</v>
      </c>
      <c r="J120" s="29">
        <v>5.6877539175856029E-2</v>
      </c>
      <c r="K120" s="26">
        <v>49685</v>
      </c>
      <c r="L120" s="29">
        <v>3.6810584086308662E-2</v>
      </c>
      <c r="M120" s="26">
        <v>28751</v>
      </c>
      <c r="N120" s="29">
        <v>-2.670954637779277E-2</v>
      </c>
      <c r="O120" s="26">
        <v>78436</v>
      </c>
      <c r="P120" s="29">
        <v>1.2586979254076258E-2</v>
      </c>
      <c r="Q120" s="40">
        <v>159307</v>
      </c>
      <c r="R120" s="29">
        <v>2.6628000644433714E-2</v>
      </c>
      <c r="S120" s="40">
        <v>159381</v>
      </c>
      <c r="T120" s="29">
        <v>-1.433527727444206E-2</v>
      </c>
      <c r="U120" s="40">
        <v>318688</v>
      </c>
      <c r="V120" s="29">
        <v>5.7246728983759709E-3</v>
      </c>
      <c r="W120" s="26">
        <v>228016</v>
      </c>
      <c r="X120" s="29">
        <v>2.8122590506765688E-2</v>
      </c>
      <c r="Y120" s="26">
        <v>190602</v>
      </c>
      <c r="Z120" s="29">
        <v>-1.581597087754627E-2</v>
      </c>
      <c r="AA120" s="26">
        <v>418618</v>
      </c>
      <c r="AB120" s="29">
        <v>7.6400188713761086E-3</v>
      </c>
    </row>
    <row r="121" spans="2:28" ht="15" hidden="1" customHeight="1" outlineLevel="1" x14ac:dyDescent="0.25">
      <c r="B121" s="43" t="s">
        <v>50</v>
      </c>
      <c r="C121" s="26">
        <v>18467</v>
      </c>
      <c r="D121" s="29">
        <v>-1.4059373817120191E-3</v>
      </c>
      <c r="E121" s="40">
        <v>2589</v>
      </c>
      <c r="F121" s="29">
        <v>7.3929961089493901E-3</v>
      </c>
      <c r="G121" s="40">
        <v>2507</v>
      </c>
      <c r="H121" s="29">
        <v>-9.9173553719008267E-2</v>
      </c>
      <c r="I121" s="40">
        <v>5096</v>
      </c>
      <c r="J121" s="29">
        <v>-4.801046142350085E-2</v>
      </c>
      <c r="K121" s="26">
        <v>51062</v>
      </c>
      <c r="L121" s="29">
        <v>8.4049848204997613E-2</v>
      </c>
      <c r="M121" s="26">
        <v>27463</v>
      </c>
      <c r="N121" s="29">
        <v>4.3714254489812809E-4</v>
      </c>
      <c r="O121" s="26">
        <v>78525</v>
      </c>
      <c r="P121" s="29">
        <v>5.3263406389999268E-2</v>
      </c>
      <c r="Q121" s="40">
        <v>165606</v>
      </c>
      <c r="R121" s="29">
        <v>8.4611001591491153E-2</v>
      </c>
      <c r="S121" s="40">
        <v>157067</v>
      </c>
      <c r="T121" s="29">
        <v>6.8919286783721168E-2</v>
      </c>
      <c r="U121" s="40">
        <v>322673</v>
      </c>
      <c r="V121" s="29">
        <v>7.6915631768832649E-2</v>
      </c>
      <c r="W121" s="26">
        <v>237724</v>
      </c>
      <c r="X121" s="29">
        <v>7.639017808225379E-2</v>
      </c>
      <c r="Y121" s="26">
        <v>187037</v>
      </c>
      <c r="Z121" s="29">
        <v>5.5668438935735587E-2</v>
      </c>
      <c r="AA121" s="26">
        <v>424761</v>
      </c>
      <c r="AB121" s="29">
        <v>6.7166297763719518E-2</v>
      </c>
    </row>
    <row r="122" spans="2:28" ht="15" hidden="1" customHeight="1" outlineLevel="1" x14ac:dyDescent="0.25">
      <c r="B122" s="43" t="s">
        <v>51</v>
      </c>
      <c r="C122" s="26">
        <v>15643</v>
      </c>
      <c r="D122" s="29">
        <v>8.2500805671930078E-3</v>
      </c>
      <c r="E122" s="40">
        <v>2848</v>
      </c>
      <c r="F122" s="29">
        <v>-2.732240437158473E-2</v>
      </c>
      <c r="G122" s="40">
        <v>2427</v>
      </c>
      <c r="H122" s="29">
        <v>-1.7010935601458055E-2</v>
      </c>
      <c r="I122" s="40">
        <v>5275</v>
      </c>
      <c r="J122" s="29">
        <v>-2.2605151009820301E-2</v>
      </c>
      <c r="K122" s="26">
        <v>55773</v>
      </c>
      <c r="L122" s="29">
        <v>1.9336562185872319E-2</v>
      </c>
      <c r="M122" s="26">
        <v>29185</v>
      </c>
      <c r="N122" s="29">
        <v>-8.6198259127058696E-2</v>
      </c>
      <c r="O122" s="26">
        <v>84958</v>
      </c>
      <c r="P122" s="29">
        <v>-1.9560776891740628E-2</v>
      </c>
      <c r="Q122" s="40">
        <v>187710</v>
      </c>
      <c r="R122" s="29">
        <v>2.0046625113438132E-2</v>
      </c>
      <c r="S122" s="40">
        <v>165394</v>
      </c>
      <c r="T122" s="29">
        <v>-7.2269152671670112E-2</v>
      </c>
      <c r="U122" s="40">
        <v>353104</v>
      </c>
      <c r="V122" s="29">
        <v>-2.5379589786336698E-2</v>
      </c>
      <c r="W122" s="26">
        <v>261974</v>
      </c>
      <c r="X122" s="29">
        <v>1.864460161988335E-2</v>
      </c>
      <c r="Y122" s="26">
        <v>197006</v>
      </c>
      <c r="Z122" s="29">
        <v>-7.3719350212755996E-2</v>
      </c>
      <c r="AA122" s="26">
        <v>458980</v>
      </c>
      <c r="AB122" s="29">
        <v>-2.3164149626274888E-2</v>
      </c>
    </row>
    <row r="123" spans="2:28" ht="15" hidden="1" customHeight="1" outlineLevel="1" x14ac:dyDescent="0.25">
      <c r="B123" s="43" t="s">
        <v>52</v>
      </c>
      <c r="C123" s="26">
        <v>13983</v>
      </c>
      <c r="D123" s="29">
        <v>6.2457260086619559E-2</v>
      </c>
      <c r="E123" s="40">
        <v>2078</v>
      </c>
      <c r="F123" s="29">
        <v>-0.2225963337074448</v>
      </c>
      <c r="G123" s="40">
        <v>2176</v>
      </c>
      <c r="H123" s="29">
        <v>-8.6560364464692841E-3</v>
      </c>
      <c r="I123" s="40">
        <v>4254</v>
      </c>
      <c r="J123" s="29">
        <v>-0.12612982744453571</v>
      </c>
      <c r="K123" s="26">
        <v>61128</v>
      </c>
      <c r="L123" s="29">
        <v>-8.5389391785741009E-2</v>
      </c>
      <c r="M123" s="26">
        <v>33153</v>
      </c>
      <c r="N123" s="29">
        <v>0.17931844052361989</v>
      </c>
      <c r="O123" s="26">
        <v>94281</v>
      </c>
      <c r="P123" s="29">
        <v>-7.0144396347435745E-3</v>
      </c>
      <c r="Q123" s="40">
        <v>171305</v>
      </c>
      <c r="R123" s="29">
        <v>0.10706484509299585</v>
      </c>
      <c r="S123" s="40">
        <v>150886</v>
      </c>
      <c r="T123" s="29">
        <v>0.15757171242913137</v>
      </c>
      <c r="U123" s="40">
        <v>322191</v>
      </c>
      <c r="V123" s="29">
        <v>0.13015767227318165</v>
      </c>
      <c r="W123" s="26">
        <v>248494</v>
      </c>
      <c r="X123" s="29">
        <v>4.6700392153559145E-2</v>
      </c>
      <c r="Y123" s="26">
        <v>186215</v>
      </c>
      <c r="Z123" s="29">
        <v>0.15910590461488661</v>
      </c>
      <c r="AA123" s="26">
        <v>434709</v>
      </c>
      <c r="AB123" s="29">
        <v>9.206629134730604E-2</v>
      </c>
    </row>
    <row r="124" spans="2:28" ht="15" hidden="1" customHeight="1" outlineLevel="1" x14ac:dyDescent="0.25">
      <c r="B124" s="43" t="s">
        <v>53</v>
      </c>
      <c r="C124" s="26">
        <v>11545</v>
      </c>
      <c r="D124" s="29">
        <v>6.2195234152175871E-2</v>
      </c>
      <c r="E124" s="40">
        <v>2266</v>
      </c>
      <c r="F124" s="29">
        <v>0.11296660117878199</v>
      </c>
      <c r="G124" s="40">
        <v>1913</v>
      </c>
      <c r="H124" s="29">
        <v>-2.9426686960933535E-2</v>
      </c>
      <c r="I124" s="40">
        <v>4179</v>
      </c>
      <c r="J124" s="29">
        <v>4.2924881457449438E-2</v>
      </c>
      <c r="K124" s="26">
        <v>83531</v>
      </c>
      <c r="L124" s="29">
        <v>-3.6751308840148544E-2</v>
      </c>
      <c r="M124" s="26">
        <v>44429</v>
      </c>
      <c r="N124" s="29">
        <v>6.3877500169886581E-3</v>
      </c>
      <c r="O124" s="26">
        <v>127960</v>
      </c>
      <c r="P124" s="29">
        <v>-2.2198448783097069E-2</v>
      </c>
      <c r="Q124" s="40">
        <v>198135</v>
      </c>
      <c r="R124" s="29">
        <v>5.0891057600509271E-2</v>
      </c>
      <c r="S124" s="40">
        <v>181477</v>
      </c>
      <c r="T124" s="29">
        <v>6.0996001028974955E-2</v>
      </c>
      <c r="U124" s="40">
        <v>379612</v>
      </c>
      <c r="V124" s="29">
        <v>5.5697695114354406E-2</v>
      </c>
      <c r="W124" s="26">
        <v>295477</v>
      </c>
      <c r="X124" s="29">
        <v>2.5381468127414042E-2</v>
      </c>
      <c r="Y124" s="26">
        <v>227819</v>
      </c>
      <c r="Z124" s="29">
        <v>4.9073963216400562E-2</v>
      </c>
      <c r="AA124" s="26">
        <v>523296</v>
      </c>
      <c r="AB124" s="29">
        <v>3.5563251372878746E-2</v>
      </c>
    </row>
    <row r="125" spans="2:28" ht="15" hidden="1" customHeight="1" outlineLevel="1" x14ac:dyDescent="0.25">
      <c r="B125" s="43" t="s">
        <v>54</v>
      </c>
      <c r="C125" s="26">
        <v>13342</v>
      </c>
      <c r="D125" s="29">
        <v>3.4596871239469529E-3</v>
      </c>
      <c r="E125" s="40">
        <v>2217</v>
      </c>
      <c r="F125" s="29">
        <v>-7.4321503131523969E-2</v>
      </c>
      <c r="G125" s="40">
        <v>1446</v>
      </c>
      <c r="H125" s="29">
        <v>-0.28166915052160957</v>
      </c>
      <c r="I125" s="40">
        <v>3663</v>
      </c>
      <c r="J125" s="29">
        <v>-0.16901088929219599</v>
      </c>
      <c r="K125" s="26">
        <v>67514</v>
      </c>
      <c r="L125" s="29">
        <v>1.002333792112986E-2</v>
      </c>
      <c r="M125" s="26">
        <v>36347</v>
      </c>
      <c r="N125" s="29">
        <v>0.10025730286060242</v>
      </c>
      <c r="O125" s="26">
        <v>103861</v>
      </c>
      <c r="P125" s="29">
        <v>3.9868240571091063E-2</v>
      </c>
      <c r="Q125" s="40">
        <v>180964</v>
      </c>
      <c r="R125" s="29">
        <v>5.1511048873032372E-2</v>
      </c>
      <c r="S125" s="40">
        <v>181022</v>
      </c>
      <c r="T125" s="29">
        <v>4.467310322539686E-2</v>
      </c>
      <c r="U125" s="40">
        <v>361986</v>
      </c>
      <c r="V125" s="29">
        <v>4.8080375238867434E-2</v>
      </c>
      <c r="W125" s="26">
        <v>264037</v>
      </c>
      <c r="X125" s="29">
        <v>3.6927511644163857E-2</v>
      </c>
      <c r="Y125" s="26">
        <v>218815</v>
      </c>
      <c r="Z125" s="29">
        <v>5.0333846944016436E-2</v>
      </c>
      <c r="AA125" s="26">
        <v>482852</v>
      </c>
      <c r="AB125" s="29">
        <v>4.2960236563181153E-2</v>
      </c>
    </row>
    <row r="126" spans="2:28" ht="15" hidden="1" customHeight="1" outlineLevel="1" x14ac:dyDescent="0.25">
      <c r="B126" s="43" t="s">
        <v>55</v>
      </c>
      <c r="C126" s="26">
        <v>14500</v>
      </c>
      <c r="D126" s="29">
        <v>4.3540842029506921E-2</v>
      </c>
      <c r="E126" s="40">
        <v>2284</v>
      </c>
      <c r="F126" s="29">
        <v>1.6918967052537814E-2</v>
      </c>
      <c r="G126" s="40">
        <v>1845</v>
      </c>
      <c r="H126" s="29">
        <v>0.25938566552901032</v>
      </c>
      <c r="I126" s="40">
        <v>4129</v>
      </c>
      <c r="J126" s="29">
        <v>0.11263810293721366</v>
      </c>
      <c r="K126" s="26">
        <v>46643</v>
      </c>
      <c r="L126" s="29">
        <v>-6.8276702423043845E-2</v>
      </c>
      <c r="M126" s="26">
        <v>26475</v>
      </c>
      <c r="N126" s="29">
        <v>0.13802441540577726</v>
      </c>
      <c r="O126" s="26">
        <v>73118</v>
      </c>
      <c r="P126" s="29">
        <v>-2.8230480736447516E-3</v>
      </c>
      <c r="Q126" s="40">
        <v>138403</v>
      </c>
      <c r="R126" s="29">
        <v>4.4614014431060056E-2</v>
      </c>
      <c r="S126" s="40">
        <v>119733</v>
      </c>
      <c r="T126" s="29">
        <v>-3.7415485541093529E-2</v>
      </c>
      <c r="U126" s="40">
        <v>258136</v>
      </c>
      <c r="V126" s="29">
        <v>4.8933544587139721E-3</v>
      </c>
      <c r="W126" s="26">
        <v>201830</v>
      </c>
      <c r="X126" s="29">
        <v>1.5783063404028352E-2</v>
      </c>
      <c r="Y126" s="26">
        <v>148053</v>
      </c>
      <c r="Z126" s="29">
        <v>-7.1286783443761381E-3</v>
      </c>
      <c r="AA126" s="26">
        <v>349883</v>
      </c>
      <c r="AB126" s="29">
        <v>5.9601506569679774E-3</v>
      </c>
    </row>
    <row r="127" spans="2:28" ht="15" hidden="1" customHeight="1" outlineLevel="1" x14ac:dyDescent="0.25">
      <c r="B127" s="43" t="s">
        <v>56</v>
      </c>
      <c r="C127" s="26">
        <v>15905</v>
      </c>
      <c r="D127" s="29">
        <v>0.11849507735583686</v>
      </c>
      <c r="E127" s="40">
        <v>2590</v>
      </c>
      <c r="F127" s="29">
        <v>-2.5216409484380864E-2</v>
      </c>
      <c r="G127" s="40">
        <v>1978</v>
      </c>
      <c r="H127" s="29">
        <v>-0.15865589111016587</v>
      </c>
      <c r="I127" s="40">
        <v>4568</v>
      </c>
      <c r="J127" s="29">
        <v>-8.7859424920127771E-2</v>
      </c>
      <c r="K127" s="26">
        <v>48686</v>
      </c>
      <c r="L127" s="29">
        <v>1.165714285714281E-2</v>
      </c>
      <c r="M127" s="26">
        <v>23803</v>
      </c>
      <c r="N127" s="29">
        <v>6.5535610367518649E-2</v>
      </c>
      <c r="O127" s="26">
        <v>72489</v>
      </c>
      <c r="P127" s="29">
        <v>2.8738079019073659E-2</v>
      </c>
      <c r="Q127" s="40">
        <v>148098</v>
      </c>
      <c r="R127" s="29">
        <v>8.5651032885187828E-2</v>
      </c>
      <c r="S127" s="40">
        <v>122015</v>
      </c>
      <c r="T127" s="29">
        <v>-2.379278203849311E-3</v>
      </c>
      <c r="U127" s="40">
        <v>270113</v>
      </c>
      <c r="V127" s="29">
        <v>4.4036023500309218E-2</v>
      </c>
      <c r="W127" s="26">
        <v>215279</v>
      </c>
      <c r="X127" s="29">
        <v>6.8827699884815408E-2</v>
      </c>
      <c r="Y127" s="26">
        <v>147796</v>
      </c>
      <c r="Z127" s="29">
        <v>5.4423249612234326E-3</v>
      </c>
      <c r="AA127" s="26">
        <v>363075</v>
      </c>
      <c r="AB127" s="29">
        <v>4.2085232425978392E-2</v>
      </c>
    </row>
    <row r="128" spans="2:28" collapsed="1" x14ac:dyDescent="0.25">
      <c r="B128" s="30" t="s">
        <v>71</v>
      </c>
      <c r="C128" s="31">
        <v>111953</v>
      </c>
      <c r="D128" s="32">
        <v>1.5971976441334856E-2</v>
      </c>
      <c r="E128" s="31">
        <v>19250</v>
      </c>
      <c r="F128" s="32">
        <v>0.12956225795094478</v>
      </c>
      <c r="G128" s="31">
        <v>17500</v>
      </c>
      <c r="H128" s="32">
        <v>-9.0483862585104768E-2</v>
      </c>
      <c r="I128" s="31">
        <v>36750</v>
      </c>
      <c r="J128" s="32">
        <v>1.2871041534602945E-2</v>
      </c>
      <c r="K128" s="31">
        <v>346901</v>
      </c>
      <c r="L128" s="32">
        <v>1.5818494344053802E-2</v>
      </c>
      <c r="M128" s="31">
        <v>197751</v>
      </c>
      <c r="N128" s="32">
        <v>4.6284979603498311E-2</v>
      </c>
      <c r="O128" s="31">
        <v>544652</v>
      </c>
      <c r="P128" s="32">
        <v>2.6672849489728589E-2</v>
      </c>
      <c r="Q128" s="31">
        <v>1120354</v>
      </c>
      <c r="R128" s="32">
        <v>7.524324490332579E-2</v>
      </c>
      <c r="S128" s="31">
        <v>1107184</v>
      </c>
      <c r="T128" s="32">
        <v>-5.8426532481437365E-2</v>
      </c>
      <c r="U128" s="31">
        <v>2227538</v>
      </c>
      <c r="V128" s="32">
        <v>4.3722701492125982E-3</v>
      </c>
      <c r="W128" s="31">
        <v>1598458</v>
      </c>
      <c r="X128" s="32">
        <v>5.8099356054989615E-2</v>
      </c>
      <c r="Y128" s="31">
        <v>1322435</v>
      </c>
      <c r="Z128" s="32">
        <v>-4.4573815628722979E-2</v>
      </c>
      <c r="AA128" s="31">
        <v>2920893</v>
      </c>
      <c r="AB128" s="32">
        <v>9.0071261795643398E-3</v>
      </c>
    </row>
    <row r="129" spans="2:28" ht="15" hidden="1" customHeight="1" outlineLevel="1" x14ac:dyDescent="0.25">
      <c r="B129" s="43" t="s">
        <v>58</v>
      </c>
      <c r="C129" s="26">
        <v>16988</v>
      </c>
      <c r="D129" s="29">
        <v>0.23540106174096431</v>
      </c>
      <c r="E129" s="40">
        <v>2861</v>
      </c>
      <c r="F129" s="29">
        <v>8.0030200075500213E-2</v>
      </c>
      <c r="G129" s="40">
        <v>2333</v>
      </c>
      <c r="H129" s="29">
        <v>-0.19828178694158072</v>
      </c>
      <c r="I129" s="40">
        <v>5194</v>
      </c>
      <c r="J129" s="29">
        <v>-6.5659291239431594E-2</v>
      </c>
      <c r="K129" s="26">
        <v>50989</v>
      </c>
      <c r="L129" s="29">
        <v>3.1977979720293925E-2</v>
      </c>
      <c r="M129" s="26">
        <v>27809</v>
      </c>
      <c r="N129" s="29">
        <v>1.8122574503917299E-2</v>
      </c>
      <c r="O129" s="26">
        <v>78798</v>
      </c>
      <c r="P129" s="29">
        <v>2.7045344942194571E-2</v>
      </c>
      <c r="Q129" s="40">
        <v>158372</v>
      </c>
      <c r="R129" s="29">
        <v>-4.9906713619811471E-2</v>
      </c>
      <c r="S129" s="40">
        <v>154310</v>
      </c>
      <c r="T129" s="29">
        <v>-0.118591208188631</v>
      </c>
      <c r="U129" s="40">
        <v>312682</v>
      </c>
      <c r="V129" s="29">
        <v>-8.5091130403232684E-2</v>
      </c>
      <c r="W129" s="26">
        <v>229210</v>
      </c>
      <c r="X129" s="29">
        <v>-1.4150537634408655E-2</v>
      </c>
      <c r="Y129" s="26">
        <v>184452</v>
      </c>
      <c r="Z129" s="29">
        <v>-0.10153144727612817</v>
      </c>
      <c r="AA129" s="26">
        <v>413662</v>
      </c>
      <c r="AB129" s="29">
        <v>-5.5126131805681156E-2</v>
      </c>
    </row>
    <row r="130" spans="2:28" ht="15" hidden="1" customHeight="1" outlineLevel="1" x14ac:dyDescent="0.25">
      <c r="B130" s="43" t="s">
        <v>59</v>
      </c>
      <c r="C130" s="26">
        <v>14686</v>
      </c>
      <c r="D130" s="29">
        <v>-0.14167153711279956</v>
      </c>
      <c r="E130" s="40">
        <v>2739</v>
      </c>
      <c r="F130" s="29">
        <v>6.8669527896995763E-2</v>
      </c>
      <c r="G130" s="40">
        <v>2580</v>
      </c>
      <c r="H130" s="29">
        <v>3.7394451145958962E-2</v>
      </c>
      <c r="I130" s="40">
        <v>5319</v>
      </c>
      <c r="J130" s="29">
        <v>5.3267326732673315E-2</v>
      </c>
      <c r="K130" s="26">
        <v>51015</v>
      </c>
      <c r="L130" s="29">
        <v>1.7512017073219477E-2</v>
      </c>
      <c r="M130" s="26">
        <v>32150</v>
      </c>
      <c r="N130" s="29">
        <v>0.14870658853794483</v>
      </c>
      <c r="O130" s="26">
        <v>83165</v>
      </c>
      <c r="P130" s="29">
        <v>6.4511999999999903E-2</v>
      </c>
      <c r="Q130" s="40">
        <v>164520</v>
      </c>
      <c r="R130" s="29">
        <v>0.14116863659064416</v>
      </c>
      <c r="S130" s="40">
        <v>169349</v>
      </c>
      <c r="T130" s="29">
        <v>2.9978104853424226E-2</v>
      </c>
      <c r="U130" s="40">
        <v>333869</v>
      </c>
      <c r="V130" s="29">
        <v>8.1924767003253463E-2</v>
      </c>
      <c r="W130" s="26">
        <v>232960</v>
      </c>
      <c r="X130" s="29">
        <v>8.8710054304648178E-2</v>
      </c>
      <c r="Y130" s="26">
        <v>204079</v>
      </c>
      <c r="Z130" s="29">
        <v>4.7122809718053382E-2</v>
      </c>
      <c r="AA130" s="26">
        <v>437039</v>
      </c>
      <c r="AB130" s="29">
        <v>6.8886915986137609E-2</v>
      </c>
    </row>
    <row r="131" spans="2:28" ht="15" hidden="1" customHeight="1" outlineLevel="1" x14ac:dyDescent="0.25">
      <c r="B131" s="43" t="s">
        <v>60</v>
      </c>
      <c r="C131" s="26">
        <v>16327</v>
      </c>
      <c r="D131" s="29">
        <v>4.985842668964624E-3</v>
      </c>
      <c r="E131" s="40">
        <v>3094</v>
      </c>
      <c r="F131" s="29">
        <v>0.38868940754039505</v>
      </c>
      <c r="G131" s="40">
        <v>2494</v>
      </c>
      <c r="H131" s="29">
        <v>-0.16977363515312915</v>
      </c>
      <c r="I131" s="40">
        <v>5588</v>
      </c>
      <c r="J131" s="29">
        <v>6.8042813455657436E-2</v>
      </c>
      <c r="K131" s="26">
        <v>49245</v>
      </c>
      <c r="L131" s="29">
        <v>4.0778876541951448E-3</v>
      </c>
      <c r="M131" s="26">
        <v>23129</v>
      </c>
      <c r="N131" s="29">
        <v>-0.129867198374779</v>
      </c>
      <c r="O131" s="26">
        <v>72374</v>
      </c>
      <c r="P131" s="29">
        <v>-4.3001084283183055E-2</v>
      </c>
      <c r="Q131" s="40">
        <v>148027</v>
      </c>
      <c r="R131" s="29">
        <v>-2.3104640726466341E-2</v>
      </c>
      <c r="S131" s="40">
        <v>151724</v>
      </c>
      <c r="T131" s="29">
        <v>-0.11163937209806141</v>
      </c>
      <c r="U131" s="40">
        <v>299751</v>
      </c>
      <c r="V131" s="29">
        <v>-7.0017591268277668E-2</v>
      </c>
      <c r="W131" s="26">
        <v>216693</v>
      </c>
      <c r="X131" s="29">
        <v>-1.0746552109821228E-2</v>
      </c>
      <c r="Y131" s="26">
        <v>177347</v>
      </c>
      <c r="Z131" s="29">
        <v>-0.11492893360482292</v>
      </c>
      <c r="AA131" s="26">
        <v>394040</v>
      </c>
      <c r="AB131" s="29">
        <v>-6.0518855665998239E-2</v>
      </c>
    </row>
    <row r="132" spans="2:28" ht="15" hidden="1" customHeight="1" outlineLevel="1" x14ac:dyDescent="0.25">
      <c r="B132" s="43" t="s">
        <v>61</v>
      </c>
      <c r="C132" s="26">
        <v>14004</v>
      </c>
      <c r="D132" s="29">
        <v>-4.9674267100977221E-2</v>
      </c>
      <c r="E132" s="40">
        <v>2315</v>
      </c>
      <c r="F132" s="29">
        <v>3.5330948121645722E-2</v>
      </c>
      <c r="G132" s="40">
        <v>2415</v>
      </c>
      <c r="H132" s="29">
        <v>-7.1510957324106061E-2</v>
      </c>
      <c r="I132" s="40">
        <v>4730</v>
      </c>
      <c r="J132" s="29">
        <v>-2.2121149472813739E-2</v>
      </c>
      <c r="K132" s="26">
        <v>45913</v>
      </c>
      <c r="L132" s="29">
        <v>5.9954751131221728E-2</v>
      </c>
      <c r="M132" s="26">
        <v>25734</v>
      </c>
      <c r="N132" s="29">
        <v>5.5277618305585197E-2</v>
      </c>
      <c r="O132" s="26">
        <v>71647</v>
      </c>
      <c r="P132" s="29">
        <v>5.8270065876931287E-2</v>
      </c>
      <c r="Q132" s="40">
        <v>157552</v>
      </c>
      <c r="R132" s="29">
        <v>3.3941462134138289E-2</v>
      </c>
      <c r="S132" s="40">
        <v>144884</v>
      </c>
      <c r="T132" s="29">
        <v>-0.11830286507144427</v>
      </c>
      <c r="U132" s="40">
        <v>302436</v>
      </c>
      <c r="V132" s="29">
        <v>-4.5051530766899051E-2</v>
      </c>
      <c r="W132" s="26">
        <v>219784</v>
      </c>
      <c r="X132" s="29">
        <v>3.3460605262662924E-2</v>
      </c>
      <c r="Y132" s="26">
        <v>173033</v>
      </c>
      <c r="Z132" s="29">
        <v>-9.5540768695997591E-2</v>
      </c>
      <c r="AA132" s="26">
        <v>392817</v>
      </c>
      <c r="AB132" s="29">
        <v>-2.7630149091908196E-2</v>
      </c>
    </row>
    <row r="133" spans="2:28" collapsed="1" x14ac:dyDescent="0.25">
      <c r="B133" s="145">
        <v>2005</v>
      </c>
      <c r="C133" s="40">
        <v>181421</v>
      </c>
      <c r="D133" s="41">
        <v>2.3635686557732294E-2</v>
      </c>
      <c r="E133" s="40">
        <v>30874</v>
      </c>
      <c r="F133" s="41">
        <v>3.1747092634674567E-2</v>
      </c>
      <c r="G133" s="40">
        <v>26584</v>
      </c>
      <c r="H133" s="41">
        <v>-7.2920662598081942E-2</v>
      </c>
      <c r="I133" s="40">
        <v>57458</v>
      </c>
      <c r="J133" s="41">
        <v>-1.9471322036212269E-2</v>
      </c>
      <c r="K133" s="40">
        <v>661184</v>
      </c>
      <c r="L133" s="41">
        <v>1.446467816469843E-3</v>
      </c>
      <c r="M133" s="40">
        <v>358428</v>
      </c>
      <c r="N133" s="41">
        <v>3.5634724569843623E-2</v>
      </c>
      <c r="O133" s="40">
        <v>1019612</v>
      </c>
      <c r="P133" s="41">
        <v>1.3204494775042708E-2</v>
      </c>
      <c r="Q133" s="40">
        <v>1977999</v>
      </c>
      <c r="R133" s="41">
        <v>4.6043937040603833E-2</v>
      </c>
      <c r="S133" s="40">
        <v>1857242</v>
      </c>
      <c r="T133" s="41">
        <v>-1.3621089719043411E-2</v>
      </c>
      <c r="U133" s="40">
        <v>3835241</v>
      </c>
      <c r="V133" s="41">
        <v>1.6275012440968295E-2</v>
      </c>
      <c r="W133" s="40">
        <v>2851478</v>
      </c>
      <c r="X133" s="41">
        <v>3.3774205874739671E-2</v>
      </c>
      <c r="Y133" s="40">
        <v>2242254</v>
      </c>
      <c r="Z133" s="41">
        <v>-6.8234396780026962E-3</v>
      </c>
      <c r="AA133" s="40">
        <v>5093732</v>
      </c>
      <c r="AB133" s="41">
        <v>1.550146661358287E-2</v>
      </c>
    </row>
    <row r="134" spans="2:28" ht="15" hidden="1" customHeight="1" outlineLevel="1" x14ac:dyDescent="0.25">
      <c r="B134" s="43" t="s">
        <v>49</v>
      </c>
      <c r="C134" s="26">
        <v>15940</v>
      </c>
      <c r="D134" s="29">
        <v>2.2384709127060587E-2</v>
      </c>
      <c r="E134" s="40">
        <v>2743</v>
      </c>
      <c r="F134" s="29">
        <v>5.5812163202463516E-2</v>
      </c>
      <c r="G134" s="40">
        <v>2426</v>
      </c>
      <c r="H134" s="29">
        <v>-4.4129235618597273E-2</v>
      </c>
      <c r="I134" s="40">
        <v>5169</v>
      </c>
      <c r="J134" s="29">
        <v>6.4252336448598069E-3</v>
      </c>
      <c r="K134" s="26">
        <v>47921</v>
      </c>
      <c r="L134" s="29">
        <v>2.6497301002484708E-2</v>
      </c>
      <c r="M134" s="26">
        <v>29540</v>
      </c>
      <c r="N134" s="29">
        <v>8.682855040470927E-2</v>
      </c>
      <c r="O134" s="26">
        <v>77461</v>
      </c>
      <c r="P134" s="29">
        <v>4.8697606411783889E-2</v>
      </c>
      <c r="Q134" s="40">
        <v>155175</v>
      </c>
      <c r="R134" s="29">
        <v>0.16103762008798972</v>
      </c>
      <c r="S134" s="40">
        <v>161699</v>
      </c>
      <c r="T134" s="29">
        <v>1.8865190132635989E-2</v>
      </c>
      <c r="U134" s="40">
        <v>316874</v>
      </c>
      <c r="V134" s="29">
        <v>8.3859801544002632E-2</v>
      </c>
      <c r="W134" s="26">
        <v>221779</v>
      </c>
      <c r="X134" s="29">
        <v>0.11713386223397548</v>
      </c>
      <c r="Y134" s="26">
        <v>193665</v>
      </c>
      <c r="Z134" s="29">
        <v>2.7820382861964754E-2</v>
      </c>
      <c r="AA134" s="26">
        <v>415444</v>
      </c>
      <c r="AB134" s="29">
        <v>7.364297011484755E-2</v>
      </c>
    </row>
    <row r="135" spans="2:28" ht="15" hidden="1" customHeight="1" outlineLevel="1" x14ac:dyDescent="0.25">
      <c r="B135" s="43" t="s">
        <v>50</v>
      </c>
      <c r="C135" s="26">
        <v>18493</v>
      </c>
      <c r="D135" s="29">
        <v>0.11692939542187597</v>
      </c>
      <c r="E135" s="40">
        <v>2570</v>
      </c>
      <c r="F135" s="29">
        <v>9.08319185059423E-2</v>
      </c>
      <c r="G135" s="40">
        <v>2783</v>
      </c>
      <c r="H135" s="29">
        <v>-2.726319468717231E-2</v>
      </c>
      <c r="I135" s="40">
        <v>5353</v>
      </c>
      <c r="J135" s="29">
        <v>2.6068621813302606E-2</v>
      </c>
      <c r="K135" s="26">
        <v>47103</v>
      </c>
      <c r="L135" s="29">
        <v>-5.8354324097397159E-2</v>
      </c>
      <c r="M135" s="26">
        <v>27451</v>
      </c>
      <c r="N135" s="29">
        <v>2.1736703018572889E-2</v>
      </c>
      <c r="O135" s="26">
        <v>74554</v>
      </c>
      <c r="P135" s="29">
        <v>-3.0368453224778547E-2</v>
      </c>
      <c r="Q135" s="40">
        <v>152687</v>
      </c>
      <c r="R135" s="29">
        <v>0.13402207335006899</v>
      </c>
      <c r="S135" s="40">
        <v>146940</v>
      </c>
      <c r="T135" s="29">
        <v>-5.3587530593842581E-2</v>
      </c>
      <c r="U135" s="40">
        <v>299627</v>
      </c>
      <c r="V135" s="29">
        <v>3.3545818931914884E-2</v>
      </c>
      <c r="W135" s="26">
        <v>220853</v>
      </c>
      <c r="X135" s="29">
        <v>8.4862238858024241E-2</v>
      </c>
      <c r="Y135" s="26">
        <v>177174</v>
      </c>
      <c r="Z135" s="29">
        <v>-4.2240577767206466E-2</v>
      </c>
      <c r="AA135" s="26">
        <v>398027</v>
      </c>
      <c r="AB135" s="29">
        <v>2.4351138162212349E-2</v>
      </c>
    </row>
    <row r="136" spans="2:28" ht="15" hidden="1" customHeight="1" outlineLevel="1" x14ac:dyDescent="0.25">
      <c r="B136" s="43" t="s">
        <v>51</v>
      </c>
      <c r="C136" s="26">
        <v>15515</v>
      </c>
      <c r="D136" s="29">
        <v>-4.2402172571287533E-2</v>
      </c>
      <c r="E136" s="40">
        <v>2928</v>
      </c>
      <c r="F136" s="29">
        <v>0.21393034825870649</v>
      </c>
      <c r="G136" s="40">
        <v>2469</v>
      </c>
      <c r="H136" s="29">
        <v>-0.1306338028169014</v>
      </c>
      <c r="I136" s="40">
        <v>5397</v>
      </c>
      <c r="J136" s="29">
        <v>2.7608530083777616E-2</v>
      </c>
      <c r="K136" s="26">
        <v>54715</v>
      </c>
      <c r="L136" s="29">
        <v>3.4583821805392656E-2</v>
      </c>
      <c r="M136" s="26">
        <v>31938</v>
      </c>
      <c r="N136" s="29">
        <v>0.11332659392756295</v>
      </c>
      <c r="O136" s="26">
        <v>86653</v>
      </c>
      <c r="P136" s="29">
        <v>6.2275507827344923E-2</v>
      </c>
      <c r="Q136" s="40">
        <v>184021</v>
      </c>
      <c r="R136" s="29">
        <v>0.158144159906352</v>
      </c>
      <c r="S136" s="40">
        <v>178278</v>
      </c>
      <c r="T136" s="29">
        <v>-4.8244935002535794E-2</v>
      </c>
      <c r="U136" s="40">
        <v>362299</v>
      </c>
      <c r="V136" s="29">
        <v>4.6477839911267305E-2</v>
      </c>
      <c r="W136" s="26">
        <v>257179</v>
      </c>
      <c r="X136" s="29">
        <v>0.1162622128276467</v>
      </c>
      <c r="Y136" s="26">
        <v>212685</v>
      </c>
      <c r="Z136" s="29">
        <v>-2.8134453167125151E-2</v>
      </c>
      <c r="AA136" s="26">
        <v>469864</v>
      </c>
      <c r="AB136" s="29">
        <v>4.5920286709628666E-2</v>
      </c>
    </row>
    <row r="137" spans="2:28" ht="15" hidden="1" customHeight="1" outlineLevel="1" x14ac:dyDescent="0.25">
      <c r="B137" s="43" t="s">
        <v>52</v>
      </c>
      <c r="C137" s="26">
        <v>13161</v>
      </c>
      <c r="D137" s="29">
        <v>6.6099635479951457E-2</v>
      </c>
      <c r="E137" s="40">
        <v>2673</v>
      </c>
      <c r="F137" s="29">
        <v>0.18379096545615581</v>
      </c>
      <c r="G137" s="40">
        <v>2195</v>
      </c>
      <c r="H137" s="29">
        <v>-5.7130584192439882E-2</v>
      </c>
      <c r="I137" s="40">
        <v>4868</v>
      </c>
      <c r="J137" s="29">
        <v>6.1491495856955902E-2</v>
      </c>
      <c r="K137" s="26">
        <v>66835</v>
      </c>
      <c r="L137" s="29">
        <v>2.6824809107529601E-2</v>
      </c>
      <c r="M137" s="26">
        <v>28112</v>
      </c>
      <c r="N137" s="29">
        <v>-0.10973176679228558</v>
      </c>
      <c r="O137" s="26">
        <v>94947</v>
      </c>
      <c r="P137" s="29">
        <v>-1.778288126125005E-2</v>
      </c>
      <c r="Q137" s="40">
        <v>154738</v>
      </c>
      <c r="R137" s="29">
        <v>0.12162309091831625</v>
      </c>
      <c r="S137" s="40">
        <v>130347</v>
      </c>
      <c r="T137" s="29">
        <v>-0.14687113432425536</v>
      </c>
      <c r="U137" s="40">
        <v>285085</v>
      </c>
      <c r="V137" s="29">
        <v>-1.9470603206922843E-2</v>
      </c>
      <c r="W137" s="26">
        <v>237407</v>
      </c>
      <c r="X137" s="29">
        <v>9.0769167152919161E-2</v>
      </c>
      <c r="Y137" s="26">
        <v>160654</v>
      </c>
      <c r="Z137" s="29">
        <v>-0.13947035759432647</v>
      </c>
      <c r="AA137" s="26">
        <v>398061</v>
      </c>
      <c r="AB137" s="29">
        <v>-1.5536314465688816E-2</v>
      </c>
    </row>
    <row r="138" spans="2:28" ht="15" hidden="1" customHeight="1" outlineLevel="1" x14ac:dyDescent="0.25">
      <c r="B138" s="43" t="s">
        <v>53</v>
      </c>
      <c r="C138" s="26">
        <v>10869</v>
      </c>
      <c r="D138" s="29">
        <v>0.1217875941789659</v>
      </c>
      <c r="E138" s="40">
        <v>2036</v>
      </c>
      <c r="F138" s="29">
        <v>-9.59147424511545E-2</v>
      </c>
      <c r="G138" s="40">
        <v>1971</v>
      </c>
      <c r="H138" s="29">
        <v>-0.14822817631806395</v>
      </c>
      <c r="I138" s="40">
        <v>4007</v>
      </c>
      <c r="J138" s="29">
        <v>-0.12242663162505474</v>
      </c>
      <c r="K138" s="26">
        <v>86718</v>
      </c>
      <c r="L138" s="29">
        <v>9.6613470244568678E-2</v>
      </c>
      <c r="M138" s="26">
        <v>44147</v>
      </c>
      <c r="N138" s="29">
        <v>-4.4649904160559695E-3</v>
      </c>
      <c r="O138" s="26">
        <v>130865</v>
      </c>
      <c r="P138" s="29">
        <v>6.0296703207668001E-2</v>
      </c>
      <c r="Q138" s="40">
        <v>188540</v>
      </c>
      <c r="R138" s="29">
        <v>4.9648706728574465E-2</v>
      </c>
      <c r="S138" s="40">
        <v>171044</v>
      </c>
      <c r="T138" s="29">
        <v>-0.1585875778475222</v>
      </c>
      <c r="U138" s="40">
        <v>359584</v>
      </c>
      <c r="V138" s="29">
        <v>-6.0902993961932994E-2</v>
      </c>
      <c r="W138" s="26">
        <v>288163</v>
      </c>
      <c r="X138" s="29">
        <v>6.4742592585750103E-2</v>
      </c>
      <c r="Y138" s="26">
        <v>217162</v>
      </c>
      <c r="Z138" s="29">
        <v>-0.13114695068036053</v>
      </c>
      <c r="AA138" s="26">
        <v>505325</v>
      </c>
      <c r="AB138" s="29">
        <v>-2.930758266709188E-2</v>
      </c>
    </row>
    <row r="139" spans="2:28" ht="15" hidden="1" customHeight="1" outlineLevel="1" x14ac:dyDescent="0.25">
      <c r="B139" s="43" t="s">
        <v>54</v>
      </c>
      <c r="C139" s="26">
        <v>13296</v>
      </c>
      <c r="D139" s="29">
        <v>4.2087937926169827E-2</v>
      </c>
      <c r="E139" s="40">
        <v>2395</v>
      </c>
      <c r="F139" s="29">
        <v>-6.041584935268729E-2</v>
      </c>
      <c r="G139" s="40">
        <v>2013</v>
      </c>
      <c r="H139" s="29">
        <v>8.8108108108108096E-2</v>
      </c>
      <c r="I139" s="40">
        <v>4408</v>
      </c>
      <c r="J139" s="29">
        <v>2.0459195271653741E-3</v>
      </c>
      <c r="K139" s="26">
        <v>66844</v>
      </c>
      <c r="L139" s="29">
        <v>-2.4659293197537013E-2</v>
      </c>
      <c r="M139" s="26">
        <v>33035</v>
      </c>
      <c r="N139" s="29">
        <v>-0.10614751880513018</v>
      </c>
      <c r="O139" s="26">
        <v>99879</v>
      </c>
      <c r="P139" s="29">
        <v>-5.3207826185871943E-2</v>
      </c>
      <c r="Q139" s="40">
        <v>172099</v>
      </c>
      <c r="R139" s="29">
        <v>0.13220046840872612</v>
      </c>
      <c r="S139" s="40">
        <v>173281</v>
      </c>
      <c r="T139" s="29">
        <v>1.9258030551683181E-2</v>
      </c>
      <c r="U139" s="40">
        <v>345380</v>
      </c>
      <c r="V139" s="29">
        <v>7.2572054991910218E-2</v>
      </c>
      <c r="W139" s="26">
        <v>254634</v>
      </c>
      <c r="X139" s="29">
        <v>7.9662152421495325E-2</v>
      </c>
      <c r="Y139" s="26">
        <v>208329</v>
      </c>
      <c r="Z139" s="29">
        <v>-2.3274190072551937E-3</v>
      </c>
      <c r="AA139" s="26">
        <v>462963</v>
      </c>
      <c r="AB139" s="29">
        <v>4.1159445060394262E-2</v>
      </c>
    </row>
    <row r="140" spans="2:28" ht="15" hidden="1" customHeight="1" outlineLevel="1" x14ac:dyDescent="0.25">
      <c r="B140" s="43" t="s">
        <v>55</v>
      </c>
      <c r="C140" s="26">
        <v>13895</v>
      </c>
      <c r="D140" s="29">
        <v>3.2394680139683496E-2</v>
      </c>
      <c r="E140" s="40">
        <v>2246</v>
      </c>
      <c r="F140" s="29">
        <v>-1.1443661971830998E-2</v>
      </c>
      <c r="G140" s="40">
        <v>1465</v>
      </c>
      <c r="H140" s="29">
        <v>-1.2137559002022957E-2</v>
      </c>
      <c r="I140" s="40">
        <v>3711</v>
      </c>
      <c r="J140" s="29">
        <v>-1.1717709720372782E-2</v>
      </c>
      <c r="K140" s="26">
        <v>50061</v>
      </c>
      <c r="L140" s="29">
        <v>0.15723895605538729</v>
      </c>
      <c r="M140" s="26">
        <v>23264</v>
      </c>
      <c r="N140" s="29">
        <v>-0.17707817474354437</v>
      </c>
      <c r="O140" s="26">
        <v>73325</v>
      </c>
      <c r="P140" s="29">
        <v>2.510869717177644E-2</v>
      </c>
      <c r="Q140" s="40">
        <v>132492</v>
      </c>
      <c r="R140" s="29">
        <v>7.3426828379068221E-2</v>
      </c>
      <c r="S140" s="40">
        <v>124387</v>
      </c>
      <c r="T140" s="29">
        <v>3.8171635166324158E-3</v>
      </c>
      <c r="U140" s="40">
        <v>256879</v>
      </c>
      <c r="V140" s="29">
        <v>3.8553749246997171E-2</v>
      </c>
      <c r="W140" s="26">
        <v>198694</v>
      </c>
      <c r="X140" s="29">
        <v>8.9217680175858849E-2</v>
      </c>
      <c r="Y140" s="26">
        <v>149116</v>
      </c>
      <c r="Z140" s="29">
        <v>-2.9615987817813827E-2</v>
      </c>
      <c r="AA140" s="26">
        <v>347810</v>
      </c>
      <c r="AB140" s="29">
        <v>3.4883928518295804E-2</v>
      </c>
    </row>
    <row r="141" spans="2:28" ht="15" hidden="1" customHeight="1" outlineLevel="1" x14ac:dyDescent="0.25">
      <c r="B141" s="43" t="s">
        <v>56</v>
      </c>
      <c r="C141" s="26">
        <v>14220</v>
      </c>
      <c r="D141" s="29">
        <v>5.2475760491451418E-2</v>
      </c>
      <c r="E141" s="40">
        <v>2657</v>
      </c>
      <c r="F141" s="29">
        <v>0.26223277909738707</v>
      </c>
      <c r="G141" s="40">
        <v>2351</v>
      </c>
      <c r="H141" s="29">
        <v>-1.6317991631799145E-2</v>
      </c>
      <c r="I141" s="40">
        <v>5008</v>
      </c>
      <c r="J141" s="29">
        <v>0.11412680756395988</v>
      </c>
      <c r="K141" s="26">
        <v>48125</v>
      </c>
      <c r="L141" s="29">
        <v>0.10779890428617467</v>
      </c>
      <c r="M141" s="26">
        <v>22339</v>
      </c>
      <c r="N141" s="29">
        <v>-1.5165542476744731E-2</v>
      </c>
      <c r="O141" s="26">
        <v>70464</v>
      </c>
      <c r="P141" s="29">
        <v>6.5618147448015085E-2</v>
      </c>
      <c r="Q141" s="40">
        <v>136414</v>
      </c>
      <c r="R141" s="29">
        <v>-3.1714484462174064E-2</v>
      </c>
      <c r="S141" s="40">
        <v>122306</v>
      </c>
      <c r="T141" s="29">
        <v>-0.20384064574925143</v>
      </c>
      <c r="U141" s="40">
        <v>258720</v>
      </c>
      <c r="V141" s="29">
        <v>-0.12150002376893876</v>
      </c>
      <c r="W141" s="26">
        <v>201416</v>
      </c>
      <c r="X141" s="29">
        <v>7.3822146643993669E-3</v>
      </c>
      <c r="Y141" s="26">
        <v>146996</v>
      </c>
      <c r="Z141" s="29">
        <v>-0.17738243803618492</v>
      </c>
      <c r="AA141" s="26">
        <v>348412</v>
      </c>
      <c r="AB141" s="29">
        <v>-7.981607519682643E-2</v>
      </c>
    </row>
    <row r="142" spans="2:28" collapsed="1" x14ac:dyDescent="0.25">
      <c r="B142" s="30" t="s">
        <v>72</v>
      </c>
      <c r="C142" s="31">
        <v>110193</v>
      </c>
      <c r="D142" s="32">
        <v>6.7575422891356096E-2</v>
      </c>
      <c r="E142" s="31">
        <v>17042</v>
      </c>
      <c r="F142" s="32">
        <v>5.2885209440256986E-2</v>
      </c>
      <c r="G142" s="31">
        <v>19241</v>
      </c>
      <c r="H142" s="32">
        <v>0.13102515871149767</v>
      </c>
      <c r="I142" s="31">
        <v>36283</v>
      </c>
      <c r="J142" s="32">
        <v>9.2927284776191277E-2</v>
      </c>
      <c r="K142" s="31">
        <v>341499</v>
      </c>
      <c r="L142" s="32">
        <v>-3.4579962881254867E-3</v>
      </c>
      <c r="M142" s="31">
        <v>189003</v>
      </c>
      <c r="N142" s="32">
        <v>-2.5220095619749028E-2</v>
      </c>
      <c r="O142" s="31">
        <v>530502</v>
      </c>
      <c r="P142" s="32">
        <v>-1.1321767425737539E-2</v>
      </c>
      <c r="Q142" s="31">
        <v>1041954</v>
      </c>
      <c r="R142" s="32">
        <v>8.6542873571897605E-3</v>
      </c>
      <c r="S142" s="31">
        <v>1175887</v>
      </c>
      <c r="T142" s="32">
        <v>6.9763273935751657E-2</v>
      </c>
      <c r="U142" s="31">
        <v>2217841</v>
      </c>
      <c r="V142" s="32">
        <v>4.0157263543063371E-2</v>
      </c>
      <c r="W142" s="31">
        <v>1510688</v>
      </c>
      <c r="X142" s="32">
        <v>1.0424706809301298E-2</v>
      </c>
      <c r="Y142" s="31">
        <v>1384131</v>
      </c>
      <c r="Z142" s="32">
        <v>5.6501448735523985E-2</v>
      </c>
      <c r="AA142" s="31">
        <v>2894819</v>
      </c>
      <c r="AB142" s="32">
        <v>3.1943776045287198E-2</v>
      </c>
    </row>
    <row r="143" spans="2:28" ht="15" hidden="1" customHeight="1" outlineLevel="1" x14ac:dyDescent="0.25">
      <c r="B143" s="43" t="s">
        <v>58</v>
      </c>
      <c r="C143" s="26">
        <v>13751</v>
      </c>
      <c r="D143" s="29">
        <v>-7.4346759058755429E-3</v>
      </c>
      <c r="E143" s="40">
        <v>2649</v>
      </c>
      <c r="F143" s="29">
        <v>0.121982210927573</v>
      </c>
      <c r="G143" s="40">
        <v>2910</v>
      </c>
      <c r="H143" s="29">
        <v>0.48773006134969332</v>
      </c>
      <c r="I143" s="40">
        <v>5559</v>
      </c>
      <c r="J143" s="29">
        <v>0.28769979152189018</v>
      </c>
      <c r="K143" s="26">
        <v>49409</v>
      </c>
      <c r="L143" s="29">
        <v>-4.4183932060433695E-2</v>
      </c>
      <c r="M143" s="26">
        <v>27314</v>
      </c>
      <c r="N143" s="29">
        <v>-6.4300640608406678E-2</v>
      </c>
      <c r="O143" s="26">
        <v>76723</v>
      </c>
      <c r="P143" s="29">
        <v>-5.1444043321299593E-2</v>
      </c>
      <c r="Q143" s="40">
        <v>166691</v>
      </c>
      <c r="R143" s="29">
        <v>8.2255604788827874E-4</v>
      </c>
      <c r="S143" s="40">
        <v>175072</v>
      </c>
      <c r="T143" s="29">
        <v>9.4350473190063733E-2</v>
      </c>
      <c r="U143" s="40">
        <v>341763</v>
      </c>
      <c r="V143" s="29">
        <v>4.6644739259858126E-2</v>
      </c>
      <c r="W143" s="26">
        <v>232500</v>
      </c>
      <c r="X143" s="29">
        <v>-8.3680937635949304E-3</v>
      </c>
      <c r="Y143" s="26">
        <v>205296</v>
      </c>
      <c r="Z143" s="29">
        <v>7.4145192936559745E-2</v>
      </c>
      <c r="AA143" s="26">
        <v>437796</v>
      </c>
      <c r="AB143" s="29">
        <v>2.8687436411356515E-2</v>
      </c>
    </row>
    <row r="144" spans="2:28" ht="15" hidden="1" customHeight="1" outlineLevel="1" x14ac:dyDescent="0.25">
      <c r="B144" s="43" t="s">
        <v>59</v>
      </c>
      <c r="C144" s="26">
        <v>17110</v>
      </c>
      <c r="D144" s="29">
        <v>6.4385692068429146E-2</v>
      </c>
      <c r="E144" s="40">
        <v>2563</v>
      </c>
      <c r="F144" s="29">
        <v>3.4301856335754666E-2</v>
      </c>
      <c r="G144" s="40">
        <v>2487</v>
      </c>
      <c r="H144" s="29">
        <v>0.2102189781021897</v>
      </c>
      <c r="I144" s="40">
        <v>5050</v>
      </c>
      <c r="J144" s="29">
        <v>0.11405250386057797</v>
      </c>
      <c r="K144" s="26">
        <v>50137</v>
      </c>
      <c r="L144" s="29">
        <v>-2.8804432047109918E-2</v>
      </c>
      <c r="M144" s="26">
        <v>27988</v>
      </c>
      <c r="N144" s="29">
        <v>-4.042239517262658E-2</v>
      </c>
      <c r="O144" s="26">
        <v>78125</v>
      </c>
      <c r="P144" s="29">
        <v>-3.2998725105519155E-2</v>
      </c>
      <c r="Q144" s="40">
        <v>144168</v>
      </c>
      <c r="R144" s="29">
        <v>-4.6564688609805005E-2</v>
      </c>
      <c r="S144" s="40">
        <v>164420</v>
      </c>
      <c r="T144" s="29">
        <v>8.7498594493058413E-2</v>
      </c>
      <c r="U144" s="40">
        <v>308588</v>
      </c>
      <c r="V144" s="29">
        <v>2.0462962962962905E-2</v>
      </c>
      <c r="W144" s="26">
        <v>213978</v>
      </c>
      <c r="X144" s="29">
        <v>-3.3461917194402502E-2</v>
      </c>
      <c r="Y144" s="26">
        <v>194895</v>
      </c>
      <c r="Z144" s="29">
        <v>6.8427140609496062E-2</v>
      </c>
      <c r="AA144" s="26">
        <v>408873</v>
      </c>
      <c r="AB144" s="29">
        <v>1.2565657666314234E-2</v>
      </c>
    </row>
    <row r="145" spans="2:28" ht="15" hidden="1" customHeight="1" outlineLevel="1" x14ac:dyDescent="0.25">
      <c r="B145" s="43" t="s">
        <v>60</v>
      </c>
      <c r="C145" s="26">
        <v>16246</v>
      </c>
      <c r="D145" s="29">
        <v>8.2850096647337113E-2</v>
      </c>
      <c r="E145" s="40">
        <v>2228</v>
      </c>
      <c r="F145" s="29">
        <v>2.7002700270026825E-3</v>
      </c>
      <c r="G145" s="40">
        <v>3004</v>
      </c>
      <c r="H145" s="29">
        <v>0.37734983952315448</v>
      </c>
      <c r="I145" s="40">
        <v>5232</v>
      </c>
      <c r="J145" s="29">
        <v>0.18828071769248234</v>
      </c>
      <c r="K145" s="26">
        <v>49045</v>
      </c>
      <c r="L145" s="29">
        <v>4.3244278056666419E-2</v>
      </c>
      <c r="M145" s="26">
        <v>26581</v>
      </c>
      <c r="N145" s="29">
        <v>6.4858585049274886E-2</v>
      </c>
      <c r="O145" s="26">
        <v>75626</v>
      </c>
      <c r="P145" s="29">
        <v>5.0740545196876541E-2</v>
      </c>
      <c r="Q145" s="40">
        <v>151528</v>
      </c>
      <c r="R145" s="29">
        <v>7.9920749176846106E-2</v>
      </c>
      <c r="S145" s="40">
        <v>170791</v>
      </c>
      <c r="T145" s="29">
        <v>0.12561704595633061</v>
      </c>
      <c r="U145" s="40">
        <v>322319</v>
      </c>
      <c r="V145" s="29">
        <v>0.10366210686709243</v>
      </c>
      <c r="W145" s="26">
        <v>219047</v>
      </c>
      <c r="X145" s="29">
        <v>7.0867412039051336E-2</v>
      </c>
      <c r="Y145" s="26">
        <v>200376</v>
      </c>
      <c r="Z145" s="29">
        <v>0.1202075203774724</v>
      </c>
      <c r="AA145" s="26">
        <v>419423</v>
      </c>
      <c r="AB145" s="29">
        <v>9.3885375236356428E-2</v>
      </c>
    </row>
    <row r="146" spans="2:28" ht="15" hidden="1" customHeight="1" outlineLevel="1" x14ac:dyDescent="0.25">
      <c r="B146" s="43" t="s">
        <v>61</v>
      </c>
      <c r="C146" s="26">
        <v>14736</v>
      </c>
      <c r="D146" s="29">
        <v>0.13668620796050601</v>
      </c>
      <c r="E146" s="40">
        <v>2236</v>
      </c>
      <c r="F146" s="29">
        <v>0.12986356745831218</v>
      </c>
      <c r="G146" s="40">
        <v>2601</v>
      </c>
      <c r="H146" s="29">
        <v>-7.8313253012048167E-2</v>
      </c>
      <c r="I146" s="40">
        <v>4837</v>
      </c>
      <c r="J146" s="29">
        <v>7.4984378254530082E-3</v>
      </c>
      <c r="K146" s="26">
        <v>43316</v>
      </c>
      <c r="L146" s="29">
        <v>7.5362858206178274E-3</v>
      </c>
      <c r="M146" s="26">
        <v>24386</v>
      </c>
      <c r="N146" s="29">
        <v>-1.8356009983093169E-2</v>
      </c>
      <c r="O146" s="26">
        <v>67702</v>
      </c>
      <c r="P146" s="29">
        <v>-1.9459268213579684E-3</v>
      </c>
      <c r="Q146" s="40">
        <v>152380</v>
      </c>
      <c r="R146" s="29">
        <v>0.10329148384667741</v>
      </c>
      <c r="S146" s="40">
        <v>164324</v>
      </c>
      <c r="T146" s="29">
        <v>7.8057549237006807E-2</v>
      </c>
      <c r="U146" s="40">
        <v>316704</v>
      </c>
      <c r="V146" s="29">
        <v>9.0053004749776289E-2</v>
      </c>
      <c r="W146" s="26">
        <v>212668</v>
      </c>
      <c r="X146" s="29">
        <v>8.476962392055043E-2</v>
      </c>
      <c r="Y146" s="26">
        <v>191311</v>
      </c>
      <c r="Z146" s="29">
        <v>6.2307735021378097E-2</v>
      </c>
      <c r="AA146" s="26">
        <v>403979</v>
      </c>
      <c r="AB146" s="29">
        <v>7.401519119261768E-2</v>
      </c>
    </row>
    <row r="147" spans="2:28" collapsed="1" x14ac:dyDescent="0.25">
      <c r="B147" s="145">
        <v>2004</v>
      </c>
      <c r="C147" s="40">
        <v>177232</v>
      </c>
      <c r="D147" s="41">
        <v>5.4895868673701997E-2</v>
      </c>
      <c r="E147" s="40">
        <v>29924</v>
      </c>
      <c r="F147" s="41">
        <v>7.4779110696070683E-2</v>
      </c>
      <c r="G147" s="40">
        <v>28675</v>
      </c>
      <c r="H147" s="41">
        <v>3.8272141357085898E-2</v>
      </c>
      <c r="I147" s="40">
        <v>58599</v>
      </c>
      <c r="J147" s="41">
        <v>5.6599350883519639E-2</v>
      </c>
      <c r="K147" s="40">
        <v>660229</v>
      </c>
      <c r="L147" s="41">
        <v>2.7889742571790999E-2</v>
      </c>
      <c r="M147" s="40">
        <v>346095</v>
      </c>
      <c r="N147" s="41">
        <v>-2.4339707213111961E-2</v>
      </c>
      <c r="O147" s="40">
        <v>1006324</v>
      </c>
      <c r="P147" s="41">
        <v>9.3075130084530056E-3</v>
      </c>
      <c r="Q147" s="40">
        <v>1890933</v>
      </c>
      <c r="R147" s="41">
        <v>7.6060420856394639E-2</v>
      </c>
      <c r="S147" s="40">
        <v>1882889</v>
      </c>
      <c r="T147" s="41">
        <v>-1.9438958950451446E-2</v>
      </c>
      <c r="U147" s="40">
        <v>3773822</v>
      </c>
      <c r="V147" s="41">
        <v>2.6195040639131584E-2</v>
      </c>
      <c r="W147" s="40">
        <v>2758318</v>
      </c>
      <c r="X147" s="41">
        <v>6.2755448016521331E-2</v>
      </c>
      <c r="Y147" s="40">
        <v>2257659</v>
      </c>
      <c r="Z147" s="41">
        <v>-1.950174653201675E-2</v>
      </c>
      <c r="AA147" s="40">
        <v>5015977</v>
      </c>
      <c r="AB147" s="41">
        <v>2.4086142862713711E-2</v>
      </c>
    </row>
    <row r="148" spans="2:28" ht="15" hidden="1" customHeight="1" outlineLevel="1" x14ac:dyDescent="0.25">
      <c r="B148" s="43" t="s">
        <v>49</v>
      </c>
      <c r="C148" s="26">
        <v>15591</v>
      </c>
      <c r="D148" s="29">
        <v>6.6999726252395364E-2</v>
      </c>
      <c r="E148" s="40">
        <v>2598</v>
      </c>
      <c r="F148" s="29">
        <v>4.6314941602899617E-2</v>
      </c>
      <c r="G148" s="40">
        <v>2538</v>
      </c>
      <c r="H148" s="29">
        <v>5.1367025683512813E-2</v>
      </c>
      <c r="I148" s="40">
        <v>5136</v>
      </c>
      <c r="J148" s="29">
        <v>4.8805391055748437E-2</v>
      </c>
      <c r="K148" s="26">
        <v>46684</v>
      </c>
      <c r="L148" s="29">
        <v>8.9692882923770867E-3</v>
      </c>
      <c r="M148" s="26">
        <v>27180</v>
      </c>
      <c r="N148" s="29">
        <v>-7.582454947296835E-2</v>
      </c>
      <c r="O148" s="26">
        <v>73864</v>
      </c>
      <c r="P148" s="29">
        <v>-2.3982875037989348E-2</v>
      </c>
      <c r="Q148" s="40">
        <v>133652</v>
      </c>
      <c r="R148" s="29">
        <v>-2.409603364682511E-2</v>
      </c>
      <c r="S148" s="40">
        <v>158705</v>
      </c>
      <c r="T148" s="29">
        <v>-7.5479013457401267E-3</v>
      </c>
      <c r="U148" s="40">
        <v>292357</v>
      </c>
      <c r="V148" s="29">
        <v>-1.5182036218605144E-2</v>
      </c>
      <c r="W148" s="26">
        <v>198525</v>
      </c>
      <c r="X148" s="29">
        <v>-8.9408734199963869E-3</v>
      </c>
      <c r="Y148" s="26">
        <v>188423</v>
      </c>
      <c r="Z148" s="29">
        <v>-1.7278966912838478E-2</v>
      </c>
      <c r="AA148" s="26">
        <v>386948</v>
      </c>
      <c r="AB148" s="29">
        <v>-1.3018681195351656E-2</v>
      </c>
    </row>
    <row r="149" spans="2:28" ht="15" hidden="1" customHeight="1" outlineLevel="1" x14ac:dyDescent="0.25">
      <c r="B149" s="43" t="s">
        <v>50</v>
      </c>
      <c r="C149" s="26">
        <v>16557</v>
      </c>
      <c r="D149" s="29">
        <v>-5.4063795278428417E-3</v>
      </c>
      <c r="E149" s="40">
        <v>2356</v>
      </c>
      <c r="F149" s="29">
        <v>-8.4817642069545673E-4</v>
      </c>
      <c r="G149" s="40">
        <v>2861</v>
      </c>
      <c r="H149" s="29">
        <v>-8.6234429894602393E-2</v>
      </c>
      <c r="I149" s="40">
        <v>5217</v>
      </c>
      <c r="J149" s="29">
        <v>-4.9553652760065625E-2</v>
      </c>
      <c r="K149" s="26">
        <v>50022</v>
      </c>
      <c r="L149" s="29">
        <v>-4.2072808747773749E-2</v>
      </c>
      <c r="M149" s="26">
        <v>26867</v>
      </c>
      <c r="N149" s="29">
        <v>-3.8850928344006053E-2</v>
      </c>
      <c r="O149" s="26">
        <v>76889</v>
      </c>
      <c r="P149" s="29">
        <v>-4.0949458663872673E-2</v>
      </c>
      <c r="Q149" s="40">
        <v>134642</v>
      </c>
      <c r="R149" s="29">
        <v>-7.9723319617787336E-2</v>
      </c>
      <c r="S149" s="40">
        <v>155260</v>
      </c>
      <c r="T149" s="29">
        <v>-4.7805955045843396E-2</v>
      </c>
      <c r="U149" s="40">
        <v>289902</v>
      </c>
      <c r="V149" s="29">
        <v>-6.2900624189862309E-2</v>
      </c>
      <c r="W149" s="26">
        <v>203577</v>
      </c>
      <c r="X149" s="29">
        <v>-6.4142876844573204E-2</v>
      </c>
      <c r="Y149" s="26">
        <v>184988</v>
      </c>
      <c r="Z149" s="29">
        <v>-4.7136330155198025E-2</v>
      </c>
      <c r="AA149" s="26">
        <v>388565</v>
      </c>
      <c r="AB149" s="29">
        <v>-5.6122758818371032E-2</v>
      </c>
    </row>
    <row r="150" spans="2:28" ht="15" hidden="1" customHeight="1" outlineLevel="1" x14ac:dyDescent="0.25">
      <c r="B150" s="43" t="s">
        <v>51</v>
      </c>
      <c r="C150" s="26">
        <v>16202</v>
      </c>
      <c r="D150" s="29">
        <v>0.1521012586219157</v>
      </c>
      <c r="E150" s="40">
        <v>2412</v>
      </c>
      <c r="F150" s="29">
        <v>4.6420824295010821E-2</v>
      </c>
      <c r="G150" s="40">
        <v>2840</v>
      </c>
      <c r="H150" s="29">
        <v>0.1577660008153281</v>
      </c>
      <c r="I150" s="40">
        <v>5252</v>
      </c>
      <c r="J150" s="29">
        <v>0.10382513661202175</v>
      </c>
      <c r="K150" s="26">
        <v>52886</v>
      </c>
      <c r="L150" s="29">
        <v>3.9528255528255452E-2</v>
      </c>
      <c r="M150" s="26">
        <v>28687</v>
      </c>
      <c r="N150" s="29">
        <v>1.124506486181609E-2</v>
      </c>
      <c r="O150" s="26">
        <v>81573</v>
      </c>
      <c r="P150" s="29">
        <v>2.9403228045379315E-2</v>
      </c>
      <c r="Q150" s="40">
        <v>158893</v>
      </c>
      <c r="R150" s="29">
        <v>3.4695405854198613E-2</v>
      </c>
      <c r="S150" s="40">
        <v>187315</v>
      </c>
      <c r="T150" s="29">
        <v>0.16409794294947488</v>
      </c>
      <c r="U150" s="40">
        <v>346208</v>
      </c>
      <c r="V150" s="29">
        <v>0.10090786231019955</v>
      </c>
      <c r="W150" s="26">
        <v>230393</v>
      </c>
      <c r="X150" s="29">
        <v>4.340875330603966E-2</v>
      </c>
      <c r="Y150" s="26">
        <v>218842</v>
      </c>
      <c r="Z150" s="29">
        <v>0.14140123402058102</v>
      </c>
      <c r="AA150" s="26">
        <v>449235</v>
      </c>
      <c r="AB150" s="29">
        <v>8.8951590031487893E-2</v>
      </c>
    </row>
    <row r="151" spans="2:28" ht="15" hidden="1" customHeight="1" outlineLevel="1" x14ac:dyDescent="0.25">
      <c r="B151" s="43" t="s">
        <v>52</v>
      </c>
      <c r="C151" s="26">
        <v>12345</v>
      </c>
      <c r="D151" s="29">
        <v>2.2699030734818937E-2</v>
      </c>
      <c r="E151" s="40">
        <v>2258</v>
      </c>
      <c r="F151" s="29">
        <v>5.3663089127391483E-2</v>
      </c>
      <c r="G151" s="40">
        <v>2328</v>
      </c>
      <c r="H151" s="29">
        <v>0.12736077481840202</v>
      </c>
      <c r="I151" s="40">
        <v>4586</v>
      </c>
      <c r="J151" s="29">
        <v>8.9828897338402935E-2</v>
      </c>
      <c r="K151" s="26">
        <v>65089</v>
      </c>
      <c r="L151" s="29">
        <v>4.1990843018602009E-2</v>
      </c>
      <c r="M151" s="26">
        <v>31577</v>
      </c>
      <c r="N151" s="29">
        <v>-2.7652040030792913E-2</v>
      </c>
      <c r="O151" s="26">
        <v>96666</v>
      </c>
      <c r="P151" s="29">
        <v>1.8169178753120407E-2</v>
      </c>
      <c r="Q151" s="40">
        <v>137959</v>
      </c>
      <c r="R151" s="29">
        <v>1.8057441407403063E-2</v>
      </c>
      <c r="S151" s="40">
        <v>152787</v>
      </c>
      <c r="T151" s="29">
        <v>4.6192507583486808E-2</v>
      </c>
      <c r="U151" s="40">
        <v>290746</v>
      </c>
      <c r="V151" s="29">
        <v>3.2651046161823905E-2</v>
      </c>
      <c r="W151" s="26">
        <v>217651</v>
      </c>
      <c r="X151" s="29">
        <v>2.5726700346855758E-2</v>
      </c>
      <c r="Y151" s="26">
        <v>186692</v>
      </c>
      <c r="Z151" s="29">
        <v>3.3840769516172875E-2</v>
      </c>
      <c r="AA151" s="26">
        <v>404343</v>
      </c>
      <c r="AB151" s="29">
        <v>2.9457218291481402E-2</v>
      </c>
    </row>
    <row r="152" spans="2:28" ht="15" hidden="1" customHeight="1" outlineLevel="1" x14ac:dyDescent="0.25">
      <c r="B152" s="43" t="s">
        <v>53</v>
      </c>
      <c r="C152" s="26">
        <v>9689</v>
      </c>
      <c r="D152" s="29">
        <v>-0.10733370186106506</v>
      </c>
      <c r="E152" s="40">
        <v>2252</v>
      </c>
      <c r="F152" s="29">
        <v>0.10663390663390659</v>
      </c>
      <c r="G152" s="40">
        <v>2314</v>
      </c>
      <c r="H152" s="29">
        <v>-4.0232268768146007E-2</v>
      </c>
      <c r="I152" s="40">
        <v>4566</v>
      </c>
      <c r="J152" s="29">
        <v>2.6990553306342813E-2</v>
      </c>
      <c r="K152" s="26">
        <v>79078</v>
      </c>
      <c r="L152" s="29">
        <v>1.3430731769832116E-2</v>
      </c>
      <c r="M152" s="26">
        <v>44345</v>
      </c>
      <c r="N152" s="29">
        <v>-5.5645470420375709E-2</v>
      </c>
      <c r="O152" s="26">
        <v>123423</v>
      </c>
      <c r="P152" s="29">
        <v>-1.2521202035395418E-2</v>
      </c>
      <c r="Q152" s="40">
        <v>179622</v>
      </c>
      <c r="R152" s="29">
        <v>8.1089865121066085E-2</v>
      </c>
      <c r="S152" s="40">
        <v>203282</v>
      </c>
      <c r="T152" s="29">
        <v>5.1830388326908672E-2</v>
      </c>
      <c r="U152" s="40">
        <v>382904</v>
      </c>
      <c r="V152" s="29">
        <v>6.535638567223323E-2</v>
      </c>
      <c r="W152" s="26">
        <v>270641</v>
      </c>
      <c r="X152" s="29">
        <v>5.2799259339941118E-2</v>
      </c>
      <c r="Y152" s="26">
        <v>249941</v>
      </c>
      <c r="Z152" s="29">
        <v>3.0115317721341572E-2</v>
      </c>
      <c r="AA152" s="26">
        <v>520582</v>
      </c>
      <c r="AB152" s="29">
        <v>4.1784903802666307E-2</v>
      </c>
    </row>
    <row r="153" spans="2:28" ht="15" hidden="1" customHeight="1" outlineLevel="1" x14ac:dyDescent="0.25">
      <c r="B153" s="43" t="s">
        <v>54</v>
      </c>
      <c r="C153" s="26">
        <v>12759</v>
      </c>
      <c r="D153" s="29">
        <v>1.9904076738609167E-2</v>
      </c>
      <c r="E153" s="40">
        <v>2549</v>
      </c>
      <c r="F153" s="29">
        <v>0.34796404019037541</v>
      </c>
      <c r="G153" s="40">
        <v>1850</v>
      </c>
      <c r="H153" s="29">
        <v>-0.10411622276029053</v>
      </c>
      <c r="I153" s="40">
        <v>4399</v>
      </c>
      <c r="J153" s="29">
        <v>0.11198179979777545</v>
      </c>
      <c r="K153" s="26">
        <v>68534</v>
      </c>
      <c r="L153" s="29">
        <v>0.10289668490505322</v>
      </c>
      <c r="M153" s="26">
        <v>36958</v>
      </c>
      <c r="N153" s="29">
        <v>2.4050983651981106E-2</v>
      </c>
      <c r="O153" s="26">
        <v>105492</v>
      </c>
      <c r="P153" s="29">
        <v>7.3928535070752366E-2</v>
      </c>
      <c r="Q153" s="40">
        <v>152004</v>
      </c>
      <c r="R153" s="29">
        <v>3.9571051443734628E-2</v>
      </c>
      <c r="S153" s="40">
        <v>170007</v>
      </c>
      <c r="T153" s="29">
        <v>3.8115592464812442E-2</v>
      </c>
      <c r="U153" s="40">
        <v>322011</v>
      </c>
      <c r="V153" s="29">
        <v>3.880212785862458E-2</v>
      </c>
      <c r="W153" s="26">
        <v>235846</v>
      </c>
      <c r="X153" s="29">
        <v>5.874959036447458E-2</v>
      </c>
      <c r="Y153" s="26">
        <v>208815</v>
      </c>
      <c r="Z153" s="29">
        <v>3.4147187004754276E-2</v>
      </c>
      <c r="AA153" s="26">
        <v>444661</v>
      </c>
      <c r="AB153" s="29">
        <v>4.7052008693625025E-2</v>
      </c>
    </row>
    <row r="154" spans="2:28" ht="15" hidden="1" customHeight="1" outlineLevel="1" x14ac:dyDescent="0.25">
      <c r="B154" s="43" t="s">
        <v>55</v>
      </c>
      <c r="C154" s="26">
        <v>13459</v>
      </c>
      <c r="D154" s="29">
        <v>9.5207095776710826E-2</v>
      </c>
      <c r="E154" s="40">
        <v>2272</v>
      </c>
      <c r="F154" s="29">
        <v>0.68545994065281901</v>
      </c>
      <c r="G154" s="40">
        <v>1483</v>
      </c>
      <c r="H154" s="29">
        <v>-8.5696670776818751E-2</v>
      </c>
      <c r="I154" s="40">
        <v>3755</v>
      </c>
      <c r="J154" s="29">
        <v>0.26430976430976427</v>
      </c>
      <c r="K154" s="26">
        <v>43259</v>
      </c>
      <c r="L154" s="29">
        <v>3.863145258103251E-2</v>
      </c>
      <c r="M154" s="26">
        <v>28270</v>
      </c>
      <c r="N154" s="29">
        <v>4.8318314977565224E-2</v>
      </c>
      <c r="O154" s="26">
        <v>71529</v>
      </c>
      <c r="P154" s="29">
        <v>4.2438462771616337E-2</v>
      </c>
      <c r="Q154" s="40">
        <v>123429</v>
      </c>
      <c r="R154" s="29">
        <v>-9.3026615725431139E-3</v>
      </c>
      <c r="S154" s="40">
        <v>123914</v>
      </c>
      <c r="T154" s="29">
        <v>-2.1533310697167574E-2</v>
      </c>
      <c r="U154" s="40">
        <v>247343</v>
      </c>
      <c r="V154" s="29">
        <v>-1.5467959511043738E-2</v>
      </c>
      <c r="W154" s="26">
        <v>182419</v>
      </c>
      <c r="X154" s="29">
        <v>1.4143154968728311E-2</v>
      </c>
      <c r="Y154" s="26">
        <v>153667</v>
      </c>
      <c r="Z154" s="29">
        <v>-1.0068929974875962E-2</v>
      </c>
      <c r="AA154" s="26">
        <v>336086</v>
      </c>
      <c r="AB154" s="29">
        <v>2.9274406529296026E-3</v>
      </c>
    </row>
    <row r="155" spans="2:28" ht="15" hidden="1" customHeight="1" outlineLevel="1" x14ac:dyDescent="0.25">
      <c r="B155" s="43" t="s">
        <v>56</v>
      </c>
      <c r="C155" s="26">
        <v>13511</v>
      </c>
      <c r="D155" s="29">
        <v>2.0853796751038933E-2</v>
      </c>
      <c r="E155" s="40">
        <v>2105</v>
      </c>
      <c r="F155" s="29">
        <v>0.25897129186602874</v>
      </c>
      <c r="G155" s="40">
        <v>2390</v>
      </c>
      <c r="H155" s="29">
        <v>0.53303399615137903</v>
      </c>
      <c r="I155" s="40">
        <v>4495</v>
      </c>
      <c r="J155" s="29">
        <v>0.39121015165583417</v>
      </c>
      <c r="K155" s="26">
        <v>43442</v>
      </c>
      <c r="L155" s="29">
        <v>2.9577665070863235E-2</v>
      </c>
      <c r="M155" s="26">
        <v>22683</v>
      </c>
      <c r="N155" s="29">
        <v>0.10084930842028639</v>
      </c>
      <c r="O155" s="26">
        <v>66125</v>
      </c>
      <c r="P155" s="29">
        <v>5.2962626793420231E-2</v>
      </c>
      <c r="Q155" s="40">
        <v>140882</v>
      </c>
      <c r="R155" s="29">
        <v>0.1033731976848915</v>
      </c>
      <c r="S155" s="40">
        <v>153620</v>
      </c>
      <c r="T155" s="29">
        <v>0.12069217076658201</v>
      </c>
      <c r="U155" s="40">
        <v>294502</v>
      </c>
      <c r="V155" s="29">
        <v>0.1123399015708626</v>
      </c>
      <c r="W155" s="26">
        <v>199940</v>
      </c>
      <c r="X155" s="29">
        <v>8.2020088319334938E-2</v>
      </c>
      <c r="Y155" s="26">
        <v>178693</v>
      </c>
      <c r="Z155" s="29">
        <v>0.12216151720673207</v>
      </c>
      <c r="AA155" s="26">
        <v>378633</v>
      </c>
      <c r="AB155" s="29">
        <v>0.10060053949724446</v>
      </c>
    </row>
    <row r="156" spans="2:28" collapsed="1" x14ac:dyDescent="0.25">
      <c r="B156" s="30" t="s">
        <v>73</v>
      </c>
      <c r="C156" s="31">
        <v>103218</v>
      </c>
      <c r="D156" s="32">
        <v>7.2308908340408262E-3</v>
      </c>
      <c r="E156" s="31">
        <v>16186</v>
      </c>
      <c r="F156" s="32">
        <v>0.1452628599731125</v>
      </c>
      <c r="G156" s="31">
        <v>17012</v>
      </c>
      <c r="H156" s="32">
        <v>0.16536511850938496</v>
      </c>
      <c r="I156" s="31">
        <v>33198</v>
      </c>
      <c r="J156" s="32">
        <v>0.15547666283804951</v>
      </c>
      <c r="K156" s="31">
        <v>342684</v>
      </c>
      <c r="L156" s="32">
        <v>6.9671155671395812E-3</v>
      </c>
      <c r="M156" s="31">
        <v>193893</v>
      </c>
      <c r="N156" s="32">
        <v>-3.90395004212718E-2</v>
      </c>
      <c r="O156" s="31">
        <v>536577</v>
      </c>
      <c r="P156" s="32">
        <v>-1.0157116161178315E-2</v>
      </c>
      <c r="Q156" s="31">
        <v>1033014</v>
      </c>
      <c r="R156" s="32">
        <v>8.9914987704520222E-4</v>
      </c>
      <c r="S156" s="31">
        <v>1099203</v>
      </c>
      <c r="T156" s="32">
        <v>-2.5544805136088256E-2</v>
      </c>
      <c r="U156" s="31">
        <v>2132217</v>
      </c>
      <c r="V156" s="32">
        <v>-1.2910026554276977E-2</v>
      </c>
      <c r="W156" s="31">
        <v>1495102</v>
      </c>
      <c r="X156" s="32">
        <v>4.0919833258228344E-3</v>
      </c>
      <c r="Y156" s="31">
        <v>1310108</v>
      </c>
      <c r="Z156" s="32">
        <v>-2.5463071442545337E-2</v>
      </c>
      <c r="AA156" s="31">
        <v>2805210</v>
      </c>
      <c r="AB156" s="32">
        <v>-9.9310074159616457E-3</v>
      </c>
    </row>
    <row r="157" spans="2:28" ht="15" hidden="1" customHeight="1" outlineLevel="1" x14ac:dyDescent="0.25">
      <c r="B157" s="43" t="s">
        <v>58</v>
      </c>
      <c r="C157" s="26">
        <v>13854</v>
      </c>
      <c r="D157" s="29">
        <v>2.9682183450372435E-3</v>
      </c>
      <c r="E157" s="40">
        <v>2361</v>
      </c>
      <c r="F157" s="29">
        <v>5.5431381314260175E-2</v>
      </c>
      <c r="G157" s="40">
        <v>1956</v>
      </c>
      <c r="H157" s="29">
        <v>3.7665782493368605E-2</v>
      </c>
      <c r="I157" s="40">
        <v>4317</v>
      </c>
      <c r="J157" s="29">
        <v>4.730713245997098E-2</v>
      </c>
      <c r="K157" s="26">
        <v>51693</v>
      </c>
      <c r="L157" s="29">
        <v>0.14753479698981065</v>
      </c>
      <c r="M157" s="26">
        <v>29191</v>
      </c>
      <c r="N157" s="29">
        <v>0.19699019969655973</v>
      </c>
      <c r="O157" s="26">
        <v>80884</v>
      </c>
      <c r="P157" s="29">
        <v>0.16490480168217303</v>
      </c>
      <c r="Q157" s="40">
        <v>166554</v>
      </c>
      <c r="R157" s="29">
        <v>0.16590364988029727</v>
      </c>
      <c r="S157" s="40">
        <v>159978</v>
      </c>
      <c r="T157" s="29">
        <v>0.17935259382671465</v>
      </c>
      <c r="U157" s="40">
        <v>326532</v>
      </c>
      <c r="V157" s="29">
        <v>0.1724541566877198</v>
      </c>
      <c r="W157" s="26">
        <v>234462</v>
      </c>
      <c r="X157" s="29">
        <v>0.14959965874156045</v>
      </c>
      <c r="Y157" s="26">
        <v>191125</v>
      </c>
      <c r="Z157" s="29">
        <v>0.18035955805608905</v>
      </c>
      <c r="AA157" s="26">
        <v>425587</v>
      </c>
      <c r="AB157" s="29">
        <v>0.16321281759741102</v>
      </c>
    </row>
    <row r="158" spans="2:28" ht="15" hidden="1" customHeight="1" outlineLevel="1" x14ac:dyDescent="0.25">
      <c r="B158" s="43" t="s">
        <v>59</v>
      </c>
      <c r="C158" s="26">
        <v>16075</v>
      </c>
      <c r="D158" s="29">
        <v>0.13789197989665181</v>
      </c>
      <c r="E158" s="40">
        <v>2478</v>
      </c>
      <c r="F158" s="29">
        <v>4.9110922946655311E-2</v>
      </c>
      <c r="G158" s="40">
        <v>2055</v>
      </c>
      <c r="H158" s="29">
        <v>-0.29332874828060518</v>
      </c>
      <c r="I158" s="40">
        <v>4533</v>
      </c>
      <c r="J158" s="29">
        <v>-0.13984819734345355</v>
      </c>
      <c r="K158" s="26">
        <v>51624</v>
      </c>
      <c r="L158" s="29">
        <v>-8.3689806350840446E-2</v>
      </c>
      <c r="M158" s="26">
        <v>29167</v>
      </c>
      <c r="N158" s="29">
        <v>-0.16974096214062051</v>
      </c>
      <c r="O158" s="26">
        <v>80791</v>
      </c>
      <c r="P158" s="29">
        <v>-0.11673900447146024</v>
      </c>
      <c r="Q158" s="40">
        <v>151209</v>
      </c>
      <c r="R158" s="29">
        <v>-0.11301884136183393</v>
      </c>
      <c r="S158" s="40">
        <v>151191</v>
      </c>
      <c r="T158" s="29">
        <v>-0.23320248311119229</v>
      </c>
      <c r="U158" s="40">
        <v>302400</v>
      </c>
      <c r="V158" s="29">
        <v>-0.17747410566628952</v>
      </c>
      <c r="W158" s="26">
        <v>221386</v>
      </c>
      <c r="X158" s="29">
        <v>-9.0084832144148863E-2</v>
      </c>
      <c r="Y158" s="26">
        <v>182413</v>
      </c>
      <c r="Z158" s="29">
        <v>-0.22446749713022407</v>
      </c>
      <c r="AA158" s="26">
        <v>403799</v>
      </c>
      <c r="AB158" s="29">
        <v>-0.15613963227826144</v>
      </c>
    </row>
    <row r="159" spans="2:28" ht="15" hidden="1" customHeight="1" outlineLevel="1" x14ac:dyDescent="0.25">
      <c r="B159" s="43" t="s">
        <v>60</v>
      </c>
      <c r="C159" s="26">
        <v>15003</v>
      </c>
      <c r="D159" s="29">
        <v>-1.445181633055248E-2</v>
      </c>
      <c r="E159" s="40">
        <v>2222</v>
      </c>
      <c r="F159" s="29">
        <v>0.1032770605759683</v>
      </c>
      <c r="G159" s="40">
        <v>2181</v>
      </c>
      <c r="H159" s="29">
        <v>-3.0235660293463806E-2</v>
      </c>
      <c r="I159" s="40">
        <v>4403</v>
      </c>
      <c r="J159" s="29">
        <v>3.284072249589487E-2</v>
      </c>
      <c r="K159" s="26">
        <v>47012</v>
      </c>
      <c r="L159" s="29">
        <v>-2.3877745940783179E-2</v>
      </c>
      <c r="M159" s="26">
        <v>24962</v>
      </c>
      <c r="N159" s="29">
        <v>-8.2717818689596934E-2</v>
      </c>
      <c r="O159" s="26">
        <v>71974</v>
      </c>
      <c r="P159" s="29">
        <v>-4.5121061359867376E-2</v>
      </c>
      <c r="Q159" s="40">
        <v>140314</v>
      </c>
      <c r="R159" s="29">
        <v>-5.284119290950573E-2</v>
      </c>
      <c r="S159" s="40">
        <v>151731</v>
      </c>
      <c r="T159" s="29">
        <v>-5.3509160433911962E-2</v>
      </c>
      <c r="U159" s="40">
        <v>292045</v>
      </c>
      <c r="V159" s="29">
        <v>-5.3188350823955788E-2</v>
      </c>
      <c r="W159" s="26">
        <v>204551</v>
      </c>
      <c r="X159" s="29">
        <v>-4.209964362815577E-2</v>
      </c>
      <c r="Y159" s="26">
        <v>178874</v>
      </c>
      <c r="Z159" s="29">
        <v>-5.7421840007166547E-2</v>
      </c>
      <c r="AA159" s="26">
        <v>383425</v>
      </c>
      <c r="AB159" s="29">
        <v>-4.9309219661205272E-2</v>
      </c>
    </row>
    <row r="160" spans="2:28" ht="15" hidden="1" customHeight="1" outlineLevel="1" x14ac:dyDescent="0.25">
      <c r="B160" s="43" t="s">
        <v>61</v>
      </c>
      <c r="C160" s="26">
        <v>12964</v>
      </c>
      <c r="D160" s="29">
        <v>-7.8934280639431642E-2</v>
      </c>
      <c r="E160" s="40">
        <v>1979</v>
      </c>
      <c r="F160" s="29">
        <v>0.29431000654022244</v>
      </c>
      <c r="G160" s="40">
        <v>2822</v>
      </c>
      <c r="H160" s="29">
        <v>0.71030303030303021</v>
      </c>
      <c r="I160" s="40">
        <v>4801</v>
      </c>
      <c r="J160" s="29">
        <v>0.51022334067316777</v>
      </c>
      <c r="K160" s="26">
        <v>42992</v>
      </c>
      <c r="L160" s="29">
        <v>4.9327573161504379E-2</v>
      </c>
      <c r="M160" s="26">
        <v>24842</v>
      </c>
      <c r="N160" s="29">
        <v>-2.5994902960203903E-2</v>
      </c>
      <c r="O160" s="26">
        <v>67834</v>
      </c>
      <c r="P160" s="29">
        <v>2.0428425296347585E-2</v>
      </c>
      <c r="Q160" s="40">
        <v>138114</v>
      </c>
      <c r="R160" s="29">
        <v>2.3491225990040387E-2</v>
      </c>
      <c r="S160" s="40">
        <v>152426</v>
      </c>
      <c r="T160" s="29">
        <v>6.7767503302509358E-3</v>
      </c>
      <c r="U160" s="40">
        <v>290540</v>
      </c>
      <c r="V160" s="29">
        <v>1.4653703238063365E-2</v>
      </c>
      <c r="W160" s="26">
        <v>196049</v>
      </c>
      <c r="X160" s="29">
        <v>2.3653005707005681E-2</v>
      </c>
      <c r="Y160" s="26">
        <v>180090</v>
      </c>
      <c r="Z160" s="29">
        <v>8.5967909047632851E-3</v>
      </c>
      <c r="AA160" s="26">
        <v>376139</v>
      </c>
      <c r="AB160" s="29">
        <v>1.6388614169058124E-2</v>
      </c>
    </row>
    <row r="161" spans="2:28" collapsed="1" x14ac:dyDescent="0.25">
      <c r="B161" s="145">
        <v>2003</v>
      </c>
      <c r="C161" s="40">
        <v>168009</v>
      </c>
      <c r="D161" s="41">
        <v>2.7458582794659847E-2</v>
      </c>
      <c r="E161" s="40">
        <v>27842</v>
      </c>
      <c r="F161" s="41">
        <v>0.14214218320548055</v>
      </c>
      <c r="G161" s="40">
        <v>27618</v>
      </c>
      <c r="H161" s="41">
        <v>4.5661063153112247E-2</v>
      </c>
      <c r="I161" s="40">
        <v>55460</v>
      </c>
      <c r="J161" s="41">
        <v>9.1968733387150836E-2</v>
      </c>
      <c r="K161" s="40">
        <v>642315</v>
      </c>
      <c r="L161" s="41">
        <v>2.5469297307307848E-2</v>
      </c>
      <c r="M161" s="40">
        <v>354729</v>
      </c>
      <c r="N161" s="41">
        <v>-1.753720285491922E-2</v>
      </c>
      <c r="O161" s="40">
        <v>997044</v>
      </c>
      <c r="P161" s="41">
        <v>9.7435445599303172E-3</v>
      </c>
      <c r="Q161" s="40">
        <v>1757274</v>
      </c>
      <c r="R161" s="41">
        <v>1.3779365162695845E-2</v>
      </c>
      <c r="S161" s="40">
        <v>1920216</v>
      </c>
      <c r="T161" s="41">
        <v>1.3202335379736585E-2</v>
      </c>
      <c r="U161" s="40">
        <v>3677490</v>
      </c>
      <c r="V161" s="41">
        <v>1.3477984800682519E-2</v>
      </c>
      <c r="W161" s="40">
        <v>2595440</v>
      </c>
      <c r="X161" s="41">
        <v>1.8759663328553833E-2</v>
      </c>
      <c r="Y161" s="40">
        <v>2302563</v>
      </c>
      <c r="Z161" s="41">
        <v>8.715678320281306E-3</v>
      </c>
      <c r="AA161" s="40">
        <v>4898003</v>
      </c>
      <c r="AB161" s="41">
        <v>1.4013164772897824E-2</v>
      </c>
    </row>
    <row r="162" spans="2:28" ht="15" hidden="1" customHeight="1" outlineLevel="1" x14ac:dyDescent="0.25">
      <c r="B162" s="43" t="s">
        <v>49</v>
      </c>
      <c r="C162" s="26">
        <v>14612</v>
      </c>
      <c r="D162" s="29">
        <v>-8.81834215167554E-3</v>
      </c>
      <c r="E162" s="40">
        <v>2483</v>
      </c>
      <c r="F162" s="29">
        <v>-6.5487391795257754E-2</v>
      </c>
      <c r="G162" s="40">
        <v>2414</v>
      </c>
      <c r="H162" s="29">
        <v>0.36461277557942351</v>
      </c>
      <c r="I162" s="40">
        <v>4897</v>
      </c>
      <c r="J162" s="29">
        <v>0.10641662901039317</v>
      </c>
      <c r="K162" s="26">
        <v>46269</v>
      </c>
      <c r="L162" s="29">
        <v>9.4761499148211303E-2</v>
      </c>
      <c r="M162" s="26">
        <v>29410</v>
      </c>
      <c r="N162" s="29">
        <v>5.0619797806594535E-2</v>
      </c>
      <c r="O162" s="26">
        <v>75679</v>
      </c>
      <c r="P162" s="29">
        <v>7.7173804745434671E-2</v>
      </c>
      <c r="Q162" s="40">
        <v>136952</v>
      </c>
      <c r="R162" s="29">
        <v>4.7458067871538168E-2</v>
      </c>
      <c r="S162" s="40">
        <v>159912</v>
      </c>
      <c r="T162" s="29">
        <v>7.709509247908608E-2</v>
      </c>
      <c r="U162" s="40">
        <v>296864</v>
      </c>
      <c r="V162" s="29">
        <v>6.3216970556528418E-2</v>
      </c>
      <c r="W162" s="26">
        <v>200316</v>
      </c>
      <c r="X162" s="29">
        <v>5.2024578541042921E-2</v>
      </c>
      <c r="Y162" s="26">
        <v>191736</v>
      </c>
      <c r="Z162" s="29">
        <v>7.5790560405772478E-2</v>
      </c>
      <c r="AA162" s="26">
        <v>392052</v>
      </c>
      <c r="AB162" s="29">
        <v>6.3514884520857962E-2</v>
      </c>
    </row>
    <row r="163" spans="2:28" ht="15" hidden="1" customHeight="1" outlineLevel="1" x14ac:dyDescent="0.25">
      <c r="B163" s="43" t="s">
        <v>50</v>
      </c>
      <c r="C163" s="26">
        <v>16647</v>
      </c>
      <c r="D163" s="29">
        <v>4.1870071348103721E-2</v>
      </c>
      <c r="E163" s="40">
        <v>2358</v>
      </c>
      <c r="F163" s="29">
        <v>0.31805477920626046</v>
      </c>
      <c r="G163" s="40">
        <v>3131</v>
      </c>
      <c r="H163" s="29">
        <v>0.46926325668700142</v>
      </c>
      <c r="I163" s="40">
        <v>5489</v>
      </c>
      <c r="J163" s="29">
        <v>0.40025510204081627</v>
      </c>
      <c r="K163" s="26">
        <v>52219</v>
      </c>
      <c r="L163" s="29">
        <v>5.7000587008886106E-2</v>
      </c>
      <c r="M163" s="26">
        <v>27953</v>
      </c>
      <c r="N163" s="29">
        <v>-5.5801384901199125E-2</v>
      </c>
      <c r="O163" s="26">
        <v>80172</v>
      </c>
      <c r="P163" s="29">
        <v>1.473268529769145E-2</v>
      </c>
      <c r="Q163" s="40">
        <v>146306</v>
      </c>
      <c r="R163" s="29">
        <v>-1.8482366279576778E-2</v>
      </c>
      <c r="S163" s="40">
        <v>163055</v>
      </c>
      <c r="T163" s="29">
        <v>-3.2710640746519193E-2</v>
      </c>
      <c r="U163" s="40">
        <v>309361</v>
      </c>
      <c r="V163" s="29">
        <v>-2.6033435128923643E-2</v>
      </c>
      <c r="W163" s="26">
        <v>217530</v>
      </c>
      <c r="X163" s="29">
        <v>6.0074642396326094E-3</v>
      </c>
      <c r="Y163" s="26">
        <v>194139</v>
      </c>
      <c r="Z163" s="29">
        <v>-3.0555583297546152E-2</v>
      </c>
      <c r="AA163" s="26">
        <v>411669</v>
      </c>
      <c r="AB163" s="29">
        <v>-1.157293469935583E-2</v>
      </c>
    </row>
    <row r="164" spans="2:28" ht="15" hidden="1" customHeight="1" outlineLevel="1" x14ac:dyDescent="0.25">
      <c r="B164" s="43" t="s">
        <v>51</v>
      </c>
      <c r="C164" s="26">
        <v>14063</v>
      </c>
      <c r="D164" s="29">
        <v>-3.140712170259663E-2</v>
      </c>
      <c r="E164" s="40">
        <v>2305</v>
      </c>
      <c r="F164" s="29">
        <v>0.49190938511326854</v>
      </c>
      <c r="G164" s="40">
        <v>2453</v>
      </c>
      <c r="H164" s="29">
        <v>0.22283150548354924</v>
      </c>
      <c r="I164" s="40">
        <v>4758</v>
      </c>
      <c r="J164" s="29">
        <v>0.33990425232328914</v>
      </c>
      <c r="K164" s="26">
        <v>50875</v>
      </c>
      <c r="L164" s="29">
        <v>-0.1247612985359644</v>
      </c>
      <c r="M164" s="26">
        <v>28368</v>
      </c>
      <c r="N164" s="29">
        <v>-0.11175126029370319</v>
      </c>
      <c r="O164" s="26">
        <v>79243</v>
      </c>
      <c r="P164" s="29">
        <v>-0.12014789483034283</v>
      </c>
      <c r="Q164" s="40">
        <v>153565</v>
      </c>
      <c r="R164" s="29">
        <v>-1.4737395901502581E-2</v>
      </c>
      <c r="S164" s="40">
        <v>160910</v>
      </c>
      <c r="T164" s="29">
        <v>-3.3300691486485623E-2</v>
      </c>
      <c r="U164" s="40">
        <v>314475</v>
      </c>
      <c r="V164" s="29">
        <v>-2.4324030839396271E-2</v>
      </c>
      <c r="W164" s="26">
        <v>220808</v>
      </c>
      <c r="X164" s="29">
        <v>-4.0186391831447565E-2</v>
      </c>
      <c r="Y164" s="26">
        <v>191731</v>
      </c>
      <c r="Z164" s="29">
        <v>-4.3239386015688885E-2</v>
      </c>
      <c r="AA164" s="26">
        <v>412539</v>
      </c>
      <c r="AB164" s="29">
        <v>-4.1607716593603405E-2</v>
      </c>
    </row>
    <row r="165" spans="2:28" ht="15" hidden="1" customHeight="1" outlineLevel="1" x14ac:dyDescent="0.25">
      <c r="B165" s="43" t="s">
        <v>52</v>
      </c>
      <c r="C165" s="26">
        <v>12071</v>
      </c>
      <c r="D165" s="29">
        <v>-2.841274951706374E-2</v>
      </c>
      <c r="E165" s="40">
        <v>2143</v>
      </c>
      <c r="F165" s="29">
        <v>0.32202344231955582</v>
      </c>
      <c r="G165" s="40">
        <v>2065</v>
      </c>
      <c r="H165" s="29">
        <v>-6.1363636363636398E-2</v>
      </c>
      <c r="I165" s="40">
        <v>4208</v>
      </c>
      <c r="J165" s="29">
        <v>0.10128238680973567</v>
      </c>
      <c r="K165" s="26">
        <v>62466</v>
      </c>
      <c r="L165" s="29">
        <v>7.4905787001187329E-2</v>
      </c>
      <c r="M165" s="26">
        <v>32475</v>
      </c>
      <c r="N165" s="29">
        <v>-2.4012742681973953E-2</v>
      </c>
      <c r="O165" s="26">
        <v>94941</v>
      </c>
      <c r="P165" s="29">
        <v>3.8889557595719326E-2</v>
      </c>
      <c r="Q165" s="40">
        <v>135512</v>
      </c>
      <c r="R165" s="29">
        <v>3.2946611681610172E-3</v>
      </c>
      <c r="S165" s="40">
        <v>146041</v>
      </c>
      <c r="T165" s="29">
        <v>-2.5054408053727162E-2</v>
      </c>
      <c r="U165" s="40">
        <v>281553</v>
      </c>
      <c r="V165" s="29">
        <v>-1.1612681272620717E-2</v>
      </c>
      <c r="W165" s="26">
        <v>212192</v>
      </c>
      <c r="X165" s="29">
        <v>2.3969115695499976E-2</v>
      </c>
      <c r="Y165" s="26">
        <v>180581</v>
      </c>
      <c r="Z165" s="29">
        <v>-2.5298486516829644E-2</v>
      </c>
      <c r="AA165" s="26">
        <v>392773</v>
      </c>
      <c r="AB165" s="29">
        <v>7.1338851903091083E-4</v>
      </c>
    </row>
    <row r="166" spans="2:28" ht="15" hidden="1" customHeight="1" outlineLevel="1" x14ac:dyDescent="0.25">
      <c r="B166" s="43" t="s">
        <v>53</v>
      </c>
      <c r="C166" s="26">
        <v>10854</v>
      </c>
      <c r="D166" s="29">
        <v>5.9030149282856881E-2</v>
      </c>
      <c r="E166" s="40">
        <v>2035</v>
      </c>
      <c r="F166" s="29">
        <v>1.0427010923535152E-2</v>
      </c>
      <c r="G166" s="40">
        <v>2411</v>
      </c>
      <c r="H166" s="29">
        <v>-3.7190082644628086E-3</v>
      </c>
      <c r="I166" s="40">
        <v>4446</v>
      </c>
      <c r="J166" s="29">
        <v>2.7063599458727605E-3</v>
      </c>
      <c r="K166" s="26">
        <v>78030</v>
      </c>
      <c r="L166" s="29">
        <v>0.12221710866938973</v>
      </c>
      <c r="M166" s="26">
        <v>46958</v>
      </c>
      <c r="N166" s="29">
        <v>6.1653591372566652E-2</v>
      </c>
      <c r="O166" s="26">
        <v>124988</v>
      </c>
      <c r="P166" s="29">
        <v>9.8670042105078126E-2</v>
      </c>
      <c r="Q166" s="40">
        <v>166149</v>
      </c>
      <c r="R166" s="29">
        <v>5.7425251072387828E-2</v>
      </c>
      <c r="S166" s="40">
        <v>193265</v>
      </c>
      <c r="T166" s="29">
        <v>7.2338008203172155E-3</v>
      </c>
      <c r="U166" s="40">
        <v>359414</v>
      </c>
      <c r="V166" s="29">
        <v>2.9830689134477284E-2</v>
      </c>
      <c r="W166" s="26">
        <v>257068</v>
      </c>
      <c r="X166" s="29">
        <v>7.5953976418983604E-2</v>
      </c>
      <c r="Y166" s="26">
        <v>242634</v>
      </c>
      <c r="Z166" s="29">
        <v>1.7213911993560593E-2</v>
      </c>
      <c r="AA166" s="26">
        <v>499702</v>
      </c>
      <c r="AB166" s="29">
        <v>4.6608119401234438E-2</v>
      </c>
    </row>
    <row r="167" spans="2:28" ht="15" hidden="1" customHeight="1" outlineLevel="1" x14ac:dyDescent="0.25">
      <c r="B167" s="43" t="s">
        <v>54</v>
      </c>
      <c r="C167" s="26">
        <v>12510</v>
      </c>
      <c r="D167" s="29">
        <v>3.6625787205833538E-2</v>
      </c>
      <c r="E167" s="40">
        <v>1891</v>
      </c>
      <c r="F167" s="29">
        <v>-0.11800373134328357</v>
      </c>
      <c r="G167" s="40">
        <v>2065</v>
      </c>
      <c r="H167" s="29">
        <v>0.23875224955009</v>
      </c>
      <c r="I167" s="40">
        <v>3956</v>
      </c>
      <c r="J167" s="29">
        <v>3.8047756494358431E-2</v>
      </c>
      <c r="K167" s="26">
        <v>62140</v>
      </c>
      <c r="L167" s="29">
        <v>0.16554751097272757</v>
      </c>
      <c r="M167" s="26">
        <v>36090</v>
      </c>
      <c r="N167" s="29">
        <v>3.238171520109856E-2</v>
      </c>
      <c r="O167" s="26">
        <v>98230</v>
      </c>
      <c r="P167" s="29">
        <v>0.11281040420518407</v>
      </c>
      <c r="Q167" s="40">
        <v>146218</v>
      </c>
      <c r="R167" s="29">
        <v>3.6257459143031356E-2</v>
      </c>
      <c r="S167" s="40">
        <v>163765</v>
      </c>
      <c r="T167" s="29">
        <v>-6.1136622923940398E-2</v>
      </c>
      <c r="U167" s="40">
        <v>309983</v>
      </c>
      <c r="V167" s="29">
        <v>-1.7583058399966989E-2</v>
      </c>
      <c r="W167" s="26">
        <v>222759</v>
      </c>
      <c r="X167" s="29">
        <v>6.773299844699654E-2</v>
      </c>
      <c r="Y167" s="26">
        <v>201920</v>
      </c>
      <c r="Z167" s="29">
        <v>-4.3278023633761986E-2</v>
      </c>
      <c r="AA167" s="26">
        <v>424679</v>
      </c>
      <c r="AB167" s="29">
        <v>1.1906634070558253E-2</v>
      </c>
    </row>
    <row r="168" spans="2:28" ht="15" hidden="1" customHeight="1" outlineLevel="1" x14ac:dyDescent="0.25">
      <c r="B168" s="43" t="s">
        <v>55</v>
      </c>
      <c r="C168" s="26">
        <v>12289</v>
      </c>
      <c r="D168" s="29">
        <v>-8.4618249534450629E-2</v>
      </c>
      <c r="E168" s="40">
        <v>1348</v>
      </c>
      <c r="F168" s="29">
        <v>-0.43194268857985674</v>
      </c>
      <c r="G168" s="40">
        <v>1622</v>
      </c>
      <c r="H168" s="29">
        <v>1.2845070422535212</v>
      </c>
      <c r="I168" s="40">
        <v>2970</v>
      </c>
      <c r="J168" s="29">
        <v>-3.6652611093091148E-2</v>
      </c>
      <c r="K168" s="26">
        <v>41650</v>
      </c>
      <c r="L168" s="29">
        <v>-4.0875071963154874E-2</v>
      </c>
      <c r="M168" s="26">
        <v>26967</v>
      </c>
      <c r="N168" s="29">
        <v>6.0523831996224686E-2</v>
      </c>
      <c r="O168" s="26">
        <v>68617</v>
      </c>
      <c r="P168" s="29">
        <v>-3.4275921165380918E-3</v>
      </c>
      <c r="Q168" s="40">
        <v>124588</v>
      </c>
      <c r="R168" s="29">
        <v>-5.5471741025738264E-2</v>
      </c>
      <c r="S168" s="40">
        <v>126641</v>
      </c>
      <c r="T168" s="29">
        <v>-0.26278502529353898</v>
      </c>
      <c r="U168" s="40">
        <v>251229</v>
      </c>
      <c r="V168" s="29">
        <v>-0.17273978556940017</v>
      </c>
      <c r="W168" s="26">
        <v>179875</v>
      </c>
      <c r="X168" s="29">
        <v>-5.88767736804654E-2</v>
      </c>
      <c r="Y168" s="26">
        <v>155230</v>
      </c>
      <c r="Z168" s="29">
        <v>-0.21569717210402128</v>
      </c>
      <c r="AA168" s="26">
        <v>335105</v>
      </c>
      <c r="AB168" s="29">
        <v>-0.13865605617801358</v>
      </c>
    </row>
    <row r="169" spans="2:28" ht="15" hidden="1" customHeight="1" outlineLevel="1" x14ac:dyDescent="0.25">
      <c r="B169" s="43" t="s">
        <v>56</v>
      </c>
      <c r="C169" s="26">
        <v>13235</v>
      </c>
      <c r="D169" s="29">
        <v>-7.1267816954238006E-3</v>
      </c>
      <c r="E169" s="40">
        <v>1672</v>
      </c>
      <c r="F169" s="29">
        <v>-0.31221719457013575</v>
      </c>
      <c r="G169" s="40">
        <v>1559</v>
      </c>
      <c r="H169" s="29">
        <v>-0.1319599109131403</v>
      </c>
      <c r="I169" s="40">
        <v>3231</v>
      </c>
      <c r="J169" s="29">
        <v>-0.23562810503903475</v>
      </c>
      <c r="K169" s="26">
        <v>42194</v>
      </c>
      <c r="L169" s="29">
        <v>-0.12800694387038114</v>
      </c>
      <c r="M169" s="26">
        <v>20605</v>
      </c>
      <c r="N169" s="29">
        <v>0.10589308716187196</v>
      </c>
      <c r="O169" s="26">
        <v>62799</v>
      </c>
      <c r="P169" s="29">
        <v>-6.2981199641897967E-2</v>
      </c>
      <c r="Q169" s="40">
        <v>127683</v>
      </c>
      <c r="R169" s="29">
        <v>3.3276415987569807E-2</v>
      </c>
      <c r="S169" s="40">
        <v>137076</v>
      </c>
      <c r="T169" s="29">
        <v>-3.0689596651015449E-2</v>
      </c>
      <c r="U169" s="40">
        <v>264759</v>
      </c>
      <c r="V169" s="29">
        <v>-8.604195677524018E-4</v>
      </c>
      <c r="W169" s="26">
        <v>184784</v>
      </c>
      <c r="X169" s="29">
        <v>-1.5640315363307011E-2</v>
      </c>
      <c r="Y169" s="26">
        <v>159240</v>
      </c>
      <c r="Z169" s="29">
        <v>-1.6089567731889964E-2</v>
      </c>
      <c r="AA169" s="26">
        <v>344024</v>
      </c>
      <c r="AB169" s="29">
        <v>-1.5848313899600619E-2</v>
      </c>
    </row>
    <row r="170" spans="2:28" collapsed="1" x14ac:dyDescent="0.25">
      <c r="B170" s="30" t="s">
        <v>74</v>
      </c>
      <c r="C170" s="31">
        <v>102477</v>
      </c>
      <c r="D170" s="32">
        <v>-4.7815058119546894E-2</v>
      </c>
      <c r="E170" s="31">
        <v>14133</v>
      </c>
      <c r="F170" s="32">
        <v>-0.13859937831413416</v>
      </c>
      <c r="G170" s="31">
        <v>14598</v>
      </c>
      <c r="H170" s="32">
        <v>0.10910196018842111</v>
      </c>
      <c r="I170" s="31">
        <v>28731</v>
      </c>
      <c r="J170" s="32">
        <v>-2.8340491731205009E-2</v>
      </c>
      <c r="K170" s="31">
        <v>340313</v>
      </c>
      <c r="L170" s="32">
        <v>-4.8315109482927387E-2</v>
      </c>
      <c r="M170" s="31">
        <v>201770</v>
      </c>
      <c r="N170" s="32">
        <v>-1.1052567087366794E-2</v>
      </c>
      <c r="O170" s="31">
        <v>542083</v>
      </c>
      <c r="P170" s="32">
        <v>-3.4778273372327972E-2</v>
      </c>
      <c r="Q170" s="31">
        <v>1032086</v>
      </c>
      <c r="R170" s="32">
        <v>4.6410310743771443E-2</v>
      </c>
      <c r="S170" s="31">
        <v>1128018</v>
      </c>
      <c r="T170" s="32">
        <v>-2.2814491914958546E-2</v>
      </c>
      <c r="U170" s="31">
        <v>2160104</v>
      </c>
      <c r="V170" s="32">
        <v>9.0808230152779057E-3</v>
      </c>
      <c r="W170" s="31">
        <v>1489009</v>
      </c>
      <c r="X170" s="32">
        <v>1.4358985538148517E-2</v>
      </c>
      <c r="Y170" s="31">
        <v>1344339</v>
      </c>
      <c r="Z170" s="32">
        <v>-1.9833165760265281E-2</v>
      </c>
      <c r="AA170" s="31">
        <v>2833348</v>
      </c>
      <c r="AB170" s="32">
        <v>-2.1567389993633057E-3</v>
      </c>
    </row>
    <row r="171" spans="2:28" ht="15" hidden="1" customHeight="1" outlineLevel="1" x14ac:dyDescent="0.25">
      <c r="B171" s="43" t="s">
        <v>58</v>
      </c>
      <c r="C171" s="26">
        <v>13813</v>
      </c>
      <c r="D171" s="29">
        <v>3.7167742904339995E-2</v>
      </c>
      <c r="E171" s="40">
        <v>2237</v>
      </c>
      <c r="F171" s="29">
        <v>-4.0071237756010847E-3</v>
      </c>
      <c r="G171" s="40">
        <v>1885</v>
      </c>
      <c r="H171" s="29">
        <v>-4.2174796747967425E-2</v>
      </c>
      <c r="I171" s="40">
        <v>4122</v>
      </c>
      <c r="J171" s="29">
        <v>-2.1831988609397279E-2</v>
      </c>
      <c r="K171" s="26">
        <v>45047</v>
      </c>
      <c r="L171" s="29">
        <v>-0.13470995005762587</v>
      </c>
      <c r="M171" s="26">
        <v>24387</v>
      </c>
      <c r="N171" s="29">
        <v>-0.19044615588899216</v>
      </c>
      <c r="O171" s="26">
        <v>69434</v>
      </c>
      <c r="P171" s="29">
        <v>-0.15513968655699406</v>
      </c>
      <c r="Q171" s="40">
        <v>142854</v>
      </c>
      <c r="R171" s="29">
        <v>-3.7079977081999282E-2</v>
      </c>
      <c r="S171" s="40">
        <v>135649</v>
      </c>
      <c r="T171" s="29">
        <v>-0.16764435172117564</v>
      </c>
      <c r="U171" s="40">
        <v>278503</v>
      </c>
      <c r="V171" s="29">
        <v>-0.10542680478599531</v>
      </c>
      <c r="W171" s="26">
        <v>203951</v>
      </c>
      <c r="X171" s="29">
        <v>-5.5690599549030217E-2</v>
      </c>
      <c r="Y171" s="26">
        <v>161921</v>
      </c>
      <c r="Z171" s="29">
        <v>-0.16989982672176029</v>
      </c>
      <c r="AA171" s="26">
        <v>365872</v>
      </c>
      <c r="AB171" s="29">
        <v>-0.10988928111794205</v>
      </c>
    </row>
    <row r="172" spans="2:28" ht="15" hidden="1" customHeight="1" outlineLevel="1" x14ac:dyDescent="0.25">
      <c r="B172" s="43" t="s">
        <v>59</v>
      </c>
      <c r="C172" s="26">
        <v>14127</v>
      </c>
      <c r="D172" s="29">
        <v>-0.1661551174595679</v>
      </c>
      <c r="E172" s="40">
        <v>2362</v>
      </c>
      <c r="F172" s="29">
        <v>-7.985975847292559E-2</v>
      </c>
      <c r="G172" s="40">
        <v>2908</v>
      </c>
      <c r="H172" s="29">
        <v>0.4089147286821706</v>
      </c>
      <c r="I172" s="40">
        <v>5270</v>
      </c>
      <c r="J172" s="29">
        <v>0.13798315698553232</v>
      </c>
      <c r="K172" s="26">
        <v>56339</v>
      </c>
      <c r="L172" s="29">
        <v>-1.4449400857167838E-2</v>
      </c>
      <c r="M172" s="26">
        <v>35130</v>
      </c>
      <c r="N172" s="29">
        <v>0.10409202338299073</v>
      </c>
      <c r="O172" s="26">
        <v>91469</v>
      </c>
      <c r="P172" s="29">
        <v>2.7937920726430976E-2</v>
      </c>
      <c r="Q172" s="40">
        <v>170476</v>
      </c>
      <c r="R172" s="29">
        <v>0.10151520046522156</v>
      </c>
      <c r="S172" s="40">
        <v>197172</v>
      </c>
      <c r="T172" s="29">
        <v>6.4430972213974425E-2</v>
      </c>
      <c r="U172" s="40">
        <v>367648</v>
      </c>
      <c r="V172" s="29">
        <v>8.1311286404197602E-2</v>
      </c>
      <c r="W172" s="26">
        <v>243304</v>
      </c>
      <c r="X172" s="29">
        <v>5.1266208374560973E-2</v>
      </c>
      <c r="Y172" s="26">
        <v>235210</v>
      </c>
      <c r="Z172" s="29">
        <v>7.3434982817555783E-2</v>
      </c>
      <c r="AA172" s="26">
        <v>478514</v>
      </c>
      <c r="AB172" s="29">
        <v>6.2047505537577763E-2</v>
      </c>
    </row>
    <row r="173" spans="2:28" ht="15" hidden="1" customHeight="1" outlineLevel="1" x14ac:dyDescent="0.25">
      <c r="B173" s="43" t="s">
        <v>60</v>
      </c>
      <c r="C173" s="26">
        <v>15223</v>
      </c>
      <c r="D173" s="29">
        <v>2.7666161649431142E-3</v>
      </c>
      <c r="E173" s="40">
        <v>2014</v>
      </c>
      <c r="F173" s="29">
        <v>0.10235358511220571</v>
      </c>
      <c r="G173" s="40">
        <v>2249</v>
      </c>
      <c r="H173" s="29">
        <v>0.38314883148831491</v>
      </c>
      <c r="I173" s="40">
        <v>4263</v>
      </c>
      <c r="J173" s="29">
        <v>0.23457862728062562</v>
      </c>
      <c r="K173" s="26">
        <v>48162</v>
      </c>
      <c r="L173" s="29">
        <v>-1.9662921348314599E-2</v>
      </c>
      <c r="M173" s="26">
        <v>27213</v>
      </c>
      <c r="N173" s="29">
        <v>-7.0784835990804762E-3</v>
      </c>
      <c r="O173" s="26">
        <v>75375</v>
      </c>
      <c r="P173" s="29">
        <v>-1.5156464362709898E-2</v>
      </c>
      <c r="Q173" s="40">
        <v>148142</v>
      </c>
      <c r="R173" s="29">
        <v>4.4025511822121999E-2</v>
      </c>
      <c r="S173" s="40">
        <v>160309</v>
      </c>
      <c r="T173" s="29">
        <v>-6.3594384355533107E-3</v>
      </c>
      <c r="U173" s="40">
        <v>308451</v>
      </c>
      <c r="V173" s="29">
        <v>1.7217953368729999E-2</v>
      </c>
      <c r="W173" s="26">
        <v>213541</v>
      </c>
      <c r="X173" s="29">
        <v>2.6486437117545059E-2</v>
      </c>
      <c r="Y173" s="26">
        <v>189771</v>
      </c>
      <c r="Z173" s="29">
        <v>-3.1360312657588985E-3</v>
      </c>
      <c r="AA173" s="26">
        <v>403312</v>
      </c>
      <c r="AB173" s="29">
        <v>1.2331858262696338E-2</v>
      </c>
    </row>
    <row r="174" spans="2:28" ht="15" hidden="1" customHeight="1" outlineLevel="1" x14ac:dyDescent="0.25">
      <c r="B174" s="43" t="s">
        <v>61</v>
      </c>
      <c r="C174" s="26">
        <v>14075</v>
      </c>
      <c r="D174" s="29">
        <v>-7.759355134674617E-2</v>
      </c>
      <c r="E174" s="40">
        <v>1529</v>
      </c>
      <c r="F174" s="29">
        <v>-0.37642740619902115</v>
      </c>
      <c r="G174" s="40">
        <v>1650</v>
      </c>
      <c r="H174" s="29">
        <v>-7.407407407407407E-2</v>
      </c>
      <c r="I174" s="40">
        <v>3179</v>
      </c>
      <c r="J174" s="29">
        <v>-0.24917335852621636</v>
      </c>
      <c r="K174" s="26">
        <v>40971</v>
      </c>
      <c r="L174" s="29">
        <v>-8.5876840696117784E-2</v>
      </c>
      <c r="M174" s="26">
        <v>25505</v>
      </c>
      <c r="N174" s="29">
        <v>-5.8682413729470362E-2</v>
      </c>
      <c r="O174" s="26">
        <v>66476</v>
      </c>
      <c r="P174" s="29">
        <v>-7.5630953208649099E-2</v>
      </c>
      <c r="Q174" s="40">
        <v>134944</v>
      </c>
      <c r="R174" s="29">
        <v>3.8574023335283147E-2</v>
      </c>
      <c r="S174" s="40">
        <v>151400</v>
      </c>
      <c r="T174" s="29">
        <v>-2.2519497959816115E-2</v>
      </c>
      <c r="U174" s="40">
        <v>286344</v>
      </c>
      <c r="V174" s="29">
        <v>5.350747840741521E-3</v>
      </c>
      <c r="W174" s="26">
        <v>191519</v>
      </c>
      <c r="X174" s="29">
        <v>-4.9048388521429898E-3</v>
      </c>
      <c r="Y174" s="26">
        <v>178555</v>
      </c>
      <c r="Z174" s="29">
        <v>-2.8351427094386872E-2</v>
      </c>
      <c r="AA174" s="26">
        <v>370074</v>
      </c>
      <c r="AB174" s="29">
        <v>-1.6357102607993057E-2</v>
      </c>
    </row>
    <row r="175" spans="2:28" collapsed="1" x14ac:dyDescent="0.25">
      <c r="B175" s="145">
        <v>2002</v>
      </c>
      <c r="C175" s="40">
        <v>163519</v>
      </c>
      <c r="D175" s="41">
        <v>-2.3388180487950549E-2</v>
      </c>
      <c r="E175" s="40">
        <v>24377</v>
      </c>
      <c r="F175" s="41">
        <v>-5.022208369048542E-2</v>
      </c>
      <c r="G175" s="40">
        <v>26412</v>
      </c>
      <c r="H175" s="41">
        <v>0.19300781426442026</v>
      </c>
      <c r="I175" s="40">
        <v>50789</v>
      </c>
      <c r="J175" s="41">
        <v>6.2420248927936406E-2</v>
      </c>
      <c r="K175" s="40">
        <v>626362</v>
      </c>
      <c r="L175" s="41">
        <v>9.9562277563003398E-4</v>
      </c>
      <c r="M175" s="40">
        <v>361061</v>
      </c>
      <c r="N175" s="41">
        <v>-3.9751504819284245E-3</v>
      </c>
      <c r="O175" s="40">
        <v>987423</v>
      </c>
      <c r="P175" s="41">
        <v>-8.2773331606356138E-4</v>
      </c>
      <c r="Q175" s="40">
        <v>1733389</v>
      </c>
      <c r="R175" s="41">
        <v>2.0007791040068446E-2</v>
      </c>
      <c r="S175" s="40">
        <v>1895195</v>
      </c>
      <c r="T175" s="41">
        <v>-4.1483559973437445E-2</v>
      </c>
      <c r="U175" s="40">
        <v>3628584</v>
      </c>
      <c r="V175" s="41">
        <v>-1.3061234481267392E-2</v>
      </c>
      <c r="W175" s="40">
        <v>2547647</v>
      </c>
      <c r="X175" s="41">
        <v>1.1682421131049336E-2</v>
      </c>
      <c r="Y175" s="40">
        <v>2282668</v>
      </c>
      <c r="Z175" s="41">
        <v>-3.3509455244301933E-2</v>
      </c>
      <c r="AA175" s="40">
        <v>4830315</v>
      </c>
      <c r="AB175" s="41">
        <v>-1.0189262831710955E-2</v>
      </c>
    </row>
    <row r="176" spans="2:28" ht="15" hidden="1" customHeight="1" outlineLevel="1" x14ac:dyDescent="0.25">
      <c r="B176" s="43" t="s">
        <v>49</v>
      </c>
      <c r="C176" s="26">
        <v>14742</v>
      </c>
      <c r="D176" s="29">
        <v>-3.6218619246861872E-2</v>
      </c>
      <c r="E176" s="40">
        <v>2657</v>
      </c>
      <c r="F176" s="29">
        <v>0.10066280033140007</v>
      </c>
      <c r="G176" s="40">
        <v>1769</v>
      </c>
      <c r="H176" s="29">
        <v>0.12818877551020402</v>
      </c>
      <c r="I176" s="40">
        <v>4426</v>
      </c>
      <c r="J176" s="29">
        <v>0.11150175791059769</v>
      </c>
      <c r="K176" s="26">
        <v>42264</v>
      </c>
      <c r="L176" s="29">
        <v>-6.5803143166596634E-2</v>
      </c>
      <c r="M176" s="26">
        <v>27993</v>
      </c>
      <c r="N176" s="29">
        <v>-2.7919574955724502E-2</v>
      </c>
      <c r="O176" s="26">
        <v>70257</v>
      </c>
      <c r="P176" s="29">
        <v>-5.1068370296334265E-2</v>
      </c>
      <c r="Q176" s="40">
        <v>130747</v>
      </c>
      <c r="R176" s="29">
        <v>-2.6549924430248728E-2</v>
      </c>
      <c r="S176" s="40">
        <v>148466</v>
      </c>
      <c r="T176" s="29">
        <v>-0.13370288248337026</v>
      </c>
      <c r="U176" s="40">
        <v>279213</v>
      </c>
      <c r="V176" s="29">
        <v>-8.6622853647286613E-2</v>
      </c>
      <c r="W176" s="26">
        <v>190410</v>
      </c>
      <c r="X176" s="29">
        <v>-3.4745315921810405E-2</v>
      </c>
      <c r="Y176" s="26">
        <v>178228</v>
      </c>
      <c r="Z176" s="29">
        <v>-0.11656794468264398</v>
      </c>
      <c r="AA176" s="26">
        <v>368638</v>
      </c>
      <c r="AB176" s="29">
        <v>-7.6116077582209951E-2</v>
      </c>
    </row>
    <row r="177" spans="2:28" ht="15" hidden="1" customHeight="1" outlineLevel="1" x14ac:dyDescent="0.25">
      <c r="B177" s="43" t="s">
        <v>50</v>
      </c>
      <c r="C177" s="26">
        <v>15978</v>
      </c>
      <c r="D177" s="29">
        <v>-5.773426903343748E-2</v>
      </c>
      <c r="E177" s="40">
        <v>1789</v>
      </c>
      <c r="F177" s="29">
        <v>-0.3108628659476117</v>
      </c>
      <c r="G177" s="40">
        <v>2131</v>
      </c>
      <c r="H177" s="29">
        <v>-4.5678459471562904E-2</v>
      </c>
      <c r="I177" s="40">
        <v>3920</v>
      </c>
      <c r="J177" s="29">
        <v>-0.18823773037896041</v>
      </c>
      <c r="K177" s="26">
        <v>49403</v>
      </c>
      <c r="L177" s="29">
        <v>-2.8093092797702224E-2</v>
      </c>
      <c r="M177" s="26">
        <v>29605</v>
      </c>
      <c r="N177" s="29">
        <v>3.0671215708118593E-2</v>
      </c>
      <c r="O177" s="26">
        <v>79008</v>
      </c>
      <c r="P177" s="29">
        <v>-6.8757463390107798E-3</v>
      </c>
      <c r="Q177" s="40">
        <v>149061</v>
      </c>
      <c r="R177" s="29">
        <v>0.1083096643716448</v>
      </c>
      <c r="S177" s="40">
        <v>168569</v>
      </c>
      <c r="T177" s="29">
        <v>0.1073601093111558</v>
      </c>
      <c r="U177" s="40">
        <v>317630</v>
      </c>
      <c r="V177" s="29">
        <v>0.1078055245535714</v>
      </c>
      <c r="W177" s="26">
        <v>216231</v>
      </c>
      <c r="X177" s="29">
        <v>5.5413465574634557E-2</v>
      </c>
      <c r="Y177" s="26">
        <v>200258</v>
      </c>
      <c r="Z177" s="29">
        <v>9.3212798130830832E-2</v>
      </c>
      <c r="AA177" s="26">
        <v>416489</v>
      </c>
      <c r="AB177" s="29">
        <v>7.3256524103169296E-2</v>
      </c>
    </row>
    <row r="178" spans="2:28" ht="15" hidden="1" customHeight="1" outlineLevel="1" x14ac:dyDescent="0.25">
      <c r="B178" s="43" t="s">
        <v>51</v>
      </c>
      <c r="C178" s="26">
        <v>14519</v>
      </c>
      <c r="D178" s="29">
        <v>-1.0293115201090663E-2</v>
      </c>
      <c r="E178" s="40">
        <v>1545</v>
      </c>
      <c r="F178" s="29">
        <v>-0.32971800433839482</v>
      </c>
      <c r="G178" s="40">
        <v>2006</v>
      </c>
      <c r="H178" s="29">
        <v>4.4247787610619538E-2</v>
      </c>
      <c r="I178" s="40">
        <v>3551</v>
      </c>
      <c r="J178" s="29">
        <v>-0.15972550875532421</v>
      </c>
      <c r="K178" s="26">
        <v>58127</v>
      </c>
      <c r="L178" s="29">
        <v>-3.7363955780272962E-3</v>
      </c>
      <c r="M178" s="26">
        <v>31937</v>
      </c>
      <c r="N178" s="29">
        <v>6.2441783100465775E-2</v>
      </c>
      <c r="O178" s="26">
        <v>90064</v>
      </c>
      <c r="P178" s="29">
        <v>1.8765906905717999E-2</v>
      </c>
      <c r="Q178" s="40">
        <v>155862</v>
      </c>
      <c r="R178" s="29">
        <v>9.3331088617184754E-2</v>
      </c>
      <c r="S178" s="40">
        <v>166453</v>
      </c>
      <c r="T178" s="29">
        <v>8.1169807236736169E-4</v>
      </c>
      <c r="U178" s="40">
        <v>322315</v>
      </c>
      <c r="V178" s="29">
        <v>4.3512747875354085E-2</v>
      </c>
      <c r="W178" s="26">
        <v>230053</v>
      </c>
      <c r="X178" s="29">
        <v>5.5884742308733859E-2</v>
      </c>
      <c r="Y178" s="26">
        <v>200396</v>
      </c>
      <c r="Z178" s="29">
        <v>1.0574939863539301E-2</v>
      </c>
      <c r="AA178" s="26">
        <v>430449</v>
      </c>
      <c r="AB178" s="29">
        <v>3.4295586482641971E-2</v>
      </c>
    </row>
    <row r="179" spans="2:28" ht="15" hidden="1" customHeight="1" outlineLevel="1" x14ac:dyDescent="0.25">
      <c r="B179" s="43" t="s">
        <v>52</v>
      </c>
      <c r="C179" s="26">
        <v>12424</v>
      </c>
      <c r="D179" s="29">
        <v>5.7451698016852459E-2</v>
      </c>
      <c r="E179" s="40">
        <v>1621</v>
      </c>
      <c r="F179" s="29">
        <v>-0.33319621554915668</v>
      </c>
      <c r="G179" s="40">
        <v>2200</v>
      </c>
      <c r="H179" s="29">
        <v>0.26291618828932273</v>
      </c>
      <c r="I179" s="40">
        <v>3821</v>
      </c>
      <c r="J179" s="29">
        <v>-8.4351785286364778E-2</v>
      </c>
      <c r="K179" s="26">
        <v>58113</v>
      </c>
      <c r="L179" s="29">
        <v>-4.8030141698746864E-2</v>
      </c>
      <c r="M179" s="26">
        <v>33274</v>
      </c>
      <c r="N179" s="29">
        <v>-2.9006653437609442E-2</v>
      </c>
      <c r="O179" s="26">
        <v>91387</v>
      </c>
      <c r="P179" s="29">
        <v>-4.1190603590276265E-2</v>
      </c>
      <c r="Q179" s="40">
        <v>135067</v>
      </c>
      <c r="R179" s="29">
        <v>1.4260182626456785E-2</v>
      </c>
      <c r="S179" s="40">
        <v>149794</v>
      </c>
      <c r="T179" s="29">
        <v>-0.11264209846631401</v>
      </c>
      <c r="U179" s="40">
        <v>284861</v>
      </c>
      <c r="V179" s="29">
        <v>-5.6679813363269438E-2</v>
      </c>
      <c r="W179" s="26">
        <v>207225</v>
      </c>
      <c r="X179" s="29">
        <v>-5.6047947867731152E-3</v>
      </c>
      <c r="Y179" s="26">
        <v>185268</v>
      </c>
      <c r="Z179" s="29">
        <v>-9.5455011497956765E-2</v>
      </c>
      <c r="AA179" s="26">
        <v>392493</v>
      </c>
      <c r="AB179" s="29">
        <v>-5.0141331810305556E-2</v>
      </c>
    </row>
    <row r="180" spans="2:28" ht="15" hidden="1" customHeight="1" outlineLevel="1" x14ac:dyDescent="0.25">
      <c r="B180" s="43" t="s">
        <v>53</v>
      </c>
      <c r="C180" s="26">
        <v>10249</v>
      </c>
      <c r="D180" s="29">
        <v>6.9386477462437313E-2</v>
      </c>
      <c r="E180" s="40">
        <v>2014</v>
      </c>
      <c r="F180" s="29">
        <v>-0.18921095008051525</v>
      </c>
      <c r="G180" s="40">
        <v>2420</v>
      </c>
      <c r="H180" s="29">
        <v>0.58376963350785349</v>
      </c>
      <c r="I180" s="40">
        <v>4434</v>
      </c>
      <c r="J180" s="29">
        <v>0.10518444666002003</v>
      </c>
      <c r="K180" s="26">
        <v>69532</v>
      </c>
      <c r="L180" s="29">
        <v>6.8983011761088564E-2</v>
      </c>
      <c r="M180" s="26">
        <v>44231</v>
      </c>
      <c r="N180" s="29">
        <v>8.2554212149395401E-2</v>
      </c>
      <c r="O180" s="26">
        <v>113763</v>
      </c>
      <c r="P180" s="29">
        <v>7.4218860655505425E-2</v>
      </c>
      <c r="Q180" s="40">
        <v>157126</v>
      </c>
      <c r="R180" s="29">
        <v>0.1065522972478099</v>
      </c>
      <c r="S180" s="40">
        <v>191877</v>
      </c>
      <c r="T180" s="29">
        <v>0.11780606448981978</v>
      </c>
      <c r="U180" s="40">
        <v>349003</v>
      </c>
      <c r="V180" s="29">
        <v>0.11271126188024261</v>
      </c>
      <c r="W180" s="26">
        <v>238921</v>
      </c>
      <c r="X180" s="29">
        <v>9.0420749489979801E-2</v>
      </c>
      <c r="Y180" s="26">
        <v>238528</v>
      </c>
      <c r="Z180" s="29">
        <v>0.11440331525268532</v>
      </c>
      <c r="AA180" s="26">
        <v>477449</v>
      </c>
      <c r="AB180" s="29">
        <v>0.10227173034745474</v>
      </c>
    </row>
    <row r="181" spans="2:28" ht="15" hidden="1" customHeight="1" outlineLevel="1" x14ac:dyDescent="0.25">
      <c r="B181" s="43" t="s">
        <v>54</v>
      </c>
      <c r="C181" s="26">
        <v>12068</v>
      </c>
      <c r="D181" s="29">
        <v>-4.2904290429043312E-3</v>
      </c>
      <c r="E181" s="40">
        <v>2144</v>
      </c>
      <c r="F181" s="29">
        <v>-0.17570165321030373</v>
      </c>
      <c r="G181" s="40">
        <v>1667</v>
      </c>
      <c r="H181" s="29">
        <v>0.23298816568047331</v>
      </c>
      <c r="I181" s="40">
        <v>3811</v>
      </c>
      <c r="J181" s="29">
        <v>-3.5922084492790329E-2</v>
      </c>
      <c r="K181" s="26">
        <v>53314</v>
      </c>
      <c r="L181" s="29">
        <v>6.8363801178425998E-3</v>
      </c>
      <c r="M181" s="26">
        <v>34958</v>
      </c>
      <c r="N181" s="29">
        <v>7.2956631165403074E-2</v>
      </c>
      <c r="O181" s="26">
        <v>88272</v>
      </c>
      <c r="P181" s="29">
        <v>3.2022728069867723E-2</v>
      </c>
      <c r="Q181" s="40">
        <v>141102</v>
      </c>
      <c r="R181" s="29">
        <v>6.0279531109107332E-2</v>
      </c>
      <c r="S181" s="40">
        <v>174429</v>
      </c>
      <c r="T181" s="29">
        <v>7.4103266726192274E-2</v>
      </c>
      <c r="U181" s="40">
        <v>315531</v>
      </c>
      <c r="V181" s="29">
        <v>6.7877146966748514E-2</v>
      </c>
      <c r="W181" s="26">
        <v>208628</v>
      </c>
      <c r="X181" s="29">
        <v>3.9227309180933867E-2</v>
      </c>
      <c r="Y181" s="26">
        <v>211054</v>
      </c>
      <c r="Z181" s="29">
        <v>7.5007130923760323E-2</v>
      </c>
      <c r="AA181" s="26">
        <v>419682</v>
      </c>
      <c r="AB181" s="29">
        <v>5.6917858069260419E-2</v>
      </c>
    </row>
    <row r="182" spans="2:28" ht="15" hidden="1" customHeight="1" outlineLevel="1" x14ac:dyDescent="0.25">
      <c r="B182" s="43" t="s">
        <v>55</v>
      </c>
      <c r="C182" s="26">
        <v>13425</v>
      </c>
      <c r="D182" s="29">
        <v>7.6842865164032936E-2</v>
      </c>
      <c r="E182" s="40">
        <v>2373</v>
      </c>
      <c r="F182" s="29">
        <v>9.4557195571955743E-2</v>
      </c>
      <c r="G182" s="40">
        <v>710</v>
      </c>
      <c r="H182" s="29">
        <v>0.30036630036630041</v>
      </c>
      <c r="I182" s="40">
        <v>3083</v>
      </c>
      <c r="J182" s="29">
        <v>0.13596168017686083</v>
      </c>
      <c r="K182" s="26">
        <v>43425</v>
      </c>
      <c r="L182" s="29">
        <v>1.2284955009557619E-2</v>
      </c>
      <c r="M182" s="26">
        <v>25428</v>
      </c>
      <c r="N182" s="29">
        <v>-0.14498991257565563</v>
      </c>
      <c r="O182" s="26">
        <v>68853</v>
      </c>
      <c r="P182" s="29">
        <v>-5.2107712216746038E-2</v>
      </c>
      <c r="Q182" s="40">
        <v>131905</v>
      </c>
      <c r="R182" s="29">
        <v>0.12618996798292414</v>
      </c>
      <c r="S182" s="40">
        <v>171783</v>
      </c>
      <c r="T182" s="29">
        <v>0.12823628315096736</v>
      </c>
      <c r="U182" s="40">
        <v>303688</v>
      </c>
      <c r="V182" s="29">
        <v>0.12734656604165817</v>
      </c>
      <c r="W182" s="26">
        <v>191128</v>
      </c>
      <c r="X182" s="29">
        <v>9.429857206655301E-2</v>
      </c>
      <c r="Y182" s="26">
        <v>197921</v>
      </c>
      <c r="Z182" s="29">
        <v>8.4237224997808724E-2</v>
      </c>
      <c r="AA182" s="26">
        <v>389049</v>
      </c>
      <c r="AB182" s="29">
        <v>8.9156835628019904E-2</v>
      </c>
    </row>
    <row r="183" spans="2:28" ht="15" hidden="1" customHeight="1" outlineLevel="1" x14ac:dyDescent="0.25">
      <c r="B183" s="43" t="s">
        <v>56</v>
      </c>
      <c r="C183" s="26">
        <v>13330</v>
      </c>
      <c r="D183" s="29">
        <v>6.7562495308171044E-4</v>
      </c>
      <c r="E183" s="40">
        <v>2431</v>
      </c>
      <c r="F183" s="29">
        <v>0.12286374133949196</v>
      </c>
      <c r="G183" s="40">
        <v>1796</v>
      </c>
      <c r="H183" s="29">
        <v>0.51433389544688035</v>
      </c>
      <c r="I183" s="40">
        <v>4227</v>
      </c>
      <c r="J183" s="29">
        <v>0.26141450313339298</v>
      </c>
      <c r="K183" s="26">
        <v>48388</v>
      </c>
      <c r="L183" s="29">
        <v>2.1016205266711774E-2</v>
      </c>
      <c r="M183" s="26">
        <v>18632</v>
      </c>
      <c r="N183" s="29">
        <v>-0.15833220400234904</v>
      </c>
      <c r="O183" s="26">
        <v>67020</v>
      </c>
      <c r="P183" s="29">
        <v>-3.6085662097829707E-2</v>
      </c>
      <c r="Q183" s="40">
        <v>123571</v>
      </c>
      <c r="R183" s="29">
        <v>8.9182304566648662E-2</v>
      </c>
      <c r="S183" s="40">
        <v>141416</v>
      </c>
      <c r="T183" s="29">
        <v>7.3610689341026436E-2</v>
      </c>
      <c r="U183" s="40">
        <v>264987</v>
      </c>
      <c r="V183" s="29">
        <v>8.0816403111272361E-2</v>
      </c>
      <c r="W183" s="26">
        <v>187720</v>
      </c>
      <c r="X183" s="29">
        <v>6.458875637295769E-2</v>
      </c>
      <c r="Y183" s="26">
        <v>161844</v>
      </c>
      <c r="Z183" s="29">
        <v>4.3865250285404667E-2</v>
      </c>
      <c r="AA183" s="26">
        <v>349564</v>
      </c>
      <c r="AB183" s="29">
        <v>5.4892659049895265E-2</v>
      </c>
    </row>
    <row r="184" spans="2:28" collapsed="1" x14ac:dyDescent="0.25">
      <c r="B184" s="30" t="s">
        <v>75</v>
      </c>
      <c r="C184" s="31">
        <v>107623</v>
      </c>
      <c r="D184" s="32">
        <v>1.0184159642568913E-2</v>
      </c>
      <c r="E184" s="31">
        <v>16407</v>
      </c>
      <c r="F184" s="32">
        <v>-8.3766124979058443E-2</v>
      </c>
      <c r="G184" s="31">
        <v>13162</v>
      </c>
      <c r="H184" s="32">
        <v>2.2132484274287378E-2</v>
      </c>
      <c r="I184" s="31">
        <v>29569</v>
      </c>
      <c r="J184" s="32">
        <v>-3.9468555093555069E-2</v>
      </c>
      <c r="K184" s="31">
        <v>357590</v>
      </c>
      <c r="L184" s="32">
        <v>1.2913880084185259E-2</v>
      </c>
      <c r="M184" s="31">
        <v>204025</v>
      </c>
      <c r="N184" s="32">
        <v>-7.1038624577123954E-2</v>
      </c>
      <c r="O184" s="31">
        <v>561615</v>
      </c>
      <c r="P184" s="32">
        <v>-1.9283760988233811E-2</v>
      </c>
      <c r="Q184" s="31">
        <v>986311</v>
      </c>
      <c r="R184" s="32">
        <v>7.8750181831306554E-2</v>
      </c>
      <c r="S184" s="31">
        <v>1154354</v>
      </c>
      <c r="T184" s="32">
        <v>4.203250108980594E-4</v>
      </c>
      <c r="U184" s="31">
        <v>2140665</v>
      </c>
      <c r="V184" s="32">
        <v>3.5048724045996016E-2</v>
      </c>
      <c r="W184" s="31">
        <v>1467931</v>
      </c>
      <c r="X184" s="32">
        <v>5.4711036546593039E-2</v>
      </c>
      <c r="Y184" s="31">
        <v>1371541</v>
      </c>
      <c r="Z184" s="32">
        <v>-1.0698419545100757E-2</v>
      </c>
      <c r="AA184" s="31">
        <v>2839472</v>
      </c>
      <c r="AB184" s="32">
        <v>2.2070019055791645E-2</v>
      </c>
    </row>
    <row r="185" spans="2:28" ht="15" hidden="1" customHeight="1" outlineLevel="1" x14ac:dyDescent="0.25">
      <c r="B185" s="43" t="s">
        <v>58</v>
      </c>
      <c r="C185" s="26">
        <v>13318</v>
      </c>
      <c r="D185" s="29">
        <v>-4.9461137677539124E-2</v>
      </c>
      <c r="E185" s="40">
        <v>2246</v>
      </c>
      <c r="F185" s="29">
        <v>-9.8354074668807745E-2</v>
      </c>
      <c r="G185" s="40">
        <v>1968</v>
      </c>
      <c r="H185" s="29">
        <v>7.0146818923327858E-2</v>
      </c>
      <c r="I185" s="40">
        <v>4214</v>
      </c>
      <c r="J185" s="29">
        <v>-2.6789838337182403E-2</v>
      </c>
      <c r="K185" s="26">
        <v>52060</v>
      </c>
      <c r="L185" s="29">
        <v>-3.84544346348491E-2</v>
      </c>
      <c r="M185" s="26">
        <v>30124</v>
      </c>
      <c r="N185" s="29">
        <v>-0.16282689047605814</v>
      </c>
      <c r="O185" s="26">
        <v>82184</v>
      </c>
      <c r="P185" s="29">
        <v>-8.8110957004160939E-2</v>
      </c>
      <c r="Q185" s="40">
        <v>148355</v>
      </c>
      <c r="R185" s="29">
        <v>1.6032709192269179E-2</v>
      </c>
      <c r="S185" s="40">
        <v>162970</v>
      </c>
      <c r="T185" s="29">
        <v>-4.1262707078313254E-2</v>
      </c>
      <c r="U185" s="40">
        <v>311325</v>
      </c>
      <c r="V185" s="29">
        <v>-1.4788068278913102E-2</v>
      </c>
      <c r="W185" s="26">
        <v>215979</v>
      </c>
      <c r="X185" s="29">
        <v>-3.1339715127066681E-3</v>
      </c>
      <c r="Y185" s="26">
        <v>195062</v>
      </c>
      <c r="Z185" s="29">
        <v>-6.1326429458244736E-2</v>
      </c>
      <c r="AA185" s="26">
        <v>411041</v>
      </c>
      <c r="AB185" s="29">
        <v>-3.1623412115043936E-2</v>
      </c>
    </row>
    <row r="186" spans="2:28" ht="15" hidden="1" customHeight="1" outlineLevel="1" x14ac:dyDescent="0.25">
      <c r="B186" s="43" t="s">
        <v>59</v>
      </c>
      <c r="C186" s="26">
        <v>16942</v>
      </c>
      <c r="D186" s="29">
        <v>2.7223670648153675E-2</v>
      </c>
      <c r="E186" s="40">
        <v>2567</v>
      </c>
      <c r="F186" s="29">
        <v>-6.2796641109894136E-2</v>
      </c>
      <c r="G186" s="40">
        <v>2064</v>
      </c>
      <c r="H186" s="29">
        <v>3.6664992466097335E-2</v>
      </c>
      <c r="I186" s="40">
        <v>4631</v>
      </c>
      <c r="J186" s="29">
        <v>-2.0930232558139528E-2</v>
      </c>
      <c r="K186" s="26">
        <v>57165</v>
      </c>
      <c r="L186" s="29">
        <v>5.8317134129408421E-2</v>
      </c>
      <c r="M186" s="26">
        <v>31818</v>
      </c>
      <c r="N186" s="29">
        <v>-5.3908596235615946E-2</v>
      </c>
      <c r="O186" s="26">
        <v>88983</v>
      </c>
      <c r="P186" s="29">
        <v>1.5254546699221772E-2</v>
      </c>
      <c r="Q186" s="40">
        <v>154765</v>
      </c>
      <c r="R186" s="29">
        <v>0.14082160679930111</v>
      </c>
      <c r="S186" s="40">
        <v>185237</v>
      </c>
      <c r="T186" s="29">
        <v>6.6984240357587099E-2</v>
      </c>
      <c r="U186" s="40">
        <v>340002</v>
      </c>
      <c r="V186" s="29">
        <v>9.937303771150674E-2</v>
      </c>
      <c r="W186" s="26">
        <v>231439</v>
      </c>
      <c r="X186" s="29">
        <v>0.10785130296589895</v>
      </c>
      <c r="Y186" s="26">
        <v>219119</v>
      </c>
      <c r="Z186" s="29">
        <v>4.7263776705061433E-2</v>
      </c>
      <c r="AA186" s="26">
        <v>450558</v>
      </c>
      <c r="AB186" s="29">
        <v>7.7534211193433844E-2</v>
      </c>
    </row>
    <row r="187" spans="2:28" ht="15" hidden="1" customHeight="1" outlineLevel="1" x14ac:dyDescent="0.25">
      <c r="B187" s="43" t="s">
        <v>60</v>
      </c>
      <c r="C187" s="26">
        <v>15181</v>
      </c>
      <c r="D187" s="29">
        <v>4.4013479127982924E-2</v>
      </c>
      <c r="E187" s="40">
        <v>1827</v>
      </c>
      <c r="F187" s="29">
        <v>-0.17180417044424301</v>
      </c>
      <c r="G187" s="40">
        <v>1626</v>
      </c>
      <c r="H187" s="29">
        <v>6.1881188118810826E-3</v>
      </c>
      <c r="I187" s="40">
        <v>3453</v>
      </c>
      <c r="J187" s="29">
        <v>-9.654631083202514E-2</v>
      </c>
      <c r="K187" s="26">
        <v>49128</v>
      </c>
      <c r="L187" s="29">
        <v>8.0433355219959868E-3</v>
      </c>
      <c r="M187" s="26">
        <v>27407</v>
      </c>
      <c r="N187" s="29">
        <v>-4.0270336519942607E-2</v>
      </c>
      <c r="O187" s="26">
        <v>76535</v>
      </c>
      <c r="P187" s="29">
        <v>-9.8068389116737764E-3</v>
      </c>
      <c r="Q187" s="40">
        <v>141895</v>
      </c>
      <c r="R187" s="29">
        <v>7.1237137529348793E-2</v>
      </c>
      <c r="S187" s="40">
        <v>161335</v>
      </c>
      <c r="T187" s="29">
        <v>5.3089735361377954E-3</v>
      </c>
      <c r="U187" s="40">
        <v>303230</v>
      </c>
      <c r="V187" s="29">
        <v>3.51195799851165E-2</v>
      </c>
      <c r="W187" s="26">
        <v>208031</v>
      </c>
      <c r="X187" s="29">
        <v>5.0969475907083783E-2</v>
      </c>
      <c r="Y187" s="26">
        <v>190368</v>
      </c>
      <c r="Z187" s="29">
        <v>-1.5105740181269312E-3</v>
      </c>
      <c r="AA187" s="26">
        <v>398399</v>
      </c>
      <c r="AB187" s="29">
        <v>2.5221437063494889E-2</v>
      </c>
    </row>
    <row r="188" spans="2:28" ht="15" hidden="1" customHeight="1" outlineLevel="1" x14ac:dyDescent="0.25">
      <c r="B188" s="43" t="s">
        <v>61</v>
      </c>
      <c r="C188" s="26">
        <v>15259</v>
      </c>
      <c r="D188" s="29">
        <v>8.5277382645803756E-2</v>
      </c>
      <c r="E188" s="40">
        <v>2452</v>
      </c>
      <c r="F188" s="29">
        <v>-6.768060836501899E-2</v>
      </c>
      <c r="G188" s="40">
        <v>1782</v>
      </c>
      <c r="H188" s="29">
        <v>0.26742532005689901</v>
      </c>
      <c r="I188" s="40">
        <v>4234</v>
      </c>
      <c r="J188" s="29">
        <v>4.9058473736372621E-2</v>
      </c>
      <c r="K188" s="26">
        <v>44820</v>
      </c>
      <c r="L188" s="29">
        <v>6.2009809729166143E-2</v>
      </c>
      <c r="M188" s="26">
        <v>27095</v>
      </c>
      <c r="N188" s="29">
        <v>-5.861302202765617E-2</v>
      </c>
      <c r="O188" s="26">
        <v>71915</v>
      </c>
      <c r="P188" s="29">
        <v>1.3101359442135641E-2</v>
      </c>
      <c r="Q188" s="40">
        <v>129932</v>
      </c>
      <c r="R188" s="29">
        <v>0.11144186683090407</v>
      </c>
      <c r="S188" s="40">
        <v>154888</v>
      </c>
      <c r="T188" s="29">
        <v>-1.9541066624465864E-2</v>
      </c>
      <c r="U188" s="40">
        <v>284820</v>
      </c>
      <c r="V188" s="29">
        <v>3.6165003510635563E-2</v>
      </c>
      <c r="W188" s="26">
        <v>192463</v>
      </c>
      <c r="X188" s="29">
        <v>9.4802527915720969E-2</v>
      </c>
      <c r="Y188" s="26">
        <v>183765</v>
      </c>
      <c r="Z188" s="29">
        <v>-2.3373351827936428E-2</v>
      </c>
      <c r="AA188" s="26">
        <v>376228</v>
      </c>
      <c r="AB188" s="29">
        <v>3.370700076931521E-2</v>
      </c>
    </row>
    <row r="189" spans="2:28" collapsed="1" x14ac:dyDescent="0.25">
      <c r="B189" s="145">
        <v>2001</v>
      </c>
      <c r="C189" s="40">
        <v>167435</v>
      </c>
      <c r="D189" s="41">
        <v>1.3105906128796141E-2</v>
      </c>
      <c r="E189" s="40">
        <v>25666</v>
      </c>
      <c r="F189" s="41">
        <v>-0.12192952446117</v>
      </c>
      <c r="G189" s="40">
        <v>22139</v>
      </c>
      <c r="H189" s="41">
        <v>0.16964285714285721</v>
      </c>
      <c r="I189" s="40">
        <v>47805</v>
      </c>
      <c r="J189" s="41">
        <v>-7.3300386228664083E-3</v>
      </c>
      <c r="K189" s="40">
        <v>625739</v>
      </c>
      <c r="L189" s="41">
        <v>4.6464208591221468E-3</v>
      </c>
      <c r="M189" s="40">
        <v>362502</v>
      </c>
      <c r="N189" s="41">
        <v>-3.1049027312238353E-2</v>
      </c>
      <c r="O189" s="40">
        <v>988241</v>
      </c>
      <c r="P189" s="41">
        <v>-8.7485694052839014E-3</v>
      </c>
      <c r="Q189" s="40">
        <v>1699388</v>
      </c>
      <c r="R189" s="41">
        <v>7.4729450096886918E-2</v>
      </c>
      <c r="S189" s="40">
        <v>1977217</v>
      </c>
      <c r="T189" s="41">
        <v>1.9809047916480749E-2</v>
      </c>
      <c r="U189" s="40">
        <v>3676605</v>
      </c>
      <c r="V189" s="41">
        <v>4.4479671366904006E-2</v>
      </c>
      <c r="W189" s="40">
        <v>2518228</v>
      </c>
      <c r="X189" s="41">
        <v>4.9888099899606742E-2</v>
      </c>
      <c r="Y189" s="40">
        <v>2361811</v>
      </c>
      <c r="Z189" s="41">
        <v>1.2845556138305181E-2</v>
      </c>
      <c r="AA189" s="40">
        <v>4880039</v>
      </c>
      <c r="AB189" s="41">
        <v>3.1628024966044332E-2</v>
      </c>
    </row>
    <row r="190" spans="2:28" ht="15" hidden="1" customHeight="1" outlineLevel="1" x14ac:dyDescent="0.25">
      <c r="B190" s="43" t="s">
        <v>49</v>
      </c>
      <c r="C190" s="26">
        <v>15296</v>
      </c>
      <c r="D190" s="29">
        <v>1.3785790031813461E-2</v>
      </c>
      <c r="E190" s="40">
        <v>2414</v>
      </c>
      <c r="F190" s="29">
        <v>-9.3843843843843811E-2</v>
      </c>
      <c r="G190" s="40">
        <v>1568</v>
      </c>
      <c r="H190" s="29">
        <v>-8.9430894308943132E-2</v>
      </c>
      <c r="I190" s="40">
        <v>3982</v>
      </c>
      <c r="J190" s="29">
        <v>-9.2111263109895147E-2</v>
      </c>
      <c r="K190" s="26">
        <v>45241</v>
      </c>
      <c r="L190" s="29">
        <v>8.6818651356090903E-2</v>
      </c>
      <c r="M190" s="26">
        <v>28797</v>
      </c>
      <c r="N190" s="29">
        <v>8.7705382436260582E-2</v>
      </c>
      <c r="O190" s="26">
        <v>74038</v>
      </c>
      <c r="P190" s="29">
        <v>8.7163372588176635E-2</v>
      </c>
      <c r="Q190" s="40">
        <v>134313</v>
      </c>
      <c r="R190" s="29">
        <v>0.23818171761495632</v>
      </c>
      <c r="S190" s="40">
        <v>171380</v>
      </c>
      <c r="T190" s="29">
        <v>0.13269399813619032</v>
      </c>
      <c r="U190" s="40">
        <v>305693</v>
      </c>
      <c r="V190" s="29">
        <v>0.17674253885033053</v>
      </c>
      <c r="W190" s="26">
        <v>197264</v>
      </c>
      <c r="X190" s="29">
        <v>0.17520478984838106</v>
      </c>
      <c r="Y190" s="26">
        <v>201745</v>
      </c>
      <c r="Z190" s="29">
        <v>0.12392757660167142</v>
      </c>
      <c r="AA190" s="26">
        <v>399009</v>
      </c>
      <c r="AB190" s="29">
        <v>0.14870665457529042</v>
      </c>
    </row>
    <row r="191" spans="2:28" ht="15" hidden="1" customHeight="1" outlineLevel="1" x14ac:dyDescent="0.25">
      <c r="B191" s="43" t="s">
        <v>50</v>
      </c>
      <c r="C191" s="26">
        <v>16957</v>
      </c>
      <c r="D191" s="29">
        <v>2.9881566960218597E-2</v>
      </c>
      <c r="E191" s="40">
        <v>2596</v>
      </c>
      <c r="F191" s="29">
        <v>1.5252248728979234E-2</v>
      </c>
      <c r="G191" s="40">
        <v>2233</v>
      </c>
      <c r="H191" s="29">
        <v>7.3041806823642474E-2</v>
      </c>
      <c r="I191" s="40">
        <v>4829</v>
      </c>
      <c r="J191" s="29">
        <v>4.1181543768865847E-2</v>
      </c>
      <c r="K191" s="26">
        <v>50831</v>
      </c>
      <c r="L191" s="29">
        <v>-7.1545992547673021E-2</v>
      </c>
      <c r="M191" s="26">
        <v>28724</v>
      </c>
      <c r="N191" s="29">
        <v>-4.9597988287066186E-2</v>
      </c>
      <c r="O191" s="26">
        <v>79555</v>
      </c>
      <c r="P191" s="29">
        <v>-6.3739393440114811E-2</v>
      </c>
      <c r="Q191" s="40">
        <v>134494</v>
      </c>
      <c r="R191" s="29">
        <v>2.7244189510185146E-2</v>
      </c>
      <c r="S191" s="40">
        <v>152226</v>
      </c>
      <c r="T191" s="29">
        <v>-5.6793397442252425E-2</v>
      </c>
      <c r="U191" s="40">
        <v>286720</v>
      </c>
      <c r="V191" s="29">
        <v>-1.9153732737180906E-2</v>
      </c>
      <c r="W191" s="26">
        <v>204878</v>
      </c>
      <c r="X191" s="29">
        <v>8.8423376991353386E-4</v>
      </c>
      <c r="Y191" s="26">
        <v>183183</v>
      </c>
      <c r="Z191" s="29">
        <v>-5.4275772344292039E-2</v>
      </c>
      <c r="AA191" s="26">
        <v>388061</v>
      </c>
      <c r="AB191" s="29">
        <v>-2.593419061077884E-2</v>
      </c>
    </row>
    <row r="192" spans="2:28" ht="15" hidden="1" customHeight="1" outlineLevel="1" x14ac:dyDescent="0.25">
      <c r="B192" s="43" t="s">
        <v>51</v>
      </c>
      <c r="C192" s="26">
        <v>14670</v>
      </c>
      <c r="D192" s="29">
        <v>-7.6196473551637278E-2</v>
      </c>
      <c r="E192" s="40">
        <v>2305</v>
      </c>
      <c r="F192" s="29">
        <v>-0.12022900763358779</v>
      </c>
      <c r="G192" s="40">
        <v>1921</v>
      </c>
      <c r="H192" s="29">
        <v>-0.13546354635463542</v>
      </c>
      <c r="I192" s="40">
        <v>4226</v>
      </c>
      <c r="J192" s="29">
        <v>-0.12722015695993394</v>
      </c>
      <c r="K192" s="26">
        <v>58345</v>
      </c>
      <c r="L192" s="29">
        <v>1.3637943015983423E-2</v>
      </c>
      <c r="M192" s="26">
        <v>30060</v>
      </c>
      <c r="N192" s="29">
        <v>-0.1644429619746498</v>
      </c>
      <c r="O192" s="26">
        <v>88405</v>
      </c>
      <c r="P192" s="29">
        <v>-5.4855884365378027E-2</v>
      </c>
      <c r="Q192" s="40">
        <v>142557</v>
      </c>
      <c r="R192" s="29">
        <v>-9.1125198098256366E-3</v>
      </c>
      <c r="S192" s="40">
        <v>166318</v>
      </c>
      <c r="T192" s="29">
        <v>-7.1492373997900871E-2</v>
      </c>
      <c r="U192" s="40">
        <v>308875</v>
      </c>
      <c r="V192" s="29">
        <v>-4.37069648783871E-2</v>
      </c>
      <c r="W192" s="26">
        <v>217877</v>
      </c>
      <c r="X192" s="29">
        <v>-9.3257793459677885E-3</v>
      </c>
      <c r="Y192" s="26">
        <v>198299</v>
      </c>
      <c r="Z192" s="29">
        <v>-8.7533705745391654E-2</v>
      </c>
      <c r="AA192" s="26">
        <v>416176</v>
      </c>
      <c r="AB192" s="29">
        <v>-4.8196683819325292E-2</v>
      </c>
    </row>
    <row r="193" spans="2:28" ht="15" hidden="1" customHeight="1" outlineLevel="1" x14ac:dyDescent="0.25">
      <c r="B193" s="43" t="s">
        <v>52</v>
      </c>
      <c r="C193" s="26">
        <v>11749</v>
      </c>
      <c r="D193" s="29">
        <v>1.3106837975338514E-2</v>
      </c>
      <c r="E193" s="40">
        <v>2431</v>
      </c>
      <c r="F193" s="29">
        <v>1.6729401923881282E-2</v>
      </c>
      <c r="G193" s="40">
        <v>1742</v>
      </c>
      <c r="H193" s="29">
        <v>-0.11122448979591837</v>
      </c>
      <c r="I193" s="40">
        <v>4173</v>
      </c>
      <c r="J193" s="29">
        <v>-4.091013560101131E-2</v>
      </c>
      <c r="K193" s="26">
        <v>61045</v>
      </c>
      <c r="L193" s="29">
        <v>3.4661016949152579E-2</v>
      </c>
      <c r="M193" s="26">
        <v>34268</v>
      </c>
      <c r="N193" s="29">
        <v>-3.3315467291037848E-2</v>
      </c>
      <c r="O193" s="26">
        <v>95313</v>
      </c>
      <c r="P193" s="29">
        <v>9.1477940475812591E-3</v>
      </c>
      <c r="Q193" s="40">
        <v>133168</v>
      </c>
      <c r="R193" s="29">
        <v>8.9344436627783352E-2</v>
      </c>
      <c r="S193" s="40">
        <v>168809</v>
      </c>
      <c r="T193" s="29">
        <v>0.14400243968555171</v>
      </c>
      <c r="U193" s="40">
        <v>301977</v>
      </c>
      <c r="V193" s="29">
        <v>0.11923752622254513</v>
      </c>
      <c r="W193" s="26">
        <v>208393</v>
      </c>
      <c r="X193" s="29">
        <v>6.7401169878197553E-2</v>
      </c>
      <c r="Y193" s="26">
        <v>204819</v>
      </c>
      <c r="Z193" s="29">
        <v>0.10731527985770595</v>
      </c>
      <c r="AA193" s="26">
        <v>413212</v>
      </c>
      <c r="AB193" s="29">
        <v>8.6819409631170741E-2</v>
      </c>
    </row>
    <row r="194" spans="2:28" ht="15" hidden="1" customHeight="1" outlineLevel="1" x14ac:dyDescent="0.25">
      <c r="B194" s="43" t="s">
        <v>53</v>
      </c>
      <c r="C194" s="26">
        <v>9584</v>
      </c>
      <c r="D194" s="29">
        <v>-0.17853775606411248</v>
      </c>
      <c r="E194" s="40">
        <v>2484</v>
      </c>
      <c r="F194" s="29">
        <v>-4.3879907621247161E-2</v>
      </c>
      <c r="G194" s="40">
        <v>1528</v>
      </c>
      <c r="H194" s="29">
        <v>-4.7975077881619921E-2</v>
      </c>
      <c r="I194" s="40">
        <v>4012</v>
      </c>
      <c r="J194" s="29">
        <v>-4.5443730668570104E-2</v>
      </c>
      <c r="K194" s="26">
        <v>65045</v>
      </c>
      <c r="L194" s="29">
        <v>1.613759920015001E-2</v>
      </c>
      <c r="M194" s="26">
        <v>40858</v>
      </c>
      <c r="N194" s="29">
        <v>-7.031036679712388E-2</v>
      </c>
      <c r="O194" s="26">
        <v>105903</v>
      </c>
      <c r="P194" s="29">
        <v>-1.9053353093738457E-2</v>
      </c>
      <c r="Q194" s="40">
        <v>141996</v>
      </c>
      <c r="R194" s="29">
        <v>4.8877595491176651E-2</v>
      </c>
      <c r="S194" s="40">
        <v>171655</v>
      </c>
      <c r="T194" s="29">
        <v>-1.7351132889871002E-2</v>
      </c>
      <c r="U194" s="40">
        <v>313651</v>
      </c>
      <c r="V194" s="29">
        <v>1.1565316949671889E-2</v>
      </c>
      <c r="W194" s="26">
        <v>219109</v>
      </c>
      <c r="X194" s="29">
        <v>2.5522334968360427E-2</v>
      </c>
      <c r="Y194" s="26">
        <v>214041</v>
      </c>
      <c r="Z194" s="29">
        <v>-2.8142154659256513E-2</v>
      </c>
      <c r="AA194" s="26">
        <v>433150</v>
      </c>
      <c r="AB194" s="29">
        <v>-1.7170052662510704E-3</v>
      </c>
    </row>
    <row r="195" spans="2:28" ht="15" hidden="1" customHeight="1" outlineLevel="1" x14ac:dyDescent="0.25">
      <c r="B195" s="43" t="s">
        <v>54</v>
      </c>
      <c r="C195" s="26">
        <v>12120</v>
      </c>
      <c r="D195" s="29">
        <v>3.377686796315249E-2</v>
      </c>
      <c r="E195" s="40">
        <v>2601</v>
      </c>
      <c r="F195" s="29">
        <v>1.3639906469212759E-2</v>
      </c>
      <c r="G195" s="40">
        <v>1352</v>
      </c>
      <c r="H195" s="29">
        <v>-0.18993409227082081</v>
      </c>
      <c r="I195" s="40">
        <v>3953</v>
      </c>
      <c r="J195" s="29">
        <v>-6.6587957497048378E-2</v>
      </c>
      <c r="K195" s="26">
        <v>52952</v>
      </c>
      <c r="L195" s="29">
        <v>3.0114387985370694E-2</v>
      </c>
      <c r="M195" s="26">
        <v>32581</v>
      </c>
      <c r="N195" s="29">
        <v>-0.12336544153258355</v>
      </c>
      <c r="O195" s="26">
        <v>85533</v>
      </c>
      <c r="P195" s="29">
        <v>-3.4289262730044068E-2</v>
      </c>
      <c r="Q195" s="40">
        <v>133080</v>
      </c>
      <c r="R195" s="29">
        <v>2.8137023130765382E-2</v>
      </c>
      <c r="S195" s="40">
        <v>162395</v>
      </c>
      <c r="T195" s="29">
        <v>-7.1126236915861174E-2</v>
      </c>
      <c r="U195" s="40">
        <v>295475</v>
      </c>
      <c r="V195" s="29">
        <v>-2.8898865473858559E-2</v>
      </c>
      <c r="W195" s="26">
        <v>200753</v>
      </c>
      <c r="X195" s="29">
        <v>2.8806141483713521E-2</v>
      </c>
      <c r="Y195" s="26">
        <v>196328</v>
      </c>
      <c r="Z195" s="29">
        <v>-8.1141038541642341E-2</v>
      </c>
      <c r="AA195" s="26">
        <v>397081</v>
      </c>
      <c r="AB195" s="29">
        <v>-2.8659701514443636E-2</v>
      </c>
    </row>
    <row r="196" spans="2:28" ht="15" hidden="1" customHeight="1" outlineLevel="1" x14ac:dyDescent="0.25">
      <c r="B196" s="43" t="s">
        <v>55</v>
      </c>
      <c r="C196" s="26">
        <v>12467</v>
      </c>
      <c r="D196" s="29">
        <v>1.6635407322840967E-2</v>
      </c>
      <c r="E196" s="40">
        <v>2168</v>
      </c>
      <c r="F196" s="29">
        <v>4.9370764762826758E-2</v>
      </c>
      <c r="G196" s="40">
        <v>546</v>
      </c>
      <c r="H196" s="29">
        <v>-0.46047430830039526</v>
      </c>
      <c r="I196" s="40">
        <v>2714</v>
      </c>
      <c r="J196" s="29">
        <v>-0.11825860948667966</v>
      </c>
      <c r="K196" s="26">
        <v>42898</v>
      </c>
      <c r="L196" s="29">
        <v>3.5833293089293505E-2</v>
      </c>
      <c r="M196" s="26">
        <v>29740</v>
      </c>
      <c r="N196" s="29">
        <v>0.14715525554484099</v>
      </c>
      <c r="O196" s="26">
        <v>72638</v>
      </c>
      <c r="P196" s="29">
        <v>7.8691397258646489E-2</v>
      </c>
      <c r="Q196" s="40">
        <v>117125</v>
      </c>
      <c r="R196" s="29">
        <v>7.153312718423499E-2</v>
      </c>
      <c r="S196" s="40">
        <v>152258</v>
      </c>
      <c r="T196" s="29">
        <v>0.10450338043699037</v>
      </c>
      <c r="U196" s="40">
        <v>269383</v>
      </c>
      <c r="V196" s="29">
        <v>8.9922235978604714E-2</v>
      </c>
      <c r="W196" s="26">
        <v>174658</v>
      </c>
      <c r="X196" s="29">
        <v>5.8219074335500443E-2</v>
      </c>
      <c r="Y196" s="26">
        <v>182544</v>
      </c>
      <c r="Z196" s="29">
        <v>0.10774384212538468</v>
      </c>
      <c r="AA196" s="26">
        <v>357202</v>
      </c>
      <c r="AB196" s="29">
        <v>8.2961938891213283E-2</v>
      </c>
    </row>
    <row r="197" spans="2:28" ht="15" hidden="1" customHeight="1" outlineLevel="1" x14ac:dyDescent="0.25">
      <c r="B197" s="43" t="s">
        <v>56</v>
      </c>
      <c r="C197" s="26">
        <v>13321</v>
      </c>
      <c r="D197" s="29">
        <v>-1.755291688177596E-2</v>
      </c>
      <c r="E197" s="40">
        <v>2165</v>
      </c>
      <c r="F197" s="29">
        <v>-0.14189456995640115</v>
      </c>
      <c r="G197" s="40">
        <v>1186</v>
      </c>
      <c r="H197" s="29">
        <v>1.4542343883661157E-2</v>
      </c>
      <c r="I197" s="40">
        <v>3351</v>
      </c>
      <c r="J197" s="29">
        <v>-9.2361863488624074E-2</v>
      </c>
      <c r="K197" s="26">
        <v>47392</v>
      </c>
      <c r="L197" s="29">
        <v>7.6430372271560687E-2</v>
      </c>
      <c r="M197" s="26">
        <v>22137</v>
      </c>
      <c r="N197" s="29">
        <v>7.6074275714563377E-2</v>
      </c>
      <c r="O197" s="26">
        <v>69529</v>
      </c>
      <c r="P197" s="29">
        <v>7.6316970850941912E-2</v>
      </c>
      <c r="Q197" s="40">
        <v>113453</v>
      </c>
      <c r="R197" s="29">
        <v>3.0235786086234562E-3</v>
      </c>
      <c r="S197" s="40">
        <v>131720</v>
      </c>
      <c r="T197" s="29">
        <v>-4.3108082583869667E-2</v>
      </c>
      <c r="U197" s="40">
        <v>245173</v>
      </c>
      <c r="V197" s="29">
        <v>-2.229976272605827E-2</v>
      </c>
      <c r="W197" s="26">
        <v>176331</v>
      </c>
      <c r="X197" s="29">
        <v>1.795981988223061E-2</v>
      </c>
      <c r="Y197" s="26">
        <v>155043</v>
      </c>
      <c r="Z197" s="29">
        <v>-2.7303240377678062E-2</v>
      </c>
      <c r="AA197" s="26">
        <v>331374</v>
      </c>
      <c r="AB197" s="29">
        <v>-3.7310403920448598E-3</v>
      </c>
    </row>
    <row r="198" spans="2:28" collapsed="1" x14ac:dyDescent="0.25">
      <c r="B198" s="30" t="s">
        <v>76</v>
      </c>
      <c r="C198" s="31">
        <v>106538</v>
      </c>
      <c r="D198" s="32">
        <v>7.6325770114724634E-3</v>
      </c>
      <c r="E198" s="31">
        <v>17907</v>
      </c>
      <c r="F198" s="32">
        <v>-8.3712838356444719E-2</v>
      </c>
      <c r="G198" s="31">
        <v>12877</v>
      </c>
      <c r="H198" s="32">
        <v>-6.3490909090909042E-2</v>
      </c>
      <c r="I198" s="31">
        <v>30784</v>
      </c>
      <c r="J198" s="32">
        <v>-7.5361187036313892E-2</v>
      </c>
      <c r="K198" s="31">
        <v>353031</v>
      </c>
      <c r="L198" s="32">
        <v>8.4979095142934113E-6</v>
      </c>
      <c r="M198" s="31">
        <v>219627</v>
      </c>
      <c r="N198" s="32">
        <v>7.4795809007404124E-2</v>
      </c>
      <c r="O198" s="31">
        <v>572658</v>
      </c>
      <c r="P198" s="32">
        <v>2.7426974133925253E-2</v>
      </c>
      <c r="Q198" s="31">
        <v>914309</v>
      </c>
      <c r="R198" s="32">
        <v>5.2919539912201996E-2</v>
      </c>
      <c r="S198" s="31">
        <v>1153869</v>
      </c>
      <c r="T198" s="32">
        <v>7.8224284290597801E-3</v>
      </c>
      <c r="U198" s="31">
        <v>2068178</v>
      </c>
      <c r="V198" s="32">
        <v>2.7273553608583745E-2</v>
      </c>
      <c r="W198" s="31">
        <v>1391785</v>
      </c>
      <c r="X198" s="32">
        <v>3.3510364175610929E-2</v>
      </c>
      <c r="Y198" s="31">
        <v>1386373</v>
      </c>
      <c r="Z198" s="32">
        <v>1.7143724972597418E-2</v>
      </c>
      <c r="AA198" s="31">
        <v>2778158</v>
      </c>
      <c r="AB198" s="32">
        <v>2.5277672803712958E-2</v>
      </c>
    </row>
    <row r="199" spans="2:28" ht="15" hidden="1" customHeight="1" outlineLevel="1" x14ac:dyDescent="0.25">
      <c r="B199" s="43" t="s">
        <v>58</v>
      </c>
      <c r="C199" s="26">
        <v>14011</v>
      </c>
      <c r="D199" s="29">
        <v>2.840575455079275E-2</v>
      </c>
      <c r="E199" s="40">
        <v>2491</v>
      </c>
      <c r="F199" s="29">
        <v>-0.13175322411990242</v>
      </c>
      <c r="G199" s="40">
        <v>1839</v>
      </c>
      <c r="H199" s="29">
        <v>1.3223140495867813E-2</v>
      </c>
      <c r="I199" s="40">
        <v>4330</v>
      </c>
      <c r="J199" s="29">
        <v>-7.5576430401366301E-2</v>
      </c>
      <c r="K199" s="26">
        <v>54142</v>
      </c>
      <c r="L199" s="29">
        <v>9.1572580645161272E-2</v>
      </c>
      <c r="M199" s="26">
        <v>35983</v>
      </c>
      <c r="N199" s="29">
        <v>0.3074742923585625</v>
      </c>
      <c r="O199" s="26">
        <v>90125</v>
      </c>
      <c r="P199" s="29">
        <v>0.1686181455115987</v>
      </c>
      <c r="Q199" s="40">
        <v>146014</v>
      </c>
      <c r="R199" s="29">
        <v>0.14380835996741248</v>
      </c>
      <c r="S199" s="40">
        <v>169984</v>
      </c>
      <c r="T199" s="29">
        <v>3.458895563630171E-2</v>
      </c>
      <c r="U199" s="40">
        <v>315998</v>
      </c>
      <c r="V199" s="29">
        <v>8.2344317827625302E-2</v>
      </c>
      <c r="W199" s="26">
        <v>216658</v>
      </c>
      <c r="X199" s="29">
        <v>0.11824061027411759</v>
      </c>
      <c r="Y199" s="26">
        <v>207806</v>
      </c>
      <c r="Z199" s="29">
        <v>7.3172998961975155E-2</v>
      </c>
      <c r="AA199" s="26">
        <v>424464</v>
      </c>
      <c r="AB199" s="29">
        <v>9.571331953142348E-2</v>
      </c>
    </row>
    <row r="200" spans="2:28" ht="15" hidden="1" customHeight="1" outlineLevel="1" x14ac:dyDescent="0.25">
      <c r="B200" s="43" t="s">
        <v>59</v>
      </c>
      <c r="C200" s="26">
        <v>16493</v>
      </c>
      <c r="D200" s="29">
        <v>2.9654139093519882E-2</v>
      </c>
      <c r="E200" s="40">
        <v>2739</v>
      </c>
      <c r="F200" s="29">
        <v>-4.7304347826086945E-2</v>
      </c>
      <c r="G200" s="40">
        <v>1991</v>
      </c>
      <c r="H200" s="29">
        <v>-3.6302032913843152E-2</v>
      </c>
      <c r="I200" s="40">
        <v>4730</v>
      </c>
      <c r="J200" s="29">
        <v>-4.2703906091884236E-2</v>
      </c>
      <c r="K200" s="26">
        <v>54015</v>
      </c>
      <c r="L200" s="29">
        <v>-2.0296006094243091E-2</v>
      </c>
      <c r="M200" s="26">
        <v>33631</v>
      </c>
      <c r="N200" s="29">
        <v>3.4831840979722362E-2</v>
      </c>
      <c r="O200" s="26">
        <v>87646</v>
      </c>
      <c r="P200" s="29">
        <v>1.4834594273849255E-4</v>
      </c>
      <c r="Q200" s="40">
        <v>135661</v>
      </c>
      <c r="R200" s="29">
        <v>3.8950794562512048E-2</v>
      </c>
      <c r="S200" s="40">
        <v>173608</v>
      </c>
      <c r="T200" s="29">
        <v>1.7613992719940352E-2</v>
      </c>
      <c r="U200" s="40">
        <v>309269</v>
      </c>
      <c r="V200" s="29">
        <v>2.6864512016149922E-2</v>
      </c>
      <c r="W200" s="26">
        <v>208908</v>
      </c>
      <c r="X200" s="29">
        <v>2.1045737578322843E-2</v>
      </c>
      <c r="Y200" s="26">
        <v>209230</v>
      </c>
      <c r="Z200" s="29">
        <v>1.9798409108632953E-2</v>
      </c>
      <c r="AA200" s="26">
        <v>418138</v>
      </c>
      <c r="AB200" s="29">
        <v>2.0421211899358083E-2</v>
      </c>
    </row>
    <row r="201" spans="2:28" ht="15" hidden="1" customHeight="1" outlineLevel="1" x14ac:dyDescent="0.25">
      <c r="B201" s="43" t="s">
        <v>60</v>
      </c>
      <c r="C201" s="26">
        <v>14541</v>
      </c>
      <c r="D201" s="29">
        <v>1.8776711273033042E-2</v>
      </c>
      <c r="E201" s="40">
        <v>2206</v>
      </c>
      <c r="F201" s="29">
        <v>-0.17409210033695244</v>
      </c>
      <c r="G201" s="40">
        <v>1616</v>
      </c>
      <c r="H201" s="29">
        <v>-0.22045344910757358</v>
      </c>
      <c r="I201" s="40">
        <v>3822</v>
      </c>
      <c r="J201" s="29">
        <v>-0.19435075885328834</v>
      </c>
      <c r="K201" s="26">
        <v>48736</v>
      </c>
      <c r="L201" s="29">
        <v>3.9634796706344178E-2</v>
      </c>
      <c r="M201" s="26">
        <v>28557</v>
      </c>
      <c r="N201" s="29">
        <v>0.11372411372411362</v>
      </c>
      <c r="O201" s="26">
        <v>77293</v>
      </c>
      <c r="P201" s="29">
        <v>6.5831023593816873E-2</v>
      </c>
      <c r="Q201" s="40">
        <v>132459</v>
      </c>
      <c r="R201" s="29">
        <v>8.9802869742644731E-2</v>
      </c>
      <c r="S201" s="40">
        <v>160483</v>
      </c>
      <c r="T201" s="29">
        <v>-2.5852545191875742E-2</v>
      </c>
      <c r="U201" s="40">
        <v>292942</v>
      </c>
      <c r="V201" s="29">
        <v>2.3249477794932361E-2</v>
      </c>
      <c r="W201" s="26">
        <v>197942</v>
      </c>
      <c r="X201" s="29">
        <v>6.7844156965139346E-2</v>
      </c>
      <c r="Y201" s="26">
        <v>190656</v>
      </c>
      <c r="Z201" s="29">
        <v>-9.3527871305648658E-3</v>
      </c>
      <c r="AA201" s="26">
        <v>388598</v>
      </c>
      <c r="AB201" s="29">
        <v>2.8521367204662473E-2</v>
      </c>
    </row>
    <row r="202" spans="2:28" ht="15" hidden="1" customHeight="1" outlineLevel="1" x14ac:dyDescent="0.25">
      <c r="B202" s="43" t="s">
        <v>61</v>
      </c>
      <c r="C202" s="26">
        <v>14060</v>
      </c>
      <c r="D202" s="29">
        <v>-7.9059409183205642E-2</v>
      </c>
      <c r="E202" s="40">
        <v>2630</v>
      </c>
      <c r="F202" s="29">
        <v>-9.9623416638137674E-2</v>
      </c>
      <c r="G202" s="40">
        <v>1406</v>
      </c>
      <c r="H202" s="29">
        <v>-0.21188340807174888</v>
      </c>
      <c r="I202" s="40">
        <v>4036</v>
      </c>
      <c r="J202" s="29">
        <v>-0.14218916046758767</v>
      </c>
      <c r="K202" s="26">
        <v>42203</v>
      </c>
      <c r="L202" s="29">
        <v>-0.1053948065712772</v>
      </c>
      <c r="M202" s="26">
        <v>28782</v>
      </c>
      <c r="N202" s="29">
        <v>-2.2483358239369644E-2</v>
      </c>
      <c r="O202" s="26">
        <v>70985</v>
      </c>
      <c r="P202" s="29">
        <v>-7.3532674662942665E-2</v>
      </c>
      <c r="Q202" s="40">
        <v>116904</v>
      </c>
      <c r="R202" s="29">
        <v>-0.10258162082492117</v>
      </c>
      <c r="S202" s="40">
        <v>157975</v>
      </c>
      <c r="T202" s="29">
        <v>-7.9517777441120652E-2</v>
      </c>
      <c r="U202" s="40">
        <v>274879</v>
      </c>
      <c r="V202" s="29">
        <v>-8.9469970750838845E-2</v>
      </c>
      <c r="W202" s="26">
        <v>175797</v>
      </c>
      <c r="X202" s="29">
        <v>-0.10138015641772735</v>
      </c>
      <c r="Y202" s="26">
        <v>188163</v>
      </c>
      <c r="Z202" s="29">
        <v>-7.2403253635691445E-2</v>
      </c>
      <c r="AA202" s="26">
        <v>363960</v>
      </c>
      <c r="AB202" s="29">
        <v>-8.6629190925517019E-2</v>
      </c>
    </row>
    <row r="203" spans="2:28" collapsed="1" x14ac:dyDescent="0.25">
      <c r="B203" s="145">
        <v>2000</v>
      </c>
      <c r="C203" s="40">
        <v>165269</v>
      </c>
      <c r="D203" s="41">
        <v>-1.2877407794534834E-2</v>
      </c>
      <c r="E203" s="40">
        <v>29230</v>
      </c>
      <c r="F203" s="41">
        <v>-6.6760320551706553E-2</v>
      </c>
      <c r="G203" s="40">
        <v>18928</v>
      </c>
      <c r="H203" s="41">
        <v>-0.10624232694305413</v>
      </c>
      <c r="I203" s="40">
        <v>48158</v>
      </c>
      <c r="J203" s="41">
        <v>-8.2687289281700549E-2</v>
      </c>
      <c r="K203" s="40">
        <v>622845</v>
      </c>
      <c r="L203" s="41">
        <v>1.6758654802074613E-2</v>
      </c>
      <c r="M203" s="40">
        <v>374118</v>
      </c>
      <c r="N203" s="41">
        <v>8.8421120755908245E-3</v>
      </c>
      <c r="O203" s="40">
        <v>996963</v>
      </c>
      <c r="P203" s="41">
        <v>1.3773390358931881E-2</v>
      </c>
      <c r="Q203" s="40">
        <v>1581224</v>
      </c>
      <c r="R203" s="41">
        <v>5.219015526423143E-2</v>
      </c>
      <c r="S203" s="40">
        <v>1938811</v>
      </c>
      <c r="T203" s="41">
        <v>1.6232114064955727E-3</v>
      </c>
      <c r="U203" s="40">
        <v>3520035</v>
      </c>
      <c r="V203" s="41">
        <v>2.3723688090780071E-2</v>
      </c>
      <c r="W203" s="40">
        <v>2398568</v>
      </c>
      <c r="X203" s="41">
        <v>3.6493385384842147E-2</v>
      </c>
      <c r="Y203" s="40">
        <v>2331857</v>
      </c>
      <c r="Z203" s="41">
        <v>1.7919083587734086E-3</v>
      </c>
      <c r="AA203" s="40">
        <v>4730425</v>
      </c>
      <c r="AB203" s="41">
        <v>1.9091930637312515E-2</v>
      </c>
    </row>
    <row r="204" spans="2:28" ht="15" hidden="1" customHeight="1" outlineLevel="1" x14ac:dyDescent="0.25">
      <c r="B204" s="43" t="s">
        <v>49</v>
      </c>
      <c r="C204" s="26">
        <v>15088</v>
      </c>
      <c r="D204" s="29">
        <v>2.0838971583220678E-2</v>
      </c>
      <c r="E204" s="40">
        <v>2664</v>
      </c>
      <c r="F204" s="29">
        <v>-5.5319148936170182E-2</v>
      </c>
      <c r="G204" s="40">
        <v>1722</v>
      </c>
      <c r="H204" s="29">
        <v>-0.1123711340206186</v>
      </c>
      <c r="I204" s="40">
        <v>4386</v>
      </c>
      <c r="J204" s="29">
        <v>-7.8571428571428625E-2</v>
      </c>
      <c r="K204" s="26">
        <v>41627</v>
      </c>
      <c r="L204" s="29">
        <v>-0.10627562960259351</v>
      </c>
      <c r="M204" s="26">
        <v>26475</v>
      </c>
      <c r="N204" s="29">
        <v>-4.0552293976951481E-2</v>
      </c>
      <c r="O204" s="26">
        <v>68102</v>
      </c>
      <c r="P204" s="29">
        <v>-8.1824432729773133E-2</v>
      </c>
      <c r="Q204" s="40">
        <v>108476</v>
      </c>
      <c r="R204" s="29">
        <v>-2.3468937641223264E-2</v>
      </c>
      <c r="S204" s="40">
        <v>151303</v>
      </c>
      <c r="T204" s="29">
        <v>-2.5241429961152195E-2</v>
      </c>
      <c r="U204" s="40">
        <v>259779</v>
      </c>
      <c r="V204" s="29">
        <v>-2.4502072819033938E-2</v>
      </c>
      <c r="W204" s="26">
        <v>167855</v>
      </c>
      <c r="X204" s="29">
        <v>-4.2251512039255923E-2</v>
      </c>
      <c r="Y204" s="26">
        <v>179500</v>
      </c>
      <c r="Z204" s="29">
        <v>-2.8443073259181051E-2</v>
      </c>
      <c r="AA204" s="26">
        <v>347355</v>
      </c>
      <c r="AB204" s="29">
        <v>-3.516520144993962E-2</v>
      </c>
    </row>
    <row r="205" spans="2:28" ht="15" hidden="1" customHeight="1" outlineLevel="1" x14ac:dyDescent="0.25">
      <c r="B205" s="43" t="s">
        <v>50</v>
      </c>
      <c r="C205" s="26">
        <v>16465</v>
      </c>
      <c r="D205" s="29">
        <v>-2.516281823564237E-2</v>
      </c>
      <c r="E205" s="40">
        <v>2557</v>
      </c>
      <c r="F205" s="29">
        <v>-6.165137614678895E-2</v>
      </c>
      <c r="G205" s="40">
        <v>2081</v>
      </c>
      <c r="H205" s="29">
        <v>2.6640355204736066E-2</v>
      </c>
      <c r="I205" s="40">
        <v>4638</v>
      </c>
      <c r="J205" s="29">
        <v>-2.3989898989899006E-2</v>
      </c>
      <c r="K205" s="26">
        <v>54748</v>
      </c>
      <c r="L205" s="29">
        <v>4.1819515774028648E-3</v>
      </c>
      <c r="M205" s="26">
        <v>30223</v>
      </c>
      <c r="N205" s="29">
        <v>-2.2119511389897539E-3</v>
      </c>
      <c r="O205" s="26">
        <v>84971</v>
      </c>
      <c r="P205" s="29">
        <v>1.8983610423299879E-3</v>
      </c>
      <c r="Q205" s="40">
        <v>130927</v>
      </c>
      <c r="R205" s="29">
        <v>6.7249769720485464E-2</v>
      </c>
      <c r="S205" s="40">
        <v>161392</v>
      </c>
      <c r="T205" s="29">
        <v>2.7287482893606274E-2</v>
      </c>
      <c r="U205" s="40">
        <v>292319</v>
      </c>
      <c r="V205" s="29">
        <v>4.4809887698279427E-2</v>
      </c>
      <c r="W205" s="26">
        <v>204697</v>
      </c>
      <c r="X205" s="29">
        <v>4.0063614007275872E-2</v>
      </c>
      <c r="Y205" s="26">
        <v>193696</v>
      </c>
      <c r="Z205" s="29">
        <v>2.2563377010062169E-2</v>
      </c>
      <c r="AA205" s="26">
        <v>398393</v>
      </c>
      <c r="AB205" s="29">
        <v>3.1480915714307889E-2</v>
      </c>
    </row>
    <row r="206" spans="2:28" ht="15" hidden="1" customHeight="1" outlineLevel="1" x14ac:dyDescent="0.25">
      <c r="B206" s="43" t="s">
        <v>51</v>
      </c>
      <c r="C206" s="26">
        <v>15880</v>
      </c>
      <c r="D206" s="29">
        <v>6.7276026614691897E-2</v>
      </c>
      <c r="E206" s="40">
        <v>2620</v>
      </c>
      <c r="F206" s="29">
        <v>-1.5777610818933141E-2</v>
      </c>
      <c r="G206" s="40">
        <v>2222</v>
      </c>
      <c r="H206" s="29">
        <v>8.6552567237163869E-2</v>
      </c>
      <c r="I206" s="40">
        <v>4842</v>
      </c>
      <c r="J206" s="29">
        <v>2.8680688336520044E-2</v>
      </c>
      <c r="K206" s="26">
        <v>57560</v>
      </c>
      <c r="L206" s="29">
        <v>8.3094987204576309E-2</v>
      </c>
      <c r="M206" s="26">
        <v>35976</v>
      </c>
      <c r="N206" s="29">
        <v>0.14741340817758508</v>
      </c>
      <c r="O206" s="26">
        <v>93536</v>
      </c>
      <c r="P206" s="29">
        <v>0.10696111150559773</v>
      </c>
      <c r="Q206" s="40">
        <v>143868</v>
      </c>
      <c r="R206" s="29">
        <v>0.15506527289368477</v>
      </c>
      <c r="S206" s="40">
        <v>179124</v>
      </c>
      <c r="T206" s="29">
        <v>0.11037137596935276</v>
      </c>
      <c r="U206" s="40">
        <v>322992</v>
      </c>
      <c r="V206" s="29">
        <v>0.12984437145165861</v>
      </c>
      <c r="W206" s="26">
        <v>219928</v>
      </c>
      <c r="X206" s="29">
        <v>0.12645526764632065</v>
      </c>
      <c r="Y206" s="26">
        <v>217322</v>
      </c>
      <c r="Z206" s="29">
        <v>0.11608582668268985</v>
      </c>
      <c r="AA206" s="26">
        <v>437250</v>
      </c>
      <c r="AB206" s="29">
        <v>0.1212774741830509</v>
      </c>
    </row>
    <row r="207" spans="2:28" ht="15" hidden="1" customHeight="1" outlineLevel="1" x14ac:dyDescent="0.25">
      <c r="B207" s="43" t="s">
        <v>52</v>
      </c>
      <c r="C207" s="26">
        <v>11597</v>
      </c>
      <c r="D207" s="29">
        <v>6.3554658840792477E-2</v>
      </c>
      <c r="E207" s="40">
        <v>2391</v>
      </c>
      <c r="F207" s="29">
        <v>0.24078879086663196</v>
      </c>
      <c r="G207" s="40">
        <v>1960</v>
      </c>
      <c r="H207" s="29">
        <v>9.4972067039106101E-2</v>
      </c>
      <c r="I207" s="40">
        <v>4351</v>
      </c>
      <c r="J207" s="29">
        <v>0.17056766209308583</v>
      </c>
      <c r="K207" s="26">
        <v>59000</v>
      </c>
      <c r="L207" s="29">
        <v>0.14053740576068052</v>
      </c>
      <c r="M207" s="26">
        <v>35449</v>
      </c>
      <c r="N207" s="29">
        <v>0.18238217537773926</v>
      </c>
      <c r="O207" s="26">
        <v>94449</v>
      </c>
      <c r="P207" s="29">
        <v>0.15589088372434556</v>
      </c>
      <c r="Q207" s="40">
        <v>122246</v>
      </c>
      <c r="R207" s="29">
        <v>0.15852121418891385</v>
      </c>
      <c r="S207" s="40">
        <v>147560</v>
      </c>
      <c r="T207" s="29">
        <v>8.3677276265734513E-2</v>
      </c>
      <c r="U207" s="40">
        <v>269806</v>
      </c>
      <c r="V207" s="29">
        <v>0.1163539317706932</v>
      </c>
      <c r="W207" s="26">
        <v>195234</v>
      </c>
      <c r="X207" s="29">
        <v>0.14789510818438378</v>
      </c>
      <c r="Y207" s="26">
        <v>184969</v>
      </c>
      <c r="Z207" s="29">
        <v>0.10141898450013986</v>
      </c>
      <c r="AA207" s="26">
        <v>380203</v>
      </c>
      <c r="AB207" s="29">
        <v>0.12480437374451592</v>
      </c>
    </row>
    <row r="208" spans="2:28" ht="15" hidden="1" customHeight="1" outlineLevel="1" x14ac:dyDescent="0.25">
      <c r="B208" s="43" t="s">
        <v>53</v>
      </c>
      <c r="C208" s="26">
        <v>11667</v>
      </c>
      <c r="D208" s="29">
        <v>0.49366278325438495</v>
      </c>
      <c r="E208" s="40">
        <v>2598</v>
      </c>
      <c r="F208" s="29">
        <v>-9.1533180778031742E-3</v>
      </c>
      <c r="G208" s="40">
        <v>1605</v>
      </c>
      <c r="H208" s="29">
        <v>-4.3424317617866137E-3</v>
      </c>
      <c r="I208" s="40">
        <v>4203</v>
      </c>
      <c r="J208" s="29">
        <v>-7.3216816249409566E-3</v>
      </c>
      <c r="K208" s="26">
        <v>64012</v>
      </c>
      <c r="L208" s="29">
        <v>4.6957033741679144E-2</v>
      </c>
      <c r="M208" s="26">
        <v>43948</v>
      </c>
      <c r="N208" s="29">
        <v>0.12158023683135966</v>
      </c>
      <c r="O208" s="26">
        <v>107960</v>
      </c>
      <c r="P208" s="29">
        <v>7.6102666334413094E-2</v>
      </c>
      <c r="Q208" s="40">
        <v>135379</v>
      </c>
      <c r="R208" s="29">
        <v>9.1422858939527174E-2</v>
      </c>
      <c r="S208" s="40">
        <v>174686</v>
      </c>
      <c r="T208" s="29">
        <v>4.0404521685268868E-2</v>
      </c>
      <c r="U208" s="40">
        <v>310065</v>
      </c>
      <c r="V208" s="29">
        <v>6.2081036921843857E-2</v>
      </c>
      <c r="W208" s="26">
        <v>213656</v>
      </c>
      <c r="X208" s="29">
        <v>9.2238245924350704E-2</v>
      </c>
      <c r="Y208" s="26">
        <v>220239</v>
      </c>
      <c r="Z208" s="29">
        <v>5.5300002874967724E-2</v>
      </c>
      <c r="AA208" s="26">
        <v>433895</v>
      </c>
      <c r="AB208" s="29">
        <v>7.3171395287291219E-2</v>
      </c>
    </row>
    <row r="209" spans="2:28" ht="15" hidden="1" customHeight="1" outlineLevel="1" x14ac:dyDescent="0.25">
      <c r="B209" s="43" t="s">
        <v>54</v>
      </c>
      <c r="C209" s="26">
        <v>11724</v>
      </c>
      <c r="D209" s="29">
        <v>0.13560635412630773</v>
      </c>
      <c r="E209" s="40">
        <v>2566</v>
      </c>
      <c r="F209" s="29">
        <v>0.18303365606270172</v>
      </c>
      <c r="G209" s="40">
        <v>1669</v>
      </c>
      <c r="H209" s="29">
        <v>0.2317343173431734</v>
      </c>
      <c r="I209" s="40">
        <v>4235</v>
      </c>
      <c r="J209" s="29">
        <v>0.20175936435868325</v>
      </c>
      <c r="K209" s="26">
        <v>51404</v>
      </c>
      <c r="L209" s="29">
        <v>0.14063817512093379</v>
      </c>
      <c r="M209" s="26">
        <v>37166</v>
      </c>
      <c r="N209" s="29">
        <v>0.23188597944978451</v>
      </c>
      <c r="O209" s="26">
        <v>88570</v>
      </c>
      <c r="P209" s="29">
        <v>0.17722898612366422</v>
      </c>
      <c r="Q209" s="40">
        <v>129438</v>
      </c>
      <c r="R209" s="29">
        <v>0.13963971895965765</v>
      </c>
      <c r="S209" s="40">
        <v>174830</v>
      </c>
      <c r="T209" s="29">
        <v>6.9008951719415013E-2</v>
      </c>
      <c r="U209" s="40">
        <v>304268</v>
      </c>
      <c r="V209" s="29">
        <v>9.7956856546935978E-2</v>
      </c>
      <c r="W209" s="26">
        <v>195132</v>
      </c>
      <c r="X209" s="29">
        <v>0.14020930599461257</v>
      </c>
      <c r="Y209" s="26">
        <v>213665</v>
      </c>
      <c r="Z209" s="29">
        <v>9.5330370279234522E-2</v>
      </c>
      <c r="AA209" s="26">
        <v>408797</v>
      </c>
      <c r="AB209" s="29">
        <v>0.11630339207986751</v>
      </c>
    </row>
    <row r="210" spans="2:28" ht="15" hidden="1" customHeight="1" outlineLevel="1" x14ac:dyDescent="0.25">
      <c r="B210" s="43" t="s">
        <v>55</v>
      </c>
      <c r="C210" s="26">
        <v>12263</v>
      </c>
      <c r="D210" s="29">
        <v>8.6663712893221057E-2</v>
      </c>
      <c r="E210" s="40">
        <v>2066</v>
      </c>
      <c r="F210" s="29">
        <v>-7.4372759856630832E-2</v>
      </c>
      <c r="G210" s="40">
        <v>1012</v>
      </c>
      <c r="H210" s="29">
        <v>0.46031746031746024</v>
      </c>
      <c r="I210" s="40">
        <v>3078</v>
      </c>
      <c r="J210" s="29">
        <v>5.2307692307692388E-2</v>
      </c>
      <c r="K210" s="26">
        <v>41414</v>
      </c>
      <c r="L210" s="29">
        <v>-2.6514973438014233E-2</v>
      </c>
      <c r="M210" s="26">
        <v>25925</v>
      </c>
      <c r="N210" s="29">
        <v>-2.081130080072513E-2</v>
      </c>
      <c r="O210" s="26">
        <v>67339</v>
      </c>
      <c r="P210" s="29">
        <v>-2.4326987162769154E-2</v>
      </c>
      <c r="Q210" s="40">
        <v>109306</v>
      </c>
      <c r="R210" s="29">
        <v>8.7383856270269122E-2</v>
      </c>
      <c r="S210" s="40">
        <v>137852</v>
      </c>
      <c r="T210" s="29">
        <v>8.7941661602569665E-2</v>
      </c>
      <c r="U210" s="40">
        <v>247158</v>
      </c>
      <c r="V210" s="29">
        <v>8.7694900783783947E-2</v>
      </c>
      <c r="W210" s="26">
        <v>165049</v>
      </c>
      <c r="X210" s="29">
        <v>5.4080635581583936E-2</v>
      </c>
      <c r="Y210" s="26">
        <v>164789</v>
      </c>
      <c r="Z210" s="29">
        <v>7.0906822287786442E-2</v>
      </c>
      <c r="AA210" s="26">
        <v>329838</v>
      </c>
      <c r="AB210" s="29">
        <v>6.2420480643176735E-2</v>
      </c>
    </row>
    <row r="211" spans="2:28" ht="15" hidden="1" customHeight="1" outlineLevel="1" x14ac:dyDescent="0.25">
      <c r="B211" s="43" t="s">
        <v>56</v>
      </c>
      <c r="C211" s="26">
        <v>13559</v>
      </c>
      <c r="D211" s="29">
        <v>0.11845252825208274</v>
      </c>
      <c r="E211" s="40">
        <v>2523</v>
      </c>
      <c r="F211" s="29">
        <v>0.18117977528089879</v>
      </c>
      <c r="G211" s="40">
        <v>1169</v>
      </c>
      <c r="H211" s="29">
        <v>-4.4934640522875768E-2</v>
      </c>
      <c r="I211" s="40">
        <v>3692</v>
      </c>
      <c r="J211" s="29">
        <v>9.8809523809523903E-2</v>
      </c>
      <c r="K211" s="26">
        <v>44027</v>
      </c>
      <c r="L211" s="29">
        <v>1.153360137851811E-2</v>
      </c>
      <c r="M211" s="26">
        <v>20572</v>
      </c>
      <c r="N211" s="29">
        <v>-5.7238440034828808E-2</v>
      </c>
      <c r="O211" s="26">
        <v>64599</v>
      </c>
      <c r="P211" s="29">
        <v>-1.1431457166467762E-2</v>
      </c>
      <c r="Q211" s="40">
        <v>113111</v>
      </c>
      <c r="R211" s="29">
        <v>1.818329117570272E-2</v>
      </c>
      <c r="S211" s="40">
        <v>137654</v>
      </c>
      <c r="T211" s="29">
        <v>8.8053496055772396E-2</v>
      </c>
      <c r="U211" s="40">
        <v>250765</v>
      </c>
      <c r="V211" s="29">
        <v>5.5386039856063718E-2</v>
      </c>
      <c r="W211" s="26">
        <v>173220</v>
      </c>
      <c r="X211" s="29">
        <v>2.5729089563286456E-2</v>
      </c>
      <c r="Y211" s="26">
        <v>159395</v>
      </c>
      <c r="Z211" s="29">
        <v>6.5766687394272605E-2</v>
      </c>
      <c r="AA211" s="26">
        <v>332615</v>
      </c>
      <c r="AB211" s="29">
        <v>4.4533561114705078E-2</v>
      </c>
    </row>
    <row r="212" spans="2:28" collapsed="1" x14ac:dyDescent="0.25">
      <c r="B212" s="30" t="s">
        <v>77</v>
      </c>
      <c r="C212" s="31">
        <v>105731</v>
      </c>
      <c r="D212" s="32">
        <v>8.216738482953434E-2</v>
      </c>
      <c r="E212" s="31">
        <v>19543</v>
      </c>
      <c r="F212" s="32">
        <v>0.11109215987264776</v>
      </c>
      <c r="G212" s="31">
        <v>13750</v>
      </c>
      <c r="H212" s="32">
        <v>5.50951503990178E-2</v>
      </c>
      <c r="I212" s="31">
        <v>33293</v>
      </c>
      <c r="J212" s="32">
        <v>8.7260376865549771E-2</v>
      </c>
      <c r="K212" s="31">
        <v>353028</v>
      </c>
      <c r="L212" s="32">
        <v>2.9311174283839891E-2</v>
      </c>
      <c r="M212" s="31">
        <v>204343</v>
      </c>
      <c r="N212" s="32">
        <v>2.0663716372136598E-2</v>
      </c>
      <c r="O212" s="31">
        <v>557371</v>
      </c>
      <c r="P212" s="32">
        <v>2.6123888722175526E-2</v>
      </c>
      <c r="Q212" s="31">
        <v>868356</v>
      </c>
      <c r="R212" s="32">
        <v>3.5606440071556333E-2</v>
      </c>
      <c r="S212" s="31">
        <v>1144913</v>
      </c>
      <c r="T212" s="32">
        <v>4.5045332856257447E-2</v>
      </c>
      <c r="U212" s="31">
        <v>2013269</v>
      </c>
      <c r="V212" s="32">
        <v>4.0953164400539199E-2</v>
      </c>
      <c r="W212" s="31">
        <v>1346658</v>
      </c>
      <c r="X212" s="32">
        <v>3.8473372625922764E-2</v>
      </c>
      <c r="Y212" s="31">
        <v>1363006</v>
      </c>
      <c r="Z212" s="32">
        <v>4.1415769089418575E-2</v>
      </c>
      <c r="AA212" s="31">
        <v>2709664</v>
      </c>
      <c r="AB212" s="32">
        <v>3.9951365690705343E-2</v>
      </c>
    </row>
    <row r="213" spans="2:28" ht="15" hidden="1" customHeight="1" outlineLevel="1" x14ac:dyDescent="0.25">
      <c r="B213" s="43" t="s">
        <v>58</v>
      </c>
      <c r="C213" s="26">
        <v>13624</v>
      </c>
      <c r="D213" s="29">
        <v>3.3295411452407997E-2</v>
      </c>
      <c r="E213" s="40">
        <v>2869</v>
      </c>
      <c r="F213" s="29">
        <v>0.158255954784013</v>
      </c>
      <c r="G213" s="40">
        <v>1815</v>
      </c>
      <c r="H213" s="29">
        <v>-1.7857142857142905E-2</v>
      </c>
      <c r="I213" s="40">
        <v>4684</v>
      </c>
      <c r="J213" s="29">
        <v>8.3005780346820712E-2</v>
      </c>
      <c r="K213" s="26">
        <v>49600</v>
      </c>
      <c r="L213" s="29">
        <v>-2.8117958263936482E-2</v>
      </c>
      <c r="M213" s="26">
        <v>27521</v>
      </c>
      <c r="N213" s="29">
        <v>-6.5278674048160901E-2</v>
      </c>
      <c r="O213" s="26">
        <v>77121</v>
      </c>
      <c r="P213" s="29">
        <v>-4.1713263252068922E-2</v>
      </c>
      <c r="Q213" s="40">
        <v>127656</v>
      </c>
      <c r="R213" s="29">
        <v>1.3102654656561352E-2</v>
      </c>
      <c r="S213" s="40">
        <v>164301</v>
      </c>
      <c r="T213" s="29">
        <v>0.10455196337454375</v>
      </c>
      <c r="U213" s="40">
        <v>291957</v>
      </c>
      <c r="V213" s="29">
        <v>6.2612373250253039E-2</v>
      </c>
      <c r="W213" s="26">
        <v>193749</v>
      </c>
      <c r="X213" s="29">
        <v>5.4332596444250925E-3</v>
      </c>
      <c r="Y213" s="26">
        <v>193637</v>
      </c>
      <c r="Z213" s="29">
        <v>7.552210619862243E-2</v>
      </c>
      <c r="AA213" s="26">
        <v>387386</v>
      </c>
      <c r="AB213" s="29">
        <v>3.9287228163179977E-2</v>
      </c>
    </row>
    <row r="214" spans="2:28" ht="15" hidden="1" customHeight="1" outlineLevel="1" x14ac:dyDescent="0.25">
      <c r="B214" s="43" t="s">
        <v>59</v>
      </c>
      <c r="C214" s="26">
        <v>16018</v>
      </c>
      <c r="D214" s="29">
        <v>0.1475034028225517</v>
      </c>
      <c r="E214" s="40">
        <v>2875</v>
      </c>
      <c r="F214" s="29">
        <v>0.11477316789453273</v>
      </c>
      <c r="G214" s="40">
        <v>2066</v>
      </c>
      <c r="H214" s="29">
        <v>0.12957900492072172</v>
      </c>
      <c r="I214" s="40">
        <v>4941</v>
      </c>
      <c r="J214" s="29">
        <v>0.12091651542649728</v>
      </c>
      <c r="K214" s="26">
        <v>55134</v>
      </c>
      <c r="L214" s="29">
        <v>9.7325053737759681E-2</v>
      </c>
      <c r="M214" s="26">
        <v>32499</v>
      </c>
      <c r="N214" s="29">
        <v>7.1900083676821325E-3</v>
      </c>
      <c r="O214" s="26">
        <v>87633</v>
      </c>
      <c r="P214" s="29">
        <v>6.2076571608634001E-2</v>
      </c>
      <c r="Q214" s="40">
        <v>130575</v>
      </c>
      <c r="R214" s="29">
        <v>5.5373250137402685E-2</v>
      </c>
      <c r="S214" s="40">
        <v>170603</v>
      </c>
      <c r="T214" s="29">
        <v>1.455196365279865E-2</v>
      </c>
      <c r="U214" s="40">
        <v>301178</v>
      </c>
      <c r="V214" s="29">
        <v>3.1855557078251273E-2</v>
      </c>
      <c r="W214" s="26">
        <v>204602</v>
      </c>
      <c r="X214" s="29">
        <v>7.3992420186240748E-2</v>
      </c>
      <c r="Y214" s="26">
        <v>205168</v>
      </c>
      <c r="Z214" s="29">
        <v>1.4417657180151533E-2</v>
      </c>
      <c r="AA214" s="26">
        <v>409770</v>
      </c>
      <c r="AB214" s="29">
        <v>4.3314203657213834E-2</v>
      </c>
    </row>
    <row r="215" spans="2:28" ht="15" hidden="1" customHeight="1" outlineLevel="1" x14ac:dyDescent="0.25">
      <c r="B215" s="43" t="s">
        <v>60</v>
      </c>
      <c r="C215" s="26">
        <v>14273</v>
      </c>
      <c r="D215" s="29">
        <v>5.9299391420513548E-2</v>
      </c>
      <c r="E215" s="40">
        <v>2671</v>
      </c>
      <c r="F215" s="29">
        <v>1.9465648854961826E-2</v>
      </c>
      <c r="G215" s="40">
        <v>2073</v>
      </c>
      <c r="H215" s="29">
        <v>7.3537027446918701E-2</v>
      </c>
      <c r="I215" s="40">
        <v>4744</v>
      </c>
      <c r="J215" s="29">
        <v>4.2408261920457102E-2</v>
      </c>
      <c r="K215" s="26">
        <v>46878</v>
      </c>
      <c r="L215" s="29">
        <v>2.3734684713581089E-3</v>
      </c>
      <c r="M215" s="26">
        <v>25641</v>
      </c>
      <c r="N215" s="29">
        <v>3.2994923857867953E-2</v>
      </c>
      <c r="O215" s="26">
        <v>72519</v>
      </c>
      <c r="P215" s="29">
        <v>1.2990822612412467E-2</v>
      </c>
      <c r="Q215" s="40">
        <v>121544</v>
      </c>
      <c r="R215" s="29">
        <v>8.619379976586039E-2</v>
      </c>
      <c r="S215" s="40">
        <v>164742</v>
      </c>
      <c r="T215" s="29">
        <v>8.4078570723521873E-2</v>
      </c>
      <c r="U215" s="40">
        <v>286286</v>
      </c>
      <c r="V215" s="29">
        <v>8.4975593487554235E-2</v>
      </c>
      <c r="W215" s="26">
        <v>185366</v>
      </c>
      <c r="X215" s="29">
        <v>6.068894483863585E-2</v>
      </c>
      <c r="Y215" s="26">
        <v>192456</v>
      </c>
      <c r="Z215" s="29">
        <v>7.6869705345852024E-2</v>
      </c>
      <c r="AA215" s="26">
        <v>377822</v>
      </c>
      <c r="AB215" s="29">
        <v>6.8869915525152869E-2</v>
      </c>
    </row>
    <row r="216" spans="2:28" ht="15" hidden="1" customHeight="1" outlineLevel="1" x14ac:dyDescent="0.25">
      <c r="B216" s="43" t="s">
        <v>61</v>
      </c>
      <c r="C216" s="26">
        <v>15267</v>
      </c>
      <c r="D216" s="29">
        <v>0.2087885985748219</v>
      </c>
      <c r="E216" s="40">
        <v>2921</v>
      </c>
      <c r="F216" s="29">
        <v>0.37588318417333966</v>
      </c>
      <c r="G216" s="40">
        <v>1784</v>
      </c>
      <c r="H216" s="29">
        <v>0.10327767470624605</v>
      </c>
      <c r="I216" s="40">
        <v>4705</v>
      </c>
      <c r="J216" s="29">
        <v>0.25802139037433158</v>
      </c>
      <c r="K216" s="26">
        <v>47175</v>
      </c>
      <c r="L216" s="29">
        <v>2.1668472372697867E-3</v>
      </c>
      <c r="M216" s="26">
        <v>29444</v>
      </c>
      <c r="N216" s="29">
        <v>0.11159770462096041</v>
      </c>
      <c r="O216" s="26">
        <v>76619</v>
      </c>
      <c r="P216" s="29">
        <v>4.1570941123693306E-2</v>
      </c>
      <c r="Q216" s="40">
        <v>130267</v>
      </c>
      <c r="R216" s="29">
        <v>7.7637696265779876E-2</v>
      </c>
      <c r="S216" s="40">
        <v>171622</v>
      </c>
      <c r="T216" s="29">
        <v>4.7958087049973175E-2</v>
      </c>
      <c r="U216" s="40">
        <v>301889</v>
      </c>
      <c r="V216" s="29">
        <v>6.0562093799402694E-2</v>
      </c>
      <c r="W216" s="26">
        <v>195630</v>
      </c>
      <c r="X216" s="29">
        <v>7.0724872474111633E-2</v>
      </c>
      <c r="Y216" s="26">
        <v>202850</v>
      </c>
      <c r="Z216" s="29">
        <v>5.7209716843954039E-2</v>
      </c>
      <c r="AA216" s="26">
        <v>398480</v>
      </c>
      <c r="AB216" s="29">
        <v>6.3801954717404241E-2</v>
      </c>
    </row>
    <row r="217" spans="2:28" collapsed="1" x14ac:dyDescent="0.25">
      <c r="B217" s="145">
        <v>1999</v>
      </c>
      <c r="C217" s="40">
        <v>167425</v>
      </c>
      <c r="D217" s="41">
        <v>9.971493129450093E-2</v>
      </c>
      <c r="E217" s="40">
        <v>31321</v>
      </c>
      <c r="F217" s="41">
        <v>7.6619001787432861E-2</v>
      </c>
      <c r="G217" s="40">
        <v>21178</v>
      </c>
      <c r="H217" s="41">
        <v>6.3633167595801288E-2</v>
      </c>
      <c r="I217" s="40">
        <v>52499</v>
      </c>
      <c r="J217" s="41">
        <v>7.1342570863008437E-2</v>
      </c>
      <c r="K217" s="40">
        <v>612579</v>
      </c>
      <c r="L217" s="41">
        <v>3.2383157724432232E-2</v>
      </c>
      <c r="M217" s="40">
        <v>370839</v>
      </c>
      <c r="N217" s="41">
        <v>5.987310297522086E-2</v>
      </c>
      <c r="O217" s="40">
        <v>983418</v>
      </c>
      <c r="P217" s="41">
        <v>4.2580259399907172E-2</v>
      </c>
      <c r="Q217" s="40">
        <v>1502793</v>
      </c>
      <c r="R217" s="41">
        <v>7.682865747617651E-2</v>
      </c>
      <c r="S217" s="40">
        <v>1935669</v>
      </c>
      <c r="T217" s="41">
        <v>5.9411050627272033E-2</v>
      </c>
      <c r="U217" s="40">
        <v>3438462</v>
      </c>
      <c r="V217" s="41">
        <v>6.6953673188028251E-2</v>
      </c>
      <c r="W217" s="40">
        <v>2314118</v>
      </c>
      <c r="X217" s="41">
        <v>6.6279680021822163E-2</v>
      </c>
      <c r="Y217" s="40">
        <v>2327686</v>
      </c>
      <c r="Z217" s="41">
        <v>5.9522904576818636E-2</v>
      </c>
      <c r="AA217" s="40">
        <v>4641804</v>
      </c>
      <c r="AB217" s="41">
        <v>6.2880679393074512E-2</v>
      </c>
    </row>
    <row r="218" spans="2:28" ht="15" hidden="1" customHeight="1" outlineLevel="1" x14ac:dyDescent="0.25">
      <c r="B218" s="43" t="s">
        <v>49</v>
      </c>
      <c r="C218" s="26">
        <v>14780</v>
      </c>
      <c r="D218" s="29">
        <v>-3.8636659294913445E-2</v>
      </c>
      <c r="E218" s="40">
        <v>2820</v>
      </c>
      <c r="F218" s="29">
        <v>-3.1813361611876534E-3</v>
      </c>
      <c r="G218" s="40">
        <v>1940</v>
      </c>
      <c r="H218" s="29">
        <v>0.12922002328288706</v>
      </c>
      <c r="I218" s="40">
        <v>4760</v>
      </c>
      <c r="J218" s="29">
        <v>4.6844073015174903E-2</v>
      </c>
      <c r="K218" s="26">
        <v>46577</v>
      </c>
      <c r="L218" s="29">
        <v>5.4446255546499955E-2</v>
      </c>
      <c r="M218" s="26">
        <v>27594</v>
      </c>
      <c r="N218" s="29">
        <v>-2.6048284625158846E-2</v>
      </c>
      <c r="O218" s="26">
        <v>74171</v>
      </c>
      <c r="P218" s="29">
        <v>2.299183493324497E-2</v>
      </c>
      <c r="Q218" s="40">
        <v>111083</v>
      </c>
      <c r="R218" s="29">
        <v>-2.8960802825273579E-2</v>
      </c>
      <c r="S218" s="40">
        <v>155221</v>
      </c>
      <c r="T218" s="29">
        <v>2.2793604876409912E-3</v>
      </c>
      <c r="U218" s="40">
        <v>266304</v>
      </c>
      <c r="V218" s="29">
        <v>-1.099292887277914E-2</v>
      </c>
      <c r="W218" s="26">
        <v>175260</v>
      </c>
      <c r="X218" s="29">
        <v>-8.5477821588382241E-3</v>
      </c>
      <c r="Y218" s="26">
        <v>184755</v>
      </c>
      <c r="Z218" s="29">
        <v>-8.8147178749498067E-4</v>
      </c>
      <c r="AA218" s="26">
        <v>360015</v>
      </c>
      <c r="AB218" s="29">
        <v>-4.6282856266018912E-3</v>
      </c>
    </row>
    <row r="219" spans="2:28" ht="15" hidden="1" customHeight="1" outlineLevel="1" x14ac:dyDescent="0.25">
      <c r="B219" s="43" t="s">
        <v>50</v>
      </c>
      <c r="C219" s="26">
        <v>16890</v>
      </c>
      <c r="D219" s="29">
        <v>0.11323490640653833</v>
      </c>
      <c r="E219" s="40">
        <v>2725</v>
      </c>
      <c r="F219" s="29">
        <v>3.1806134040136325E-2</v>
      </c>
      <c r="G219" s="40">
        <v>2027</v>
      </c>
      <c r="H219" s="29">
        <v>-1.9351717464925033E-2</v>
      </c>
      <c r="I219" s="40">
        <v>4752</v>
      </c>
      <c r="J219" s="29">
        <v>9.3457943925232545E-3</v>
      </c>
      <c r="K219" s="26">
        <v>54520</v>
      </c>
      <c r="L219" s="29">
        <v>4.9026398830139373E-2</v>
      </c>
      <c r="M219" s="26">
        <v>30290</v>
      </c>
      <c r="N219" s="29">
        <v>3.2343819229065041E-2</v>
      </c>
      <c r="O219" s="26">
        <v>84810</v>
      </c>
      <c r="P219" s="29">
        <v>4.3006653302669839E-2</v>
      </c>
      <c r="Q219" s="40">
        <v>122677</v>
      </c>
      <c r="R219" s="29">
        <v>3.4846340725229741E-3</v>
      </c>
      <c r="S219" s="40">
        <v>157105</v>
      </c>
      <c r="T219" s="29">
        <v>3.1705379013245549E-2</v>
      </c>
      <c r="U219" s="40">
        <v>279782</v>
      </c>
      <c r="V219" s="29">
        <v>1.9138302832498066E-2</v>
      </c>
      <c r="W219" s="26">
        <v>196812</v>
      </c>
      <c r="X219" s="29">
        <v>2.4870336811847693E-2</v>
      </c>
      <c r="Y219" s="26">
        <v>189422</v>
      </c>
      <c r="Z219" s="29">
        <v>3.1232817050929507E-2</v>
      </c>
      <c r="AA219" s="26">
        <v>386234</v>
      </c>
      <c r="AB219" s="29">
        <v>2.798086878295325E-2</v>
      </c>
    </row>
    <row r="220" spans="2:28" ht="15" hidden="1" customHeight="1" outlineLevel="1" x14ac:dyDescent="0.25">
      <c r="B220" s="43" t="s">
        <v>51</v>
      </c>
      <c r="C220" s="26">
        <v>14879</v>
      </c>
      <c r="D220" s="29">
        <v>6.9739017902077816E-2</v>
      </c>
      <c r="E220" s="40">
        <v>2662</v>
      </c>
      <c r="F220" s="29">
        <v>0.14741379310344827</v>
      </c>
      <c r="G220" s="40">
        <v>2045</v>
      </c>
      <c r="H220" s="29">
        <v>1.1374876360039643E-2</v>
      </c>
      <c r="I220" s="40">
        <v>4707</v>
      </c>
      <c r="J220" s="29">
        <v>8.4062643942883541E-2</v>
      </c>
      <c r="K220" s="26">
        <v>53144</v>
      </c>
      <c r="L220" s="29">
        <v>2.7691831683168244E-2</v>
      </c>
      <c r="M220" s="26">
        <v>31354</v>
      </c>
      <c r="N220" s="29">
        <v>6.237929048216051E-2</v>
      </c>
      <c r="O220" s="26">
        <v>84498</v>
      </c>
      <c r="P220" s="29">
        <v>4.0295475530932601E-2</v>
      </c>
      <c r="Q220" s="40">
        <v>124554</v>
      </c>
      <c r="R220" s="29">
        <v>4.3664060732510501E-2</v>
      </c>
      <c r="S220" s="40">
        <v>161319</v>
      </c>
      <c r="T220" s="29">
        <v>3.5556554114777317E-2</v>
      </c>
      <c r="U220" s="40">
        <v>285873</v>
      </c>
      <c r="V220" s="29">
        <v>3.9073432610141623E-2</v>
      </c>
      <c r="W220" s="26">
        <v>195239</v>
      </c>
      <c r="X220" s="29">
        <v>4.2475598556203309E-2</v>
      </c>
      <c r="Y220" s="26">
        <v>194718</v>
      </c>
      <c r="Z220" s="29">
        <v>3.9521661372554195E-2</v>
      </c>
      <c r="AA220" s="26">
        <v>389957</v>
      </c>
      <c r="AB220" s="29">
        <v>4.0998507737607381E-2</v>
      </c>
    </row>
    <row r="221" spans="2:28" ht="15" hidden="1" customHeight="1" outlineLevel="1" x14ac:dyDescent="0.25">
      <c r="B221" s="43" t="s">
        <v>52</v>
      </c>
      <c r="C221" s="26">
        <v>10904</v>
      </c>
      <c r="D221" s="29">
        <v>7.9497134405619452E-3</v>
      </c>
      <c r="E221" s="40">
        <v>1927</v>
      </c>
      <c r="F221" s="29">
        <v>-0.1045539033457249</v>
      </c>
      <c r="G221" s="40">
        <v>1790</v>
      </c>
      <c r="H221" s="29">
        <v>0.16612377850162874</v>
      </c>
      <c r="I221" s="40">
        <v>3717</v>
      </c>
      <c r="J221" s="29">
        <v>8.1366965012203973E-3</v>
      </c>
      <c r="K221" s="26">
        <v>51730</v>
      </c>
      <c r="L221" s="29">
        <v>-4.3881596674236745E-3</v>
      </c>
      <c r="M221" s="26">
        <v>29981</v>
      </c>
      <c r="N221" s="29">
        <v>-9.2639670722111211E-2</v>
      </c>
      <c r="O221" s="26">
        <v>81711</v>
      </c>
      <c r="P221" s="29">
        <v>-3.8694117647058879E-2</v>
      </c>
      <c r="Q221" s="40">
        <v>105519</v>
      </c>
      <c r="R221" s="29">
        <v>-2.150447894063312E-2</v>
      </c>
      <c r="S221" s="40">
        <v>136166</v>
      </c>
      <c r="T221" s="29">
        <v>1.2311352315812929E-2</v>
      </c>
      <c r="U221" s="40">
        <v>241685</v>
      </c>
      <c r="V221" s="29">
        <v>-2.735735388779803E-3</v>
      </c>
      <c r="W221" s="26">
        <v>170080</v>
      </c>
      <c r="X221" s="29">
        <v>-1.554704050565503E-2</v>
      </c>
      <c r="Y221" s="26">
        <v>167937</v>
      </c>
      <c r="Z221" s="29">
        <v>-6.801232501611576E-3</v>
      </c>
      <c r="AA221" s="26">
        <v>338017</v>
      </c>
      <c r="AB221" s="29">
        <v>-1.1221197415263284E-2</v>
      </c>
    </row>
    <row r="222" spans="2:28" ht="15" hidden="1" customHeight="1" outlineLevel="1" x14ac:dyDescent="0.25">
      <c r="B222" s="43" t="s">
        <v>53</v>
      </c>
      <c r="C222" s="26">
        <v>7811</v>
      </c>
      <c r="D222" s="29">
        <v>-0.10496161338375154</v>
      </c>
      <c r="E222" s="40">
        <v>2622</v>
      </c>
      <c r="F222" s="29">
        <v>0.18481699051061917</v>
      </c>
      <c r="G222" s="40">
        <v>1612</v>
      </c>
      <c r="H222" s="29">
        <v>3.5989717223650297E-2</v>
      </c>
      <c r="I222" s="40">
        <v>4234</v>
      </c>
      <c r="J222" s="29">
        <v>0.12337490050411248</v>
      </c>
      <c r="K222" s="26">
        <v>61141</v>
      </c>
      <c r="L222" s="29">
        <v>5.5483625942997161E-2</v>
      </c>
      <c r="M222" s="26">
        <v>39184</v>
      </c>
      <c r="N222" s="29">
        <v>-1.8756416998472414E-2</v>
      </c>
      <c r="O222" s="26">
        <v>100325</v>
      </c>
      <c r="P222" s="29">
        <v>2.5189045575311653E-2</v>
      </c>
      <c r="Q222" s="40">
        <v>124039</v>
      </c>
      <c r="R222" s="29">
        <v>-3.053632001000417E-2</v>
      </c>
      <c r="S222" s="40">
        <v>167902</v>
      </c>
      <c r="T222" s="29">
        <v>-2.6497054594368907E-2</v>
      </c>
      <c r="U222" s="40">
        <v>291941</v>
      </c>
      <c r="V222" s="29">
        <v>-2.8217350491648308E-2</v>
      </c>
      <c r="W222" s="26">
        <v>195613</v>
      </c>
      <c r="X222" s="29">
        <v>-6.0971582161747362E-3</v>
      </c>
      <c r="Y222" s="26">
        <v>208698</v>
      </c>
      <c r="Z222" s="29">
        <v>-2.45979407462108E-2</v>
      </c>
      <c r="AA222" s="26">
        <v>404311</v>
      </c>
      <c r="AB222" s="29">
        <v>-1.5733712455023974E-2</v>
      </c>
    </row>
    <row r="223" spans="2:28" ht="15" hidden="1" customHeight="1" outlineLevel="1" x14ac:dyDescent="0.25">
      <c r="B223" s="43" t="s">
        <v>54</v>
      </c>
      <c r="C223" s="26">
        <v>10324</v>
      </c>
      <c r="D223" s="29">
        <v>-6.383750453391368E-2</v>
      </c>
      <c r="E223" s="40">
        <v>2169</v>
      </c>
      <c r="F223" s="29">
        <v>-5.1595977262789638E-2</v>
      </c>
      <c r="G223" s="40">
        <v>1355</v>
      </c>
      <c r="H223" s="29">
        <v>0.25115420129270549</v>
      </c>
      <c r="I223" s="40">
        <v>3524</v>
      </c>
      <c r="J223" s="29">
        <v>4.5697329376854556E-2</v>
      </c>
      <c r="K223" s="26">
        <v>45066</v>
      </c>
      <c r="L223" s="29">
        <v>2.4320392762978482E-2</v>
      </c>
      <c r="M223" s="26">
        <v>30170</v>
      </c>
      <c r="N223" s="29">
        <v>1.7503625510100873E-2</v>
      </c>
      <c r="O223" s="26">
        <v>75236</v>
      </c>
      <c r="P223" s="29">
        <v>2.1575895827392833E-2</v>
      </c>
      <c r="Q223" s="40">
        <v>113578</v>
      </c>
      <c r="R223" s="29">
        <v>5.7375599311083159E-2</v>
      </c>
      <c r="S223" s="40">
        <v>163544</v>
      </c>
      <c r="T223" s="29">
        <v>5.6663263855686319E-2</v>
      </c>
      <c r="U223" s="40">
        <v>277122</v>
      </c>
      <c r="V223" s="29">
        <v>5.6955097277155087E-2</v>
      </c>
      <c r="W223" s="26">
        <v>171137</v>
      </c>
      <c r="X223" s="29">
        <v>3.891917487221197E-2</v>
      </c>
      <c r="Y223" s="26">
        <v>195069</v>
      </c>
      <c r="Z223" s="29">
        <v>5.1539556245552731E-2</v>
      </c>
      <c r="AA223" s="26">
        <v>366206</v>
      </c>
      <c r="AB223" s="29">
        <v>4.560379631903233E-2</v>
      </c>
    </row>
    <row r="224" spans="2:28" ht="15" hidden="1" customHeight="1" outlineLevel="1" x14ac:dyDescent="0.25">
      <c r="B224" s="43" t="s">
        <v>55</v>
      </c>
      <c r="C224" s="26">
        <v>11285</v>
      </c>
      <c r="D224" s="29">
        <v>5.3196453569761992E-2</v>
      </c>
      <c r="E224" s="40">
        <v>2232</v>
      </c>
      <c r="F224" s="29">
        <v>9.7884899163797279E-2</v>
      </c>
      <c r="G224" s="40">
        <v>693</v>
      </c>
      <c r="H224" s="29">
        <v>-0.25161987041036715</v>
      </c>
      <c r="I224" s="40">
        <v>2925</v>
      </c>
      <c r="J224" s="29">
        <v>-1.1490368367691794E-2</v>
      </c>
      <c r="K224" s="26">
        <v>42542</v>
      </c>
      <c r="L224" s="29">
        <v>0.15962492503952452</v>
      </c>
      <c r="M224" s="26">
        <v>26476</v>
      </c>
      <c r="N224" s="29">
        <v>2.4454418820615942E-2</v>
      </c>
      <c r="O224" s="26">
        <v>69018</v>
      </c>
      <c r="P224" s="29">
        <v>0.10375819606588843</v>
      </c>
      <c r="Q224" s="40">
        <v>100522</v>
      </c>
      <c r="R224" s="29">
        <v>7.7902999238663062E-2</v>
      </c>
      <c r="S224" s="40">
        <v>126709</v>
      </c>
      <c r="T224" s="29">
        <v>0.11454255983533734</v>
      </c>
      <c r="U224" s="40">
        <v>227231</v>
      </c>
      <c r="V224" s="29">
        <v>9.8031351476727924E-2</v>
      </c>
      <c r="W224" s="26">
        <v>156581</v>
      </c>
      <c r="X224" s="29">
        <v>9.734321015340841E-2</v>
      </c>
      <c r="Y224" s="26">
        <v>153878</v>
      </c>
      <c r="Z224" s="29">
        <v>9.555237546010531E-2</v>
      </c>
      <c r="AA224" s="26">
        <v>310459</v>
      </c>
      <c r="AB224" s="29">
        <v>9.6454857530337446E-2</v>
      </c>
    </row>
    <row r="225" spans="2:28" ht="15" hidden="1" customHeight="1" outlineLevel="1" x14ac:dyDescent="0.25">
      <c r="B225" s="43" t="s">
        <v>56</v>
      </c>
      <c r="C225" s="26">
        <v>12123</v>
      </c>
      <c r="D225" s="29">
        <v>-4.4078221100772752E-2</v>
      </c>
      <c r="E225" s="40">
        <v>2136</v>
      </c>
      <c r="F225" s="29">
        <v>-5.1234280391243558E-3</v>
      </c>
      <c r="G225" s="40">
        <v>1224</v>
      </c>
      <c r="H225" s="29">
        <v>-6.7783701447067801E-2</v>
      </c>
      <c r="I225" s="40">
        <v>3360</v>
      </c>
      <c r="J225" s="29">
        <v>-2.8901734104046284E-2</v>
      </c>
      <c r="K225" s="26">
        <v>43525</v>
      </c>
      <c r="L225" s="29">
        <v>1.5847453671287814E-2</v>
      </c>
      <c r="M225" s="26">
        <v>21821</v>
      </c>
      <c r="N225" s="29">
        <v>-3.732298054440375E-2</v>
      </c>
      <c r="O225" s="26">
        <v>65346</v>
      </c>
      <c r="P225" s="29">
        <v>-2.5491123899072932E-3</v>
      </c>
      <c r="Q225" s="40">
        <v>111091</v>
      </c>
      <c r="R225" s="29">
        <v>0.10638488581700845</v>
      </c>
      <c r="S225" s="40">
        <v>126514</v>
      </c>
      <c r="T225" s="29">
        <v>-5.7722099743788391E-2</v>
      </c>
      <c r="U225" s="40">
        <v>237605</v>
      </c>
      <c r="V225" s="29">
        <v>1.2493980986308717E-2</v>
      </c>
      <c r="W225" s="26">
        <v>168875</v>
      </c>
      <c r="X225" s="29">
        <v>6.8261177601781409E-2</v>
      </c>
      <c r="Y225" s="26">
        <v>149559</v>
      </c>
      <c r="Z225" s="29">
        <v>-5.488359748236904E-2</v>
      </c>
      <c r="AA225" s="26">
        <v>318434</v>
      </c>
      <c r="AB225" s="29">
        <v>6.6576464935130808E-3</v>
      </c>
    </row>
    <row r="226" spans="2:28" collapsed="1" x14ac:dyDescent="0.25">
      <c r="B226" s="30" t="s">
        <v>78</v>
      </c>
      <c r="C226" s="31">
        <v>97703</v>
      </c>
      <c r="D226" s="32">
        <v>3.2653899471171144E-3</v>
      </c>
      <c r="E226" s="31">
        <v>17589</v>
      </c>
      <c r="F226" s="32">
        <v>4.7775064037648196E-2</v>
      </c>
      <c r="G226" s="31">
        <v>13032</v>
      </c>
      <c r="H226" s="32">
        <v>5.8135758363104806E-2</v>
      </c>
      <c r="I226" s="31">
        <v>30621</v>
      </c>
      <c r="J226" s="32">
        <v>5.2159571178229003E-2</v>
      </c>
      <c r="K226" s="31">
        <v>342975</v>
      </c>
      <c r="L226" s="32">
        <v>2.7042829995613804E-3</v>
      </c>
      <c r="M226" s="31">
        <v>200206</v>
      </c>
      <c r="N226" s="32">
        <v>3.9356262167423717E-2</v>
      </c>
      <c r="O226" s="31">
        <v>543181</v>
      </c>
      <c r="P226" s="32">
        <v>1.5908729602094773E-2</v>
      </c>
      <c r="Q226" s="31">
        <v>838500</v>
      </c>
      <c r="R226" s="32">
        <v>5.2123067657096955E-2</v>
      </c>
      <c r="S226" s="31">
        <v>1095563</v>
      </c>
      <c r="T226" s="32">
        <v>1.4781332061263086E-2</v>
      </c>
      <c r="U226" s="31">
        <v>1934063</v>
      </c>
      <c r="V226" s="32">
        <v>3.0640025791805803E-2</v>
      </c>
      <c r="W226" s="31">
        <v>1296767</v>
      </c>
      <c r="X226" s="32">
        <v>3.4779465392895892E-2</v>
      </c>
      <c r="Y226" s="31">
        <v>1308801</v>
      </c>
      <c r="Z226" s="32">
        <v>1.8882157587194248E-2</v>
      </c>
      <c r="AA226" s="31">
        <v>2605568</v>
      </c>
      <c r="AB226" s="32">
        <v>2.6732573388479786E-2</v>
      </c>
    </row>
    <row r="227" spans="2:28" ht="15" hidden="1" customHeight="1" outlineLevel="1" x14ac:dyDescent="0.25">
      <c r="B227" s="43" t="s">
        <v>58</v>
      </c>
      <c r="C227" s="26">
        <v>13185</v>
      </c>
      <c r="D227" s="29">
        <v>-5.5109645979647404E-2</v>
      </c>
      <c r="E227" s="40">
        <v>2477</v>
      </c>
      <c r="F227" s="29">
        <v>3.1223980016652719E-2</v>
      </c>
      <c r="G227" s="40">
        <v>1848</v>
      </c>
      <c r="H227" s="29">
        <v>0.19922128487994817</v>
      </c>
      <c r="I227" s="40">
        <v>4325</v>
      </c>
      <c r="J227" s="29">
        <v>9.6880547806238893E-2</v>
      </c>
      <c r="K227" s="26">
        <v>51035</v>
      </c>
      <c r="L227" s="29">
        <v>-4.7000546064435156E-3</v>
      </c>
      <c r="M227" s="26">
        <v>29443</v>
      </c>
      <c r="N227" s="29">
        <v>9.1734954948273995E-2</v>
      </c>
      <c r="O227" s="26">
        <v>80478</v>
      </c>
      <c r="P227" s="29">
        <v>2.8538564764521768E-2</v>
      </c>
      <c r="Q227" s="40">
        <v>126005</v>
      </c>
      <c r="R227" s="29">
        <v>0.11037187169545293</v>
      </c>
      <c r="S227" s="40">
        <v>148749</v>
      </c>
      <c r="T227" s="29">
        <v>0.12762102581985224</v>
      </c>
      <c r="U227" s="40">
        <v>274754</v>
      </c>
      <c r="V227" s="29">
        <v>0.11964432708216166</v>
      </c>
      <c r="W227" s="26">
        <v>192702</v>
      </c>
      <c r="X227" s="29">
        <v>6.3993550951897182E-2</v>
      </c>
      <c r="Y227" s="26">
        <v>180040</v>
      </c>
      <c r="Z227" s="29">
        <v>0.12227596868299018</v>
      </c>
      <c r="AA227" s="26">
        <v>372742</v>
      </c>
      <c r="AB227" s="29">
        <v>9.1369577438396021E-2</v>
      </c>
    </row>
    <row r="228" spans="2:28" ht="15" hidden="1" customHeight="1" outlineLevel="1" x14ac:dyDescent="0.25">
      <c r="B228" s="43" t="s">
        <v>59</v>
      </c>
      <c r="C228" s="26">
        <v>13959</v>
      </c>
      <c r="D228" s="29">
        <v>-1.9457712840685537E-2</v>
      </c>
      <c r="E228" s="40">
        <v>2579</v>
      </c>
      <c r="F228" s="29">
        <v>-1.9391634980988615E-2</v>
      </c>
      <c r="G228" s="40">
        <v>1829</v>
      </c>
      <c r="H228" s="29">
        <v>-8.550000000000002E-2</v>
      </c>
      <c r="I228" s="40">
        <v>4408</v>
      </c>
      <c r="J228" s="29">
        <v>-4.79481641468682E-2</v>
      </c>
      <c r="K228" s="26">
        <v>50244</v>
      </c>
      <c r="L228" s="29">
        <v>-7.6447990000551469E-2</v>
      </c>
      <c r="M228" s="26">
        <v>32267</v>
      </c>
      <c r="N228" s="29">
        <v>3.4729348383786496E-2</v>
      </c>
      <c r="O228" s="26">
        <v>82511</v>
      </c>
      <c r="P228" s="29">
        <v>-3.594003762253617E-2</v>
      </c>
      <c r="Q228" s="40">
        <v>123724</v>
      </c>
      <c r="R228" s="29">
        <v>-3.3828949834447397E-2</v>
      </c>
      <c r="S228" s="40">
        <v>168156</v>
      </c>
      <c r="T228" s="29">
        <v>7.8092692369930994E-3</v>
      </c>
      <c r="U228" s="40">
        <v>291880</v>
      </c>
      <c r="V228" s="29">
        <v>-1.0270964941727745E-2</v>
      </c>
      <c r="W228" s="26">
        <v>190506</v>
      </c>
      <c r="X228" s="29">
        <v>-4.4244324595509865E-2</v>
      </c>
      <c r="Y228" s="26">
        <v>202252</v>
      </c>
      <c r="Z228" s="29">
        <v>1.1072951503971806E-2</v>
      </c>
      <c r="AA228" s="26">
        <v>392758</v>
      </c>
      <c r="AB228" s="29">
        <v>-1.6536375518952706E-2</v>
      </c>
    </row>
    <row r="229" spans="2:28" ht="15" hidden="1" customHeight="1" outlineLevel="1" x14ac:dyDescent="0.25">
      <c r="B229" s="43" t="s">
        <v>60</v>
      </c>
      <c r="C229" s="26">
        <v>13474</v>
      </c>
      <c r="D229" s="29">
        <v>5.0604288499025429E-2</v>
      </c>
      <c r="E229" s="40">
        <v>2620</v>
      </c>
      <c r="F229" s="29">
        <v>0.11727078891257992</v>
      </c>
      <c r="G229" s="40">
        <v>1931</v>
      </c>
      <c r="H229" s="29">
        <v>0.13454759106933012</v>
      </c>
      <c r="I229" s="40">
        <v>4551</v>
      </c>
      <c r="J229" s="29">
        <v>0.12453669384729427</v>
      </c>
      <c r="K229" s="26">
        <v>46767</v>
      </c>
      <c r="L229" s="29">
        <v>7.5350655323062732E-2</v>
      </c>
      <c r="M229" s="26">
        <v>24822</v>
      </c>
      <c r="N229" s="29">
        <v>3.6539023677287341E-2</v>
      </c>
      <c r="O229" s="26">
        <v>71589</v>
      </c>
      <c r="P229" s="29">
        <v>6.1568575114551383E-2</v>
      </c>
      <c r="Q229" s="40">
        <v>111899</v>
      </c>
      <c r="R229" s="29">
        <v>1.3183271008574637E-2</v>
      </c>
      <c r="S229" s="40">
        <v>151965</v>
      </c>
      <c r="T229" s="29">
        <v>-7.1884447430298981E-2</v>
      </c>
      <c r="U229" s="40">
        <v>263864</v>
      </c>
      <c r="V229" s="29">
        <v>-3.7617897861972893E-2</v>
      </c>
      <c r="W229" s="26">
        <v>174760</v>
      </c>
      <c r="X229" s="29">
        <v>3.3452984275855524E-2</v>
      </c>
      <c r="Y229" s="26">
        <v>178718</v>
      </c>
      <c r="Z229" s="29">
        <v>-5.6319435643982563E-2</v>
      </c>
      <c r="AA229" s="26">
        <v>353478</v>
      </c>
      <c r="AB229" s="29">
        <v>-1.3972612674936657E-2</v>
      </c>
    </row>
    <row r="230" spans="2:28" ht="15" hidden="1" customHeight="1" outlineLevel="1" x14ac:dyDescent="0.25">
      <c r="B230" s="43" t="s">
        <v>61</v>
      </c>
      <c r="C230" s="26">
        <v>12630</v>
      </c>
      <c r="D230" s="29">
        <v>-2.6814609338881135E-2</v>
      </c>
      <c r="E230" s="40">
        <v>2123</v>
      </c>
      <c r="F230" s="29">
        <v>-5.0111856823266243E-2</v>
      </c>
      <c r="G230" s="40">
        <v>1617</v>
      </c>
      <c r="H230" s="29">
        <v>0.17173913043478262</v>
      </c>
      <c r="I230" s="40">
        <v>3740</v>
      </c>
      <c r="J230" s="29">
        <v>3.4578146611341731E-2</v>
      </c>
      <c r="K230" s="26">
        <v>47073</v>
      </c>
      <c r="L230" s="29">
        <v>-3.793251445972734E-2</v>
      </c>
      <c r="M230" s="26">
        <v>26488</v>
      </c>
      <c r="N230" s="29">
        <v>-4.8426498060066048E-2</v>
      </c>
      <c r="O230" s="26">
        <v>73561</v>
      </c>
      <c r="P230" s="29">
        <v>-4.1737771119650935E-2</v>
      </c>
      <c r="Q230" s="40">
        <v>120882</v>
      </c>
      <c r="R230" s="29">
        <v>4.4454784913625645E-3</v>
      </c>
      <c r="S230" s="40">
        <v>163768</v>
      </c>
      <c r="T230" s="29">
        <v>5.6956429138457443E-2</v>
      </c>
      <c r="U230" s="40">
        <v>284650</v>
      </c>
      <c r="V230" s="29">
        <v>3.4000508554615116E-2</v>
      </c>
      <c r="W230" s="26">
        <v>182708</v>
      </c>
      <c r="X230" s="29">
        <v>-9.6536920900432976E-3</v>
      </c>
      <c r="Y230" s="26">
        <v>191873</v>
      </c>
      <c r="Z230" s="29">
        <v>4.1887716592726942E-2</v>
      </c>
      <c r="AA230" s="26">
        <v>374581</v>
      </c>
      <c r="AB230" s="29">
        <v>1.6093943273800537E-2</v>
      </c>
    </row>
    <row r="231" spans="2:28" collapsed="1" x14ac:dyDescent="0.25">
      <c r="B231" s="145">
        <v>1998</v>
      </c>
      <c r="C231" s="40">
        <v>152244</v>
      </c>
      <c r="D231" s="41">
        <v>-1.1415974491202352E-3</v>
      </c>
      <c r="E231" s="40">
        <v>29092</v>
      </c>
      <c r="F231" s="41">
        <v>3.0388892824254388E-2</v>
      </c>
      <c r="G231" s="40">
        <v>19911</v>
      </c>
      <c r="H231" s="41">
        <v>5.6678872790956847E-2</v>
      </c>
      <c r="I231" s="40">
        <v>49003</v>
      </c>
      <c r="J231" s="41">
        <v>4.0911697856702789E-2</v>
      </c>
      <c r="K231" s="40">
        <v>593364</v>
      </c>
      <c r="L231" s="41">
        <v>2.4159125390296632E-2</v>
      </c>
      <c r="M231" s="40">
        <v>349890</v>
      </c>
      <c r="N231" s="41">
        <v>4.6832960526503875E-3</v>
      </c>
      <c r="O231" s="40">
        <v>943254</v>
      </c>
      <c r="P231" s="41">
        <v>1.6847306996569777E-2</v>
      </c>
      <c r="Q231" s="40">
        <v>1395573</v>
      </c>
      <c r="R231" s="41">
        <v>2.2262249474611862E-2</v>
      </c>
      <c r="S231" s="40">
        <v>1827118</v>
      </c>
      <c r="T231" s="41">
        <v>2.0692405969128691E-2</v>
      </c>
      <c r="U231" s="40">
        <v>3222691</v>
      </c>
      <c r="V231" s="41">
        <v>2.1371627930267589E-2</v>
      </c>
      <c r="W231" s="40">
        <v>2170273</v>
      </c>
      <c r="X231" s="41">
        <v>2.1208827404479491E-2</v>
      </c>
      <c r="Y231" s="40">
        <v>2196919</v>
      </c>
      <c r="Z231" s="41">
        <v>1.842220789280824E-2</v>
      </c>
      <c r="AA231" s="40">
        <v>4367192</v>
      </c>
      <c r="AB231" s="41">
        <v>1.9805112999106367E-2</v>
      </c>
    </row>
    <row r="232" spans="2:28" ht="15" hidden="1" customHeight="1" outlineLevel="1" x14ac:dyDescent="0.25">
      <c r="B232" s="43" t="s">
        <v>49</v>
      </c>
      <c r="C232" s="26">
        <v>15374</v>
      </c>
      <c r="D232" s="29">
        <v>3.4102374386224543E-2</v>
      </c>
      <c r="E232" s="40">
        <v>2829</v>
      </c>
      <c r="F232" s="29">
        <v>0.13751507840772015</v>
      </c>
      <c r="G232" s="40">
        <v>1718</v>
      </c>
      <c r="H232" s="29">
        <v>-2.828054298642535E-2</v>
      </c>
      <c r="I232" s="40">
        <v>4547</v>
      </c>
      <c r="J232" s="29">
        <v>6.8625146886016397E-2</v>
      </c>
      <c r="K232" s="26">
        <v>44172</v>
      </c>
      <c r="L232" s="29">
        <v>-3.544055027841464E-2</v>
      </c>
      <c r="M232" s="26">
        <v>28332</v>
      </c>
      <c r="N232" s="29">
        <v>4.0661157024793448E-2</v>
      </c>
      <c r="O232" s="26">
        <v>72504</v>
      </c>
      <c r="P232" s="29">
        <v>-7.0665571076417022E-3</v>
      </c>
      <c r="Q232" s="40">
        <v>114396</v>
      </c>
      <c r="R232" s="29">
        <v>8.52377835330278E-2</v>
      </c>
      <c r="S232" s="40">
        <v>154868</v>
      </c>
      <c r="T232" s="29">
        <v>-2.2998872604284015E-3</v>
      </c>
      <c r="U232" s="40">
        <v>269264</v>
      </c>
      <c r="V232" s="29">
        <v>3.3103638791264434E-2</v>
      </c>
      <c r="W232" s="26">
        <v>176771</v>
      </c>
      <c r="X232" s="29">
        <v>4.871262458471759E-2</v>
      </c>
      <c r="Y232" s="26">
        <v>184918</v>
      </c>
      <c r="Z232" s="29">
        <v>3.7998458348260655E-3</v>
      </c>
      <c r="AA232" s="26">
        <v>361689</v>
      </c>
      <c r="AB232" s="29">
        <v>2.5259511647551802E-2</v>
      </c>
    </row>
    <row r="233" spans="2:28" ht="15" hidden="1" customHeight="1" outlineLevel="1" x14ac:dyDescent="0.25">
      <c r="B233" s="43" t="s">
        <v>50</v>
      </c>
      <c r="C233" s="26">
        <v>15172</v>
      </c>
      <c r="D233" s="29">
        <v>-3.3938236230499852E-2</v>
      </c>
      <c r="E233" s="40">
        <v>2641</v>
      </c>
      <c r="F233" s="29">
        <v>0.15176624509376357</v>
      </c>
      <c r="G233" s="40">
        <v>2067</v>
      </c>
      <c r="H233" s="29">
        <v>6.1088295687885097E-2</v>
      </c>
      <c r="I233" s="40">
        <v>4708</v>
      </c>
      <c r="J233" s="29">
        <v>0.11011553878802172</v>
      </c>
      <c r="K233" s="26">
        <v>51972</v>
      </c>
      <c r="L233" s="29">
        <v>7.9847908745247054E-2</v>
      </c>
      <c r="M233" s="26">
        <v>29341</v>
      </c>
      <c r="N233" s="29">
        <v>3.5914625803803446E-3</v>
      </c>
      <c r="O233" s="26">
        <v>81313</v>
      </c>
      <c r="P233" s="29">
        <v>5.1030827893750352E-2</v>
      </c>
      <c r="Q233" s="40">
        <v>122251</v>
      </c>
      <c r="R233" s="29">
        <v>7.9574355351465842E-2</v>
      </c>
      <c r="S233" s="40">
        <v>152277</v>
      </c>
      <c r="T233" s="29">
        <v>-6.0928606227298232E-2</v>
      </c>
      <c r="U233" s="40">
        <v>274528</v>
      </c>
      <c r="V233" s="29">
        <v>-3.1554446853088169E-3</v>
      </c>
      <c r="W233" s="26">
        <v>192036</v>
      </c>
      <c r="X233" s="29">
        <v>7.063172155413211E-2</v>
      </c>
      <c r="Y233" s="26">
        <v>183685</v>
      </c>
      <c r="Z233" s="29">
        <v>-4.9942847093994547E-2</v>
      </c>
      <c r="AA233" s="26">
        <v>375721</v>
      </c>
      <c r="AB233" s="29">
        <v>8.0840765424943228E-3</v>
      </c>
    </row>
    <row r="234" spans="2:28" ht="15" hidden="1" customHeight="1" outlineLevel="1" x14ac:dyDescent="0.25">
      <c r="B234" s="43" t="s">
        <v>51</v>
      </c>
      <c r="C234" s="26">
        <v>13909</v>
      </c>
      <c r="D234" s="29">
        <v>8.4945397815912704E-2</v>
      </c>
      <c r="E234" s="40">
        <v>2320</v>
      </c>
      <c r="F234" s="29">
        <v>-3.1315240083507279E-2</v>
      </c>
      <c r="G234" s="40">
        <v>2022</v>
      </c>
      <c r="H234" s="29">
        <v>2.2761760242792084E-2</v>
      </c>
      <c r="I234" s="40">
        <v>4342</v>
      </c>
      <c r="J234" s="29">
        <v>-6.8618481244281382E-3</v>
      </c>
      <c r="K234" s="26">
        <v>51712</v>
      </c>
      <c r="L234" s="29">
        <v>3.3661149756136544E-2</v>
      </c>
      <c r="M234" s="26">
        <v>29513</v>
      </c>
      <c r="N234" s="29">
        <v>0.12524782675003809</v>
      </c>
      <c r="O234" s="26">
        <v>81225</v>
      </c>
      <c r="P234" s="29">
        <v>6.5162085606378595E-2</v>
      </c>
      <c r="Q234" s="40">
        <v>119343</v>
      </c>
      <c r="R234" s="29">
        <v>0.12605795269052589</v>
      </c>
      <c r="S234" s="40">
        <v>155780</v>
      </c>
      <c r="T234" s="29">
        <v>7.5992208760999658E-2</v>
      </c>
      <c r="U234" s="40">
        <v>275123</v>
      </c>
      <c r="V234" s="29">
        <v>9.7152268494702154E-2</v>
      </c>
      <c r="W234" s="26">
        <v>187284</v>
      </c>
      <c r="X234" s="29">
        <v>9.3782486304649915E-2</v>
      </c>
      <c r="Y234" s="26">
        <v>187315</v>
      </c>
      <c r="Z234" s="29">
        <v>8.2852072168941415E-2</v>
      </c>
      <c r="AA234" s="26">
        <v>374599</v>
      </c>
      <c r="AB234" s="29">
        <v>8.8289382322949139E-2</v>
      </c>
    </row>
    <row r="235" spans="2:28" ht="15" hidden="1" customHeight="1" outlineLevel="1" x14ac:dyDescent="0.25">
      <c r="B235" s="43" t="s">
        <v>52</v>
      </c>
      <c r="C235" s="26">
        <v>10818</v>
      </c>
      <c r="D235" s="29">
        <v>0.15502882767456749</v>
      </c>
      <c r="E235" s="40">
        <v>2152</v>
      </c>
      <c r="F235" s="29">
        <v>5.4901960784313752E-2</v>
      </c>
      <c r="G235" s="40">
        <v>1535</v>
      </c>
      <c r="H235" s="29">
        <v>-8.3979328165374456E-3</v>
      </c>
      <c r="I235" s="40">
        <v>3687</v>
      </c>
      <c r="J235" s="29">
        <v>2.7591973244147194E-2</v>
      </c>
      <c r="K235" s="26">
        <v>51958</v>
      </c>
      <c r="L235" s="29">
        <v>-6.0671800990707569E-2</v>
      </c>
      <c r="M235" s="26">
        <v>33042</v>
      </c>
      <c r="N235" s="29">
        <v>0.12583052233466208</v>
      </c>
      <c r="O235" s="26">
        <v>85000</v>
      </c>
      <c r="P235" s="29">
        <v>3.9804873439401867E-3</v>
      </c>
      <c r="Q235" s="40">
        <v>107838</v>
      </c>
      <c r="R235" s="29">
        <v>0.10624634544167577</v>
      </c>
      <c r="S235" s="40">
        <v>134510</v>
      </c>
      <c r="T235" s="29">
        <v>8.3281656452093511E-2</v>
      </c>
      <c r="U235" s="40">
        <v>242348</v>
      </c>
      <c r="V235" s="29">
        <v>9.3381457252424971E-2</v>
      </c>
      <c r="W235" s="26">
        <v>172766</v>
      </c>
      <c r="X235" s="29">
        <v>5.2161679892327006E-2</v>
      </c>
      <c r="Y235" s="26">
        <v>169087</v>
      </c>
      <c r="Z235" s="29">
        <v>9.0419563282731152E-2</v>
      </c>
      <c r="AA235" s="26">
        <v>341853</v>
      </c>
      <c r="AB235" s="29">
        <v>7.0743296363231956E-2</v>
      </c>
    </row>
    <row r="236" spans="2:28" ht="15" hidden="1" customHeight="1" outlineLevel="1" x14ac:dyDescent="0.25">
      <c r="B236" s="43" t="s">
        <v>53</v>
      </c>
      <c r="C236" s="26">
        <v>8727</v>
      </c>
      <c r="D236" s="29">
        <v>0.24600228440890914</v>
      </c>
      <c r="E236" s="40">
        <v>2213</v>
      </c>
      <c r="F236" s="29">
        <v>-1.2053571428571441E-2</v>
      </c>
      <c r="G236" s="40">
        <v>1556</v>
      </c>
      <c r="H236" s="29">
        <v>0.12265512265512268</v>
      </c>
      <c r="I236" s="40">
        <v>3769</v>
      </c>
      <c r="J236" s="29">
        <v>3.9437396580253692E-2</v>
      </c>
      <c r="K236" s="26">
        <v>57927</v>
      </c>
      <c r="L236" s="29">
        <v>8.4287960467205769E-2</v>
      </c>
      <c r="M236" s="26">
        <v>39933</v>
      </c>
      <c r="N236" s="29">
        <v>7.9970791864993451E-2</v>
      </c>
      <c r="O236" s="26">
        <v>97860</v>
      </c>
      <c r="P236" s="29">
        <v>8.2522123893805199E-2</v>
      </c>
      <c r="Q236" s="40">
        <v>127946</v>
      </c>
      <c r="R236" s="29">
        <v>0.16625192558359991</v>
      </c>
      <c r="S236" s="40">
        <v>172472</v>
      </c>
      <c r="T236" s="29">
        <v>4.9201868795016646E-2</v>
      </c>
      <c r="U236" s="40">
        <v>300418</v>
      </c>
      <c r="V236" s="29">
        <v>9.6052041110434194E-2</v>
      </c>
      <c r="W236" s="26">
        <v>196813</v>
      </c>
      <c r="X236" s="29">
        <v>0.14177229876722253</v>
      </c>
      <c r="Y236" s="26">
        <v>213961</v>
      </c>
      <c r="Z236" s="29">
        <v>5.5315517938701708E-2</v>
      </c>
      <c r="AA236" s="26">
        <v>410774</v>
      </c>
      <c r="AB236" s="29">
        <v>9.504399913627859E-2</v>
      </c>
    </row>
    <row r="237" spans="2:28" ht="15" hidden="1" customHeight="1" outlineLevel="1" x14ac:dyDescent="0.25">
      <c r="B237" s="43" t="s">
        <v>54</v>
      </c>
      <c r="C237" s="26">
        <v>11028</v>
      </c>
      <c r="D237" s="29">
        <v>-7.5593952483801186E-3</v>
      </c>
      <c r="E237" s="40">
        <v>2287</v>
      </c>
      <c r="F237" s="29">
        <v>-4.3096234309623394E-2</v>
      </c>
      <c r="G237" s="40">
        <v>1083</v>
      </c>
      <c r="H237" s="29">
        <v>-0.20542920029347034</v>
      </c>
      <c r="I237" s="40">
        <v>3370</v>
      </c>
      <c r="J237" s="29">
        <v>-0.1020516919797495</v>
      </c>
      <c r="K237" s="26">
        <v>43996</v>
      </c>
      <c r="L237" s="29">
        <v>-1.2701404784345449E-2</v>
      </c>
      <c r="M237" s="26">
        <v>29651</v>
      </c>
      <c r="N237" s="29">
        <v>3.0550535242596988E-2</v>
      </c>
      <c r="O237" s="26">
        <v>73647</v>
      </c>
      <c r="P237" s="29">
        <v>4.2681430168816092E-3</v>
      </c>
      <c r="Q237" s="40">
        <v>107415</v>
      </c>
      <c r="R237" s="29">
        <v>0.12732596580712197</v>
      </c>
      <c r="S237" s="40">
        <v>154774</v>
      </c>
      <c r="T237" s="29">
        <v>0.10891074921367316</v>
      </c>
      <c r="U237" s="40">
        <v>262189</v>
      </c>
      <c r="V237" s="29">
        <v>0.11638195319685263</v>
      </c>
      <c r="W237" s="26">
        <v>164726</v>
      </c>
      <c r="X237" s="29">
        <v>7.4204255707643441E-2</v>
      </c>
      <c r="Y237" s="26">
        <v>185508</v>
      </c>
      <c r="Z237" s="29">
        <v>9.3101091286209359E-2</v>
      </c>
      <c r="AA237" s="26">
        <v>350234</v>
      </c>
      <c r="AB237" s="29">
        <v>8.4131185092321648E-2</v>
      </c>
    </row>
    <row r="238" spans="2:28" ht="15" hidden="1" customHeight="1" outlineLevel="1" x14ac:dyDescent="0.25">
      <c r="B238" s="43" t="s">
        <v>55</v>
      </c>
      <c r="C238" s="26">
        <v>10715</v>
      </c>
      <c r="D238" s="29">
        <v>-3.6507508317597304E-2</v>
      </c>
      <c r="E238" s="40">
        <v>2033</v>
      </c>
      <c r="F238" s="29">
        <v>-3.466286799620133E-2</v>
      </c>
      <c r="G238" s="40">
        <v>926</v>
      </c>
      <c r="H238" s="29">
        <v>0.30239099859353025</v>
      </c>
      <c r="I238" s="40">
        <v>2959</v>
      </c>
      <c r="J238" s="29">
        <v>5.0408235711750127E-2</v>
      </c>
      <c r="K238" s="26">
        <v>36686</v>
      </c>
      <c r="L238" s="29">
        <v>-9.9575387183074349E-2</v>
      </c>
      <c r="M238" s="26">
        <v>25844</v>
      </c>
      <c r="N238" s="29">
        <v>-4.5959614603713672E-2</v>
      </c>
      <c r="O238" s="26">
        <v>62530</v>
      </c>
      <c r="P238" s="29">
        <v>-7.816369854935723E-2</v>
      </c>
      <c r="Q238" s="40">
        <v>93257</v>
      </c>
      <c r="R238" s="29">
        <v>7.4909518430577027E-2</v>
      </c>
      <c r="S238" s="40">
        <v>113687</v>
      </c>
      <c r="T238" s="29">
        <v>3.5721443798626185E-2</v>
      </c>
      <c r="U238" s="40">
        <v>206944</v>
      </c>
      <c r="V238" s="29">
        <v>5.3021513911786888E-2</v>
      </c>
      <c r="W238" s="26">
        <v>142691</v>
      </c>
      <c r="X238" s="29">
        <v>1.3948894320959582E-2</v>
      </c>
      <c r="Y238" s="26">
        <v>140457</v>
      </c>
      <c r="Z238" s="29">
        <v>2.1015367169213262E-2</v>
      </c>
      <c r="AA238" s="26">
        <v>283148</v>
      </c>
      <c r="AB238" s="29">
        <v>1.7441985813564154E-2</v>
      </c>
    </row>
    <row r="239" spans="2:28" ht="15" hidden="1" customHeight="1" outlineLevel="1" x14ac:dyDescent="0.25">
      <c r="B239" s="43" t="s">
        <v>56</v>
      </c>
      <c r="C239" s="26">
        <v>12682</v>
      </c>
      <c r="D239" s="29">
        <v>-2.2355843354918248E-2</v>
      </c>
      <c r="E239" s="40">
        <v>2147</v>
      </c>
      <c r="F239" s="29">
        <v>-7.4169900819318624E-2</v>
      </c>
      <c r="G239" s="40">
        <v>1313</v>
      </c>
      <c r="H239" s="29">
        <v>-0.13561553653719549</v>
      </c>
      <c r="I239" s="40">
        <v>3460</v>
      </c>
      <c r="J239" s="29">
        <v>-9.8488796248045851E-2</v>
      </c>
      <c r="K239" s="26">
        <v>42846</v>
      </c>
      <c r="L239" s="29">
        <v>-0.18619536933275083</v>
      </c>
      <c r="M239" s="26">
        <v>22667</v>
      </c>
      <c r="N239" s="29">
        <v>-0.24063651591289781</v>
      </c>
      <c r="O239" s="26">
        <v>65513</v>
      </c>
      <c r="P239" s="29">
        <v>-0.20589340476854268</v>
      </c>
      <c r="Q239" s="40">
        <v>100409</v>
      </c>
      <c r="R239" s="29">
        <v>-0.19800477639597758</v>
      </c>
      <c r="S239" s="40">
        <v>134264</v>
      </c>
      <c r="T239" s="29">
        <v>-5.9453173708065132E-2</v>
      </c>
      <c r="U239" s="40">
        <v>234673</v>
      </c>
      <c r="V239" s="29">
        <v>-0.12419108042545246</v>
      </c>
      <c r="W239" s="26">
        <v>158084</v>
      </c>
      <c r="X239" s="29">
        <v>3.1953991474583665E-2</v>
      </c>
      <c r="Y239" s="26">
        <v>158244</v>
      </c>
      <c r="Z239" s="29">
        <v>0.11229510501307383</v>
      </c>
      <c r="AA239" s="26">
        <v>316328</v>
      </c>
      <c r="AB239" s="29">
        <v>7.0639720839242193E-2</v>
      </c>
    </row>
    <row r="240" spans="2:28" collapsed="1" x14ac:dyDescent="0.25">
      <c r="B240" s="30" t="s">
        <v>79</v>
      </c>
      <c r="C240" s="31">
        <v>97385</v>
      </c>
      <c r="D240" s="32">
        <v>3.3277698790463717E-3</v>
      </c>
      <c r="E240" s="31">
        <v>16787</v>
      </c>
      <c r="F240" s="32">
        <v>1.9247115968427542E-2</v>
      </c>
      <c r="G240" s="31">
        <v>12316</v>
      </c>
      <c r="H240" s="32">
        <v>4.2845046570702872E-2</v>
      </c>
      <c r="I240" s="31">
        <v>29103</v>
      </c>
      <c r="J240" s="32">
        <v>2.9101838755304144E-2</v>
      </c>
      <c r="K240" s="31">
        <v>342050</v>
      </c>
      <c r="L240" s="32">
        <v>-1.5618299916253409E-2</v>
      </c>
      <c r="M240" s="31">
        <v>192625</v>
      </c>
      <c r="N240" s="32">
        <v>-0.30637825925699202</v>
      </c>
      <c r="O240" s="31">
        <v>534675</v>
      </c>
      <c r="P240" s="32">
        <v>-0.14477451510430495</v>
      </c>
      <c r="Q240" s="31">
        <v>796960</v>
      </c>
      <c r="R240" s="32">
        <v>3.173020907502111E-2</v>
      </c>
      <c r="S240" s="31">
        <v>1079605</v>
      </c>
      <c r="T240" s="32">
        <v>2.1317394952656832E-2</v>
      </c>
      <c r="U240" s="31">
        <v>1876565</v>
      </c>
      <c r="V240" s="32">
        <v>2.5713834386158929E-2</v>
      </c>
      <c r="W240" s="31">
        <v>1253182</v>
      </c>
      <c r="X240" s="32">
        <v>1.598999237104759E-2</v>
      </c>
      <c r="Y240" s="31">
        <v>1284546</v>
      </c>
      <c r="Z240" s="32">
        <v>1.658207983108495E-2</v>
      </c>
      <c r="AA240" s="31">
        <v>2537728</v>
      </c>
      <c r="AB240" s="32">
        <v>1.6289608706586911E-2</v>
      </c>
    </row>
    <row r="241" spans="2:28" ht="15" hidden="1" customHeight="1" outlineLevel="1" x14ac:dyDescent="0.25">
      <c r="B241" s="43" t="s">
        <v>58</v>
      </c>
      <c r="C241" s="26">
        <v>13954</v>
      </c>
      <c r="D241" s="29">
        <v>7.5701510946654338E-2</v>
      </c>
      <c r="E241" s="40">
        <v>2402</v>
      </c>
      <c r="F241" s="29">
        <v>3.5791289348857225E-2</v>
      </c>
      <c r="G241" s="40">
        <v>1541</v>
      </c>
      <c r="H241" s="29">
        <v>1.4483212639894605E-2</v>
      </c>
      <c r="I241" s="40">
        <v>3943</v>
      </c>
      <c r="J241" s="29">
        <v>2.7357998957790564E-2</v>
      </c>
      <c r="K241" s="26">
        <v>51276</v>
      </c>
      <c r="L241" s="29">
        <v>-2.6078368060172052E-2</v>
      </c>
      <c r="M241" s="26">
        <v>26969</v>
      </c>
      <c r="N241" s="29">
        <v>-9.6515912897822465E-2</v>
      </c>
      <c r="O241" s="26">
        <v>78245</v>
      </c>
      <c r="P241" s="29">
        <v>-5.1564261384986487E-2</v>
      </c>
      <c r="Q241" s="40">
        <v>113480</v>
      </c>
      <c r="R241" s="29">
        <v>-9.3602984049393378E-2</v>
      </c>
      <c r="S241" s="40">
        <v>131914</v>
      </c>
      <c r="T241" s="29">
        <v>-7.5915405146023462E-2</v>
      </c>
      <c r="U241" s="40">
        <v>245394</v>
      </c>
      <c r="V241" s="29">
        <v>-8.41798843067737E-2</v>
      </c>
      <c r="W241" s="26">
        <v>181112</v>
      </c>
      <c r="X241" s="29">
        <v>-6.2271213996137442E-2</v>
      </c>
      <c r="Y241" s="26">
        <v>160424</v>
      </c>
      <c r="Z241" s="29">
        <v>-7.8658396508155315E-2</v>
      </c>
      <c r="AA241" s="26">
        <v>341536</v>
      </c>
      <c r="AB241" s="29">
        <v>-7.0040489137093931E-2</v>
      </c>
    </row>
    <row r="242" spans="2:28" ht="15" hidden="1" customHeight="1" outlineLevel="1" x14ac:dyDescent="0.25">
      <c r="B242" s="43" t="s">
        <v>59</v>
      </c>
      <c r="C242" s="26">
        <v>14236</v>
      </c>
      <c r="D242" s="29">
        <v>1.5189331812023088E-2</v>
      </c>
      <c r="E242" s="40">
        <v>2630</v>
      </c>
      <c r="F242" s="29">
        <v>0.14298131247283785</v>
      </c>
      <c r="G242" s="40">
        <v>2000</v>
      </c>
      <c r="H242" s="29">
        <v>2.3017902813299296E-2</v>
      </c>
      <c r="I242" s="40">
        <v>4630</v>
      </c>
      <c r="J242" s="29">
        <v>8.7875939849624052E-2</v>
      </c>
      <c r="K242" s="26">
        <v>54403</v>
      </c>
      <c r="L242" s="29">
        <v>2.9131907004899427E-2</v>
      </c>
      <c r="M242" s="26">
        <v>31184</v>
      </c>
      <c r="N242" s="29">
        <v>-8.1797302867911204E-2</v>
      </c>
      <c r="O242" s="26">
        <v>85587</v>
      </c>
      <c r="P242" s="29">
        <v>-1.4258566081197799E-2</v>
      </c>
      <c r="Q242" s="40">
        <v>128056</v>
      </c>
      <c r="R242" s="29">
        <v>5.6698436275116615E-2</v>
      </c>
      <c r="S242" s="40">
        <v>166853</v>
      </c>
      <c r="T242" s="29">
        <v>-4.683751113954715E-2</v>
      </c>
      <c r="U242" s="40">
        <v>294909</v>
      </c>
      <c r="V242" s="29">
        <v>-4.4828971397901096E-3</v>
      </c>
      <c r="W242" s="26">
        <v>199325</v>
      </c>
      <c r="X242" s="29">
        <v>4.7028974849242511E-2</v>
      </c>
      <c r="Y242" s="26">
        <v>200037</v>
      </c>
      <c r="Z242" s="29">
        <v>-5.1818039617194889E-2</v>
      </c>
      <c r="AA242" s="26">
        <v>399362</v>
      </c>
      <c r="AB242" s="29">
        <v>-4.9309689266733292E-3</v>
      </c>
    </row>
    <row r="243" spans="2:28" ht="15" hidden="1" customHeight="1" outlineLevel="1" x14ac:dyDescent="0.25">
      <c r="B243" s="43" t="s">
        <v>60</v>
      </c>
      <c r="C243" s="26">
        <v>12825</v>
      </c>
      <c r="D243" s="29">
        <v>-7.9787615699217884E-2</v>
      </c>
      <c r="E243" s="40">
        <v>2345</v>
      </c>
      <c r="F243" s="29">
        <v>7.302405498281761E-3</v>
      </c>
      <c r="G243" s="40">
        <v>1702</v>
      </c>
      <c r="H243" s="29">
        <v>-4.9692908989391382E-2</v>
      </c>
      <c r="I243" s="40">
        <v>4047</v>
      </c>
      <c r="J243" s="29">
        <v>-1.7479970866715266E-2</v>
      </c>
      <c r="K243" s="26">
        <v>43490</v>
      </c>
      <c r="L243" s="29">
        <v>-1.6686262096409554E-2</v>
      </c>
      <c r="M243" s="26">
        <v>23947</v>
      </c>
      <c r="N243" s="29">
        <v>-1.7924135056273105E-3</v>
      </c>
      <c r="O243" s="26">
        <v>67437</v>
      </c>
      <c r="P243" s="29">
        <v>-1.1448591280893594E-2</v>
      </c>
      <c r="Q243" s="40">
        <v>110443</v>
      </c>
      <c r="R243" s="29">
        <v>4.9778529741649757E-2</v>
      </c>
      <c r="S243" s="40">
        <v>163735</v>
      </c>
      <c r="T243" s="29">
        <v>8.6294517276153115E-2</v>
      </c>
      <c r="U243" s="40">
        <v>274178</v>
      </c>
      <c r="V243" s="29">
        <v>7.1284002906999433E-2</v>
      </c>
      <c r="W243" s="26">
        <v>169103</v>
      </c>
      <c r="X243" s="29">
        <v>2.0543274250297117E-2</v>
      </c>
      <c r="Y243" s="26">
        <v>189384</v>
      </c>
      <c r="Z243" s="29">
        <v>7.2942456192035543E-2</v>
      </c>
      <c r="AA243" s="26">
        <v>358487</v>
      </c>
      <c r="AB243" s="29">
        <v>4.757048344866277E-2</v>
      </c>
    </row>
    <row r="244" spans="2:28" ht="15" hidden="1" customHeight="1" outlineLevel="1" x14ac:dyDescent="0.25">
      <c r="B244" s="43" t="s">
        <v>61</v>
      </c>
      <c r="C244" s="26">
        <v>12978</v>
      </c>
      <c r="D244" s="29">
        <v>-5.3253574555004346E-2</v>
      </c>
      <c r="E244" s="40">
        <v>2235</v>
      </c>
      <c r="F244" s="29">
        <v>-7.644628099173556E-2</v>
      </c>
      <c r="G244" s="40">
        <v>1380</v>
      </c>
      <c r="H244" s="29">
        <v>-4.0333796940194677E-2</v>
      </c>
      <c r="I244" s="40">
        <v>3615</v>
      </c>
      <c r="J244" s="29">
        <v>-6.2986003110419908E-2</v>
      </c>
      <c r="K244" s="26">
        <v>48929</v>
      </c>
      <c r="L244" s="29">
        <v>0.12477874071860406</v>
      </c>
      <c r="M244" s="26">
        <v>27836</v>
      </c>
      <c r="N244" s="29">
        <v>-0.74338314603634081</v>
      </c>
      <c r="O244" s="26">
        <v>76765</v>
      </c>
      <c r="P244" s="29">
        <v>-0.49488070327819234</v>
      </c>
      <c r="Q244" s="40">
        <v>120347</v>
      </c>
      <c r="R244" s="29">
        <v>0.10946502816369041</v>
      </c>
      <c r="S244" s="40">
        <v>154943</v>
      </c>
      <c r="T244" s="29">
        <v>-2.4011842146704043E-2</v>
      </c>
      <c r="U244" s="40">
        <v>275290</v>
      </c>
      <c r="V244" s="29">
        <v>3.0168994267067761E-2</v>
      </c>
      <c r="W244" s="26">
        <v>184489</v>
      </c>
      <c r="X244" s="29">
        <v>9.7482480874707012E-2</v>
      </c>
      <c r="Y244" s="26">
        <v>184159</v>
      </c>
      <c r="Z244" s="29">
        <v>-8.132752371155072E-3</v>
      </c>
      <c r="AA244" s="26">
        <v>368648</v>
      </c>
      <c r="AB244" s="29">
        <v>4.2052627264529852E-2</v>
      </c>
    </row>
    <row r="245" spans="2:28" collapsed="1" x14ac:dyDescent="0.25">
      <c r="B245" s="145">
        <v>1997</v>
      </c>
      <c r="C245" s="40">
        <v>152418</v>
      </c>
      <c r="D245" s="41">
        <v>1.8789227776775164E-2</v>
      </c>
      <c r="E245" s="40">
        <v>28234</v>
      </c>
      <c r="F245" s="41">
        <v>2.1564512627541887E-2</v>
      </c>
      <c r="G245" s="40">
        <v>18843</v>
      </c>
      <c r="H245" s="41">
        <v>-4.2276594620302976E-3</v>
      </c>
      <c r="I245" s="40">
        <v>47077</v>
      </c>
      <c r="J245" s="41">
        <v>1.1082236206267027E-2</v>
      </c>
      <c r="K245" s="40">
        <v>579367</v>
      </c>
      <c r="L245" s="41">
        <v>-7.7378250854192032E-3</v>
      </c>
      <c r="M245" s="40">
        <v>348259</v>
      </c>
      <c r="N245" s="41">
        <v>-0.19197447795823663</v>
      </c>
      <c r="O245" s="40">
        <v>927626</v>
      </c>
      <c r="P245" s="41">
        <v>-8.5979199613749335E-2</v>
      </c>
      <c r="Q245" s="40">
        <v>1365181</v>
      </c>
      <c r="R245" s="41">
        <v>5.0846531319157062E-2</v>
      </c>
      <c r="S245" s="40">
        <v>1790077</v>
      </c>
      <c r="T245" s="41">
        <v>1.1292087572997822E-2</v>
      </c>
      <c r="U245" s="40">
        <v>3155258</v>
      </c>
      <c r="V245" s="41">
        <v>2.8034539136078562E-2</v>
      </c>
      <c r="W245" s="40">
        <v>2125200</v>
      </c>
      <c r="X245" s="41">
        <v>5.1920378358713215E-2</v>
      </c>
      <c r="Y245" s="40">
        <v>2157179</v>
      </c>
      <c r="Z245" s="41">
        <v>2.4708775519995285E-2</v>
      </c>
      <c r="AA245" s="40">
        <v>4282379</v>
      </c>
      <c r="AB245" s="41">
        <v>3.8034715091718185E-2</v>
      </c>
    </row>
    <row r="246" spans="2:28" ht="15" hidden="1" customHeight="1" outlineLevel="1" x14ac:dyDescent="0.25">
      <c r="B246" s="43" t="s">
        <v>49</v>
      </c>
      <c r="C246" s="26">
        <v>14867</v>
      </c>
      <c r="D246" s="29">
        <v>2.5310344827586206E-2</v>
      </c>
      <c r="E246" s="40">
        <v>2487</v>
      </c>
      <c r="F246" s="29">
        <v>4.0225261464188478E-4</v>
      </c>
      <c r="G246" s="40">
        <v>1768</v>
      </c>
      <c r="H246" s="29">
        <v>5.4263565891472965E-2</v>
      </c>
      <c r="I246" s="40">
        <v>4255</v>
      </c>
      <c r="J246" s="29">
        <v>2.2099447513812098E-2</v>
      </c>
      <c r="K246" s="26">
        <v>45795</v>
      </c>
      <c r="L246" s="29">
        <v>1.2312657500331614E-2</v>
      </c>
      <c r="M246" s="26">
        <v>27225</v>
      </c>
      <c r="N246" s="29">
        <v>2.0465534690205844E-2</v>
      </c>
      <c r="O246" s="26">
        <v>73020</v>
      </c>
      <c r="P246" s="29">
        <v>1.5337124741021002E-2</v>
      </c>
      <c r="Q246" s="40">
        <v>105411</v>
      </c>
      <c r="R246" s="29">
        <v>-2.0543795205816284E-3</v>
      </c>
      <c r="S246" s="40">
        <v>155225</v>
      </c>
      <c r="T246" s="29">
        <v>5.6819654287714183E-3</v>
      </c>
      <c r="U246" s="40">
        <v>260636</v>
      </c>
      <c r="V246" s="29">
        <v>2.5386958796196346E-3</v>
      </c>
      <c r="W246" s="26">
        <v>168560</v>
      </c>
      <c r="X246" s="29">
        <v>4.2180015728141562E-3</v>
      </c>
      <c r="Y246" s="26">
        <v>184218</v>
      </c>
      <c r="Z246" s="29">
        <v>8.2866275505735221E-3</v>
      </c>
      <c r="AA246" s="26">
        <v>352778</v>
      </c>
      <c r="AB246" s="29">
        <v>6.3385022649733447E-3</v>
      </c>
    </row>
    <row r="247" spans="2:28" ht="15" hidden="1" customHeight="1" outlineLevel="1" x14ac:dyDescent="0.25">
      <c r="B247" s="43" t="s">
        <v>50</v>
      </c>
      <c r="C247" s="26">
        <v>15705</v>
      </c>
      <c r="D247" s="29">
        <v>2.492984402532139E-2</v>
      </c>
      <c r="E247" s="40">
        <v>2293</v>
      </c>
      <c r="F247" s="29">
        <v>-1.672384219554035E-2</v>
      </c>
      <c r="G247" s="40">
        <v>1948</v>
      </c>
      <c r="H247" s="29">
        <v>0.13586005830903791</v>
      </c>
      <c r="I247" s="40">
        <v>4241</v>
      </c>
      <c r="J247" s="29">
        <v>4.7936743266617343E-2</v>
      </c>
      <c r="K247" s="26">
        <v>48129</v>
      </c>
      <c r="L247" s="29">
        <v>-5.710759344878924E-2</v>
      </c>
      <c r="M247" s="26">
        <v>29236</v>
      </c>
      <c r="N247" s="29">
        <v>0.12584719654959953</v>
      </c>
      <c r="O247" s="26">
        <v>77365</v>
      </c>
      <c r="P247" s="29">
        <v>4.5837012413649791E-3</v>
      </c>
      <c r="Q247" s="40">
        <v>113240</v>
      </c>
      <c r="R247" s="29">
        <v>0.11079503653931044</v>
      </c>
      <c r="S247" s="40">
        <v>162157</v>
      </c>
      <c r="T247" s="29">
        <v>0.23937235359757869</v>
      </c>
      <c r="U247" s="40">
        <v>275397</v>
      </c>
      <c r="V247" s="29">
        <v>0.18306319619559841</v>
      </c>
      <c r="W247" s="26">
        <v>179367</v>
      </c>
      <c r="X247" s="29">
        <v>5.1118117249947304E-2</v>
      </c>
      <c r="Y247" s="26">
        <v>193341</v>
      </c>
      <c r="Z247" s="29">
        <v>0.21965543997325265</v>
      </c>
      <c r="AA247" s="26">
        <v>372708</v>
      </c>
      <c r="AB247" s="29">
        <v>0.13228320143393124</v>
      </c>
    </row>
    <row r="248" spans="2:28" ht="15" hidden="1" customHeight="1" outlineLevel="1" x14ac:dyDescent="0.25">
      <c r="B248" s="43" t="s">
        <v>51</v>
      </c>
      <c r="C248" s="26">
        <v>12820</v>
      </c>
      <c r="D248" s="29">
        <v>1.754107468846744E-2</v>
      </c>
      <c r="E248" s="40">
        <v>2395</v>
      </c>
      <c r="F248" s="29">
        <v>4.8598949211908993E-2</v>
      </c>
      <c r="G248" s="40">
        <v>1977</v>
      </c>
      <c r="H248" s="29">
        <v>0.15276967930029151</v>
      </c>
      <c r="I248" s="40">
        <v>4372</v>
      </c>
      <c r="J248" s="29">
        <v>9.3273318329582411E-2</v>
      </c>
      <c r="K248" s="26">
        <v>50028</v>
      </c>
      <c r="L248" s="29">
        <v>-0.13676364012837772</v>
      </c>
      <c r="M248" s="26">
        <v>26228</v>
      </c>
      <c r="N248" s="29">
        <v>-8.8894292562615052E-2</v>
      </c>
      <c r="O248" s="26">
        <v>76256</v>
      </c>
      <c r="P248" s="29">
        <v>-0.1208770938771746</v>
      </c>
      <c r="Q248" s="40">
        <v>105983</v>
      </c>
      <c r="R248" s="29">
        <v>1.1153090236037277E-2</v>
      </c>
      <c r="S248" s="40">
        <v>144778</v>
      </c>
      <c r="T248" s="29">
        <v>1.2379062095864146E-3</v>
      </c>
      <c r="U248" s="40">
        <v>250761</v>
      </c>
      <c r="V248" s="29">
        <v>5.4046902126192453E-3</v>
      </c>
      <c r="W248" s="26">
        <v>171226</v>
      </c>
      <c r="X248" s="29">
        <v>-3.6166416175535177E-2</v>
      </c>
      <c r="Y248" s="26">
        <v>172983</v>
      </c>
      <c r="Z248" s="29">
        <v>-1.2095876094368352E-2</v>
      </c>
      <c r="AA248" s="26">
        <v>344209</v>
      </c>
      <c r="AB248" s="29">
        <v>-2.421814759377694E-2</v>
      </c>
    </row>
    <row r="249" spans="2:28" ht="15" hidden="1" customHeight="1" outlineLevel="1" x14ac:dyDescent="0.25">
      <c r="B249" s="43" t="s">
        <v>52</v>
      </c>
      <c r="C249" s="26">
        <v>9366</v>
      </c>
      <c r="D249" s="29">
        <v>-0.19729173808707579</v>
      </c>
      <c r="E249" s="40">
        <v>2040</v>
      </c>
      <c r="F249" s="29">
        <v>-0.10917030567685593</v>
      </c>
      <c r="G249" s="40">
        <v>1548</v>
      </c>
      <c r="H249" s="29">
        <v>-0.19751166407465004</v>
      </c>
      <c r="I249" s="40">
        <v>3588</v>
      </c>
      <c r="J249" s="29">
        <v>-0.14956150746622421</v>
      </c>
      <c r="K249" s="26">
        <v>55314</v>
      </c>
      <c r="L249" s="29">
        <v>3.8819088399346446E-2</v>
      </c>
      <c r="M249" s="26">
        <v>29349</v>
      </c>
      <c r="N249" s="29">
        <v>-5.4965224111282796E-2</v>
      </c>
      <c r="O249" s="26">
        <v>84663</v>
      </c>
      <c r="P249" s="29">
        <v>4.2703106651009737E-3</v>
      </c>
      <c r="Q249" s="40">
        <v>97481</v>
      </c>
      <c r="R249" s="29">
        <v>-2.6027616250025032E-2</v>
      </c>
      <c r="S249" s="40">
        <v>124169</v>
      </c>
      <c r="T249" s="29">
        <v>-0.16830323652341661</v>
      </c>
      <c r="U249" s="40">
        <v>221650</v>
      </c>
      <c r="V249" s="29">
        <v>-0.11120289355286272</v>
      </c>
      <c r="W249" s="26">
        <v>164201</v>
      </c>
      <c r="X249" s="29">
        <v>-1.8470808351913726E-2</v>
      </c>
      <c r="Y249" s="26">
        <v>155066</v>
      </c>
      <c r="Z249" s="29">
        <v>-0.14930245061196723</v>
      </c>
      <c r="AA249" s="26">
        <v>319267</v>
      </c>
      <c r="AB249" s="29">
        <v>-8.6691725881935633E-2</v>
      </c>
    </row>
    <row r="250" spans="2:28" ht="15" hidden="1" customHeight="1" outlineLevel="1" x14ac:dyDescent="0.25">
      <c r="B250" s="43" t="s">
        <v>53</v>
      </c>
      <c r="C250" s="26">
        <v>7004</v>
      </c>
      <c r="D250" s="29">
        <v>-0.23109013064002637</v>
      </c>
      <c r="E250" s="40">
        <v>2240</v>
      </c>
      <c r="F250" s="29">
        <v>-5.6842105263157916E-2</v>
      </c>
      <c r="G250" s="40">
        <v>1386</v>
      </c>
      <c r="H250" s="29">
        <v>-0.18374558303886923</v>
      </c>
      <c r="I250" s="40">
        <v>3626</v>
      </c>
      <c r="J250" s="29">
        <v>-0.10974711514853919</v>
      </c>
      <c r="K250" s="26">
        <v>53424</v>
      </c>
      <c r="L250" s="29">
        <v>-3.3574529667149022E-2</v>
      </c>
      <c r="M250" s="26">
        <v>36976</v>
      </c>
      <c r="N250" s="29">
        <v>-1.0702054794520577E-2</v>
      </c>
      <c r="O250" s="26">
        <v>90400</v>
      </c>
      <c r="P250" s="29">
        <v>-2.4348126403039183E-2</v>
      </c>
      <c r="Q250" s="40">
        <v>109707</v>
      </c>
      <c r="R250" s="29">
        <v>3.7065396177187848E-2</v>
      </c>
      <c r="S250" s="40">
        <v>164384</v>
      </c>
      <c r="T250" s="29">
        <v>9.4791243481561871E-2</v>
      </c>
      <c r="U250" s="40">
        <v>274091</v>
      </c>
      <c r="V250" s="29">
        <v>7.0931518303332552E-2</v>
      </c>
      <c r="W250" s="26">
        <v>172375</v>
      </c>
      <c r="X250" s="29">
        <v>-1.0141987829614951E-3</v>
      </c>
      <c r="Y250" s="26">
        <v>202746</v>
      </c>
      <c r="Z250" s="29">
        <v>7.1454617518826868E-2</v>
      </c>
      <c r="AA250" s="26">
        <v>375121</v>
      </c>
      <c r="AB250" s="29">
        <v>3.6890332388915814E-2</v>
      </c>
    </row>
    <row r="251" spans="2:28" ht="15" hidden="1" customHeight="1" outlineLevel="1" x14ac:dyDescent="0.25">
      <c r="B251" s="43" t="s">
        <v>54</v>
      </c>
      <c r="C251" s="26">
        <v>11112</v>
      </c>
      <c r="D251" s="29">
        <v>2.4997693939673438E-2</v>
      </c>
      <c r="E251" s="40">
        <v>2390</v>
      </c>
      <c r="F251" s="29">
        <v>0.20160884866767215</v>
      </c>
      <c r="G251" s="40">
        <v>1363</v>
      </c>
      <c r="H251" s="29">
        <v>-9.4953519256308128E-2</v>
      </c>
      <c r="I251" s="40">
        <v>3753</v>
      </c>
      <c r="J251" s="29">
        <v>7.3819742489270368E-2</v>
      </c>
      <c r="K251" s="26">
        <v>44562</v>
      </c>
      <c r="L251" s="29">
        <v>-6.6373350094280359E-2</v>
      </c>
      <c r="M251" s="26">
        <v>28772</v>
      </c>
      <c r="N251" s="29">
        <v>-8.1646983721672561E-2</v>
      </c>
      <c r="O251" s="26">
        <v>73334</v>
      </c>
      <c r="P251" s="29">
        <v>-7.2426005565393359E-2</v>
      </c>
      <c r="Q251" s="40">
        <v>95283</v>
      </c>
      <c r="R251" s="29">
        <v>-9.5162576920154951E-2</v>
      </c>
      <c r="S251" s="40">
        <v>139573</v>
      </c>
      <c r="T251" s="29">
        <v>-5.9107057388045114E-2</v>
      </c>
      <c r="U251" s="40">
        <v>234856</v>
      </c>
      <c r="V251" s="29">
        <v>-7.4075972323523032E-2</v>
      </c>
      <c r="W251" s="26">
        <v>153347</v>
      </c>
      <c r="X251" s="29">
        <v>-7.5465441566584635E-2</v>
      </c>
      <c r="Y251" s="26">
        <v>169708</v>
      </c>
      <c r="Z251" s="29">
        <v>-6.3302737102391538E-2</v>
      </c>
      <c r="AA251" s="26">
        <v>323055</v>
      </c>
      <c r="AB251" s="29">
        <v>-6.9115752893750271E-2</v>
      </c>
    </row>
    <row r="252" spans="2:28" ht="15" hidden="1" customHeight="1" outlineLevel="1" x14ac:dyDescent="0.25">
      <c r="B252" s="43" t="s">
        <v>55</v>
      </c>
      <c r="C252" s="26">
        <v>11121</v>
      </c>
      <c r="D252" s="29">
        <v>-4.5653479790611851E-2</v>
      </c>
      <c r="E252" s="40">
        <v>2106</v>
      </c>
      <c r="F252" s="29">
        <v>0.21243523316062185</v>
      </c>
      <c r="G252" s="40">
        <v>711</v>
      </c>
      <c r="H252" s="29">
        <v>-0.48403483309143691</v>
      </c>
      <c r="I252" s="40">
        <v>2817</v>
      </c>
      <c r="J252" s="29">
        <v>-9.5666131621187755E-2</v>
      </c>
      <c r="K252" s="26">
        <v>40743</v>
      </c>
      <c r="L252" s="29">
        <v>-7.9836487646235188E-2</v>
      </c>
      <c r="M252" s="26">
        <v>27089</v>
      </c>
      <c r="N252" s="29">
        <v>-4.0350007085163675E-2</v>
      </c>
      <c r="O252" s="26">
        <v>67832</v>
      </c>
      <c r="P252" s="29">
        <v>-6.4463630596088617E-2</v>
      </c>
      <c r="Q252" s="40">
        <v>86758</v>
      </c>
      <c r="R252" s="29">
        <v>-4.0531723123541585E-2</v>
      </c>
      <c r="S252" s="40">
        <v>109766</v>
      </c>
      <c r="T252" s="29">
        <v>-0.16093228047913533</v>
      </c>
      <c r="U252" s="40">
        <v>196524</v>
      </c>
      <c r="V252" s="29">
        <v>-0.1117238137424178</v>
      </c>
      <c r="W252" s="26">
        <v>140728</v>
      </c>
      <c r="X252" s="29">
        <v>-4.9719429269840854E-2</v>
      </c>
      <c r="Y252" s="26">
        <v>137566</v>
      </c>
      <c r="Z252" s="29">
        <v>-0.14249026024622102</v>
      </c>
      <c r="AA252" s="26">
        <v>278294</v>
      </c>
      <c r="AB252" s="29">
        <v>-9.7959263052807666E-2</v>
      </c>
    </row>
    <row r="253" spans="2:28" ht="15" hidden="1" customHeight="1" outlineLevel="1" x14ac:dyDescent="0.25">
      <c r="B253" s="43" t="s">
        <v>56</v>
      </c>
      <c r="C253" s="26">
        <v>12972</v>
      </c>
      <c r="D253" s="29">
        <v>9.4868332207967532E-2</v>
      </c>
      <c r="E253" s="40">
        <v>2319</v>
      </c>
      <c r="F253" s="29">
        <v>0.1855828220858895</v>
      </c>
      <c r="G253" s="40">
        <v>1519</v>
      </c>
      <c r="H253" s="29">
        <v>-2.5657472738935261E-2</v>
      </c>
      <c r="I253" s="40">
        <v>3838</v>
      </c>
      <c r="J253" s="29">
        <v>9.1891891891891841E-2</v>
      </c>
      <c r="K253" s="26">
        <v>52649</v>
      </c>
      <c r="L253" s="29">
        <v>-9.3992531534477175E-2</v>
      </c>
      <c r="M253" s="26">
        <v>29850</v>
      </c>
      <c r="N253" s="29">
        <v>0.34921352377508597</v>
      </c>
      <c r="O253" s="26">
        <v>82499</v>
      </c>
      <c r="P253" s="29">
        <v>2.8217112232816088E-2</v>
      </c>
      <c r="Q253" s="40">
        <v>125199</v>
      </c>
      <c r="R253" s="29">
        <v>0.36247292988431945</v>
      </c>
      <c r="S253" s="40">
        <v>142751</v>
      </c>
      <c r="T253" s="29">
        <v>0.1865856496874585</v>
      </c>
      <c r="U253" s="40">
        <v>267950</v>
      </c>
      <c r="V253" s="29">
        <v>0.26275359928367781</v>
      </c>
      <c r="W253" s="26">
        <v>153189</v>
      </c>
      <c r="X253" s="29">
        <v>-6.481447566023224E-2</v>
      </c>
      <c r="Y253" s="26">
        <v>142268</v>
      </c>
      <c r="Z253" s="29">
        <v>-1.1938577788272564E-2</v>
      </c>
      <c r="AA253" s="26">
        <v>295457</v>
      </c>
      <c r="AB253" s="29">
        <v>-4.0078884185150376E-2</v>
      </c>
    </row>
    <row r="254" spans="2:28" collapsed="1" x14ac:dyDescent="0.25">
      <c r="B254" s="30" t="s">
        <v>80</v>
      </c>
      <c r="C254" s="31">
        <v>97062</v>
      </c>
      <c r="D254" s="32">
        <v>7.6433403571032565E-2</v>
      </c>
      <c r="E254" s="31">
        <v>16470</v>
      </c>
      <c r="F254" s="32">
        <v>6.6006600660066805E-3</v>
      </c>
      <c r="G254" s="31">
        <v>11810</v>
      </c>
      <c r="H254" s="32">
        <v>-6.9052498817594232E-2</v>
      </c>
      <c r="I254" s="31">
        <v>28280</v>
      </c>
      <c r="J254" s="32">
        <v>-2.6438997521343932E-2</v>
      </c>
      <c r="K254" s="31">
        <v>347477</v>
      </c>
      <c r="L254" s="32">
        <v>0.11389755310998351</v>
      </c>
      <c r="M254" s="31">
        <v>277709</v>
      </c>
      <c r="N254" s="32">
        <v>0.58592076934937665</v>
      </c>
      <c r="O254" s="31">
        <v>625186</v>
      </c>
      <c r="P254" s="32">
        <v>0.28360188561479593</v>
      </c>
      <c r="Q254" s="31">
        <v>772450</v>
      </c>
      <c r="R254" s="32">
        <v>4.276631073072612E-2</v>
      </c>
      <c r="S254" s="31">
        <v>1057071</v>
      </c>
      <c r="T254" s="32">
        <v>7.5678079417768496E-2</v>
      </c>
      <c r="U254" s="31">
        <v>1829521</v>
      </c>
      <c r="V254" s="32">
        <v>6.1532186191594729E-2</v>
      </c>
      <c r="W254" s="31">
        <v>1233459</v>
      </c>
      <c r="X254" s="32">
        <v>6.4015582502119805E-2</v>
      </c>
      <c r="Y254" s="31">
        <v>1263593</v>
      </c>
      <c r="Z254" s="32">
        <v>7.9535445199774069E-2</v>
      </c>
      <c r="AA254" s="31">
        <v>2497052</v>
      </c>
      <c r="AB254" s="32">
        <v>7.181297875390702E-2</v>
      </c>
    </row>
    <row r="255" spans="2:28" ht="15" hidden="1" customHeight="1" outlineLevel="1" x14ac:dyDescent="0.25">
      <c r="B255" s="43" t="s">
        <v>58</v>
      </c>
      <c r="C255" s="26">
        <v>12972</v>
      </c>
      <c r="D255" s="29">
        <v>-1.4360610895828629E-2</v>
      </c>
      <c r="E255" s="40">
        <v>2319</v>
      </c>
      <c r="F255" s="29">
        <v>-0.17208139950017853</v>
      </c>
      <c r="G255" s="40">
        <v>1519</v>
      </c>
      <c r="H255" s="29">
        <v>-0.42851768246802102</v>
      </c>
      <c r="I255" s="40">
        <v>3838</v>
      </c>
      <c r="J255" s="29">
        <v>-0.29694083165414908</v>
      </c>
      <c r="K255" s="26">
        <v>52649</v>
      </c>
      <c r="L255" s="29">
        <v>5.7060252574939296E-2</v>
      </c>
      <c r="M255" s="26">
        <v>29850</v>
      </c>
      <c r="N255" s="29">
        <v>-4.7269477514283009E-2</v>
      </c>
      <c r="O255" s="26">
        <v>82499</v>
      </c>
      <c r="P255" s="29">
        <v>1.677389139490737E-2</v>
      </c>
      <c r="Q255" s="40">
        <v>125199</v>
      </c>
      <c r="R255" s="29">
        <v>9.046013953123766E-2</v>
      </c>
      <c r="S255" s="40">
        <v>142751</v>
      </c>
      <c r="T255" s="29">
        <v>-0.10841921179189307</v>
      </c>
      <c r="U255" s="40">
        <v>267950</v>
      </c>
      <c r="V255" s="29">
        <v>-2.5363465406677554E-2</v>
      </c>
      <c r="W255" s="26">
        <v>193139</v>
      </c>
      <c r="X255" s="29">
        <v>6.9536277148331438E-2</v>
      </c>
      <c r="Y255" s="26">
        <v>174120</v>
      </c>
      <c r="Z255" s="29">
        <v>-0.10293200892328147</v>
      </c>
      <c r="AA255" s="26">
        <v>367259</v>
      </c>
      <c r="AB255" s="29">
        <v>-1.9808850729020167E-2</v>
      </c>
    </row>
    <row r="256" spans="2:28" ht="15" hidden="1" customHeight="1" outlineLevel="1" x14ac:dyDescent="0.25">
      <c r="B256" s="43" t="s">
        <v>59</v>
      </c>
      <c r="C256" s="26">
        <v>14023</v>
      </c>
      <c r="D256" s="29">
        <v>-3.7014146408460347E-2</v>
      </c>
      <c r="E256" s="40">
        <v>2301</v>
      </c>
      <c r="F256" s="29">
        <v>3.8357400722021762E-2</v>
      </c>
      <c r="G256" s="40">
        <v>1955</v>
      </c>
      <c r="H256" s="29">
        <v>-1.9558676028084254E-2</v>
      </c>
      <c r="I256" s="40">
        <v>4256</v>
      </c>
      <c r="J256" s="29">
        <v>1.0926365795724369E-2</v>
      </c>
      <c r="K256" s="26">
        <v>52863</v>
      </c>
      <c r="L256" s="29">
        <v>1.4722819410319499E-2</v>
      </c>
      <c r="M256" s="26">
        <v>33962</v>
      </c>
      <c r="N256" s="29">
        <v>0.19820773355913057</v>
      </c>
      <c r="O256" s="26">
        <v>86825</v>
      </c>
      <c r="P256" s="29">
        <v>7.9375932371954283E-2</v>
      </c>
      <c r="Q256" s="40">
        <v>121185</v>
      </c>
      <c r="R256" s="29">
        <v>7.9147261280354764E-2</v>
      </c>
      <c r="S256" s="40">
        <v>175052</v>
      </c>
      <c r="T256" s="29">
        <v>0.12833404236119161</v>
      </c>
      <c r="U256" s="40">
        <v>296237</v>
      </c>
      <c r="V256" s="29">
        <v>0.10768062997543359</v>
      </c>
      <c r="W256" s="26">
        <v>190372</v>
      </c>
      <c r="X256" s="29">
        <v>5.0786273741382448E-2</v>
      </c>
      <c r="Y256" s="26">
        <v>210969</v>
      </c>
      <c r="Z256" s="29">
        <v>0.1374218244554668</v>
      </c>
      <c r="AA256" s="26">
        <v>401341</v>
      </c>
      <c r="AB256" s="29">
        <v>9.4613133470248245E-2</v>
      </c>
    </row>
    <row r="257" spans="2:28" ht="15" hidden="1" customHeight="1" outlineLevel="1" x14ac:dyDescent="0.25">
      <c r="B257" s="43" t="s">
        <v>60</v>
      </c>
      <c r="C257" s="26">
        <v>13937</v>
      </c>
      <c r="D257" s="29">
        <v>-7.1700007170005797E-4</v>
      </c>
      <c r="E257" s="40">
        <v>2328</v>
      </c>
      <c r="F257" s="29">
        <v>0.21630094043887138</v>
      </c>
      <c r="G257" s="40">
        <v>1791</v>
      </c>
      <c r="H257" s="29">
        <v>1.0722347629796847E-2</v>
      </c>
      <c r="I257" s="40">
        <v>4119</v>
      </c>
      <c r="J257" s="29">
        <v>0.11747151383613663</v>
      </c>
      <c r="K257" s="26">
        <v>44228</v>
      </c>
      <c r="L257" s="29">
        <v>1.4939073364389488E-2</v>
      </c>
      <c r="M257" s="26">
        <v>23990</v>
      </c>
      <c r="N257" s="29">
        <v>7.3089998210771112E-2</v>
      </c>
      <c r="O257" s="26">
        <v>68218</v>
      </c>
      <c r="P257" s="29">
        <v>3.4656393611696812E-2</v>
      </c>
      <c r="Q257" s="40">
        <v>105206</v>
      </c>
      <c r="R257" s="29">
        <v>4.9038768347160255E-2</v>
      </c>
      <c r="S257" s="40">
        <v>150728</v>
      </c>
      <c r="T257" s="29">
        <v>9.6506670934512817E-2</v>
      </c>
      <c r="U257" s="40">
        <v>255934</v>
      </c>
      <c r="V257" s="29">
        <v>7.6483701366982126E-2</v>
      </c>
      <c r="W257" s="26">
        <v>165699</v>
      </c>
      <c r="X257" s="29">
        <v>3.7395289433154177E-2</v>
      </c>
      <c r="Y257" s="26">
        <v>176509</v>
      </c>
      <c r="Z257" s="29">
        <v>9.2326257812983537E-2</v>
      </c>
      <c r="AA257" s="26">
        <v>342208</v>
      </c>
      <c r="AB257" s="29">
        <v>6.5020104818932056E-2</v>
      </c>
    </row>
    <row r="258" spans="2:28" ht="15" hidden="1" customHeight="1" outlineLevel="1" x14ac:dyDescent="0.25">
      <c r="B258" s="43" t="s">
        <v>61</v>
      </c>
      <c r="C258" s="26">
        <v>13708</v>
      </c>
      <c r="D258" s="29">
        <v>5.60049302827208E-2</v>
      </c>
      <c r="E258" s="40">
        <v>2420</v>
      </c>
      <c r="F258" s="29">
        <v>0.20517928286852594</v>
      </c>
      <c r="G258" s="40">
        <v>1438</v>
      </c>
      <c r="H258" s="29">
        <v>-7.285622179239204E-2</v>
      </c>
      <c r="I258" s="40">
        <v>3858</v>
      </c>
      <c r="J258" s="29">
        <v>8.4012363023321157E-2</v>
      </c>
      <c r="K258" s="26">
        <v>43501</v>
      </c>
      <c r="L258" s="29">
        <v>0.17863335862143703</v>
      </c>
      <c r="M258" s="26">
        <v>108473</v>
      </c>
      <c r="N258" s="29">
        <v>3.5350140056022408</v>
      </c>
      <c r="O258" s="26">
        <v>151974</v>
      </c>
      <c r="P258" s="29">
        <v>1.4984628536669571</v>
      </c>
      <c r="Q258" s="40">
        <v>108473</v>
      </c>
      <c r="R258" s="29">
        <v>4.5815215819361654E-2</v>
      </c>
      <c r="S258" s="40">
        <v>158755</v>
      </c>
      <c r="T258" s="29">
        <v>0.18467691986239521</v>
      </c>
      <c r="U258" s="40">
        <v>267228</v>
      </c>
      <c r="V258" s="29">
        <v>0.12409139857315932</v>
      </c>
      <c r="W258" s="26">
        <v>168102</v>
      </c>
      <c r="X258" s="29">
        <v>8.0222082278399665E-2</v>
      </c>
      <c r="Y258" s="26">
        <v>185669</v>
      </c>
      <c r="Z258" s="29">
        <v>0.16423684920082526</v>
      </c>
      <c r="AA258" s="26">
        <v>353771</v>
      </c>
      <c r="AB258" s="29">
        <v>0.12274393436899977</v>
      </c>
    </row>
    <row r="259" spans="2:28" collapsed="1" x14ac:dyDescent="0.25">
      <c r="B259" s="145">
        <v>1996</v>
      </c>
      <c r="C259" s="40">
        <v>149607</v>
      </c>
      <c r="D259" s="41">
        <v>-1.6985124053826794E-2</v>
      </c>
      <c r="E259" s="40">
        <v>27638</v>
      </c>
      <c r="F259" s="41">
        <v>4.7370016674245896E-2</v>
      </c>
      <c r="G259" s="40">
        <v>18923</v>
      </c>
      <c r="H259" s="41">
        <v>-0.10538010590015123</v>
      </c>
      <c r="I259" s="40">
        <v>46561</v>
      </c>
      <c r="J259" s="41">
        <v>-2.0593184686579669E-2</v>
      </c>
      <c r="K259" s="40">
        <v>583885</v>
      </c>
      <c r="L259" s="41">
        <v>-1.9125774858467559E-2</v>
      </c>
      <c r="M259" s="40">
        <v>431000</v>
      </c>
      <c r="N259" s="41">
        <v>0.27704460470876868</v>
      </c>
      <c r="O259" s="40">
        <v>1014885</v>
      </c>
      <c r="P259" s="41">
        <v>8.8035824556588649E-2</v>
      </c>
      <c r="Q259" s="40">
        <v>1299125</v>
      </c>
      <c r="R259" s="41">
        <v>5.0225708086363952E-2</v>
      </c>
      <c r="S259" s="40">
        <v>1770089</v>
      </c>
      <c r="T259" s="41">
        <v>3.1870967817154705E-2</v>
      </c>
      <c r="U259" s="40">
        <v>3069214</v>
      </c>
      <c r="V259" s="41">
        <v>3.9561199601817254E-2</v>
      </c>
      <c r="W259" s="40">
        <v>2020305</v>
      </c>
      <c r="X259" s="41">
        <v>4.7039902608156936E-3</v>
      </c>
      <c r="Y259" s="40">
        <v>2105163</v>
      </c>
      <c r="Z259" s="41">
        <v>1.4992765421753429E-2</v>
      </c>
      <c r="AA259" s="40">
        <v>4125468</v>
      </c>
      <c r="AB259" s="41">
        <v>9.9279960185199023E-3</v>
      </c>
    </row>
    <row r="260" spans="2:28" ht="15" hidden="1" customHeight="1" outlineLevel="1" x14ac:dyDescent="0.25">
      <c r="B260" s="43" t="s">
        <v>49</v>
      </c>
      <c r="C260" s="26">
        <v>14500</v>
      </c>
      <c r="D260" s="29">
        <v>0.38174194777968373</v>
      </c>
      <c r="E260" s="40">
        <v>2486</v>
      </c>
      <c r="F260" s="29">
        <v>-5.6904400606980321E-2</v>
      </c>
      <c r="G260" s="40">
        <v>1677</v>
      </c>
      <c r="H260" s="29">
        <v>0.14081632653061216</v>
      </c>
      <c r="I260" s="40">
        <v>4163</v>
      </c>
      <c r="J260" s="29">
        <v>1.388212372138331E-2</v>
      </c>
      <c r="K260" s="26">
        <v>45238</v>
      </c>
      <c r="L260" s="29">
        <v>0.22809208383103496</v>
      </c>
      <c r="M260" s="26">
        <v>26679</v>
      </c>
      <c r="N260" s="29">
        <v>0.21356441048034935</v>
      </c>
      <c r="O260" s="26">
        <v>71917</v>
      </c>
      <c r="P260" s="29">
        <v>0.22266235974158444</v>
      </c>
      <c r="Q260" s="40">
        <v>105628</v>
      </c>
      <c r="R260" s="29">
        <v>8.2919827762969023E-2</v>
      </c>
      <c r="S260" s="40">
        <v>154348</v>
      </c>
      <c r="T260" s="29">
        <v>0.13199023109474806</v>
      </c>
      <c r="U260" s="40">
        <v>259976</v>
      </c>
      <c r="V260" s="29">
        <v>0.11152630926371687</v>
      </c>
      <c r="W260" s="26">
        <v>167852</v>
      </c>
      <c r="X260" s="29">
        <v>0.13793337220180879</v>
      </c>
      <c r="Y260" s="26">
        <v>182704</v>
      </c>
      <c r="Z260" s="29">
        <v>0.14329338881762155</v>
      </c>
      <c r="AA260" s="26">
        <v>350556</v>
      </c>
      <c r="AB260" s="29">
        <v>0.14072063805070423</v>
      </c>
    </row>
    <row r="261" spans="2:28" ht="15" hidden="1" customHeight="1" outlineLevel="1" x14ac:dyDescent="0.25">
      <c r="B261" s="43" t="s">
        <v>50</v>
      </c>
      <c r="C261" s="26">
        <v>15323</v>
      </c>
      <c r="D261" s="29">
        <v>0.10811397165172121</v>
      </c>
      <c r="E261" s="40">
        <v>2332</v>
      </c>
      <c r="F261" s="29">
        <v>-7.2763419483101388E-2</v>
      </c>
      <c r="G261" s="40">
        <v>1715</v>
      </c>
      <c r="H261" s="29">
        <v>5.1502145922746712E-2</v>
      </c>
      <c r="I261" s="40">
        <v>4047</v>
      </c>
      <c r="J261" s="29">
        <v>-2.3878437047756829E-2</v>
      </c>
      <c r="K261" s="26">
        <v>51044</v>
      </c>
      <c r="L261" s="29">
        <v>0.14243509400179044</v>
      </c>
      <c r="M261" s="26">
        <v>25968</v>
      </c>
      <c r="N261" s="29">
        <v>0.16652441489600656</v>
      </c>
      <c r="O261" s="26">
        <v>77012</v>
      </c>
      <c r="P261" s="29">
        <v>0.15044591505953009</v>
      </c>
      <c r="Q261" s="40">
        <v>101945</v>
      </c>
      <c r="R261" s="29">
        <v>-2.0945777231431095E-2</v>
      </c>
      <c r="S261" s="40">
        <v>130838</v>
      </c>
      <c r="T261" s="29">
        <v>6.1181725018744082E-4</v>
      </c>
      <c r="U261" s="40">
        <v>232783</v>
      </c>
      <c r="V261" s="29">
        <v>-8.9448408576148219E-3</v>
      </c>
      <c r="W261" s="26">
        <v>170644</v>
      </c>
      <c r="X261" s="29">
        <v>3.3272983790395338E-2</v>
      </c>
      <c r="Y261" s="26">
        <v>158521</v>
      </c>
      <c r="Z261" s="29">
        <v>2.5030714516650399E-2</v>
      </c>
      <c r="AA261" s="26">
        <v>329165</v>
      </c>
      <c r="AB261" s="29">
        <v>2.9287145988574181E-2</v>
      </c>
    </row>
    <row r="262" spans="2:28" ht="15" hidden="1" customHeight="1" outlineLevel="1" x14ac:dyDescent="0.25">
      <c r="B262" s="43" t="s">
        <v>51</v>
      </c>
      <c r="C262" s="26">
        <v>12599</v>
      </c>
      <c r="D262" s="29">
        <v>0.12521211038671076</v>
      </c>
      <c r="E262" s="40">
        <v>2284</v>
      </c>
      <c r="F262" s="29">
        <v>5.2816901408450079E-3</v>
      </c>
      <c r="G262" s="40">
        <v>1715</v>
      </c>
      <c r="H262" s="29">
        <v>6.5217391304347894E-2</v>
      </c>
      <c r="I262" s="40">
        <v>3999</v>
      </c>
      <c r="J262" s="29">
        <v>3.0139103554868596E-2</v>
      </c>
      <c r="K262" s="26">
        <v>57954</v>
      </c>
      <c r="L262" s="29">
        <v>0.20629436130133416</v>
      </c>
      <c r="M262" s="26">
        <v>28787</v>
      </c>
      <c r="N262" s="29">
        <v>0.1554547643894999</v>
      </c>
      <c r="O262" s="26">
        <v>86741</v>
      </c>
      <c r="P262" s="29">
        <v>0.18893320723165696</v>
      </c>
      <c r="Q262" s="40">
        <v>104814</v>
      </c>
      <c r="R262" s="29">
        <v>-2.9365189609668052E-2</v>
      </c>
      <c r="S262" s="40">
        <v>144599</v>
      </c>
      <c r="T262" s="29">
        <v>0.1220358184865602</v>
      </c>
      <c r="U262" s="40">
        <v>249413</v>
      </c>
      <c r="V262" s="29">
        <v>5.3010888426350045E-2</v>
      </c>
      <c r="W262" s="26">
        <v>177651</v>
      </c>
      <c r="X262" s="29">
        <v>4.8107046142409571E-2</v>
      </c>
      <c r="Y262" s="26">
        <v>175101</v>
      </c>
      <c r="Z262" s="29">
        <v>0.12680506576745865</v>
      </c>
      <c r="AA262" s="26">
        <v>352752</v>
      </c>
      <c r="AB262" s="29">
        <v>8.5748230956037785E-2</v>
      </c>
    </row>
    <row r="263" spans="2:28" ht="15" hidden="1" customHeight="1" outlineLevel="1" x14ac:dyDescent="0.25">
      <c r="B263" s="43" t="s">
        <v>52</v>
      </c>
      <c r="C263" s="26">
        <v>11668</v>
      </c>
      <c r="D263" s="29">
        <v>0.19061224489795925</v>
      </c>
      <c r="E263" s="40">
        <v>2290</v>
      </c>
      <c r="F263" s="29">
        <v>9.9375900144023088E-2</v>
      </c>
      <c r="G263" s="40">
        <v>1929</v>
      </c>
      <c r="H263" s="29">
        <v>0.18488943488943499</v>
      </c>
      <c r="I263" s="40">
        <v>4219</v>
      </c>
      <c r="J263" s="29">
        <v>0.13689032605766638</v>
      </c>
      <c r="K263" s="26">
        <v>53247</v>
      </c>
      <c r="L263" s="29">
        <v>2.8609512034926343E-2</v>
      </c>
      <c r="M263" s="26">
        <v>31056</v>
      </c>
      <c r="N263" s="29">
        <v>0.12395497810430323</v>
      </c>
      <c r="O263" s="26">
        <v>84303</v>
      </c>
      <c r="P263" s="29">
        <v>6.1790747761250486E-2</v>
      </c>
      <c r="Q263" s="40">
        <v>100086</v>
      </c>
      <c r="R263" s="29">
        <v>3.6199548759088263E-3</v>
      </c>
      <c r="S263" s="40">
        <v>149296</v>
      </c>
      <c r="T263" s="29">
        <v>6.5243449968605427E-2</v>
      </c>
      <c r="U263" s="40">
        <v>249382</v>
      </c>
      <c r="V263" s="29">
        <v>3.9624474209699168E-2</v>
      </c>
      <c r="W263" s="26">
        <v>167291</v>
      </c>
      <c r="X263" s="29">
        <v>2.3975663202223219E-2</v>
      </c>
      <c r="Y263" s="26">
        <v>182281</v>
      </c>
      <c r="Z263" s="29">
        <v>7.5969092916044367E-2</v>
      </c>
      <c r="AA263" s="26">
        <v>349572</v>
      </c>
      <c r="AB263" s="29">
        <v>5.0443980347671946E-2</v>
      </c>
    </row>
    <row r="264" spans="2:28" ht="15" hidden="1" customHeight="1" outlineLevel="1" x14ac:dyDescent="0.25">
      <c r="B264" s="43" t="s">
        <v>53</v>
      </c>
      <c r="C264" s="26">
        <v>9109</v>
      </c>
      <c r="D264" s="29">
        <v>0.32784256559766756</v>
      </c>
      <c r="E264" s="40">
        <v>2375</v>
      </c>
      <c r="F264" s="29">
        <v>0.12028301886792447</v>
      </c>
      <c r="G264" s="40">
        <v>1698</v>
      </c>
      <c r="H264" s="29">
        <v>0.49078138718173836</v>
      </c>
      <c r="I264" s="40">
        <v>4073</v>
      </c>
      <c r="J264" s="29">
        <v>0.24976986805768631</v>
      </c>
      <c r="K264" s="26">
        <v>55280</v>
      </c>
      <c r="L264" s="29">
        <v>-2.9219725118141415E-3</v>
      </c>
      <c r="M264" s="26">
        <v>37376</v>
      </c>
      <c r="N264" s="29">
        <v>0.13743152769324407</v>
      </c>
      <c r="O264" s="26">
        <v>92656</v>
      </c>
      <c r="P264" s="29">
        <v>4.9308056442662673E-2</v>
      </c>
      <c r="Q264" s="40">
        <v>105786</v>
      </c>
      <c r="R264" s="29">
        <v>-6.8522823330515625E-2</v>
      </c>
      <c r="S264" s="40">
        <v>150151</v>
      </c>
      <c r="T264" s="29">
        <v>4.3700995384529762E-2</v>
      </c>
      <c r="U264" s="40">
        <v>255937</v>
      </c>
      <c r="V264" s="29">
        <v>-5.8073588365082918E-3</v>
      </c>
      <c r="W264" s="26">
        <v>172550</v>
      </c>
      <c r="X264" s="29">
        <v>-3.0563514804202496E-2</v>
      </c>
      <c r="Y264" s="26">
        <v>189225</v>
      </c>
      <c r="Z264" s="29">
        <v>6.3880627224324416E-2</v>
      </c>
      <c r="AA264" s="26">
        <v>361775</v>
      </c>
      <c r="AB264" s="29">
        <v>1.6641703175187539E-2</v>
      </c>
    </row>
    <row r="265" spans="2:28" ht="15" hidden="1" customHeight="1" outlineLevel="1" x14ac:dyDescent="0.25">
      <c r="B265" s="43" t="s">
        <v>54</v>
      </c>
      <c r="C265" s="26">
        <v>10841</v>
      </c>
      <c r="D265" s="29">
        <v>0.13768496169587574</v>
      </c>
      <c r="E265" s="40">
        <v>1989</v>
      </c>
      <c r="F265" s="29">
        <v>3.8642297650130608E-2</v>
      </c>
      <c r="G265" s="40">
        <v>1506</v>
      </c>
      <c r="H265" s="29">
        <v>0.3410507569011576</v>
      </c>
      <c r="I265" s="40">
        <v>3495</v>
      </c>
      <c r="J265" s="29">
        <v>0.15042791310072423</v>
      </c>
      <c r="K265" s="26">
        <v>47730</v>
      </c>
      <c r="L265" s="29">
        <v>-1.9172677393502258E-2</v>
      </c>
      <c r="M265" s="26">
        <v>31330</v>
      </c>
      <c r="N265" s="29">
        <v>2.4324854508598781E-2</v>
      </c>
      <c r="O265" s="26">
        <v>79060</v>
      </c>
      <c r="P265" s="29">
        <v>-2.3848881373897957E-3</v>
      </c>
      <c r="Q265" s="40">
        <v>105304</v>
      </c>
      <c r="R265" s="29">
        <v>-7.1057436992210565E-2</v>
      </c>
      <c r="S265" s="40">
        <v>148341</v>
      </c>
      <c r="T265" s="29">
        <v>-5.446630037097E-2</v>
      </c>
      <c r="U265" s="40">
        <v>253645</v>
      </c>
      <c r="V265" s="29">
        <v>-6.1425743306999236E-2</v>
      </c>
      <c r="W265" s="26">
        <v>165864</v>
      </c>
      <c r="X265" s="29">
        <v>-4.3824149977517157E-2</v>
      </c>
      <c r="Y265" s="26">
        <v>181177</v>
      </c>
      <c r="Z265" s="29">
        <v>-3.9332962167607843E-2</v>
      </c>
      <c r="AA265" s="26">
        <v>347041</v>
      </c>
      <c r="AB265" s="29">
        <v>-4.1484722187697609E-2</v>
      </c>
    </row>
    <row r="266" spans="2:28" ht="15" hidden="1" customHeight="1" outlineLevel="1" x14ac:dyDescent="0.25">
      <c r="B266" s="43" t="s">
        <v>55</v>
      </c>
      <c r="C266" s="26">
        <v>11653</v>
      </c>
      <c r="D266" s="29">
        <v>0.13212863110852036</v>
      </c>
      <c r="E266" s="40">
        <v>1737</v>
      </c>
      <c r="F266" s="29">
        <v>-2.8702640642939148E-3</v>
      </c>
      <c r="G266" s="40">
        <v>1378</v>
      </c>
      <c r="H266" s="29">
        <v>1.026470588235294</v>
      </c>
      <c r="I266" s="40">
        <v>3115</v>
      </c>
      <c r="J266" s="29">
        <v>0.28612716763005785</v>
      </c>
      <c r="K266" s="26">
        <v>44278</v>
      </c>
      <c r="L266" s="29">
        <v>-2.8394628280523082E-2</v>
      </c>
      <c r="M266" s="26">
        <v>28228</v>
      </c>
      <c r="N266" s="29">
        <v>-0.17234504192810651</v>
      </c>
      <c r="O266" s="26">
        <v>72506</v>
      </c>
      <c r="P266" s="29">
        <v>-9.0012299505509707E-2</v>
      </c>
      <c r="Q266" s="40">
        <v>90423</v>
      </c>
      <c r="R266" s="29">
        <v>8.1163944478510608E-3</v>
      </c>
      <c r="S266" s="40">
        <v>130819</v>
      </c>
      <c r="T266" s="29">
        <v>0.1579157004018481</v>
      </c>
      <c r="U266" s="40">
        <v>221242</v>
      </c>
      <c r="V266" s="29">
        <v>9.1620492122779007E-2</v>
      </c>
      <c r="W266" s="26">
        <v>148091</v>
      </c>
      <c r="X266" s="29">
        <v>5.3563427516258866E-3</v>
      </c>
      <c r="Y266" s="26">
        <v>160425</v>
      </c>
      <c r="Z266" s="29">
        <v>8.5683928426409706E-2</v>
      </c>
      <c r="AA266" s="26">
        <v>308516</v>
      </c>
      <c r="AB266" s="29">
        <v>4.558302210352938E-2</v>
      </c>
    </row>
    <row r="267" spans="2:28" ht="15" hidden="1" customHeight="1" outlineLevel="1" x14ac:dyDescent="0.25">
      <c r="B267" s="43" t="s">
        <v>56</v>
      </c>
      <c r="C267" s="26">
        <v>11848</v>
      </c>
      <c r="D267" s="29">
        <v>-4.9651078848159114E-2</v>
      </c>
      <c r="E267" s="40">
        <v>1956</v>
      </c>
      <c r="F267" s="29">
        <v>-9.6202531645569467E-3</v>
      </c>
      <c r="G267" s="40">
        <v>1559</v>
      </c>
      <c r="H267" s="29">
        <v>0.5527888446215139</v>
      </c>
      <c r="I267" s="40">
        <v>3515</v>
      </c>
      <c r="J267" s="29">
        <v>0.17992614971466936</v>
      </c>
      <c r="K267" s="26">
        <v>58111</v>
      </c>
      <c r="L267" s="29">
        <v>0.40667134661470317</v>
      </c>
      <c r="M267" s="26">
        <v>22124</v>
      </c>
      <c r="N267" s="29">
        <v>-0.1100205157085965</v>
      </c>
      <c r="O267" s="26">
        <v>80235</v>
      </c>
      <c r="P267" s="29">
        <v>0.21255856128154749</v>
      </c>
      <c r="Q267" s="40">
        <v>91891</v>
      </c>
      <c r="R267" s="29">
        <v>-8.8057242666031543E-2</v>
      </c>
      <c r="S267" s="40">
        <v>120304</v>
      </c>
      <c r="T267" s="29">
        <v>8.5717379925274839E-2</v>
      </c>
      <c r="U267" s="40">
        <v>212195</v>
      </c>
      <c r="V267" s="29">
        <v>2.954105024341791E-3</v>
      </c>
      <c r="W267" s="26">
        <v>163806</v>
      </c>
      <c r="X267" s="29">
        <v>4.6570021147862573E-2</v>
      </c>
      <c r="Y267" s="26">
        <v>143987</v>
      </c>
      <c r="Z267" s="29">
        <v>5.3545427273193003E-2</v>
      </c>
      <c r="AA267" s="26">
        <v>307793</v>
      </c>
      <c r="AB267" s="29">
        <v>4.9821614947507697E-2</v>
      </c>
    </row>
    <row r="268" spans="2:28" collapsed="1" x14ac:dyDescent="0.25">
      <c r="B268" s="30" t="s">
        <v>81</v>
      </c>
      <c r="C268" s="31">
        <v>90170</v>
      </c>
      <c r="D268" s="32">
        <v>4.8756658680127574E-2</v>
      </c>
      <c r="E268" s="31">
        <v>16362</v>
      </c>
      <c r="F268" s="32">
        <v>0.12484531830056378</v>
      </c>
      <c r="G268" s="31">
        <v>12686</v>
      </c>
      <c r="H268" s="32">
        <v>0.22286485444380189</v>
      </c>
      <c r="I268" s="31">
        <v>29048</v>
      </c>
      <c r="J268" s="32">
        <v>0.16565008025682193</v>
      </c>
      <c r="K268" s="31">
        <v>311947</v>
      </c>
      <c r="L268" s="32">
        <v>-3.8796689447768817E-2</v>
      </c>
      <c r="M268" s="31">
        <v>175109</v>
      </c>
      <c r="N268" s="32">
        <v>3.8008974670563189E-2</v>
      </c>
      <c r="O268" s="31">
        <v>487056</v>
      </c>
      <c r="P268" s="32">
        <v>-1.2527497034881985E-2</v>
      </c>
      <c r="Q268" s="31">
        <v>740770</v>
      </c>
      <c r="R268" s="32">
        <v>1.6809329548511887E-2</v>
      </c>
      <c r="S268" s="31">
        <v>982702</v>
      </c>
      <c r="T268" s="32">
        <v>0.10159493852514156</v>
      </c>
      <c r="U268" s="31">
        <v>1723472</v>
      </c>
      <c r="V268" s="32">
        <v>6.3480349204860342E-2</v>
      </c>
      <c r="W268" s="31">
        <v>1159249</v>
      </c>
      <c r="X268" s="32">
        <v>4.9090401582543297E-3</v>
      </c>
      <c r="Y268" s="31">
        <v>1170497</v>
      </c>
      <c r="Z268" s="32">
        <v>9.2755122331938944E-2</v>
      </c>
      <c r="AA268" s="31">
        <v>2329746</v>
      </c>
      <c r="AB268" s="32">
        <v>4.7204401075366942E-2</v>
      </c>
    </row>
    <row r="269" spans="2:28" ht="15" hidden="1" customHeight="1" outlineLevel="1" x14ac:dyDescent="0.25">
      <c r="B269" s="43" t="s">
        <v>58</v>
      </c>
      <c r="C269" s="26">
        <v>13161</v>
      </c>
      <c r="D269" s="29">
        <v>0.17961817692928217</v>
      </c>
      <c r="E269" s="40">
        <v>2801</v>
      </c>
      <c r="F269" s="29">
        <v>0.33891013384321234</v>
      </c>
      <c r="G269" s="40">
        <v>2658</v>
      </c>
      <c r="H269" s="29">
        <v>1.0321100917431192</v>
      </c>
      <c r="I269" s="40">
        <v>5459</v>
      </c>
      <c r="J269" s="29">
        <v>0.60558823529411754</v>
      </c>
      <c r="K269" s="26">
        <v>49807</v>
      </c>
      <c r="L269" s="29">
        <v>7.0082715651520022E-2</v>
      </c>
      <c r="M269" s="26">
        <v>31331</v>
      </c>
      <c r="N269" s="29">
        <v>0.16511100368152909</v>
      </c>
      <c r="O269" s="26">
        <v>81138</v>
      </c>
      <c r="P269" s="29">
        <v>0.10488044011111719</v>
      </c>
      <c r="Q269" s="40">
        <v>114813</v>
      </c>
      <c r="R269" s="29">
        <v>1.1853562237811532E-2</v>
      </c>
      <c r="S269" s="40">
        <v>160110</v>
      </c>
      <c r="T269" s="29">
        <v>0.14075024046168649</v>
      </c>
      <c r="U269" s="40">
        <v>274923</v>
      </c>
      <c r="V269" s="29">
        <v>8.3128794474889967E-2</v>
      </c>
      <c r="W269" s="26">
        <v>180582</v>
      </c>
      <c r="X269" s="29">
        <v>4.2248155971880808E-2</v>
      </c>
      <c r="Y269" s="26">
        <v>194099</v>
      </c>
      <c r="Z269" s="29">
        <v>0.15155380471540281</v>
      </c>
      <c r="AA269" s="26">
        <v>374681</v>
      </c>
      <c r="AB269" s="29">
        <v>9.6148220095021886E-2</v>
      </c>
    </row>
    <row r="270" spans="2:28" ht="15" hidden="1" customHeight="1" outlineLevel="1" x14ac:dyDescent="0.25">
      <c r="B270" s="43" t="s">
        <v>59</v>
      </c>
      <c r="C270" s="26">
        <v>14562</v>
      </c>
      <c r="D270" s="29">
        <v>9.1031692515171958E-2</v>
      </c>
      <c r="E270" s="40">
        <v>2216</v>
      </c>
      <c r="F270" s="29">
        <v>1.2334399269072538E-2</v>
      </c>
      <c r="G270" s="40">
        <v>1994</v>
      </c>
      <c r="H270" s="29">
        <v>-6.8659504904250324E-2</v>
      </c>
      <c r="I270" s="40">
        <v>4210</v>
      </c>
      <c r="J270" s="29">
        <v>-2.7713625866050862E-2</v>
      </c>
      <c r="K270" s="26">
        <v>52096</v>
      </c>
      <c r="L270" s="29">
        <v>1.8594192980740942E-2</v>
      </c>
      <c r="M270" s="26">
        <v>28344</v>
      </c>
      <c r="N270" s="29">
        <v>-3.206638664071304E-2</v>
      </c>
      <c r="O270" s="26">
        <v>80440</v>
      </c>
      <c r="P270" s="29">
        <v>1.4920177052757388E-4</v>
      </c>
      <c r="Q270" s="40">
        <v>112297</v>
      </c>
      <c r="R270" s="29">
        <v>2.6358842185115083E-2</v>
      </c>
      <c r="S270" s="40">
        <v>155142</v>
      </c>
      <c r="T270" s="29">
        <v>9.262624128459751E-2</v>
      </c>
      <c r="U270" s="40">
        <v>267439</v>
      </c>
      <c r="V270" s="29">
        <v>6.3786032784016067E-2</v>
      </c>
      <c r="W270" s="26">
        <v>181171</v>
      </c>
      <c r="X270" s="29">
        <v>2.8831192431315156E-2</v>
      </c>
      <c r="Y270" s="26">
        <v>185480</v>
      </c>
      <c r="Z270" s="29">
        <v>6.9579157392136715E-2</v>
      </c>
      <c r="AA270" s="26">
        <v>366651</v>
      </c>
      <c r="AB270" s="29">
        <v>4.9048948808038784E-2</v>
      </c>
    </row>
    <row r="271" spans="2:28" ht="15" hidden="1" customHeight="1" outlineLevel="1" x14ac:dyDescent="0.25">
      <c r="B271" s="43" t="s">
        <v>60</v>
      </c>
      <c r="C271" s="26">
        <v>13947</v>
      </c>
      <c r="D271" s="29">
        <v>7.2351222512686553E-2</v>
      </c>
      <c r="E271" s="40">
        <v>1914</v>
      </c>
      <c r="F271" s="29">
        <v>-0.11059479553903351</v>
      </c>
      <c r="G271" s="40">
        <v>1772</v>
      </c>
      <c r="H271" s="29">
        <v>0.10888610763454309</v>
      </c>
      <c r="I271" s="40">
        <v>3686</v>
      </c>
      <c r="J271" s="29">
        <v>-1.7066666666666674E-2</v>
      </c>
      <c r="K271" s="26">
        <v>43577</v>
      </c>
      <c r="L271" s="29">
        <v>-9.5911270710697938E-3</v>
      </c>
      <c r="M271" s="26">
        <v>22356</v>
      </c>
      <c r="N271" s="29">
        <v>5.3484755666556749E-2</v>
      </c>
      <c r="O271" s="26">
        <v>65933</v>
      </c>
      <c r="P271" s="29">
        <v>1.0932229377491609E-2</v>
      </c>
      <c r="Q271" s="40">
        <v>100288</v>
      </c>
      <c r="R271" s="29">
        <v>1.7171256148891922E-2</v>
      </c>
      <c r="S271" s="40">
        <v>137462</v>
      </c>
      <c r="T271" s="29">
        <v>5.1342648892152232E-2</v>
      </c>
      <c r="U271" s="40">
        <v>237750</v>
      </c>
      <c r="V271" s="29">
        <v>3.6652365006278886E-2</v>
      </c>
      <c r="W271" s="26">
        <v>159726</v>
      </c>
      <c r="X271" s="29">
        <v>1.2513312034078794E-2</v>
      </c>
      <c r="Y271" s="26">
        <v>161590</v>
      </c>
      <c r="Z271" s="29">
        <v>5.2237445301104302E-2</v>
      </c>
      <c r="AA271" s="26">
        <v>321316</v>
      </c>
      <c r="AB271" s="29">
        <v>3.2108441475009686E-2</v>
      </c>
    </row>
    <row r="272" spans="2:28" ht="15" hidden="1" customHeight="1" outlineLevel="1" x14ac:dyDescent="0.25">
      <c r="B272" s="43" t="s">
        <v>61</v>
      </c>
      <c r="C272" s="26">
        <v>12981</v>
      </c>
      <c r="D272" s="29">
        <v>0.21363126402393418</v>
      </c>
      <c r="E272" s="40">
        <v>2008</v>
      </c>
      <c r="F272" s="29">
        <v>-1.7131669114047954E-2</v>
      </c>
      <c r="G272" s="40">
        <v>1551</v>
      </c>
      <c r="H272" s="29">
        <v>0.38358608385370196</v>
      </c>
      <c r="I272" s="40">
        <v>3559</v>
      </c>
      <c r="J272" s="29">
        <v>0.12484197218710502</v>
      </c>
      <c r="K272" s="26">
        <v>36908</v>
      </c>
      <c r="L272" s="29">
        <v>-0.16987921999055355</v>
      </c>
      <c r="M272" s="26">
        <v>23919</v>
      </c>
      <c r="N272" s="29">
        <v>0.11578112609040447</v>
      </c>
      <c r="O272" s="26">
        <v>60827</v>
      </c>
      <c r="P272" s="29">
        <v>-7.6952259552641955E-2</v>
      </c>
      <c r="Q272" s="40">
        <v>103721</v>
      </c>
      <c r="R272" s="29">
        <v>1.5200454153942555E-2</v>
      </c>
      <c r="S272" s="40">
        <v>134007</v>
      </c>
      <c r="T272" s="29">
        <v>1.5750896315442464E-2</v>
      </c>
      <c r="U272" s="40">
        <v>237728</v>
      </c>
      <c r="V272" s="29">
        <v>1.5510664382713202E-2</v>
      </c>
      <c r="W272" s="26">
        <v>155618</v>
      </c>
      <c r="X272" s="29">
        <v>-2.3530445258772126E-2</v>
      </c>
      <c r="Y272" s="26">
        <v>159477</v>
      </c>
      <c r="Z272" s="29">
        <v>3.2300452465255924E-2</v>
      </c>
      <c r="AA272" s="26">
        <v>315095</v>
      </c>
      <c r="AB272" s="29">
        <v>3.9508690318776907E-3</v>
      </c>
    </row>
    <row r="273" spans="2:28" hidden="1" outlineLevel="1" collapsed="1" x14ac:dyDescent="0.25">
      <c r="B273" s="145">
        <v>1995</v>
      </c>
      <c r="C273" s="40">
        <v>152192</v>
      </c>
      <c r="D273" s="41">
        <v>0.14711247116993542</v>
      </c>
      <c r="E273" s="40">
        <v>26388</v>
      </c>
      <c r="F273" s="41">
        <v>2.5413849382140308E-2</v>
      </c>
      <c r="G273" s="40">
        <v>21152</v>
      </c>
      <c r="H273" s="41">
        <v>0.28560141007718953</v>
      </c>
      <c r="I273" s="40">
        <v>47540</v>
      </c>
      <c r="J273" s="41">
        <v>0.12688742977694556</v>
      </c>
      <c r="K273" s="40">
        <v>595270</v>
      </c>
      <c r="L273" s="41">
        <v>6.5907678754008714E-2</v>
      </c>
      <c r="M273" s="40">
        <v>337498</v>
      </c>
      <c r="N273" s="41">
        <v>6.120434043008105E-2</v>
      </c>
      <c r="O273" s="40">
        <v>932768</v>
      </c>
      <c r="P273" s="41">
        <v>6.4201091619357165E-2</v>
      </c>
      <c r="Q273" s="40">
        <v>1236996</v>
      </c>
      <c r="R273" s="41">
        <v>-1.0724516676983264E-2</v>
      </c>
      <c r="S273" s="40">
        <v>1715417</v>
      </c>
      <c r="T273" s="41">
        <v>6.8336353841650599E-2</v>
      </c>
      <c r="U273" s="40">
        <v>2952413</v>
      </c>
      <c r="V273" s="41">
        <v>3.3723306219398896E-2</v>
      </c>
      <c r="W273" s="40">
        <v>2010846</v>
      </c>
      <c r="X273" s="41">
        <v>2.2146855780858621E-2</v>
      </c>
      <c r="Y273" s="40">
        <v>2074067</v>
      </c>
      <c r="Z273" s="41">
        <v>6.9009718705931755E-2</v>
      </c>
      <c r="AA273" s="40">
        <v>4084913</v>
      </c>
      <c r="AB273" s="41">
        <v>4.5415773395099057E-2</v>
      </c>
    </row>
    <row r="274" spans="2:28" ht="15" hidden="1" customHeight="1" outlineLevel="1" x14ac:dyDescent="0.25">
      <c r="B274" s="43" t="s">
        <v>49</v>
      </c>
      <c r="C274" s="26">
        <v>10494</v>
      </c>
      <c r="D274" s="29">
        <v>-0.13927165354330706</v>
      </c>
      <c r="E274" s="40">
        <v>2636</v>
      </c>
      <c r="F274" s="29">
        <v>0.26184777405457149</v>
      </c>
      <c r="G274" s="40">
        <v>1470</v>
      </c>
      <c r="H274" s="29">
        <v>0.14130434782608692</v>
      </c>
      <c r="I274" s="40">
        <v>4106</v>
      </c>
      <c r="J274" s="29">
        <v>0.21587207580692924</v>
      </c>
      <c r="K274" s="26">
        <v>36836</v>
      </c>
      <c r="L274" s="29">
        <v>-0.12874003642470255</v>
      </c>
      <c r="M274" s="26">
        <v>21984</v>
      </c>
      <c r="N274" s="29">
        <v>-1.4656447492268354E-2</v>
      </c>
      <c r="O274" s="26">
        <v>58820</v>
      </c>
      <c r="P274" s="29">
        <v>-8.9332714042421379E-2</v>
      </c>
      <c r="Q274" s="40">
        <v>97540</v>
      </c>
      <c r="R274" s="29">
        <v>3.0751347352848013E-2</v>
      </c>
      <c r="S274" s="40">
        <v>136351</v>
      </c>
      <c r="T274" s="29">
        <v>0.19553704515563353</v>
      </c>
      <c r="U274" s="40">
        <v>233891</v>
      </c>
      <c r="V274" s="29">
        <v>0.12081176921602443</v>
      </c>
      <c r="W274" s="26">
        <v>147506</v>
      </c>
      <c r="X274" s="29">
        <v>-2.4366690918711575E-2</v>
      </c>
      <c r="Y274" s="26">
        <v>159805</v>
      </c>
      <c r="Z274" s="29">
        <v>0.16096012321193753</v>
      </c>
      <c r="AA274" s="26">
        <v>307311</v>
      </c>
      <c r="AB274" s="29">
        <v>6.3952582580607098E-2</v>
      </c>
    </row>
    <row r="275" spans="2:28" ht="15" hidden="1" customHeight="1" outlineLevel="1" x14ac:dyDescent="0.25">
      <c r="B275" s="43" t="s">
        <v>50</v>
      </c>
      <c r="C275" s="26">
        <v>13828</v>
      </c>
      <c r="D275" s="29">
        <v>2.2251792710874518E-2</v>
      </c>
      <c r="E275" s="40">
        <v>2515</v>
      </c>
      <c r="F275" s="29">
        <v>0.24937903626428226</v>
      </c>
      <c r="G275" s="40">
        <v>1631</v>
      </c>
      <c r="H275" s="29">
        <v>0.14617006324666204</v>
      </c>
      <c r="I275" s="40">
        <v>4146</v>
      </c>
      <c r="J275" s="29">
        <v>0.20663562281722925</v>
      </c>
      <c r="K275" s="26">
        <v>44680</v>
      </c>
      <c r="L275" s="29">
        <v>-5.5391120507399583E-2</v>
      </c>
      <c r="M275" s="26">
        <v>22261</v>
      </c>
      <c r="N275" s="29">
        <v>-4.9974393991123245E-2</v>
      </c>
      <c r="O275" s="26">
        <v>66941</v>
      </c>
      <c r="P275" s="29">
        <v>-5.3596674772380282E-2</v>
      </c>
      <c r="Q275" s="40">
        <v>104126</v>
      </c>
      <c r="R275" s="29">
        <v>3.7692196462140171E-3</v>
      </c>
      <c r="S275" s="40">
        <v>130758</v>
      </c>
      <c r="T275" s="29">
        <v>0.20428820100021183</v>
      </c>
      <c r="U275" s="40">
        <v>234884</v>
      </c>
      <c r="V275" s="29">
        <v>0.10631523418365418</v>
      </c>
      <c r="W275" s="26">
        <v>165149</v>
      </c>
      <c r="X275" s="29">
        <v>-8.5607083896143132E-3</v>
      </c>
      <c r="Y275" s="26">
        <v>154650</v>
      </c>
      <c r="Z275" s="29">
        <v>0.1590173271778883</v>
      </c>
      <c r="AA275" s="26">
        <v>319799</v>
      </c>
      <c r="AB275" s="29">
        <v>6.597179399147346E-2</v>
      </c>
    </row>
    <row r="276" spans="2:28" ht="15" hidden="1" customHeight="1" outlineLevel="1" x14ac:dyDescent="0.25">
      <c r="B276" s="43" t="s">
        <v>51</v>
      </c>
      <c r="C276" s="26">
        <v>11197</v>
      </c>
      <c r="D276" s="29">
        <v>-7.1019663154401447E-2</v>
      </c>
      <c r="E276" s="40">
        <v>2272</v>
      </c>
      <c r="F276" s="29">
        <v>0.15447154471544722</v>
      </c>
      <c r="G276" s="40">
        <v>1610</v>
      </c>
      <c r="H276" s="29">
        <v>7.6923076923076872E-2</v>
      </c>
      <c r="I276" s="40">
        <v>3882</v>
      </c>
      <c r="J276" s="29">
        <v>0.12099335835980374</v>
      </c>
      <c r="K276" s="26">
        <v>48043</v>
      </c>
      <c r="L276" s="29">
        <v>-1.569382695814292E-2</v>
      </c>
      <c r="M276" s="26">
        <v>24914</v>
      </c>
      <c r="N276" s="29">
        <v>3.2833098416383377E-2</v>
      </c>
      <c r="O276" s="26">
        <v>72957</v>
      </c>
      <c r="P276" s="29">
        <v>3.5650135059173138E-4</v>
      </c>
      <c r="Q276" s="40">
        <v>107985</v>
      </c>
      <c r="R276" s="29">
        <v>1.3800873116462498E-2</v>
      </c>
      <c r="S276" s="40">
        <v>128872</v>
      </c>
      <c r="T276" s="29">
        <v>3.5765379113018581E-2</v>
      </c>
      <c r="U276" s="40">
        <v>236857</v>
      </c>
      <c r="V276" s="29">
        <v>2.5634696908680699E-2</v>
      </c>
      <c r="W276" s="26">
        <v>169497</v>
      </c>
      <c r="X276" s="29">
        <v>8.9757595441253279E-4</v>
      </c>
      <c r="Y276" s="26">
        <v>155396</v>
      </c>
      <c r="Z276" s="29">
        <v>3.5704050280260358E-2</v>
      </c>
      <c r="AA276" s="26">
        <v>324893</v>
      </c>
      <c r="AB276" s="29">
        <v>1.7248828995817034E-2</v>
      </c>
    </row>
    <row r="277" spans="2:28" ht="15" hidden="1" customHeight="1" outlineLevel="1" x14ac:dyDescent="0.25">
      <c r="B277" s="43" t="s">
        <v>52</v>
      </c>
      <c r="C277" s="26">
        <v>9800</v>
      </c>
      <c r="D277" s="29">
        <v>-4.0650406504064707E-3</v>
      </c>
      <c r="E277" s="40">
        <v>2083</v>
      </c>
      <c r="F277" s="29">
        <v>4.8314041268243679E-2</v>
      </c>
      <c r="G277" s="40">
        <v>1628</v>
      </c>
      <c r="H277" s="29">
        <v>0.4343612334801763</v>
      </c>
      <c r="I277" s="40">
        <v>3711</v>
      </c>
      <c r="J277" s="29">
        <v>0.18866111467008317</v>
      </c>
      <c r="K277" s="26">
        <v>51766</v>
      </c>
      <c r="L277" s="29">
        <v>-5.0966157005096657E-2</v>
      </c>
      <c r="M277" s="26">
        <v>27631</v>
      </c>
      <c r="N277" s="29">
        <v>6.2272396212672554E-3</v>
      </c>
      <c r="O277" s="26">
        <v>79397</v>
      </c>
      <c r="P277" s="29">
        <v>-3.1814745262541799E-2</v>
      </c>
      <c r="Q277" s="40">
        <v>99725</v>
      </c>
      <c r="R277" s="29">
        <v>5.2406631560062866E-2</v>
      </c>
      <c r="S277" s="40">
        <v>140152</v>
      </c>
      <c r="T277" s="29">
        <v>0.23983333480772462</v>
      </c>
      <c r="U277" s="40">
        <v>239877</v>
      </c>
      <c r="V277" s="29">
        <v>0.15436477382098168</v>
      </c>
      <c r="W277" s="26">
        <v>163374</v>
      </c>
      <c r="X277" s="29">
        <v>1.3914058039371513E-2</v>
      </c>
      <c r="Y277" s="26">
        <v>169411</v>
      </c>
      <c r="Z277" s="29">
        <v>0.19610127368748054</v>
      </c>
      <c r="AA277" s="26">
        <v>332785</v>
      </c>
      <c r="AB277" s="29">
        <v>9.9141917243566136E-2</v>
      </c>
    </row>
    <row r="278" spans="2:28" ht="15" hidden="1" customHeight="1" outlineLevel="1" x14ac:dyDescent="0.25">
      <c r="B278" s="43" t="s">
        <v>53</v>
      </c>
      <c r="C278" s="26">
        <v>6860</v>
      </c>
      <c r="D278" s="29">
        <v>4.9571603427172484E-2</v>
      </c>
      <c r="E278" s="40">
        <v>2120</v>
      </c>
      <c r="F278" s="29">
        <v>0.33585381222432265</v>
      </c>
      <c r="G278" s="40">
        <v>1139</v>
      </c>
      <c r="H278" s="29">
        <v>0.15283400809716596</v>
      </c>
      <c r="I278" s="40">
        <v>3259</v>
      </c>
      <c r="J278" s="29">
        <v>0.26563106796116509</v>
      </c>
      <c r="K278" s="26">
        <v>55442</v>
      </c>
      <c r="L278" s="29">
        <v>-0.10565879468318495</v>
      </c>
      <c r="M278" s="26">
        <v>32860</v>
      </c>
      <c r="N278" s="29">
        <v>-4.3404849931588552E-2</v>
      </c>
      <c r="O278" s="26">
        <v>88302</v>
      </c>
      <c r="P278" s="29">
        <v>-8.3462213134322116E-2</v>
      </c>
      <c r="Q278" s="40">
        <v>113568</v>
      </c>
      <c r="R278" s="29">
        <v>2.3614666330172618E-2</v>
      </c>
      <c r="S278" s="40">
        <v>143864</v>
      </c>
      <c r="T278" s="29">
        <v>0.21481106185349375</v>
      </c>
      <c r="U278" s="40">
        <v>257432</v>
      </c>
      <c r="V278" s="29">
        <v>0.12232913202512941</v>
      </c>
      <c r="W278" s="26">
        <v>177990</v>
      </c>
      <c r="X278" s="29">
        <v>-1.6971993173646727E-2</v>
      </c>
      <c r="Y278" s="26">
        <v>177863</v>
      </c>
      <c r="Z278" s="29">
        <v>0.1567271923206992</v>
      </c>
      <c r="AA278" s="26">
        <v>355853</v>
      </c>
      <c r="AB278" s="29">
        <v>6.2796608397769571E-2</v>
      </c>
    </row>
    <row r="279" spans="2:28" ht="15" hidden="1" customHeight="1" outlineLevel="1" x14ac:dyDescent="0.25">
      <c r="B279" s="43" t="s">
        <v>54</v>
      </c>
      <c r="C279" s="26">
        <v>9529</v>
      </c>
      <c r="D279" s="29">
        <v>8.5431142499145629E-2</v>
      </c>
      <c r="E279" s="40">
        <v>1915</v>
      </c>
      <c r="F279" s="29">
        <v>0.31254283755997259</v>
      </c>
      <c r="G279" s="40">
        <v>1123</v>
      </c>
      <c r="H279" s="29">
        <v>1.7210144927536142E-2</v>
      </c>
      <c r="I279" s="40">
        <v>3038</v>
      </c>
      <c r="J279" s="29">
        <v>0.18532969176746006</v>
      </c>
      <c r="K279" s="26">
        <v>48663</v>
      </c>
      <c r="L279" s="29">
        <v>2.2654197751392324E-2</v>
      </c>
      <c r="M279" s="26">
        <v>30586</v>
      </c>
      <c r="N279" s="29">
        <v>0.13222773376767605</v>
      </c>
      <c r="O279" s="26">
        <v>79249</v>
      </c>
      <c r="P279" s="29">
        <v>6.233327524497656E-2</v>
      </c>
      <c r="Q279" s="40">
        <v>113359</v>
      </c>
      <c r="R279" s="29">
        <v>5.9410104484028281E-2</v>
      </c>
      <c r="S279" s="40">
        <v>156886</v>
      </c>
      <c r="T279" s="29">
        <v>0.21724624862281394</v>
      </c>
      <c r="U279" s="40">
        <v>270245</v>
      </c>
      <c r="V279" s="29">
        <v>0.14564963033303946</v>
      </c>
      <c r="W279" s="26">
        <v>173466</v>
      </c>
      <c r="X279" s="29">
        <v>5.2425299560139527E-2</v>
      </c>
      <c r="Y279" s="26">
        <v>188595</v>
      </c>
      <c r="Z279" s="29">
        <v>0.20121143410358977</v>
      </c>
      <c r="AA279" s="26">
        <v>362061</v>
      </c>
      <c r="AB279" s="29">
        <v>0.12501048693560857</v>
      </c>
    </row>
    <row r="280" spans="2:28" ht="15" hidden="1" customHeight="1" outlineLevel="1" x14ac:dyDescent="0.25">
      <c r="B280" s="43" t="s">
        <v>55</v>
      </c>
      <c r="C280" s="26">
        <v>10293</v>
      </c>
      <c r="D280" s="29">
        <v>7.2410918941446134E-2</v>
      </c>
      <c r="E280" s="40">
        <v>1742</v>
      </c>
      <c r="F280" s="29">
        <v>0.23196605374823198</v>
      </c>
      <c r="G280" s="40">
        <v>680</v>
      </c>
      <c r="H280" s="29">
        <v>0.21212121212121215</v>
      </c>
      <c r="I280" s="40">
        <v>2422</v>
      </c>
      <c r="J280" s="29">
        <v>0.22632911392405064</v>
      </c>
      <c r="K280" s="26">
        <v>45572</v>
      </c>
      <c r="L280" s="29">
        <v>0.17019309778142966</v>
      </c>
      <c r="M280" s="26">
        <v>34106</v>
      </c>
      <c r="N280" s="29">
        <v>0.36331294719590668</v>
      </c>
      <c r="O280" s="26">
        <v>79678</v>
      </c>
      <c r="P280" s="29">
        <v>0.24572786541798908</v>
      </c>
      <c r="Q280" s="40">
        <v>89695</v>
      </c>
      <c r="R280" s="29">
        <v>0.11851704056564949</v>
      </c>
      <c r="S280" s="40">
        <v>112978</v>
      </c>
      <c r="T280" s="29">
        <v>0.28174351061898717</v>
      </c>
      <c r="U280" s="40">
        <v>202673</v>
      </c>
      <c r="V280" s="29">
        <v>0.2039860991475333</v>
      </c>
      <c r="W280" s="26">
        <v>147302</v>
      </c>
      <c r="X280" s="29">
        <v>0.13181248895479736</v>
      </c>
      <c r="Y280" s="26">
        <v>147764</v>
      </c>
      <c r="Z280" s="29">
        <v>0.29934401435078528</v>
      </c>
      <c r="AA280" s="26">
        <v>295066</v>
      </c>
      <c r="AB280" s="29">
        <v>0.20993648229172224</v>
      </c>
    </row>
    <row r="281" spans="2:28" ht="15" hidden="1" customHeight="1" outlineLevel="1" x14ac:dyDescent="0.25">
      <c r="B281" s="43" t="s">
        <v>56</v>
      </c>
      <c r="C281" s="26">
        <v>12467</v>
      </c>
      <c r="D281" s="29">
        <v>0.25132992070661442</v>
      </c>
      <c r="E281" s="40">
        <v>1975</v>
      </c>
      <c r="F281" s="29">
        <v>0.24292007551919448</v>
      </c>
      <c r="G281" s="40">
        <v>1004</v>
      </c>
      <c r="H281" s="29">
        <v>0.14874141876430214</v>
      </c>
      <c r="I281" s="40">
        <v>2979</v>
      </c>
      <c r="J281" s="29">
        <v>0.2095006090133984</v>
      </c>
      <c r="K281" s="26">
        <v>41311</v>
      </c>
      <c r="L281" s="29">
        <v>6.260047741998287E-3</v>
      </c>
      <c r="M281" s="26">
        <v>24859</v>
      </c>
      <c r="N281" s="29">
        <v>0.17115801375671347</v>
      </c>
      <c r="O281" s="26">
        <v>66170</v>
      </c>
      <c r="P281" s="29">
        <v>6.2459858702633264E-2</v>
      </c>
      <c r="Q281" s="40">
        <v>100764</v>
      </c>
      <c r="R281" s="29">
        <v>0.17537822673774328</v>
      </c>
      <c r="S281" s="40">
        <v>110806</v>
      </c>
      <c r="T281" s="29">
        <v>0.21346124362091246</v>
      </c>
      <c r="U281" s="40">
        <v>211570</v>
      </c>
      <c r="V281" s="29">
        <v>0.19502041876832177</v>
      </c>
      <c r="W281" s="26">
        <v>156517</v>
      </c>
      <c r="X281" s="29">
        <v>0.13143456102938522</v>
      </c>
      <c r="Y281" s="26">
        <v>136669</v>
      </c>
      <c r="Z281" s="29">
        <v>0.2050452325109775</v>
      </c>
      <c r="AA281" s="26">
        <v>293186</v>
      </c>
      <c r="AB281" s="29">
        <v>0.16459648300489782</v>
      </c>
    </row>
    <row r="282" spans="2:28" collapsed="1" x14ac:dyDescent="0.25">
      <c r="B282" s="30" t="s">
        <v>82</v>
      </c>
      <c r="C282" s="31">
        <v>85978</v>
      </c>
      <c r="D282" s="32">
        <v>0.23919748637975258</v>
      </c>
      <c r="E282" s="31">
        <v>14546</v>
      </c>
      <c r="F282" s="32">
        <v>0.20413907284768218</v>
      </c>
      <c r="G282" s="31">
        <v>10374</v>
      </c>
      <c r="H282" s="32">
        <v>0.1229703399004114</v>
      </c>
      <c r="I282" s="31">
        <v>24920</v>
      </c>
      <c r="J282" s="32">
        <v>0.16896519373299568</v>
      </c>
      <c r="K282" s="31">
        <v>324538</v>
      </c>
      <c r="L282" s="32">
        <v>0.13460146764229797</v>
      </c>
      <c r="M282" s="31">
        <v>168697</v>
      </c>
      <c r="N282" s="32">
        <v>9.0013310417016656E-2</v>
      </c>
      <c r="O282" s="31">
        <v>493235</v>
      </c>
      <c r="P282" s="32">
        <v>0.11894655889365535</v>
      </c>
      <c r="Q282" s="31">
        <v>728524</v>
      </c>
      <c r="R282" s="32">
        <v>6.5702762836650885E-2</v>
      </c>
      <c r="S282" s="31">
        <v>892072</v>
      </c>
      <c r="T282" s="32">
        <v>0.18028605072703452</v>
      </c>
      <c r="U282" s="31">
        <v>1620596</v>
      </c>
      <c r="V282" s="32">
        <v>0.1258681454114472</v>
      </c>
      <c r="W282" s="31">
        <v>1153586</v>
      </c>
      <c r="X282" s="32">
        <v>9.7495214573573685E-2</v>
      </c>
      <c r="Y282" s="31">
        <v>1071143</v>
      </c>
      <c r="Z282" s="32">
        <v>0.1645213053943515</v>
      </c>
      <c r="AA282" s="31">
        <v>2224729</v>
      </c>
      <c r="AB282" s="32">
        <v>0.12877577093360371</v>
      </c>
    </row>
    <row r="283" spans="2:28" ht="15" hidden="1" customHeight="1" outlineLevel="1" x14ac:dyDescent="0.25">
      <c r="B283" s="43" t="s">
        <v>58</v>
      </c>
      <c r="C283" s="26">
        <v>11157</v>
      </c>
      <c r="D283" s="29">
        <v>0.21061197916666674</v>
      </c>
      <c r="E283" s="40">
        <v>2092</v>
      </c>
      <c r="F283" s="29">
        <v>0.15134837644468901</v>
      </c>
      <c r="G283" s="40">
        <v>1308</v>
      </c>
      <c r="H283" s="29">
        <v>-8.2748948106591835E-2</v>
      </c>
      <c r="I283" s="40">
        <v>3400</v>
      </c>
      <c r="J283" s="29">
        <v>4.8411964230650639E-2</v>
      </c>
      <c r="K283" s="26">
        <v>46545</v>
      </c>
      <c r="L283" s="29">
        <v>8.3802915288967439E-2</v>
      </c>
      <c r="M283" s="26">
        <v>26891</v>
      </c>
      <c r="N283" s="29">
        <v>8.8880790411402621E-2</v>
      </c>
      <c r="O283" s="26">
        <v>73436</v>
      </c>
      <c r="P283" s="29">
        <v>8.5656840424588321E-2</v>
      </c>
      <c r="Q283" s="40">
        <v>113468</v>
      </c>
      <c r="R283" s="29">
        <v>6.1510108239080097E-2</v>
      </c>
      <c r="S283" s="40">
        <v>140355</v>
      </c>
      <c r="T283" s="29">
        <v>0.16104295747268105</v>
      </c>
      <c r="U283" s="40">
        <v>253823</v>
      </c>
      <c r="V283" s="29">
        <v>0.11433400649749759</v>
      </c>
      <c r="W283" s="26">
        <v>173262</v>
      </c>
      <c r="X283" s="29">
        <v>7.7017753244815745E-2</v>
      </c>
      <c r="Y283" s="26">
        <v>168554</v>
      </c>
      <c r="Z283" s="29">
        <v>0.1465556530552552</v>
      </c>
      <c r="AA283" s="26">
        <v>341816</v>
      </c>
      <c r="AB283" s="29">
        <v>0.11022115687554601</v>
      </c>
    </row>
    <row r="284" spans="2:28" ht="15" hidden="1" customHeight="1" outlineLevel="1" x14ac:dyDescent="0.25">
      <c r="B284" s="43" t="s">
        <v>59</v>
      </c>
      <c r="C284" s="26">
        <v>13347</v>
      </c>
      <c r="D284" s="29">
        <v>0.26679954441913445</v>
      </c>
      <c r="E284" s="40">
        <v>2189</v>
      </c>
      <c r="F284" s="29">
        <v>0.28916372202591289</v>
      </c>
      <c r="G284" s="40">
        <v>2141</v>
      </c>
      <c r="H284" s="29">
        <v>0.47859116022099446</v>
      </c>
      <c r="I284" s="40">
        <v>4330</v>
      </c>
      <c r="J284" s="29">
        <v>0.37635092180546725</v>
      </c>
      <c r="K284" s="26">
        <v>51145</v>
      </c>
      <c r="L284" s="29">
        <v>0.17989710937319758</v>
      </c>
      <c r="M284" s="26">
        <v>29283</v>
      </c>
      <c r="N284" s="29">
        <v>7.4290116662998118E-2</v>
      </c>
      <c r="O284" s="26">
        <v>80428</v>
      </c>
      <c r="P284" s="29">
        <v>0.13912612421216619</v>
      </c>
      <c r="Q284" s="40">
        <v>109413</v>
      </c>
      <c r="R284" s="29">
        <v>7.807742711032728E-2</v>
      </c>
      <c r="S284" s="40">
        <v>141990</v>
      </c>
      <c r="T284" s="29">
        <v>0.32403953748601277</v>
      </c>
      <c r="U284" s="40">
        <v>251403</v>
      </c>
      <c r="V284" s="29">
        <v>0.2044469144201333</v>
      </c>
      <c r="W284" s="26">
        <v>176094</v>
      </c>
      <c r="X284" s="29">
        <v>0.12111797287833448</v>
      </c>
      <c r="Y284" s="26">
        <v>173414</v>
      </c>
      <c r="Z284" s="29">
        <v>0.27560943315728315</v>
      </c>
      <c r="AA284" s="26">
        <v>349508</v>
      </c>
      <c r="AB284" s="29">
        <v>0.19279493269992076</v>
      </c>
    </row>
    <row r="285" spans="2:28" ht="15" hidden="1" customHeight="1" outlineLevel="1" x14ac:dyDescent="0.25">
      <c r="B285" s="43" t="s">
        <v>60</v>
      </c>
      <c r="C285" s="26">
        <v>13006</v>
      </c>
      <c r="D285" s="29">
        <v>0.26603718485349948</v>
      </c>
      <c r="E285" s="40">
        <v>2152</v>
      </c>
      <c r="F285" s="29">
        <v>0.3383084577114428</v>
      </c>
      <c r="G285" s="40">
        <v>1598</v>
      </c>
      <c r="H285" s="29">
        <v>0.36698032506415745</v>
      </c>
      <c r="I285" s="40">
        <v>3750</v>
      </c>
      <c r="J285" s="29">
        <v>0.35037810586964357</v>
      </c>
      <c r="K285" s="26">
        <v>43999</v>
      </c>
      <c r="L285" s="29">
        <v>0.11632922311868876</v>
      </c>
      <c r="M285" s="26">
        <v>21221</v>
      </c>
      <c r="N285" s="29">
        <v>8.475182742933085E-2</v>
      </c>
      <c r="O285" s="26">
        <v>65220</v>
      </c>
      <c r="P285" s="29">
        <v>0.10585482476219554</v>
      </c>
      <c r="Q285" s="40">
        <v>98595</v>
      </c>
      <c r="R285" s="29">
        <v>-2.0427020099154536E-2</v>
      </c>
      <c r="S285" s="40">
        <v>130749</v>
      </c>
      <c r="T285" s="29">
        <v>0.20226754450492868</v>
      </c>
      <c r="U285" s="40">
        <v>229344</v>
      </c>
      <c r="V285" s="29">
        <v>9.5227862065013325E-2</v>
      </c>
      <c r="W285" s="26">
        <v>157752</v>
      </c>
      <c r="X285" s="29">
        <v>3.821094336145725E-2</v>
      </c>
      <c r="Y285" s="26">
        <v>153568</v>
      </c>
      <c r="Z285" s="29">
        <v>0.18599981464891413</v>
      </c>
      <c r="AA285" s="26">
        <v>311320</v>
      </c>
      <c r="AB285" s="29">
        <v>0.10620758270262587</v>
      </c>
    </row>
    <row r="286" spans="2:28" ht="15" hidden="1" customHeight="1" outlineLevel="1" x14ac:dyDescent="0.25">
      <c r="B286" s="43" t="s">
        <v>61</v>
      </c>
      <c r="C286" s="26">
        <v>10696</v>
      </c>
      <c r="D286" s="29">
        <v>0.41856763925729434</v>
      </c>
      <c r="E286" s="40">
        <v>2043</v>
      </c>
      <c r="F286" s="29">
        <v>0.28571428571428581</v>
      </c>
      <c r="G286" s="40">
        <v>1121</v>
      </c>
      <c r="H286" s="29">
        <v>-0.13835511145272872</v>
      </c>
      <c r="I286" s="40">
        <v>3164</v>
      </c>
      <c r="J286" s="29">
        <v>9.4809688581314777E-2</v>
      </c>
      <c r="K286" s="26">
        <v>44461</v>
      </c>
      <c r="L286" s="29">
        <v>0.16155916085377653</v>
      </c>
      <c r="M286" s="26">
        <v>21437</v>
      </c>
      <c r="N286" s="29">
        <v>0.14544483034998668</v>
      </c>
      <c r="O286" s="26">
        <v>65898</v>
      </c>
      <c r="P286" s="29">
        <v>0.1562675463222909</v>
      </c>
      <c r="Q286" s="40">
        <v>102168</v>
      </c>
      <c r="R286" s="29">
        <v>5.2031097152859918E-2</v>
      </c>
      <c r="S286" s="40">
        <v>131929</v>
      </c>
      <c r="T286" s="29">
        <v>0.11050412033568735</v>
      </c>
      <c r="U286" s="40">
        <v>234097</v>
      </c>
      <c r="V286" s="29">
        <v>8.4204042312751248E-2</v>
      </c>
      <c r="W286" s="26">
        <v>159368</v>
      </c>
      <c r="X286" s="29">
        <v>0.10273247486524451</v>
      </c>
      <c r="Y286" s="26">
        <v>154487</v>
      </c>
      <c r="Z286" s="29">
        <v>0.11288242794470427</v>
      </c>
      <c r="AA286" s="26">
        <v>313855</v>
      </c>
      <c r="AB286" s="29">
        <v>0.10770528485413178</v>
      </c>
    </row>
    <row r="287" spans="2:28" collapsed="1" x14ac:dyDescent="0.25">
      <c r="B287" s="145">
        <v>1994</v>
      </c>
      <c r="C287" s="40">
        <v>132674</v>
      </c>
      <c r="D287" s="41">
        <v>0.10512856821570482</v>
      </c>
      <c r="E287" s="40">
        <v>25734</v>
      </c>
      <c r="F287" s="41">
        <v>0.2361418003650686</v>
      </c>
      <c r="G287" s="40">
        <v>16453</v>
      </c>
      <c r="H287" s="41">
        <v>0.15768364762172804</v>
      </c>
      <c r="I287" s="40">
        <v>42187</v>
      </c>
      <c r="J287" s="41">
        <v>0.20431059092206683</v>
      </c>
      <c r="K287" s="40">
        <v>558463</v>
      </c>
      <c r="L287" s="41">
        <v>2.190329976779215E-2</v>
      </c>
      <c r="M287" s="40">
        <v>318033</v>
      </c>
      <c r="N287" s="41">
        <v>7.7475310419595766E-2</v>
      </c>
      <c r="O287" s="40">
        <v>876496</v>
      </c>
      <c r="P287" s="41">
        <v>4.1392109384096543E-2</v>
      </c>
      <c r="Q287" s="40">
        <v>1250406</v>
      </c>
      <c r="R287" s="41">
        <v>5.1064298364990934E-2</v>
      </c>
      <c r="S287" s="40">
        <v>1605690</v>
      </c>
      <c r="T287" s="41">
        <v>0.1960099483143507</v>
      </c>
      <c r="U287" s="40">
        <v>2856096</v>
      </c>
      <c r="V287" s="41">
        <v>0.12791268922310906</v>
      </c>
      <c r="W287" s="40">
        <v>1967277</v>
      </c>
      <c r="X287" s="41">
        <v>4.8084704433248193E-2</v>
      </c>
      <c r="Y287" s="40">
        <v>1940176</v>
      </c>
      <c r="Z287" s="41">
        <v>0.17450039832533859</v>
      </c>
      <c r="AA287" s="40">
        <v>3907453</v>
      </c>
      <c r="AB287" s="41">
        <v>0.10726062834218908</v>
      </c>
    </row>
    <row r="288" spans="2:28" ht="15" hidden="1" customHeight="1" outlineLevel="1" x14ac:dyDescent="0.25">
      <c r="B288" s="43" t="s">
        <v>49</v>
      </c>
      <c r="C288" s="26">
        <v>12192</v>
      </c>
      <c r="D288" s="29">
        <v>0.21652364797445611</v>
      </c>
      <c r="E288" s="40">
        <v>2089</v>
      </c>
      <c r="F288" s="29">
        <v>8.126293995859224E-2</v>
      </c>
      <c r="G288" s="40">
        <v>1288</v>
      </c>
      <c r="H288" s="29">
        <v>-4.6367851622874934E-3</v>
      </c>
      <c r="I288" s="40">
        <v>3377</v>
      </c>
      <c r="J288" s="29">
        <v>4.680719156850599E-2</v>
      </c>
      <c r="K288" s="26">
        <v>42279</v>
      </c>
      <c r="L288" s="29">
        <v>0.19125975599447753</v>
      </c>
      <c r="M288" s="26">
        <v>22311</v>
      </c>
      <c r="N288" s="29">
        <v>2.4192067572530229E-2</v>
      </c>
      <c r="O288" s="26">
        <v>64590</v>
      </c>
      <c r="P288" s="29">
        <v>0.12771715408118722</v>
      </c>
      <c r="Q288" s="40">
        <v>94630</v>
      </c>
      <c r="R288" s="29">
        <v>7.7962317453808216E-2</v>
      </c>
      <c r="S288" s="40">
        <v>114050</v>
      </c>
      <c r="T288" s="29">
        <v>0.14091072786203029</v>
      </c>
      <c r="U288" s="40">
        <v>208680</v>
      </c>
      <c r="V288" s="29">
        <v>0.11147802929427431</v>
      </c>
      <c r="W288" s="26">
        <v>151190</v>
      </c>
      <c r="X288" s="29">
        <v>0.11801288166174917</v>
      </c>
      <c r="Y288" s="26">
        <v>137649</v>
      </c>
      <c r="Z288" s="29">
        <v>0.11871556054030341</v>
      </c>
      <c r="AA288" s="26">
        <v>288839</v>
      </c>
      <c r="AB288" s="29">
        <v>0.11834763990041552</v>
      </c>
    </row>
    <row r="289" spans="2:28" ht="15" hidden="1" customHeight="1" outlineLevel="1" x14ac:dyDescent="0.25">
      <c r="B289" s="43" t="s">
        <v>50</v>
      </c>
      <c r="C289" s="26">
        <v>13527</v>
      </c>
      <c r="D289" s="29">
        <v>0.2471879033745159</v>
      </c>
      <c r="E289" s="40">
        <v>2013</v>
      </c>
      <c r="F289" s="29">
        <v>0.21999999999999997</v>
      </c>
      <c r="G289" s="40">
        <v>1423</v>
      </c>
      <c r="H289" s="29">
        <v>0.20287404902789508</v>
      </c>
      <c r="I289" s="40">
        <v>3436</v>
      </c>
      <c r="J289" s="29">
        <v>0.21284857042004934</v>
      </c>
      <c r="K289" s="26">
        <v>47300</v>
      </c>
      <c r="L289" s="29">
        <v>0.16706555799550937</v>
      </c>
      <c r="M289" s="26">
        <v>23432</v>
      </c>
      <c r="N289" s="29">
        <v>0.23365273244182383</v>
      </c>
      <c r="O289" s="26">
        <v>70732</v>
      </c>
      <c r="P289" s="29">
        <v>0.18831376106715059</v>
      </c>
      <c r="Q289" s="40">
        <v>103735</v>
      </c>
      <c r="R289" s="29">
        <v>0.10607013765233986</v>
      </c>
      <c r="S289" s="40">
        <v>108577</v>
      </c>
      <c r="T289" s="29">
        <v>0.20204368571966302</v>
      </c>
      <c r="U289" s="40">
        <v>212312</v>
      </c>
      <c r="V289" s="29">
        <v>0.15315511042071761</v>
      </c>
      <c r="W289" s="26">
        <v>166575</v>
      </c>
      <c r="X289" s="29">
        <v>0.13461433670272194</v>
      </c>
      <c r="Y289" s="26">
        <v>133432</v>
      </c>
      <c r="Z289" s="29">
        <v>0.20748570187504534</v>
      </c>
      <c r="AA289" s="26">
        <v>300007</v>
      </c>
      <c r="AB289" s="29">
        <v>0.16590884360086422</v>
      </c>
    </row>
    <row r="290" spans="2:28" ht="15" hidden="1" customHeight="1" outlineLevel="1" x14ac:dyDescent="0.25">
      <c r="B290" s="43" t="s">
        <v>51</v>
      </c>
      <c r="C290" s="26">
        <v>12053</v>
      </c>
      <c r="D290" s="29">
        <v>0.10083112613024015</v>
      </c>
      <c r="E290" s="40">
        <v>1968</v>
      </c>
      <c r="F290" s="29">
        <v>0.10190369540873467</v>
      </c>
      <c r="G290" s="40">
        <v>1495</v>
      </c>
      <c r="H290" s="29">
        <v>5.504587155963292E-2</v>
      </c>
      <c r="I290" s="40">
        <v>3463</v>
      </c>
      <c r="J290" s="29">
        <v>8.117389946924769E-2</v>
      </c>
      <c r="K290" s="26">
        <v>48809</v>
      </c>
      <c r="L290" s="29">
        <v>6.0304564117046544E-2</v>
      </c>
      <c r="M290" s="26">
        <v>24122</v>
      </c>
      <c r="N290" s="29">
        <v>1.5406634113487083E-2</v>
      </c>
      <c r="O290" s="26">
        <v>72931</v>
      </c>
      <c r="P290" s="29">
        <v>4.5021421714023679E-2</v>
      </c>
      <c r="Q290" s="40">
        <v>106515</v>
      </c>
      <c r="R290" s="29">
        <v>0.11082721508426507</v>
      </c>
      <c r="S290" s="40">
        <v>124422</v>
      </c>
      <c r="T290" s="29">
        <v>0.13276704995493405</v>
      </c>
      <c r="U290" s="40">
        <v>230937</v>
      </c>
      <c r="V290" s="29">
        <v>0.12254103739421662</v>
      </c>
      <c r="W290" s="26">
        <v>169345</v>
      </c>
      <c r="X290" s="29">
        <v>9.49785330022761E-2</v>
      </c>
      <c r="Y290" s="26">
        <v>150039</v>
      </c>
      <c r="Z290" s="29">
        <v>0.11130121766954049</v>
      </c>
      <c r="AA290" s="26">
        <v>319384</v>
      </c>
      <c r="AB290" s="29">
        <v>0.10258640926854201</v>
      </c>
    </row>
    <row r="291" spans="2:28" ht="15" hidden="1" customHeight="1" outlineLevel="1" x14ac:dyDescent="0.25">
      <c r="B291" s="43" t="s">
        <v>52</v>
      </c>
      <c r="C291" s="26">
        <v>9840</v>
      </c>
      <c r="D291" s="29">
        <v>5.0272174191482444E-2</v>
      </c>
      <c r="E291" s="40">
        <v>1987</v>
      </c>
      <c r="F291" s="29">
        <v>0.27617212588310847</v>
      </c>
      <c r="G291" s="40">
        <v>1135</v>
      </c>
      <c r="H291" s="29">
        <v>-9.1273018414731788E-2</v>
      </c>
      <c r="I291" s="40">
        <v>3122</v>
      </c>
      <c r="J291" s="29">
        <v>0.11261582323592312</v>
      </c>
      <c r="K291" s="26">
        <v>54546</v>
      </c>
      <c r="L291" s="29">
        <v>0.1405570424891267</v>
      </c>
      <c r="M291" s="26">
        <v>27460</v>
      </c>
      <c r="N291" s="29">
        <v>0.13532062678298251</v>
      </c>
      <c r="O291" s="26">
        <v>82006</v>
      </c>
      <c r="P291" s="29">
        <v>0.13879823915790634</v>
      </c>
      <c r="Q291" s="40">
        <v>94759</v>
      </c>
      <c r="R291" s="29">
        <v>0.15181903268545871</v>
      </c>
      <c r="S291" s="40">
        <v>113041</v>
      </c>
      <c r="T291" s="29">
        <v>0.1260297442946936</v>
      </c>
      <c r="U291" s="40">
        <v>207800</v>
      </c>
      <c r="V291" s="29">
        <v>0.13764521674386021</v>
      </c>
      <c r="W291" s="26">
        <v>161132</v>
      </c>
      <c r="X291" s="29">
        <v>0.14262617094150443</v>
      </c>
      <c r="Y291" s="26">
        <v>141636</v>
      </c>
      <c r="Z291" s="29">
        <v>0.12565865289091982</v>
      </c>
      <c r="AA291" s="26">
        <v>302768</v>
      </c>
      <c r="AB291" s="29">
        <v>0.13462547405975034</v>
      </c>
    </row>
    <row r="292" spans="2:28" ht="15" hidden="1" customHeight="1" outlineLevel="1" x14ac:dyDescent="0.25">
      <c r="B292" s="43" t="s">
        <v>53</v>
      </c>
      <c r="C292" s="26">
        <v>6536</v>
      </c>
      <c r="D292" s="29">
        <v>-9.9969706149651838E-3</v>
      </c>
      <c r="E292" s="40">
        <v>1587</v>
      </c>
      <c r="F292" s="29">
        <v>0.13926776740847102</v>
      </c>
      <c r="G292" s="40">
        <v>988</v>
      </c>
      <c r="H292" s="29">
        <v>-0.15193133047210305</v>
      </c>
      <c r="I292" s="40">
        <v>2575</v>
      </c>
      <c r="J292" s="29">
        <v>6.6458170445660159E-3</v>
      </c>
      <c r="K292" s="26">
        <v>61992</v>
      </c>
      <c r="L292" s="29">
        <v>9.0870697543464551E-2</v>
      </c>
      <c r="M292" s="26">
        <v>34351</v>
      </c>
      <c r="N292" s="29">
        <v>-3.3292058310350647E-2</v>
      </c>
      <c r="O292" s="26">
        <v>96343</v>
      </c>
      <c r="P292" s="29">
        <v>4.3102141573374331E-2</v>
      </c>
      <c r="Q292" s="40">
        <v>110948</v>
      </c>
      <c r="R292" s="29">
        <v>2.6203579521805409E-2</v>
      </c>
      <c r="S292" s="40">
        <v>118425</v>
      </c>
      <c r="T292" s="29">
        <v>-7.9479207151185394E-2</v>
      </c>
      <c r="U292" s="40">
        <v>229373</v>
      </c>
      <c r="V292" s="29">
        <v>-3.1220830781576669E-2</v>
      </c>
      <c r="W292" s="26">
        <v>181063</v>
      </c>
      <c r="X292" s="29">
        <v>4.6982155454555974E-2</v>
      </c>
      <c r="Y292" s="26">
        <v>153764</v>
      </c>
      <c r="Z292" s="29">
        <v>-7.0063925394166282E-2</v>
      </c>
      <c r="AA292" s="26">
        <v>334827</v>
      </c>
      <c r="AB292" s="29">
        <v>-1.0228001667223374E-2</v>
      </c>
    </row>
    <row r="293" spans="2:28" ht="15" hidden="1" customHeight="1" outlineLevel="1" x14ac:dyDescent="0.25">
      <c r="B293" s="43" t="s">
        <v>54</v>
      </c>
      <c r="C293" s="26">
        <v>8779</v>
      </c>
      <c r="D293" s="29">
        <v>6.5800655578487355E-2</v>
      </c>
      <c r="E293" s="40">
        <v>1459</v>
      </c>
      <c r="F293" s="29">
        <v>-0.12266987372218885</v>
      </c>
      <c r="G293" s="40">
        <v>1104</v>
      </c>
      <c r="H293" s="29">
        <v>0.13347022587268986</v>
      </c>
      <c r="I293" s="40">
        <v>2563</v>
      </c>
      <c r="J293" s="29">
        <v>-2.806219188471748E-2</v>
      </c>
      <c r="K293" s="26">
        <v>47585</v>
      </c>
      <c r="L293" s="29">
        <v>8.3323847467273726E-2</v>
      </c>
      <c r="M293" s="26">
        <v>27014</v>
      </c>
      <c r="N293" s="29">
        <v>-8.3774250440917131E-2</v>
      </c>
      <c r="O293" s="26">
        <v>74599</v>
      </c>
      <c r="P293" s="29">
        <v>1.6210546390769576E-2</v>
      </c>
      <c r="Q293" s="40">
        <v>107002</v>
      </c>
      <c r="R293" s="29">
        <v>5.4103044035070491E-2</v>
      </c>
      <c r="S293" s="40">
        <v>128886</v>
      </c>
      <c r="T293" s="29">
        <v>6.0004934616333605E-2</v>
      </c>
      <c r="U293" s="40">
        <v>235888</v>
      </c>
      <c r="V293" s="29">
        <v>5.7319587628865909E-2</v>
      </c>
      <c r="W293" s="26">
        <v>164825</v>
      </c>
      <c r="X293" s="29">
        <v>6.1093765088357399E-2</v>
      </c>
      <c r="Y293" s="26">
        <v>157004</v>
      </c>
      <c r="Z293" s="29">
        <v>3.2594970009470758E-2</v>
      </c>
      <c r="AA293" s="26">
        <v>321829</v>
      </c>
      <c r="AB293" s="29">
        <v>4.699674347637961E-2</v>
      </c>
    </row>
    <row r="294" spans="2:28" ht="15" hidden="1" customHeight="1" outlineLevel="1" x14ac:dyDescent="0.25">
      <c r="B294" s="43" t="s">
        <v>55</v>
      </c>
      <c r="C294" s="26">
        <v>9598</v>
      </c>
      <c r="D294" s="29">
        <v>7.0296925821005107E-3</v>
      </c>
      <c r="E294" s="40">
        <v>1414</v>
      </c>
      <c r="F294" s="29">
        <v>0.25912733748886918</v>
      </c>
      <c r="G294" s="40">
        <v>561</v>
      </c>
      <c r="H294" s="29">
        <v>0.21428571428571419</v>
      </c>
      <c r="I294" s="40">
        <v>1975</v>
      </c>
      <c r="J294" s="29">
        <v>0.24605678233438488</v>
      </c>
      <c r="K294" s="26">
        <v>38944</v>
      </c>
      <c r="L294" s="29">
        <v>9.3826136540355876E-3</v>
      </c>
      <c r="M294" s="26">
        <v>25017</v>
      </c>
      <c r="N294" s="29">
        <v>-0.25103287228309679</v>
      </c>
      <c r="O294" s="26">
        <v>63961</v>
      </c>
      <c r="P294" s="29">
        <v>-0.11145532340520115</v>
      </c>
      <c r="Q294" s="40">
        <v>80191</v>
      </c>
      <c r="R294" s="29">
        <v>6.3583431701526694E-2</v>
      </c>
      <c r="S294" s="40">
        <v>88144</v>
      </c>
      <c r="T294" s="29">
        <v>2.8890263689315798E-2</v>
      </c>
      <c r="U294" s="40">
        <v>168335</v>
      </c>
      <c r="V294" s="29">
        <v>4.5130567593408832E-2</v>
      </c>
      <c r="W294" s="26">
        <v>130147</v>
      </c>
      <c r="X294" s="29">
        <v>4.4241894201375143E-2</v>
      </c>
      <c r="Y294" s="26">
        <v>113722</v>
      </c>
      <c r="Z294" s="29">
        <v>-4.8614190223620235E-2</v>
      </c>
      <c r="AA294" s="26">
        <v>243869</v>
      </c>
      <c r="AB294" s="29">
        <v>-1.2163855737490348E-3</v>
      </c>
    </row>
    <row r="295" spans="2:28" ht="15" hidden="1" customHeight="1" outlineLevel="1" x14ac:dyDescent="0.25">
      <c r="B295" s="43" t="s">
        <v>56</v>
      </c>
      <c r="C295" s="26">
        <v>9963</v>
      </c>
      <c r="D295" s="29">
        <v>-0.19659704862511085</v>
      </c>
      <c r="E295" s="40">
        <v>1589</v>
      </c>
      <c r="F295" s="29">
        <v>0.28352180936995164</v>
      </c>
      <c r="G295" s="40">
        <v>874</v>
      </c>
      <c r="H295" s="29">
        <v>9.2378752886836946E-3</v>
      </c>
      <c r="I295" s="40">
        <v>2463</v>
      </c>
      <c r="J295" s="29">
        <v>0.17062737642585546</v>
      </c>
      <c r="K295" s="26">
        <v>41054</v>
      </c>
      <c r="L295" s="29">
        <v>5.9567439219532448E-2</v>
      </c>
      <c r="M295" s="26">
        <v>21226</v>
      </c>
      <c r="N295" s="29">
        <v>0.23356773406171905</v>
      </c>
      <c r="O295" s="26">
        <v>62280</v>
      </c>
      <c r="P295" s="29">
        <v>0.11307704680714181</v>
      </c>
      <c r="Q295" s="40">
        <v>85729</v>
      </c>
      <c r="R295" s="29">
        <v>9.2715569434707712E-2</v>
      </c>
      <c r="S295" s="40">
        <v>91314</v>
      </c>
      <c r="T295" s="29">
        <v>4.1826396495071139E-2</v>
      </c>
      <c r="U295" s="40">
        <v>177043</v>
      </c>
      <c r="V295" s="29">
        <v>6.5862747813103972E-2</v>
      </c>
      <c r="W295" s="26">
        <v>138335</v>
      </c>
      <c r="X295" s="29">
        <v>5.7283705288902587E-2</v>
      </c>
      <c r="Y295" s="26">
        <v>113414</v>
      </c>
      <c r="Z295" s="29">
        <v>7.2766999933787879E-2</v>
      </c>
      <c r="AA295" s="26">
        <v>251749</v>
      </c>
      <c r="AB295" s="29">
        <v>6.420331331030904E-2</v>
      </c>
    </row>
    <row r="296" spans="2:28" collapsed="1" x14ac:dyDescent="0.25">
      <c r="B296" s="30" t="s">
        <v>175</v>
      </c>
      <c r="C296" s="31">
        <v>69382</v>
      </c>
      <c r="D296" s="32">
        <v>-7.5809589197848304E-3</v>
      </c>
      <c r="E296" s="31">
        <v>12080</v>
      </c>
      <c r="F296" s="32">
        <v>6.1698013710669741E-2</v>
      </c>
      <c r="G296" s="31">
        <v>9238</v>
      </c>
      <c r="H296" s="32">
        <v>-2.6989096405052315E-3</v>
      </c>
      <c r="I296" s="31">
        <v>21318</v>
      </c>
      <c r="J296" s="32">
        <v>3.2798798507824189E-2</v>
      </c>
      <c r="K296" s="31">
        <v>286037</v>
      </c>
      <c r="L296" s="32">
        <v>-3.6279712268998177E-2</v>
      </c>
      <c r="M296" s="31">
        <v>154766</v>
      </c>
      <c r="N296" s="32">
        <v>-8.46202527902149E-2</v>
      </c>
      <c r="O296" s="31">
        <v>440803</v>
      </c>
      <c r="P296" s="32">
        <v>-5.3823103902738478E-2</v>
      </c>
      <c r="Q296" s="31">
        <v>683609</v>
      </c>
      <c r="R296" s="32">
        <v>3.796666889359912E-2</v>
      </c>
      <c r="S296" s="31">
        <v>755810</v>
      </c>
      <c r="T296" s="32">
        <v>2.9740551867146525E-2</v>
      </c>
      <c r="U296" s="31">
        <v>1439419</v>
      </c>
      <c r="V296" s="32">
        <v>3.3630981232743329E-2</v>
      </c>
      <c r="W296" s="31">
        <v>1051108</v>
      </c>
      <c r="X296" s="32">
        <v>1.3898923409784381E-2</v>
      </c>
      <c r="Y296" s="31">
        <v>919814</v>
      </c>
      <c r="Z296" s="32">
        <v>8.217538421404047E-3</v>
      </c>
      <c r="AA296" s="31">
        <v>1970922</v>
      </c>
      <c r="AB296" s="32">
        <v>1.123951778743737E-2</v>
      </c>
    </row>
    <row r="297" spans="2:28" ht="15" hidden="1" customHeight="1" outlineLevel="1" x14ac:dyDescent="0.25">
      <c r="B297" s="43" t="s">
        <v>58</v>
      </c>
      <c r="C297" s="26">
        <v>9216</v>
      </c>
      <c r="D297" s="29">
        <v>1.4125828534172769E-3</v>
      </c>
      <c r="E297" s="40">
        <v>1817</v>
      </c>
      <c r="F297" s="29">
        <v>0.11677934849416105</v>
      </c>
      <c r="G297" s="40">
        <v>1426</v>
      </c>
      <c r="H297" s="29">
        <v>-7.8811369509043883E-2</v>
      </c>
      <c r="I297" s="40">
        <v>3243</v>
      </c>
      <c r="J297" s="29">
        <v>2.1417322834645702E-2</v>
      </c>
      <c r="K297" s="26">
        <v>42946</v>
      </c>
      <c r="L297" s="29">
        <v>7.0999276789944776E-2</v>
      </c>
      <c r="M297" s="26">
        <v>24696</v>
      </c>
      <c r="N297" s="29">
        <v>-0.10857637886225813</v>
      </c>
      <c r="O297" s="26">
        <v>67642</v>
      </c>
      <c r="P297" s="29">
        <v>-2.3745262009056134E-3</v>
      </c>
      <c r="Q297" s="40">
        <v>106893</v>
      </c>
      <c r="R297" s="29">
        <v>7.5003771307889489E-2</v>
      </c>
      <c r="S297" s="40">
        <v>120887</v>
      </c>
      <c r="T297" s="29">
        <v>7.3101232113056192E-2</v>
      </c>
      <c r="U297" s="40">
        <v>227780</v>
      </c>
      <c r="V297" s="29">
        <v>7.3993219763587526E-2</v>
      </c>
      <c r="W297" s="26">
        <v>160872</v>
      </c>
      <c r="X297" s="29">
        <v>6.9883748769652421E-2</v>
      </c>
      <c r="Y297" s="26">
        <v>147009</v>
      </c>
      <c r="Z297" s="29">
        <v>3.5975025369263669E-2</v>
      </c>
      <c r="AA297" s="26">
        <v>307881</v>
      </c>
      <c r="AB297" s="29">
        <v>5.3420148630708875E-2</v>
      </c>
    </row>
    <row r="298" spans="2:28" ht="15" hidden="1" customHeight="1" outlineLevel="1" x14ac:dyDescent="0.25">
      <c r="B298" s="43" t="s">
        <v>59</v>
      </c>
      <c r="C298" s="26">
        <v>10536</v>
      </c>
      <c r="D298" s="29">
        <v>-9.6552906877036548E-2</v>
      </c>
      <c r="E298" s="40">
        <v>1698</v>
      </c>
      <c r="F298" s="29">
        <v>-3.3579965850882187E-2</v>
      </c>
      <c r="G298" s="40">
        <v>1448</v>
      </c>
      <c r="H298" s="29">
        <v>0.10957854406130263</v>
      </c>
      <c r="I298" s="40">
        <v>3146</v>
      </c>
      <c r="J298" s="29">
        <v>2.7433050293925509E-2</v>
      </c>
      <c r="K298" s="26">
        <v>43347</v>
      </c>
      <c r="L298" s="29">
        <v>1.0443133872584554E-2</v>
      </c>
      <c r="M298" s="26">
        <v>27258</v>
      </c>
      <c r="N298" s="29">
        <v>7.9567507624064282E-2</v>
      </c>
      <c r="O298" s="26">
        <v>70605</v>
      </c>
      <c r="P298" s="29">
        <v>3.6053882725832098E-2</v>
      </c>
      <c r="Q298" s="40">
        <v>101489</v>
      </c>
      <c r="R298" s="29">
        <v>0.13412003978231479</v>
      </c>
      <c r="S298" s="40">
        <v>107240</v>
      </c>
      <c r="T298" s="29">
        <v>5.6546977128013598E-3</v>
      </c>
      <c r="U298" s="40">
        <v>208729</v>
      </c>
      <c r="V298" s="29">
        <v>6.427056352103766E-2</v>
      </c>
      <c r="W298" s="26">
        <v>157070</v>
      </c>
      <c r="X298" s="29">
        <v>7.7260724940845682E-2</v>
      </c>
      <c r="Y298" s="26">
        <v>135946</v>
      </c>
      <c r="Z298" s="29">
        <v>2.0684580789993356E-2</v>
      </c>
      <c r="AA298" s="26">
        <v>293016</v>
      </c>
      <c r="AB298" s="29">
        <v>5.0251616510631036E-2</v>
      </c>
    </row>
    <row r="299" spans="2:28" ht="15" hidden="1" customHeight="1" outlineLevel="1" x14ac:dyDescent="0.25">
      <c r="B299" s="43" t="s">
        <v>60</v>
      </c>
      <c r="C299" s="26">
        <v>10273</v>
      </c>
      <c r="D299" s="29">
        <v>5.4506261547936807E-2</v>
      </c>
      <c r="E299" s="40">
        <v>1608</v>
      </c>
      <c r="F299" s="29">
        <v>2.4856596558317401E-2</v>
      </c>
      <c r="G299" s="40">
        <v>1169</v>
      </c>
      <c r="H299" s="29">
        <v>-4.2589437819420262E-3</v>
      </c>
      <c r="I299" s="40">
        <v>2777</v>
      </c>
      <c r="J299" s="29">
        <v>1.2395187750638081E-2</v>
      </c>
      <c r="K299" s="26">
        <v>39414</v>
      </c>
      <c r="L299" s="29">
        <v>3.8458599699462415E-3</v>
      </c>
      <c r="M299" s="26">
        <v>19563</v>
      </c>
      <c r="N299" s="29">
        <v>-7.9821260583254894E-2</v>
      </c>
      <c r="O299" s="26">
        <v>58977</v>
      </c>
      <c r="P299" s="29">
        <v>-2.5544008063050461E-2</v>
      </c>
      <c r="Q299" s="40">
        <v>100651</v>
      </c>
      <c r="R299" s="29">
        <v>0.17792107480572983</v>
      </c>
      <c r="S299" s="40">
        <v>108752</v>
      </c>
      <c r="T299" s="29">
        <v>2.1107188462405224E-2</v>
      </c>
      <c r="U299" s="40">
        <v>209403</v>
      </c>
      <c r="V299" s="29">
        <v>9.0913353338334613E-2</v>
      </c>
      <c r="W299" s="26">
        <v>151946</v>
      </c>
      <c r="X299" s="29">
        <v>0.11706929761362139</v>
      </c>
      <c r="Y299" s="26">
        <v>129484</v>
      </c>
      <c r="Z299" s="29">
        <v>4.2345933704570626E-3</v>
      </c>
      <c r="AA299" s="26">
        <v>281430</v>
      </c>
      <c r="AB299" s="29">
        <v>6.2160326086956541E-2</v>
      </c>
    </row>
    <row r="300" spans="2:28" ht="15" hidden="1" customHeight="1" outlineLevel="1" x14ac:dyDescent="0.25">
      <c r="B300" s="43" t="s">
        <v>61</v>
      </c>
      <c r="C300" s="26">
        <v>7540</v>
      </c>
      <c r="D300" s="29">
        <v>-0.21137956280723769</v>
      </c>
      <c r="E300" s="40">
        <v>1589</v>
      </c>
      <c r="F300" s="29">
        <v>7.609384908053185E-3</v>
      </c>
      <c r="G300" s="40">
        <v>1301</v>
      </c>
      <c r="H300" s="29">
        <v>0.1264069264069263</v>
      </c>
      <c r="I300" s="40">
        <v>2890</v>
      </c>
      <c r="J300" s="29">
        <v>5.7833089311859487E-2</v>
      </c>
      <c r="K300" s="26">
        <v>38277</v>
      </c>
      <c r="L300" s="29">
        <v>-1.090467453939381E-2</v>
      </c>
      <c r="M300" s="26">
        <v>18715</v>
      </c>
      <c r="N300" s="29">
        <v>-9.5106856203461931E-2</v>
      </c>
      <c r="O300" s="26">
        <v>56992</v>
      </c>
      <c r="P300" s="29">
        <v>-4.0231723952105947E-2</v>
      </c>
      <c r="Q300" s="40">
        <v>97115</v>
      </c>
      <c r="R300" s="29">
        <v>5.9352406206625297E-3</v>
      </c>
      <c r="S300" s="40">
        <v>118801</v>
      </c>
      <c r="T300" s="29">
        <v>0.12103912280370666</v>
      </c>
      <c r="U300" s="40">
        <v>215916</v>
      </c>
      <c r="V300" s="29">
        <v>6.6167611447984331E-2</v>
      </c>
      <c r="W300" s="26">
        <v>144521</v>
      </c>
      <c r="X300" s="29">
        <v>-1.2693077558939447E-2</v>
      </c>
      <c r="Y300" s="26">
        <v>138817</v>
      </c>
      <c r="Z300" s="29">
        <v>8.6111524047225885E-2</v>
      </c>
      <c r="AA300" s="26">
        <v>283338</v>
      </c>
      <c r="AB300" s="29">
        <v>3.336372588351133E-2</v>
      </c>
    </row>
    <row r="301" spans="2:28" collapsed="1" x14ac:dyDescent="0.25">
      <c r="B301" s="145">
        <v>1993</v>
      </c>
      <c r="C301" s="40">
        <v>120053</v>
      </c>
      <c r="D301" s="41">
        <v>1.6321693121693182E-2</v>
      </c>
      <c r="E301" s="40">
        <v>20818</v>
      </c>
      <c r="F301" s="41">
        <v>0.10311572700296745</v>
      </c>
      <c r="G301" s="40">
        <v>14212</v>
      </c>
      <c r="H301" s="41">
        <v>3.0452436194895682E-2</v>
      </c>
      <c r="I301" s="40">
        <v>35030</v>
      </c>
      <c r="J301" s="41">
        <v>7.2434484447710057E-2</v>
      </c>
      <c r="K301" s="40">
        <v>546493</v>
      </c>
      <c r="L301" s="41">
        <v>7.3833112603602258E-2</v>
      </c>
      <c r="M301" s="40">
        <v>295165</v>
      </c>
      <c r="N301" s="41">
        <v>-1.3627720615018601E-2</v>
      </c>
      <c r="O301" s="40">
        <v>841658</v>
      </c>
      <c r="P301" s="41">
        <v>4.1448424261997241E-2</v>
      </c>
      <c r="Q301" s="40">
        <v>1189657</v>
      </c>
      <c r="R301" s="41">
        <v>8.7319569443543132E-2</v>
      </c>
      <c r="S301" s="40">
        <v>1342539</v>
      </c>
      <c r="T301" s="41">
        <v>6.9034106970377707E-2</v>
      </c>
      <c r="U301" s="40">
        <v>2532196</v>
      </c>
      <c r="V301" s="41">
        <v>7.7547636940512144E-2</v>
      </c>
      <c r="W301" s="40">
        <v>1877021</v>
      </c>
      <c r="X301" s="41">
        <v>7.8726622583236816E-2</v>
      </c>
      <c r="Y301" s="40">
        <v>1651916</v>
      </c>
      <c r="Z301" s="41">
        <v>5.2928271031909446E-2</v>
      </c>
      <c r="AA301" s="40">
        <v>3528937</v>
      </c>
      <c r="AB301" s="41">
        <v>6.6494666524827606E-2</v>
      </c>
    </row>
    <row r="302" spans="2:28" ht="15" hidden="1" customHeight="1" outlineLevel="1" x14ac:dyDescent="0.25">
      <c r="B302" s="43" t="s">
        <v>49</v>
      </c>
      <c r="C302" s="26">
        <v>10022</v>
      </c>
      <c r="D302" s="29">
        <v>3.6294075069796206E-2</v>
      </c>
      <c r="E302" s="40">
        <v>1932</v>
      </c>
      <c r="F302" s="29">
        <v>0.14049586776859502</v>
      </c>
      <c r="G302" s="40">
        <v>1294</v>
      </c>
      <c r="H302" s="29">
        <v>4.777327935222675E-2</v>
      </c>
      <c r="I302" s="40">
        <v>3226</v>
      </c>
      <c r="J302" s="29">
        <v>0.10139979515192898</v>
      </c>
      <c r="K302" s="26">
        <v>35491</v>
      </c>
      <c r="L302" s="29">
        <v>-0.15539849123057514</v>
      </c>
      <c r="M302" s="26">
        <v>21784</v>
      </c>
      <c r="N302" s="29">
        <v>-0.11744925657335004</v>
      </c>
      <c r="O302" s="26">
        <v>57275</v>
      </c>
      <c r="P302" s="29">
        <v>-0.14135584072919161</v>
      </c>
      <c r="Q302" s="40">
        <v>87786</v>
      </c>
      <c r="R302" s="29">
        <v>-0.10352011274164397</v>
      </c>
      <c r="S302" s="40">
        <v>99964</v>
      </c>
      <c r="T302" s="29">
        <v>-6.8369058713886321E-2</v>
      </c>
      <c r="U302" s="40">
        <v>187750</v>
      </c>
      <c r="V302" s="29">
        <v>-8.5141528970924307E-2</v>
      </c>
      <c r="W302" s="26">
        <v>135231</v>
      </c>
      <c r="X302" s="29">
        <v>-9.2244903438878145E-2</v>
      </c>
      <c r="Y302" s="26">
        <v>123042</v>
      </c>
      <c r="Z302" s="29">
        <v>-2.3638917323303255E-2</v>
      </c>
      <c r="AA302" s="26">
        <v>258273</v>
      </c>
      <c r="AB302" s="29">
        <v>-6.0804963017374924E-2</v>
      </c>
    </row>
    <row r="303" spans="2:28" ht="15" hidden="1" customHeight="1" outlineLevel="1" x14ac:dyDescent="0.25">
      <c r="B303" s="43" t="s">
        <v>50</v>
      </c>
      <c r="C303" s="26">
        <v>10846</v>
      </c>
      <c r="D303" s="29">
        <v>3.5022425803988844E-2</v>
      </c>
      <c r="E303" s="40">
        <v>1650</v>
      </c>
      <c r="F303" s="29">
        <v>-4.8991354466858761E-2</v>
      </c>
      <c r="G303" s="40">
        <v>1183</v>
      </c>
      <c r="H303" s="29">
        <v>-9.1397849462365621E-2</v>
      </c>
      <c r="I303" s="40">
        <v>2833</v>
      </c>
      <c r="J303" s="29">
        <v>-6.717155087257165E-2</v>
      </c>
      <c r="K303" s="26">
        <v>40529</v>
      </c>
      <c r="L303" s="29">
        <v>-7.5398092804672134E-2</v>
      </c>
      <c r="M303" s="26">
        <v>18994</v>
      </c>
      <c r="N303" s="29">
        <v>-0.21287969831337283</v>
      </c>
      <c r="O303" s="26">
        <v>59523</v>
      </c>
      <c r="P303" s="29">
        <v>-0.1242109909512249</v>
      </c>
      <c r="Q303" s="40">
        <v>93787</v>
      </c>
      <c r="R303" s="29">
        <v>9.2762980898573044E-3</v>
      </c>
      <c r="S303" s="40">
        <v>90327</v>
      </c>
      <c r="T303" s="29">
        <v>-0.10201018014077223</v>
      </c>
      <c r="U303" s="40">
        <v>184114</v>
      </c>
      <c r="V303" s="29">
        <v>-4.8570380284528647E-2</v>
      </c>
      <c r="W303" s="26">
        <v>146812</v>
      </c>
      <c r="X303" s="29">
        <v>-2.9720637899926627E-2</v>
      </c>
      <c r="Y303" s="26">
        <v>110504</v>
      </c>
      <c r="Z303" s="29">
        <v>-0.17050248464922158</v>
      </c>
      <c r="AA303" s="26">
        <v>257316</v>
      </c>
      <c r="AB303" s="29">
        <v>-9.5635915044969377E-2</v>
      </c>
    </row>
    <row r="304" spans="2:28" ht="15" hidden="1" customHeight="1" outlineLevel="1" x14ac:dyDescent="0.25">
      <c r="B304" s="43" t="s">
        <v>51</v>
      </c>
      <c r="C304" s="26">
        <v>10949</v>
      </c>
      <c r="D304" s="29">
        <v>0.14123410464873887</v>
      </c>
      <c r="E304" s="40">
        <v>1786</v>
      </c>
      <c r="F304" s="29">
        <v>0.25863284002818876</v>
      </c>
      <c r="G304" s="40">
        <v>1417</v>
      </c>
      <c r="H304" s="29">
        <v>-8.2253886010362653E-2</v>
      </c>
      <c r="I304" s="40">
        <v>3203</v>
      </c>
      <c r="J304" s="29">
        <v>8.0998987512655996E-2</v>
      </c>
      <c r="K304" s="26">
        <v>46033</v>
      </c>
      <c r="L304" s="29">
        <v>-7.9155831166233259E-2</v>
      </c>
      <c r="M304" s="26">
        <v>23756</v>
      </c>
      <c r="N304" s="29">
        <v>-6.3396940545655256E-2</v>
      </c>
      <c r="O304" s="26">
        <v>69789</v>
      </c>
      <c r="P304" s="29">
        <v>-7.3851421291504127E-2</v>
      </c>
      <c r="Q304" s="40">
        <v>95888</v>
      </c>
      <c r="R304" s="29">
        <v>-9.8715459914914261E-3</v>
      </c>
      <c r="S304" s="40">
        <v>109839</v>
      </c>
      <c r="T304" s="29">
        <v>0.16446154824756687</v>
      </c>
      <c r="U304" s="40">
        <v>205727</v>
      </c>
      <c r="V304" s="29">
        <v>7.6146884971491247E-2</v>
      </c>
      <c r="W304" s="26">
        <v>154656</v>
      </c>
      <c r="X304" s="29">
        <v>-2.021577857038781E-2</v>
      </c>
      <c r="Y304" s="26">
        <v>135012</v>
      </c>
      <c r="Z304" s="29">
        <v>0.11364798653842989</v>
      </c>
      <c r="AA304" s="26">
        <v>289668</v>
      </c>
      <c r="AB304" s="29">
        <v>3.7935223107269822E-2</v>
      </c>
    </row>
    <row r="305" spans="2:28" ht="15" hidden="1" customHeight="1" outlineLevel="1" x14ac:dyDescent="0.25">
      <c r="B305" s="43" t="s">
        <v>52</v>
      </c>
      <c r="C305" s="26">
        <v>9369</v>
      </c>
      <c r="D305" s="29">
        <v>0.13715256705910917</v>
      </c>
      <c r="E305" s="40">
        <v>1557</v>
      </c>
      <c r="F305" s="29">
        <v>-0.16826923076923073</v>
      </c>
      <c r="G305" s="40">
        <v>1249</v>
      </c>
      <c r="H305" s="29">
        <v>4.4314381270903036E-2</v>
      </c>
      <c r="I305" s="40">
        <v>2806</v>
      </c>
      <c r="J305" s="29">
        <v>-8.5397653194263401E-2</v>
      </c>
      <c r="K305" s="26">
        <v>47824</v>
      </c>
      <c r="L305" s="29">
        <v>-0.10577588302387764</v>
      </c>
      <c r="M305" s="26">
        <v>24187</v>
      </c>
      <c r="N305" s="29">
        <v>-0.24866426441351885</v>
      </c>
      <c r="O305" s="26">
        <v>72011</v>
      </c>
      <c r="P305" s="29">
        <v>-0.15946680984674289</v>
      </c>
      <c r="Q305" s="40">
        <v>82269</v>
      </c>
      <c r="R305" s="29">
        <v>-0.12253887668252306</v>
      </c>
      <c r="S305" s="40">
        <v>100389</v>
      </c>
      <c r="T305" s="29">
        <v>9.1172272370880769E-3</v>
      </c>
      <c r="U305" s="40">
        <v>182658</v>
      </c>
      <c r="V305" s="29">
        <v>-5.4760919064375857E-2</v>
      </c>
      <c r="W305" s="26">
        <v>141019</v>
      </c>
      <c r="X305" s="29">
        <v>-0.10378773435017474</v>
      </c>
      <c r="Y305" s="26">
        <v>125825</v>
      </c>
      <c r="Z305" s="29">
        <v>-5.302175058327685E-2</v>
      </c>
      <c r="AA305" s="26">
        <v>266844</v>
      </c>
      <c r="AB305" s="29">
        <v>-8.0545792846805853E-2</v>
      </c>
    </row>
    <row r="306" spans="2:28" ht="15" hidden="1" customHeight="1" outlineLevel="1" x14ac:dyDescent="0.25">
      <c r="B306" s="43" t="s">
        <v>53</v>
      </c>
      <c r="C306" s="26">
        <v>6602</v>
      </c>
      <c r="D306" s="29">
        <v>3.2530497341257458E-2</v>
      </c>
      <c r="E306" s="40">
        <v>1393</v>
      </c>
      <c r="F306" s="29">
        <v>-0.34692920768870139</v>
      </c>
      <c r="G306" s="40">
        <v>1165</v>
      </c>
      <c r="H306" s="29">
        <v>-0.14839181286549707</v>
      </c>
      <c r="I306" s="40">
        <v>2558</v>
      </c>
      <c r="J306" s="29">
        <v>-0.26935161382462158</v>
      </c>
      <c r="K306" s="26">
        <v>56828</v>
      </c>
      <c r="L306" s="29">
        <v>-1.4019015892844711E-2</v>
      </c>
      <c r="M306" s="26">
        <v>35534</v>
      </c>
      <c r="N306" s="29">
        <v>-3.1797498705757321E-2</v>
      </c>
      <c r="O306" s="26">
        <v>92362</v>
      </c>
      <c r="P306" s="29">
        <v>-2.0935582009179887E-2</v>
      </c>
      <c r="Q306" s="40">
        <v>108115</v>
      </c>
      <c r="R306" s="29">
        <v>-2.3421974925027955E-2</v>
      </c>
      <c r="S306" s="40">
        <v>128650</v>
      </c>
      <c r="T306" s="29">
        <v>0.10744783417120041</v>
      </c>
      <c r="U306" s="40">
        <v>236765</v>
      </c>
      <c r="V306" s="29">
        <v>4.3587686665844005E-2</v>
      </c>
      <c r="W306" s="26">
        <v>172938</v>
      </c>
      <c r="X306" s="29">
        <v>-2.223654527876251E-2</v>
      </c>
      <c r="Y306" s="26">
        <v>165349</v>
      </c>
      <c r="Z306" s="29">
        <v>7.204496975433905E-2</v>
      </c>
      <c r="AA306" s="26">
        <v>338287</v>
      </c>
      <c r="AB306" s="29">
        <v>2.1681747345277058E-2</v>
      </c>
    </row>
    <row r="307" spans="2:28" ht="15" hidden="1" customHeight="1" outlineLevel="1" x14ac:dyDescent="0.25">
      <c r="B307" s="43" t="s">
        <v>54</v>
      </c>
      <c r="C307" s="26">
        <v>8237</v>
      </c>
      <c r="D307" s="29">
        <v>6.4624531472146751E-2</v>
      </c>
      <c r="E307" s="40">
        <v>1663</v>
      </c>
      <c r="F307" s="29">
        <v>-2.3995200959807672E-3</v>
      </c>
      <c r="G307" s="40">
        <v>974</v>
      </c>
      <c r="H307" s="29">
        <v>0.13785046728971961</v>
      </c>
      <c r="I307" s="40">
        <v>2637</v>
      </c>
      <c r="J307" s="29">
        <v>4.5184304399524367E-2</v>
      </c>
      <c r="K307" s="26">
        <v>43925</v>
      </c>
      <c r="L307" s="29">
        <v>-0.12137699277898906</v>
      </c>
      <c r="M307" s="26">
        <v>29484</v>
      </c>
      <c r="N307" s="29">
        <v>-0.12011698349697097</v>
      </c>
      <c r="O307" s="26">
        <v>73409</v>
      </c>
      <c r="P307" s="29">
        <v>-0.12087135637469759</v>
      </c>
      <c r="Q307" s="40">
        <v>101510</v>
      </c>
      <c r="R307" s="29">
        <v>0.10912011188444426</v>
      </c>
      <c r="S307" s="40">
        <v>121590</v>
      </c>
      <c r="T307" s="29">
        <v>0.1665099679567128</v>
      </c>
      <c r="U307" s="40">
        <v>223100</v>
      </c>
      <c r="V307" s="29">
        <v>0.13967827459554449</v>
      </c>
      <c r="W307" s="26">
        <v>155335</v>
      </c>
      <c r="X307" s="29">
        <v>2.925390935595007E-2</v>
      </c>
      <c r="Y307" s="26">
        <v>152048</v>
      </c>
      <c r="Z307" s="29">
        <v>9.7035332145253506E-2</v>
      </c>
      <c r="AA307" s="26">
        <v>307383</v>
      </c>
      <c r="AB307" s="29">
        <v>6.1702340779016263E-2</v>
      </c>
    </row>
    <row r="308" spans="2:28" ht="15" hidden="1" customHeight="1" outlineLevel="1" x14ac:dyDescent="0.25">
      <c r="B308" s="43" t="s">
        <v>55</v>
      </c>
      <c r="C308" s="26">
        <v>9531</v>
      </c>
      <c r="D308" s="29">
        <v>0.2985013623978201</v>
      </c>
      <c r="E308" s="40">
        <v>1123</v>
      </c>
      <c r="F308" s="29">
        <v>-0.35236447520184544</v>
      </c>
      <c r="G308" s="40">
        <v>462</v>
      </c>
      <c r="H308" s="29">
        <v>-0.21294718909710397</v>
      </c>
      <c r="I308" s="40">
        <v>1585</v>
      </c>
      <c r="J308" s="29">
        <v>-0.31710469625161564</v>
      </c>
      <c r="K308" s="26">
        <v>38582</v>
      </c>
      <c r="L308" s="29">
        <v>-2.7891859205321334E-2</v>
      </c>
      <c r="M308" s="26">
        <v>33402</v>
      </c>
      <c r="N308" s="29">
        <v>0.30829188045904976</v>
      </c>
      <c r="O308" s="26">
        <v>71984</v>
      </c>
      <c r="P308" s="29">
        <v>0.1037105182459368</v>
      </c>
      <c r="Q308" s="40">
        <v>75397</v>
      </c>
      <c r="R308" s="29">
        <v>5.744659962693377E-2</v>
      </c>
      <c r="S308" s="40">
        <v>85669</v>
      </c>
      <c r="T308" s="29">
        <v>0.20665661929377288</v>
      </c>
      <c r="U308" s="40">
        <v>161066</v>
      </c>
      <c r="V308" s="29">
        <v>0.13189222617324203</v>
      </c>
      <c r="W308" s="26">
        <v>124633</v>
      </c>
      <c r="X308" s="29">
        <v>3.805470415778256E-2</v>
      </c>
      <c r="Y308" s="26">
        <v>119533</v>
      </c>
      <c r="Z308" s="29">
        <v>0.23083972609792514</v>
      </c>
      <c r="AA308" s="26">
        <v>244166</v>
      </c>
      <c r="AB308" s="29">
        <v>0.1242615538334737</v>
      </c>
    </row>
    <row r="309" spans="2:28" ht="15" hidden="1" customHeight="1" outlineLevel="1" x14ac:dyDescent="0.25">
      <c r="B309" s="43" t="s">
        <v>56</v>
      </c>
      <c r="C309" s="26">
        <v>12401</v>
      </c>
      <c r="D309" s="29">
        <v>0.6451313345715044</v>
      </c>
      <c r="E309" s="40">
        <v>1238</v>
      </c>
      <c r="F309" s="29">
        <v>-0.56713286713286715</v>
      </c>
      <c r="G309" s="40">
        <v>866</v>
      </c>
      <c r="H309" s="29">
        <v>3.7125748502994105E-2</v>
      </c>
      <c r="I309" s="40">
        <v>2104</v>
      </c>
      <c r="J309" s="29">
        <v>-0.43058186738836268</v>
      </c>
      <c r="K309" s="26">
        <v>38746</v>
      </c>
      <c r="L309" s="29">
        <v>-4.1083007474137512E-2</v>
      </c>
      <c r="M309" s="26">
        <v>17207</v>
      </c>
      <c r="N309" s="29">
        <v>5.0488400488400531E-2</v>
      </c>
      <c r="O309" s="26">
        <v>55953</v>
      </c>
      <c r="P309" s="29">
        <v>-1.4669108583101442E-2</v>
      </c>
      <c r="Q309" s="40">
        <v>78455</v>
      </c>
      <c r="R309" s="29">
        <v>4.9438863548201484E-2</v>
      </c>
      <c r="S309" s="40">
        <v>87648</v>
      </c>
      <c r="T309" s="29">
        <v>0.18358472985564389</v>
      </c>
      <c r="U309" s="40">
        <v>166103</v>
      </c>
      <c r="V309" s="29">
        <v>0.11619358653872003</v>
      </c>
      <c r="W309" s="26">
        <v>130840</v>
      </c>
      <c r="X309" s="29">
        <v>4.2026711690545726E-2</v>
      </c>
      <c r="Y309" s="26">
        <v>105721</v>
      </c>
      <c r="Z309" s="29">
        <v>0.15835780339220751</v>
      </c>
      <c r="AA309" s="26">
        <v>236561</v>
      </c>
      <c r="AB309" s="29">
        <v>9.0992524131697117E-2</v>
      </c>
    </row>
    <row r="310" spans="2:28" collapsed="1" x14ac:dyDescent="0.25">
      <c r="B310" s="30" t="s">
        <v>176</v>
      </c>
      <c r="C310" s="31">
        <v>69912</v>
      </c>
      <c r="D310" s="32">
        <v>0.10090702947845798</v>
      </c>
      <c r="E310" s="31">
        <v>11378</v>
      </c>
      <c r="F310" s="32">
        <v>-7.7584110255370931E-2</v>
      </c>
      <c r="G310" s="31">
        <v>9263</v>
      </c>
      <c r="H310" s="32">
        <v>0.22900358232718587</v>
      </c>
      <c r="I310" s="31">
        <v>20641</v>
      </c>
      <c r="J310" s="32">
        <v>3.8697665056360631E-2</v>
      </c>
      <c r="K310" s="31">
        <v>296805</v>
      </c>
      <c r="L310" s="32">
        <v>1.9293443732034676E-2</v>
      </c>
      <c r="M310" s="31">
        <v>169073</v>
      </c>
      <c r="N310" s="32">
        <v>0.11745383405374676</v>
      </c>
      <c r="O310" s="31">
        <v>465878</v>
      </c>
      <c r="P310" s="32">
        <v>5.2857811154627621E-2</v>
      </c>
      <c r="Q310" s="31">
        <v>658604</v>
      </c>
      <c r="R310" s="32">
        <v>0.2088647092942153</v>
      </c>
      <c r="S310" s="31">
        <v>733981</v>
      </c>
      <c r="T310" s="32">
        <v>0.33282912107268281</v>
      </c>
      <c r="U310" s="31">
        <v>1392585</v>
      </c>
      <c r="V310" s="32">
        <v>0.27117971056297274</v>
      </c>
      <c r="W310" s="31">
        <v>1036699</v>
      </c>
      <c r="X310" s="32">
        <v>0.13693331490900795</v>
      </c>
      <c r="Y310" s="31">
        <v>912317</v>
      </c>
      <c r="Z310" s="32">
        <v>0.28579925105668091</v>
      </c>
      <c r="AA310" s="31">
        <v>1949016</v>
      </c>
      <c r="AB310" s="32">
        <v>0.20207898130656088</v>
      </c>
    </row>
    <row r="311" spans="2:28" ht="15" hidden="1" customHeight="1" outlineLevel="1" x14ac:dyDescent="0.25">
      <c r="B311" s="43" t="s">
        <v>58</v>
      </c>
      <c r="C311" s="26">
        <v>9203</v>
      </c>
      <c r="D311" s="29">
        <v>7.1237341403794563E-2</v>
      </c>
      <c r="E311" s="40">
        <v>1627</v>
      </c>
      <c r="F311" s="29">
        <v>-0.29444926279271466</v>
      </c>
      <c r="G311" s="40">
        <v>1548</v>
      </c>
      <c r="H311" s="29">
        <v>1.3490136570561457</v>
      </c>
      <c r="I311" s="40">
        <v>3175</v>
      </c>
      <c r="J311" s="29">
        <v>7.0826306913996717E-2</v>
      </c>
      <c r="K311" s="26">
        <v>40099</v>
      </c>
      <c r="L311" s="29">
        <v>-8.0909486809232378E-2</v>
      </c>
      <c r="M311" s="26">
        <v>27704</v>
      </c>
      <c r="N311" s="29">
        <v>0.2348012123373151</v>
      </c>
      <c r="O311" s="26">
        <v>67803</v>
      </c>
      <c r="P311" s="29">
        <v>2.6307424506168076E-2</v>
      </c>
      <c r="Q311" s="40">
        <v>99435</v>
      </c>
      <c r="R311" s="29">
        <v>0.2945580002603827</v>
      </c>
      <c r="S311" s="40">
        <v>112652</v>
      </c>
      <c r="T311" s="29">
        <v>0.55661185574132932</v>
      </c>
      <c r="U311" s="40">
        <v>212087</v>
      </c>
      <c r="V311" s="29">
        <v>0.42168521249497259</v>
      </c>
      <c r="W311" s="26">
        <v>150364</v>
      </c>
      <c r="X311" s="29">
        <v>0.14488030699884269</v>
      </c>
      <c r="Y311" s="26">
        <v>141904</v>
      </c>
      <c r="Z311" s="29">
        <v>0.48645053160844287</v>
      </c>
      <c r="AA311" s="26">
        <v>292268</v>
      </c>
      <c r="AB311" s="29">
        <v>0.28865393009730989</v>
      </c>
    </row>
    <row r="312" spans="2:28" ht="15" hidden="1" customHeight="1" outlineLevel="1" x14ac:dyDescent="0.25">
      <c r="B312" s="43" t="s">
        <v>59</v>
      </c>
      <c r="C312" s="26">
        <v>11662</v>
      </c>
      <c r="D312" s="29">
        <v>0.25735849056603777</v>
      </c>
      <c r="E312" s="40">
        <v>1757</v>
      </c>
      <c r="F312" s="29">
        <v>7.0688604509445474E-2</v>
      </c>
      <c r="G312" s="40">
        <v>1305</v>
      </c>
      <c r="H312" s="29">
        <v>0.12597066436583271</v>
      </c>
      <c r="I312" s="40">
        <v>3062</v>
      </c>
      <c r="J312" s="29">
        <v>9.3571428571428639E-2</v>
      </c>
      <c r="K312" s="26">
        <v>42899</v>
      </c>
      <c r="L312" s="29">
        <v>3.535743592218954E-2</v>
      </c>
      <c r="M312" s="26">
        <v>25249</v>
      </c>
      <c r="N312" s="29">
        <v>5.1753652613559797E-3</v>
      </c>
      <c r="O312" s="26">
        <v>68148</v>
      </c>
      <c r="P312" s="29">
        <v>2.3965861794359444E-2</v>
      </c>
      <c r="Q312" s="40">
        <v>89487</v>
      </c>
      <c r="R312" s="29">
        <v>-7.008136671135079E-2</v>
      </c>
      <c r="S312" s="40">
        <v>106637</v>
      </c>
      <c r="T312" s="29">
        <v>6.2798995375538125E-2</v>
      </c>
      <c r="U312" s="40">
        <v>196124</v>
      </c>
      <c r="V312" s="29">
        <v>-2.253684494345487E-3</v>
      </c>
      <c r="W312" s="26">
        <v>145805</v>
      </c>
      <c r="X312" s="29">
        <v>-1.8683411741743594E-2</v>
      </c>
      <c r="Y312" s="26">
        <v>133191</v>
      </c>
      <c r="Z312" s="29">
        <v>5.1945282512202429E-2</v>
      </c>
      <c r="AA312" s="26">
        <v>278996</v>
      </c>
      <c r="AB312" s="29">
        <v>1.3812024201021122E-2</v>
      </c>
    </row>
    <row r="313" spans="2:28" ht="15" hidden="1" customHeight="1" outlineLevel="1" x14ac:dyDescent="0.25">
      <c r="B313" s="43" t="s">
        <v>60</v>
      </c>
      <c r="C313" s="26">
        <v>9742</v>
      </c>
      <c r="D313" s="29">
        <v>1.8398494668617982E-2</v>
      </c>
      <c r="E313" s="40">
        <v>1569</v>
      </c>
      <c r="F313" s="29">
        <v>0.10105263157894728</v>
      </c>
      <c r="G313" s="40">
        <v>1174</v>
      </c>
      <c r="H313" s="29">
        <v>0.30734966592427626</v>
      </c>
      <c r="I313" s="40">
        <v>2743</v>
      </c>
      <c r="J313" s="29">
        <v>0.18080068876452859</v>
      </c>
      <c r="K313" s="26">
        <v>39263</v>
      </c>
      <c r="L313" s="29">
        <v>0.10677942212825942</v>
      </c>
      <c r="M313" s="26">
        <v>21260</v>
      </c>
      <c r="N313" s="29">
        <v>0.13115190210162275</v>
      </c>
      <c r="O313" s="26">
        <v>60523</v>
      </c>
      <c r="P313" s="29">
        <v>0.11522019531969785</v>
      </c>
      <c r="Q313" s="40">
        <v>85448</v>
      </c>
      <c r="R313" s="29">
        <v>0.11670456624585057</v>
      </c>
      <c r="S313" s="40">
        <v>106504</v>
      </c>
      <c r="T313" s="29">
        <v>0.27727141897726182</v>
      </c>
      <c r="U313" s="40">
        <v>191952</v>
      </c>
      <c r="V313" s="29">
        <v>0.20043526660079292</v>
      </c>
      <c r="W313" s="26">
        <v>136022</v>
      </c>
      <c r="X313" s="29">
        <v>0.10601379041176084</v>
      </c>
      <c r="Y313" s="26">
        <v>128938</v>
      </c>
      <c r="Z313" s="29">
        <v>0.25089011127603644</v>
      </c>
      <c r="AA313" s="26">
        <v>264960</v>
      </c>
      <c r="AB313" s="29">
        <v>0.17207302453762474</v>
      </c>
    </row>
    <row r="314" spans="2:28" ht="15" hidden="1" customHeight="1" outlineLevel="1" x14ac:dyDescent="0.25">
      <c r="B314" s="43" t="s">
        <v>61</v>
      </c>
      <c r="C314" s="26">
        <v>9561</v>
      </c>
      <c r="D314" s="29">
        <v>0.52951527755559114</v>
      </c>
      <c r="E314" s="40">
        <v>1577</v>
      </c>
      <c r="F314" s="29">
        <v>0.24565560821485</v>
      </c>
      <c r="G314" s="40">
        <v>1155</v>
      </c>
      <c r="H314" s="29">
        <v>0.12903225806451624</v>
      </c>
      <c r="I314" s="40">
        <v>2732</v>
      </c>
      <c r="J314" s="29">
        <v>0.19353429445172554</v>
      </c>
      <c r="K314" s="26">
        <v>38699</v>
      </c>
      <c r="L314" s="29">
        <v>0.17440519543578548</v>
      </c>
      <c r="M314" s="26">
        <v>20682</v>
      </c>
      <c r="N314" s="29">
        <v>0.13332237382870304</v>
      </c>
      <c r="O314" s="26">
        <v>59381</v>
      </c>
      <c r="P314" s="29">
        <v>0.15976250463858133</v>
      </c>
      <c r="Q314" s="40">
        <v>96542</v>
      </c>
      <c r="R314" s="29">
        <v>0.29529201830061846</v>
      </c>
      <c r="S314" s="40">
        <v>105974</v>
      </c>
      <c r="T314" s="29">
        <v>0.37368107225261182</v>
      </c>
      <c r="U314" s="40">
        <v>202516</v>
      </c>
      <c r="V314" s="29">
        <v>0.3351617560769784</v>
      </c>
      <c r="W314" s="26">
        <v>146379</v>
      </c>
      <c r="X314" s="29">
        <v>0.27283873323942198</v>
      </c>
      <c r="Y314" s="26">
        <v>127811</v>
      </c>
      <c r="Z314" s="29">
        <v>0.32559273164761771</v>
      </c>
      <c r="AA314" s="26">
        <v>274190</v>
      </c>
      <c r="AB314" s="29">
        <v>0.29689717150695305</v>
      </c>
    </row>
    <row r="315" spans="2:28" collapsed="1" x14ac:dyDescent="0.25">
      <c r="B315" s="145">
        <v>1992</v>
      </c>
      <c r="C315" s="40">
        <v>118125</v>
      </c>
      <c r="D315" s="41">
        <v>0.17333002234914319</v>
      </c>
      <c r="E315" s="40">
        <v>18872</v>
      </c>
      <c r="F315" s="41">
        <v>-0.1324016182420007</v>
      </c>
      <c r="G315" s="40">
        <v>13792</v>
      </c>
      <c r="H315" s="41">
        <v>8.9243405465171399E-2</v>
      </c>
      <c r="I315" s="40">
        <v>32664</v>
      </c>
      <c r="J315" s="41">
        <v>-5.0851397686987876E-2</v>
      </c>
      <c r="K315" s="40">
        <v>508918</v>
      </c>
      <c r="L315" s="41">
        <v>-4.0754702755682937E-2</v>
      </c>
      <c r="M315" s="40">
        <v>299243</v>
      </c>
      <c r="N315" s="41">
        <v>-1.2692599557887041E-2</v>
      </c>
      <c r="O315" s="40">
        <v>808161</v>
      </c>
      <c r="P315" s="41">
        <v>-3.0551923515228618E-2</v>
      </c>
      <c r="Q315" s="40">
        <v>1094119</v>
      </c>
      <c r="R315" s="41">
        <v>3.8228068394138282E-2</v>
      </c>
      <c r="S315" s="40">
        <v>1255843</v>
      </c>
      <c r="T315" s="41">
        <v>0.14127704510425443</v>
      </c>
      <c r="U315" s="40">
        <v>2349962</v>
      </c>
      <c r="V315" s="41">
        <v>9.0865961971333453E-2</v>
      </c>
      <c r="W315" s="40">
        <v>1740034</v>
      </c>
      <c r="X315" s="41">
        <v>1.9471525662057676E-2</v>
      </c>
      <c r="Y315" s="40">
        <v>1568878</v>
      </c>
      <c r="Z315" s="41">
        <v>0.10785828479750537</v>
      </c>
      <c r="AA315" s="40">
        <v>3308912</v>
      </c>
      <c r="AB315" s="41">
        <v>5.9551652675559064E-2</v>
      </c>
    </row>
    <row r="316" spans="2:28" ht="15" hidden="1" customHeight="1" outlineLevel="1" x14ac:dyDescent="0.25">
      <c r="B316" s="43" t="s">
        <v>49</v>
      </c>
      <c r="C316" s="26">
        <v>9671</v>
      </c>
      <c r="D316" s="29">
        <v>0.20465869456900854</v>
      </c>
      <c r="E316" s="40">
        <v>1694</v>
      </c>
      <c r="F316" s="29">
        <v>-0.23104857013163871</v>
      </c>
      <c r="G316" s="40">
        <v>1235</v>
      </c>
      <c r="H316" s="29">
        <v>-2.2943037974683556E-2</v>
      </c>
      <c r="I316" s="40">
        <v>2929</v>
      </c>
      <c r="J316" s="29">
        <v>-0.15517738678973181</v>
      </c>
      <c r="K316" s="26">
        <v>42021</v>
      </c>
      <c r="L316" s="29">
        <v>5.3369096560713869E-2</v>
      </c>
      <c r="M316" s="26">
        <v>24683</v>
      </c>
      <c r="N316" s="29">
        <v>3.7362360258888838E-2</v>
      </c>
      <c r="O316" s="26">
        <v>66704</v>
      </c>
      <c r="P316" s="29">
        <v>4.7388751059887602E-2</v>
      </c>
      <c r="Q316" s="40">
        <v>97923</v>
      </c>
      <c r="R316" s="29">
        <v>0.27437532535137943</v>
      </c>
      <c r="S316" s="40">
        <v>107300</v>
      </c>
      <c r="T316" s="29">
        <v>0.30417871988720613</v>
      </c>
      <c r="U316" s="40">
        <v>205223</v>
      </c>
      <c r="V316" s="29">
        <v>0.28978593964076071</v>
      </c>
      <c r="W316" s="26">
        <v>148973</v>
      </c>
      <c r="X316" s="29">
        <v>0.17335759236943038</v>
      </c>
      <c r="Y316" s="26">
        <v>126021</v>
      </c>
      <c r="Z316" s="29">
        <v>0.174123281034547</v>
      </c>
      <c r="AA316" s="26">
        <v>274994</v>
      </c>
      <c r="AB316" s="29">
        <v>0.17370835911991289</v>
      </c>
    </row>
    <row r="317" spans="2:28" ht="15" hidden="1" customHeight="1" outlineLevel="1" x14ac:dyDescent="0.25">
      <c r="B317" s="43" t="s">
        <v>50</v>
      </c>
      <c r="C317" s="26">
        <v>10479</v>
      </c>
      <c r="D317" s="29">
        <v>-1.4575888659018266E-2</v>
      </c>
      <c r="E317" s="40">
        <v>1735</v>
      </c>
      <c r="F317" s="29">
        <v>-0.13724515166583784</v>
      </c>
      <c r="G317" s="40">
        <v>1302</v>
      </c>
      <c r="H317" s="29">
        <v>-6.5997130559540929E-2</v>
      </c>
      <c r="I317" s="40">
        <v>3037</v>
      </c>
      <c r="J317" s="29">
        <v>-0.10807635829662265</v>
      </c>
      <c r="K317" s="26">
        <v>43834</v>
      </c>
      <c r="L317" s="29">
        <v>-7.943872354871595E-3</v>
      </c>
      <c r="M317" s="26">
        <v>24131</v>
      </c>
      <c r="N317" s="29">
        <v>0.17942326490713589</v>
      </c>
      <c r="O317" s="26">
        <v>67965</v>
      </c>
      <c r="P317" s="29">
        <v>5.1357413566401222E-2</v>
      </c>
      <c r="Q317" s="40">
        <v>92925</v>
      </c>
      <c r="R317" s="29">
        <v>0.32076410307432091</v>
      </c>
      <c r="S317" s="40">
        <v>100588</v>
      </c>
      <c r="T317" s="29">
        <v>0.43752590284824144</v>
      </c>
      <c r="U317" s="40">
        <v>193513</v>
      </c>
      <c r="V317" s="29">
        <v>0.378985249055797</v>
      </c>
      <c r="W317" s="26">
        <v>151309</v>
      </c>
      <c r="X317" s="29">
        <v>0.18965774804028723</v>
      </c>
      <c r="Y317" s="26">
        <v>133218</v>
      </c>
      <c r="Z317" s="29">
        <v>0.45074977947662442</v>
      </c>
      <c r="AA317" s="26">
        <v>284527</v>
      </c>
      <c r="AB317" s="29">
        <v>0.29912699644771568</v>
      </c>
    </row>
    <row r="318" spans="2:28" ht="15" hidden="1" customHeight="1" outlineLevel="1" x14ac:dyDescent="0.25">
      <c r="B318" s="43" t="s">
        <v>51</v>
      </c>
      <c r="C318" s="26">
        <v>9594</v>
      </c>
      <c r="D318" s="29">
        <v>-0.14024554171520742</v>
      </c>
      <c r="E318" s="40">
        <v>1419</v>
      </c>
      <c r="F318" s="29">
        <v>-4.3155765340526009E-2</v>
      </c>
      <c r="G318" s="40">
        <v>1544</v>
      </c>
      <c r="H318" s="29">
        <v>0.35438596491228069</v>
      </c>
      <c r="I318" s="40">
        <v>2963</v>
      </c>
      <c r="J318" s="29">
        <v>0.1296225695768205</v>
      </c>
      <c r="K318" s="26">
        <v>49990</v>
      </c>
      <c r="L318" s="29">
        <v>-6.7698619917941016E-2</v>
      </c>
      <c r="M318" s="26">
        <v>25364</v>
      </c>
      <c r="N318" s="29">
        <v>0.12984988195465275</v>
      </c>
      <c r="O318" s="26">
        <v>75354</v>
      </c>
      <c r="P318" s="29">
        <v>-9.3993611063639682E-3</v>
      </c>
      <c r="Q318" s="40">
        <v>96844</v>
      </c>
      <c r="R318" s="29">
        <v>0.31719325925220687</v>
      </c>
      <c r="S318" s="40">
        <v>94326</v>
      </c>
      <c r="T318" s="29">
        <v>0.44647375442793402</v>
      </c>
      <c r="U318" s="40">
        <v>191170</v>
      </c>
      <c r="V318" s="29">
        <v>0.37796070177461916</v>
      </c>
      <c r="W318" s="26">
        <v>157847</v>
      </c>
      <c r="X318" s="29">
        <v>0.1292127195335695</v>
      </c>
      <c r="Y318" s="26">
        <v>121234</v>
      </c>
      <c r="Z318" s="29">
        <v>0.36524774774774782</v>
      </c>
      <c r="AA318" s="26">
        <v>279081</v>
      </c>
      <c r="AB318" s="29">
        <v>0.22090688365378308</v>
      </c>
    </row>
    <row r="319" spans="2:28" ht="15" hidden="1" customHeight="1" outlineLevel="1" x14ac:dyDescent="0.25">
      <c r="B319" s="43" t="s">
        <v>52</v>
      </c>
      <c r="C319" s="26">
        <v>8239</v>
      </c>
      <c r="D319" s="29">
        <v>1.1540822590546451E-2</v>
      </c>
      <c r="E319" s="40">
        <v>1872</v>
      </c>
      <c r="F319" s="29">
        <v>0.6537102473498233</v>
      </c>
      <c r="G319" s="40">
        <v>1196</v>
      </c>
      <c r="H319" s="29">
        <v>6.5953654188948274E-2</v>
      </c>
      <c r="I319" s="40">
        <v>3068</v>
      </c>
      <c r="J319" s="29">
        <v>0.36113575865128666</v>
      </c>
      <c r="K319" s="26">
        <v>53481</v>
      </c>
      <c r="L319" s="29">
        <v>2.9015065514786498E-2</v>
      </c>
      <c r="M319" s="26">
        <v>32192</v>
      </c>
      <c r="N319" s="29">
        <v>0.24586864816749876</v>
      </c>
      <c r="O319" s="26">
        <v>85673</v>
      </c>
      <c r="P319" s="29">
        <v>0.1010255487585463</v>
      </c>
      <c r="Q319" s="40">
        <v>93758</v>
      </c>
      <c r="R319" s="29">
        <v>0.26693151721528574</v>
      </c>
      <c r="S319" s="40">
        <v>99482</v>
      </c>
      <c r="T319" s="29">
        <v>0.31659608258337735</v>
      </c>
      <c r="U319" s="40">
        <v>193240</v>
      </c>
      <c r="V319" s="29">
        <v>0.29202214436629137</v>
      </c>
      <c r="W319" s="26">
        <v>157350</v>
      </c>
      <c r="X319" s="29">
        <v>0.16336670264835051</v>
      </c>
      <c r="Y319" s="26">
        <v>132870</v>
      </c>
      <c r="Z319" s="29">
        <v>0.29602715541206193</v>
      </c>
      <c r="AA319" s="26">
        <v>290220</v>
      </c>
      <c r="AB319" s="29">
        <v>0.22056566081379447</v>
      </c>
    </row>
    <row r="320" spans="2:28" ht="15" hidden="1" customHeight="1" outlineLevel="1" x14ac:dyDescent="0.25">
      <c r="B320" s="43" t="s">
        <v>53</v>
      </c>
      <c r="C320" s="26">
        <v>6394</v>
      </c>
      <c r="D320" s="29">
        <v>0.19424729174449018</v>
      </c>
      <c r="E320" s="40">
        <v>2133</v>
      </c>
      <c r="F320" s="29">
        <v>-5.827814569536427E-2</v>
      </c>
      <c r="G320" s="40">
        <v>1368</v>
      </c>
      <c r="H320" s="29">
        <v>0.97973950795947906</v>
      </c>
      <c r="I320" s="40">
        <v>3501</v>
      </c>
      <c r="J320" s="29">
        <v>0.18437077131258461</v>
      </c>
      <c r="K320" s="26">
        <v>57636</v>
      </c>
      <c r="L320" s="29">
        <v>9.0159486003396072E-3</v>
      </c>
      <c r="M320" s="26">
        <v>36701</v>
      </c>
      <c r="N320" s="29">
        <v>0.12249204795693669</v>
      </c>
      <c r="O320" s="26">
        <v>94337</v>
      </c>
      <c r="P320" s="29">
        <v>5.0324548804791869E-2</v>
      </c>
      <c r="Q320" s="40">
        <v>110708</v>
      </c>
      <c r="R320" s="29">
        <v>0.2504857000858447</v>
      </c>
      <c r="S320" s="40">
        <v>116168</v>
      </c>
      <c r="T320" s="29">
        <v>0.1972749853133664</v>
      </c>
      <c r="U320" s="40">
        <v>226876</v>
      </c>
      <c r="V320" s="29">
        <v>0.22266233381296519</v>
      </c>
      <c r="W320" s="26">
        <v>176871</v>
      </c>
      <c r="X320" s="29">
        <v>0.15396810898272362</v>
      </c>
      <c r="Y320" s="26">
        <v>154237</v>
      </c>
      <c r="Z320" s="29">
        <v>0.18267210575551696</v>
      </c>
      <c r="AA320" s="26">
        <v>331108</v>
      </c>
      <c r="AB320" s="29">
        <v>0.16716369507131135</v>
      </c>
    </row>
    <row r="321" spans="2:28" ht="15" hidden="1" customHeight="1" outlineLevel="1" x14ac:dyDescent="0.25">
      <c r="B321" s="43" t="s">
        <v>54</v>
      </c>
      <c r="C321" s="26">
        <v>7737</v>
      </c>
      <c r="D321" s="29">
        <v>-4.7167487684729115E-2</v>
      </c>
      <c r="E321" s="40">
        <v>1667</v>
      </c>
      <c r="F321" s="29">
        <v>0.64560710760118467</v>
      </c>
      <c r="G321" s="40">
        <v>856</v>
      </c>
      <c r="H321" s="29">
        <v>3.7575757575757596E-2</v>
      </c>
      <c r="I321" s="40">
        <v>2523</v>
      </c>
      <c r="J321" s="29">
        <v>0.3726877040261154</v>
      </c>
      <c r="K321" s="26">
        <v>49993</v>
      </c>
      <c r="L321" s="29">
        <v>0.15204516649383559</v>
      </c>
      <c r="M321" s="26">
        <v>33509</v>
      </c>
      <c r="N321" s="29">
        <v>0.21682765632943579</v>
      </c>
      <c r="O321" s="26">
        <v>83502</v>
      </c>
      <c r="P321" s="29">
        <v>0.17719538155724424</v>
      </c>
      <c r="Q321" s="40">
        <v>91523</v>
      </c>
      <c r="R321" s="29">
        <v>0.1735824378734645</v>
      </c>
      <c r="S321" s="40">
        <v>104234</v>
      </c>
      <c r="T321" s="29">
        <v>0.12290869916509561</v>
      </c>
      <c r="U321" s="40">
        <v>195757</v>
      </c>
      <c r="V321" s="29">
        <v>0.14604445849506176</v>
      </c>
      <c r="W321" s="26">
        <v>150920</v>
      </c>
      <c r="X321" s="29">
        <v>0.15635104280000611</v>
      </c>
      <c r="Y321" s="26">
        <v>138599</v>
      </c>
      <c r="Z321" s="29">
        <v>0.14366934019869948</v>
      </c>
      <c r="AA321" s="26">
        <v>289519</v>
      </c>
      <c r="AB321" s="29">
        <v>0.15024513114715021</v>
      </c>
    </row>
    <row r="322" spans="2:28" ht="15" hidden="1" customHeight="1" outlineLevel="1" x14ac:dyDescent="0.25">
      <c r="B322" s="43" t="s">
        <v>55</v>
      </c>
      <c r="C322" s="26">
        <v>7340</v>
      </c>
      <c r="D322" s="29">
        <v>0.10876132930513593</v>
      </c>
      <c r="E322" s="40">
        <v>1734</v>
      </c>
      <c r="F322" s="29">
        <v>0.76398779247202442</v>
      </c>
      <c r="G322" s="40">
        <v>587</v>
      </c>
      <c r="H322" s="29">
        <v>-5.0161812297734643E-2</v>
      </c>
      <c r="I322" s="40">
        <v>2321</v>
      </c>
      <c r="J322" s="29">
        <v>0.44971892567145533</v>
      </c>
      <c r="K322" s="26">
        <v>39689</v>
      </c>
      <c r="L322" s="29">
        <v>2.9599460412991663E-2</v>
      </c>
      <c r="M322" s="26">
        <v>25531</v>
      </c>
      <c r="N322" s="29">
        <v>0.34112517728633707</v>
      </c>
      <c r="O322" s="26">
        <v>65220</v>
      </c>
      <c r="P322" s="29">
        <v>0.13258661109663983</v>
      </c>
      <c r="Q322" s="40">
        <v>71301</v>
      </c>
      <c r="R322" s="29">
        <v>0.23838057523968326</v>
      </c>
      <c r="S322" s="40">
        <v>70997</v>
      </c>
      <c r="T322" s="29">
        <v>8.839355521147918E-2</v>
      </c>
      <c r="U322" s="40">
        <v>142298</v>
      </c>
      <c r="V322" s="29">
        <v>0.15871245124463584</v>
      </c>
      <c r="W322" s="26">
        <v>120064</v>
      </c>
      <c r="X322" s="29">
        <v>0.15749997589827136</v>
      </c>
      <c r="Y322" s="26">
        <v>97115</v>
      </c>
      <c r="Z322" s="29">
        <v>0.14406380321843404</v>
      </c>
      <c r="AA322" s="26">
        <v>217179</v>
      </c>
      <c r="AB322" s="29">
        <v>0.15145297513957146</v>
      </c>
    </row>
    <row r="323" spans="2:28" ht="15" hidden="1" customHeight="1" outlineLevel="1" x14ac:dyDescent="0.25">
      <c r="B323" s="43" t="s">
        <v>56</v>
      </c>
      <c r="C323" s="26">
        <v>7538</v>
      </c>
      <c r="D323" s="29">
        <v>3.7149146945514522E-2</v>
      </c>
      <c r="E323" s="40">
        <v>2860</v>
      </c>
      <c r="F323" s="29">
        <v>0.91946308724832204</v>
      </c>
      <c r="G323" s="40">
        <v>835</v>
      </c>
      <c r="H323" s="29">
        <v>-0.14182939362795477</v>
      </c>
      <c r="I323" s="40">
        <v>3695</v>
      </c>
      <c r="J323" s="29">
        <v>0.50020300446609833</v>
      </c>
      <c r="K323" s="26">
        <v>40406</v>
      </c>
      <c r="L323" s="29">
        <v>1.8732824042558605E-2</v>
      </c>
      <c r="M323" s="26">
        <v>16380</v>
      </c>
      <c r="N323" s="29">
        <v>9.1781643671265734E-2</v>
      </c>
      <c r="O323" s="26">
        <v>56786</v>
      </c>
      <c r="P323" s="29">
        <v>3.8780960743423742E-2</v>
      </c>
      <c r="Q323" s="40">
        <v>74759</v>
      </c>
      <c r="R323" s="29">
        <v>0.35792131361935553</v>
      </c>
      <c r="S323" s="40">
        <v>74053</v>
      </c>
      <c r="T323" s="29">
        <v>0.51738622625658248</v>
      </c>
      <c r="U323" s="40">
        <v>148812</v>
      </c>
      <c r="V323" s="29">
        <v>0.43285479072185784</v>
      </c>
      <c r="W323" s="26">
        <v>125563</v>
      </c>
      <c r="X323" s="29">
        <v>0.21346218893452518</v>
      </c>
      <c r="Y323" s="26">
        <v>91268</v>
      </c>
      <c r="Z323" s="29">
        <v>0.40891338242331621</v>
      </c>
      <c r="AA323" s="26">
        <v>216831</v>
      </c>
      <c r="AB323" s="29">
        <v>0.28871230401654646</v>
      </c>
    </row>
    <row r="324" spans="2:28" collapsed="1" x14ac:dyDescent="0.25">
      <c r="B324" s="30" t="s">
        <v>177</v>
      </c>
      <c r="C324" s="31">
        <v>63504</v>
      </c>
      <c r="D324" s="32">
        <v>-2.9836381135707413E-2</v>
      </c>
      <c r="E324" s="31">
        <v>12335</v>
      </c>
      <c r="F324" s="32">
        <v>0.41683896163565359</v>
      </c>
      <c r="G324" s="31">
        <v>7537</v>
      </c>
      <c r="H324" s="32">
        <v>-5.9638178415471033E-2</v>
      </c>
      <c r="I324" s="31">
        <v>19872</v>
      </c>
      <c r="J324" s="32">
        <v>0.18844566712517197</v>
      </c>
      <c r="K324" s="31">
        <v>291187</v>
      </c>
      <c r="L324" s="32">
        <v>-6.1978887588182152E-3</v>
      </c>
      <c r="M324" s="31">
        <v>151302</v>
      </c>
      <c r="N324" s="32">
        <v>4.6334075600614089E-2</v>
      </c>
      <c r="O324" s="31">
        <v>442489</v>
      </c>
      <c r="P324" s="32">
        <v>1.1160749991430574E-2</v>
      </c>
      <c r="Q324" s="31">
        <v>544812</v>
      </c>
      <c r="R324" s="32">
        <v>0.14254916229586923</v>
      </c>
      <c r="S324" s="31">
        <v>550694</v>
      </c>
      <c r="T324" s="32">
        <v>5.2799210822136677E-2</v>
      </c>
      <c r="U324" s="31">
        <v>1095506</v>
      </c>
      <c r="V324" s="32">
        <v>9.5599125925703632E-2</v>
      </c>
      <c r="W324" s="31">
        <v>911838</v>
      </c>
      <c r="X324" s="32">
        <v>8.0370376952743072E-2</v>
      </c>
      <c r="Y324" s="31">
        <v>709533</v>
      </c>
      <c r="Z324" s="32">
        <v>5.0081915899676366E-2</v>
      </c>
      <c r="AA324" s="31">
        <v>1621371</v>
      </c>
      <c r="AB324" s="32">
        <v>6.6903424232972686E-2</v>
      </c>
    </row>
    <row r="325" spans="2:28" ht="15" hidden="1" customHeight="1" outlineLevel="1" x14ac:dyDescent="0.25">
      <c r="B325" s="43" t="s">
        <v>58</v>
      </c>
      <c r="C325" s="26">
        <v>8591</v>
      </c>
      <c r="D325" s="29">
        <v>0.12890932982917214</v>
      </c>
      <c r="E325" s="40">
        <v>2306</v>
      </c>
      <c r="F325" s="29">
        <v>0.11996114618746967</v>
      </c>
      <c r="G325" s="40">
        <v>659</v>
      </c>
      <c r="H325" s="29">
        <v>-0.40469738030713642</v>
      </c>
      <c r="I325" s="40">
        <v>2965</v>
      </c>
      <c r="J325" s="29">
        <v>-6.3487049905243231E-2</v>
      </c>
      <c r="K325" s="26">
        <v>43629</v>
      </c>
      <c r="L325" s="29">
        <v>-2.7137314364714782E-2</v>
      </c>
      <c r="M325" s="26">
        <v>22436</v>
      </c>
      <c r="N325" s="29">
        <v>-3.0088189521009889E-2</v>
      </c>
      <c r="O325" s="26">
        <v>66065</v>
      </c>
      <c r="P325" s="29">
        <v>-2.8141457530377445E-2</v>
      </c>
      <c r="Q325" s="40">
        <v>76810</v>
      </c>
      <c r="R325" s="29">
        <v>4.7528128196385966E-2</v>
      </c>
      <c r="S325" s="40">
        <v>72370</v>
      </c>
      <c r="T325" s="29">
        <v>-0.11250367899538904</v>
      </c>
      <c r="U325" s="40">
        <v>149180</v>
      </c>
      <c r="V325" s="29">
        <v>-3.6734272191335848E-2</v>
      </c>
      <c r="W325" s="26">
        <v>131336</v>
      </c>
      <c r="X325" s="29">
        <v>2.7346683354192658E-2</v>
      </c>
      <c r="Y325" s="26">
        <v>95465</v>
      </c>
      <c r="Z325" s="29">
        <v>-9.7539302156301133E-2</v>
      </c>
      <c r="AA325" s="26">
        <v>226801</v>
      </c>
      <c r="AB325" s="29">
        <v>-2.9200892035458836E-2</v>
      </c>
    </row>
    <row r="326" spans="2:28" ht="15" hidden="1" customHeight="1" outlineLevel="1" x14ac:dyDescent="0.25">
      <c r="B326" s="43" t="s">
        <v>59</v>
      </c>
      <c r="C326" s="26">
        <v>9275</v>
      </c>
      <c r="D326" s="29">
        <v>-0.1376905912978803</v>
      </c>
      <c r="E326" s="40">
        <v>1641</v>
      </c>
      <c r="F326" s="29">
        <v>0.32125603864734309</v>
      </c>
      <c r="G326" s="40">
        <v>1159</v>
      </c>
      <c r="H326" s="29">
        <v>-8.3069620253164556E-2</v>
      </c>
      <c r="I326" s="40">
        <v>2800</v>
      </c>
      <c r="J326" s="29">
        <v>0.11731843575418988</v>
      </c>
      <c r="K326" s="26">
        <v>41434</v>
      </c>
      <c r="L326" s="29">
        <v>1.2068840667156522E-4</v>
      </c>
      <c r="M326" s="26">
        <v>25119</v>
      </c>
      <c r="N326" s="29">
        <v>0.23283435582822087</v>
      </c>
      <c r="O326" s="26">
        <v>66553</v>
      </c>
      <c r="P326" s="29">
        <v>7.6839686751666525E-2</v>
      </c>
      <c r="Q326" s="40">
        <v>96231</v>
      </c>
      <c r="R326" s="29">
        <v>0.2699068331177914</v>
      </c>
      <c r="S326" s="40">
        <v>100336</v>
      </c>
      <c r="T326" s="29">
        <v>0.12126054646030071</v>
      </c>
      <c r="U326" s="40">
        <v>196567</v>
      </c>
      <c r="V326" s="29">
        <v>0.18941928925409801</v>
      </c>
      <c r="W326" s="26">
        <v>148581</v>
      </c>
      <c r="X326" s="29">
        <v>0.14996323671684531</v>
      </c>
      <c r="Y326" s="26">
        <v>126614</v>
      </c>
      <c r="Z326" s="29">
        <v>0.13939383031568342</v>
      </c>
      <c r="AA326" s="26">
        <v>275195</v>
      </c>
      <c r="AB326" s="29">
        <v>0.14507612481223653</v>
      </c>
    </row>
    <row r="327" spans="2:28" ht="15" hidden="1" customHeight="1" outlineLevel="1" x14ac:dyDescent="0.25">
      <c r="B327" s="43" t="s">
        <v>60</v>
      </c>
      <c r="C327" s="26">
        <v>9566</v>
      </c>
      <c r="D327" s="29">
        <v>6.3118030717441709E-3</v>
      </c>
      <c r="E327" s="40">
        <v>1425</v>
      </c>
      <c r="F327" s="29">
        <v>0.39705882352941169</v>
      </c>
      <c r="G327" s="40">
        <v>898</v>
      </c>
      <c r="H327" s="29">
        <v>-4.3663471778487728E-2</v>
      </c>
      <c r="I327" s="40">
        <v>2323</v>
      </c>
      <c r="J327" s="29">
        <v>0.18580908626850423</v>
      </c>
      <c r="K327" s="26">
        <v>35475</v>
      </c>
      <c r="L327" s="29">
        <v>-8.4185254027261514E-2</v>
      </c>
      <c r="M327" s="26">
        <v>18795</v>
      </c>
      <c r="N327" s="29">
        <v>-3.659849300322926E-2</v>
      </c>
      <c r="O327" s="26">
        <v>54270</v>
      </c>
      <c r="P327" s="29">
        <v>-6.8246201390677275E-2</v>
      </c>
      <c r="Q327" s="40">
        <v>76518</v>
      </c>
      <c r="R327" s="29">
        <v>0.11269776640297824</v>
      </c>
      <c r="S327" s="40">
        <v>83384</v>
      </c>
      <c r="T327" s="29">
        <v>7.9334670895087722E-2</v>
      </c>
      <c r="U327" s="40">
        <v>159902</v>
      </c>
      <c r="V327" s="29">
        <v>9.5046670729953542E-2</v>
      </c>
      <c r="W327" s="26">
        <v>122984</v>
      </c>
      <c r="X327" s="29">
        <v>4.1972379903414403E-2</v>
      </c>
      <c r="Y327" s="26">
        <v>103077</v>
      </c>
      <c r="Z327" s="29">
        <v>5.5003428758584771E-2</v>
      </c>
      <c r="AA327" s="26">
        <v>226061</v>
      </c>
      <c r="AB327" s="29">
        <v>4.7873992388739683E-2</v>
      </c>
    </row>
    <row r="328" spans="2:28" ht="15" hidden="1" customHeight="1" outlineLevel="1" x14ac:dyDescent="0.25">
      <c r="B328" s="43" t="s">
        <v>61</v>
      </c>
      <c r="C328" s="26">
        <v>6251</v>
      </c>
      <c r="D328" s="29">
        <v>-0.32950766920519148</v>
      </c>
      <c r="E328" s="40">
        <v>1266</v>
      </c>
      <c r="F328" s="29">
        <v>0.10278745644599296</v>
      </c>
      <c r="G328" s="40">
        <v>1023</v>
      </c>
      <c r="H328" s="29">
        <v>4.7082906857727647E-2</v>
      </c>
      <c r="I328" s="40">
        <v>2289</v>
      </c>
      <c r="J328" s="29">
        <v>7.7176470588235402E-2</v>
      </c>
      <c r="K328" s="26">
        <v>32952</v>
      </c>
      <c r="L328" s="29">
        <v>-9.6760046050106907E-2</v>
      </c>
      <c r="M328" s="26">
        <v>18249</v>
      </c>
      <c r="N328" s="29">
        <v>-5.0703303892705165E-3</v>
      </c>
      <c r="O328" s="26">
        <v>51201</v>
      </c>
      <c r="P328" s="29">
        <v>-6.6084196702174247E-2</v>
      </c>
      <c r="Q328" s="40">
        <v>74533</v>
      </c>
      <c r="R328" s="29">
        <v>2.5551763993615584E-2</v>
      </c>
      <c r="S328" s="40">
        <v>77146</v>
      </c>
      <c r="T328" s="29">
        <v>5.5319963886077073E-2</v>
      </c>
      <c r="U328" s="40">
        <v>151679</v>
      </c>
      <c r="V328" s="29">
        <v>4.0479359025367367E-2</v>
      </c>
      <c r="W328" s="26">
        <v>115002</v>
      </c>
      <c r="X328" s="29">
        <v>-3.8677912546288939E-2</v>
      </c>
      <c r="Y328" s="26">
        <v>96418</v>
      </c>
      <c r="Z328" s="29">
        <v>4.3247746724229374E-2</v>
      </c>
      <c r="AA328" s="26">
        <v>211420</v>
      </c>
      <c r="AB328" s="29">
        <v>-2.9709974062721578E-3</v>
      </c>
    </row>
    <row r="329" spans="2:28" collapsed="1" x14ac:dyDescent="0.25">
      <c r="B329" s="145">
        <v>1991</v>
      </c>
      <c r="C329" s="40">
        <v>100675</v>
      </c>
      <c r="D329" s="41">
        <v>-1.8025223608361007E-2</v>
      </c>
      <c r="E329" s="40">
        <v>21752</v>
      </c>
      <c r="F329" s="41">
        <v>0.20516372098177182</v>
      </c>
      <c r="G329" s="40">
        <v>12662</v>
      </c>
      <c r="H329" s="41">
        <v>2.8260516485301368E-2</v>
      </c>
      <c r="I329" s="40">
        <v>34414</v>
      </c>
      <c r="J329" s="41">
        <v>0.13341896387050034</v>
      </c>
      <c r="K329" s="40">
        <v>530540</v>
      </c>
      <c r="L329" s="41">
        <v>1.2266696861613635E-3</v>
      </c>
      <c r="M329" s="40">
        <v>303090</v>
      </c>
      <c r="N329" s="41">
        <v>0.13019904987060649</v>
      </c>
      <c r="O329" s="40">
        <v>833630</v>
      </c>
      <c r="P329" s="41">
        <v>4.456534814250479E-2</v>
      </c>
      <c r="Q329" s="40">
        <v>1053833</v>
      </c>
      <c r="R329" s="41">
        <v>0.21912290220367669</v>
      </c>
      <c r="S329" s="40">
        <v>1100384</v>
      </c>
      <c r="T329" s="41">
        <v>0.19829683433338041</v>
      </c>
      <c r="U329" s="40">
        <v>2154217</v>
      </c>
      <c r="V329" s="41">
        <v>0.2083952007871166</v>
      </c>
      <c r="W329" s="40">
        <v>1706800</v>
      </c>
      <c r="X329" s="41">
        <v>0.12668915908246259</v>
      </c>
      <c r="Y329" s="40">
        <v>1416136</v>
      </c>
      <c r="Z329" s="41">
        <v>0.18131630710606972</v>
      </c>
      <c r="AA329" s="40">
        <v>3122936</v>
      </c>
      <c r="AB329" s="41">
        <v>0.15082108695307705</v>
      </c>
    </row>
    <row r="330" spans="2:28" ht="15" hidden="1" customHeight="1" outlineLevel="1" x14ac:dyDescent="0.25">
      <c r="B330" s="43" t="s">
        <v>49</v>
      </c>
      <c r="C330" s="26">
        <v>8028</v>
      </c>
      <c r="D330" s="29">
        <v>-0.10130975036381951</v>
      </c>
      <c r="E330" s="40">
        <v>2203</v>
      </c>
      <c r="F330" s="29">
        <v>0.86379018612521152</v>
      </c>
      <c r="G330" s="40">
        <v>1264</v>
      </c>
      <c r="H330" s="29">
        <v>3.0995106035889064E-2</v>
      </c>
      <c r="I330" s="40">
        <v>3467</v>
      </c>
      <c r="J330" s="29">
        <v>0.4397840531561461</v>
      </c>
      <c r="K330" s="26">
        <v>39892</v>
      </c>
      <c r="L330" s="29">
        <v>-1.5862834587393571E-2</v>
      </c>
      <c r="M330" s="26">
        <v>23794</v>
      </c>
      <c r="N330" s="29">
        <v>0.12108933283075762</v>
      </c>
      <c r="O330" s="26">
        <v>63686</v>
      </c>
      <c r="P330" s="29">
        <v>3.1201930083064822E-2</v>
      </c>
      <c r="Q330" s="40">
        <v>76840</v>
      </c>
      <c r="R330" s="29">
        <v>0.21991490442623984</v>
      </c>
      <c r="S330" s="40">
        <v>82274</v>
      </c>
      <c r="T330" s="29">
        <v>4.2845110652685037E-3</v>
      </c>
      <c r="U330" s="40">
        <v>159114</v>
      </c>
      <c r="V330" s="29">
        <v>9.8011883155868063E-2</v>
      </c>
      <c r="W330" s="26">
        <v>126963</v>
      </c>
      <c r="X330" s="29">
        <v>0.11725831148031474</v>
      </c>
      <c r="Y330" s="26">
        <v>107332</v>
      </c>
      <c r="Z330" s="29">
        <v>2.8350243837007572E-2</v>
      </c>
      <c r="AA330" s="26">
        <v>234295</v>
      </c>
      <c r="AB330" s="29">
        <v>7.4693478769419785E-2</v>
      </c>
    </row>
    <row r="331" spans="2:28" ht="15" hidden="1" customHeight="1" outlineLevel="1" x14ac:dyDescent="0.25">
      <c r="B331" s="43" t="s">
        <v>50</v>
      </c>
      <c r="C331" s="26">
        <v>10634</v>
      </c>
      <c r="D331" s="29">
        <v>5.099822099229101E-2</v>
      </c>
      <c r="E331" s="40">
        <v>2011</v>
      </c>
      <c r="F331" s="29">
        <v>0.94675701839303006</v>
      </c>
      <c r="G331" s="40">
        <v>1394</v>
      </c>
      <c r="H331" s="29">
        <v>-1.4326647564469885E-3</v>
      </c>
      <c r="I331" s="40">
        <v>3405</v>
      </c>
      <c r="J331" s="29">
        <v>0.40181144503911082</v>
      </c>
      <c r="K331" s="26">
        <v>44185</v>
      </c>
      <c r="L331" s="29">
        <v>2.603102359279208E-2</v>
      </c>
      <c r="M331" s="26">
        <v>20460</v>
      </c>
      <c r="N331" s="29">
        <v>0.20886262924667642</v>
      </c>
      <c r="O331" s="26">
        <v>64645</v>
      </c>
      <c r="P331" s="29">
        <v>7.7614229275367208E-2</v>
      </c>
      <c r="Q331" s="40">
        <v>70357</v>
      </c>
      <c r="R331" s="29">
        <v>0.17569306351620062</v>
      </c>
      <c r="S331" s="40">
        <v>69973</v>
      </c>
      <c r="T331" s="29">
        <v>0.17068478024460032</v>
      </c>
      <c r="U331" s="40">
        <v>140330</v>
      </c>
      <c r="V331" s="29">
        <v>0.17319042921397165</v>
      </c>
      <c r="W331" s="26">
        <v>127187</v>
      </c>
      <c r="X331" s="29">
        <v>0.11510810289501827</v>
      </c>
      <c r="Y331" s="26">
        <v>91827</v>
      </c>
      <c r="Z331" s="29">
        <v>0.17588229268042821</v>
      </c>
      <c r="AA331" s="26">
        <v>219014</v>
      </c>
      <c r="AB331" s="29">
        <v>0.13980744210252416</v>
      </c>
    </row>
    <row r="332" spans="2:28" ht="15" hidden="1" customHeight="1" outlineLevel="1" x14ac:dyDescent="0.25">
      <c r="B332" s="43" t="s">
        <v>51</v>
      </c>
      <c r="C332" s="26">
        <v>11159</v>
      </c>
      <c r="D332" s="29">
        <v>0.2114862664205841</v>
      </c>
      <c r="E332" s="40">
        <v>1483</v>
      </c>
      <c r="F332" s="29">
        <v>0.4510763209393347</v>
      </c>
      <c r="G332" s="40">
        <v>1140</v>
      </c>
      <c r="H332" s="29">
        <v>3.0741410488245968E-2</v>
      </c>
      <c r="I332" s="40">
        <v>2623</v>
      </c>
      <c r="J332" s="29">
        <v>0.23261278195488733</v>
      </c>
      <c r="K332" s="26">
        <v>53620</v>
      </c>
      <c r="L332" s="29">
        <v>0.11915843960677086</v>
      </c>
      <c r="M332" s="26">
        <v>22449</v>
      </c>
      <c r="N332" s="29">
        <v>-0.10543933054393306</v>
      </c>
      <c r="O332" s="26">
        <v>76069</v>
      </c>
      <c r="P332" s="29">
        <v>4.1955455715968482E-2</v>
      </c>
      <c r="Q332" s="40">
        <v>73523</v>
      </c>
      <c r="R332" s="29">
        <v>0.15855407258000986</v>
      </c>
      <c r="S332" s="40">
        <v>65211</v>
      </c>
      <c r="T332" s="29">
        <v>8.6922461497433101E-2</v>
      </c>
      <c r="U332" s="40">
        <v>138734</v>
      </c>
      <c r="V332" s="29">
        <v>0.12374348963606763</v>
      </c>
      <c r="W332" s="26">
        <v>139785</v>
      </c>
      <c r="X332" s="29">
        <v>0.14950043172566918</v>
      </c>
      <c r="Y332" s="26">
        <v>88800</v>
      </c>
      <c r="Z332" s="29">
        <v>3.0198266761024106E-2</v>
      </c>
      <c r="AA332" s="26">
        <v>228585</v>
      </c>
      <c r="AB332" s="29">
        <v>0.1000134743650205</v>
      </c>
    </row>
    <row r="333" spans="2:28" ht="15" hidden="1" customHeight="1" outlineLevel="1" x14ac:dyDescent="0.25">
      <c r="B333" s="43" t="s">
        <v>52</v>
      </c>
      <c r="C333" s="26">
        <v>8145</v>
      </c>
      <c r="D333" s="29">
        <v>-3.7006384488058597E-2</v>
      </c>
      <c r="E333" s="40">
        <v>1132</v>
      </c>
      <c r="F333" s="29">
        <v>-0.32296650717703346</v>
      </c>
      <c r="G333" s="40">
        <v>1122</v>
      </c>
      <c r="H333" s="29">
        <v>-0.11304347826086958</v>
      </c>
      <c r="I333" s="40">
        <v>2254</v>
      </c>
      <c r="J333" s="29">
        <v>-0.23255022131426628</v>
      </c>
      <c r="K333" s="26">
        <v>51973</v>
      </c>
      <c r="L333" s="29">
        <v>5.5846741426946123E-2</v>
      </c>
      <c r="M333" s="26">
        <v>25839</v>
      </c>
      <c r="N333" s="29">
        <v>3.6836403033586151E-2</v>
      </c>
      <c r="O333" s="26">
        <v>77812</v>
      </c>
      <c r="P333" s="29">
        <v>4.9457144783869422E-2</v>
      </c>
      <c r="Q333" s="40">
        <v>74004</v>
      </c>
      <c r="R333" s="29">
        <v>8.0665887850467355E-2</v>
      </c>
      <c r="S333" s="40">
        <v>75560</v>
      </c>
      <c r="T333" s="29">
        <v>4.2796616017333866E-2</v>
      </c>
      <c r="U333" s="40">
        <v>149564</v>
      </c>
      <c r="V333" s="29">
        <v>6.1196687928820159E-2</v>
      </c>
      <c r="W333" s="26">
        <v>135254</v>
      </c>
      <c r="X333" s="29">
        <v>5.8044025846019087E-2</v>
      </c>
      <c r="Y333" s="26">
        <v>102521</v>
      </c>
      <c r="Z333" s="29">
        <v>3.929241218510815E-2</v>
      </c>
      <c r="AA333" s="26">
        <v>237775</v>
      </c>
      <c r="AB333" s="29">
        <v>4.9876588999421489E-2</v>
      </c>
    </row>
    <row r="334" spans="2:28" ht="15" hidden="1" customHeight="1" outlineLevel="1" x14ac:dyDescent="0.25">
      <c r="B334" s="43" t="s">
        <v>53</v>
      </c>
      <c r="C334" s="26">
        <v>5354</v>
      </c>
      <c r="D334" s="29">
        <v>-0.22663585150946119</v>
      </c>
      <c r="E334" s="40">
        <v>2265</v>
      </c>
      <c r="F334" s="29">
        <v>0.88279301745635919</v>
      </c>
      <c r="G334" s="40">
        <v>691</v>
      </c>
      <c r="H334" s="29">
        <v>-0.29847715736040614</v>
      </c>
      <c r="I334" s="40">
        <v>2956</v>
      </c>
      <c r="J334" s="29">
        <v>0.35100548446069468</v>
      </c>
      <c r="K334" s="26">
        <v>57121</v>
      </c>
      <c r="L334" s="29">
        <v>7.3682825510798633E-2</v>
      </c>
      <c r="M334" s="26">
        <v>32696</v>
      </c>
      <c r="N334" s="29">
        <v>-1.8138138138138138E-2</v>
      </c>
      <c r="O334" s="26">
        <v>89817</v>
      </c>
      <c r="P334" s="29">
        <v>3.8334816938532468E-2</v>
      </c>
      <c r="Q334" s="40">
        <v>88532</v>
      </c>
      <c r="R334" s="29">
        <v>7.2920075137853813E-2</v>
      </c>
      <c r="S334" s="40">
        <v>97027</v>
      </c>
      <c r="T334" s="29">
        <v>0.1514507802765086</v>
      </c>
      <c r="U334" s="40">
        <v>185559</v>
      </c>
      <c r="V334" s="29">
        <v>0.11259743374505327</v>
      </c>
      <c r="W334" s="26">
        <v>153272</v>
      </c>
      <c r="X334" s="29">
        <v>6.5558042852574383E-2</v>
      </c>
      <c r="Y334" s="26">
        <v>130414</v>
      </c>
      <c r="Z334" s="29">
        <v>0.10007591733445809</v>
      </c>
      <c r="AA334" s="26">
        <v>283686</v>
      </c>
      <c r="AB334" s="29">
        <v>8.1153388822829964E-2</v>
      </c>
    </row>
    <row r="335" spans="2:28" ht="15" hidden="1" customHeight="1" outlineLevel="1" x14ac:dyDescent="0.25">
      <c r="B335" s="43" t="s">
        <v>54</v>
      </c>
      <c r="C335" s="26">
        <v>8120</v>
      </c>
      <c r="D335" s="29">
        <v>0.18229470005824111</v>
      </c>
      <c r="E335" s="40">
        <v>1013</v>
      </c>
      <c r="F335" s="29">
        <v>0.11196487376509334</v>
      </c>
      <c r="G335" s="40">
        <v>825</v>
      </c>
      <c r="H335" s="29">
        <v>-0.3529411764705882</v>
      </c>
      <c r="I335" s="40">
        <v>1838</v>
      </c>
      <c r="J335" s="29">
        <v>-0.15919487648673381</v>
      </c>
      <c r="K335" s="26">
        <v>43395</v>
      </c>
      <c r="L335" s="29">
        <v>1.8590240123934842E-2</v>
      </c>
      <c r="M335" s="26">
        <v>27538</v>
      </c>
      <c r="N335" s="29">
        <v>-0.10579296012469153</v>
      </c>
      <c r="O335" s="26">
        <v>70933</v>
      </c>
      <c r="P335" s="29">
        <v>-3.3597187972588149E-2</v>
      </c>
      <c r="Q335" s="40">
        <v>77986</v>
      </c>
      <c r="R335" s="29">
        <v>9.0652271201611123E-2</v>
      </c>
      <c r="S335" s="40">
        <v>92825</v>
      </c>
      <c r="T335" s="29">
        <v>6.1208857792868443E-2</v>
      </c>
      <c r="U335" s="40">
        <v>170811</v>
      </c>
      <c r="V335" s="29">
        <v>7.4451957855008688E-2</v>
      </c>
      <c r="W335" s="26">
        <v>130514</v>
      </c>
      <c r="X335" s="29">
        <v>7.0787457132074127E-2</v>
      </c>
      <c r="Y335" s="26">
        <v>121188</v>
      </c>
      <c r="Z335" s="29">
        <v>1.3769219186562154E-2</v>
      </c>
      <c r="AA335" s="26">
        <v>251702</v>
      </c>
      <c r="AB335" s="29">
        <v>4.2555130308000733E-2</v>
      </c>
    </row>
    <row r="336" spans="2:28" ht="15" hidden="1" customHeight="1" outlineLevel="1" x14ac:dyDescent="0.25">
      <c r="B336" s="43" t="s">
        <v>55</v>
      </c>
      <c r="C336" s="26">
        <v>6620</v>
      </c>
      <c r="D336" s="29">
        <v>-0.25525930925863427</v>
      </c>
      <c r="E336" s="40">
        <v>983</v>
      </c>
      <c r="F336" s="29">
        <v>-0.16765453005927178</v>
      </c>
      <c r="G336" s="40">
        <v>618</v>
      </c>
      <c r="H336" s="29">
        <v>-0.14166666666666672</v>
      </c>
      <c r="I336" s="40">
        <v>1601</v>
      </c>
      <c r="J336" s="29">
        <v>-0.15781167806417673</v>
      </c>
      <c r="K336" s="26">
        <v>38548</v>
      </c>
      <c r="L336" s="29">
        <v>0.13627118644067804</v>
      </c>
      <c r="M336" s="26">
        <v>19037</v>
      </c>
      <c r="N336" s="29">
        <v>0.18396666459356936</v>
      </c>
      <c r="O336" s="26">
        <v>57585</v>
      </c>
      <c r="P336" s="29">
        <v>0.15160787137029041</v>
      </c>
      <c r="Q336" s="40">
        <v>57576</v>
      </c>
      <c r="R336" s="29">
        <v>4.7007692167809312E-2</v>
      </c>
      <c r="S336" s="40">
        <v>65231</v>
      </c>
      <c r="T336" s="29">
        <v>6.7523115947958345E-2</v>
      </c>
      <c r="U336" s="40">
        <v>122807</v>
      </c>
      <c r="V336" s="29">
        <v>5.7805609151047488E-2</v>
      </c>
      <c r="W336" s="26">
        <v>103727</v>
      </c>
      <c r="X336" s="29">
        <v>4.7895662012809925E-2</v>
      </c>
      <c r="Y336" s="26">
        <v>84886</v>
      </c>
      <c r="Z336" s="29">
        <v>8.9623125898541822E-2</v>
      </c>
      <c r="AA336" s="26">
        <v>188613</v>
      </c>
      <c r="AB336" s="29">
        <v>6.6272824919441531E-2</v>
      </c>
    </row>
    <row r="337" spans="2:28" ht="15" hidden="1" customHeight="1" outlineLevel="1" x14ac:dyDescent="0.25">
      <c r="B337" s="43" t="s">
        <v>56</v>
      </c>
      <c r="C337" s="26">
        <v>7268</v>
      </c>
      <c r="D337" s="29">
        <v>-0.14008518693800287</v>
      </c>
      <c r="E337" s="40">
        <v>1490</v>
      </c>
      <c r="F337" s="29">
        <v>1.3605442176870763E-2</v>
      </c>
      <c r="G337" s="40">
        <v>973</v>
      </c>
      <c r="H337" s="29">
        <v>0.29216467463479412</v>
      </c>
      <c r="I337" s="40">
        <v>2463</v>
      </c>
      <c r="J337" s="29">
        <v>0.10796221322537103</v>
      </c>
      <c r="K337" s="26">
        <v>39663</v>
      </c>
      <c r="L337" s="29">
        <v>-2.1512273344023725E-2</v>
      </c>
      <c r="M337" s="26">
        <v>15003</v>
      </c>
      <c r="N337" s="29">
        <v>-5.3039846184446127E-3</v>
      </c>
      <c r="O337" s="26">
        <v>54666</v>
      </c>
      <c r="P337" s="29">
        <v>-1.7116760760904737E-2</v>
      </c>
      <c r="Q337" s="40">
        <v>55054</v>
      </c>
      <c r="R337" s="29">
        <v>-5.6324991429550941E-2</v>
      </c>
      <c r="S337" s="40">
        <v>48803</v>
      </c>
      <c r="T337" s="29">
        <v>-7.1250499552781288E-2</v>
      </c>
      <c r="U337" s="40">
        <v>103857</v>
      </c>
      <c r="V337" s="29">
        <v>-6.339787351087145E-2</v>
      </c>
      <c r="W337" s="26">
        <v>103475</v>
      </c>
      <c r="X337" s="29">
        <v>-4.8916789985017917E-2</v>
      </c>
      <c r="Y337" s="26">
        <v>64779</v>
      </c>
      <c r="Z337" s="29">
        <v>-5.2703157217437124E-2</v>
      </c>
      <c r="AA337" s="26">
        <v>168254</v>
      </c>
      <c r="AB337" s="29">
        <v>-5.0378146517665701E-2</v>
      </c>
    </row>
    <row r="338" spans="2:28" collapsed="1" x14ac:dyDescent="0.25">
      <c r="B338" s="30" t="s">
        <v>178</v>
      </c>
      <c r="C338" s="31">
        <v>65457</v>
      </c>
      <c r="D338" s="32">
        <v>7.0310839315205209E-2</v>
      </c>
      <c r="E338" s="31">
        <v>8706</v>
      </c>
      <c r="F338" s="32">
        <v>6.4563462949376316E-2</v>
      </c>
      <c r="G338" s="31">
        <v>8015</v>
      </c>
      <c r="H338" s="32">
        <v>6.8097014925373234E-2</v>
      </c>
      <c r="I338" s="31">
        <v>16721</v>
      </c>
      <c r="J338" s="32">
        <v>6.6254304297921118E-2</v>
      </c>
      <c r="K338" s="31">
        <v>293003</v>
      </c>
      <c r="L338" s="32">
        <v>-7.4029479060007342E-2</v>
      </c>
      <c r="M338" s="31">
        <v>144602</v>
      </c>
      <c r="N338" s="32">
        <v>-6.7511011085244821E-2</v>
      </c>
      <c r="O338" s="31">
        <v>437605</v>
      </c>
      <c r="P338" s="32">
        <v>-7.1885624359754763E-2</v>
      </c>
      <c r="Q338" s="31">
        <v>476839</v>
      </c>
      <c r="R338" s="32">
        <v>-7.2422184570553716E-2</v>
      </c>
      <c r="S338" s="31">
        <v>523076</v>
      </c>
      <c r="T338" s="32">
        <v>2.4450050137879265E-2</v>
      </c>
      <c r="U338" s="31">
        <v>999915</v>
      </c>
      <c r="V338" s="32">
        <v>-2.4150426336124853E-2</v>
      </c>
      <c r="W338" s="31">
        <v>844005</v>
      </c>
      <c r="X338" s="32">
        <v>-6.2041581095137799E-2</v>
      </c>
      <c r="Y338" s="31">
        <v>675693</v>
      </c>
      <c r="Z338" s="32">
        <v>3.7524121057628257E-3</v>
      </c>
      <c r="AA338" s="31">
        <v>1519698</v>
      </c>
      <c r="AB338" s="32">
        <v>-3.3884954790181054E-2</v>
      </c>
    </row>
    <row r="339" spans="2:28" ht="15" hidden="1" customHeight="1" outlineLevel="1" x14ac:dyDescent="0.25">
      <c r="B339" s="43" t="s">
        <v>58</v>
      </c>
      <c r="C339" s="26">
        <v>7610</v>
      </c>
      <c r="D339" s="29">
        <v>-0.21860560632508474</v>
      </c>
      <c r="E339" s="40">
        <v>2059</v>
      </c>
      <c r="F339" s="29">
        <v>0.69465020576131686</v>
      </c>
      <c r="G339" s="40">
        <v>1107</v>
      </c>
      <c r="H339" s="29">
        <v>9.0640394088669973E-2</v>
      </c>
      <c r="I339" s="40">
        <v>3166</v>
      </c>
      <c r="J339" s="29">
        <v>0.4197309417040358</v>
      </c>
      <c r="K339" s="26">
        <v>44846</v>
      </c>
      <c r="L339" s="29">
        <v>-4.7050468285321223E-3</v>
      </c>
      <c r="M339" s="26">
        <v>23132</v>
      </c>
      <c r="N339" s="29">
        <v>0.20116315297538678</v>
      </c>
      <c r="O339" s="26">
        <v>67978</v>
      </c>
      <c r="P339" s="29">
        <v>5.6937620498787256E-2</v>
      </c>
      <c r="Q339" s="40">
        <v>73325</v>
      </c>
      <c r="R339" s="29">
        <v>7.3824029055122642E-2</v>
      </c>
      <c r="S339" s="40">
        <v>81544</v>
      </c>
      <c r="T339" s="29">
        <v>0.33283208839345546</v>
      </c>
      <c r="U339" s="40">
        <v>154869</v>
      </c>
      <c r="V339" s="29">
        <v>0.19622291739080056</v>
      </c>
      <c r="W339" s="26">
        <v>127840</v>
      </c>
      <c r="X339" s="29">
        <v>2.8512582866705216E-2</v>
      </c>
      <c r="Y339" s="26">
        <v>105783</v>
      </c>
      <c r="Z339" s="29">
        <v>0.29868391975839126</v>
      </c>
      <c r="AA339" s="26">
        <v>233623</v>
      </c>
      <c r="AB339" s="29">
        <v>0.13547023086269738</v>
      </c>
    </row>
    <row r="340" spans="2:28" ht="15" hidden="1" customHeight="1" outlineLevel="1" x14ac:dyDescent="0.25">
      <c r="B340" s="43" t="s">
        <v>59</v>
      </c>
      <c r="C340" s="26">
        <v>10756</v>
      </c>
      <c r="D340" s="29">
        <v>2.4771341463414531E-2</v>
      </c>
      <c r="E340" s="40">
        <v>1242</v>
      </c>
      <c r="F340" s="29">
        <v>0.12398190045248869</v>
      </c>
      <c r="G340" s="40">
        <v>1264</v>
      </c>
      <c r="H340" s="29">
        <v>-0.20603015075376885</v>
      </c>
      <c r="I340" s="40">
        <v>2506</v>
      </c>
      <c r="J340" s="29">
        <v>-7.081942899517979E-2</v>
      </c>
      <c r="K340" s="26">
        <v>41429</v>
      </c>
      <c r="L340" s="29">
        <v>-0.13820647764857608</v>
      </c>
      <c r="M340" s="26">
        <v>20375</v>
      </c>
      <c r="N340" s="29">
        <v>-0.17258883248730961</v>
      </c>
      <c r="O340" s="26">
        <v>61804</v>
      </c>
      <c r="P340" s="29">
        <v>-0.14985281575834275</v>
      </c>
      <c r="Q340" s="40">
        <v>75778</v>
      </c>
      <c r="R340" s="29">
        <v>-8.3544977384321428E-2</v>
      </c>
      <c r="S340" s="40">
        <v>89485</v>
      </c>
      <c r="T340" s="29">
        <v>-1.8481956784029863E-2</v>
      </c>
      <c r="U340" s="40">
        <v>165263</v>
      </c>
      <c r="V340" s="29">
        <v>-4.9425961715442668E-2</v>
      </c>
      <c r="W340" s="26">
        <v>129205</v>
      </c>
      <c r="X340" s="29">
        <v>-9.2406574880584458E-2</v>
      </c>
      <c r="Y340" s="26">
        <v>111124</v>
      </c>
      <c r="Z340" s="29">
        <v>-5.3353437774199874E-2</v>
      </c>
      <c r="AA340" s="26">
        <v>240329</v>
      </c>
      <c r="AB340" s="29">
        <v>-7.4757360046506793E-2</v>
      </c>
    </row>
    <row r="341" spans="2:28" ht="15" hidden="1" customHeight="1" outlineLevel="1" x14ac:dyDescent="0.25">
      <c r="B341" s="43" t="s">
        <v>60</v>
      </c>
      <c r="C341" s="26">
        <v>9506</v>
      </c>
      <c r="D341" s="29">
        <v>-5.7525363455706024E-3</v>
      </c>
      <c r="E341" s="40">
        <v>1020</v>
      </c>
      <c r="F341" s="29">
        <v>-0.36606587942821633</v>
      </c>
      <c r="G341" s="40">
        <v>939</v>
      </c>
      <c r="H341" s="29">
        <v>1.4645669291338583</v>
      </c>
      <c r="I341" s="40">
        <v>1959</v>
      </c>
      <c r="J341" s="29">
        <v>-1.5577889447236148E-2</v>
      </c>
      <c r="K341" s="26">
        <v>38736</v>
      </c>
      <c r="L341" s="29">
        <v>-0.11706783369803064</v>
      </c>
      <c r="M341" s="26">
        <v>19509</v>
      </c>
      <c r="N341" s="29">
        <v>1.4086703399521783E-2</v>
      </c>
      <c r="O341" s="26">
        <v>58245</v>
      </c>
      <c r="P341" s="29">
        <v>-7.7087624782126496E-2</v>
      </c>
      <c r="Q341" s="40">
        <v>68768</v>
      </c>
      <c r="R341" s="29">
        <v>-8.0420422026690863E-2</v>
      </c>
      <c r="S341" s="40">
        <v>77255</v>
      </c>
      <c r="T341" s="29">
        <v>2.2608442426568898E-2</v>
      </c>
      <c r="U341" s="40">
        <v>146023</v>
      </c>
      <c r="V341" s="29">
        <v>-2.8643841175022833E-2</v>
      </c>
      <c r="W341" s="26">
        <v>118030</v>
      </c>
      <c r="X341" s="29">
        <v>-9.0846068523539603E-2</v>
      </c>
      <c r="Y341" s="26">
        <v>97703</v>
      </c>
      <c r="Z341" s="29">
        <v>2.6658680621230335E-2</v>
      </c>
      <c r="AA341" s="26">
        <v>215733</v>
      </c>
      <c r="AB341" s="29">
        <v>-4.114405084670425E-2</v>
      </c>
    </row>
    <row r="342" spans="2:28" ht="15" hidden="1" customHeight="1" outlineLevel="1" x14ac:dyDescent="0.25">
      <c r="B342" s="43" t="s">
        <v>61</v>
      </c>
      <c r="C342" s="26">
        <v>9323</v>
      </c>
      <c r="D342" s="29">
        <v>9.6049847166705948E-2</v>
      </c>
      <c r="E342" s="40">
        <v>1148</v>
      </c>
      <c r="F342" s="29">
        <v>-4.5719035743973402E-2</v>
      </c>
      <c r="G342" s="40">
        <v>977</v>
      </c>
      <c r="H342" s="29">
        <v>-0.17691659646166802</v>
      </c>
      <c r="I342" s="40">
        <v>2125</v>
      </c>
      <c r="J342" s="29">
        <v>-0.11087866108786615</v>
      </c>
      <c r="K342" s="26">
        <v>36482</v>
      </c>
      <c r="L342" s="29">
        <v>-0.1457406453425748</v>
      </c>
      <c r="M342" s="26">
        <v>18342</v>
      </c>
      <c r="N342" s="29">
        <v>-0.16326809908307105</v>
      </c>
      <c r="O342" s="26">
        <v>54824</v>
      </c>
      <c r="P342" s="29">
        <v>-0.15168582790474572</v>
      </c>
      <c r="Q342" s="40">
        <v>72676</v>
      </c>
      <c r="R342" s="29">
        <v>-0.10986453714817623</v>
      </c>
      <c r="S342" s="40">
        <v>73102</v>
      </c>
      <c r="T342" s="29">
        <v>-8.9672864027495858E-2</v>
      </c>
      <c r="U342" s="40">
        <v>145778</v>
      </c>
      <c r="V342" s="29">
        <v>-9.9852422676274588E-2</v>
      </c>
      <c r="W342" s="26">
        <v>119629</v>
      </c>
      <c r="X342" s="29">
        <v>-0.10765248655462811</v>
      </c>
      <c r="Y342" s="26">
        <v>92421</v>
      </c>
      <c r="Z342" s="29">
        <v>-0.10627496107764167</v>
      </c>
      <c r="AA342" s="26">
        <v>212050</v>
      </c>
      <c r="AB342" s="29">
        <v>-0.10705262094057399</v>
      </c>
    </row>
    <row r="343" spans="2:28" collapsed="1" x14ac:dyDescent="0.25">
      <c r="B343" s="145">
        <v>1990</v>
      </c>
      <c r="C343" s="40">
        <v>102523</v>
      </c>
      <c r="D343" s="41">
        <v>-3.4205022891271142E-2</v>
      </c>
      <c r="E343" s="40">
        <v>18049</v>
      </c>
      <c r="F343" s="41">
        <v>0.21903282453059569</v>
      </c>
      <c r="G343" s="40">
        <v>12314</v>
      </c>
      <c r="H343" s="41">
        <v>-4.5500348810169733E-2</v>
      </c>
      <c r="I343" s="40">
        <v>30363</v>
      </c>
      <c r="J343" s="41">
        <v>9.5860251921896955E-2</v>
      </c>
      <c r="K343" s="40">
        <v>529890</v>
      </c>
      <c r="L343" s="41">
        <v>-1.5394558579404638E-3</v>
      </c>
      <c r="M343" s="40">
        <v>268174</v>
      </c>
      <c r="N343" s="41">
        <v>-1.0839401784217273E-3</v>
      </c>
      <c r="O343" s="40">
        <v>798064</v>
      </c>
      <c r="P343" s="41">
        <v>-1.3864349601837578E-3</v>
      </c>
      <c r="Q343" s="40">
        <v>864419</v>
      </c>
      <c r="R343" s="41">
        <v>4.2071318352782328E-2</v>
      </c>
      <c r="S343" s="40">
        <v>918290</v>
      </c>
      <c r="T343" s="41">
        <v>5.8257215887745017E-2</v>
      </c>
      <c r="U343" s="40">
        <v>1782709</v>
      </c>
      <c r="V343" s="41">
        <v>5.0346500060686195E-2</v>
      </c>
      <c r="W343" s="40">
        <v>1514881</v>
      </c>
      <c r="X343" s="41">
        <v>2.2747971728080296E-2</v>
      </c>
      <c r="Y343" s="40">
        <v>1198778</v>
      </c>
      <c r="Z343" s="41">
        <v>4.3228463220039259E-2</v>
      </c>
      <c r="AA343" s="40">
        <v>2713659</v>
      </c>
      <c r="AB343" s="41">
        <v>3.1695352339341953E-2</v>
      </c>
    </row>
    <row r="344" spans="2:28" ht="15" hidden="1" customHeight="1" outlineLevel="1" x14ac:dyDescent="0.25">
      <c r="B344" s="43" t="s">
        <v>49</v>
      </c>
      <c r="C344" s="26">
        <v>8933</v>
      </c>
      <c r="D344" s="29">
        <v>0.26101072840203265</v>
      </c>
      <c r="E344" s="40">
        <v>1182</v>
      </c>
      <c r="F344" s="29">
        <v>-0.1004566210045662</v>
      </c>
      <c r="G344" s="40">
        <v>1226</v>
      </c>
      <c r="H344" s="29">
        <v>0.14901593252108714</v>
      </c>
      <c r="I344" s="40">
        <v>2408</v>
      </c>
      <c r="J344" s="29">
        <v>1.1339773204535941E-2</v>
      </c>
      <c r="K344" s="26">
        <v>40535</v>
      </c>
      <c r="L344" s="29">
        <v>-1.9591244406820696E-2</v>
      </c>
      <c r="M344" s="26">
        <v>21224</v>
      </c>
      <c r="N344" s="29">
        <v>-0.11103664921465972</v>
      </c>
      <c r="O344" s="26">
        <v>61759</v>
      </c>
      <c r="P344" s="29">
        <v>-5.3066544004906513E-2</v>
      </c>
      <c r="Q344" s="40">
        <v>62988</v>
      </c>
      <c r="R344" s="29">
        <v>-0.13646458830303532</v>
      </c>
      <c r="S344" s="40">
        <v>81923</v>
      </c>
      <c r="T344" s="29">
        <v>3.2868525896414313E-2</v>
      </c>
      <c r="U344" s="40">
        <v>144911</v>
      </c>
      <c r="V344" s="29">
        <v>-4.8253622141365304E-2</v>
      </c>
      <c r="W344" s="26">
        <v>113638</v>
      </c>
      <c r="X344" s="29">
        <v>-7.3741696213881047E-2</v>
      </c>
      <c r="Y344" s="26">
        <v>104373</v>
      </c>
      <c r="Z344" s="29">
        <v>1.1030328607877227E-3</v>
      </c>
      <c r="AA344" s="26">
        <v>218011</v>
      </c>
      <c r="AB344" s="29">
        <v>-3.9357900441961191E-2</v>
      </c>
    </row>
    <row r="345" spans="2:28" ht="15" hidden="1" customHeight="1" outlineLevel="1" x14ac:dyDescent="0.25">
      <c r="B345" s="43" t="s">
        <v>50</v>
      </c>
      <c r="C345" s="26">
        <v>10118</v>
      </c>
      <c r="D345" s="29">
        <v>0.43010600706713786</v>
      </c>
      <c r="E345" s="40">
        <v>1033</v>
      </c>
      <c r="F345" s="29">
        <v>-7.2710951526032352E-2</v>
      </c>
      <c r="G345" s="40">
        <v>1396</v>
      </c>
      <c r="H345" s="29">
        <v>0.19214346712211783</v>
      </c>
      <c r="I345" s="40">
        <v>2429</v>
      </c>
      <c r="J345" s="29">
        <v>6.3019693654266851E-2</v>
      </c>
      <c r="K345" s="26">
        <v>43064</v>
      </c>
      <c r="L345" s="29">
        <v>-3.8406573776348707E-2</v>
      </c>
      <c r="M345" s="26">
        <v>16925</v>
      </c>
      <c r="N345" s="29">
        <v>-0.20900126185913914</v>
      </c>
      <c r="O345" s="26">
        <v>59989</v>
      </c>
      <c r="P345" s="29">
        <v>-9.3561596228524779E-2</v>
      </c>
      <c r="Q345" s="40">
        <v>59843</v>
      </c>
      <c r="R345" s="29">
        <v>-9.6900277677170132E-2</v>
      </c>
      <c r="S345" s="40">
        <v>59771</v>
      </c>
      <c r="T345" s="29">
        <v>-6.5698565042048296E-2</v>
      </c>
      <c r="U345" s="40">
        <v>119614</v>
      </c>
      <c r="V345" s="29">
        <v>-8.1573734240390716E-2</v>
      </c>
      <c r="W345" s="26">
        <v>114058</v>
      </c>
      <c r="X345" s="29">
        <v>-4.343450439041574E-2</v>
      </c>
      <c r="Y345" s="26">
        <v>78092</v>
      </c>
      <c r="Z345" s="29">
        <v>-9.7640452034850167E-2</v>
      </c>
      <c r="AA345" s="26">
        <v>192150</v>
      </c>
      <c r="AB345" s="29">
        <v>-6.6231248086539463E-2</v>
      </c>
    </row>
    <row r="346" spans="2:28" ht="15" hidden="1" customHeight="1" outlineLevel="1" x14ac:dyDescent="0.25">
      <c r="B346" s="43" t="s">
        <v>51</v>
      </c>
      <c r="C346" s="26">
        <v>9211</v>
      </c>
      <c r="D346" s="29">
        <v>5.9222631094756117E-2</v>
      </c>
      <c r="E346" s="40">
        <v>1022</v>
      </c>
      <c r="F346" s="29">
        <v>0.65372168284789645</v>
      </c>
      <c r="G346" s="40">
        <v>1106</v>
      </c>
      <c r="H346" s="29">
        <v>1.3748854262144894E-2</v>
      </c>
      <c r="I346" s="40">
        <v>2128</v>
      </c>
      <c r="J346" s="29">
        <v>0.24517261556465764</v>
      </c>
      <c r="K346" s="26">
        <v>47911</v>
      </c>
      <c r="L346" s="29">
        <v>-5.2955129472227691E-2</v>
      </c>
      <c r="M346" s="26">
        <v>25095</v>
      </c>
      <c r="N346" s="29">
        <v>1.365270428565668E-2</v>
      </c>
      <c r="O346" s="26">
        <v>73006</v>
      </c>
      <c r="P346" s="29">
        <v>-3.1069584721355903E-2</v>
      </c>
      <c r="Q346" s="40">
        <v>63461</v>
      </c>
      <c r="R346" s="29">
        <v>-5.9349292225598482E-2</v>
      </c>
      <c r="S346" s="40">
        <v>59996</v>
      </c>
      <c r="T346" s="29">
        <v>1.5143567790731227E-2</v>
      </c>
      <c r="U346" s="40">
        <v>123457</v>
      </c>
      <c r="V346" s="29">
        <v>-2.4564258963702734E-2</v>
      </c>
      <c r="W346" s="26">
        <v>121605</v>
      </c>
      <c r="X346" s="29">
        <v>-4.5254339753001083E-2</v>
      </c>
      <c r="Y346" s="26">
        <v>86197</v>
      </c>
      <c r="Z346" s="29">
        <v>1.4691167641761593E-2</v>
      </c>
      <c r="AA346" s="26">
        <v>207802</v>
      </c>
      <c r="AB346" s="29">
        <v>-2.1269981819723283E-2</v>
      </c>
    </row>
    <row r="347" spans="2:28" ht="15" hidden="1" customHeight="1" outlineLevel="1" x14ac:dyDescent="0.25">
      <c r="B347" s="43" t="s">
        <v>52</v>
      </c>
      <c r="C347" s="26">
        <v>8458</v>
      </c>
      <c r="D347" s="29">
        <v>0.22811093364309576</v>
      </c>
      <c r="E347" s="40">
        <v>1672</v>
      </c>
      <c r="F347" s="29">
        <v>0.47572815533980584</v>
      </c>
      <c r="G347" s="40">
        <v>1265</v>
      </c>
      <c r="H347" s="29">
        <v>0.52043269230769229</v>
      </c>
      <c r="I347" s="40">
        <v>2937</v>
      </c>
      <c r="J347" s="29">
        <v>0.4946564885496183</v>
      </c>
      <c r="K347" s="26">
        <v>49224</v>
      </c>
      <c r="L347" s="29">
        <v>-8.3403843829323865E-3</v>
      </c>
      <c r="M347" s="26">
        <v>24921</v>
      </c>
      <c r="N347" s="29">
        <v>2.9070487673948042E-2</v>
      </c>
      <c r="O347" s="26">
        <v>74145</v>
      </c>
      <c r="P347" s="29">
        <v>3.9266129578228171E-3</v>
      </c>
      <c r="Q347" s="40">
        <v>68480</v>
      </c>
      <c r="R347" s="29">
        <v>7.6526441551908464E-2</v>
      </c>
      <c r="S347" s="40">
        <v>72459</v>
      </c>
      <c r="T347" s="29">
        <v>0.20058654913591711</v>
      </c>
      <c r="U347" s="40">
        <v>140939</v>
      </c>
      <c r="V347" s="29">
        <v>0.13692574517000766</v>
      </c>
      <c r="W347" s="26">
        <v>127834</v>
      </c>
      <c r="X347" s="29">
        <v>5.4127154283829526E-2</v>
      </c>
      <c r="Y347" s="26">
        <v>98645</v>
      </c>
      <c r="Z347" s="29">
        <v>0.15506662607433075</v>
      </c>
      <c r="AA347" s="26">
        <v>226479</v>
      </c>
      <c r="AB347" s="29">
        <v>9.58378493458234E-2</v>
      </c>
    </row>
    <row r="348" spans="2:28" ht="15" hidden="1" customHeight="1" outlineLevel="1" x14ac:dyDescent="0.25">
      <c r="B348" s="43" t="s">
        <v>53</v>
      </c>
      <c r="C348" s="26">
        <v>6923</v>
      </c>
      <c r="D348" s="29">
        <v>0.21456140350877195</v>
      </c>
      <c r="E348" s="40">
        <v>1203</v>
      </c>
      <c r="F348" s="29">
        <v>0.39721254355400704</v>
      </c>
      <c r="G348" s="40">
        <v>985</v>
      </c>
      <c r="H348" s="29">
        <v>0.76840215439856374</v>
      </c>
      <c r="I348" s="40">
        <v>2188</v>
      </c>
      <c r="J348" s="29">
        <v>0.5430183356840621</v>
      </c>
      <c r="K348" s="26">
        <v>53201</v>
      </c>
      <c r="L348" s="29">
        <v>-2.8132478398275484E-2</v>
      </c>
      <c r="M348" s="26">
        <v>33300</v>
      </c>
      <c r="N348" s="29">
        <v>0.12435425600162064</v>
      </c>
      <c r="O348" s="26">
        <v>86501</v>
      </c>
      <c r="P348" s="29">
        <v>2.5403636880912295E-2</v>
      </c>
      <c r="Q348" s="40">
        <v>82515</v>
      </c>
      <c r="R348" s="29">
        <v>0.14040300735253464</v>
      </c>
      <c r="S348" s="40">
        <v>84265</v>
      </c>
      <c r="T348" s="29">
        <v>0.25523230698187116</v>
      </c>
      <c r="U348" s="40">
        <v>166780</v>
      </c>
      <c r="V348" s="29">
        <v>0.19566697971853997</v>
      </c>
      <c r="W348" s="26">
        <v>143842</v>
      </c>
      <c r="X348" s="29">
        <v>7.6194466474135414E-2</v>
      </c>
      <c r="Y348" s="26">
        <v>118550</v>
      </c>
      <c r="Z348" s="29">
        <v>0.21833410410564724</v>
      </c>
      <c r="AA348" s="26">
        <v>262392</v>
      </c>
      <c r="AB348" s="29">
        <v>0.13607807311127762</v>
      </c>
    </row>
    <row r="349" spans="2:28" ht="15" hidden="1" customHeight="1" outlineLevel="1" x14ac:dyDescent="0.25">
      <c r="B349" s="43" t="s">
        <v>54</v>
      </c>
      <c r="C349" s="26">
        <v>6868</v>
      </c>
      <c r="D349" s="29">
        <v>0.1886465905157495</v>
      </c>
      <c r="E349" s="40">
        <v>911</v>
      </c>
      <c r="F349" s="29">
        <v>-0.32916053019145808</v>
      </c>
      <c r="G349" s="40">
        <v>1275</v>
      </c>
      <c r="H349" s="29">
        <v>0.18274582560296837</v>
      </c>
      <c r="I349" s="40">
        <v>2186</v>
      </c>
      <c r="J349" s="29">
        <v>-0.10262725779967163</v>
      </c>
      <c r="K349" s="26">
        <v>42603</v>
      </c>
      <c r="L349" s="29">
        <v>-3.3923671738588124E-2</v>
      </c>
      <c r="M349" s="26">
        <v>30796</v>
      </c>
      <c r="N349" s="29">
        <v>0.26275217319993449</v>
      </c>
      <c r="O349" s="26">
        <v>73399</v>
      </c>
      <c r="P349" s="29">
        <v>7.1721640603326087E-2</v>
      </c>
      <c r="Q349" s="40">
        <v>71504</v>
      </c>
      <c r="R349" s="29">
        <v>3.0138880885149488E-2</v>
      </c>
      <c r="S349" s="40">
        <v>87471</v>
      </c>
      <c r="T349" s="29">
        <v>0.17570128630761173</v>
      </c>
      <c r="U349" s="40">
        <v>158975</v>
      </c>
      <c r="V349" s="29">
        <v>0.10544395074090307</v>
      </c>
      <c r="W349" s="26">
        <v>121886</v>
      </c>
      <c r="X349" s="29">
        <v>1.0269629580511808E-2</v>
      </c>
      <c r="Y349" s="26">
        <v>119542</v>
      </c>
      <c r="Z349" s="29">
        <v>0.19703599859810739</v>
      </c>
      <c r="AA349" s="26">
        <v>241428</v>
      </c>
      <c r="AB349" s="29">
        <v>9.4851980844579797E-2</v>
      </c>
    </row>
    <row r="350" spans="2:28" ht="15" hidden="1" customHeight="1" outlineLevel="1" x14ac:dyDescent="0.25">
      <c r="B350" s="43" t="s">
        <v>55</v>
      </c>
      <c r="C350" s="26">
        <v>8889</v>
      </c>
      <c r="D350" s="29">
        <v>0.7226744186046512</v>
      </c>
      <c r="E350" s="40">
        <v>1181</v>
      </c>
      <c r="F350" s="29">
        <v>0.28509249183895546</v>
      </c>
      <c r="G350" s="40">
        <v>720</v>
      </c>
      <c r="H350" s="29">
        <v>1.6086956521739131</v>
      </c>
      <c r="I350" s="40">
        <v>1901</v>
      </c>
      <c r="J350" s="29">
        <v>0.59079497907949796</v>
      </c>
      <c r="K350" s="26">
        <v>33925</v>
      </c>
      <c r="L350" s="29">
        <v>-0.24977885891198581</v>
      </c>
      <c r="M350" s="26">
        <v>16079</v>
      </c>
      <c r="N350" s="29">
        <v>-0.17674466233167785</v>
      </c>
      <c r="O350" s="26">
        <v>50004</v>
      </c>
      <c r="P350" s="29">
        <v>-0.2277493783879786</v>
      </c>
      <c r="Q350" s="40">
        <v>54991</v>
      </c>
      <c r="R350" s="29">
        <v>4.8966122386693067E-2</v>
      </c>
      <c r="S350" s="40">
        <v>61105</v>
      </c>
      <c r="T350" s="29">
        <v>0.41715756760517642</v>
      </c>
      <c r="U350" s="40">
        <v>116096</v>
      </c>
      <c r="V350" s="29">
        <v>0.21513051851541731</v>
      </c>
      <c r="W350" s="26">
        <v>98986</v>
      </c>
      <c r="X350" s="29">
        <v>-4.5669716456330778E-2</v>
      </c>
      <c r="Y350" s="26">
        <v>77904</v>
      </c>
      <c r="Z350" s="29">
        <v>0.2380452920143028</v>
      </c>
      <c r="AA350" s="26">
        <v>176890</v>
      </c>
      <c r="AB350" s="29">
        <v>6.1458883394940322E-2</v>
      </c>
    </row>
    <row r="351" spans="2:28" ht="15" hidden="1" customHeight="1" outlineLevel="1" x14ac:dyDescent="0.25">
      <c r="B351" s="43" t="s">
        <v>56</v>
      </c>
      <c r="C351" s="26">
        <v>8452</v>
      </c>
      <c r="D351" s="29">
        <v>0.47943287239628907</v>
      </c>
      <c r="E351" s="40">
        <v>1470</v>
      </c>
      <c r="F351" s="29">
        <v>0.42166344294003877</v>
      </c>
      <c r="G351" s="40">
        <v>753</v>
      </c>
      <c r="H351" s="29">
        <v>0.39703153988868278</v>
      </c>
      <c r="I351" s="40">
        <v>2223</v>
      </c>
      <c r="J351" s="29">
        <v>0.41322314049586772</v>
      </c>
      <c r="K351" s="26">
        <v>40535</v>
      </c>
      <c r="L351" s="29">
        <v>-0.17783907672961075</v>
      </c>
      <c r="M351" s="26">
        <v>15083</v>
      </c>
      <c r="N351" s="29">
        <v>-0.2063249842138497</v>
      </c>
      <c r="O351" s="26">
        <v>55618</v>
      </c>
      <c r="P351" s="29">
        <v>-0.18576427013336849</v>
      </c>
      <c r="Q351" s="40">
        <v>58340</v>
      </c>
      <c r="R351" s="29">
        <v>9.6678384119405214E-2</v>
      </c>
      <c r="S351" s="40">
        <v>52547</v>
      </c>
      <c r="T351" s="29">
        <v>0.30665174686062424</v>
      </c>
      <c r="U351" s="40">
        <v>110887</v>
      </c>
      <c r="V351" s="29">
        <v>0.18707446580739084</v>
      </c>
      <c r="W351" s="26">
        <v>108797</v>
      </c>
      <c r="X351" s="29">
        <v>-4.1191062454803973E-3</v>
      </c>
      <c r="Y351" s="26">
        <v>68383</v>
      </c>
      <c r="Z351" s="29">
        <v>0.14433213962984026</v>
      </c>
      <c r="AA351" s="26">
        <v>177180</v>
      </c>
      <c r="AB351" s="29">
        <v>4.8371349960060428E-2</v>
      </c>
    </row>
    <row r="352" spans="2:28" collapsed="1" x14ac:dyDescent="0.25">
      <c r="B352" s="30" t="s">
        <v>179</v>
      </c>
      <c r="C352" s="31">
        <v>61157</v>
      </c>
      <c r="D352" s="32">
        <v>0.32279973179330779</v>
      </c>
      <c r="E352" s="31">
        <v>8178</v>
      </c>
      <c r="F352" s="32">
        <v>6.8321358589157333E-2</v>
      </c>
      <c r="G352" s="31">
        <v>7504</v>
      </c>
      <c r="H352" s="32">
        <v>-5.4435483870967749E-2</v>
      </c>
      <c r="I352" s="31">
        <v>15682</v>
      </c>
      <c r="J352" s="32">
        <v>5.8367006606374616E-3</v>
      </c>
      <c r="K352" s="31">
        <v>316428</v>
      </c>
      <c r="L352" s="32">
        <v>-0.10892209953619614</v>
      </c>
      <c r="M352" s="31">
        <v>155071</v>
      </c>
      <c r="N352" s="32">
        <v>8.2512513001654408E-2</v>
      </c>
      <c r="O352" s="31">
        <v>471499</v>
      </c>
      <c r="P352" s="32">
        <v>-5.3894991150939653E-2</v>
      </c>
      <c r="Q352" s="31">
        <v>514069</v>
      </c>
      <c r="R352" s="32">
        <v>9.7439083227660372E-2</v>
      </c>
      <c r="S352" s="31">
        <v>510592</v>
      </c>
      <c r="T352" s="32">
        <v>0.18725207063167626</v>
      </c>
      <c r="U352" s="31">
        <v>1024661</v>
      </c>
      <c r="V352" s="32">
        <v>0.14042814149994221</v>
      </c>
      <c r="W352" s="31">
        <v>899832</v>
      </c>
      <c r="X352" s="32">
        <v>2.5541900638348158E-2</v>
      </c>
      <c r="Y352" s="31">
        <v>673167</v>
      </c>
      <c r="Z352" s="32">
        <v>0.15803118167289698</v>
      </c>
      <c r="AA352" s="31">
        <v>1572999</v>
      </c>
      <c r="AB352" s="32">
        <v>7.8339014097252191E-2</v>
      </c>
    </row>
    <row r="353" spans="2:28" ht="15" hidden="1" customHeight="1" outlineLevel="1" x14ac:dyDescent="0.25">
      <c r="B353" s="43" t="s">
        <v>58</v>
      </c>
      <c r="C353" s="26">
        <v>9739</v>
      </c>
      <c r="D353" s="29">
        <v>0.69816913687881432</v>
      </c>
      <c r="E353" s="40">
        <v>1215</v>
      </c>
      <c r="F353" s="29">
        <v>-0.10530191458026505</v>
      </c>
      <c r="G353" s="40">
        <v>1015</v>
      </c>
      <c r="H353" s="29">
        <v>0.13534675615212532</v>
      </c>
      <c r="I353" s="40">
        <v>2230</v>
      </c>
      <c r="J353" s="29">
        <v>-9.7690941385435437E-3</v>
      </c>
      <c r="K353" s="26">
        <v>45058</v>
      </c>
      <c r="L353" s="29">
        <v>-3.7674597411473276E-2</v>
      </c>
      <c r="M353" s="26">
        <v>19258</v>
      </c>
      <c r="N353" s="29">
        <v>1.9805126032620191E-2</v>
      </c>
      <c r="O353" s="26">
        <v>64316</v>
      </c>
      <c r="P353" s="29">
        <v>-2.1154841262593926E-2</v>
      </c>
      <c r="Q353" s="40">
        <v>68284</v>
      </c>
      <c r="R353" s="29">
        <v>9.8785099364389728E-2</v>
      </c>
      <c r="S353" s="40">
        <v>61181</v>
      </c>
      <c r="T353" s="29">
        <v>0.20087541955365373</v>
      </c>
      <c r="U353" s="40">
        <v>129465</v>
      </c>
      <c r="V353" s="29">
        <v>0.14477593463728655</v>
      </c>
      <c r="W353" s="26">
        <v>124296</v>
      </c>
      <c r="X353" s="29">
        <v>7.0963294847492753E-2</v>
      </c>
      <c r="Y353" s="26">
        <v>81454</v>
      </c>
      <c r="Z353" s="29">
        <v>0.15170024743725707</v>
      </c>
      <c r="AA353" s="26">
        <v>205750</v>
      </c>
      <c r="AB353" s="29">
        <v>0.10153384907781682</v>
      </c>
    </row>
    <row r="354" spans="2:28" ht="15" hidden="1" customHeight="1" outlineLevel="1" x14ac:dyDescent="0.25">
      <c r="B354" s="43" t="s">
        <v>59</v>
      </c>
      <c r="C354" s="26">
        <v>10496</v>
      </c>
      <c r="D354" s="29">
        <v>0.47415730337078643</v>
      </c>
      <c r="E354" s="40">
        <v>1105</v>
      </c>
      <c r="F354" s="29">
        <v>-0.2441860465116279</v>
      </c>
      <c r="G354" s="40">
        <v>1592</v>
      </c>
      <c r="H354" s="29">
        <v>0.24764890282131669</v>
      </c>
      <c r="I354" s="40">
        <v>2697</v>
      </c>
      <c r="J354" s="29">
        <v>-1.4974433893352845E-2</v>
      </c>
      <c r="K354" s="26">
        <v>48073</v>
      </c>
      <c r="L354" s="29">
        <v>-7.3880712028974393E-2</v>
      </c>
      <c r="M354" s="26">
        <v>24625</v>
      </c>
      <c r="N354" s="29">
        <v>-3.4399028733306247E-3</v>
      </c>
      <c r="O354" s="26">
        <v>72698</v>
      </c>
      <c r="P354" s="29">
        <v>-5.1162912109426029E-2</v>
      </c>
      <c r="Q354" s="40">
        <v>82686</v>
      </c>
      <c r="R354" s="29">
        <v>0.16859109346071777</v>
      </c>
      <c r="S354" s="40">
        <v>91170</v>
      </c>
      <c r="T354" s="29">
        <v>0.23357733367610645</v>
      </c>
      <c r="U354" s="40">
        <v>173856</v>
      </c>
      <c r="V354" s="29">
        <v>0.20179173809655482</v>
      </c>
      <c r="W354" s="26">
        <v>142360</v>
      </c>
      <c r="X354" s="29">
        <v>8.4672411559883365E-2</v>
      </c>
      <c r="Y354" s="26">
        <v>117387</v>
      </c>
      <c r="Z354" s="29">
        <v>0.17512738630334468</v>
      </c>
      <c r="AA354" s="26">
        <v>259747</v>
      </c>
      <c r="AB354" s="29">
        <v>0.12376481785930604</v>
      </c>
    </row>
    <row r="355" spans="2:28" ht="15" hidden="1" customHeight="1" outlineLevel="1" x14ac:dyDescent="0.25">
      <c r="B355" s="43" t="s">
        <v>60</v>
      </c>
      <c r="C355" s="26">
        <v>9561</v>
      </c>
      <c r="D355" s="29">
        <v>0.38284639861151293</v>
      </c>
      <c r="E355" s="40">
        <v>1609</v>
      </c>
      <c r="F355" s="29">
        <v>0.24632068164213794</v>
      </c>
      <c r="G355" s="40">
        <v>381</v>
      </c>
      <c r="H355" s="29">
        <v>-0.25875486381322954</v>
      </c>
      <c r="I355" s="40">
        <v>1990</v>
      </c>
      <c r="J355" s="29">
        <v>0.10249307479224368</v>
      </c>
      <c r="K355" s="26">
        <v>43872</v>
      </c>
      <c r="L355" s="29">
        <v>-7.5269270493012685E-2</v>
      </c>
      <c r="M355" s="26">
        <v>19238</v>
      </c>
      <c r="N355" s="29">
        <v>1.3753491068135171E-2</v>
      </c>
      <c r="O355" s="26">
        <v>63110</v>
      </c>
      <c r="P355" s="29">
        <v>-4.9834387232761235E-2</v>
      </c>
      <c r="Q355" s="40">
        <v>74782</v>
      </c>
      <c r="R355" s="29">
        <v>4.7308274046272025E-2</v>
      </c>
      <c r="S355" s="40">
        <v>75547</v>
      </c>
      <c r="T355" s="29">
        <v>0.1009312018186852</v>
      </c>
      <c r="U355" s="40">
        <v>150329</v>
      </c>
      <c r="V355" s="29">
        <v>7.3586859489376932E-2</v>
      </c>
      <c r="W355" s="26">
        <v>129824</v>
      </c>
      <c r="X355" s="29">
        <v>2.1817838365393749E-2</v>
      </c>
      <c r="Y355" s="26">
        <v>95166</v>
      </c>
      <c r="Z355" s="29">
        <v>8.0057199927365152E-2</v>
      </c>
      <c r="AA355" s="26">
        <v>224990</v>
      </c>
      <c r="AB355" s="29">
        <v>4.5667490844193193E-2</v>
      </c>
    </row>
    <row r="356" spans="2:28" ht="15" hidden="1" customHeight="1" outlineLevel="1" x14ac:dyDescent="0.25">
      <c r="B356" s="43" t="s">
        <v>61</v>
      </c>
      <c r="C356" s="26">
        <v>8506</v>
      </c>
      <c r="D356" s="29">
        <v>0.22335682439234872</v>
      </c>
      <c r="E356" s="40">
        <v>1203</v>
      </c>
      <c r="F356" s="29">
        <v>1.51898734177216E-2</v>
      </c>
      <c r="G356" s="40">
        <v>1187</v>
      </c>
      <c r="H356" s="29">
        <v>0.62825788751714673</v>
      </c>
      <c r="I356" s="40">
        <v>2390</v>
      </c>
      <c r="J356" s="29">
        <v>0.24869383490073149</v>
      </c>
      <c r="K356" s="26">
        <v>42706</v>
      </c>
      <c r="L356" s="29">
        <v>-0.14958779720418969</v>
      </c>
      <c r="M356" s="26">
        <v>21921</v>
      </c>
      <c r="N356" s="29">
        <v>-2.0640664790242624E-2</v>
      </c>
      <c r="O356" s="26">
        <v>64627</v>
      </c>
      <c r="P356" s="29">
        <v>-0.10983319788983625</v>
      </c>
      <c r="Q356" s="40">
        <v>81646</v>
      </c>
      <c r="R356" s="29">
        <v>6.9687004598634861E-2</v>
      </c>
      <c r="S356" s="40">
        <v>80303</v>
      </c>
      <c r="T356" s="29">
        <v>8.6526492395951671E-2</v>
      </c>
      <c r="U356" s="40">
        <v>161949</v>
      </c>
      <c r="V356" s="29">
        <v>7.7971178487036941E-2</v>
      </c>
      <c r="W356" s="26">
        <v>134061</v>
      </c>
      <c r="X356" s="29">
        <v>-4.6182517466940576E-3</v>
      </c>
      <c r="Y356" s="26">
        <v>103411</v>
      </c>
      <c r="Z356" s="29">
        <v>6.5873015873015861E-2</v>
      </c>
      <c r="AA356" s="26">
        <v>237472</v>
      </c>
      <c r="AB356" s="29">
        <v>2.4898253367457546E-2</v>
      </c>
    </row>
    <row r="357" spans="2:28" collapsed="1" x14ac:dyDescent="0.25">
      <c r="B357" s="145">
        <v>1989</v>
      </c>
      <c r="C357" s="40">
        <v>106154</v>
      </c>
      <c r="D357" s="41">
        <v>0.34687559474719287</v>
      </c>
      <c r="E357" s="40">
        <v>14806</v>
      </c>
      <c r="F357" s="41">
        <v>8.4927090202975064E-2</v>
      </c>
      <c r="G357" s="40">
        <v>12901</v>
      </c>
      <c r="H357" s="41">
        <v>0.28701117318435765</v>
      </c>
      <c r="I357" s="40">
        <v>27707</v>
      </c>
      <c r="J357" s="41">
        <v>0.17050399222677548</v>
      </c>
      <c r="K357" s="40">
        <v>530707</v>
      </c>
      <c r="L357" s="41">
        <v>-7.8811201313635726E-2</v>
      </c>
      <c r="M357" s="40">
        <v>268465</v>
      </c>
      <c r="N357" s="41">
        <v>-1.2051961433723446E-2</v>
      </c>
      <c r="O357" s="40">
        <v>799172</v>
      </c>
      <c r="P357" s="41">
        <v>-5.7414569305219931E-2</v>
      </c>
      <c r="Q357" s="40">
        <v>829520</v>
      </c>
      <c r="R357" s="41">
        <v>3.9101596507600478E-2</v>
      </c>
      <c r="S357" s="40">
        <v>867738</v>
      </c>
      <c r="T357" s="41">
        <v>0.14933707731228218</v>
      </c>
      <c r="U357" s="40">
        <v>1697258</v>
      </c>
      <c r="V357" s="41">
        <v>9.2682330143340375E-2</v>
      </c>
      <c r="W357" s="40">
        <v>1481187</v>
      </c>
      <c r="X357" s="41">
        <v>9.7547307956080687E-3</v>
      </c>
      <c r="Y357" s="40">
        <v>1149104</v>
      </c>
      <c r="Z357" s="41">
        <v>0.10836707647137112</v>
      </c>
      <c r="AA357" s="40">
        <v>2630291</v>
      </c>
      <c r="AB357" s="41">
        <v>5.0590102698799155E-2</v>
      </c>
    </row>
    <row r="358" spans="2:28" ht="15" hidden="1" customHeight="1" outlineLevel="1" x14ac:dyDescent="0.25">
      <c r="B358" s="43" t="s">
        <v>49</v>
      </c>
      <c r="C358" s="26">
        <v>7084</v>
      </c>
      <c r="D358" s="29">
        <v>5.9052175213036406E-2</v>
      </c>
      <c r="E358" s="40">
        <v>1314</v>
      </c>
      <c r="F358" s="29">
        <v>0.24431818181818188</v>
      </c>
      <c r="G358" s="40">
        <v>1067</v>
      </c>
      <c r="H358" s="29">
        <v>0.18555555555555547</v>
      </c>
      <c r="I358" s="40">
        <v>2381</v>
      </c>
      <c r="J358" s="29">
        <v>0.2172801635991819</v>
      </c>
      <c r="K358" s="26">
        <v>41345</v>
      </c>
      <c r="L358" s="29">
        <v>-0.16876093206538134</v>
      </c>
      <c r="M358" s="26">
        <v>23875</v>
      </c>
      <c r="N358" s="29">
        <v>0.27776291142627785</v>
      </c>
      <c r="O358" s="26">
        <v>65220</v>
      </c>
      <c r="P358" s="29">
        <v>-4.682567520168357E-2</v>
      </c>
      <c r="Q358" s="40">
        <v>72942</v>
      </c>
      <c r="R358" s="29">
        <v>0.14585984259390172</v>
      </c>
      <c r="S358" s="40">
        <v>79316</v>
      </c>
      <c r="T358" s="29">
        <v>0.29185465087870743</v>
      </c>
      <c r="U358" s="40">
        <v>152258</v>
      </c>
      <c r="V358" s="29">
        <v>0.21753802357381602</v>
      </c>
      <c r="W358" s="26">
        <v>122685</v>
      </c>
      <c r="X358" s="29">
        <v>1.2745478409456723E-2</v>
      </c>
      <c r="Y358" s="26">
        <v>104258</v>
      </c>
      <c r="Z358" s="29">
        <v>0.28713580246913573</v>
      </c>
      <c r="AA358" s="26">
        <v>226943</v>
      </c>
      <c r="AB358" s="29">
        <v>0.12269653360772925</v>
      </c>
    </row>
    <row r="359" spans="2:28" ht="15" hidden="1" customHeight="1" outlineLevel="1" x14ac:dyDescent="0.25">
      <c r="B359" s="43" t="s">
        <v>50</v>
      </c>
      <c r="C359" s="26">
        <v>7075</v>
      </c>
      <c r="D359" s="29">
        <v>-5.6289182339602561E-2</v>
      </c>
      <c r="E359" s="40">
        <v>1114</v>
      </c>
      <c r="F359" s="29">
        <v>1.0629629629629629</v>
      </c>
      <c r="G359" s="40">
        <v>1171</v>
      </c>
      <c r="H359" s="29">
        <v>-0.52801289802498985</v>
      </c>
      <c r="I359" s="40">
        <v>2285</v>
      </c>
      <c r="J359" s="29">
        <v>-0.24362793776895064</v>
      </c>
      <c r="K359" s="26">
        <v>44784</v>
      </c>
      <c r="L359" s="29">
        <v>-0.17334563913244116</v>
      </c>
      <c r="M359" s="26">
        <v>21397</v>
      </c>
      <c r="N359" s="29">
        <v>8.5205660090277524E-2</v>
      </c>
      <c r="O359" s="26">
        <v>66181</v>
      </c>
      <c r="P359" s="29">
        <v>-0.10435500460130998</v>
      </c>
      <c r="Q359" s="40">
        <v>66264</v>
      </c>
      <c r="R359" s="29">
        <v>2.2687285859801731E-2</v>
      </c>
      <c r="S359" s="40">
        <v>63974</v>
      </c>
      <c r="T359" s="29">
        <v>0.21630511245888551</v>
      </c>
      <c r="U359" s="40">
        <v>130238</v>
      </c>
      <c r="V359" s="29">
        <v>0.10943769113475477</v>
      </c>
      <c r="W359" s="26">
        <v>119237</v>
      </c>
      <c r="X359" s="29">
        <v>-6.1170338409209046E-2</v>
      </c>
      <c r="Y359" s="26">
        <v>86542</v>
      </c>
      <c r="Z359" s="29">
        <v>0.15677756539638832</v>
      </c>
      <c r="AA359" s="26">
        <v>205779</v>
      </c>
      <c r="AB359" s="29">
        <v>1.9621542074829357E-2</v>
      </c>
    </row>
    <row r="360" spans="2:28" ht="15" hidden="1" customHeight="1" outlineLevel="1" x14ac:dyDescent="0.25">
      <c r="B360" s="43" t="s">
        <v>51</v>
      </c>
      <c r="C360" s="26">
        <v>8696</v>
      </c>
      <c r="D360" s="29">
        <v>0.63305164319248819</v>
      </c>
      <c r="E360" s="40">
        <v>618</v>
      </c>
      <c r="F360" s="29">
        <v>-0.19003931847968547</v>
      </c>
      <c r="G360" s="40">
        <v>1091</v>
      </c>
      <c r="H360" s="29">
        <v>-4.4658493870402771E-2</v>
      </c>
      <c r="I360" s="40">
        <v>1709</v>
      </c>
      <c r="J360" s="29">
        <v>-0.1028871391076116</v>
      </c>
      <c r="K360" s="26">
        <v>50590</v>
      </c>
      <c r="L360" s="29">
        <v>-7.6858508813546944E-2</v>
      </c>
      <c r="M360" s="26">
        <v>24757</v>
      </c>
      <c r="N360" s="29">
        <v>0.2443830108067353</v>
      </c>
      <c r="O360" s="26">
        <v>75347</v>
      </c>
      <c r="P360" s="29">
        <v>8.7018220276584568E-3</v>
      </c>
      <c r="Q360" s="40">
        <v>67465</v>
      </c>
      <c r="R360" s="29">
        <v>0.13688450001685148</v>
      </c>
      <c r="S360" s="40">
        <v>59101</v>
      </c>
      <c r="T360" s="29">
        <v>0.2139468008626888</v>
      </c>
      <c r="U360" s="40">
        <v>126566</v>
      </c>
      <c r="V360" s="29">
        <v>0.17161450378146204</v>
      </c>
      <c r="W360" s="26">
        <v>127369</v>
      </c>
      <c r="X360" s="29">
        <v>5.9360236875374284E-2</v>
      </c>
      <c r="Y360" s="26">
        <v>84949</v>
      </c>
      <c r="Z360" s="29">
        <v>0.2180814453685116</v>
      </c>
      <c r="AA360" s="26">
        <v>212318</v>
      </c>
      <c r="AB360" s="29">
        <v>0.1176278609479291</v>
      </c>
    </row>
    <row r="361" spans="2:28" ht="15" hidden="1" customHeight="1" outlineLevel="1" x14ac:dyDescent="0.25">
      <c r="B361" s="43" t="s">
        <v>52</v>
      </c>
      <c r="C361" s="26">
        <v>6887</v>
      </c>
      <c r="D361" s="29">
        <v>7.5085857009054013E-2</v>
      </c>
      <c r="E361" s="40">
        <v>1133</v>
      </c>
      <c r="F361" s="29">
        <v>0.27017937219730936</v>
      </c>
      <c r="G361" s="40">
        <v>832</v>
      </c>
      <c r="H361" s="29">
        <v>-0.10537634408602148</v>
      </c>
      <c r="I361" s="40">
        <v>1965</v>
      </c>
      <c r="J361" s="29">
        <v>7.848518111964875E-2</v>
      </c>
      <c r="K361" s="26">
        <v>49638</v>
      </c>
      <c r="L361" s="29">
        <v>-8.875956896076953E-2</v>
      </c>
      <c r="M361" s="26">
        <v>24217</v>
      </c>
      <c r="N361" s="29">
        <v>0.24024377752739934</v>
      </c>
      <c r="O361" s="26">
        <v>73855</v>
      </c>
      <c r="P361" s="29">
        <v>-1.945972242868188E-3</v>
      </c>
      <c r="Q361" s="40">
        <v>63612</v>
      </c>
      <c r="R361" s="29">
        <v>0.22300194182223665</v>
      </c>
      <c r="S361" s="40">
        <v>60353</v>
      </c>
      <c r="T361" s="29">
        <v>0.39492904359081038</v>
      </c>
      <c r="U361" s="40">
        <v>123965</v>
      </c>
      <c r="V361" s="29">
        <v>0.30107368885063868</v>
      </c>
      <c r="W361" s="26">
        <v>121270</v>
      </c>
      <c r="X361" s="29">
        <v>6.579132391197362E-2</v>
      </c>
      <c r="Y361" s="26">
        <v>85402</v>
      </c>
      <c r="Z361" s="29">
        <v>0.34022786478767153</v>
      </c>
      <c r="AA361" s="26">
        <v>206672</v>
      </c>
      <c r="AB361" s="29">
        <v>0.16430993881896949</v>
      </c>
    </row>
    <row r="362" spans="2:28" ht="15" hidden="1" customHeight="1" outlineLevel="1" x14ac:dyDescent="0.25">
      <c r="B362" s="43" t="s">
        <v>53</v>
      </c>
      <c r="C362" s="26">
        <v>5700</v>
      </c>
      <c r="D362" s="29">
        <v>0.20431016268751323</v>
      </c>
      <c r="E362" s="40">
        <v>861</v>
      </c>
      <c r="F362" s="29">
        <v>0.5026178010471205</v>
      </c>
      <c r="G362" s="40">
        <v>557</v>
      </c>
      <c r="H362" s="29">
        <v>-0.24831309041835359</v>
      </c>
      <c r="I362" s="40">
        <v>1418</v>
      </c>
      <c r="J362" s="29">
        <v>7.9147640791476404E-2</v>
      </c>
      <c r="K362" s="26">
        <v>54741</v>
      </c>
      <c r="L362" s="29">
        <v>-5.5473117537442218E-2</v>
      </c>
      <c r="M362" s="26">
        <v>29617</v>
      </c>
      <c r="N362" s="29">
        <v>0.24071048552637087</v>
      </c>
      <c r="O362" s="26">
        <v>84358</v>
      </c>
      <c r="P362" s="29">
        <v>3.0931110758062763E-2</v>
      </c>
      <c r="Q362" s="40">
        <v>72356</v>
      </c>
      <c r="R362" s="29">
        <v>0.22070384991733305</v>
      </c>
      <c r="S362" s="40">
        <v>67131</v>
      </c>
      <c r="T362" s="29">
        <v>0.38597324304236524</v>
      </c>
      <c r="U362" s="40">
        <v>139487</v>
      </c>
      <c r="V362" s="29">
        <v>0.29502367468201651</v>
      </c>
      <c r="W362" s="26">
        <v>133658</v>
      </c>
      <c r="X362" s="29">
        <v>9.0765162890905637E-2</v>
      </c>
      <c r="Y362" s="26">
        <v>97305</v>
      </c>
      <c r="Z362" s="29">
        <v>0.33161359188756445</v>
      </c>
      <c r="AA362" s="26">
        <v>230963</v>
      </c>
      <c r="AB362" s="29">
        <v>0.18073810509741373</v>
      </c>
    </row>
    <row r="363" spans="2:28" ht="15" hidden="1" customHeight="1" outlineLevel="1" x14ac:dyDescent="0.25">
      <c r="B363" s="43" t="s">
        <v>54</v>
      </c>
      <c r="C363" s="26">
        <v>5778</v>
      </c>
      <c r="D363" s="29">
        <v>-0.12850678733031673</v>
      </c>
      <c r="E363" s="40">
        <v>1358</v>
      </c>
      <c r="F363" s="29">
        <v>0.87828492392807744</v>
      </c>
      <c r="G363" s="40">
        <v>1078</v>
      </c>
      <c r="H363" s="29">
        <v>1.1257035647279645E-2</v>
      </c>
      <c r="I363" s="40">
        <v>2436</v>
      </c>
      <c r="J363" s="29">
        <v>0.36165455561766358</v>
      </c>
      <c r="K363" s="26">
        <v>44099</v>
      </c>
      <c r="L363" s="29">
        <v>-1.7883390494855433E-2</v>
      </c>
      <c r="M363" s="26">
        <v>24388</v>
      </c>
      <c r="N363" s="29">
        <v>0.23702764392594466</v>
      </c>
      <c r="O363" s="26">
        <v>68487</v>
      </c>
      <c r="P363" s="29">
        <v>5.9891359858860627E-2</v>
      </c>
      <c r="Q363" s="40">
        <v>69412</v>
      </c>
      <c r="R363" s="29">
        <v>-3.305704534373477E-2</v>
      </c>
      <c r="S363" s="40">
        <v>74399</v>
      </c>
      <c r="T363" s="29">
        <v>0.31892073959829115</v>
      </c>
      <c r="U363" s="40">
        <v>143811</v>
      </c>
      <c r="V363" s="29">
        <v>0.121823174251525</v>
      </c>
      <c r="W363" s="26">
        <v>120647</v>
      </c>
      <c r="X363" s="29">
        <v>-2.7354079329248604E-2</v>
      </c>
      <c r="Y363" s="26">
        <v>99865</v>
      </c>
      <c r="Z363" s="29">
        <v>0.29335353692335597</v>
      </c>
      <c r="AA363" s="26">
        <v>220512</v>
      </c>
      <c r="AB363" s="29">
        <v>9.5690023552326808E-2</v>
      </c>
    </row>
    <row r="364" spans="2:28" ht="15" hidden="1" customHeight="1" outlineLevel="1" x14ac:dyDescent="0.25">
      <c r="B364" s="43" t="s">
        <v>55</v>
      </c>
      <c r="C364" s="26">
        <v>5160</v>
      </c>
      <c r="D364" s="29">
        <v>-9.6796779275336919E-2</v>
      </c>
      <c r="E364" s="40">
        <v>919</v>
      </c>
      <c r="F364" s="29">
        <v>1.3230429988974723E-2</v>
      </c>
      <c r="G364" s="40">
        <v>276</v>
      </c>
      <c r="H364" s="29">
        <v>-0.18584070796460173</v>
      </c>
      <c r="I364" s="40">
        <v>1195</v>
      </c>
      <c r="J364" s="29">
        <v>-4.0930979133226297E-2</v>
      </c>
      <c r="K364" s="26">
        <v>45220</v>
      </c>
      <c r="L364" s="29">
        <v>-5.7111282553848119E-2</v>
      </c>
      <c r="M364" s="26">
        <v>19531</v>
      </c>
      <c r="N364" s="29">
        <v>0.27988204456094357</v>
      </c>
      <c r="O364" s="26">
        <v>64751</v>
      </c>
      <c r="P364" s="29">
        <v>2.4233221025324658E-2</v>
      </c>
      <c r="Q364" s="40">
        <v>52424</v>
      </c>
      <c r="R364" s="29">
        <v>0.16929116295668467</v>
      </c>
      <c r="S364" s="40">
        <v>43118</v>
      </c>
      <c r="T364" s="29">
        <v>0.13495301518780756</v>
      </c>
      <c r="U364" s="40">
        <v>95542</v>
      </c>
      <c r="V364" s="29">
        <v>0.15354059764563832</v>
      </c>
      <c r="W364" s="26">
        <v>103723</v>
      </c>
      <c r="X364" s="29">
        <v>4.3354490861356121E-2</v>
      </c>
      <c r="Y364" s="26">
        <v>62925</v>
      </c>
      <c r="Z364" s="29">
        <v>0.17379868676316979</v>
      </c>
      <c r="AA364" s="26">
        <v>166648</v>
      </c>
      <c r="AB364" s="29">
        <v>8.9053136497604823E-2</v>
      </c>
    </row>
    <row r="365" spans="2:28" ht="15" hidden="1" customHeight="1" outlineLevel="1" x14ac:dyDescent="0.25">
      <c r="B365" s="43" t="s">
        <v>56</v>
      </c>
      <c r="C365" s="26">
        <v>5713</v>
      </c>
      <c r="D365" s="29">
        <v>-6.2212738017071612E-2</v>
      </c>
      <c r="E365" s="40">
        <v>1034</v>
      </c>
      <c r="F365" s="29">
        <v>-8.4955752212389379E-2</v>
      </c>
      <c r="G365" s="40">
        <v>539</v>
      </c>
      <c r="H365" s="29">
        <v>0.87152777777777768</v>
      </c>
      <c r="I365" s="40">
        <v>1573</v>
      </c>
      <c r="J365" s="29">
        <v>0.10930888575458386</v>
      </c>
      <c r="K365" s="26">
        <v>49303</v>
      </c>
      <c r="L365" s="29">
        <v>-5.0386178470309573E-2</v>
      </c>
      <c r="M365" s="26">
        <v>19004</v>
      </c>
      <c r="N365" s="29">
        <v>0.25083920226420053</v>
      </c>
      <c r="O365" s="26">
        <v>68307</v>
      </c>
      <c r="P365" s="29">
        <v>1.780605554893322E-2</v>
      </c>
      <c r="Q365" s="40">
        <v>53197</v>
      </c>
      <c r="R365" s="29">
        <v>4.9850999585561828E-2</v>
      </c>
      <c r="S365" s="40">
        <v>40215</v>
      </c>
      <c r="T365" s="29">
        <v>2.8516624040920702E-2</v>
      </c>
      <c r="U365" s="40">
        <v>93412</v>
      </c>
      <c r="V365" s="29">
        <v>4.0558755054527662E-2</v>
      </c>
      <c r="W365" s="26">
        <v>109247</v>
      </c>
      <c r="X365" s="29">
        <v>-5.1451571777219041E-3</v>
      </c>
      <c r="Y365" s="26">
        <v>59758</v>
      </c>
      <c r="Z365" s="29">
        <v>9.4328565934770348E-2</v>
      </c>
      <c r="AA365" s="26">
        <v>169005</v>
      </c>
      <c r="AB365" s="29">
        <v>2.7892153583223278E-2</v>
      </c>
    </row>
    <row r="366" spans="2:28" collapsed="1" x14ac:dyDescent="0.25">
      <c r="B366" s="30" t="s">
        <v>180</v>
      </c>
      <c r="C366" s="31">
        <v>46233</v>
      </c>
      <c r="D366" s="32">
        <v>2.4100121829659926E-2</v>
      </c>
      <c r="E366" s="31">
        <v>7655</v>
      </c>
      <c r="F366" s="32">
        <v>-0.15019982238010654</v>
      </c>
      <c r="G366" s="31">
        <v>7936</v>
      </c>
      <c r="H366" s="32">
        <v>0.46501753738231488</v>
      </c>
      <c r="I366" s="31">
        <v>15591</v>
      </c>
      <c r="J366" s="32">
        <v>8.0831889081455888E-2</v>
      </c>
      <c r="K366" s="31">
        <v>355107</v>
      </c>
      <c r="L366" s="32">
        <v>-2.2094015917164644E-2</v>
      </c>
      <c r="M366" s="31">
        <v>143251</v>
      </c>
      <c r="N366" s="32">
        <v>8.9502064905729206E-2</v>
      </c>
      <c r="O366" s="31">
        <v>498358</v>
      </c>
      <c r="P366" s="32">
        <v>7.5715761615646748E-3</v>
      </c>
      <c r="Q366" s="31">
        <v>468426</v>
      </c>
      <c r="R366" s="32">
        <v>0.23262215017998855</v>
      </c>
      <c r="S366" s="31">
        <v>430062</v>
      </c>
      <c r="T366" s="32">
        <v>0.33713273015576894</v>
      </c>
      <c r="U366" s="31">
        <v>898488</v>
      </c>
      <c r="V366" s="32">
        <v>0.28052857961331368</v>
      </c>
      <c r="W366" s="31">
        <v>877421</v>
      </c>
      <c r="X366" s="32">
        <v>0.10048074330214085</v>
      </c>
      <c r="Y366" s="31">
        <v>581303</v>
      </c>
      <c r="Z366" s="32">
        <v>0.267430071492891</v>
      </c>
      <c r="AA366" s="31">
        <v>1458724</v>
      </c>
      <c r="AB366" s="32">
        <v>0.16144699567022358</v>
      </c>
    </row>
    <row r="367" spans="2:28" ht="15" hidden="1" customHeight="1" outlineLevel="1" x14ac:dyDescent="0.25">
      <c r="B367" s="43" t="s">
        <v>58</v>
      </c>
      <c r="C367" s="26">
        <v>5735</v>
      </c>
      <c r="D367" s="29">
        <v>-0.10432609714196472</v>
      </c>
      <c r="E367" s="40">
        <v>1358</v>
      </c>
      <c r="F367" s="29">
        <v>-5.6289089645587209E-2</v>
      </c>
      <c r="G367" s="40">
        <v>894</v>
      </c>
      <c r="H367" s="29">
        <v>0.12594458438287148</v>
      </c>
      <c r="I367" s="40">
        <v>2252</v>
      </c>
      <c r="J367" s="29">
        <v>8.5087326466637414E-3</v>
      </c>
      <c r="K367" s="26">
        <v>46822</v>
      </c>
      <c r="L367" s="29">
        <v>-8.3502975258377687E-2</v>
      </c>
      <c r="M367" s="26">
        <v>18884</v>
      </c>
      <c r="N367" s="29">
        <v>0.10828100240624461</v>
      </c>
      <c r="O367" s="26">
        <v>65706</v>
      </c>
      <c r="P367" s="29">
        <v>-3.5536571403408379E-2</v>
      </c>
      <c r="Q367" s="40">
        <v>62145</v>
      </c>
      <c r="R367" s="29">
        <v>-2.1307757724652765E-2</v>
      </c>
      <c r="S367" s="40">
        <v>50947</v>
      </c>
      <c r="T367" s="29">
        <v>9.10122705955414E-2</v>
      </c>
      <c r="U367" s="40">
        <v>113092</v>
      </c>
      <c r="V367" s="29">
        <v>2.6289759063478302E-2</v>
      </c>
      <c r="W367" s="26">
        <v>116060</v>
      </c>
      <c r="X367" s="29">
        <v>-5.2014245107328438E-2</v>
      </c>
      <c r="Y367" s="26">
        <v>70725</v>
      </c>
      <c r="Z367" s="29">
        <v>9.5543473209721563E-2</v>
      </c>
      <c r="AA367" s="26">
        <v>186785</v>
      </c>
      <c r="AB367" s="29">
        <v>-1.0696045137310595E-3</v>
      </c>
    </row>
    <row r="368" spans="2:28" ht="15" hidden="1" customHeight="1" outlineLevel="1" x14ac:dyDescent="0.25">
      <c r="B368" s="43" t="s">
        <v>59</v>
      </c>
      <c r="C368" s="26">
        <v>7120</v>
      </c>
      <c r="D368" s="29">
        <v>8.918464127275505E-2</v>
      </c>
      <c r="E368" s="40">
        <v>1462</v>
      </c>
      <c r="F368" s="29">
        <v>0.58054054054054061</v>
      </c>
      <c r="G368" s="40">
        <v>1276</v>
      </c>
      <c r="H368" s="29">
        <v>0.96006144393241177</v>
      </c>
      <c r="I368" s="40">
        <v>2738</v>
      </c>
      <c r="J368" s="29">
        <v>0.73730964467005067</v>
      </c>
      <c r="K368" s="26">
        <v>51908</v>
      </c>
      <c r="L368" s="29">
        <v>-5.0278103044496536E-2</v>
      </c>
      <c r="M368" s="26">
        <v>24710</v>
      </c>
      <c r="N368" s="29">
        <v>0.18009456038970351</v>
      </c>
      <c r="O368" s="26">
        <v>76618</v>
      </c>
      <c r="P368" s="29">
        <v>1.3532641047688365E-2</v>
      </c>
      <c r="Q368" s="40">
        <v>70757</v>
      </c>
      <c r="R368" s="29">
        <v>0.24550255236754093</v>
      </c>
      <c r="S368" s="40">
        <v>73907</v>
      </c>
      <c r="T368" s="29">
        <v>0.51250409299279642</v>
      </c>
      <c r="U368" s="40">
        <v>144664</v>
      </c>
      <c r="V368" s="29">
        <v>0.36896492987868346</v>
      </c>
      <c r="W368" s="26">
        <v>131247</v>
      </c>
      <c r="X368" s="29">
        <v>0.10358368088255077</v>
      </c>
      <c r="Y368" s="26">
        <v>99893</v>
      </c>
      <c r="Z368" s="29">
        <v>0.41754530360867892</v>
      </c>
      <c r="AA368" s="26">
        <v>231140</v>
      </c>
      <c r="AB368" s="29">
        <v>0.22039947834442986</v>
      </c>
    </row>
    <row r="369" spans="2:28" ht="15" hidden="1" customHeight="1" outlineLevel="1" x14ac:dyDescent="0.25">
      <c r="B369" s="43" t="s">
        <v>60</v>
      </c>
      <c r="C369" s="26">
        <v>6914</v>
      </c>
      <c r="D369" s="29">
        <v>0.23244206773618536</v>
      </c>
      <c r="E369" s="40">
        <v>1291</v>
      </c>
      <c r="F369" s="29">
        <v>0.82861189801699719</v>
      </c>
      <c r="G369" s="40">
        <v>514</v>
      </c>
      <c r="H369" s="29">
        <v>-9.6660808435852341E-2</v>
      </c>
      <c r="I369" s="40">
        <v>1805</v>
      </c>
      <c r="J369" s="29">
        <v>0.415686274509804</v>
      </c>
      <c r="K369" s="26">
        <v>47443</v>
      </c>
      <c r="L369" s="29">
        <v>-2.1874484578591424E-2</v>
      </c>
      <c r="M369" s="26">
        <v>18977</v>
      </c>
      <c r="N369" s="29">
        <v>0.20099993671286631</v>
      </c>
      <c r="O369" s="26">
        <v>66420</v>
      </c>
      <c r="P369" s="29">
        <v>3.2890132960111895E-2</v>
      </c>
      <c r="Q369" s="40">
        <v>71404</v>
      </c>
      <c r="R369" s="29">
        <v>0.23376241900647954</v>
      </c>
      <c r="S369" s="40">
        <v>68621</v>
      </c>
      <c r="T369" s="29">
        <v>0.31938088829071343</v>
      </c>
      <c r="U369" s="40">
        <v>140025</v>
      </c>
      <c r="V369" s="29">
        <v>0.27428675433407657</v>
      </c>
      <c r="W369" s="26">
        <v>127052</v>
      </c>
      <c r="X369" s="29">
        <v>0.12739695638670745</v>
      </c>
      <c r="Y369" s="26">
        <v>88112</v>
      </c>
      <c r="Z369" s="29">
        <v>0.28835665511543906</v>
      </c>
      <c r="AA369" s="26">
        <v>215164</v>
      </c>
      <c r="AB369" s="29">
        <v>0.18818682835779676</v>
      </c>
    </row>
    <row r="370" spans="2:28" ht="15" hidden="1" customHeight="1" outlineLevel="1" x14ac:dyDescent="0.25">
      <c r="B370" s="43" t="s">
        <v>61</v>
      </c>
      <c r="C370" s="26">
        <v>6953</v>
      </c>
      <c r="D370" s="29">
        <v>-4.2961477874838838E-3</v>
      </c>
      <c r="E370" s="40">
        <v>1185</v>
      </c>
      <c r="F370" s="29">
        <v>0.23566214807090713</v>
      </c>
      <c r="G370" s="40">
        <v>729</v>
      </c>
      <c r="H370" s="29">
        <v>-6.0567010309278357E-2</v>
      </c>
      <c r="I370" s="40">
        <v>1914</v>
      </c>
      <c r="J370" s="29">
        <v>0.10317002881844384</v>
      </c>
      <c r="K370" s="26">
        <v>50218</v>
      </c>
      <c r="L370" s="29">
        <v>-1.61036998747488E-3</v>
      </c>
      <c r="M370" s="26">
        <v>22383</v>
      </c>
      <c r="N370" s="29">
        <v>0.18648290485025187</v>
      </c>
      <c r="O370" s="26">
        <v>72601</v>
      </c>
      <c r="P370" s="29">
        <v>4.9693482158348345E-2</v>
      </c>
      <c r="Q370" s="40">
        <v>76327</v>
      </c>
      <c r="R370" s="29">
        <v>0.30408857147738733</v>
      </c>
      <c r="S370" s="40">
        <v>73908</v>
      </c>
      <c r="T370" s="29">
        <v>0.30996100673520033</v>
      </c>
      <c r="U370" s="40">
        <v>150235</v>
      </c>
      <c r="V370" s="29">
        <v>0.30697091753734274</v>
      </c>
      <c r="W370" s="26">
        <v>134683</v>
      </c>
      <c r="X370" s="29">
        <v>0.15340412777254442</v>
      </c>
      <c r="Y370" s="26">
        <v>97020</v>
      </c>
      <c r="Z370" s="29">
        <v>0.27520307037144143</v>
      </c>
      <c r="AA370" s="26">
        <v>231703</v>
      </c>
      <c r="AB370" s="29">
        <v>0.2014550017630099</v>
      </c>
    </row>
    <row r="371" spans="2:28" collapsed="1" x14ac:dyDescent="0.25">
      <c r="B371" s="145">
        <v>1988</v>
      </c>
      <c r="C371" s="40">
        <v>78815</v>
      </c>
      <c r="D371" s="41">
        <v>5.3127380109301292E-2</v>
      </c>
      <c r="E371" s="40">
        <v>13647</v>
      </c>
      <c r="F371" s="41">
        <v>0.28587581268255913</v>
      </c>
      <c r="G371" s="40">
        <v>10024</v>
      </c>
      <c r="H371" s="41">
        <v>-6.1159501732696464E-2</v>
      </c>
      <c r="I371" s="40">
        <v>23671</v>
      </c>
      <c r="J371" s="41">
        <v>0.111836542977924</v>
      </c>
      <c r="K371" s="40">
        <v>576111</v>
      </c>
      <c r="L371" s="41">
        <v>-7.1495571113603829E-2</v>
      </c>
      <c r="M371" s="40">
        <v>271740</v>
      </c>
      <c r="N371" s="41">
        <v>0.21039081360854506</v>
      </c>
      <c r="O371" s="40">
        <v>847851</v>
      </c>
      <c r="P371" s="41">
        <v>3.4000885230147659E-3</v>
      </c>
      <c r="Q371" s="40">
        <v>798305</v>
      </c>
      <c r="R371" s="41">
        <v>0.13543654936408545</v>
      </c>
      <c r="S371" s="40">
        <v>754990</v>
      </c>
      <c r="T371" s="41">
        <v>0.27559675064878886</v>
      </c>
      <c r="U371" s="40">
        <v>1553295</v>
      </c>
      <c r="V371" s="41">
        <v>0.19949820611388502</v>
      </c>
      <c r="W371" s="40">
        <v>1466878</v>
      </c>
      <c r="X371" s="41">
        <v>4.12362425778241E-2</v>
      </c>
      <c r="Y371" s="40">
        <v>1036754</v>
      </c>
      <c r="Z371" s="41">
        <v>0.25321416310880518</v>
      </c>
      <c r="AA371" s="40">
        <v>2503632</v>
      </c>
      <c r="AB371" s="41">
        <v>0.11966176235800363</v>
      </c>
    </row>
    <row r="372" spans="2:28" ht="15" hidden="1" customHeight="1" outlineLevel="1" x14ac:dyDescent="0.25">
      <c r="B372" s="43" t="s">
        <v>49</v>
      </c>
      <c r="C372" s="26">
        <v>6689</v>
      </c>
      <c r="D372" s="29">
        <v>0.10561983471074377</v>
      </c>
      <c r="E372" s="40">
        <v>1056</v>
      </c>
      <c r="F372" s="29">
        <v>-0.44856396866840731</v>
      </c>
      <c r="G372" s="40">
        <v>900</v>
      </c>
      <c r="H372" s="29">
        <v>7.398568019093088E-2</v>
      </c>
      <c r="I372" s="40">
        <v>1956</v>
      </c>
      <c r="J372" s="29">
        <v>-0.28950236106066107</v>
      </c>
      <c r="K372" s="26">
        <v>49739</v>
      </c>
      <c r="L372" s="29">
        <v>1.2279077257537629E-3</v>
      </c>
      <c r="M372" s="26">
        <v>18685</v>
      </c>
      <c r="N372" s="29">
        <v>-5.4689871496509168E-2</v>
      </c>
      <c r="O372" s="26">
        <v>68424</v>
      </c>
      <c r="P372" s="29">
        <v>-1.4688094003801666E-2</v>
      </c>
      <c r="Q372" s="40">
        <v>63657</v>
      </c>
      <c r="R372" s="29">
        <v>0.32892841485563973</v>
      </c>
      <c r="S372" s="40">
        <v>61397</v>
      </c>
      <c r="T372" s="29">
        <v>0.42843515890372719</v>
      </c>
      <c r="U372" s="40">
        <v>125054</v>
      </c>
      <c r="V372" s="29">
        <v>0.37598890881683045</v>
      </c>
      <c r="W372" s="26">
        <v>121141</v>
      </c>
      <c r="X372" s="29">
        <v>0.1477772303494278</v>
      </c>
      <c r="Y372" s="26">
        <v>81000</v>
      </c>
      <c r="Z372" s="29">
        <v>0.27362495675964649</v>
      </c>
      <c r="AA372" s="26">
        <v>202141</v>
      </c>
      <c r="AB372" s="29">
        <v>0.19509642785351944</v>
      </c>
    </row>
    <row r="373" spans="2:28" ht="15" hidden="1" customHeight="1" outlineLevel="1" x14ac:dyDescent="0.25">
      <c r="B373" s="43" t="s">
        <v>50</v>
      </c>
      <c r="C373" s="26">
        <v>7497</v>
      </c>
      <c r="D373" s="29">
        <v>0.16994382022471921</v>
      </c>
      <c r="E373" s="40">
        <v>540</v>
      </c>
      <c r="F373" s="29">
        <v>-0.68929804372842352</v>
      </c>
      <c r="G373" s="40">
        <v>2481</v>
      </c>
      <c r="H373" s="29">
        <v>1.9188235294117648</v>
      </c>
      <c r="I373" s="40">
        <v>3021</v>
      </c>
      <c r="J373" s="29">
        <v>0.16731066460587329</v>
      </c>
      <c r="K373" s="26">
        <v>54175</v>
      </c>
      <c r="L373" s="29">
        <v>1.8920799714119196E-2</v>
      </c>
      <c r="M373" s="26">
        <v>19717</v>
      </c>
      <c r="N373" s="29">
        <v>-7.8498465254365213E-3</v>
      </c>
      <c r="O373" s="26">
        <v>73892</v>
      </c>
      <c r="P373" s="29">
        <v>1.1637140275458036E-2</v>
      </c>
      <c r="Q373" s="40">
        <v>64794</v>
      </c>
      <c r="R373" s="29">
        <v>0.30778080532848917</v>
      </c>
      <c r="S373" s="40">
        <v>52597</v>
      </c>
      <c r="T373" s="29">
        <v>0.2883211678832116</v>
      </c>
      <c r="U373" s="40">
        <v>117391</v>
      </c>
      <c r="V373" s="29">
        <v>0.29898972015358916</v>
      </c>
      <c r="W373" s="26">
        <v>127006</v>
      </c>
      <c r="X373" s="29">
        <v>0.14564315352697088</v>
      </c>
      <c r="Y373" s="26">
        <v>74813</v>
      </c>
      <c r="Z373" s="29">
        <v>0.21516746256050423</v>
      </c>
      <c r="AA373" s="26">
        <v>201819</v>
      </c>
      <c r="AB373" s="29">
        <v>0.17046733091297139</v>
      </c>
    </row>
    <row r="374" spans="2:28" ht="15" hidden="1" customHeight="1" outlineLevel="1" x14ac:dyDescent="0.25">
      <c r="B374" s="43" t="s">
        <v>51</v>
      </c>
      <c r="C374" s="26">
        <v>5325</v>
      </c>
      <c r="D374" s="29">
        <v>-0.25566116857701982</v>
      </c>
      <c r="E374" s="40">
        <v>763</v>
      </c>
      <c r="F374" s="29">
        <v>-0.42458521870286581</v>
      </c>
      <c r="G374" s="40">
        <v>1142</v>
      </c>
      <c r="H374" s="29">
        <v>0.21618743343982971</v>
      </c>
      <c r="I374" s="40">
        <v>1905</v>
      </c>
      <c r="J374" s="29">
        <v>-0.15894039735099341</v>
      </c>
      <c r="K374" s="26">
        <v>54802</v>
      </c>
      <c r="L374" s="29">
        <v>-1.6757571408066552E-2</v>
      </c>
      <c r="M374" s="26">
        <v>19895</v>
      </c>
      <c r="N374" s="29">
        <v>3.6197916666666607E-2</v>
      </c>
      <c r="O374" s="26">
        <v>74697</v>
      </c>
      <c r="P374" s="29">
        <v>-3.189388277997196E-3</v>
      </c>
      <c r="Q374" s="40">
        <v>59342</v>
      </c>
      <c r="R374" s="29">
        <v>0.29381241006409975</v>
      </c>
      <c r="S374" s="40">
        <v>48685</v>
      </c>
      <c r="T374" s="29">
        <v>0.4390647630871094</v>
      </c>
      <c r="U374" s="40">
        <v>108027</v>
      </c>
      <c r="V374" s="29">
        <v>0.35547134772952549</v>
      </c>
      <c r="W374" s="26">
        <v>120232</v>
      </c>
      <c r="X374" s="29">
        <v>9.2203993386748007E-2</v>
      </c>
      <c r="Y374" s="26">
        <v>69740</v>
      </c>
      <c r="Z374" s="29">
        <v>0.29186425607587441</v>
      </c>
      <c r="AA374" s="26">
        <v>189972</v>
      </c>
      <c r="AB374" s="29">
        <v>0.15789986956468738</v>
      </c>
    </row>
    <row r="375" spans="2:28" ht="15" hidden="1" customHeight="1" outlineLevel="1" x14ac:dyDescent="0.25">
      <c r="B375" s="43" t="s">
        <v>52</v>
      </c>
      <c r="C375" s="26">
        <v>6406</v>
      </c>
      <c r="D375" s="29">
        <v>-2.0639046017428497E-2</v>
      </c>
      <c r="E375" s="40">
        <v>892</v>
      </c>
      <c r="F375" s="29">
        <v>-0.50028011204481793</v>
      </c>
      <c r="G375" s="40">
        <v>930</v>
      </c>
      <c r="H375" s="29">
        <v>0.72862453531598503</v>
      </c>
      <c r="I375" s="40">
        <v>1822</v>
      </c>
      <c r="J375" s="29">
        <v>-0.21566939302625909</v>
      </c>
      <c r="K375" s="26">
        <v>54473</v>
      </c>
      <c r="L375" s="29">
        <v>1.0743310943704287E-2</v>
      </c>
      <c r="M375" s="26">
        <v>19526</v>
      </c>
      <c r="N375" s="29">
        <v>-4.862599883063734E-2</v>
      </c>
      <c r="O375" s="26">
        <v>73999</v>
      </c>
      <c r="P375" s="29">
        <v>-5.6303582466608049E-3</v>
      </c>
      <c r="Q375" s="40">
        <v>52013</v>
      </c>
      <c r="R375" s="29">
        <v>0.16967257353602583</v>
      </c>
      <c r="S375" s="40">
        <v>43266</v>
      </c>
      <c r="T375" s="29">
        <v>0.3408745777419655</v>
      </c>
      <c r="U375" s="40">
        <v>95279</v>
      </c>
      <c r="V375" s="29">
        <v>0.24166286570665285</v>
      </c>
      <c r="W375" s="26">
        <v>113784</v>
      </c>
      <c r="X375" s="29">
        <v>6.6511697660467828E-2</v>
      </c>
      <c r="Y375" s="26">
        <v>63722</v>
      </c>
      <c r="Z375" s="29">
        <v>0.19439185769713774</v>
      </c>
      <c r="AA375" s="26">
        <v>177506</v>
      </c>
      <c r="AB375" s="29">
        <v>0.10914214660176591</v>
      </c>
    </row>
    <row r="376" spans="2:28" ht="15" hidden="1" customHeight="1" outlineLevel="1" x14ac:dyDescent="0.25">
      <c r="B376" s="43" t="s">
        <v>53</v>
      </c>
      <c r="C376" s="26">
        <v>4733</v>
      </c>
      <c r="D376" s="29">
        <v>0.17444168734491305</v>
      </c>
      <c r="E376" s="40">
        <v>573</v>
      </c>
      <c r="F376" s="29">
        <v>-0.5622612681436211</v>
      </c>
      <c r="G376" s="40">
        <v>741</v>
      </c>
      <c r="H376" s="29">
        <v>5.4274084124830146E-3</v>
      </c>
      <c r="I376" s="40">
        <v>1314</v>
      </c>
      <c r="J376" s="29">
        <v>-0.35777126099706746</v>
      </c>
      <c r="K376" s="26">
        <v>57956</v>
      </c>
      <c r="L376" s="29">
        <v>2.908483966049924E-2</v>
      </c>
      <c r="M376" s="26">
        <v>23871</v>
      </c>
      <c r="N376" s="29">
        <v>6.8388309537662728E-2</v>
      </c>
      <c r="O376" s="26">
        <v>81827</v>
      </c>
      <c r="P376" s="29">
        <v>4.0248661979888301E-2</v>
      </c>
      <c r="Q376" s="40">
        <v>59274</v>
      </c>
      <c r="R376" s="29">
        <v>0.23341032523877892</v>
      </c>
      <c r="S376" s="40">
        <v>48436</v>
      </c>
      <c r="T376" s="29">
        <v>0.30555256064690028</v>
      </c>
      <c r="U376" s="40">
        <v>107710</v>
      </c>
      <c r="V376" s="29">
        <v>0.26484023626947883</v>
      </c>
      <c r="W376" s="26">
        <v>122536</v>
      </c>
      <c r="X376" s="29">
        <v>0.11686749184242662</v>
      </c>
      <c r="Y376" s="26">
        <v>73073</v>
      </c>
      <c r="Z376" s="29">
        <v>0.21395820181413439</v>
      </c>
      <c r="AA376" s="26">
        <v>195609</v>
      </c>
      <c r="AB376" s="29">
        <v>0.15126421357440489</v>
      </c>
    </row>
    <row r="377" spans="2:28" ht="15" hidden="1" customHeight="1" outlineLevel="1" x14ac:dyDescent="0.25">
      <c r="B377" s="43" t="s">
        <v>54</v>
      </c>
      <c r="C377" s="26">
        <v>6630</v>
      </c>
      <c r="D377" s="29">
        <v>0.22596153846153855</v>
      </c>
      <c r="E377" s="40">
        <v>723</v>
      </c>
      <c r="F377" s="29">
        <v>-0.24844074844074848</v>
      </c>
      <c r="G377" s="40">
        <v>1066</v>
      </c>
      <c r="H377" s="29">
        <v>0.73333333333333339</v>
      </c>
      <c r="I377" s="40">
        <v>1789</v>
      </c>
      <c r="J377" s="29">
        <v>0.13443246670894093</v>
      </c>
      <c r="K377" s="26">
        <v>44902</v>
      </c>
      <c r="L377" s="29">
        <v>-8.880230528836397E-2</v>
      </c>
      <c r="M377" s="26">
        <v>19715</v>
      </c>
      <c r="N377" s="29">
        <v>7.2050027188689469E-2</v>
      </c>
      <c r="O377" s="26">
        <v>64617</v>
      </c>
      <c r="P377" s="29">
        <v>-4.5087781521546355E-2</v>
      </c>
      <c r="Q377" s="40">
        <v>71785</v>
      </c>
      <c r="R377" s="29">
        <v>0.62083135767346298</v>
      </c>
      <c r="S377" s="40">
        <v>56409</v>
      </c>
      <c r="T377" s="29">
        <v>0.47934751252261942</v>
      </c>
      <c r="U377" s="40">
        <v>128194</v>
      </c>
      <c r="V377" s="29">
        <v>0.55537490900266917</v>
      </c>
      <c r="W377" s="26">
        <v>124040</v>
      </c>
      <c r="X377" s="29">
        <v>0.24118194462511378</v>
      </c>
      <c r="Y377" s="26">
        <v>77214</v>
      </c>
      <c r="Z377" s="29">
        <v>0.35095792144169358</v>
      </c>
      <c r="AA377" s="26">
        <v>201254</v>
      </c>
      <c r="AB377" s="29">
        <v>0.281121890357243</v>
      </c>
    </row>
    <row r="378" spans="2:28" ht="15" hidden="1" customHeight="1" outlineLevel="1" x14ac:dyDescent="0.25">
      <c r="B378" s="43" t="s">
        <v>55</v>
      </c>
      <c r="C378" s="26">
        <v>5713</v>
      </c>
      <c r="D378" s="29">
        <v>0.34391907786403197</v>
      </c>
      <c r="E378" s="40">
        <v>907</v>
      </c>
      <c r="F378" s="29">
        <v>0.16881443298969079</v>
      </c>
      <c r="G378" s="40">
        <v>339</v>
      </c>
      <c r="H378" s="29">
        <v>-0.13520408163265307</v>
      </c>
      <c r="I378" s="40">
        <v>1246</v>
      </c>
      <c r="J378" s="29">
        <v>6.678082191780832E-2</v>
      </c>
      <c r="K378" s="26">
        <v>47959</v>
      </c>
      <c r="L378" s="29">
        <v>2.7389813498368554E-3</v>
      </c>
      <c r="M378" s="26">
        <v>15260</v>
      </c>
      <c r="N378" s="29">
        <v>7.2607260726071932E-3</v>
      </c>
      <c r="O378" s="26">
        <v>63219</v>
      </c>
      <c r="P378" s="29">
        <v>3.826733144907779E-3</v>
      </c>
      <c r="Q378" s="40">
        <v>44834</v>
      </c>
      <c r="R378" s="29">
        <v>0.23370298010511537</v>
      </c>
      <c r="S378" s="40">
        <v>37991</v>
      </c>
      <c r="T378" s="29">
        <v>0.31343128781331031</v>
      </c>
      <c r="U378" s="40">
        <v>82825</v>
      </c>
      <c r="V378" s="29">
        <v>0.2690374774001778</v>
      </c>
      <c r="W378" s="26">
        <v>99413</v>
      </c>
      <c r="X378" s="29">
        <v>0.11454549531369129</v>
      </c>
      <c r="Y378" s="26">
        <v>53608</v>
      </c>
      <c r="Z378" s="29">
        <v>0.20521582733812949</v>
      </c>
      <c r="AA378" s="26">
        <v>153021</v>
      </c>
      <c r="AB378" s="29">
        <v>0.1447155809569407</v>
      </c>
    </row>
    <row r="379" spans="2:28" ht="15" hidden="1" customHeight="1" outlineLevel="1" x14ac:dyDescent="0.25">
      <c r="B379" s="43" t="s">
        <v>56</v>
      </c>
      <c r="C379" s="26">
        <v>6092</v>
      </c>
      <c r="D379" s="29">
        <v>-0.257887684248995</v>
      </c>
      <c r="E379" s="40">
        <v>1130</v>
      </c>
      <c r="F379" s="29">
        <v>0.34684147794994047</v>
      </c>
      <c r="G379" s="40">
        <v>288</v>
      </c>
      <c r="H379" s="29">
        <v>-0.43307086614173229</v>
      </c>
      <c r="I379" s="40">
        <v>1418</v>
      </c>
      <c r="J379" s="29">
        <v>5.2709725315515987E-2</v>
      </c>
      <c r="K379" s="26">
        <v>51919</v>
      </c>
      <c r="L379" s="29">
        <v>3.3399016739316556E-2</v>
      </c>
      <c r="M379" s="26">
        <v>15193</v>
      </c>
      <c r="N379" s="29">
        <v>0.27308530249706719</v>
      </c>
      <c r="O379" s="26">
        <v>67112</v>
      </c>
      <c r="P379" s="29">
        <v>7.9404905508644985E-2</v>
      </c>
      <c r="Q379" s="40">
        <v>50671</v>
      </c>
      <c r="R379" s="29">
        <v>0.23038632445426521</v>
      </c>
      <c r="S379" s="40">
        <v>39100</v>
      </c>
      <c r="T379" s="29">
        <v>0.40972021920969137</v>
      </c>
      <c r="U379" s="40">
        <v>89771</v>
      </c>
      <c r="V379" s="29">
        <v>0.30255807542187196</v>
      </c>
      <c r="W379" s="26">
        <v>109812</v>
      </c>
      <c r="X379" s="29">
        <v>9.2961223027311135E-2</v>
      </c>
      <c r="Y379" s="26">
        <v>54607</v>
      </c>
      <c r="Z379" s="29">
        <v>0.3587886931422315</v>
      </c>
      <c r="AA379" s="26">
        <v>164419</v>
      </c>
      <c r="AB379" s="29">
        <v>0.16891084885539609</v>
      </c>
    </row>
    <row r="380" spans="2:28" collapsed="1" x14ac:dyDescent="0.25">
      <c r="B380" s="30" t="s">
        <v>181</v>
      </c>
      <c r="C380" s="31">
        <v>45145</v>
      </c>
      <c r="D380" s="32">
        <v>-4.5923327275032788E-2</v>
      </c>
      <c r="E380" s="31">
        <v>9008</v>
      </c>
      <c r="F380" s="32">
        <v>2.7020864211606321E-2</v>
      </c>
      <c r="G380" s="31">
        <v>5417</v>
      </c>
      <c r="H380" s="32">
        <v>6.5031586770716299E-3</v>
      </c>
      <c r="I380" s="31">
        <v>14425</v>
      </c>
      <c r="J380" s="32">
        <v>1.9218540238818527E-2</v>
      </c>
      <c r="K380" s="31">
        <v>363130</v>
      </c>
      <c r="L380" s="32">
        <v>3.1083272048906485E-2</v>
      </c>
      <c r="M380" s="31">
        <v>131483</v>
      </c>
      <c r="N380" s="32">
        <v>0.11871862503190678</v>
      </c>
      <c r="O380" s="31">
        <v>494613</v>
      </c>
      <c r="P380" s="32">
        <v>5.3011094008468929E-2</v>
      </c>
      <c r="Q380" s="31">
        <v>380024</v>
      </c>
      <c r="R380" s="32">
        <v>0.22220149613744389</v>
      </c>
      <c r="S380" s="31">
        <v>321630</v>
      </c>
      <c r="T380" s="32">
        <v>0.33422660654357195</v>
      </c>
      <c r="U380" s="31">
        <v>701654</v>
      </c>
      <c r="V380" s="32">
        <v>0.27112383264341156</v>
      </c>
      <c r="W380" s="31">
        <v>797307</v>
      </c>
      <c r="X380" s="32">
        <v>0.10859336546135601</v>
      </c>
      <c r="Y380" s="31">
        <v>458647</v>
      </c>
      <c r="Z380" s="32">
        <v>0.25955554823224425</v>
      </c>
      <c r="AA380" s="31">
        <v>1255954</v>
      </c>
      <c r="AB380" s="32">
        <v>0.15933501947680329</v>
      </c>
    </row>
    <row r="381" spans="2:28" ht="15" hidden="1" customHeight="1" outlineLevel="1" x14ac:dyDescent="0.25">
      <c r="B381" s="43" t="s">
        <v>58</v>
      </c>
      <c r="C381" s="26">
        <v>6403</v>
      </c>
      <c r="D381" s="29">
        <v>0.10187575288246431</v>
      </c>
      <c r="E381" s="40">
        <v>1439</v>
      </c>
      <c r="F381" s="29">
        <v>0.57612267250821469</v>
      </c>
      <c r="G381" s="40">
        <v>794</v>
      </c>
      <c r="H381" s="29">
        <v>0.5037878787878789</v>
      </c>
      <c r="I381" s="40">
        <v>2233</v>
      </c>
      <c r="J381" s="29">
        <v>0.54961832061068705</v>
      </c>
      <c r="K381" s="26">
        <v>51088</v>
      </c>
      <c r="L381" s="29">
        <v>2.9730111059601327E-2</v>
      </c>
      <c r="M381" s="26">
        <v>17039</v>
      </c>
      <c r="N381" s="29">
        <v>2.5457390467019669E-2</v>
      </c>
      <c r="O381" s="26">
        <v>68127</v>
      </c>
      <c r="P381" s="29">
        <v>2.8658140693653911E-2</v>
      </c>
      <c r="Q381" s="40">
        <v>63498</v>
      </c>
      <c r="R381" s="29">
        <v>0.63612471012625615</v>
      </c>
      <c r="S381" s="40">
        <v>46697</v>
      </c>
      <c r="T381" s="29">
        <v>0.67013590844062954</v>
      </c>
      <c r="U381" s="40">
        <v>110195</v>
      </c>
      <c r="V381" s="29">
        <v>0.65036693125655232</v>
      </c>
      <c r="W381" s="26">
        <v>122428</v>
      </c>
      <c r="X381" s="29">
        <v>0.28672475222550364</v>
      </c>
      <c r="Y381" s="26">
        <v>64557</v>
      </c>
      <c r="Z381" s="29">
        <v>0.43049923552482872</v>
      </c>
      <c r="AA381" s="26">
        <v>186985</v>
      </c>
      <c r="AB381" s="29">
        <v>0.33297926944024647</v>
      </c>
    </row>
    <row r="382" spans="2:28" ht="15" hidden="1" customHeight="1" outlineLevel="1" x14ac:dyDescent="0.25">
      <c r="B382" s="43" t="s">
        <v>59</v>
      </c>
      <c r="C382" s="26">
        <v>6537</v>
      </c>
      <c r="D382" s="29">
        <v>-1.7140279657194446E-2</v>
      </c>
      <c r="E382" s="40">
        <v>925</v>
      </c>
      <c r="F382" s="29">
        <v>-0.3287373004354136</v>
      </c>
      <c r="G382" s="40">
        <v>651</v>
      </c>
      <c r="H382" s="29">
        <v>-0.27424749163879603</v>
      </c>
      <c r="I382" s="40">
        <v>1576</v>
      </c>
      <c r="J382" s="29">
        <v>-0.3072527472527472</v>
      </c>
      <c r="K382" s="26">
        <v>54656</v>
      </c>
      <c r="L382" s="29">
        <v>2.0653594771241846E-2</v>
      </c>
      <c r="M382" s="26">
        <v>20939</v>
      </c>
      <c r="N382" s="29">
        <v>3.8898536343339174E-2</v>
      </c>
      <c r="O382" s="26">
        <v>75595</v>
      </c>
      <c r="P382" s="29">
        <v>2.5642765076996143E-2</v>
      </c>
      <c r="Q382" s="40">
        <v>56810</v>
      </c>
      <c r="R382" s="29">
        <v>0.13975603884118448</v>
      </c>
      <c r="S382" s="40">
        <v>48864</v>
      </c>
      <c r="T382" s="29">
        <v>8.6252889916414777E-2</v>
      </c>
      <c r="U382" s="40">
        <v>105674</v>
      </c>
      <c r="V382" s="29">
        <v>0.11437550090690518</v>
      </c>
      <c r="W382" s="26">
        <v>118928</v>
      </c>
      <c r="X382" s="29">
        <v>6.7355931899159005E-2</v>
      </c>
      <c r="Y382" s="26">
        <v>70469</v>
      </c>
      <c r="Z382" s="29">
        <v>6.6726207596009779E-2</v>
      </c>
      <c r="AA382" s="26">
        <v>189397</v>
      </c>
      <c r="AB382" s="29">
        <v>6.7121543350386448E-2</v>
      </c>
    </row>
    <row r="383" spans="2:28" ht="15" hidden="1" customHeight="1" outlineLevel="1" x14ac:dyDescent="0.25">
      <c r="B383" s="43" t="s">
        <v>60</v>
      </c>
      <c r="C383" s="26">
        <v>5610</v>
      </c>
      <c r="D383" s="29">
        <v>-0.10469198850941586</v>
      </c>
      <c r="E383" s="40">
        <v>706</v>
      </c>
      <c r="F383" s="29">
        <v>-0.46147978642257814</v>
      </c>
      <c r="G383" s="40">
        <v>569</v>
      </c>
      <c r="H383" s="29">
        <v>-0.23521505376344087</v>
      </c>
      <c r="I383" s="40">
        <v>1275</v>
      </c>
      <c r="J383" s="29">
        <v>-0.37956204379562042</v>
      </c>
      <c r="K383" s="26">
        <v>48504</v>
      </c>
      <c r="L383" s="29">
        <v>4.8712460271129299E-2</v>
      </c>
      <c r="M383" s="26">
        <v>15801</v>
      </c>
      <c r="N383" s="29">
        <v>7.6215774417654369E-2</v>
      </c>
      <c r="O383" s="26">
        <v>64305</v>
      </c>
      <c r="P383" s="29">
        <v>5.5339471222490166E-2</v>
      </c>
      <c r="Q383" s="40">
        <v>57875</v>
      </c>
      <c r="R383" s="29">
        <v>0.31510179967278673</v>
      </c>
      <c r="S383" s="40">
        <v>52010</v>
      </c>
      <c r="T383" s="29">
        <v>0.4907704654895666</v>
      </c>
      <c r="U383" s="40">
        <v>109885</v>
      </c>
      <c r="V383" s="29">
        <v>0.39278290407625227</v>
      </c>
      <c r="W383" s="26">
        <v>112695</v>
      </c>
      <c r="X383" s="29">
        <v>0.15187660983686979</v>
      </c>
      <c r="Y383" s="26">
        <v>68391</v>
      </c>
      <c r="Z383" s="29">
        <v>0.35871659878811957</v>
      </c>
      <c r="AA383" s="26">
        <v>181086</v>
      </c>
      <c r="AB383" s="29">
        <v>0.22214198459887569</v>
      </c>
    </row>
    <row r="384" spans="2:28" ht="15" hidden="1" customHeight="1" outlineLevel="1" x14ac:dyDescent="0.25">
      <c r="B384" s="43" t="s">
        <v>61</v>
      </c>
      <c r="C384" s="26">
        <v>6983</v>
      </c>
      <c r="D384" s="29">
        <v>-4.9544031577514636E-2</v>
      </c>
      <c r="E384" s="40">
        <v>959</v>
      </c>
      <c r="F384" s="29">
        <v>-0.36907894736842106</v>
      </c>
      <c r="G384" s="40">
        <v>776</v>
      </c>
      <c r="H384" s="29">
        <v>-2.1437578814628044E-2</v>
      </c>
      <c r="I384" s="40">
        <v>1735</v>
      </c>
      <c r="J384" s="29">
        <v>-0.24989191526156507</v>
      </c>
      <c r="K384" s="26">
        <v>50299</v>
      </c>
      <c r="L384" s="29">
        <v>-1.2040383406662469E-2</v>
      </c>
      <c r="M384" s="26">
        <v>18865</v>
      </c>
      <c r="N384" s="29">
        <v>6.0665692117395809E-2</v>
      </c>
      <c r="O384" s="26">
        <v>69164</v>
      </c>
      <c r="P384" s="29">
        <v>6.7833124690674929E-3</v>
      </c>
      <c r="Q384" s="40">
        <v>58529</v>
      </c>
      <c r="R384" s="29">
        <v>0.26549189189189182</v>
      </c>
      <c r="S384" s="40">
        <v>56420</v>
      </c>
      <c r="T384" s="29">
        <v>0.55778894472361817</v>
      </c>
      <c r="U384" s="40">
        <v>114949</v>
      </c>
      <c r="V384" s="29">
        <v>0.39386186157054848</v>
      </c>
      <c r="W384" s="26">
        <v>116770</v>
      </c>
      <c r="X384" s="29">
        <v>0.10130247385149338</v>
      </c>
      <c r="Y384" s="26">
        <v>76082</v>
      </c>
      <c r="Z384" s="29">
        <v>0.38792710290603272</v>
      </c>
      <c r="AA384" s="26">
        <v>192852</v>
      </c>
      <c r="AB384" s="29">
        <v>0.19898536488318008</v>
      </c>
    </row>
    <row r="385" spans="2:28" collapsed="1" x14ac:dyDescent="0.25">
      <c r="B385" s="145">
        <v>1987</v>
      </c>
      <c r="C385" s="40">
        <v>74839</v>
      </c>
      <c r="D385" s="41">
        <v>6.739487207081174E-3</v>
      </c>
      <c r="E385" s="40">
        <v>10613</v>
      </c>
      <c r="F385" s="41">
        <v>-0.32709865584580267</v>
      </c>
      <c r="G385" s="40">
        <v>10677</v>
      </c>
      <c r="H385" s="41">
        <v>0.27425707124955245</v>
      </c>
      <c r="I385" s="40">
        <v>21290</v>
      </c>
      <c r="J385" s="41">
        <v>-0.1184630036023353</v>
      </c>
      <c r="K385" s="40">
        <v>620472</v>
      </c>
      <c r="L385" s="41">
        <v>6.4950654372977201E-3</v>
      </c>
      <c r="M385" s="40">
        <v>224506</v>
      </c>
      <c r="N385" s="41">
        <v>3.7367329116205106E-2</v>
      </c>
      <c r="O385" s="40">
        <v>844978</v>
      </c>
      <c r="P385" s="41">
        <v>1.4516975291966272E-2</v>
      </c>
      <c r="Q385" s="40">
        <v>703082</v>
      </c>
      <c r="R385" s="41">
        <v>0.3103462414408773</v>
      </c>
      <c r="S385" s="40">
        <v>591872</v>
      </c>
      <c r="T385" s="41">
        <v>0.389866806935808</v>
      </c>
      <c r="U385" s="40">
        <v>1294954</v>
      </c>
      <c r="V385" s="41">
        <v>0.34553256927920528</v>
      </c>
      <c r="W385" s="40">
        <v>1408785</v>
      </c>
      <c r="X385" s="41">
        <v>0.13344055327420423</v>
      </c>
      <c r="Y385" s="40">
        <v>827276</v>
      </c>
      <c r="Z385" s="41">
        <v>0.27105451573154205</v>
      </c>
      <c r="AA385" s="40">
        <v>2236061</v>
      </c>
      <c r="AB385" s="41">
        <v>0.18073583815700411</v>
      </c>
    </row>
    <row r="386" spans="2:28" ht="15" hidden="1" customHeight="1" outlineLevel="1" x14ac:dyDescent="0.25">
      <c r="B386" s="43" t="s">
        <v>49</v>
      </c>
      <c r="C386" s="26">
        <v>6050</v>
      </c>
      <c r="D386" s="29">
        <v>-0.15702939947053085</v>
      </c>
      <c r="E386" s="40">
        <v>1915</v>
      </c>
      <c r="F386" s="29">
        <v>0.39679066374908833</v>
      </c>
      <c r="G386" s="40">
        <v>838</v>
      </c>
      <c r="H386" s="29">
        <v>-2.5581395348837188E-2</v>
      </c>
      <c r="I386" s="40">
        <v>2753</v>
      </c>
      <c r="J386" s="29">
        <v>0.23397579560735093</v>
      </c>
      <c r="K386" s="26">
        <v>49678</v>
      </c>
      <c r="L386" s="29">
        <v>1.1010033172558442E-2</v>
      </c>
      <c r="M386" s="26">
        <v>19766</v>
      </c>
      <c r="N386" s="29">
        <v>0.14731831901555603</v>
      </c>
      <c r="O386" s="26">
        <v>69444</v>
      </c>
      <c r="P386" s="29">
        <v>4.6394937090333821E-2</v>
      </c>
      <c r="Q386" s="40">
        <v>47901</v>
      </c>
      <c r="R386" s="29">
        <v>4.443669188670607E-2</v>
      </c>
      <c r="S386" s="40">
        <v>42982</v>
      </c>
      <c r="T386" s="29">
        <v>4.1912103362179653E-2</v>
      </c>
      <c r="U386" s="40">
        <v>90883</v>
      </c>
      <c r="V386" s="29">
        <v>4.3241195647182984E-2</v>
      </c>
      <c r="W386" s="26">
        <v>105544</v>
      </c>
      <c r="X386" s="29">
        <v>1.9276084521188341E-2</v>
      </c>
      <c r="Y386" s="26">
        <v>63598</v>
      </c>
      <c r="Z386" s="29">
        <v>7.1232461385571488E-2</v>
      </c>
      <c r="AA386" s="26">
        <v>169142</v>
      </c>
      <c r="AB386" s="29">
        <v>3.8209640491784214E-2</v>
      </c>
    </row>
    <row r="387" spans="2:28" ht="15" hidden="1" customHeight="1" outlineLevel="1" x14ac:dyDescent="0.25">
      <c r="B387" s="43" t="s">
        <v>50</v>
      </c>
      <c r="C387" s="26">
        <v>6408</v>
      </c>
      <c r="D387" s="29">
        <v>-1.0958481247106078E-2</v>
      </c>
      <c r="E387" s="40">
        <v>1738</v>
      </c>
      <c r="F387" s="29">
        <v>0.23525230987917545</v>
      </c>
      <c r="G387" s="40">
        <v>850</v>
      </c>
      <c r="H387" s="29">
        <v>9.5011876484560887E-3</v>
      </c>
      <c r="I387" s="40">
        <v>2588</v>
      </c>
      <c r="J387" s="29">
        <v>0.15073365940417971</v>
      </c>
      <c r="K387" s="26">
        <v>53169</v>
      </c>
      <c r="L387" s="29">
        <v>5.1560460424824983E-2</v>
      </c>
      <c r="M387" s="26">
        <v>19873</v>
      </c>
      <c r="N387" s="29">
        <v>0.28752834467120181</v>
      </c>
      <c r="O387" s="26">
        <v>73042</v>
      </c>
      <c r="P387" s="29">
        <v>0.10674727639135106</v>
      </c>
      <c r="Q387" s="40">
        <v>49545</v>
      </c>
      <c r="R387" s="29">
        <v>0.15570328901329611</v>
      </c>
      <c r="S387" s="40">
        <v>40826</v>
      </c>
      <c r="T387" s="29">
        <v>0.3638216134959078</v>
      </c>
      <c r="U387" s="40">
        <v>90371</v>
      </c>
      <c r="V387" s="29">
        <v>0.24127463773092517</v>
      </c>
      <c r="W387" s="26">
        <v>110860</v>
      </c>
      <c r="X387" s="29">
        <v>9.4178724412246506E-2</v>
      </c>
      <c r="Y387" s="26">
        <v>61566</v>
      </c>
      <c r="Z387" s="29">
        <v>0.33164622672117328</v>
      </c>
      <c r="AA387" s="26">
        <v>172426</v>
      </c>
      <c r="AB387" s="29">
        <v>0.16858577712113099</v>
      </c>
    </row>
    <row r="388" spans="2:28" ht="15" hidden="1" customHeight="1" outlineLevel="1" x14ac:dyDescent="0.25">
      <c r="B388" s="43" t="s">
        <v>51</v>
      </c>
      <c r="C388" s="26">
        <v>7154</v>
      </c>
      <c r="D388" s="29">
        <v>-5.707130618162648E-2</v>
      </c>
      <c r="E388" s="40">
        <v>1326</v>
      </c>
      <c r="F388" s="29">
        <v>0.52238805970149249</v>
      </c>
      <c r="G388" s="40">
        <v>939</v>
      </c>
      <c r="H388" s="29">
        <v>0.30779944289693595</v>
      </c>
      <c r="I388" s="40">
        <v>2265</v>
      </c>
      <c r="J388" s="29">
        <v>0.42542479546884837</v>
      </c>
      <c r="K388" s="26">
        <v>55736</v>
      </c>
      <c r="L388" s="29">
        <v>6.8599256106445905E-2</v>
      </c>
      <c r="M388" s="26">
        <v>19200</v>
      </c>
      <c r="N388" s="29">
        <v>0.22856411568978752</v>
      </c>
      <c r="O388" s="26">
        <v>74936</v>
      </c>
      <c r="P388" s="29">
        <v>0.10547900746466832</v>
      </c>
      <c r="Q388" s="40">
        <v>45866</v>
      </c>
      <c r="R388" s="29">
        <v>5.9530134676245794E-2</v>
      </c>
      <c r="S388" s="40">
        <v>33831</v>
      </c>
      <c r="T388" s="29">
        <v>0.31011114123068584</v>
      </c>
      <c r="U388" s="40">
        <v>79697</v>
      </c>
      <c r="V388" s="29">
        <v>0.15315719411968987</v>
      </c>
      <c r="W388" s="26">
        <v>110082</v>
      </c>
      <c r="X388" s="29">
        <v>5.944853471921463E-2</v>
      </c>
      <c r="Y388" s="26">
        <v>53984</v>
      </c>
      <c r="Z388" s="29">
        <v>0.27954491585683816</v>
      </c>
      <c r="AA388" s="26">
        <v>164066</v>
      </c>
      <c r="AB388" s="29">
        <v>0.12300900099250489</v>
      </c>
    </row>
    <row r="389" spans="2:28" ht="15" hidden="1" customHeight="1" outlineLevel="1" x14ac:dyDescent="0.25">
      <c r="B389" s="43" t="s">
        <v>52</v>
      </c>
      <c r="C389" s="26">
        <v>6541</v>
      </c>
      <c r="D389" s="29">
        <v>-2.1687107388573157E-2</v>
      </c>
      <c r="E389" s="40">
        <v>1785</v>
      </c>
      <c r="F389" s="29">
        <v>0.60810810810810811</v>
      </c>
      <c r="G389" s="40">
        <v>538</v>
      </c>
      <c r="H389" s="29">
        <v>0.1422505307855626</v>
      </c>
      <c r="I389" s="40">
        <v>2323</v>
      </c>
      <c r="J389" s="29">
        <v>0.46932321315623016</v>
      </c>
      <c r="K389" s="26">
        <v>53894</v>
      </c>
      <c r="L389" s="29">
        <v>4.6363530462470326E-2</v>
      </c>
      <c r="M389" s="26">
        <v>20524</v>
      </c>
      <c r="N389" s="29">
        <v>0.2762094266882229</v>
      </c>
      <c r="O389" s="26">
        <v>74418</v>
      </c>
      <c r="P389" s="29">
        <v>0.10105344143930872</v>
      </c>
      <c r="Q389" s="40">
        <v>44468</v>
      </c>
      <c r="R389" s="29">
        <v>0.34931423716470444</v>
      </c>
      <c r="S389" s="40">
        <v>32267</v>
      </c>
      <c r="T389" s="29">
        <v>0.41249343372439151</v>
      </c>
      <c r="U389" s="40">
        <v>76735</v>
      </c>
      <c r="V389" s="29">
        <v>0.37517921146953404</v>
      </c>
      <c r="W389" s="26">
        <v>106688</v>
      </c>
      <c r="X389" s="29">
        <v>0.15640920028615413</v>
      </c>
      <c r="Y389" s="26">
        <v>53351</v>
      </c>
      <c r="Z389" s="29">
        <v>0.35257580367102737</v>
      </c>
      <c r="AA389" s="26">
        <v>160039</v>
      </c>
      <c r="AB389" s="29">
        <v>0.21515998238447409</v>
      </c>
    </row>
    <row r="390" spans="2:28" ht="15" hidden="1" customHeight="1" outlineLevel="1" x14ac:dyDescent="0.25">
      <c r="B390" s="43" t="s">
        <v>53</v>
      </c>
      <c r="C390" s="26">
        <v>4030</v>
      </c>
      <c r="D390" s="29">
        <v>-0.34609767970144412</v>
      </c>
      <c r="E390" s="40">
        <v>1309</v>
      </c>
      <c r="F390" s="29">
        <v>0.23724007561436666</v>
      </c>
      <c r="G390" s="40">
        <v>737</v>
      </c>
      <c r="H390" s="29">
        <v>0.49796747967479682</v>
      </c>
      <c r="I390" s="40">
        <v>2046</v>
      </c>
      <c r="J390" s="29">
        <v>0.32000000000000006</v>
      </c>
      <c r="K390" s="26">
        <v>56318</v>
      </c>
      <c r="L390" s="29">
        <v>6.8977298610583881E-2</v>
      </c>
      <c r="M390" s="26">
        <v>22343</v>
      </c>
      <c r="N390" s="29">
        <v>0.15479636138102126</v>
      </c>
      <c r="O390" s="26">
        <v>78661</v>
      </c>
      <c r="P390" s="29">
        <v>9.2028542869835528E-2</v>
      </c>
      <c r="Q390" s="40">
        <v>48057</v>
      </c>
      <c r="R390" s="29">
        <v>0.26722569416976505</v>
      </c>
      <c r="S390" s="40">
        <v>37100</v>
      </c>
      <c r="T390" s="29">
        <v>0.31658327123034891</v>
      </c>
      <c r="U390" s="40">
        <v>85157</v>
      </c>
      <c r="V390" s="29">
        <v>0.28826661825663358</v>
      </c>
      <c r="W390" s="26">
        <v>109714</v>
      </c>
      <c r="X390" s="29">
        <v>0.12149895735372285</v>
      </c>
      <c r="Y390" s="26">
        <v>60194</v>
      </c>
      <c r="Z390" s="29">
        <v>0.25310184028645177</v>
      </c>
      <c r="AA390" s="26">
        <v>169908</v>
      </c>
      <c r="AB390" s="29">
        <v>0.16483847967970156</v>
      </c>
    </row>
    <row r="391" spans="2:28" ht="15" hidden="1" customHeight="1" outlineLevel="1" x14ac:dyDescent="0.25">
      <c r="B391" s="43" t="s">
        <v>54</v>
      </c>
      <c r="C391" s="26">
        <v>5408</v>
      </c>
      <c r="D391" s="29">
        <v>-0.13513513513513509</v>
      </c>
      <c r="E391" s="40">
        <v>962</v>
      </c>
      <c r="F391" s="29">
        <v>0.27586206896551735</v>
      </c>
      <c r="G391" s="40">
        <v>615</v>
      </c>
      <c r="H391" s="29">
        <v>0.16477272727272729</v>
      </c>
      <c r="I391" s="40">
        <v>1577</v>
      </c>
      <c r="J391" s="29">
        <v>0.23010920436817472</v>
      </c>
      <c r="K391" s="26">
        <v>49278</v>
      </c>
      <c r="L391" s="29">
        <v>4.7732443178194028E-2</v>
      </c>
      <c r="M391" s="26">
        <v>18390</v>
      </c>
      <c r="N391" s="29">
        <v>0.16910362364907816</v>
      </c>
      <c r="O391" s="26">
        <v>67668</v>
      </c>
      <c r="P391" s="29">
        <v>7.8151140002867825E-2</v>
      </c>
      <c r="Q391" s="40">
        <v>44289</v>
      </c>
      <c r="R391" s="29">
        <v>0.38998211091234336</v>
      </c>
      <c r="S391" s="40">
        <v>38131</v>
      </c>
      <c r="T391" s="29">
        <v>0.57021083841212317</v>
      </c>
      <c r="U391" s="40">
        <v>82420</v>
      </c>
      <c r="V391" s="29">
        <v>0.46793239175735124</v>
      </c>
      <c r="W391" s="26">
        <v>99937</v>
      </c>
      <c r="X391" s="29">
        <v>0.16337031302748439</v>
      </c>
      <c r="Y391" s="26">
        <v>57155</v>
      </c>
      <c r="Z391" s="29">
        <v>0.40869543785275919</v>
      </c>
      <c r="AA391" s="26">
        <v>157092</v>
      </c>
      <c r="AB391" s="29">
        <v>0.2420696416711472</v>
      </c>
    </row>
    <row r="392" spans="2:28" ht="15" hidden="1" customHeight="1" outlineLevel="1" x14ac:dyDescent="0.25">
      <c r="B392" s="43" t="s">
        <v>55</v>
      </c>
      <c r="C392" s="26">
        <v>4251</v>
      </c>
      <c r="D392" s="29">
        <v>-0.42801399354144243</v>
      </c>
      <c r="E392" s="40">
        <v>776</v>
      </c>
      <c r="F392" s="29">
        <v>5.1490514905148999E-2</v>
      </c>
      <c r="G392" s="40">
        <v>392</v>
      </c>
      <c r="H392" s="29">
        <v>0.55555555555555558</v>
      </c>
      <c r="I392" s="40">
        <v>1168</v>
      </c>
      <c r="J392" s="29">
        <v>0.17979797979797985</v>
      </c>
      <c r="K392" s="26">
        <v>47828</v>
      </c>
      <c r="L392" s="29">
        <v>0.17159444430835569</v>
      </c>
      <c r="M392" s="26">
        <v>15150</v>
      </c>
      <c r="N392" s="29">
        <v>0.124054013948657</v>
      </c>
      <c r="O392" s="26">
        <v>62978</v>
      </c>
      <c r="P392" s="29">
        <v>0.15979447892304011</v>
      </c>
      <c r="Q392" s="40">
        <v>36341</v>
      </c>
      <c r="R392" s="29">
        <v>0.65299067546054124</v>
      </c>
      <c r="S392" s="40">
        <v>28925</v>
      </c>
      <c r="T392" s="29">
        <v>0.80184389210739426</v>
      </c>
      <c r="U392" s="40">
        <v>65266</v>
      </c>
      <c r="V392" s="29">
        <v>0.71581050528418944</v>
      </c>
      <c r="W392" s="26">
        <v>89196</v>
      </c>
      <c r="X392" s="29">
        <v>0.25667108118008386</v>
      </c>
      <c r="Y392" s="26">
        <v>44480</v>
      </c>
      <c r="Z392" s="29">
        <v>0.49136630343671417</v>
      </c>
      <c r="AA392" s="26">
        <v>133676</v>
      </c>
      <c r="AB392" s="29">
        <v>0.32611132605180404</v>
      </c>
    </row>
    <row r="393" spans="2:28" ht="15" hidden="1" customHeight="1" outlineLevel="1" x14ac:dyDescent="0.25">
      <c r="B393" s="43" t="s">
        <v>56</v>
      </c>
      <c r="C393" s="26">
        <v>8209</v>
      </c>
      <c r="D393" s="29">
        <v>-3.2185805234614451E-2</v>
      </c>
      <c r="E393" s="40">
        <v>839</v>
      </c>
      <c r="F393" s="29">
        <v>-6.6740823136818728E-2</v>
      </c>
      <c r="G393" s="40">
        <v>508</v>
      </c>
      <c r="H393" s="29">
        <v>-0.13458262350936967</v>
      </c>
      <c r="I393" s="40">
        <v>1347</v>
      </c>
      <c r="J393" s="29">
        <v>-9.3539703903095517E-2</v>
      </c>
      <c r="K393" s="26">
        <v>50241</v>
      </c>
      <c r="L393" s="29">
        <v>4.1307411706184682E-2</v>
      </c>
      <c r="M393" s="26">
        <v>11934</v>
      </c>
      <c r="N393" s="29">
        <v>0.14452862760141949</v>
      </c>
      <c r="O393" s="26">
        <v>62175</v>
      </c>
      <c r="P393" s="29">
        <v>5.9650617809970274E-2</v>
      </c>
      <c r="Q393" s="40">
        <v>41183</v>
      </c>
      <c r="R393" s="29">
        <v>0.31684466329858663</v>
      </c>
      <c r="S393" s="40">
        <v>27736</v>
      </c>
      <c r="T393" s="29">
        <v>0.43799253421816675</v>
      </c>
      <c r="U393" s="40">
        <v>68919</v>
      </c>
      <c r="V393" s="29">
        <v>0.36305921442980904</v>
      </c>
      <c r="W393" s="26">
        <v>100472</v>
      </c>
      <c r="X393" s="29">
        <v>0.13013059176855668</v>
      </c>
      <c r="Y393" s="26">
        <v>40188</v>
      </c>
      <c r="Z393" s="29">
        <v>0.32493735988395089</v>
      </c>
      <c r="AA393" s="26">
        <v>140660</v>
      </c>
      <c r="AB393" s="29">
        <v>0.17968717239065701</v>
      </c>
    </row>
    <row r="394" spans="2:28" collapsed="1" x14ac:dyDescent="0.25">
      <c r="B394" s="30" t="s">
        <v>182</v>
      </c>
      <c r="C394" s="31">
        <v>47318</v>
      </c>
      <c r="D394" s="32">
        <v>-0.22809135399673741</v>
      </c>
      <c r="E394" s="31">
        <v>8771</v>
      </c>
      <c r="F394" s="32">
        <v>-0.11116740980948525</v>
      </c>
      <c r="G394" s="31">
        <v>5382</v>
      </c>
      <c r="H394" s="32">
        <v>-0.16246498599439774</v>
      </c>
      <c r="I394" s="31">
        <v>14153</v>
      </c>
      <c r="J394" s="32">
        <v>-0.13139806063581683</v>
      </c>
      <c r="K394" s="31">
        <v>352183</v>
      </c>
      <c r="L394" s="32">
        <v>-6.0594825286743093E-2</v>
      </c>
      <c r="M394" s="31">
        <v>117530</v>
      </c>
      <c r="N394" s="32">
        <v>8.7797563955425595E-2</v>
      </c>
      <c r="O394" s="31">
        <v>469713</v>
      </c>
      <c r="P394" s="32">
        <v>-2.7396551152928716E-2</v>
      </c>
      <c r="Q394" s="31">
        <v>310934</v>
      </c>
      <c r="R394" s="32">
        <v>0.20969047137365981</v>
      </c>
      <c r="S394" s="31">
        <v>241061</v>
      </c>
      <c r="T394" s="32">
        <v>0.38107432997605217</v>
      </c>
      <c r="U394" s="31">
        <v>551995</v>
      </c>
      <c r="V394" s="32">
        <v>0.27900375826610002</v>
      </c>
      <c r="W394" s="31">
        <v>719206</v>
      </c>
      <c r="X394" s="32">
        <v>2.2901306207900873E-2</v>
      </c>
      <c r="Y394" s="31">
        <v>364134</v>
      </c>
      <c r="Z394" s="32">
        <v>0.25912965300229951</v>
      </c>
      <c r="AA394" s="31">
        <v>1083340</v>
      </c>
      <c r="AB394" s="32">
        <v>9.1747547866116941E-2</v>
      </c>
    </row>
    <row r="395" spans="2:28" ht="15" hidden="1" customHeight="1" outlineLevel="1" x14ac:dyDescent="0.25">
      <c r="B395" s="43" t="s">
        <v>58</v>
      </c>
      <c r="C395" s="26">
        <v>5811</v>
      </c>
      <c r="D395" s="29">
        <v>-0.17151411462788713</v>
      </c>
      <c r="E395" s="40">
        <v>913</v>
      </c>
      <c r="F395" s="29">
        <v>-0.17300724637681164</v>
      </c>
      <c r="G395" s="40">
        <v>528</v>
      </c>
      <c r="H395" s="29">
        <v>-0.40607424071991005</v>
      </c>
      <c r="I395" s="40">
        <v>1441</v>
      </c>
      <c r="J395" s="29">
        <v>-0.27696939287506273</v>
      </c>
      <c r="K395" s="26">
        <v>49613</v>
      </c>
      <c r="L395" s="29">
        <v>-5.4071574291216229E-2</v>
      </c>
      <c r="M395" s="26">
        <v>16616</v>
      </c>
      <c r="N395" s="29">
        <v>0.21737856253205368</v>
      </c>
      <c r="O395" s="26">
        <v>66229</v>
      </c>
      <c r="P395" s="29">
        <v>1.9819056552392578E-3</v>
      </c>
      <c r="Q395" s="40">
        <v>38810</v>
      </c>
      <c r="R395" s="29">
        <v>6.1775005471656819E-2</v>
      </c>
      <c r="S395" s="40">
        <v>27960</v>
      </c>
      <c r="T395" s="29">
        <v>0.50646551724137923</v>
      </c>
      <c r="U395" s="40">
        <v>66770</v>
      </c>
      <c r="V395" s="29">
        <v>0.21153287850195968</v>
      </c>
      <c r="W395" s="26">
        <v>95147</v>
      </c>
      <c r="X395" s="29">
        <v>-2.0304986665842906E-2</v>
      </c>
      <c r="Y395" s="26">
        <v>45129</v>
      </c>
      <c r="Z395" s="29">
        <v>0.36267286671900467</v>
      </c>
      <c r="AA395" s="26">
        <v>140276</v>
      </c>
      <c r="AB395" s="29">
        <v>7.7082549505900877E-2</v>
      </c>
    </row>
    <row r="396" spans="2:28" ht="15" hidden="1" customHeight="1" outlineLevel="1" x14ac:dyDescent="0.25">
      <c r="B396" s="43" t="s">
        <v>59</v>
      </c>
      <c r="C396" s="26">
        <v>6651</v>
      </c>
      <c r="D396" s="29">
        <v>-0.33329991980753804</v>
      </c>
      <c r="E396" s="40">
        <v>1378</v>
      </c>
      <c r="F396" s="29">
        <v>-9.7576948264571084E-2</v>
      </c>
      <c r="G396" s="40">
        <v>897</v>
      </c>
      <c r="H396" s="29">
        <v>-0.2247191011235955</v>
      </c>
      <c r="I396" s="40">
        <v>2275</v>
      </c>
      <c r="J396" s="29">
        <v>-0.15238450074515653</v>
      </c>
      <c r="K396" s="26">
        <v>53550</v>
      </c>
      <c r="L396" s="29">
        <v>-5.9305062712995849E-2</v>
      </c>
      <c r="M396" s="26">
        <v>20155</v>
      </c>
      <c r="N396" s="29">
        <v>0.20378665711043431</v>
      </c>
      <c r="O396" s="26">
        <v>73705</v>
      </c>
      <c r="P396" s="29">
        <v>4.8867230449722854E-4</v>
      </c>
      <c r="Q396" s="40">
        <v>49844</v>
      </c>
      <c r="R396" s="29">
        <v>0.16013406572944788</v>
      </c>
      <c r="S396" s="40">
        <v>44984</v>
      </c>
      <c r="T396" s="29">
        <v>0.49364146495334871</v>
      </c>
      <c r="U396" s="40">
        <v>94828</v>
      </c>
      <c r="V396" s="29">
        <v>0.29757392482314149</v>
      </c>
      <c r="W396" s="26">
        <v>111423</v>
      </c>
      <c r="X396" s="29">
        <v>2.6931674342201006E-4</v>
      </c>
      <c r="Y396" s="26">
        <v>66061</v>
      </c>
      <c r="Z396" s="29">
        <v>0.37521077502758282</v>
      </c>
      <c r="AA396" s="26">
        <v>177484</v>
      </c>
      <c r="AB396" s="29">
        <v>0.11324092078027981</v>
      </c>
    </row>
    <row r="397" spans="2:28" ht="15" hidden="1" customHeight="1" outlineLevel="1" x14ac:dyDescent="0.25">
      <c r="B397" s="43" t="s">
        <v>60</v>
      </c>
      <c r="C397" s="26">
        <v>6266</v>
      </c>
      <c r="D397" s="29">
        <v>-0.32186147186147185</v>
      </c>
      <c r="E397" s="40">
        <v>1311</v>
      </c>
      <c r="F397" s="29">
        <v>-2.8169014084507005E-2</v>
      </c>
      <c r="G397" s="40">
        <v>744</v>
      </c>
      <c r="H397" s="29">
        <v>-0.13286713286713292</v>
      </c>
      <c r="I397" s="40">
        <v>2055</v>
      </c>
      <c r="J397" s="29">
        <v>-6.8871771635704571E-2</v>
      </c>
      <c r="K397" s="26">
        <v>46251</v>
      </c>
      <c r="L397" s="29">
        <v>-7.5349860055977658E-2</v>
      </c>
      <c r="M397" s="26">
        <v>14682</v>
      </c>
      <c r="N397" s="29">
        <v>0.17568866111467019</v>
      </c>
      <c r="O397" s="26">
        <v>60933</v>
      </c>
      <c r="P397" s="29">
        <v>-2.5196774812824008E-2</v>
      </c>
      <c r="Q397" s="40">
        <v>44008</v>
      </c>
      <c r="R397" s="29">
        <v>0.1317474604603317</v>
      </c>
      <c r="S397" s="40">
        <v>34888</v>
      </c>
      <c r="T397" s="29">
        <v>0.34014520032266748</v>
      </c>
      <c r="U397" s="40">
        <v>78896</v>
      </c>
      <c r="V397" s="29">
        <v>0.21531778551403313</v>
      </c>
      <c r="W397" s="26">
        <v>97836</v>
      </c>
      <c r="X397" s="29">
        <v>-1.6664321466621113E-2</v>
      </c>
      <c r="Y397" s="26">
        <v>50335</v>
      </c>
      <c r="Z397" s="29">
        <v>0.2774408039996954</v>
      </c>
      <c r="AA397" s="26">
        <v>148171</v>
      </c>
      <c r="AB397" s="29">
        <v>6.676890069619934E-2</v>
      </c>
    </row>
    <row r="398" spans="2:28" ht="15" hidden="1" customHeight="1" outlineLevel="1" x14ac:dyDescent="0.25">
      <c r="B398" s="43" t="s">
        <v>61</v>
      </c>
      <c r="C398" s="26">
        <v>7347</v>
      </c>
      <c r="D398" s="29">
        <v>-0.11428571428571432</v>
      </c>
      <c r="E398" s="40">
        <v>1520</v>
      </c>
      <c r="F398" s="29">
        <v>7.2895957587806315E-3</v>
      </c>
      <c r="G398" s="40">
        <v>793</v>
      </c>
      <c r="H398" s="29">
        <v>-8.8505747126436773E-2</v>
      </c>
      <c r="I398" s="40">
        <v>2313</v>
      </c>
      <c r="J398" s="29">
        <v>-2.7742749054224469E-2</v>
      </c>
      <c r="K398" s="26">
        <v>50912</v>
      </c>
      <c r="L398" s="29">
        <v>-2.0075064960061617E-2</v>
      </c>
      <c r="M398" s="26">
        <v>17786</v>
      </c>
      <c r="N398" s="29">
        <v>0.23240022172949004</v>
      </c>
      <c r="O398" s="26">
        <v>68698</v>
      </c>
      <c r="P398" s="29">
        <v>3.4811032280416265E-2</v>
      </c>
      <c r="Q398" s="40">
        <v>46250</v>
      </c>
      <c r="R398" s="29">
        <v>0.16322937625754519</v>
      </c>
      <c r="S398" s="40">
        <v>36218</v>
      </c>
      <c r="T398" s="29">
        <v>0.3565302071238623</v>
      </c>
      <c r="U398" s="40">
        <v>82468</v>
      </c>
      <c r="V398" s="29">
        <v>0.2408853578898269</v>
      </c>
      <c r="W398" s="26">
        <v>106029</v>
      </c>
      <c r="X398" s="29">
        <v>4.4425181493119581E-2</v>
      </c>
      <c r="Y398" s="26">
        <v>54817</v>
      </c>
      <c r="Z398" s="29">
        <v>0.30420403987533007</v>
      </c>
      <c r="AA398" s="26">
        <v>160846</v>
      </c>
      <c r="AB398" s="29">
        <v>0.12048763497039361</v>
      </c>
    </row>
    <row r="399" spans="2:28" collapsed="1" x14ac:dyDescent="0.25">
      <c r="B399" s="145">
        <v>1986</v>
      </c>
      <c r="C399" s="40">
        <v>74338</v>
      </c>
      <c r="D399" s="41">
        <v>-0.18412994567305052</v>
      </c>
      <c r="E399" s="40">
        <v>15772</v>
      </c>
      <c r="F399" s="41">
        <v>0.15149302767029282</v>
      </c>
      <c r="G399" s="40">
        <v>8379</v>
      </c>
      <c r="H399" s="41">
        <v>-1.7010793054903828E-2</v>
      </c>
      <c r="I399" s="40">
        <v>24151</v>
      </c>
      <c r="J399" s="41">
        <v>8.6854777012735696E-2</v>
      </c>
      <c r="K399" s="40">
        <v>616468</v>
      </c>
      <c r="L399" s="41">
        <v>2.1486294140357742E-2</v>
      </c>
      <c r="M399" s="40">
        <v>216419</v>
      </c>
      <c r="N399" s="41">
        <v>0.19788230345163504</v>
      </c>
      <c r="O399" s="40">
        <v>832887</v>
      </c>
      <c r="P399" s="41">
        <v>6.2126913968800102E-2</v>
      </c>
      <c r="Q399" s="40">
        <v>536562</v>
      </c>
      <c r="R399" s="41">
        <v>0.20255768920445383</v>
      </c>
      <c r="S399" s="40">
        <v>425848</v>
      </c>
      <c r="T399" s="41">
        <v>0.37784565208950771</v>
      </c>
      <c r="U399" s="40">
        <v>962410</v>
      </c>
      <c r="V399" s="41">
        <v>0.27428990588571756</v>
      </c>
      <c r="W399" s="40">
        <v>1242928</v>
      </c>
      <c r="X399" s="41">
        <v>7.690574839321207E-2</v>
      </c>
      <c r="Y399" s="40">
        <v>650858</v>
      </c>
      <c r="Z399" s="41">
        <v>0.30539460198840329</v>
      </c>
      <c r="AA399" s="40">
        <v>1893786</v>
      </c>
      <c r="AB399" s="41">
        <v>0.14583450561697808</v>
      </c>
    </row>
    <row r="400" spans="2:28" ht="15" hidden="1" customHeight="1" outlineLevel="1" x14ac:dyDescent="0.25">
      <c r="B400" s="43" t="s">
        <v>49</v>
      </c>
      <c r="C400" s="26">
        <v>7177</v>
      </c>
      <c r="D400" s="29">
        <v>-0.1824809203781752</v>
      </c>
      <c r="E400" s="40">
        <v>1371</v>
      </c>
      <c r="F400" s="29">
        <v>-1.2247838616714746E-2</v>
      </c>
      <c r="G400" s="40">
        <v>860</v>
      </c>
      <c r="H400" s="29">
        <v>1.1641443538998875E-3</v>
      </c>
      <c r="I400" s="40">
        <v>2231</v>
      </c>
      <c r="J400" s="29">
        <v>-7.1206052514464213E-3</v>
      </c>
      <c r="K400" s="26">
        <v>49137</v>
      </c>
      <c r="L400" s="29">
        <v>-2.2363263763156338E-2</v>
      </c>
      <c r="M400" s="26">
        <v>17228</v>
      </c>
      <c r="N400" s="29">
        <v>8.865718799368083E-2</v>
      </c>
      <c r="O400" s="26">
        <v>66365</v>
      </c>
      <c r="P400" s="29">
        <v>4.2217716309052022E-3</v>
      </c>
      <c r="Q400" s="40">
        <v>45863</v>
      </c>
      <c r="R400" s="29">
        <v>0.35229249594574674</v>
      </c>
      <c r="S400" s="40">
        <v>41253</v>
      </c>
      <c r="T400" s="29">
        <v>0.58136236439605926</v>
      </c>
      <c r="U400" s="40">
        <v>87116</v>
      </c>
      <c r="V400" s="29">
        <v>0.45188493716876099</v>
      </c>
      <c r="W400" s="26">
        <v>103548</v>
      </c>
      <c r="X400" s="29">
        <v>9.7569507011648904E-2</v>
      </c>
      <c r="Y400" s="26">
        <v>59369</v>
      </c>
      <c r="Z400" s="29">
        <v>0.38712616822429902</v>
      </c>
      <c r="AA400" s="26">
        <v>162917</v>
      </c>
      <c r="AB400" s="29">
        <v>0.18793522090081161</v>
      </c>
    </row>
    <row r="401" spans="2:28" ht="15" hidden="1" customHeight="1" outlineLevel="1" x14ac:dyDescent="0.25">
      <c r="B401" s="43" t="s">
        <v>50</v>
      </c>
      <c r="C401" s="26">
        <v>6479</v>
      </c>
      <c r="D401" s="29">
        <v>-0.26658365406384421</v>
      </c>
      <c r="E401" s="40">
        <v>1407</v>
      </c>
      <c r="F401" s="29">
        <v>-2.2916666666666696E-2</v>
      </c>
      <c r="G401" s="40">
        <v>842</v>
      </c>
      <c r="H401" s="29">
        <v>-0.20491029272898964</v>
      </c>
      <c r="I401" s="40">
        <v>2249</v>
      </c>
      <c r="J401" s="29">
        <v>-0.10004001600640255</v>
      </c>
      <c r="K401" s="26">
        <v>50562</v>
      </c>
      <c r="L401" s="29">
        <v>-5.7698758805769912E-2</v>
      </c>
      <c r="M401" s="26">
        <v>15435</v>
      </c>
      <c r="N401" s="29">
        <v>-3.0525720746184315E-2</v>
      </c>
      <c r="O401" s="26">
        <v>65997</v>
      </c>
      <c r="P401" s="29">
        <v>-5.1481050316905974E-2</v>
      </c>
      <c r="Q401" s="40">
        <v>42870</v>
      </c>
      <c r="R401" s="29">
        <v>0.34587009072928776</v>
      </c>
      <c r="S401" s="40">
        <v>29935</v>
      </c>
      <c r="T401" s="29">
        <v>0.17696783832664931</v>
      </c>
      <c r="U401" s="40">
        <v>72805</v>
      </c>
      <c r="V401" s="29">
        <v>0.27088170090945596</v>
      </c>
      <c r="W401" s="26">
        <v>101318</v>
      </c>
      <c r="X401" s="29">
        <v>5.7764785718014355E-2</v>
      </c>
      <c r="Y401" s="26">
        <v>46233</v>
      </c>
      <c r="Z401" s="29">
        <v>8.9347564854739492E-2</v>
      </c>
      <c r="AA401" s="26">
        <v>147551</v>
      </c>
      <c r="AB401" s="29">
        <v>6.7461982550316213E-2</v>
      </c>
    </row>
    <row r="402" spans="2:28" ht="15" hidden="1" customHeight="1" outlineLevel="1" x14ac:dyDescent="0.25">
      <c r="B402" s="43" t="s">
        <v>51</v>
      </c>
      <c r="C402" s="26">
        <v>7587</v>
      </c>
      <c r="D402" s="29">
        <v>-0.17190569744597251</v>
      </c>
      <c r="E402" s="40">
        <v>871</v>
      </c>
      <c r="F402" s="29">
        <v>-0.43842682140554479</v>
      </c>
      <c r="G402" s="40">
        <v>718</v>
      </c>
      <c r="H402" s="29">
        <v>-2.1798365122615793E-2</v>
      </c>
      <c r="I402" s="40">
        <v>1589</v>
      </c>
      <c r="J402" s="29">
        <v>-0.30459518599562363</v>
      </c>
      <c r="K402" s="26">
        <v>52158</v>
      </c>
      <c r="L402" s="29">
        <v>-0.12532072244302461</v>
      </c>
      <c r="M402" s="26">
        <v>15628</v>
      </c>
      <c r="N402" s="29">
        <v>-0.17686716527967972</v>
      </c>
      <c r="O402" s="26">
        <v>67786</v>
      </c>
      <c r="P402" s="29">
        <v>-0.13776918478191735</v>
      </c>
      <c r="Q402" s="40">
        <v>43289</v>
      </c>
      <c r="R402" s="29">
        <v>0.30754825263539431</v>
      </c>
      <c r="S402" s="40">
        <v>25823</v>
      </c>
      <c r="T402" s="29">
        <v>0.19462435233160624</v>
      </c>
      <c r="U402" s="40">
        <v>69112</v>
      </c>
      <c r="V402" s="29">
        <v>0.26294245564022445</v>
      </c>
      <c r="W402" s="26">
        <v>103905</v>
      </c>
      <c r="X402" s="29">
        <v>4.3885511014876144E-3</v>
      </c>
      <c r="Y402" s="26">
        <v>42190</v>
      </c>
      <c r="Z402" s="29">
        <v>1.9944397437447137E-2</v>
      </c>
      <c r="AA402" s="26">
        <v>146095</v>
      </c>
      <c r="AB402" s="29">
        <v>8.8318970279526177E-3</v>
      </c>
    </row>
    <row r="403" spans="2:28" ht="15" hidden="1" customHeight="1" outlineLevel="1" x14ac:dyDescent="0.25">
      <c r="B403" s="43" t="s">
        <v>52</v>
      </c>
      <c r="C403" s="26">
        <v>6686</v>
      </c>
      <c r="D403" s="29">
        <v>-0.10865217970937213</v>
      </c>
      <c r="E403" s="40">
        <v>1110</v>
      </c>
      <c r="F403" s="29">
        <v>-9.1653027823240585E-2</v>
      </c>
      <c r="G403" s="40">
        <v>471</v>
      </c>
      <c r="H403" s="29">
        <v>-0.33380480905233378</v>
      </c>
      <c r="I403" s="40">
        <v>1581</v>
      </c>
      <c r="J403" s="29">
        <v>-0.18040435458786941</v>
      </c>
      <c r="K403" s="26">
        <v>51506</v>
      </c>
      <c r="L403" s="29">
        <v>-8.8211864256757977E-2</v>
      </c>
      <c r="M403" s="26">
        <v>16082</v>
      </c>
      <c r="N403" s="29">
        <v>-8.1815586640022864E-2</v>
      </c>
      <c r="O403" s="26">
        <v>67588</v>
      </c>
      <c r="P403" s="29">
        <v>-8.6698016323441984E-2</v>
      </c>
      <c r="Q403" s="40">
        <v>32956</v>
      </c>
      <c r="R403" s="29">
        <v>0.14315446252037889</v>
      </c>
      <c r="S403" s="40">
        <v>22844</v>
      </c>
      <c r="T403" s="29">
        <v>0.21426673045234668</v>
      </c>
      <c r="U403" s="40">
        <v>55800</v>
      </c>
      <c r="V403" s="29">
        <v>0.17123546450610805</v>
      </c>
      <c r="W403" s="26">
        <v>92258</v>
      </c>
      <c r="X403" s="29">
        <v>-1.8959815399666069E-2</v>
      </c>
      <c r="Y403" s="26">
        <v>39444</v>
      </c>
      <c r="Z403" s="29">
        <v>6.4500458789874315E-2</v>
      </c>
      <c r="AA403" s="26">
        <v>131702</v>
      </c>
      <c r="AB403" s="29">
        <v>4.6302299858880236E-3</v>
      </c>
    </row>
    <row r="404" spans="2:28" ht="15" hidden="1" customHeight="1" outlineLevel="1" x14ac:dyDescent="0.25">
      <c r="B404" s="43" t="s">
        <v>53</v>
      </c>
      <c r="C404" s="26">
        <v>6163</v>
      </c>
      <c r="D404" s="29">
        <v>-0.14116499442586394</v>
      </c>
      <c r="E404" s="40">
        <v>1058</v>
      </c>
      <c r="F404" s="29">
        <v>-6.5371024734982353E-2</v>
      </c>
      <c r="G404" s="40">
        <v>492</v>
      </c>
      <c r="H404" s="29">
        <v>-0.33513513513513515</v>
      </c>
      <c r="I404" s="40">
        <v>1550</v>
      </c>
      <c r="J404" s="29">
        <v>-0.17200854700854706</v>
      </c>
      <c r="K404" s="26">
        <v>52684</v>
      </c>
      <c r="L404" s="29">
        <v>-0.10954111383419252</v>
      </c>
      <c r="M404" s="26">
        <v>19348</v>
      </c>
      <c r="N404" s="29">
        <v>-2.4158975134917049E-2</v>
      </c>
      <c r="O404" s="26">
        <v>72032</v>
      </c>
      <c r="P404" s="29">
        <v>-8.8110188373506149E-2</v>
      </c>
      <c r="Q404" s="40">
        <v>37923</v>
      </c>
      <c r="R404" s="29">
        <v>0.12327833891176199</v>
      </c>
      <c r="S404" s="40">
        <v>28179</v>
      </c>
      <c r="T404" s="29">
        <v>0.22299379367214955</v>
      </c>
      <c r="U404" s="40">
        <v>66102</v>
      </c>
      <c r="V404" s="29">
        <v>0.16372662934403714</v>
      </c>
      <c r="W404" s="26">
        <v>97828</v>
      </c>
      <c r="X404" s="29">
        <v>-3.3644822885591785E-2</v>
      </c>
      <c r="Y404" s="26">
        <v>48036</v>
      </c>
      <c r="Z404" s="29">
        <v>0.10017864504603535</v>
      </c>
      <c r="AA404" s="26">
        <v>145864</v>
      </c>
      <c r="AB404" s="29">
        <v>6.6806537102472863E-3</v>
      </c>
    </row>
    <row r="405" spans="2:28" ht="15" hidden="1" customHeight="1" outlineLevel="1" x14ac:dyDescent="0.25">
      <c r="B405" s="43" t="s">
        <v>54</v>
      </c>
      <c r="C405" s="26">
        <v>6253</v>
      </c>
      <c r="D405" s="29">
        <v>-9.573391178597257E-2</v>
      </c>
      <c r="E405" s="40">
        <v>754</v>
      </c>
      <c r="F405" s="29">
        <v>-0.29068673565380998</v>
      </c>
      <c r="G405" s="40">
        <v>528</v>
      </c>
      <c r="H405" s="29">
        <v>-4.6931407942238268E-2</v>
      </c>
      <c r="I405" s="40">
        <v>1282</v>
      </c>
      <c r="J405" s="29">
        <v>-0.20717377860234998</v>
      </c>
      <c r="K405" s="26">
        <v>47033</v>
      </c>
      <c r="L405" s="29">
        <v>-8.2408256433267657E-2</v>
      </c>
      <c r="M405" s="26">
        <v>15730</v>
      </c>
      <c r="N405" s="29">
        <v>-3.9975587427525161E-2</v>
      </c>
      <c r="O405" s="26">
        <v>62763</v>
      </c>
      <c r="P405" s="29">
        <v>-7.2129741876349018E-2</v>
      </c>
      <c r="Q405" s="40">
        <v>31863</v>
      </c>
      <c r="R405" s="29">
        <v>6.2277046174362471E-2</v>
      </c>
      <c r="S405" s="40">
        <v>24284</v>
      </c>
      <c r="T405" s="29">
        <v>0.10041689323907921</v>
      </c>
      <c r="U405" s="40">
        <v>56147</v>
      </c>
      <c r="V405" s="29">
        <v>7.8443424312851784E-2</v>
      </c>
      <c r="W405" s="26">
        <v>85903</v>
      </c>
      <c r="X405" s="29">
        <v>-3.7285666255743588E-2</v>
      </c>
      <c r="Y405" s="26">
        <v>40573</v>
      </c>
      <c r="Z405" s="29">
        <v>3.958696320590338E-2</v>
      </c>
      <c r="AA405" s="26">
        <v>126476</v>
      </c>
      <c r="AB405" s="29">
        <v>-1.3893870167942746E-2</v>
      </c>
    </row>
    <row r="406" spans="2:28" ht="15" hidden="1" customHeight="1" outlineLevel="1" x14ac:dyDescent="0.25">
      <c r="B406" s="43" t="s">
        <v>55</v>
      </c>
      <c r="C406" s="26">
        <v>7432</v>
      </c>
      <c r="D406" s="29">
        <v>-5.7331303906646425E-2</v>
      </c>
      <c r="E406" s="40">
        <v>738</v>
      </c>
      <c r="F406" s="29">
        <v>-0.24152106885919833</v>
      </c>
      <c r="G406" s="40">
        <v>252</v>
      </c>
      <c r="H406" s="29">
        <v>-0.17647058823529416</v>
      </c>
      <c r="I406" s="40">
        <v>990</v>
      </c>
      <c r="J406" s="29">
        <v>-0.22595777951524632</v>
      </c>
      <c r="K406" s="26">
        <v>40823</v>
      </c>
      <c r="L406" s="29">
        <v>-9.9843443363983209E-2</v>
      </c>
      <c r="M406" s="26">
        <v>13478</v>
      </c>
      <c r="N406" s="29">
        <v>0.19348268839103877</v>
      </c>
      <c r="O406" s="26">
        <v>54301</v>
      </c>
      <c r="P406" s="29">
        <v>-4.1363604265235554E-2</v>
      </c>
      <c r="Q406" s="40">
        <v>21985</v>
      </c>
      <c r="R406" s="29">
        <v>-9.4298426299744609E-2</v>
      </c>
      <c r="S406" s="40">
        <v>16053</v>
      </c>
      <c r="T406" s="29">
        <v>-5.2529068051702765E-2</v>
      </c>
      <c r="U406" s="40">
        <v>38038</v>
      </c>
      <c r="V406" s="29">
        <v>-7.712836936215639E-2</v>
      </c>
      <c r="W406" s="26">
        <v>70978</v>
      </c>
      <c r="X406" s="29">
        <v>-9.5614280981626387E-2</v>
      </c>
      <c r="Y406" s="26">
        <v>29825</v>
      </c>
      <c r="Z406" s="29">
        <v>4.4109924733064965E-2</v>
      </c>
      <c r="AA406" s="26">
        <v>100803</v>
      </c>
      <c r="AB406" s="29">
        <v>-5.8329518809494885E-2</v>
      </c>
    </row>
    <row r="407" spans="2:28" ht="15" hidden="1" customHeight="1" outlineLevel="1" x14ac:dyDescent="0.25">
      <c r="B407" s="43" t="s">
        <v>56</v>
      </c>
      <c r="C407" s="26">
        <v>8482</v>
      </c>
      <c r="D407" s="29">
        <v>-3.3500455788514127E-2</v>
      </c>
      <c r="E407" s="40">
        <v>899</v>
      </c>
      <c r="F407" s="29">
        <v>-0.21758050478677116</v>
      </c>
      <c r="G407" s="40">
        <v>587</v>
      </c>
      <c r="H407" s="29">
        <v>-0.23066841415465267</v>
      </c>
      <c r="I407" s="40">
        <v>1486</v>
      </c>
      <c r="J407" s="29">
        <v>-0.22280334728033468</v>
      </c>
      <c r="K407" s="26">
        <v>48248</v>
      </c>
      <c r="L407" s="29">
        <v>-0.11372361725968516</v>
      </c>
      <c r="M407" s="26">
        <v>10427</v>
      </c>
      <c r="N407" s="29">
        <v>0.16463755165866201</v>
      </c>
      <c r="O407" s="26">
        <v>58675</v>
      </c>
      <c r="P407" s="29">
        <v>-7.4410020191822301E-2</v>
      </c>
      <c r="Q407" s="40">
        <v>31274</v>
      </c>
      <c r="R407" s="29">
        <v>5.4843497031840327E-2</v>
      </c>
      <c r="S407" s="40">
        <v>19288</v>
      </c>
      <c r="T407" s="29">
        <v>0.14611682215223731</v>
      </c>
      <c r="U407" s="40">
        <v>50562</v>
      </c>
      <c r="V407" s="29">
        <v>8.7892936291068757E-2</v>
      </c>
      <c r="W407" s="26">
        <v>88903</v>
      </c>
      <c r="X407" s="29">
        <v>-5.4344126281751226E-2</v>
      </c>
      <c r="Y407" s="26">
        <v>30332</v>
      </c>
      <c r="Z407" s="29">
        <v>0.14197507623959948</v>
      </c>
      <c r="AA407" s="26">
        <v>119235</v>
      </c>
      <c r="AB407" s="29">
        <v>-1.1097011768803955E-2</v>
      </c>
    </row>
    <row r="408" spans="2:28" collapsed="1" x14ac:dyDescent="0.25">
      <c r="B408" s="30" t="s">
        <v>183</v>
      </c>
      <c r="C408" s="31">
        <v>61300</v>
      </c>
      <c r="D408" s="32">
        <v>-1.946670505622472E-2</v>
      </c>
      <c r="E408" s="31">
        <v>9868</v>
      </c>
      <c r="F408" s="32">
        <v>1.3870338025274931E-2</v>
      </c>
      <c r="G408" s="31">
        <v>6426</v>
      </c>
      <c r="H408" s="32">
        <v>2.4880382775119614E-2</v>
      </c>
      <c r="I408" s="31">
        <v>16294</v>
      </c>
      <c r="J408" s="32">
        <v>1.8184090483034376E-2</v>
      </c>
      <c r="K408" s="31">
        <v>374900</v>
      </c>
      <c r="L408" s="32">
        <v>1.6104814098081732E-2</v>
      </c>
      <c r="M408" s="31">
        <v>108044</v>
      </c>
      <c r="N408" s="32">
        <v>7.8272671929421778E-2</v>
      </c>
      <c r="O408" s="31">
        <v>482944</v>
      </c>
      <c r="P408" s="32">
        <v>2.93823629089498E-2</v>
      </c>
      <c r="Q408" s="31">
        <v>257036</v>
      </c>
      <c r="R408" s="32">
        <v>9.4869741527661811E-2</v>
      </c>
      <c r="S408" s="31">
        <v>174546</v>
      </c>
      <c r="T408" s="32">
        <v>-2.6134017742565407E-2</v>
      </c>
      <c r="U408" s="31">
        <v>431582</v>
      </c>
      <c r="V408" s="32">
        <v>4.2483707493345291E-2</v>
      </c>
      <c r="W408" s="31">
        <v>703104</v>
      </c>
      <c r="X408" s="32">
        <v>4.0137757185208844E-2</v>
      </c>
      <c r="Y408" s="31">
        <v>289195</v>
      </c>
      <c r="Z408" s="32">
        <v>1.1896639199426184E-2</v>
      </c>
      <c r="AA408" s="31">
        <v>992299</v>
      </c>
      <c r="AB408" s="32">
        <v>3.1745734673782833E-2</v>
      </c>
    </row>
    <row r="409" spans="2:28" ht="15" hidden="1" customHeight="1" outlineLevel="1" x14ac:dyDescent="0.25">
      <c r="B409" s="43" t="s">
        <v>58</v>
      </c>
      <c r="C409" s="26">
        <v>7014</v>
      </c>
      <c r="D409" s="29">
        <v>-0.14598806769755268</v>
      </c>
      <c r="E409" s="40">
        <v>1104</v>
      </c>
      <c r="F409" s="29">
        <v>-0.27748691099476441</v>
      </c>
      <c r="G409" s="40">
        <v>889</v>
      </c>
      <c r="H409" s="29">
        <v>-0.14683301343570054</v>
      </c>
      <c r="I409" s="40">
        <v>1993</v>
      </c>
      <c r="J409" s="29">
        <v>-0.22451361867704278</v>
      </c>
      <c r="K409" s="26">
        <v>52449</v>
      </c>
      <c r="L409" s="29">
        <v>-5.5041078120495857E-2</v>
      </c>
      <c r="M409" s="26">
        <v>13649</v>
      </c>
      <c r="N409" s="29">
        <v>-8.457411133467474E-2</v>
      </c>
      <c r="O409" s="26">
        <v>66098</v>
      </c>
      <c r="P409" s="29">
        <v>-6.1294628909023818E-2</v>
      </c>
      <c r="Q409" s="40">
        <v>36552</v>
      </c>
      <c r="R409" s="29">
        <v>0.14773762049800609</v>
      </c>
      <c r="S409" s="40">
        <v>18560</v>
      </c>
      <c r="T409" s="29">
        <v>-0.3218357205495469</v>
      </c>
      <c r="U409" s="40">
        <v>55112</v>
      </c>
      <c r="V409" s="29">
        <v>-6.928987587604496E-2</v>
      </c>
      <c r="W409" s="26">
        <v>97119</v>
      </c>
      <c r="X409" s="29">
        <v>2.780867630700623E-4</v>
      </c>
      <c r="Y409" s="26">
        <v>33118</v>
      </c>
      <c r="Z409" s="29">
        <v>-0.23567966766674364</v>
      </c>
      <c r="AA409" s="26">
        <v>130237</v>
      </c>
      <c r="AB409" s="29">
        <v>-7.2531369728390138E-2</v>
      </c>
    </row>
    <row r="410" spans="2:28" ht="15" hidden="1" customHeight="1" outlineLevel="1" x14ac:dyDescent="0.25">
      <c r="B410" s="43" t="s">
        <v>59</v>
      </c>
      <c r="C410" s="26">
        <v>9976</v>
      </c>
      <c r="D410" s="29">
        <v>0.11813494732122853</v>
      </c>
      <c r="E410" s="40">
        <v>1527</v>
      </c>
      <c r="F410" s="29">
        <v>-1.4838709677419404E-2</v>
      </c>
      <c r="G410" s="40">
        <v>1157</v>
      </c>
      <c r="H410" s="29">
        <v>-9.4178082191780366E-3</v>
      </c>
      <c r="I410" s="40">
        <v>2684</v>
      </c>
      <c r="J410" s="29">
        <v>-1.2509197939661543E-2</v>
      </c>
      <c r="K410" s="26">
        <v>56926</v>
      </c>
      <c r="L410" s="29">
        <v>1.2487907835723178E-3</v>
      </c>
      <c r="M410" s="26">
        <v>16743</v>
      </c>
      <c r="N410" s="29">
        <v>0.11582805731422852</v>
      </c>
      <c r="O410" s="26">
        <v>73669</v>
      </c>
      <c r="P410" s="29">
        <v>2.5173949345950408E-2</v>
      </c>
      <c r="Q410" s="40">
        <v>42964</v>
      </c>
      <c r="R410" s="29">
        <v>0.17796726345515856</v>
      </c>
      <c r="S410" s="40">
        <v>30117</v>
      </c>
      <c r="T410" s="29">
        <v>0.1535102838101805</v>
      </c>
      <c r="U410" s="40">
        <v>73081</v>
      </c>
      <c r="V410" s="29">
        <v>0.16776389377137191</v>
      </c>
      <c r="W410" s="26">
        <v>111393</v>
      </c>
      <c r="X410" s="29">
        <v>7.3150289017340997E-2</v>
      </c>
      <c r="Y410" s="26">
        <v>48037</v>
      </c>
      <c r="Z410" s="29">
        <v>0.13570702413882785</v>
      </c>
      <c r="AA410" s="26">
        <v>159430</v>
      </c>
      <c r="AB410" s="29">
        <v>9.1261285310444418E-2</v>
      </c>
    </row>
    <row r="411" spans="2:28" ht="15" hidden="1" customHeight="1" outlineLevel="1" x14ac:dyDescent="0.25">
      <c r="B411" s="43" t="s">
        <v>60</v>
      </c>
      <c r="C411" s="26">
        <v>9240</v>
      </c>
      <c r="D411" s="29">
        <v>-5.579399141630903E-2</v>
      </c>
      <c r="E411" s="40">
        <v>1349</v>
      </c>
      <c r="F411" s="29">
        <v>5.9701492537313383E-2</v>
      </c>
      <c r="G411" s="40">
        <v>858</v>
      </c>
      <c r="H411" s="29">
        <v>-0.2142857142857143</v>
      </c>
      <c r="I411" s="40">
        <v>2207</v>
      </c>
      <c r="J411" s="29">
        <v>-6.6807610993657507E-2</v>
      </c>
      <c r="K411" s="26">
        <v>50020</v>
      </c>
      <c r="L411" s="29">
        <v>-2.4728781110402442E-3</v>
      </c>
      <c r="M411" s="26">
        <v>12488</v>
      </c>
      <c r="N411" s="29">
        <v>0.16178249139454826</v>
      </c>
      <c r="O411" s="26">
        <v>62508</v>
      </c>
      <c r="P411" s="29">
        <v>2.6521931913356278E-2</v>
      </c>
      <c r="Q411" s="40">
        <v>38885</v>
      </c>
      <c r="R411" s="29">
        <v>0.17962019172430521</v>
      </c>
      <c r="S411" s="40">
        <v>26033</v>
      </c>
      <c r="T411" s="29">
        <v>-6.8586762075134144E-2</v>
      </c>
      <c r="U411" s="40">
        <v>64918</v>
      </c>
      <c r="V411" s="29">
        <v>6.5732015628591212E-2</v>
      </c>
      <c r="W411" s="26">
        <v>99494</v>
      </c>
      <c r="X411" s="29">
        <v>5.6569711257659305E-2</v>
      </c>
      <c r="Y411" s="26">
        <v>39403</v>
      </c>
      <c r="Z411" s="29">
        <v>-9.974874371859288E-3</v>
      </c>
      <c r="AA411" s="26">
        <v>138897</v>
      </c>
      <c r="AB411" s="29">
        <v>3.6800107489157741E-2</v>
      </c>
    </row>
    <row r="412" spans="2:28" ht="15" hidden="1" customHeight="1" outlineLevel="1" x14ac:dyDescent="0.25">
      <c r="B412" s="43" t="s">
        <v>61</v>
      </c>
      <c r="C412" s="26">
        <v>8295</v>
      </c>
      <c r="D412" s="29">
        <v>-5.6528662420382125E-2</v>
      </c>
      <c r="E412" s="40">
        <v>1509</v>
      </c>
      <c r="F412" s="29">
        <v>-3.578274760383382E-2</v>
      </c>
      <c r="G412" s="40">
        <v>870</v>
      </c>
      <c r="H412" s="29">
        <v>0.12113402061855671</v>
      </c>
      <c r="I412" s="40">
        <v>2379</v>
      </c>
      <c r="J412" s="29">
        <v>1.6232379325074708E-2</v>
      </c>
      <c r="K412" s="26">
        <v>51955</v>
      </c>
      <c r="L412" s="29">
        <v>-3.168390643928809E-2</v>
      </c>
      <c r="M412" s="26">
        <v>14432</v>
      </c>
      <c r="N412" s="29">
        <v>4.693507435618427E-2</v>
      </c>
      <c r="O412" s="26">
        <v>66387</v>
      </c>
      <c r="P412" s="29">
        <v>-1.5613879003558706E-2</v>
      </c>
      <c r="Q412" s="40">
        <v>39760</v>
      </c>
      <c r="R412" s="29">
        <v>8.061096917975763E-2</v>
      </c>
      <c r="S412" s="40">
        <v>26699</v>
      </c>
      <c r="T412" s="29">
        <v>-6.1645520683232036E-2</v>
      </c>
      <c r="U412" s="40">
        <v>66459</v>
      </c>
      <c r="V412" s="29">
        <v>1.8575566692721424E-2</v>
      </c>
      <c r="W412" s="26">
        <v>101519</v>
      </c>
      <c r="X412" s="29">
        <v>7.0729916870027054E-3</v>
      </c>
      <c r="Y412" s="26">
        <v>42031</v>
      </c>
      <c r="Z412" s="29">
        <v>-2.3579426659852243E-2</v>
      </c>
      <c r="AA412" s="26">
        <v>143550</v>
      </c>
      <c r="AB412" s="29">
        <v>-2.0993799182492667E-3</v>
      </c>
    </row>
    <row r="413" spans="2:28" collapsed="1" x14ac:dyDescent="0.25">
      <c r="B413" s="145">
        <v>1985</v>
      </c>
      <c r="C413" s="40">
        <v>91115</v>
      </c>
      <c r="D413" s="41">
        <v>-9.8085603420969281E-2</v>
      </c>
      <c r="E413" s="40">
        <v>13697</v>
      </c>
      <c r="F413" s="41">
        <v>-0.13496273841101425</v>
      </c>
      <c r="G413" s="40">
        <v>8524</v>
      </c>
      <c r="H413" s="41">
        <v>-0.13020408163265307</v>
      </c>
      <c r="I413" s="40">
        <v>22221</v>
      </c>
      <c r="J413" s="41">
        <v>-0.13314348131387999</v>
      </c>
      <c r="K413" s="40">
        <v>603501</v>
      </c>
      <c r="L413" s="41">
        <v>-6.6379026282121667E-2</v>
      </c>
      <c r="M413" s="40">
        <v>180668</v>
      </c>
      <c r="N413" s="41">
        <v>8.4508300121683977E-3</v>
      </c>
      <c r="O413" s="40">
        <v>784169</v>
      </c>
      <c r="P413" s="41">
        <v>-5.0140328478868401E-2</v>
      </c>
      <c r="Q413" s="40">
        <v>446184</v>
      </c>
      <c r="R413" s="41">
        <v>0.1635737756219684</v>
      </c>
      <c r="S413" s="40">
        <v>309068</v>
      </c>
      <c r="T413" s="41">
        <v>0.10101848520364354</v>
      </c>
      <c r="U413" s="40">
        <v>755252</v>
      </c>
      <c r="V413" s="41">
        <v>0.13713486436474942</v>
      </c>
      <c r="W413" s="40">
        <v>1154166</v>
      </c>
      <c r="X413" s="41">
        <v>6.7364884255038948E-3</v>
      </c>
      <c r="Y413" s="40">
        <v>498591</v>
      </c>
      <c r="Z413" s="41">
        <v>6.0947038934012099E-2</v>
      </c>
      <c r="AA413" s="40">
        <v>1652757</v>
      </c>
      <c r="AB413" s="41">
        <v>2.2497636711886759E-2</v>
      </c>
    </row>
    <row r="414" spans="2:28" ht="15" hidden="1" customHeight="1" outlineLevel="1" x14ac:dyDescent="0.25">
      <c r="B414" s="43" t="s">
        <v>49</v>
      </c>
      <c r="C414" s="26">
        <v>8779</v>
      </c>
      <c r="D414" s="29">
        <v>-1.5696826998542468E-2</v>
      </c>
      <c r="E414" s="40">
        <v>1388</v>
      </c>
      <c r="F414" s="29">
        <v>-0.1820860341779611</v>
      </c>
      <c r="G414" s="40">
        <v>859</v>
      </c>
      <c r="H414" s="29">
        <v>7.9145728643216007E-2</v>
      </c>
      <c r="I414" s="40">
        <v>2247</v>
      </c>
      <c r="J414" s="29">
        <v>-9.8676293622142031E-2</v>
      </c>
      <c r="K414" s="26">
        <v>50261</v>
      </c>
      <c r="L414" s="29">
        <v>3.4113120589263968E-2</v>
      </c>
      <c r="M414" s="26">
        <v>15825</v>
      </c>
      <c r="N414" s="29">
        <v>1.0988308950360848E-2</v>
      </c>
      <c r="O414" s="26">
        <v>66086</v>
      </c>
      <c r="P414" s="29">
        <v>2.8479830677290874E-2</v>
      </c>
      <c r="Q414" s="40">
        <v>33915</v>
      </c>
      <c r="R414" s="29">
        <v>-8.3774583963691418E-2</v>
      </c>
      <c r="S414" s="40">
        <v>26087</v>
      </c>
      <c r="T414" s="29">
        <v>-5.746686077695573E-4</v>
      </c>
      <c r="U414" s="40">
        <v>60002</v>
      </c>
      <c r="V414" s="29">
        <v>-4.9367850692354054E-2</v>
      </c>
      <c r="W414" s="26">
        <v>94343</v>
      </c>
      <c r="X414" s="29">
        <v>-1.9660206785473089E-2</v>
      </c>
      <c r="Y414" s="26">
        <v>42800</v>
      </c>
      <c r="Z414" s="29">
        <v>5.6627270377593852E-3</v>
      </c>
      <c r="AA414" s="26">
        <v>137143</v>
      </c>
      <c r="AB414" s="29">
        <v>-1.1895326887329416E-2</v>
      </c>
    </row>
    <row r="415" spans="2:28" ht="15" hidden="1" customHeight="1" outlineLevel="1" x14ac:dyDescent="0.25">
      <c r="B415" s="43" t="s">
        <v>50</v>
      </c>
      <c r="C415" s="26">
        <v>8834</v>
      </c>
      <c r="D415" s="29">
        <v>-4.0095620993154446E-2</v>
      </c>
      <c r="E415" s="40">
        <v>1440</v>
      </c>
      <c r="F415" s="29">
        <v>9.4224924012157985E-2</v>
      </c>
      <c r="G415" s="40">
        <v>1059</v>
      </c>
      <c r="H415" s="29">
        <v>0.46068965517241378</v>
      </c>
      <c r="I415" s="40">
        <v>2499</v>
      </c>
      <c r="J415" s="29">
        <v>0.22439980401763848</v>
      </c>
      <c r="K415" s="26">
        <v>53658</v>
      </c>
      <c r="L415" s="29">
        <v>3.8253903755732344E-2</v>
      </c>
      <c r="M415" s="26">
        <v>15921</v>
      </c>
      <c r="N415" s="29">
        <v>3.5646913419631776E-2</v>
      </c>
      <c r="O415" s="26">
        <v>69579</v>
      </c>
      <c r="P415" s="29">
        <v>3.7656217377039392E-2</v>
      </c>
      <c r="Q415" s="40">
        <v>31853</v>
      </c>
      <c r="R415" s="29">
        <v>-4.811447495860266E-3</v>
      </c>
      <c r="S415" s="40">
        <v>25434</v>
      </c>
      <c r="T415" s="29">
        <v>8.0688336520076565E-2</v>
      </c>
      <c r="U415" s="40">
        <v>57287</v>
      </c>
      <c r="V415" s="29">
        <v>3.1417665910482118E-2</v>
      </c>
      <c r="W415" s="26">
        <v>95785</v>
      </c>
      <c r="X415" s="29">
        <v>1.6750347638710528E-2</v>
      </c>
      <c r="Y415" s="26">
        <v>42441</v>
      </c>
      <c r="Z415" s="29">
        <v>7.06879588284266E-2</v>
      </c>
      <c r="AA415" s="26">
        <v>138226</v>
      </c>
      <c r="AB415" s="29">
        <v>3.2724175545029377E-2</v>
      </c>
    </row>
    <row r="416" spans="2:28" ht="15" hidden="1" customHeight="1" outlineLevel="1" x14ac:dyDescent="0.25">
      <c r="B416" s="43" t="s">
        <v>51</v>
      </c>
      <c r="C416" s="26">
        <v>9162</v>
      </c>
      <c r="D416" s="29">
        <v>5.5286800276433956E-2</v>
      </c>
      <c r="E416" s="40">
        <v>1551</v>
      </c>
      <c r="F416" s="29">
        <v>0.92910447761194037</v>
      </c>
      <c r="G416" s="40">
        <v>734</v>
      </c>
      <c r="H416" s="29">
        <v>9.3889716840536597E-2</v>
      </c>
      <c r="I416" s="40">
        <v>2285</v>
      </c>
      <c r="J416" s="29">
        <v>0.54915254237288136</v>
      </c>
      <c r="K416" s="26">
        <v>59631</v>
      </c>
      <c r="L416" s="29">
        <v>0.13548251961307023</v>
      </c>
      <c r="M416" s="26">
        <v>18986</v>
      </c>
      <c r="N416" s="29">
        <v>0.28928425913350542</v>
      </c>
      <c r="O416" s="26">
        <v>78617</v>
      </c>
      <c r="P416" s="29">
        <v>0.16916510514261929</v>
      </c>
      <c r="Q416" s="40">
        <v>33107</v>
      </c>
      <c r="R416" s="29">
        <v>0.19679716588945517</v>
      </c>
      <c r="S416" s="40">
        <v>21616</v>
      </c>
      <c r="T416" s="29">
        <v>9.6535281286460606E-2</v>
      </c>
      <c r="U416" s="40">
        <v>54723</v>
      </c>
      <c r="V416" s="29">
        <v>0.15507852077001005</v>
      </c>
      <c r="W416" s="26">
        <v>103451</v>
      </c>
      <c r="X416" s="29">
        <v>0.15375006970389782</v>
      </c>
      <c r="Y416" s="26">
        <v>41365</v>
      </c>
      <c r="Z416" s="29">
        <v>0.17768477394374216</v>
      </c>
      <c r="AA416" s="26">
        <v>144816</v>
      </c>
      <c r="AB416" s="29">
        <v>0.16048690189039094</v>
      </c>
    </row>
    <row r="417" spans="2:28" ht="15" hidden="1" customHeight="1" outlineLevel="1" x14ac:dyDescent="0.25">
      <c r="B417" s="43" t="s">
        <v>52</v>
      </c>
      <c r="C417" s="26">
        <v>7501</v>
      </c>
      <c r="D417" s="29">
        <v>-0.13652584321399797</v>
      </c>
      <c r="E417" s="40">
        <v>1222</v>
      </c>
      <c r="F417" s="29">
        <v>0.2343434343434343</v>
      </c>
      <c r="G417" s="40">
        <v>707</v>
      </c>
      <c r="H417" s="29">
        <v>0.34155597722960152</v>
      </c>
      <c r="I417" s="40">
        <v>1929</v>
      </c>
      <c r="J417" s="29">
        <v>0.27158866183256425</v>
      </c>
      <c r="K417" s="26">
        <v>56489</v>
      </c>
      <c r="L417" s="29">
        <v>6.2822201317027204E-2</v>
      </c>
      <c r="M417" s="26">
        <v>17515</v>
      </c>
      <c r="N417" s="29">
        <v>5.2647394675160664E-2</v>
      </c>
      <c r="O417" s="26">
        <v>74004</v>
      </c>
      <c r="P417" s="29">
        <v>6.0396337531702704E-2</v>
      </c>
      <c r="Q417" s="40">
        <v>28829</v>
      </c>
      <c r="R417" s="29">
        <v>3.4808033694175844E-3</v>
      </c>
      <c r="S417" s="40">
        <v>18813</v>
      </c>
      <c r="T417" s="29">
        <v>-1.1150047785919437E-3</v>
      </c>
      <c r="U417" s="40">
        <v>47642</v>
      </c>
      <c r="V417" s="29">
        <v>1.6609549439690063E-3</v>
      </c>
      <c r="W417" s="26">
        <v>94041</v>
      </c>
      <c r="X417" s="29">
        <v>2.7141858534667218E-2</v>
      </c>
      <c r="Y417" s="26">
        <v>37054</v>
      </c>
      <c r="Z417" s="29">
        <v>2.8763396079737991E-2</v>
      </c>
      <c r="AA417" s="26">
        <v>131095</v>
      </c>
      <c r="AB417" s="29">
        <v>2.7599667643877224E-2</v>
      </c>
    </row>
    <row r="418" spans="2:28" ht="15" hidden="1" customHeight="1" outlineLevel="1" x14ac:dyDescent="0.25">
      <c r="B418" s="43" t="s">
        <v>53</v>
      </c>
      <c r="C418" s="26">
        <v>7176</v>
      </c>
      <c r="D418" s="29">
        <v>8.8570223534374382E-3</v>
      </c>
      <c r="E418" s="40">
        <v>1132</v>
      </c>
      <c r="F418" s="29">
        <v>-0.18030412744388125</v>
      </c>
      <c r="G418" s="40">
        <v>740</v>
      </c>
      <c r="H418" s="29">
        <v>0.27586206896551735</v>
      </c>
      <c r="I418" s="40">
        <v>1872</v>
      </c>
      <c r="J418" s="29">
        <v>-4.5385007649158537E-2</v>
      </c>
      <c r="K418" s="26">
        <v>59165</v>
      </c>
      <c r="L418" s="29">
        <v>-2.3679867986798664E-2</v>
      </c>
      <c r="M418" s="26">
        <v>19827</v>
      </c>
      <c r="N418" s="29">
        <v>-9.0337676637915254E-2</v>
      </c>
      <c r="O418" s="26">
        <v>78992</v>
      </c>
      <c r="P418" s="29">
        <v>-4.1312685081800082E-2</v>
      </c>
      <c r="Q418" s="40">
        <v>33761</v>
      </c>
      <c r="R418" s="29">
        <v>0.18922822219873892</v>
      </c>
      <c r="S418" s="40">
        <v>23041</v>
      </c>
      <c r="T418" s="29">
        <v>0.1211074347995329</v>
      </c>
      <c r="U418" s="40">
        <v>56802</v>
      </c>
      <c r="V418" s="29">
        <v>0.16062197339653861</v>
      </c>
      <c r="W418" s="26">
        <v>101234</v>
      </c>
      <c r="X418" s="29">
        <v>3.8478503944277431E-2</v>
      </c>
      <c r="Y418" s="26">
        <v>43662</v>
      </c>
      <c r="Z418" s="29">
        <v>1.6411760597807135E-2</v>
      </c>
      <c r="AA418" s="26">
        <v>144896</v>
      </c>
      <c r="AB418" s="29">
        <v>3.172885217886634E-2</v>
      </c>
    </row>
    <row r="419" spans="2:28" ht="15" hidden="1" customHeight="1" outlineLevel="1" x14ac:dyDescent="0.25">
      <c r="B419" s="43" t="s">
        <v>54</v>
      </c>
      <c r="C419" s="26">
        <v>6915</v>
      </c>
      <c r="D419" s="29">
        <v>0.15077383924113819</v>
      </c>
      <c r="E419" s="40">
        <v>1063</v>
      </c>
      <c r="F419" s="29">
        <v>-0.39739229024943312</v>
      </c>
      <c r="G419" s="40">
        <v>554</v>
      </c>
      <c r="H419" s="29">
        <v>-7.0469798657718075E-2</v>
      </c>
      <c r="I419" s="40">
        <v>1617</v>
      </c>
      <c r="J419" s="29">
        <v>-0.31483050847457628</v>
      </c>
      <c r="K419" s="26">
        <v>51257</v>
      </c>
      <c r="L419" s="29">
        <v>2.5652826413206542E-2</v>
      </c>
      <c r="M419" s="26">
        <v>16385</v>
      </c>
      <c r="N419" s="29">
        <v>-0.12059896951481319</v>
      </c>
      <c r="O419" s="26">
        <v>67642</v>
      </c>
      <c r="P419" s="29">
        <v>-1.4065620126226142E-2</v>
      </c>
      <c r="Q419" s="40">
        <v>29995</v>
      </c>
      <c r="R419" s="29">
        <v>0.11696581514858129</v>
      </c>
      <c r="S419" s="40">
        <v>22068</v>
      </c>
      <c r="T419" s="29">
        <v>-3.6205616456304268E-2</v>
      </c>
      <c r="U419" s="40">
        <v>52063</v>
      </c>
      <c r="V419" s="29">
        <v>4.6471427709995794E-2</v>
      </c>
      <c r="W419" s="26">
        <v>89230</v>
      </c>
      <c r="X419" s="29">
        <v>5.4703198505945405E-2</v>
      </c>
      <c r="Y419" s="26">
        <v>39028</v>
      </c>
      <c r="Z419" s="29">
        <v>-7.4046833851336924E-2</v>
      </c>
      <c r="AA419" s="26">
        <v>128258</v>
      </c>
      <c r="AB419" s="29">
        <v>1.1889452548697887E-2</v>
      </c>
    </row>
    <row r="420" spans="2:28" ht="15" hidden="1" customHeight="1" outlineLevel="1" x14ac:dyDescent="0.25">
      <c r="B420" s="43" t="s">
        <v>55</v>
      </c>
      <c r="C420" s="26">
        <v>7884</v>
      </c>
      <c r="D420" s="29">
        <v>-6.0197878173799069E-2</v>
      </c>
      <c r="E420" s="40">
        <v>973</v>
      </c>
      <c r="F420" s="29">
        <v>1.7642045454545454</v>
      </c>
      <c r="G420" s="40">
        <v>306</v>
      </c>
      <c r="H420" s="29">
        <v>-0.2233502538071066</v>
      </c>
      <c r="I420" s="40">
        <v>1279</v>
      </c>
      <c r="J420" s="29">
        <v>0.71447721179624657</v>
      </c>
      <c r="K420" s="26">
        <v>45351</v>
      </c>
      <c r="L420" s="29">
        <v>0.1261733300223491</v>
      </c>
      <c r="M420" s="26">
        <v>11293</v>
      </c>
      <c r="N420" s="29">
        <v>-0.16834818469695856</v>
      </c>
      <c r="O420" s="26">
        <v>56644</v>
      </c>
      <c r="P420" s="29">
        <v>5.1904399338892127E-2</v>
      </c>
      <c r="Q420" s="40">
        <v>24274</v>
      </c>
      <c r="R420" s="29">
        <v>0.15129956365016128</v>
      </c>
      <c r="S420" s="40">
        <v>16943</v>
      </c>
      <c r="T420" s="29">
        <v>0.27257022682890186</v>
      </c>
      <c r="U420" s="40">
        <v>41217</v>
      </c>
      <c r="V420" s="29">
        <v>0.19823826966684099</v>
      </c>
      <c r="W420" s="26">
        <v>78482</v>
      </c>
      <c r="X420" s="29">
        <v>0.11965190099151157</v>
      </c>
      <c r="Y420" s="26">
        <v>28565</v>
      </c>
      <c r="Z420" s="29">
        <v>4.6528668254258942E-2</v>
      </c>
      <c r="AA420" s="26">
        <v>107047</v>
      </c>
      <c r="AB420" s="29">
        <v>9.9158024437827397E-2</v>
      </c>
    </row>
    <row r="421" spans="2:28" ht="15" hidden="1" customHeight="1" outlineLevel="1" x14ac:dyDescent="0.25">
      <c r="B421" s="43" t="s">
        <v>56</v>
      </c>
      <c r="C421" s="26">
        <v>8776</v>
      </c>
      <c r="D421" s="29">
        <v>-3.6330608537693543E-3</v>
      </c>
      <c r="E421" s="40">
        <v>1149</v>
      </c>
      <c r="F421" s="29">
        <v>0.87133550488599343</v>
      </c>
      <c r="G421" s="40">
        <v>763</v>
      </c>
      <c r="H421" s="29">
        <v>1.2708333333333335</v>
      </c>
      <c r="I421" s="40">
        <v>1912</v>
      </c>
      <c r="J421" s="29">
        <v>1.0126315789473685</v>
      </c>
      <c r="K421" s="26">
        <v>54439</v>
      </c>
      <c r="L421" s="29">
        <v>0.27140454948853288</v>
      </c>
      <c r="M421" s="26">
        <v>8953</v>
      </c>
      <c r="N421" s="29">
        <v>-0.15712671813217849</v>
      </c>
      <c r="O421" s="26">
        <v>63392</v>
      </c>
      <c r="P421" s="29">
        <v>0.18622754491017957</v>
      </c>
      <c r="Q421" s="40">
        <v>29648</v>
      </c>
      <c r="R421" s="29">
        <v>0.29682442480972804</v>
      </c>
      <c r="S421" s="40">
        <v>16829</v>
      </c>
      <c r="T421" s="29">
        <v>0.40746006523375433</v>
      </c>
      <c r="U421" s="40">
        <v>46477</v>
      </c>
      <c r="V421" s="29">
        <v>0.33481719750710814</v>
      </c>
      <c r="W421" s="26">
        <v>94012</v>
      </c>
      <c r="X421" s="29">
        <v>0.25179089771244434</v>
      </c>
      <c r="Y421" s="26">
        <v>26561</v>
      </c>
      <c r="Z421" s="29">
        <v>0.15870523055446495</v>
      </c>
      <c r="AA421" s="26">
        <v>120573</v>
      </c>
      <c r="AB421" s="29">
        <v>0.23002295332823253</v>
      </c>
    </row>
    <row r="422" spans="2:28" collapsed="1" x14ac:dyDescent="0.25">
      <c r="B422" s="30" t="s">
        <v>184</v>
      </c>
      <c r="C422" s="31">
        <v>62517</v>
      </c>
      <c r="D422" s="32">
        <v>-9.5804226146570026E-2</v>
      </c>
      <c r="E422" s="31">
        <v>9733</v>
      </c>
      <c r="F422" s="32">
        <v>-3.2408788149915546E-2</v>
      </c>
      <c r="G422" s="31">
        <v>6270</v>
      </c>
      <c r="H422" s="32">
        <v>0.13504706734250549</v>
      </c>
      <c r="I422" s="31">
        <v>16003</v>
      </c>
      <c r="J422" s="32">
        <v>2.6952448180709743E-2</v>
      </c>
      <c r="K422" s="31">
        <v>368958</v>
      </c>
      <c r="L422" s="32">
        <v>6.0980238790862451E-2</v>
      </c>
      <c r="M422" s="31">
        <v>100201</v>
      </c>
      <c r="N422" s="32">
        <v>-7.5303845479462117E-2</v>
      </c>
      <c r="O422" s="31">
        <v>469159</v>
      </c>
      <c r="P422" s="32">
        <v>2.8602561207420107E-2</v>
      </c>
      <c r="Q422" s="31">
        <v>234764</v>
      </c>
      <c r="R422" s="32">
        <v>7.1922999652987096E-2</v>
      </c>
      <c r="S422" s="31">
        <v>179230</v>
      </c>
      <c r="T422" s="32">
        <v>0.1876772603175445</v>
      </c>
      <c r="U422" s="31">
        <v>413994</v>
      </c>
      <c r="V422" s="32">
        <v>0.1191446799307958</v>
      </c>
      <c r="W422" s="31">
        <v>675972</v>
      </c>
      <c r="X422" s="32">
        <v>4.6454601185205391E-2</v>
      </c>
      <c r="Y422" s="31">
        <v>285795</v>
      </c>
      <c r="Z422" s="32">
        <v>7.9021388254393754E-2</v>
      </c>
      <c r="AA422" s="31">
        <v>961767</v>
      </c>
      <c r="AB422" s="32">
        <v>5.5924877227229164E-2</v>
      </c>
    </row>
    <row r="423" spans="2:28" ht="15" hidden="1" customHeight="1" outlineLevel="1" x14ac:dyDescent="0.25">
      <c r="B423" s="43" t="s">
        <v>58</v>
      </c>
      <c r="C423" s="26">
        <v>8213</v>
      </c>
      <c r="D423" s="29">
        <v>-3.1028787163756455E-2</v>
      </c>
      <c r="E423" s="40">
        <v>1528</v>
      </c>
      <c r="F423" s="29">
        <v>0.21850079744816586</v>
      </c>
      <c r="G423" s="40">
        <v>1042</v>
      </c>
      <c r="H423" s="29">
        <v>0.6230529595015577</v>
      </c>
      <c r="I423" s="40">
        <v>2570</v>
      </c>
      <c r="J423" s="29">
        <v>0.35548523206751059</v>
      </c>
      <c r="K423" s="26">
        <v>55504</v>
      </c>
      <c r="L423" s="29">
        <v>0.18654068151695236</v>
      </c>
      <c r="M423" s="26">
        <v>14910</v>
      </c>
      <c r="N423" s="29">
        <v>0.12324845562754261</v>
      </c>
      <c r="O423" s="26">
        <v>70414</v>
      </c>
      <c r="P423" s="29">
        <v>0.17255045627123167</v>
      </c>
      <c r="Q423" s="40">
        <v>31847</v>
      </c>
      <c r="R423" s="29">
        <v>0.14499892140648596</v>
      </c>
      <c r="S423" s="40">
        <v>27368</v>
      </c>
      <c r="T423" s="29">
        <v>0.41832504145936977</v>
      </c>
      <c r="U423" s="40">
        <v>59215</v>
      </c>
      <c r="V423" s="29">
        <v>0.25695181490129482</v>
      </c>
      <c r="W423" s="26">
        <v>97092</v>
      </c>
      <c r="X423" s="29">
        <v>0.15144327696212145</v>
      </c>
      <c r="Y423" s="26">
        <v>43330</v>
      </c>
      <c r="Z423" s="29">
        <v>0.30405995124446994</v>
      </c>
      <c r="AA423" s="26">
        <v>140422</v>
      </c>
      <c r="AB423" s="29">
        <v>0.19458268466767059</v>
      </c>
    </row>
    <row r="424" spans="2:28" ht="15" hidden="1" customHeight="1" outlineLevel="1" x14ac:dyDescent="0.25">
      <c r="B424" s="43" t="s">
        <v>59</v>
      </c>
      <c r="C424" s="26">
        <v>8922</v>
      </c>
      <c r="D424" s="29">
        <v>-0.1947653429602888</v>
      </c>
      <c r="E424" s="40">
        <v>1550</v>
      </c>
      <c r="F424" s="29">
        <v>-0.16080129940443966</v>
      </c>
      <c r="G424" s="40">
        <v>1168</v>
      </c>
      <c r="H424" s="29">
        <v>0.33485714285714296</v>
      </c>
      <c r="I424" s="40">
        <v>2718</v>
      </c>
      <c r="J424" s="29">
        <v>-1.4695077149154967E-3</v>
      </c>
      <c r="K424" s="26">
        <v>56855</v>
      </c>
      <c r="L424" s="29">
        <v>2.8044987704325175E-2</v>
      </c>
      <c r="M424" s="26">
        <v>15005</v>
      </c>
      <c r="N424" s="29">
        <v>-0.13972021557160874</v>
      </c>
      <c r="O424" s="26">
        <v>71860</v>
      </c>
      <c r="P424" s="29">
        <v>-1.2179363813817901E-2</v>
      </c>
      <c r="Q424" s="40">
        <v>36473</v>
      </c>
      <c r="R424" s="29">
        <v>3.8495487030551612E-2</v>
      </c>
      <c r="S424" s="40">
        <v>26109</v>
      </c>
      <c r="T424" s="29">
        <v>-1.4010574018126887E-2</v>
      </c>
      <c r="U424" s="40">
        <v>62582</v>
      </c>
      <c r="V424" s="29">
        <v>1.5925066151523559E-2</v>
      </c>
      <c r="W424" s="26">
        <v>103800</v>
      </c>
      <c r="X424" s="29">
        <v>4.3347008282375032E-3</v>
      </c>
      <c r="Y424" s="26">
        <v>42297</v>
      </c>
      <c r="Z424" s="29">
        <v>-5.6060166484411589E-2</v>
      </c>
      <c r="AA424" s="26">
        <v>146097</v>
      </c>
      <c r="AB424" s="29">
        <v>-1.3930791503837026E-2</v>
      </c>
    </row>
    <row r="425" spans="2:28" ht="15" hidden="1" customHeight="1" outlineLevel="1" x14ac:dyDescent="0.25">
      <c r="B425" s="43" t="s">
        <v>60</v>
      </c>
      <c r="C425" s="26">
        <v>9786</v>
      </c>
      <c r="D425" s="29">
        <v>-2.7912983013807513E-2</v>
      </c>
      <c r="E425" s="40">
        <v>1273</v>
      </c>
      <c r="F425" s="29">
        <v>-0.12267401791867683</v>
      </c>
      <c r="G425" s="40">
        <v>1092</v>
      </c>
      <c r="H425" s="29">
        <v>0.32363636363636372</v>
      </c>
      <c r="I425" s="40">
        <v>2365</v>
      </c>
      <c r="J425" s="29">
        <v>3.9103690685412973E-2</v>
      </c>
      <c r="K425" s="26">
        <v>50144</v>
      </c>
      <c r="L425" s="29">
        <v>4.4209824868286729E-2</v>
      </c>
      <c r="M425" s="26">
        <v>10749</v>
      </c>
      <c r="N425" s="29">
        <v>-0.18264770739867686</v>
      </c>
      <c r="O425" s="26">
        <v>60893</v>
      </c>
      <c r="P425" s="29">
        <v>-4.5609102203622021E-3</v>
      </c>
      <c r="Q425" s="40">
        <v>32964</v>
      </c>
      <c r="R425" s="29">
        <v>-2.9671494171670809E-2</v>
      </c>
      <c r="S425" s="40">
        <v>27950</v>
      </c>
      <c r="T425" s="29">
        <v>0.27946898603799486</v>
      </c>
      <c r="U425" s="40">
        <v>60914</v>
      </c>
      <c r="V425" s="29">
        <v>9.1316265653833106E-2</v>
      </c>
      <c r="W425" s="26">
        <v>94167</v>
      </c>
      <c r="X425" s="29">
        <v>7.015217461047385E-3</v>
      </c>
      <c r="Y425" s="26">
        <v>39800</v>
      </c>
      <c r="Z425" s="29">
        <v>0.11073900424201821</v>
      </c>
      <c r="AA425" s="26">
        <v>133967</v>
      </c>
      <c r="AB425" s="29">
        <v>3.5749905290583861E-2</v>
      </c>
    </row>
    <row r="426" spans="2:28" ht="15" hidden="1" customHeight="1" outlineLevel="1" x14ac:dyDescent="0.25">
      <c r="B426" s="43" t="s">
        <v>61</v>
      </c>
      <c r="C426" s="26">
        <v>8792</v>
      </c>
      <c r="D426" s="29">
        <v>-9.1078259071642687E-2</v>
      </c>
      <c r="E426" s="40">
        <v>1565</v>
      </c>
      <c r="F426" s="29">
        <v>8.4546084546084588E-2</v>
      </c>
      <c r="G426" s="40">
        <v>776</v>
      </c>
      <c r="H426" s="29">
        <v>-0.14348785871964675</v>
      </c>
      <c r="I426" s="40">
        <v>2341</v>
      </c>
      <c r="J426" s="29">
        <v>-3.4057045551298959E-3</v>
      </c>
      <c r="K426" s="26">
        <v>53655</v>
      </c>
      <c r="L426" s="29">
        <v>2.8997180829641644E-2</v>
      </c>
      <c r="M426" s="26">
        <v>13785</v>
      </c>
      <c r="N426" s="29">
        <v>-8.0386924616410949E-2</v>
      </c>
      <c r="O426" s="26">
        <v>67440</v>
      </c>
      <c r="P426" s="29">
        <v>4.5730117825808492E-3</v>
      </c>
      <c r="Q426" s="40">
        <v>36794</v>
      </c>
      <c r="R426" s="29">
        <v>4.1208416341456111E-3</v>
      </c>
      <c r="S426" s="40">
        <v>28453</v>
      </c>
      <c r="T426" s="29">
        <v>0.11070773314595783</v>
      </c>
      <c r="U426" s="40">
        <v>65247</v>
      </c>
      <c r="V426" s="29">
        <v>4.7976228718278113E-2</v>
      </c>
      <c r="W426" s="26">
        <v>100806</v>
      </c>
      <c r="X426" s="29">
        <v>9.0488678905327191E-3</v>
      </c>
      <c r="Y426" s="26">
        <v>43046</v>
      </c>
      <c r="Z426" s="29">
        <v>3.6578611505767356E-2</v>
      </c>
      <c r="AA426" s="26">
        <v>143852</v>
      </c>
      <c r="AB426" s="29">
        <v>1.7132271316349534E-2</v>
      </c>
    </row>
    <row r="427" spans="2:28" collapsed="1" x14ac:dyDescent="0.25">
      <c r="B427" s="145">
        <v>1984</v>
      </c>
      <c r="C427" s="40">
        <v>101024</v>
      </c>
      <c r="D427" s="41">
        <v>-4.0361726178602342E-2</v>
      </c>
      <c r="E427" s="40">
        <v>15834</v>
      </c>
      <c r="F427" s="41">
        <v>6.1758197545765503E-2</v>
      </c>
      <c r="G427" s="40">
        <v>9800</v>
      </c>
      <c r="H427" s="41">
        <v>0.2447605741140606</v>
      </c>
      <c r="I427" s="40">
        <v>25634</v>
      </c>
      <c r="J427" s="41">
        <v>0.12498902835074177</v>
      </c>
      <c r="K427" s="40">
        <v>646409</v>
      </c>
      <c r="L427" s="41">
        <v>7.4020659323861482E-2</v>
      </c>
      <c r="M427" s="40">
        <v>179154</v>
      </c>
      <c r="N427" s="41">
        <v>-3.6169079552607397E-2</v>
      </c>
      <c r="O427" s="40">
        <v>825563</v>
      </c>
      <c r="P427" s="41">
        <v>4.8019894990199763E-2</v>
      </c>
      <c r="Q427" s="40">
        <v>383460</v>
      </c>
      <c r="R427" s="41">
        <v>7.0656756590740333E-2</v>
      </c>
      <c r="S427" s="40">
        <v>280711</v>
      </c>
      <c r="T427" s="41">
        <v>0.12220658665877782</v>
      </c>
      <c r="U427" s="40">
        <v>664171</v>
      </c>
      <c r="V427" s="41">
        <v>9.1854952194326378E-2</v>
      </c>
      <c r="W427" s="40">
        <v>1146443</v>
      </c>
      <c r="X427" s="41">
        <v>6.1489844745340916E-2</v>
      </c>
      <c r="Y427" s="40">
        <v>469949</v>
      </c>
      <c r="Z427" s="41">
        <v>5.8303063331674343E-2</v>
      </c>
      <c r="AA427" s="40">
        <v>1616392</v>
      </c>
      <c r="AB427" s="41">
        <v>6.0561344434157727E-2</v>
      </c>
    </row>
    <row r="428" spans="2:28" ht="15" hidden="1" customHeight="1" outlineLevel="1" x14ac:dyDescent="0.25">
      <c r="B428" s="43" t="s">
        <v>49</v>
      </c>
      <c r="C428" s="26">
        <v>8919</v>
      </c>
      <c r="D428" s="29">
        <v>-0.15483748697052968</v>
      </c>
      <c r="E428" s="40">
        <v>1697</v>
      </c>
      <c r="F428" s="29">
        <v>-0.15948489351163941</v>
      </c>
      <c r="G428" s="40">
        <v>796</v>
      </c>
      <c r="H428" s="29">
        <v>-0.12238147739801541</v>
      </c>
      <c r="I428" s="40">
        <v>2493</v>
      </c>
      <c r="J428" s="29">
        <v>-0.14798359535201644</v>
      </c>
      <c r="K428" s="26">
        <v>48603</v>
      </c>
      <c r="L428" s="29">
        <v>2.0085631532552606E-2</v>
      </c>
      <c r="M428" s="26">
        <v>15653</v>
      </c>
      <c r="N428" s="29">
        <v>-3.7863421230561189E-2</v>
      </c>
      <c r="O428" s="26">
        <v>64256</v>
      </c>
      <c r="P428" s="29">
        <v>5.3352108268793774E-3</v>
      </c>
      <c r="Q428" s="40">
        <v>37016</v>
      </c>
      <c r="R428" s="29">
        <v>0.19049303701797826</v>
      </c>
      <c r="S428" s="40">
        <v>26102</v>
      </c>
      <c r="T428" s="29">
        <v>0.2018048713108338</v>
      </c>
      <c r="U428" s="40">
        <v>63118</v>
      </c>
      <c r="V428" s="29">
        <v>0.19514504279330458</v>
      </c>
      <c r="W428" s="26">
        <v>96235</v>
      </c>
      <c r="X428" s="29">
        <v>5.3925594944749244E-2</v>
      </c>
      <c r="Y428" s="26">
        <v>42559</v>
      </c>
      <c r="Z428" s="29">
        <v>9.3977328226614976E-2</v>
      </c>
      <c r="AA428" s="26">
        <v>138794</v>
      </c>
      <c r="AB428" s="29">
        <v>6.5891532400509822E-2</v>
      </c>
    </row>
    <row r="429" spans="2:28" ht="15" hidden="1" customHeight="1" outlineLevel="1" x14ac:dyDescent="0.25">
      <c r="B429" s="43" t="s">
        <v>50</v>
      </c>
      <c r="C429" s="26">
        <v>9203</v>
      </c>
      <c r="D429" s="29">
        <v>-5.4300608166812925E-4</v>
      </c>
      <c r="E429" s="40">
        <v>1316</v>
      </c>
      <c r="F429" s="29">
        <v>8.4019769357495777E-2</v>
      </c>
      <c r="G429" s="40">
        <v>725</v>
      </c>
      <c r="H429" s="29">
        <v>-6.8493150684931781E-3</v>
      </c>
      <c r="I429" s="40">
        <v>2041</v>
      </c>
      <c r="J429" s="29">
        <v>4.9897119341563823E-2</v>
      </c>
      <c r="K429" s="26">
        <v>51681</v>
      </c>
      <c r="L429" s="29">
        <v>5.7822990011462183E-2</v>
      </c>
      <c r="M429" s="26">
        <v>15373</v>
      </c>
      <c r="N429" s="29">
        <v>-0.10585703483976039</v>
      </c>
      <c r="O429" s="26">
        <v>67054</v>
      </c>
      <c r="P429" s="29">
        <v>1.5215976017805E-2</v>
      </c>
      <c r="Q429" s="40">
        <v>32007</v>
      </c>
      <c r="R429" s="29">
        <v>0.12198969397412984</v>
      </c>
      <c r="S429" s="40">
        <v>23535</v>
      </c>
      <c r="T429" s="29">
        <v>0.23979349944687356</v>
      </c>
      <c r="U429" s="40">
        <v>55542</v>
      </c>
      <c r="V429" s="29">
        <v>0.16905914544306455</v>
      </c>
      <c r="W429" s="26">
        <v>94207</v>
      </c>
      <c r="X429" s="29">
        <v>7.2911565400603617E-2</v>
      </c>
      <c r="Y429" s="26">
        <v>39639</v>
      </c>
      <c r="Z429" s="29">
        <v>7.3878413524057107E-2</v>
      </c>
      <c r="AA429" s="26">
        <v>133846</v>
      </c>
      <c r="AB429" s="29">
        <v>7.3197719637258851E-2</v>
      </c>
    </row>
    <row r="430" spans="2:28" ht="15" hidden="1" customHeight="1" outlineLevel="1" x14ac:dyDescent="0.25">
      <c r="B430" s="43" t="s">
        <v>51</v>
      </c>
      <c r="C430" s="26">
        <v>8682</v>
      </c>
      <c r="D430" s="29">
        <v>-0.13903213010710036</v>
      </c>
      <c r="E430" s="40">
        <v>804</v>
      </c>
      <c r="F430" s="29">
        <v>-3.2490974729241895E-2</v>
      </c>
      <c r="G430" s="40">
        <v>671</v>
      </c>
      <c r="H430" s="29">
        <v>5.007824726134591E-2</v>
      </c>
      <c r="I430" s="40">
        <v>1475</v>
      </c>
      <c r="J430" s="29">
        <v>3.4013605442175798E-3</v>
      </c>
      <c r="K430" s="26">
        <v>52516</v>
      </c>
      <c r="L430" s="29">
        <v>7.1667618969879943E-2</v>
      </c>
      <c r="M430" s="26">
        <v>14726</v>
      </c>
      <c r="N430" s="29">
        <v>-8.2034659020072342E-2</v>
      </c>
      <c r="O430" s="26">
        <v>67242</v>
      </c>
      <c r="P430" s="29">
        <v>3.3760723180518371E-2</v>
      </c>
      <c r="Q430" s="40">
        <v>27663</v>
      </c>
      <c r="R430" s="29">
        <v>7.0466682145344794E-2</v>
      </c>
      <c r="S430" s="40">
        <v>19713</v>
      </c>
      <c r="T430" s="29">
        <v>0.16177510608203671</v>
      </c>
      <c r="U430" s="40">
        <v>47376</v>
      </c>
      <c r="V430" s="29">
        <v>0.10665732305536091</v>
      </c>
      <c r="W430" s="26">
        <v>89665</v>
      </c>
      <c r="X430" s="29">
        <v>4.5521857254462894E-2</v>
      </c>
      <c r="Y430" s="26">
        <v>35124</v>
      </c>
      <c r="Z430" s="29">
        <v>4.3648789184370873E-2</v>
      </c>
      <c r="AA430" s="26">
        <v>124789</v>
      </c>
      <c r="AB430" s="29">
        <v>4.4993970657198457E-2</v>
      </c>
    </row>
    <row r="431" spans="2:28" ht="15" hidden="1" customHeight="1" outlineLevel="1" x14ac:dyDescent="0.25">
      <c r="B431" s="43" t="s">
        <v>52</v>
      </c>
      <c r="C431" s="26">
        <v>8687</v>
      </c>
      <c r="D431" s="29">
        <v>-0.22319592238218722</v>
      </c>
      <c r="E431" s="40">
        <v>990</v>
      </c>
      <c r="F431" s="29">
        <v>0.32707774798927614</v>
      </c>
      <c r="G431" s="40">
        <v>527</v>
      </c>
      <c r="H431" s="29">
        <v>0.15824175824175835</v>
      </c>
      <c r="I431" s="40">
        <v>1517</v>
      </c>
      <c r="J431" s="29">
        <v>0.26311407160699418</v>
      </c>
      <c r="K431" s="26">
        <v>53150</v>
      </c>
      <c r="L431" s="29">
        <v>4.8716481521674737E-2</v>
      </c>
      <c r="M431" s="26">
        <v>16639</v>
      </c>
      <c r="N431" s="29">
        <v>3.7732318822502275E-2</v>
      </c>
      <c r="O431" s="26">
        <v>69789</v>
      </c>
      <c r="P431" s="29">
        <v>4.6076594469010024E-2</v>
      </c>
      <c r="Q431" s="40">
        <v>28729</v>
      </c>
      <c r="R431" s="29">
        <v>-0.20684133513707514</v>
      </c>
      <c r="S431" s="40">
        <v>18834</v>
      </c>
      <c r="T431" s="29">
        <v>0.35584191202937143</v>
      </c>
      <c r="U431" s="40">
        <v>47563</v>
      </c>
      <c r="V431" s="29">
        <v>-5.0866060025542836E-2</v>
      </c>
      <c r="W431" s="26">
        <v>91556</v>
      </c>
      <c r="X431" s="29">
        <v>-7.3610506824781652E-2</v>
      </c>
      <c r="Y431" s="26">
        <v>36018</v>
      </c>
      <c r="Z431" s="29">
        <v>0.18503652036586171</v>
      </c>
      <c r="AA431" s="26">
        <v>127574</v>
      </c>
      <c r="AB431" s="29">
        <v>-1.2776165602631062E-2</v>
      </c>
    </row>
    <row r="432" spans="2:28" ht="15" hidden="1" customHeight="1" outlineLevel="1" x14ac:dyDescent="0.25">
      <c r="B432" s="43" t="s">
        <v>53</v>
      </c>
      <c r="C432" s="26">
        <v>7113</v>
      </c>
      <c r="D432" s="29">
        <v>-0.13224350372087346</v>
      </c>
      <c r="E432" s="40">
        <v>1381</v>
      </c>
      <c r="F432" s="29">
        <v>-6.1182868796736956E-2</v>
      </c>
      <c r="G432" s="40">
        <v>580</v>
      </c>
      <c r="H432" s="29">
        <v>-7.1999999999999953E-2</v>
      </c>
      <c r="I432" s="40">
        <v>1961</v>
      </c>
      <c r="J432" s="29">
        <v>-6.4408396946564861E-2</v>
      </c>
      <c r="K432" s="26">
        <v>60600</v>
      </c>
      <c r="L432" s="29">
        <v>1.4820396885204756E-2</v>
      </c>
      <c r="M432" s="26">
        <v>21796</v>
      </c>
      <c r="N432" s="29">
        <v>-3.6683461504463888E-2</v>
      </c>
      <c r="O432" s="26">
        <v>82396</v>
      </c>
      <c r="P432" s="29">
        <v>6.679539961866876E-4</v>
      </c>
      <c r="Q432" s="40">
        <v>28389</v>
      </c>
      <c r="R432" s="29">
        <v>-3.948436865611038E-2</v>
      </c>
      <c r="S432" s="40">
        <v>20552</v>
      </c>
      <c r="T432" s="29">
        <v>0.19864691473229912</v>
      </c>
      <c r="U432" s="40">
        <v>48941</v>
      </c>
      <c r="V432" s="29">
        <v>4.7942272279559717E-2</v>
      </c>
      <c r="W432" s="26">
        <v>97483</v>
      </c>
      <c r="X432" s="29">
        <v>-1.4716138226584019E-2</v>
      </c>
      <c r="Y432" s="26">
        <v>42957</v>
      </c>
      <c r="Z432" s="29">
        <v>6.3239443591901479E-2</v>
      </c>
      <c r="AA432" s="26">
        <v>140440</v>
      </c>
      <c r="AB432" s="29">
        <v>7.8871258280046597E-3</v>
      </c>
    </row>
    <row r="433" spans="2:28" ht="15" hidden="1" customHeight="1" outlineLevel="1" x14ac:dyDescent="0.25">
      <c r="B433" s="43" t="s">
        <v>54</v>
      </c>
      <c r="C433" s="26">
        <v>6009</v>
      </c>
      <c r="D433" s="29">
        <v>-0.21879875195007803</v>
      </c>
      <c r="E433" s="40">
        <v>1764</v>
      </c>
      <c r="F433" s="29">
        <v>0.70764762826718286</v>
      </c>
      <c r="G433" s="40">
        <v>596</v>
      </c>
      <c r="H433" s="29">
        <v>0.11194029850746268</v>
      </c>
      <c r="I433" s="40">
        <v>2360</v>
      </c>
      <c r="J433" s="29">
        <v>0.50414276609305286</v>
      </c>
      <c r="K433" s="26">
        <v>49975</v>
      </c>
      <c r="L433" s="29">
        <v>5.9735357733576411E-2</v>
      </c>
      <c r="M433" s="26">
        <v>18632</v>
      </c>
      <c r="N433" s="29">
        <v>5.8035207268597455E-2</v>
      </c>
      <c r="O433" s="26">
        <v>68607</v>
      </c>
      <c r="P433" s="29">
        <v>5.9273097826086918E-2</v>
      </c>
      <c r="Q433" s="40">
        <v>26854</v>
      </c>
      <c r="R433" s="29">
        <v>0.15520949840832832</v>
      </c>
      <c r="S433" s="40">
        <v>22897</v>
      </c>
      <c r="T433" s="29">
        <v>0.11372148450800146</v>
      </c>
      <c r="U433" s="40">
        <v>49751</v>
      </c>
      <c r="V433" s="29">
        <v>0.13573792946010732</v>
      </c>
      <c r="W433" s="26">
        <v>84602</v>
      </c>
      <c r="X433" s="29">
        <v>6.9165539814732835E-2</v>
      </c>
      <c r="Y433" s="26">
        <v>42149</v>
      </c>
      <c r="Z433" s="29">
        <v>8.8558884297520679E-2</v>
      </c>
      <c r="AA433" s="26">
        <v>126751</v>
      </c>
      <c r="AB433" s="29">
        <v>7.5537340155622967E-2</v>
      </c>
    </row>
    <row r="434" spans="2:28" ht="15" hidden="1" customHeight="1" outlineLevel="1" x14ac:dyDescent="0.25">
      <c r="B434" s="43" t="s">
        <v>55</v>
      </c>
      <c r="C434" s="26">
        <v>8389</v>
      </c>
      <c r="D434" s="29">
        <v>0.11659789697857037</v>
      </c>
      <c r="E434" s="40">
        <v>352</v>
      </c>
      <c r="F434" s="29">
        <v>-0.33079847908745252</v>
      </c>
      <c r="G434" s="40">
        <v>394</v>
      </c>
      <c r="H434" s="29">
        <v>0.85849056603773577</v>
      </c>
      <c r="I434" s="40">
        <v>746</v>
      </c>
      <c r="J434" s="29">
        <v>1.084010840108407E-2</v>
      </c>
      <c r="K434" s="26">
        <v>40270</v>
      </c>
      <c r="L434" s="29">
        <v>6.3458948424749861E-2</v>
      </c>
      <c r="M434" s="26">
        <v>13579</v>
      </c>
      <c r="N434" s="29">
        <v>0.28309553056789194</v>
      </c>
      <c r="O434" s="26">
        <v>53849</v>
      </c>
      <c r="P434" s="29">
        <v>0.11143446852425187</v>
      </c>
      <c r="Q434" s="40">
        <v>21084</v>
      </c>
      <c r="R434" s="29">
        <v>0.15370725034199717</v>
      </c>
      <c r="S434" s="40">
        <v>13314</v>
      </c>
      <c r="T434" s="29">
        <v>1.1087484811664661E-2</v>
      </c>
      <c r="U434" s="40">
        <v>34398</v>
      </c>
      <c r="V434" s="29">
        <v>9.3979582100944592E-2</v>
      </c>
      <c r="W434" s="26">
        <v>70095</v>
      </c>
      <c r="X434" s="29">
        <v>9.2145650581948013E-2</v>
      </c>
      <c r="Y434" s="26">
        <v>27295</v>
      </c>
      <c r="Z434" s="29">
        <v>0.1383351405455</v>
      </c>
      <c r="AA434" s="26">
        <v>97390</v>
      </c>
      <c r="AB434" s="29">
        <v>0.10470853798250879</v>
      </c>
    </row>
    <row r="435" spans="2:28" ht="15" hidden="1" customHeight="1" outlineLevel="1" x14ac:dyDescent="0.25">
      <c r="B435" s="43" t="s">
        <v>56</v>
      </c>
      <c r="C435" s="26">
        <v>8808</v>
      </c>
      <c r="D435" s="29">
        <v>4.2984014209591415E-2</v>
      </c>
      <c r="E435" s="40">
        <v>614</v>
      </c>
      <c r="F435" s="29">
        <v>0.13284132841328411</v>
      </c>
      <c r="G435" s="40">
        <v>336</v>
      </c>
      <c r="H435" s="29">
        <v>-0.1063829787234043</v>
      </c>
      <c r="I435" s="40">
        <v>950</v>
      </c>
      <c r="J435" s="29">
        <v>3.4858387799564294E-2</v>
      </c>
      <c r="K435" s="26">
        <v>42818</v>
      </c>
      <c r="L435" s="29">
        <v>-4.0643484495429316E-2</v>
      </c>
      <c r="M435" s="26">
        <v>10622</v>
      </c>
      <c r="N435" s="29">
        <v>3.3570108008173616E-2</v>
      </c>
      <c r="O435" s="26">
        <v>53440</v>
      </c>
      <c r="P435" s="29">
        <v>-2.6753355551913161E-2</v>
      </c>
      <c r="Q435" s="40">
        <v>22862</v>
      </c>
      <c r="R435" s="29">
        <v>0.15774548032612556</v>
      </c>
      <c r="S435" s="40">
        <v>11957</v>
      </c>
      <c r="T435" s="29">
        <v>-6.8111969432677055E-3</v>
      </c>
      <c r="U435" s="40">
        <v>34819</v>
      </c>
      <c r="V435" s="29">
        <v>9.541936701692566E-2</v>
      </c>
      <c r="W435" s="26">
        <v>75102</v>
      </c>
      <c r="X435" s="29">
        <v>2.366218684404231E-2</v>
      </c>
      <c r="Y435" s="26">
        <v>22923</v>
      </c>
      <c r="Z435" s="29">
        <v>9.7793048764371893E-3</v>
      </c>
      <c r="AA435" s="26">
        <v>98025</v>
      </c>
      <c r="AB435" s="29">
        <v>2.0381608668949891E-2</v>
      </c>
    </row>
    <row r="436" spans="2:28" collapsed="1" x14ac:dyDescent="0.25">
      <c r="B436" s="30" t="s">
        <v>185</v>
      </c>
      <c r="C436" s="31">
        <v>69141</v>
      </c>
      <c r="D436" s="32">
        <v>-6.7589982873248577E-2</v>
      </c>
      <c r="E436" s="31">
        <v>10059</v>
      </c>
      <c r="F436" s="32">
        <v>-0.27737068965517242</v>
      </c>
      <c r="G436" s="31">
        <v>5524</v>
      </c>
      <c r="H436" s="32">
        <v>-0.22295681530454359</v>
      </c>
      <c r="I436" s="31">
        <v>15583</v>
      </c>
      <c r="J436" s="32">
        <v>-0.25897570022350092</v>
      </c>
      <c r="K436" s="31">
        <v>347752</v>
      </c>
      <c r="L436" s="32">
        <v>-9.4886208433342389E-5</v>
      </c>
      <c r="M436" s="31">
        <v>108361</v>
      </c>
      <c r="N436" s="32">
        <v>-0.13867957522574081</v>
      </c>
      <c r="O436" s="31">
        <v>456113</v>
      </c>
      <c r="P436" s="32">
        <v>-3.6909329318634332E-2</v>
      </c>
      <c r="Q436" s="31">
        <v>219012</v>
      </c>
      <c r="R436" s="32">
        <v>0.11845814438043889</v>
      </c>
      <c r="S436" s="31">
        <v>150908</v>
      </c>
      <c r="T436" s="32">
        <v>0.10391139916461234</v>
      </c>
      <c r="U436" s="31">
        <v>369920</v>
      </c>
      <c r="V436" s="32">
        <v>0.11247778322441726</v>
      </c>
      <c r="W436" s="31">
        <v>645964</v>
      </c>
      <c r="X436" s="32">
        <v>2.262242865782027E-2</v>
      </c>
      <c r="Y436" s="31">
        <v>264865</v>
      </c>
      <c r="Z436" s="32">
        <v>-1.7971020940855453E-2</v>
      </c>
      <c r="AA436" s="31">
        <v>910829</v>
      </c>
      <c r="AB436" s="32">
        <v>1.0476089045092785E-2</v>
      </c>
    </row>
    <row r="437" spans="2:28" ht="15" hidden="1" customHeight="1" outlineLevel="1" x14ac:dyDescent="0.25">
      <c r="B437" s="43" t="s">
        <v>58</v>
      </c>
      <c r="C437" s="26">
        <v>8476</v>
      </c>
      <c r="D437" s="29">
        <v>-0.19696826148744673</v>
      </c>
      <c r="E437" s="40">
        <v>1254</v>
      </c>
      <c r="F437" s="29">
        <v>-5.9970014992503762E-2</v>
      </c>
      <c r="G437" s="40">
        <v>642</v>
      </c>
      <c r="H437" s="29">
        <v>-0.25694444444444442</v>
      </c>
      <c r="I437" s="40">
        <v>1896</v>
      </c>
      <c r="J437" s="29">
        <v>-0.13739763421292084</v>
      </c>
      <c r="K437" s="26">
        <v>46778</v>
      </c>
      <c r="L437" s="29">
        <v>-8.6188708732174213E-2</v>
      </c>
      <c r="M437" s="26">
        <v>13274</v>
      </c>
      <c r="N437" s="29">
        <v>-0.14306003873466755</v>
      </c>
      <c r="O437" s="26">
        <v>60052</v>
      </c>
      <c r="P437" s="29">
        <v>-9.9400119976004842E-2</v>
      </c>
      <c r="Q437" s="40">
        <v>27814</v>
      </c>
      <c r="R437" s="29">
        <v>1.4887250966941545E-2</v>
      </c>
      <c r="S437" s="40">
        <v>19296</v>
      </c>
      <c r="T437" s="29">
        <v>-2.9473895986319332E-2</v>
      </c>
      <c r="U437" s="40">
        <v>47110</v>
      </c>
      <c r="V437" s="29">
        <v>-3.7641684994078606E-3</v>
      </c>
      <c r="W437" s="26">
        <v>84322</v>
      </c>
      <c r="X437" s="29">
        <v>-6.8110736586174503E-2</v>
      </c>
      <c r="Y437" s="26">
        <v>33227</v>
      </c>
      <c r="Z437" s="29">
        <v>-8.3418388458249448E-2</v>
      </c>
      <c r="AA437" s="26">
        <v>117549</v>
      </c>
      <c r="AB437" s="29">
        <v>-7.2489269031687953E-2</v>
      </c>
    </row>
    <row r="438" spans="2:28" ht="15" hidden="1" customHeight="1" outlineLevel="1" x14ac:dyDescent="0.25">
      <c r="B438" s="43" t="s">
        <v>59</v>
      </c>
      <c r="C438" s="26">
        <v>11080</v>
      </c>
      <c r="D438" s="29">
        <v>9.6053022059550797E-2</v>
      </c>
      <c r="E438" s="40">
        <v>1847</v>
      </c>
      <c r="F438" s="29">
        <v>-2.6357406431207209E-2</v>
      </c>
      <c r="G438" s="40">
        <v>875</v>
      </c>
      <c r="H438" s="29">
        <v>0.38012618296529976</v>
      </c>
      <c r="I438" s="40">
        <v>2722</v>
      </c>
      <c r="J438" s="29">
        <v>7.5464243382062479E-2</v>
      </c>
      <c r="K438" s="26">
        <v>55304</v>
      </c>
      <c r="L438" s="29">
        <v>-4.1057408341136359E-3</v>
      </c>
      <c r="M438" s="26">
        <v>17442</v>
      </c>
      <c r="N438" s="29">
        <v>5.4764512595837367E-3</v>
      </c>
      <c r="O438" s="26">
        <v>72746</v>
      </c>
      <c r="P438" s="29">
        <v>-1.8249427132644991E-3</v>
      </c>
      <c r="Q438" s="40">
        <v>35121</v>
      </c>
      <c r="R438" s="29">
        <v>9.2308649270674614E-2</v>
      </c>
      <c r="S438" s="40">
        <v>26480</v>
      </c>
      <c r="T438" s="29">
        <v>0.23243041980824719</v>
      </c>
      <c r="U438" s="40">
        <v>61601</v>
      </c>
      <c r="V438" s="29">
        <v>0.14843677175189685</v>
      </c>
      <c r="W438" s="26">
        <v>103352</v>
      </c>
      <c r="X438" s="29">
        <v>3.6723475539416794E-2</v>
      </c>
      <c r="Y438" s="26">
        <v>44809</v>
      </c>
      <c r="Z438" s="29">
        <v>0.13512349588347061</v>
      </c>
      <c r="AA438" s="26">
        <v>148161</v>
      </c>
      <c r="AB438" s="29">
        <v>6.4635040167857039E-2</v>
      </c>
    </row>
    <row r="439" spans="2:28" ht="15" hidden="1" customHeight="1" outlineLevel="1" x14ac:dyDescent="0.25">
      <c r="B439" s="43" t="s">
        <v>60</v>
      </c>
      <c r="C439" s="26">
        <v>10067</v>
      </c>
      <c r="D439" s="29">
        <v>0.15819144040497002</v>
      </c>
      <c r="E439" s="40">
        <v>1451</v>
      </c>
      <c r="F439" s="29">
        <v>-0.30173243503368619</v>
      </c>
      <c r="G439" s="40">
        <v>825</v>
      </c>
      <c r="H439" s="29">
        <v>0.18705035971223016</v>
      </c>
      <c r="I439" s="40">
        <v>2276</v>
      </c>
      <c r="J439" s="29">
        <v>-0.17922827262892171</v>
      </c>
      <c r="K439" s="26">
        <v>48021</v>
      </c>
      <c r="L439" s="29">
        <v>4.8757010128066547E-3</v>
      </c>
      <c r="M439" s="26">
        <v>13151</v>
      </c>
      <c r="N439" s="29">
        <v>-4.08431186638466E-2</v>
      </c>
      <c r="O439" s="26">
        <v>61172</v>
      </c>
      <c r="P439" s="29">
        <v>-5.3171596286119005E-3</v>
      </c>
      <c r="Q439" s="40">
        <v>33972</v>
      </c>
      <c r="R439" s="29">
        <v>0.30255741727694496</v>
      </c>
      <c r="S439" s="40">
        <v>21845</v>
      </c>
      <c r="T439" s="29">
        <v>0.18221669011797803</v>
      </c>
      <c r="U439" s="40">
        <v>55817</v>
      </c>
      <c r="V439" s="29">
        <v>0.25265378486949897</v>
      </c>
      <c r="W439" s="26">
        <v>93511</v>
      </c>
      <c r="X439" s="29">
        <v>0.10482165432011237</v>
      </c>
      <c r="Y439" s="26">
        <v>35832</v>
      </c>
      <c r="Z439" s="29">
        <v>8.9284085727314277E-2</v>
      </c>
      <c r="AA439" s="26">
        <v>129343</v>
      </c>
      <c r="AB439" s="29">
        <v>0.10047305460547595</v>
      </c>
    </row>
    <row r="440" spans="2:28" ht="15" hidden="1" customHeight="1" outlineLevel="1" x14ac:dyDescent="0.25">
      <c r="B440" s="43" t="s">
        <v>61</v>
      </c>
      <c r="C440" s="26">
        <v>9673</v>
      </c>
      <c r="D440" s="29">
        <v>7.4181010549694504E-2</v>
      </c>
      <c r="E440" s="40">
        <v>1443</v>
      </c>
      <c r="F440" s="29">
        <v>-0.31708471367723612</v>
      </c>
      <c r="G440" s="40">
        <v>906</v>
      </c>
      <c r="H440" s="29">
        <v>0.20318725099601598</v>
      </c>
      <c r="I440" s="40">
        <v>2349</v>
      </c>
      <c r="J440" s="29">
        <v>-0.18039078855547797</v>
      </c>
      <c r="K440" s="26">
        <v>52143</v>
      </c>
      <c r="L440" s="29">
        <v>3.0290456431535162E-2</v>
      </c>
      <c r="M440" s="26">
        <v>14990</v>
      </c>
      <c r="N440" s="29">
        <v>-7.268790596968755E-2</v>
      </c>
      <c r="O440" s="26">
        <v>67133</v>
      </c>
      <c r="P440" s="29">
        <v>5.3612879071509578E-3</v>
      </c>
      <c r="Q440" s="40">
        <v>36643</v>
      </c>
      <c r="R440" s="29">
        <v>0.28720975164225249</v>
      </c>
      <c r="S440" s="40">
        <v>25617</v>
      </c>
      <c r="T440" s="29">
        <v>7.1841004184100443E-2</v>
      </c>
      <c r="U440" s="40">
        <v>62260</v>
      </c>
      <c r="V440" s="29">
        <v>0.18891668417132923</v>
      </c>
      <c r="W440" s="26">
        <v>99902</v>
      </c>
      <c r="X440" s="29">
        <v>0.1076223737457731</v>
      </c>
      <c r="Y440" s="26">
        <v>41527</v>
      </c>
      <c r="Z440" s="29">
        <v>1.6996057110670204E-2</v>
      </c>
      <c r="AA440" s="26">
        <v>141429</v>
      </c>
      <c r="AB440" s="29">
        <v>7.9379979851634808E-2</v>
      </c>
    </row>
    <row r="441" spans="2:28" collapsed="1" x14ac:dyDescent="0.25">
      <c r="B441" s="145">
        <v>1983</v>
      </c>
      <c r="C441" s="40">
        <v>105273</v>
      </c>
      <c r="D441" s="41">
        <v>-5.4686026777295837E-2</v>
      </c>
      <c r="E441" s="40">
        <v>14913</v>
      </c>
      <c r="F441" s="41">
        <v>-5.6378132118450996E-2</v>
      </c>
      <c r="G441" s="40">
        <v>7873</v>
      </c>
      <c r="H441" s="41">
        <v>6.0193913277672983E-2</v>
      </c>
      <c r="I441" s="40">
        <v>22786</v>
      </c>
      <c r="J441" s="41">
        <v>-1.9113215669393058E-2</v>
      </c>
      <c r="K441" s="40">
        <v>601859</v>
      </c>
      <c r="L441" s="41">
        <v>1.8927370026698087E-2</v>
      </c>
      <c r="M441" s="40">
        <v>185877</v>
      </c>
      <c r="N441" s="41">
        <v>-1.8326141951021113E-2</v>
      </c>
      <c r="O441" s="40">
        <v>787736</v>
      </c>
      <c r="P441" s="41">
        <v>9.8842859084184997E-3</v>
      </c>
      <c r="Q441" s="40">
        <v>358154</v>
      </c>
      <c r="R441" s="41">
        <v>9.656658930725559E-2</v>
      </c>
      <c r="S441" s="40">
        <v>250142</v>
      </c>
      <c r="T441" s="41">
        <v>0.1462888199469341</v>
      </c>
      <c r="U441" s="40">
        <v>608296</v>
      </c>
      <c r="V441" s="41">
        <v>0.1164815640755974</v>
      </c>
      <c r="W441" s="40">
        <v>1080032</v>
      </c>
      <c r="X441" s="41">
        <v>3.4183541073584678E-2</v>
      </c>
      <c r="Y441" s="40">
        <v>444059</v>
      </c>
      <c r="Z441" s="41">
        <v>6.9714949207335675E-2</v>
      </c>
      <c r="AA441" s="40">
        <v>1524091</v>
      </c>
      <c r="AB441" s="41">
        <v>4.4289911555844164E-2</v>
      </c>
    </row>
    <row r="442" spans="2:28" ht="15" hidden="1" customHeight="1" outlineLevel="1" x14ac:dyDescent="0.25">
      <c r="B442" s="43" t="s">
        <v>49</v>
      </c>
      <c r="C442" s="26">
        <v>10553</v>
      </c>
      <c r="D442" s="29">
        <v>-2.2870370370370319E-2</v>
      </c>
      <c r="E442" s="40">
        <v>2019</v>
      </c>
      <c r="F442" s="29">
        <v>-0.28098290598290598</v>
      </c>
      <c r="G442" s="40">
        <v>907</v>
      </c>
      <c r="H442" s="29">
        <v>-0.42155612244897955</v>
      </c>
      <c r="I442" s="40">
        <v>2926</v>
      </c>
      <c r="J442" s="29">
        <v>-0.33135283363802559</v>
      </c>
      <c r="K442" s="26">
        <v>47646</v>
      </c>
      <c r="L442" s="29">
        <v>5.8705892809528093E-2</v>
      </c>
      <c r="M442" s="26">
        <v>16269</v>
      </c>
      <c r="N442" s="29">
        <v>-0.2946149843912591</v>
      </c>
      <c r="O442" s="26">
        <v>63915</v>
      </c>
      <c r="P442" s="29">
        <v>-6.1012516894869862E-2</v>
      </c>
      <c r="Q442" s="40">
        <v>31093</v>
      </c>
      <c r="R442" s="29">
        <v>0.10380205190102587</v>
      </c>
      <c r="S442" s="40">
        <v>21719</v>
      </c>
      <c r="T442" s="29">
        <v>6.3614103819784606E-2</v>
      </c>
      <c r="U442" s="40">
        <v>52812</v>
      </c>
      <c r="V442" s="29">
        <v>8.6912675708493703E-2</v>
      </c>
      <c r="W442" s="26">
        <v>91311</v>
      </c>
      <c r="X442" s="29">
        <v>5.2200366439658419E-2</v>
      </c>
      <c r="Y442" s="26">
        <v>38903</v>
      </c>
      <c r="Z442" s="29">
        <v>-0.13673582602906909</v>
      </c>
      <c r="AA442" s="26">
        <v>130214</v>
      </c>
      <c r="AB442" s="29">
        <v>-1.2378077453999325E-2</v>
      </c>
    </row>
    <row r="443" spans="2:28" ht="15" hidden="1" customHeight="1" outlineLevel="1" x14ac:dyDescent="0.25">
      <c r="B443" s="43" t="s">
        <v>50</v>
      </c>
      <c r="C443" s="26">
        <v>9208</v>
      </c>
      <c r="D443" s="29">
        <v>-0.18455543747786041</v>
      </c>
      <c r="E443" s="40">
        <v>1214</v>
      </c>
      <c r="F443" s="29">
        <v>-0.46306943830163649</v>
      </c>
      <c r="G443" s="40">
        <v>730</v>
      </c>
      <c r="H443" s="29">
        <v>-0.34995547640249336</v>
      </c>
      <c r="I443" s="40">
        <v>1944</v>
      </c>
      <c r="J443" s="29">
        <v>-0.42553191489361697</v>
      </c>
      <c r="K443" s="26">
        <v>48856</v>
      </c>
      <c r="L443" s="29">
        <v>1.8937181947109361E-2</v>
      </c>
      <c r="M443" s="26">
        <v>17193</v>
      </c>
      <c r="N443" s="29">
        <v>-0.18396696568418058</v>
      </c>
      <c r="O443" s="26">
        <v>66049</v>
      </c>
      <c r="P443" s="29">
        <v>-4.3003897590448759E-2</v>
      </c>
      <c r="Q443" s="40">
        <v>28527</v>
      </c>
      <c r="R443" s="29">
        <v>-3.6672254819781758E-3</v>
      </c>
      <c r="S443" s="40">
        <v>18983</v>
      </c>
      <c r="T443" s="29">
        <v>2.9587361969674042E-3</v>
      </c>
      <c r="U443" s="40">
        <v>47510</v>
      </c>
      <c r="V443" s="29">
        <v>-1.0302992073003558E-3</v>
      </c>
      <c r="W443" s="26">
        <v>87805</v>
      </c>
      <c r="X443" s="29">
        <v>-2.5828497886456692E-2</v>
      </c>
      <c r="Y443" s="26">
        <v>36912</v>
      </c>
      <c r="Z443" s="29">
        <v>-0.10264015169932417</v>
      </c>
      <c r="AA443" s="26">
        <v>124717</v>
      </c>
      <c r="AB443" s="29">
        <v>-4.9898298887001258E-2</v>
      </c>
    </row>
    <row r="444" spans="2:28" ht="15" hidden="1" customHeight="1" outlineLevel="1" x14ac:dyDescent="0.25">
      <c r="B444" s="43" t="s">
        <v>51</v>
      </c>
      <c r="C444" s="26">
        <v>10084</v>
      </c>
      <c r="D444" s="29">
        <v>-0.26394160583941606</v>
      </c>
      <c r="E444" s="40">
        <v>831</v>
      </c>
      <c r="F444" s="29">
        <v>-0.41847445766270119</v>
      </c>
      <c r="G444" s="40">
        <v>639</v>
      </c>
      <c r="H444" s="29">
        <v>-0.56589673913043481</v>
      </c>
      <c r="I444" s="40">
        <v>1470</v>
      </c>
      <c r="J444" s="29">
        <v>-0.49327817993795242</v>
      </c>
      <c r="K444" s="26">
        <v>49004</v>
      </c>
      <c r="L444" s="29">
        <v>-1.4261863094160443E-2</v>
      </c>
      <c r="M444" s="26">
        <v>16042</v>
      </c>
      <c r="N444" s="29">
        <v>-0.15399219491614813</v>
      </c>
      <c r="O444" s="26">
        <v>65046</v>
      </c>
      <c r="P444" s="29">
        <v>-5.2843101565343997E-2</v>
      </c>
      <c r="Q444" s="40">
        <v>25842</v>
      </c>
      <c r="R444" s="29">
        <v>3.7497992612815167E-2</v>
      </c>
      <c r="S444" s="40">
        <v>16968</v>
      </c>
      <c r="T444" s="29">
        <v>0.24673034533431304</v>
      </c>
      <c r="U444" s="40">
        <v>42810</v>
      </c>
      <c r="V444" s="29">
        <v>0.11142842307492606</v>
      </c>
      <c r="W444" s="26">
        <v>85761</v>
      </c>
      <c r="X444" s="29">
        <v>-4.4445682451253465E-2</v>
      </c>
      <c r="Y444" s="26">
        <v>33655</v>
      </c>
      <c r="Z444" s="29">
        <v>-1.1861769282715318E-2</v>
      </c>
      <c r="AA444" s="26">
        <v>119416</v>
      </c>
      <c r="AB444" s="29">
        <v>-3.5482073193386587E-2</v>
      </c>
    </row>
    <row r="445" spans="2:28" ht="15" hidden="1" customHeight="1" outlineLevel="1" x14ac:dyDescent="0.25">
      <c r="B445" s="43" t="s">
        <v>52</v>
      </c>
      <c r="C445" s="26">
        <v>11183</v>
      </c>
      <c r="D445" s="29">
        <v>9.1876586604178856E-2</v>
      </c>
      <c r="E445" s="40">
        <v>746</v>
      </c>
      <c r="F445" s="29">
        <v>-0.68799665411961519</v>
      </c>
      <c r="G445" s="40">
        <v>455</v>
      </c>
      <c r="H445" s="29">
        <v>-0.38010899182561309</v>
      </c>
      <c r="I445" s="40">
        <v>1201</v>
      </c>
      <c r="J445" s="29">
        <v>-0.61568000000000001</v>
      </c>
      <c r="K445" s="26">
        <v>50681</v>
      </c>
      <c r="L445" s="29">
        <v>0.15035068207095348</v>
      </c>
      <c r="M445" s="26">
        <v>16034</v>
      </c>
      <c r="N445" s="29">
        <v>-0.23076184993283444</v>
      </c>
      <c r="O445" s="26">
        <v>66715</v>
      </c>
      <c r="P445" s="29">
        <v>2.7950262707816531E-2</v>
      </c>
      <c r="Q445" s="40">
        <v>36221</v>
      </c>
      <c r="R445" s="29">
        <v>0.66204744642775193</v>
      </c>
      <c r="S445" s="40">
        <v>13891</v>
      </c>
      <c r="T445" s="29">
        <v>1.4904654051289601E-2</v>
      </c>
      <c r="U445" s="40">
        <v>50112</v>
      </c>
      <c r="V445" s="29">
        <v>0.41240135287485913</v>
      </c>
      <c r="W445" s="26">
        <v>98831</v>
      </c>
      <c r="X445" s="29">
        <v>0.25926633793305554</v>
      </c>
      <c r="Y445" s="26">
        <v>30394</v>
      </c>
      <c r="Z445" s="29">
        <v>-0.13839437577956681</v>
      </c>
      <c r="AA445" s="26">
        <v>129225</v>
      </c>
      <c r="AB445" s="29">
        <v>0.13595407835863527</v>
      </c>
    </row>
    <row r="446" spans="2:28" ht="15" hidden="1" customHeight="1" outlineLevel="1" x14ac:dyDescent="0.25">
      <c r="B446" s="43" t="s">
        <v>53</v>
      </c>
      <c r="C446" s="26">
        <v>8197</v>
      </c>
      <c r="D446" s="29">
        <v>3.5105442606389703E-2</v>
      </c>
      <c r="E446" s="40">
        <v>1471</v>
      </c>
      <c r="F446" s="29">
        <v>-0.54316770186335406</v>
      </c>
      <c r="G446" s="40">
        <v>625</v>
      </c>
      <c r="H446" s="29">
        <v>-0.55547652916073975</v>
      </c>
      <c r="I446" s="40">
        <v>2096</v>
      </c>
      <c r="J446" s="29">
        <v>-0.54690877648076097</v>
      </c>
      <c r="K446" s="26">
        <v>59715</v>
      </c>
      <c r="L446" s="29">
        <v>0.10932565483930889</v>
      </c>
      <c r="M446" s="26">
        <v>22626</v>
      </c>
      <c r="N446" s="29">
        <v>-0.13562041564792171</v>
      </c>
      <c r="O446" s="26">
        <v>82341</v>
      </c>
      <c r="P446" s="29">
        <v>2.9185311101667333E-2</v>
      </c>
      <c r="Q446" s="40">
        <v>29556</v>
      </c>
      <c r="R446" s="29">
        <v>0.10242446848190978</v>
      </c>
      <c r="S446" s="40">
        <v>17146</v>
      </c>
      <c r="T446" s="29">
        <v>-4.2818065092391056E-2</v>
      </c>
      <c r="U446" s="40">
        <v>46702</v>
      </c>
      <c r="V446" s="29">
        <v>4.4250162108981916E-2</v>
      </c>
      <c r="W446" s="26">
        <v>98939</v>
      </c>
      <c r="X446" s="29">
        <v>7.8013488924481678E-2</v>
      </c>
      <c r="Y446" s="26">
        <v>40402</v>
      </c>
      <c r="Z446" s="29">
        <v>-0.11214152290957036</v>
      </c>
      <c r="AA446" s="26">
        <v>139341</v>
      </c>
      <c r="AB446" s="29">
        <v>1.4983537775705935E-2</v>
      </c>
    </row>
    <row r="447" spans="2:28" ht="15" hidden="1" customHeight="1" outlineLevel="1" x14ac:dyDescent="0.25">
      <c r="B447" s="43" t="s">
        <v>54</v>
      </c>
      <c r="C447" s="26">
        <v>7692</v>
      </c>
      <c r="D447" s="29">
        <v>-0.14514336519226489</v>
      </c>
      <c r="E447" s="40">
        <v>1033</v>
      </c>
      <c r="F447" s="29">
        <v>-0.5016883743367101</v>
      </c>
      <c r="G447" s="40">
        <v>536</v>
      </c>
      <c r="H447" s="29">
        <v>-0.49049429657794674</v>
      </c>
      <c r="I447" s="40">
        <v>1569</v>
      </c>
      <c r="J447" s="29">
        <v>-0.49792000000000003</v>
      </c>
      <c r="K447" s="26">
        <v>47158</v>
      </c>
      <c r="L447" s="29">
        <v>0.12337120941423096</v>
      </c>
      <c r="M447" s="26">
        <v>17610</v>
      </c>
      <c r="N447" s="29">
        <v>-5.4801137888465412E-2</v>
      </c>
      <c r="O447" s="26">
        <v>64768</v>
      </c>
      <c r="P447" s="29">
        <v>6.8602540834845627E-2</v>
      </c>
      <c r="Q447" s="40">
        <v>23246</v>
      </c>
      <c r="R447" s="29">
        <v>-3.9738929279577007E-2</v>
      </c>
      <c r="S447" s="40">
        <v>20559</v>
      </c>
      <c r="T447" s="29">
        <v>0.29293755109741526</v>
      </c>
      <c r="U447" s="40">
        <v>43805</v>
      </c>
      <c r="V447" s="29">
        <v>9.2148894263132997E-2</v>
      </c>
      <c r="W447" s="26">
        <v>79129</v>
      </c>
      <c r="X447" s="29">
        <v>2.421755675787618E-2</v>
      </c>
      <c r="Y447" s="26">
        <v>38720</v>
      </c>
      <c r="Z447" s="29">
        <v>8.764044943820215E-2</v>
      </c>
      <c r="AA447" s="26">
        <v>117849</v>
      </c>
      <c r="AB447" s="29">
        <v>4.4223714756596699E-2</v>
      </c>
    </row>
    <row r="448" spans="2:28" ht="15" hidden="1" customHeight="1" outlineLevel="1" x14ac:dyDescent="0.25">
      <c r="B448" s="43" t="s">
        <v>55</v>
      </c>
      <c r="C448" s="26">
        <v>7513</v>
      </c>
      <c r="D448" s="29">
        <v>-4.3295555838533062E-2</v>
      </c>
      <c r="E448" s="40">
        <v>526</v>
      </c>
      <c r="F448" s="29">
        <v>-0.65954692556634309</v>
      </c>
      <c r="G448" s="40">
        <v>212</v>
      </c>
      <c r="H448" s="29">
        <v>-0.48292682926829267</v>
      </c>
      <c r="I448" s="40">
        <v>738</v>
      </c>
      <c r="J448" s="29">
        <v>-0.62250639386189266</v>
      </c>
      <c r="K448" s="26">
        <v>37867</v>
      </c>
      <c r="L448" s="29">
        <v>0.10405854568779516</v>
      </c>
      <c r="M448" s="26">
        <v>10583</v>
      </c>
      <c r="N448" s="29">
        <v>-0.31203276344016118</v>
      </c>
      <c r="O448" s="26">
        <v>48450</v>
      </c>
      <c r="P448" s="29">
        <v>-2.4778084177049631E-2</v>
      </c>
      <c r="Q448" s="40">
        <v>18275</v>
      </c>
      <c r="R448" s="29">
        <v>7.5316269491026766E-2</v>
      </c>
      <c r="S448" s="40">
        <v>13168</v>
      </c>
      <c r="T448" s="29">
        <v>0.64620577572196525</v>
      </c>
      <c r="U448" s="40">
        <v>31443</v>
      </c>
      <c r="V448" s="29">
        <v>0.2580219252620628</v>
      </c>
      <c r="W448" s="26">
        <v>64181</v>
      </c>
      <c r="X448" s="29">
        <v>5.7504407572786631E-2</v>
      </c>
      <c r="Y448" s="26">
        <v>23978</v>
      </c>
      <c r="Z448" s="29">
        <v>6.9289883676983965E-3</v>
      </c>
      <c r="AA448" s="26">
        <v>88159</v>
      </c>
      <c r="AB448" s="29">
        <v>4.3252390419388442E-2</v>
      </c>
    </row>
    <row r="449" spans="2:28" ht="15" hidden="1" customHeight="1" outlineLevel="1" x14ac:dyDescent="0.25">
      <c r="B449" s="43" t="s">
        <v>56</v>
      </c>
      <c r="C449" s="26">
        <v>8445</v>
      </c>
      <c r="D449" s="29">
        <v>-7.9877833901091932E-3</v>
      </c>
      <c r="E449" s="40">
        <v>542</v>
      </c>
      <c r="F449" s="29">
        <v>-0.54606365159128978</v>
      </c>
      <c r="G449" s="40">
        <v>376</v>
      </c>
      <c r="H449" s="29">
        <v>-0.367003367003367</v>
      </c>
      <c r="I449" s="40">
        <v>918</v>
      </c>
      <c r="J449" s="29">
        <v>-0.48657718120805371</v>
      </c>
      <c r="K449" s="26">
        <v>44632</v>
      </c>
      <c r="L449" s="29">
        <v>0.29763046954499206</v>
      </c>
      <c r="M449" s="26">
        <v>10277</v>
      </c>
      <c r="N449" s="29">
        <v>-5.6809838472834051E-2</v>
      </c>
      <c r="O449" s="26">
        <v>54909</v>
      </c>
      <c r="P449" s="29">
        <v>0.21236007153739145</v>
      </c>
      <c r="Q449" s="40">
        <v>19747</v>
      </c>
      <c r="R449" s="29">
        <v>0.1586575133485888</v>
      </c>
      <c r="S449" s="40">
        <v>12039</v>
      </c>
      <c r="T449" s="29">
        <v>0.51035001881821596</v>
      </c>
      <c r="U449" s="40">
        <v>31786</v>
      </c>
      <c r="V449" s="29">
        <v>0.27072839210042376</v>
      </c>
      <c r="W449" s="26">
        <v>73366</v>
      </c>
      <c r="X449" s="29">
        <v>0.19986916346389738</v>
      </c>
      <c r="Y449" s="26">
        <v>22701</v>
      </c>
      <c r="Z449" s="29">
        <v>0.1655285721620372</v>
      </c>
      <c r="AA449" s="26">
        <v>96067</v>
      </c>
      <c r="AB449" s="29">
        <v>0.19157301977127839</v>
      </c>
    </row>
    <row r="450" spans="2:28" collapsed="1" x14ac:dyDescent="0.25">
      <c r="B450" s="30" t="s">
        <v>186</v>
      </c>
      <c r="C450" s="31">
        <v>74153</v>
      </c>
      <c r="D450" s="32">
        <v>0.13463598249533315</v>
      </c>
      <c r="E450" s="31">
        <v>13920</v>
      </c>
      <c r="F450" s="32">
        <v>0.24008908685968811</v>
      </c>
      <c r="G450" s="31">
        <v>7109</v>
      </c>
      <c r="H450" s="32">
        <v>-1.4008321775312083E-2</v>
      </c>
      <c r="I450" s="31">
        <v>21029</v>
      </c>
      <c r="J450" s="32">
        <v>0.14071060482777331</v>
      </c>
      <c r="K450" s="31">
        <v>347785</v>
      </c>
      <c r="L450" s="32">
        <v>0.32453193790655521</v>
      </c>
      <c r="M450" s="31">
        <v>125808</v>
      </c>
      <c r="N450" s="32">
        <v>0.11182006981573944</v>
      </c>
      <c r="O450" s="31">
        <v>473593</v>
      </c>
      <c r="P450" s="32">
        <v>0.26047103348974132</v>
      </c>
      <c r="Q450" s="31">
        <v>195816</v>
      </c>
      <c r="R450" s="32">
        <v>0.29714690743844363</v>
      </c>
      <c r="S450" s="31">
        <v>136703</v>
      </c>
      <c r="T450" s="32">
        <v>8.9275611757862583E-2</v>
      </c>
      <c r="U450" s="31">
        <v>332519</v>
      </c>
      <c r="V450" s="32">
        <v>0.20278306288839532</v>
      </c>
      <c r="W450" s="31">
        <v>631674</v>
      </c>
      <c r="X450" s="32">
        <v>0.28884128052886093</v>
      </c>
      <c r="Y450" s="31">
        <v>269712</v>
      </c>
      <c r="Z450" s="32">
        <v>9.6608674085488566E-2</v>
      </c>
      <c r="AA450" s="31">
        <v>901386</v>
      </c>
      <c r="AB450" s="32">
        <v>0.22460774310824783</v>
      </c>
    </row>
    <row r="451" spans="2:28" ht="15" hidden="1" customHeight="1" outlineLevel="1" x14ac:dyDescent="0.25">
      <c r="B451" s="43" t="s">
        <v>58</v>
      </c>
      <c r="C451" s="26">
        <v>10555</v>
      </c>
      <c r="D451" s="29">
        <v>0.13629023576273003</v>
      </c>
      <c r="E451" s="40">
        <v>1334</v>
      </c>
      <c r="F451" s="29">
        <v>-0.21805392731535755</v>
      </c>
      <c r="G451" s="40">
        <v>864</v>
      </c>
      <c r="H451" s="29">
        <v>-0.4070006863417982</v>
      </c>
      <c r="I451" s="40">
        <v>2198</v>
      </c>
      <c r="J451" s="29">
        <v>-0.30509010433133099</v>
      </c>
      <c r="K451" s="26">
        <v>51190</v>
      </c>
      <c r="L451" s="29">
        <v>0.36321269739820505</v>
      </c>
      <c r="M451" s="26">
        <v>15490</v>
      </c>
      <c r="N451" s="29">
        <v>-0.11272768931149046</v>
      </c>
      <c r="O451" s="26">
        <v>66680</v>
      </c>
      <c r="P451" s="29">
        <v>0.21216528204475638</v>
      </c>
      <c r="Q451" s="40">
        <v>27406</v>
      </c>
      <c r="R451" s="29">
        <v>9.7266229459878062E-3</v>
      </c>
      <c r="S451" s="40">
        <v>19882</v>
      </c>
      <c r="T451" s="29">
        <v>7.5508032230273692E-3</v>
      </c>
      <c r="U451" s="40">
        <v>47288</v>
      </c>
      <c r="V451" s="29">
        <v>8.8106666666667444E-3</v>
      </c>
      <c r="W451" s="26">
        <v>90485</v>
      </c>
      <c r="X451" s="29">
        <v>0.19549994715146402</v>
      </c>
      <c r="Y451" s="26">
        <v>36251</v>
      </c>
      <c r="Z451" s="29">
        <v>-6.2336721760947733E-2</v>
      </c>
      <c r="AA451" s="26">
        <v>126736</v>
      </c>
      <c r="AB451" s="29">
        <v>0.10832626433112669</v>
      </c>
    </row>
    <row r="452" spans="2:28" ht="15" hidden="1" customHeight="1" outlineLevel="1" x14ac:dyDescent="0.25">
      <c r="B452" s="43" t="s">
        <v>59</v>
      </c>
      <c r="C452" s="26">
        <v>10109</v>
      </c>
      <c r="D452" s="29">
        <v>0.12459672933585497</v>
      </c>
      <c r="E452" s="40">
        <v>1897</v>
      </c>
      <c r="F452" s="29">
        <v>0.11000585137507324</v>
      </c>
      <c r="G452" s="40">
        <v>634</v>
      </c>
      <c r="H452" s="29">
        <v>-0.3647294589178357</v>
      </c>
      <c r="I452" s="40">
        <v>2531</v>
      </c>
      <c r="J452" s="29">
        <v>-6.5016623568526E-2</v>
      </c>
      <c r="K452" s="26">
        <v>55532</v>
      </c>
      <c r="L452" s="29">
        <v>0.41811588651395581</v>
      </c>
      <c r="M452" s="26">
        <v>17347</v>
      </c>
      <c r="N452" s="29">
        <v>-4.1761034082748671E-2</v>
      </c>
      <c r="O452" s="26">
        <v>72879</v>
      </c>
      <c r="P452" s="29">
        <v>0.2727288603262199</v>
      </c>
      <c r="Q452" s="40">
        <v>32153</v>
      </c>
      <c r="R452" s="29">
        <v>0.26996603207204362</v>
      </c>
      <c r="S452" s="40">
        <v>21486</v>
      </c>
      <c r="T452" s="29">
        <v>0.19946407636911734</v>
      </c>
      <c r="U452" s="40">
        <v>53639</v>
      </c>
      <c r="V452" s="29">
        <v>0.24075316323934204</v>
      </c>
      <c r="W452" s="26">
        <v>99691</v>
      </c>
      <c r="X452" s="29">
        <v>0.32611905553708009</v>
      </c>
      <c r="Y452" s="26">
        <v>39475</v>
      </c>
      <c r="Z452" s="29">
        <v>6.6257900707687334E-2</v>
      </c>
      <c r="AA452" s="26">
        <v>139166</v>
      </c>
      <c r="AB452" s="29">
        <v>0.2403718459495352</v>
      </c>
    </row>
    <row r="453" spans="2:28" ht="15" hidden="1" customHeight="1" outlineLevel="1" x14ac:dyDescent="0.25">
      <c r="B453" s="43" t="s">
        <v>60</v>
      </c>
      <c r="C453" s="26">
        <v>8692</v>
      </c>
      <c r="D453" s="29">
        <v>-5.6057659306715246E-3</v>
      </c>
      <c r="E453" s="40">
        <v>2078</v>
      </c>
      <c r="F453" s="29">
        <v>0.54843517138599096</v>
      </c>
      <c r="G453" s="40">
        <v>695</v>
      </c>
      <c r="H453" s="29">
        <v>-0.11802030456852797</v>
      </c>
      <c r="I453" s="40">
        <v>2773</v>
      </c>
      <c r="J453" s="29">
        <v>0.30187793427230036</v>
      </c>
      <c r="K453" s="26">
        <v>47788</v>
      </c>
      <c r="L453" s="29">
        <v>0.33351936600066967</v>
      </c>
      <c r="M453" s="26">
        <v>13711</v>
      </c>
      <c r="N453" s="29">
        <v>-0.15311920938851142</v>
      </c>
      <c r="O453" s="26">
        <v>61499</v>
      </c>
      <c r="P453" s="29">
        <v>0.18208203590512428</v>
      </c>
      <c r="Q453" s="40">
        <v>26081</v>
      </c>
      <c r="R453" s="29">
        <v>7.4574595195912918E-2</v>
      </c>
      <c r="S453" s="40">
        <v>18478</v>
      </c>
      <c r="T453" s="29">
        <v>-3.7868542061125776E-4</v>
      </c>
      <c r="U453" s="40">
        <v>44559</v>
      </c>
      <c r="V453" s="29">
        <v>4.2169520067358857E-2</v>
      </c>
      <c r="W453" s="26">
        <v>84639</v>
      </c>
      <c r="X453" s="29">
        <v>0.20585553497649234</v>
      </c>
      <c r="Y453" s="26">
        <v>32895</v>
      </c>
      <c r="Z453" s="29">
        <v>-7.2753410756567827E-2</v>
      </c>
      <c r="AA453" s="26">
        <v>117534</v>
      </c>
      <c r="AB453" s="29">
        <v>0.11231616603259331</v>
      </c>
    </row>
    <row r="454" spans="2:28" ht="15" hidden="1" customHeight="1" outlineLevel="1" x14ac:dyDescent="0.25">
      <c r="B454" s="43" t="s">
        <v>61</v>
      </c>
      <c r="C454" s="26">
        <v>9005</v>
      </c>
      <c r="D454" s="29">
        <v>0.13327460357412524</v>
      </c>
      <c r="E454" s="40">
        <v>2113</v>
      </c>
      <c r="F454" s="29">
        <v>0.38104575163398691</v>
      </c>
      <c r="G454" s="40">
        <v>753</v>
      </c>
      <c r="H454" s="29">
        <v>-0.37871287128712872</v>
      </c>
      <c r="I454" s="40">
        <v>2866</v>
      </c>
      <c r="J454" s="29">
        <v>4.5222465353756292E-2</v>
      </c>
      <c r="K454" s="26">
        <v>50610</v>
      </c>
      <c r="L454" s="29">
        <v>0.29882461633218704</v>
      </c>
      <c r="M454" s="26">
        <v>16165</v>
      </c>
      <c r="N454" s="29">
        <v>-3.0061202448097957E-2</v>
      </c>
      <c r="O454" s="26">
        <v>66775</v>
      </c>
      <c r="P454" s="29">
        <v>0.2002983894161634</v>
      </c>
      <c r="Q454" s="40">
        <v>28467</v>
      </c>
      <c r="R454" s="29">
        <v>5.1606944957517609E-2</v>
      </c>
      <c r="S454" s="40">
        <v>23900</v>
      </c>
      <c r="T454" s="29">
        <v>8.4293621268487495E-2</v>
      </c>
      <c r="U454" s="40">
        <v>52367</v>
      </c>
      <c r="V454" s="29">
        <v>6.6277080957810819E-2</v>
      </c>
      <c r="W454" s="26">
        <v>90195</v>
      </c>
      <c r="X454" s="29">
        <v>0.19444591588091953</v>
      </c>
      <c r="Y454" s="26">
        <v>40833</v>
      </c>
      <c r="Z454" s="29">
        <v>2.2691411826583519E-2</v>
      </c>
      <c r="AA454" s="26">
        <v>131028</v>
      </c>
      <c r="AB454" s="29">
        <v>0.13504101733382989</v>
      </c>
    </row>
    <row r="455" spans="2:28" collapsed="1" x14ac:dyDescent="0.25">
      <c r="B455" s="145">
        <v>1982</v>
      </c>
      <c r="C455" s="40">
        <v>111363</v>
      </c>
      <c r="D455" s="41">
        <v>-2.688745193988118E-2</v>
      </c>
      <c r="E455" s="40">
        <v>15804</v>
      </c>
      <c r="F455" s="41">
        <v>-0.31902792140641156</v>
      </c>
      <c r="G455" s="40">
        <v>7426</v>
      </c>
      <c r="H455" s="41">
        <v>-0.42047760262213207</v>
      </c>
      <c r="I455" s="40">
        <v>23230</v>
      </c>
      <c r="J455" s="41">
        <v>-0.35511631780578534</v>
      </c>
      <c r="K455" s="40">
        <v>590679</v>
      </c>
      <c r="L455" s="41">
        <v>0.17492878966296432</v>
      </c>
      <c r="M455" s="40">
        <v>189347</v>
      </c>
      <c r="N455" s="41">
        <v>-0.1525899338530804</v>
      </c>
      <c r="O455" s="40">
        <v>780026</v>
      </c>
      <c r="P455" s="41">
        <v>7.415261822858854E-2</v>
      </c>
      <c r="Q455" s="40">
        <v>326614</v>
      </c>
      <c r="R455" s="41">
        <v>0.11716759189900094</v>
      </c>
      <c r="S455" s="40">
        <v>218219</v>
      </c>
      <c r="T455" s="41">
        <v>0.12136628280430206</v>
      </c>
      <c r="U455" s="40">
        <v>544833</v>
      </c>
      <c r="V455" s="41">
        <v>0.11884549038935432</v>
      </c>
      <c r="W455" s="40">
        <v>1044333</v>
      </c>
      <c r="X455" s="41">
        <v>0.11982607483500174</v>
      </c>
      <c r="Y455" s="40">
        <v>415119</v>
      </c>
      <c r="Z455" s="41">
        <v>-3.6880386993492054E-2</v>
      </c>
      <c r="AA455" s="40">
        <v>1459452</v>
      </c>
      <c r="AB455" s="41">
        <v>7.0293341155764244E-2</v>
      </c>
    </row>
    <row r="456" spans="2:28" ht="15" hidden="1" customHeight="1" outlineLevel="1" x14ac:dyDescent="0.25">
      <c r="B456" s="43" t="s">
        <v>49</v>
      </c>
      <c r="C456" s="26">
        <v>10800</v>
      </c>
      <c r="D456" s="29">
        <v>0.18838028169014076</v>
      </c>
      <c r="E456" s="40">
        <v>2808</v>
      </c>
      <c r="F456" s="29">
        <v>0.55654101995565419</v>
      </c>
      <c r="G456" s="40">
        <v>1568</v>
      </c>
      <c r="H456" s="29">
        <v>0.395017793594306</v>
      </c>
      <c r="I456" s="40">
        <v>4376</v>
      </c>
      <c r="J456" s="29">
        <v>0.49453551912568305</v>
      </c>
      <c r="K456" s="26">
        <v>45004</v>
      </c>
      <c r="L456" s="29">
        <v>0.16524260784009104</v>
      </c>
      <c r="M456" s="26">
        <v>23064</v>
      </c>
      <c r="N456" s="29">
        <v>0.33364172545391457</v>
      </c>
      <c r="O456" s="26">
        <v>68068</v>
      </c>
      <c r="P456" s="29">
        <v>0.2173259889834751</v>
      </c>
      <c r="Q456" s="40">
        <v>28169</v>
      </c>
      <c r="R456" s="29">
        <v>0.691730226412828</v>
      </c>
      <c r="S456" s="40">
        <v>20420</v>
      </c>
      <c r="T456" s="29">
        <v>0.11207929419453211</v>
      </c>
      <c r="U456" s="40">
        <v>48589</v>
      </c>
      <c r="V456" s="29">
        <v>0.38774169594150742</v>
      </c>
      <c r="W456" s="26">
        <v>86781</v>
      </c>
      <c r="X456" s="29">
        <v>0.31158467467694395</v>
      </c>
      <c r="Y456" s="26">
        <v>45065</v>
      </c>
      <c r="Z456" s="29">
        <v>0.22499184516690218</v>
      </c>
      <c r="AA456" s="26">
        <v>131846</v>
      </c>
      <c r="AB456" s="29">
        <v>0.28064262333297729</v>
      </c>
    </row>
    <row r="457" spans="2:28" ht="15" hidden="1" customHeight="1" outlineLevel="1" x14ac:dyDescent="0.25">
      <c r="B457" s="43" t="s">
        <v>50</v>
      </c>
      <c r="C457" s="26">
        <v>11292</v>
      </c>
      <c r="D457" s="29">
        <v>9.1752876341486989E-2</v>
      </c>
      <c r="E457" s="40">
        <v>2261</v>
      </c>
      <c r="F457" s="29">
        <v>0.38882063882063878</v>
      </c>
      <c r="G457" s="40">
        <v>1123</v>
      </c>
      <c r="H457" s="29">
        <v>0.15534979423868323</v>
      </c>
      <c r="I457" s="40">
        <v>3384</v>
      </c>
      <c r="J457" s="29">
        <v>0.30153846153846153</v>
      </c>
      <c r="K457" s="26">
        <v>47948</v>
      </c>
      <c r="L457" s="29">
        <v>0.34417313784306569</v>
      </c>
      <c r="M457" s="26">
        <v>21069</v>
      </c>
      <c r="N457" s="29">
        <v>0.45967853678813908</v>
      </c>
      <c r="O457" s="26">
        <v>69017</v>
      </c>
      <c r="P457" s="29">
        <v>0.3774473605428601</v>
      </c>
      <c r="Q457" s="40">
        <v>28632</v>
      </c>
      <c r="R457" s="29">
        <v>0.87015022860875235</v>
      </c>
      <c r="S457" s="40">
        <v>18927</v>
      </c>
      <c r="T457" s="29">
        <v>3.8461538461538547E-2</v>
      </c>
      <c r="U457" s="40">
        <v>47559</v>
      </c>
      <c r="V457" s="29">
        <v>0.41814766221374056</v>
      </c>
      <c r="W457" s="26">
        <v>90133</v>
      </c>
      <c r="X457" s="29">
        <v>0.43177341466514174</v>
      </c>
      <c r="Y457" s="26">
        <v>41134</v>
      </c>
      <c r="Z457" s="29">
        <v>0.22258879476891069</v>
      </c>
      <c r="AA457" s="26">
        <v>131267</v>
      </c>
      <c r="AB457" s="29">
        <v>0.35891383790386855</v>
      </c>
    </row>
    <row r="458" spans="2:28" ht="15" hidden="1" customHeight="1" outlineLevel="1" x14ac:dyDescent="0.25">
      <c r="B458" s="43" t="s">
        <v>51</v>
      </c>
      <c r="C458" s="26">
        <v>13700</v>
      </c>
      <c r="D458" s="29">
        <v>0.2502281438218652</v>
      </c>
      <c r="E458" s="40">
        <v>1429</v>
      </c>
      <c r="F458" s="29">
        <v>-5.1128818061088932E-2</v>
      </c>
      <c r="G458" s="40">
        <v>1472</v>
      </c>
      <c r="H458" s="29">
        <v>1.2336874051593325</v>
      </c>
      <c r="I458" s="40">
        <v>2901</v>
      </c>
      <c r="J458" s="29">
        <v>0.33995381062355667</v>
      </c>
      <c r="K458" s="26">
        <v>49713</v>
      </c>
      <c r="L458" s="29">
        <v>0.35210922838414893</v>
      </c>
      <c r="M458" s="26">
        <v>18962</v>
      </c>
      <c r="N458" s="29">
        <v>0.45749423520368948</v>
      </c>
      <c r="O458" s="26">
        <v>68675</v>
      </c>
      <c r="P458" s="29">
        <v>0.3796532535106576</v>
      </c>
      <c r="Q458" s="40">
        <v>24908</v>
      </c>
      <c r="R458" s="29">
        <v>0.63900769888793851</v>
      </c>
      <c r="S458" s="40">
        <v>13610</v>
      </c>
      <c r="T458" s="29">
        <v>0.26746135220711498</v>
      </c>
      <c r="U458" s="40">
        <v>38518</v>
      </c>
      <c r="V458" s="29">
        <v>0.48517447464815877</v>
      </c>
      <c r="W458" s="26">
        <v>89750</v>
      </c>
      <c r="X458" s="29">
        <v>0.39302787607872358</v>
      </c>
      <c r="Y458" s="26">
        <v>34059</v>
      </c>
      <c r="Z458" s="29">
        <v>0.39403241650294696</v>
      </c>
      <c r="AA458" s="26">
        <v>123809</v>
      </c>
      <c r="AB458" s="29">
        <v>0.39330407382399279</v>
      </c>
    </row>
    <row r="459" spans="2:28" ht="15" hidden="1" customHeight="1" outlineLevel="1" x14ac:dyDescent="0.25">
      <c r="B459" s="43" t="s">
        <v>52</v>
      </c>
      <c r="C459" s="26">
        <v>10242</v>
      </c>
      <c r="D459" s="29">
        <v>-7.1273122959738866E-2</v>
      </c>
      <c r="E459" s="40">
        <v>2391</v>
      </c>
      <c r="F459" s="29">
        <v>-0.18811544991511031</v>
      </c>
      <c r="G459" s="40">
        <v>734</v>
      </c>
      <c r="H459" s="29">
        <v>0.13446676970633686</v>
      </c>
      <c r="I459" s="40">
        <v>3125</v>
      </c>
      <c r="J459" s="29">
        <v>-0.13001113585746105</v>
      </c>
      <c r="K459" s="26">
        <v>44057</v>
      </c>
      <c r="L459" s="29">
        <v>3.0886585394388932E-2</v>
      </c>
      <c r="M459" s="26">
        <v>20844</v>
      </c>
      <c r="N459" s="29">
        <v>0.34062258811422685</v>
      </c>
      <c r="O459" s="26">
        <v>64901</v>
      </c>
      <c r="P459" s="29">
        <v>0.11351119499013462</v>
      </c>
      <c r="Q459" s="40">
        <v>21793</v>
      </c>
      <c r="R459" s="29">
        <v>0.39110174901059613</v>
      </c>
      <c r="S459" s="40">
        <v>13687</v>
      </c>
      <c r="T459" s="29">
        <v>0.20856512141280348</v>
      </c>
      <c r="U459" s="40">
        <v>35480</v>
      </c>
      <c r="V459" s="29">
        <v>0.3145122448223483</v>
      </c>
      <c r="W459" s="26">
        <v>78483</v>
      </c>
      <c r="X459" s="29">
        <v>8.4378799602077947E-2</v>
      </c>
      <c r="Y459" s="26">
        <v>35276</v>
      </c>
      <c r="Z459" s="29">
        <v>0.28062150584476875</v>
      </c>
      <c r="AA459" s="26">
        <v>113759</v>
      </c>
      <c r="AB459" s="29">
        <v>0.13847801285002292</v>
      </c>
    </row>
    <row r="460" spans="2:28" ht="15" hidden="1" customHeight="1" outlineLevel="1" x14ac:dyDescent="0.25">
      <c r="B460" s="43" t="s">
        <v>53</v>
      </c>
      <c r="C460" s="26">
        <v>7919</v>
      </c>
      <c r="D460" s="29">
        <v>-0.23041788143828956</v>
      </c>
      <c r="E460" s="40">
        <v>3220</v>
      </c>
      <c r="F460" s="29">
        <v>-0.12902353259399513</v>
      </c>
      <c r="G460" s="40">
        <v>1406</v>
      </c>
      <c r="H460" s="29">
        <v>0.31771321462043112</v>
      </c>
      <c r="I460" s="40">
        <v>4626</v>
      </c>
      <c r="J460" s="29">
        <v>-2.8967254408060472E-2</v>
      </c>
      <c r="K460" s="26">
        <v>53830</v>
      </c>
      <c r="L460" s="29">
        <v>0.1492559619120819</v>
      </c>
      <c r="M460" s="26">
        <v>26176</v>
      </c>
      <c r="N460" s="29">
        <v>0.49449043676848414</v>
      </c>
      <c r="O460" s="26">
        <v>80006</v>
      </c>
      <c r="P460" s="29">
        <v>0.24321720483575215</v>
      </c>
      <c r="Q460" s="40">
        <v>26810</v>
      </c>
      <c r="R460" s="29">
        <v>0.41239068591297023</v>
      </c>
      <c r="S460" s="40">
        <v>17913</v>
      </c>
      <c r="T460" s="29">
        <v>0.11150409530900962</v>
      </c>
      <c r="U460" s="40">
        <v>44723</v>
      </c>
      <c r="V460" s="29">
        <v>0.27423214998005574</v>
      </c>
      <c r="W460" s="26">
        <v>91779</v>
      </c>
      <c r="X460" s="29">
        <v>0.14999749398556528</v>
      </c>
      <c r="Y460" s="26">
        <v>45505</v>
      </c>
      <c r="Z460" s="29">
        <v>0.3107788915773706</v>
      </c>
      <c r="AA460" s="26">
        <v>137284</v>
      </c>
      <c r="AB460" s="29">
        <v>0.19873563619852597</v>
      </c>
    </row>
    <row r="461" spans="2:28" ht="15" hidden="1" customHeight="1" outlineLevel="1" x14ac:dyDescent="0.25">
      <c r="B461" s="43" t="s">
        <v>54</v>
      </c>
      <c r="C461" s="26">
        <v>8998</v>
      </c>
      <c r="D461" s="29">
        <v>-0.14944701767652901</v>
      </c>
      <c r="E461" s="40">
        <v>2073</v>
      </c>
      <c r="F461" s="29">
        <v>-0.28294707713593914</v>
      </c>
      <c r="G461" s="40">
        <v>1052</v>
      </c>
      <c r="H461" s="29">
        <v>0.23619271445358403</v>
      </c>
      <c r="I461" s="40">
        <v>3125</v>
      </c>
      <c r="J461" s="29">
        <v>-0.16488508818813463</v>
      </c>
      <c r="K461" s="26">
        <v>41979</v>
      </c>
      <c r="L461" s="29">
        <v>4.2956521739130338E-2</v>
      </c>
      <c r="M461" s="26">
        <v>18631</v>
      </c>
      <c r="N461" s="29">
        <v>0.11797179717971806</v>
      </c>
      <c r="O461" s="26">
        <v>60610</v>
      </c>
      <c r="P461" s="29">
        <v>6.4921373978740204E-2</v>
      </c>
      <c r="Q461" s="40">
        <v>24208</v>
      </c>
      <c r="R461" s="29">
        <v>0.48551791850760928</v>
      </c>
      <c r="S461" s="40">
        <v>15901</v>
      </c>
      <c r="T461" s="29">
        <v>3.2130338829027716E-2</v>
      </c>
      <c r="U461" s="40">
        <v>40109</v>
      </c>
      <c r="V461" s="29">
        <v>0.26518831619456185</v>
      </c>
      <c r="W461" s="26">
        <v>77258</v>
      </c>
      <c r="X461" s="29">
        <v>0.10343350091407677</v>
      </c>
      <c r="Y461" s="26">
        <v>35600</v>
      </c>
      <c r="Z461" s="29">
        <v>8.0752884031572547E-2</v>
      </c>
      <c r="AA461" s="26">
        <v>112858</v>
      </c>
      <c r="AB461" s="29">
        <v>9.617700765375492E-2</v>
      </c>
    </row>
    <row r="462" spans="2:28" ht="15" hidden="1" customHeight="1" outlineLevel="1" x14ac:dyDescent="0.25">
      <c r="B462" s="43" t="s">
        <v>55</v>
      </c>
      <c r="C462" s="26">
        <v>7853</v>
      </c>
      <c r="D462" s="29">
        <v>-0.13274434014356706</v>
      </c>
      <c r="E462" s="40">
        <v>1545</v>
      </c>
      <c r="F462" s="29">
        <v>-0.43715846994535523</v>
      </c>
      <c r="G462" s="40">
        <v>410</v>
      </c>
      <c r="H462" s="29">
        <v>-0.20849420849420852</v>
      </c>
      <c r="I462" s="40">
        <v>1955</v>
      </c>
      <c r="J462" s="29">
        <v>-0.40085810603738892</v>
      </c>
      <c r="K462" s="26">
        <v>34298</v>
      </c>
      <c r="L462" s="29">
        <v>0.17194013531059937</v>
      </c>
      <c r="M462" s="26">
        <v>15383</v>
      </c>
      <c r="N462" s="29">
        <v>0.43968179691155829</v>
      </c>
      <c r="O462" s="26">
        <v>49681</v>
      </c>
      <c r="P462" s="29">
        <v>0.24354834672473791</v>
      </c>
      <c r="Q462" s="40">
        <v>16995</v>
      </c>
      <c r="R462" s="29">
        <v>0.48518745084331028</v>
      </c>
      <c r="S462" s="40">
        <v>7999</v>
      </c>
      <c r="T462" s="29">
        <v>-3.9043728976453584E-2</v>
      </c>
      <c r="U462" s="40">
        <v>24994</v>
      </c>
      <c r="V462" s="29">
        <v>0.26443061668437284</v>
      </c>
      <c r="W462" s="26">
        <v>60691</v>
      </c>
      <c r="X462" s="29">
        <v>0.15582090689215189</v>
      </c>
      <c r="Y462" s="26">
        <v>23813</v>
      </c>
      <c r="Z462" s="29">
        <v>0.21886676562420027</v>
      </c>
      <c r="AA462" s="26">
        <v>84504</v>
      </c>
      <c r="AB462" s="29">
        <v>0.17291730283430029</v>
      </c>
    </row>
    <row r="463" spans="2:28" ht="15" hidden="1" customHeight="1" outlineLevel="1" x14ac:dyDescent="0.25">
      <c r="B463" s="43" t="s">
        <v>56</v>
      </c>
      <c r="C463" s="26">
        <v>8513</v>
      </c>
      <c r="D463" s="29">
        <v>-1.1036245353159835E-2</v>
      </c>
      <c r="E463" s="40">
        <v>1194</v>
      </c>
      <c r="F463" s="29">
        <v>-0.39236641221374047</v>
      </c>
      <c r="G463" s="40">
        <v>594</v>
      </c>
      <c r="H463" s="29">
        <v>0.5714285714285714</v>
      </c>
      <c r="I463" s="40">
        <v>1788</v>
      </c>
      <c r="J463" s="29">
        <v>-0.2368758002560819</v>
      </c>
      <c r="K463" s="26">
        <v>34395</v>
      </c>
      <c r="L463" s="29">
        <v>3.0685325582092249E-2</v>
      </c>
      <c r="M463" s="26">
        <v>10896</v>
      </c>
      <c r="N463" s="29">
        <v>0.26023594725884802</v>
      </c>
      <c r="O463" s="26">
        <v>45291</v>
      </c>
      <c r="P463" s="29">
        <v>7.7920841564128818E-2</v>
      </c>
      <c r="Q463" s="40">
        <v>17043</v>
      </c>
      <c r="R463" s="29">
        <v>0.2442870701613491</v>
      </c>
      <c r="S463" s="40">
        <v>7971</v>
      </c>
      <c r="T463" s="29">
        <v>0.23409196470041804</v>
      </c>
      <c r="U463" s="40">
        <v>25014</v>
      </c>
      <c r="V463" s="29">
        <v>0.24102004365945628</v>
      </c>
      <c r="W463" s="26">
        <v>61145</v>
      </c>
      <c r="X463" s="29">
        <v>6.0790062629031416E-2</v>
      </c>
      <c r="Y463" s="26">
        <v>19477</v>
      </c>
      <c r="Z463" s="29">
        <v>0.25666172011097488</v>
      </c>
      <c r="AA463" s="26">
        <v>80622</v>
      </c>
      <c r="AB463" s="29">
        <v>0.10229696472518457</v>
      </c>
    </row>
    <row r="464" spans="2:28" collapsed="1" x14ac:dyDescent="0.25">
      <c r="B464" s="30" t="s">
        <v>187</v>
      </c>
      <c r="C464" s="31">
        <v>65354</v>
      </c>
      <c r="D464" s="32">
        <v>-0.13154292852112204</v>
      </c>
      <c r="E464" s="31">
        <v>11225</v>
      </c>
      <c r="F464" s="32">
        <v>-0.34904894456042679</v>
      </c>
      <c r="G464" s="31">
        <v>7210</v>
      </c>
      <c r="H464" s="32">
        <v>-0.20261004202610045</v>
      </c>
      <c r="I464" s="31">
        <v>18435</v>
      </c>
      <c r="J464" s="32">
        <v>-0.29867610134672451</v>
      </c>
      <c r="K464" s="31">
        <v>262572</v>
      </c>
      <c r="L464" s="32">
        <v>-9.8301150080529642E-2</v>
      </c>
      <c r="M464" s="31">
        <v>113155</v>
      </c>
      <c r="N464" s="32">
        <v>1.0173389950460798E-3</v>
      </c>
      <c r="O464" s="31">
        <v>375727</v>
      </c>
      <c r="P464" s="32">
        <v>-7.0527932871063292E-2</v>
      </c>
      <c r="Q464" s="31">
        <v>150959</v>
      </c>
      <c r="R464" s="32">
        <v>0.22729896504906466</v>
      </c>
      <c r="S464" s="31">
        <v>125499</v>
      </c>
      <c r="T464" s="32">
        <v>-1.6311334064900485E-2</v>
      </c>
      <c r="U464" s="31">
        <v>276458</v>
      </c>
      <c r="V464" s="32">
        <v>0.10326800515601731</v>
      </c>
      <c r="W464" s="31">
        <v>490110</v>
      </c>
      <c r="X464" s="32">
        <v>-3.2731722239216832E-2</v>
      </c>
      <c r="Y464" s="31">
        <v>245951</v>
      </c>
      <c r="Z464" s="32">
        <v>-2.1300894534110104E-2</v>
      </c>
      <c r="AA464" s="31">
        <v>736061</v>
      </c>
      <c r="AB464" s="32">
        <v>-2.8941990688642116E-2</v>
      </c>
    </row>
    <row r="465" spans="2:28" ht="15" hidden="1" customHeight="1" outlineLevel="1" x14ac:dyDescent="0.25">
      <c r="B465" s="43" t="s">
        <v>58</v>
      </c>
      <c r="C465" s="26">
        <v>9289</v>
      </c>
      <c r="D465" s="29">
        <v>-2.0147679324894474E-2</v>
      </c>
      <c r="E465" s="40">
        <v>1706</v>
      </c>
      <c r="F465" s="29">
        <v>-0.28649100794646587</v>
      </c>
      <c r="G465" s="40">
        <v>1457</v>
      </c>
      <c r="H465" s="29">
        <v>0.1693418940609952</v>
      </c>
      <c r="I465" s="40">
        <v>3163</v>
      </c>
      <c r="J465" s="29">
        <v>-0.13032719274127025</v>
      </c>
      <c r="K465" s="26">
        <v>37551</v>
      </c>
      <c r="L465" s="29">
        <v>9.9241568500887389E-3</v>
      </c>
      <c r="M465" s="26">
        <v>17458</v>
      </c>
      <c r="N465" s="29">
        <v>0.40778969437948542</v>
      </c>
      <c r="O465" s="26">
        <v>55009</v>
      </c>
      <c r="P465" s="29">
        <v>0.10943266845491406</v>
      </c>
      <c r="Q465" s="40">
        <v>27142</v>
      </c>
      <c r="R465" s="29">
        <v>0.49922669023420241</v>
      </c>
      <c r="S465" s="40">
        <v>19733</v>
      </c>
      <c r="T465" s="29">
        <v>0.2485289465359064</v>
      </c>
      <c r="U465" s="40">
        <v>46875</v>
      </c>
      <c r="V465" s="29">
        <v>0.38237636025833854</v>
      </c>
      <c r="W465" s="26">
        <v>75688</v>
      </c>
      <c r="X465" s="29">
        <v>0.127030689280343</v>
      </c>
      <c r="Y465" s="26">
        <v>38661</v>
      </c>
      <c r="Z465" s="29">
        <v>0.31218816821097639</v>
      </c>
      <c r="AA465" s="26">
        <v>114349</v>
      </c>
      <c r="AB465" s="29">
        <v>0.18349203063547925</v>
      </c>
    </row>
    <row r="466" spans="2:28" ht="15" hidden="1" customHeight="1" outlineLevel="1" x14ac:dyDescent="0.25">
      <c r="B466" s="43" t="s">
        <v>59</v>
      </c>
      <c r="C466" s="26">
        <v>8989</v>
      </c>
      <c r="D466" s="29">
        <v>-0.16209917971662935</v>
      </c>
      <c r="E466" s="40">
        <v>1709</v>
      </c>
      <c r="F466" s="29">
        <v>-0.2325999101930849</v>
      </c>
      <c r="G466" s="40">
        <v>998</v>
      </c>
      <c r="H466" s="29">
        <v>-0.11051693404634577</v>
      </c>
      <c r="I466" s="40">
        <v>2707</v>
      </c>
      <c r="J466" s="29">
        <v>-0.19169901463123318</v>
      </c>
      <c r="K466" s="26">
        <v>39159</v>
      </c>
      <c r="L466" s="29">
        <v>-0.13600158859740086</v>
      </c>
      <c r="M466" s="26">
        <v>18103</v>
      </c>
      <c r="N466" s="29">
        <v>-3.2287379055968346E-2</v>
      </c>
      <c r="O466" s="26">
        <v>57262</v>
      </c>
      <c r="P466" s="29">
        <v>-0.10570045291269714</v>
      </c>
      <c r="Q466" s="40">
        <v>25318</v>
      </c>
      <c r="R466" s="29">
        <v>0.18724501758499423</v>
      </c>
      <c r="S466" s="40">
        <v>17913</v>
      </c>
      <c r="T466" s="29">
        <v>-0.20781001238280561</v>
      </c>
      <c r="U466" s="40">
        <v>43231</v>
      </c>
      <c r="V466" s="29">
        <v>-1.606846166101461E-2</v>
      </c>
      <c r="W466" s="26">
        <v>75175</v>
      </c>
      <c r="X466" s="29">
        <v>-5.5626044244563633E-2</v>
      </c>
      <c r="Y466" s="26">
        <v>37022</v>
      </c>
      <c r="Z466" s="29">
        <v>-0.12784753468868526</v>
      </c>
      <c r="AA466" s="26">
        <v>112197</v>
      </c>
      <c r="AB466" s="29">
        <v>-8.0744272932848249E-2</v>
      </c>
    </row>
    <row r="467" spans="2:28" ht="15" hidden="1" customHeight="1" outlineLevel="1" x14ac:dyDescent="0.25">
      <c r="B467" s="43" t="s">
        <v>60</v>
      </c>
      <c r="C467" s="26">
        <v>8741</v>
      </c>
      <c r="D467" s="29">
        <v>-0.19378343479062898</v>
      </c>
      <c r="E467" s="40">
        <v>1342</v>
      </c>
      <c r="F467" s="29">
        <v>-0.40434975588104749</v>
      </c>
      <c r="G467" s="40">
        <v>788</v>
      </c>
      <c r="H467" s="29">
        <v>-0.45087108013937283</v>
      </c>
      <c r="I467" s="40">
        <v>2130</v>
      </c>
      <c r="J467" s="29">
        <v>-0.42245119305856837</v>
      </c>
      <c r="K467" s="26">
        <v>35836</v>
      </c>
      <c r="L467" s="29">
        <v>-0.1976715549087652</v>
      </c>
      <c r="M467" s="26">
        <v>16190</v>
      </c>
      <c r="N467" s="29">
        <v>3.2393827317944046E-2</v>
      </c>
      <c r="O467" s="26">
        <v>52026</v>
      </c>
      <c r="P467" s="29">
        <v>-0.13788589325070011</v>
      </c>
      <c r="Q467" s="40">
        <v>24271</v>
      </c>
      <c r="R467" s="29">
        <v>0.21209548541749901</v>
      </c>
      <c r="S467" s="40">
        <v>18485</v>
      </c>
      <c r="T467" s="29">
        <v>-0.11770321225717151</v>
      </c>
      <c r="U467" s="40">
        <v>42756</v>
      </c>
      <c r="V467" s="29">
        <v>4.3465527760829792E-2</v>
      </c>
      <c r="W467" s="26">
        <v>70190</v>
      </c>
      <c r="X467" s="29">
        <v>-9.7629332510542066E-2</v>
      </c>
      <c r="Y467" s="26">
        <v>35476</v>
      </c>
      <c r="Z467" s="29">
        <v>-7.5953323609085244E-2</v>
      </c>
      <c r="AA467" s="26">
        <v>105666</v>
      </c>
      <c r="AB467" s="29">
        <v>-9.0466189230133609E-2</v>
      </c>
    </row>
    <row r="468" spans="2:28" ht="15" hidden="1" customHeight="1" outlineLevel="1" x14ac:dyDescent="0.25">
      <c r="B468" s="43" t="s">
        <v>61</v>
      </c>
      <c r="C468" s="26">
        <v>7946</v>
      </c>
      <c r="D468" s="29">
        <v>-0.18827255082235161</v>
      </c>
      <c r="E468" s="40">
        <v>1530</v>
      </c>
      <c r="F468" s="29">
        <v>-0.12018401380103505</v>
      </c>
      <c r="G468" s="40">
        <v>1212</v>
      </c>
      <c r="H468" s="29">
        <v>-0.12680115273775217</v>
      </c>
      <c r="I468" s="40">
        <v>2742</v>
      </c>
      <c r="J468" s="29">
        <v>-0.12312120243044455</v>
      </c>
      <c r="K468" s="26">
        <v>38966</v>
      </c>
      <c r="L468" s="29">
        <v>5.897380150016307E-2</v>
      </c>
      <c r="M468" s="26">
        <v>16666</v>
      </c>
      <c r="N468" s="29">
        <v>9.0920992341428253E-2</v>
      </c>
      <c r="O468" s="26">
        <v>55632</v>
      </c>
      <c r="P468" s="29">
        <v>6.8346359917807797E-2</v>
      </c>
      <c r="Q468" s="40">
        <v>27070</v>
      </c>
      <c r="R468" s="29">
        <v>0.44081328507558015</v>
      </c>
      <c r="S468" s="40">
        <v>22042</v>
      </c>
      <c r="T468" s="29">
        <v>0.12551062091503273</v>
      </c>
      <c r="U468" s="40">
        <v>49112</v>
      </c>
      <c r="V468" s="29">
        <v>0.27989158761596999</v>
      </c>
      <c r="W468" s="26">
        <v>75512</v>
      </c>
      <c r="X468" s="29">
        <v>0.12516390511383957</v>
      </c>
      <c r="Y468" s="26">
        <v>39927</v>
      </c>
      <c r="Z468" s="29">
        <v>9.1587609700084727E-2</v>
      </c>
      <c r="AA468" s="26">
        <v>115439</v>
      </c>
      <c r="AB468" s="29">
        <v>0.1133196385344637</v>
      </c>
    </row>
    <row r="469" spans="2:28" collapsed="1" x14ac:dyDescent="0.25">
      <c r="B469" s="145">
        <v>1981</v>
      </c>
      <c r="C469" s="40">
        <v>114440</v>
      </c>
      <c r="D469" s="41">
        <v>-5.882739960359562E-2</v>
      </c>
      <c r="E469" s="40">
        <v>23208</v>
      </c>
      <c r="F469" s="41">
        <v>-0.16490950307653562</v>
      </c>
      <c r="G469" s="40">
        <v>12814</v>
      </c>
      <c r="H469" s="41">
        <v>0.12334531428070483</v>
      </c>
      <c r="I469" s="40">
        <v>36022</v>
      </c>
      <c r="J469" s="41">
        <v>-8.1024542068472871E-2</v>
      </c>
      <c r="K469" s="40">
        <v>502736</v>
      </c>
      <c r="L469" s="41">
        <v>7.5396426439980457E-2</v>
      </c>
      <c r="M469" s="40">
        <v>223442</v>
      </c>
      <c r="N469" s="41">
        <v>0.2705385980075512</v>
      </c>
      <c r="O469" s="40">
        <v>726178</v>
      </c>
      <c r="P469" s="41">
        <v>0.12873958775353489</v>
      </c>
      <c r="Q469" s="40">
        <v>292359</v>
      </c>
      <c r="R469" s="41">
        <v>0.45103557123926086</v>
      </c>
      <c r="S469" s="40">
        <v>194601</v>
      </c>
      <c r="T469" s="41">
        <v>5.814320203580059E-2</v>
      </c>
      <c r="U469" s="40">
        <v>486960</v>
      </c>
      <c r="V469" s="41">
        <v>0.26354792924588266</v>
      </c>
      <c r="W469" s="40">
        <v>932585</v>
      </c>
      <c r="X469" s="41">
        <v>0.14070559512495251</v>
      </c>
      <c r="Y469" s="40">
        <v>431015</v>
      </c>
      <c r="Z469" s="41">
        <v>0.15869230934663858</v>
      </c>
      <c r="AA469" s="40">
        <v>1363600</v>
      </c>
      <c r="AB469" s="41">
        <v>0.14633028872626697</v>
      </c>
    </row>
    <row r="470" spans="2:28" ht="15" hidden="1" customHeight="1" outlineLevel="1" x14ac:dyDescent="0.25">
      <c r="B470" s="43" t="s">
        <v>49</v>
      </c>
      <c r="C470" s="26">
        <v>9088</v>
      </c>
      <c r="D470" s="29">
        <v>-0.12791478744842144</v>
      </c>
      <c r="E470" s="40">
        <v>1804</v>
      </c>
      <c r="F470" s="29">
        <v>-0.3127619047619048</v>
      </c>
      <c r="G470" s="40">
        <v>1124</v>
      </c>
      <c r="H470" s="29">
        <v>-0.22696011004126548</v>
      </c>
      <c r="I470" s="40">
        <v>2928</v>
      </c>
      <c r="J470" s="29">
        <v>-0.28217700416768821</v>
      </c>
      <c r="K470" s="26">
        <v>38622</v>
      </c>
      <c r="L470" s="29">
        <v>-1.867520390273647E-2</v>
      </c>
      <c r="M470" s="26">
        <v>17294</v>
      </c>
      <c r="N470" s="29">
        <v>9.6327865024228299E-3</v>
      </c>
      <c r="O470" s="26">
        <v>55916</v>
      </c>
      <c r="P470" s="29">
        <v>-1.0090995999008645E-2</v>
      </c>
      <c r="Q470" s="40">
        <v>16651</v>
      </c>
      <c r="R470" s="29">
        <v>0.10535050451407324</v>
      </c>
      <c r="S470" s="40">
        <v>18362</v>
      </c>
      <c r="T470" s="29">
        <v>-0.10599347582647645</v>
      </c>
      <c r="U470" s="40">
        <v>35013</v>
      </c>
      <c r="V470" s="29">
        <v>-1.6571637221582503E-2</v>
      </c>
      <c r="W470" s="26">
        <v>66165</v>
      </c>
      <c r="X470" s="29">
        <v>-1.9298323624883262E-2</v>
      </c>
      <c r="Y470" s="26">
        <v>36788</v>
      </c>
      <c r="Z470" s="29">
        <v>-6.7430541472317973E-2</v>
      </c>
      <c r="AA470" s="26">
        <v>102953</v>
      </c>
      <c r="AB470" s="29">
        <v>-3.7057475564700959E-2</v>
      </c>
    </row>
    <row r="471" spans="2:28" ht="15" hidden="1" customHeight="1" outlineLevel="1" x14ac:dyDescent="0.25">
      <c r="B471" s="43" t="s">
        <v>50</v>
      </c>
      <c r="C471" s="26">
        <v>10343</v>
      </c>
      <c r="D471" s="29">
        <v>-0.10419192794041221</v>
      </c>
      <c r="E471" s="40">
        <v>1628</v>
      </c>
      <c r="F471" s="29">
        <v>-0.4978408389882788</v>
      </c>
      <c r="G471" s="40">
        <v>972</v>
      </c>
      <c r="H471" s="29">
        <v>-0.22052927024859659</v>
      </c>
      <c r="I471" s="40">
        <v>2600</v>
      </c>
      <c r="J471" s="29">
        <v>-0.4208064156827801</v>
      </c>
      <c r="K471" s="26">
        <v>35671</v>
      </c>
      <c r="L471" s="29">
        <v>-0.10706418343847002</v>
      </c>
      <c r="M471" s="26">
        <v>14434</v>
      </c>
      <c r="N471" s="29">
        <v>-5.9858008206865154E-2</v>
      </c>
      <c r="O471" s="26">
        <v>50105</v>
      </c>
      <c r="P471" s="29">
        <v>-9.3958517929151331E-2</v>
      </c>
      <c r="Q471" s="40">
        <v>15310</v>
      </c>
      <c r="R471" s="29">
        <v>4.7909693509220475E-3</v>
      </c>
      <c r="S471" s="40">
        <v>18226</v>
      </c>
      <c r="T471" s="29">
        <v>9.9939649969825073E-2</v>
      </c>
      <c r="U471" s="40">
        <v>33536</v>
      </c>
      <c r="V471" s="29">
        <v>5.4359103342031645E-2</v>
      </c>
      <c r="W471" s="26">
        <v>62952</v>
      </c>
      <c r="X471" s="29">
        <v>-0.10033870207079876</v>
      </c>
      <c r="Y471" s="26">
        <v>33645</v>
      </c>
      <c r="Z471" s="29">
        <v>4.6582459912209995E-3</v>
      </c>
      <c r="AA471" s="26">
        <v>96597</v>
      </c>
      <c r="AB471" s="29">
        <v>-6.635286385339545E-2</v>
      </c>
    </row>
    <row r="472" spans="2:28" ht="15" hidden="1" customHeight="1" outlineLevel="1" x14ac:dyDescent="0.25">
      <c r="B472" s="43" t="s">
        <v>51</v>
      </c>
      <c r="C472" s="26">
        <v>10958</v>
      </c>
      <c r="D472" s="29">
        <v>-0.11962721941029963</v>
      </c>
      <c r="E472" s="40">
        <v>1506</v>
      </c>
      <c r="F472" s="29">
        <v>-0.45572822551499814</v>
      </c>
      <c r="G472" s="40">
        <v>659</v>
      </c>
      <c r="H472" s="29">
        <v>-0.42695652173913046</v>
      </c>
      <c r="I472" s="40">
        <v>2165</v>
      </c>
      <c r="J472" s="29">
        <v>-0.44728108246106713</v>
      </c>
      <c r="K472" s="26">
        <v>36767</v>
      </c>
      <c r="L472" s="29">
        <v>-0.23283812544339189</v>
      </c>
      <c r="M472" s="26">
        <v>13010</v>
      </c>
      <c r="N472" s="29">
        <v>-0.29641447190525116</v>
      </c>
      <c r="O472" s="26">
        <v>49777</v>
      </c>
      <c r="P472" s="29">
        <v>-0.25053826580544136</v>
      </c>
      <c r="Q472" s="40">
        <v>15197</v>
      </c>
      <c r="R472" s="29">
        <v>5.104087419600245E-2</v>
      </c>
      <c r="S472" s="40">
        <v>10738</v>
      </c>
      <c r="T472" s="29">
        <v>-6.7801024394478659E-2</v>
      </c>
      <c r="U472" s="40">
        <v>25935</v>
      </c>
      <c r="V472" s="29">
        <v>-1.6552467472477073E-3</v>
      </c>
      <c r="W472" s="26">
        <v>64428</v>
      </c>
      <c r="X472" s="29">
        <v>-0.16973156870578232</v>
      </c>
      <c r="Y472" s="26">
        <v>24432</v>
      </c>
      <c r="Z472" s="29">
        <v>-0.224036079527409</v>
      </c>
      <c r="AA472" s="26">
        <v>88860</v>
      </c>
      <c r="AB472" s="29">
        <v>-0.18540587615162485</v>
      </c>
    </row>
    <row r="473" spans="2:28" ht="15" hidden="1" customHeight="1" outlineLevel="1" x14ac:dyDescent="0.25">
      <c r="B473" s="43" t="s">
        <v>52</v>
      </c>
      <c r="C473" s="26">
        <v>11028</v>
      </c>
      <c r="D473" s="29">
        <v>-5.3715462502145206E-2</v>
      </c>
      <c r="E473" s="40">
        <v>2945</v>
      </c>
      <c r="F473" s="29">
        <v>3.660682858148534E-2</v>
      </c>
      <c r="G473" s="40">
        <v>647</v>
      </c>
      <c r="H473" s="29">
        <v>-0.42844522968197885</v>
      </c>
      <c r="I473" s="40">
        <v>3592</v>
      </c>
      <c r="J473" s="29">
        <v>-9.5897306821042028E-2</v>
      </c>
      <c r="K473" s="26">
        <v>42737</v>
      </c>
      <c r="L473" s="29">
        <v>-9.164913175625411E-2</v>
      </c>
      <c r="M473" s="26">
        <v>15548</v>
      </c>
      <c r="N473" s="29">
        <v>-0.18511530398322851</v>
      </c>
      <c r="O473" s="26">
        <v>58285</v>
      </c>
      <c r="P473" s="29">
        <v>-0.11861664322763088</v>
      </c>
      <c r="Q473" s="40">
        <v>15666</v>
      </c>
      <c r="R473" s="29">
        <v>0.1530987781539821</v>
      </c>
      <c r="S473" s="40">
        <v>11325</v>
      </c>
      <c r="T473" s="29">
        <v>9.8341576956648247E-2</v>
      </c>
      <c r="U473" s="40">
        <v>26991</v>
      </c>
      <c r="V473" s="29">
        <v>0.12947231870109221</v>
      </c>
      <c r="W473" s="26">
        <v>72376</v>
      </c>
      <c r="X473" s="29">
        <v>-3.6656462132304002E-2</v>
      </c>
      <c r="Y473" s="26">
        <v>27546</v>
      </c>
      <c r="Z473" s="29">
        <v>-0.1073882047958522</v>
      </c>
      <c r="AA473" s="26">
        <v>99922</v>
      </c>
      <c r="AB473" s="29">
        <v>-5.7250684026795007E-2</v>
      </c>
    </row>
    <row r="474" spans="2:28" ht="15" hidden="1" customHeight="1" outlineLevel="1" x14ac:dyDescent="0.25">
      <c r="B474" s="43" t="s">
        <v>53</v>
      </c>
      <c r="C474" s="26">
        <v>10290</v>
      </c>
      <c r="D474" s="29">
        <v>-3.588494331490677E-2</v>
      </c>
      <c r="E474" s="40">
        <v>3697</v>
      </c>
      <c r="F474" s="29">
        <v>5.7494279176201424E-2</v>
      </c>
      <c r="G474" s="40">
        <v>1067</v>
      </c>
      <c r="H474" s="29">
        <v>-0.20194465220643232</v>
      </c>
      <c r="I474" s="40">
        <v>4764</v>
      </c>
      <c r="J474" s="29">
        <v>-1.4276846679081356E-2</v>
      </c>
      <c r="K474" s="26">
        <v>46839</v>
      </c>
      <c r="L474" s="29">
        <v>-0.10362843035939828</v>
      </c>
      <c r="M474" s="26">
        <v>17515</v>
      </c>
      <c r="N474" s="29">
        <v>-0.15304642166344296</v>
      </c>
      <c r="O474" s="26">
        <v>64354</v>
      </c>
      <c r="P474" s="29">
        <v>-0.11764060657580822</v>
      </c>
      <c r="Q474" s="40">
        <v>18982</v>
      </c>
      <c r="R474" s="29">
        <v>0.29676185271211919</v>
      </c>
      <c r="S474" s="40">
        <v>16116</v>
      </c>
      <c r="T474" s="29">
        <v>0.41928665785997365</v>
      </c>
      <c r="U474" s="40">
        <v>35098</v>
      </c>
      <c r="V474" s="29">
        <v>0.35028661562728436</v>
      </c>
      <c r="W474" s="26">
        <v>79808</v>
      </c>
      <c r="X474" s="29">
        <v>-1.5457494972921593E-2</v>
      </c>
      <c r="Y474" s="26">
        <v>34716</v>
      </c>
      <c r="Z474" s="29">
        <v>2.9812227462846064E-2</v>
      </c>
      <c r="AA474" s="26">
        <v>114524</v>
      </c>
      <c r="AB474" s="29">
        <v>-2.1608057714425088E-3</v>
      </c>
    </row>
    <row r="475" spans="2:28" ht="15" hidden="1" customHeight="1" outlineLevel="1" x14ac:dyDescent="0.25">
      <c r="B475" s="43" t="s">
        <v>54</v>
      </c>
      <c r="C475" s="26">
        <v>10579</v>
      </c>
      <c r="D475" s="29">
        <v>-4.6936936936936902E-2</v>
      </c>
      <c r="E475" s="40">
        <v>2891</v>
      </c>
      <c r="F475" s="29">
        <v>3.1394933999286501E-2</v>
      </c>
      <c r="G475" s="40">
        <v>851</v>
      </c>
      <c r="H475" s="29">
        <v>-0.22916666666666663</v>
      </c>
      <c r="I475" s="40">
        <v>3742</v>
      </c>
      <c r="J475" s="29">
        <v>-4.2231891476836481E-2</v>
      </c>
      <c r="K475" s="26">
        <v>40250</v>
      </c>
      <c r="L475" s="29">
        <v>-0.10035762181493069</v>
      </c>
      <c r="M475" s="26">
        <v>16665</v>
      </c>
      <c r="N475" s="29">
        <v>-0.20910255801812916</v>
      </c>
      <c r="O475" s="26">
        <v>56915</v>
      </c>
      <c r="P475" s="29">
        <v>-0.13517497074957074</v>
      </c>
      <c r="Q475" s="40">
        <v>16296</v>
      </c>
      <c r="R475" s="29">
        <v>7.6709613478691763E-2</v>
      </c>
      <c r="S475" s="40">
        <v>15406</v>
      </c>
      <c r="T475" s="29">
        <v>0.47637757546717774</v>
      </c>
      <c r="U475" s="40">
        <v>31702</v>
      </c>
      <c r="V475" s="29">
        <v>0.23981228001564325</v>
      </c>
      <c r="W475" s="26">
        <v>70016</v>
      </c>
      <c r="X475" s="29">
        <v>-5.0990810268643716E-2</v>
      </c>
      <c r="Y475" s="26">
        <v>32940</v>
      </c>
      <c r="Z475" s="29">
        <v>3.3405205138326011E-4</v>
      </c>
      <c r="AA475" s="26">
        <v>102956</v>
      </c>
      <c r="AB475" s="29">
        <v>-3.5152333024075277E-2</v>
      </c>
    </row>
    <row r="476" spans="2:28" ht="15" hidden="1" customHeight="1" outlineLevel="1" x14ac:dyDescent="0.25">
      <c r="B476" s="43" t="s">
        <v>55</v>
      </c>
      <c r="C476" s="26">
        <v>9055</v>
      </c>
      <c r="D476" s="29">
        <v>-0.1440589847811703</v>
      </c>
      <c r="E476" s="40">
        <v>2745</v>
      </c>
      <c r="F476" s="29">
        <v>8.4551560647965207E-2</v>
      </c>
      <c r="G476" s="40">
        <v>518</v>
      </c>
      <c r="H476" s="29">
        <v>-0.23259259259259257</v>
      </c>
      <c r="I476" s="40">
        <v>3263</v>
      </c>
      <c r="J476" s="29">
        <v>1.7779164067373676E-2</v>
      </c>
      <c r="K476" s="26">
        <v>29266</v>
      </c>
      <c r="L476" s="29">
        <v>-6.1204850195675897E-2</v>
      </c>
      <c r="M476" s="26">
        <v>10685</v>
      </c>
      <c r="N476" s="29">
        <v>-0.24737620624075507</v>
      </c>
      <c r="O476" s="26">
        <v>39951</v>
      </c>
      <c r="P476" s="29">
        <v>-0.11945956668356439</v>
      </c>
      <c r="Q476" s="40">
        <v>11443</v>
      </c>
      <c r="R476" s="29">
        <v>0.13488049191708806</v>
      </c>
      <c r="S476" s="40">
        <v>8324</v>
      </c>
      <c r="T476" s="29">
        <v>0.21874084919472914</v>
      </c>
      <c r="U476" s="40">
        <v>19767</v>
      </c>
      <c r="V476" s="29">
        <v>0.16874593507952462</v>
      </c>
      <c r="W476" s="26">
        <v>52509</v>
      </c>
      <c r="X476" s="29">
        <v>-3.4175143009546272E-2</v>
      </c>
      <c r="Y476" s="26">
        <v>19537</v>
      </c>
      <c r="Z476" s="29">
        <v>-0.11296254256526672</v>
      </c>
      <c r="AA476" s="26">
        <v>72046</v>
      </c>
      <c r="AB476" s="29">
        <v>-5.6890773903026548E-2</v>
      </c>
    </row>
    <row r="477" spans="2:28" ht="15" hidden="1" customHeight="1" outlineLevel="1" x14ac:dyDescent="0.25">
      <c r="B477" s="43" t="s">
        <v>56</v>
      </c>
      <c r="C477" s="26">
        <v>8608</v>
      </c>
      <c r="D477" s="29">
        <v>-0.1190256882611811</v>
      </c>
      <c r="E477" s="40">
        <v>1965</v>
      </c>
      <c r="F477" s="29">
        <v>1.5290519877675379E-3</v>
      </c>
      <c r="G477" s="40">
        <v>378</v>
      </c>
      <c r="H477" s="29">
        <v>-0.57094211123723038</v>
      </c>
      <c r="I477" s="40">
        <v>2343</v>
      </c>
      <c r="J477" s="29">
        <v>-0.17587055926837847</v>
      </c>
      <c r="K477" s="26">
        <v>33371</v>
      </c>
      <c r="L477" s="29">
        <v>-0.11649148817876154</v>
      </c>
      <c r="M477" s="26">
        <v>8646</v>
      </c>
      <c r="N477" s="29">
        <v>-0.34923980129459586</v>
      </c>
      <c r="O477" s="26">
        <v>42017</v>
      </c>
      <c r="P477" s="29">
        <v>-0.17705701470905066</v>
      </c>
      <c r="Q477" s="40">
        <v>13697</v>
      </c>
      <c r="R477" s="29">
        <v>0.14389510606313682</v>
      </c>
      <c r="S477" s="40">
        <v>6459</v>
      </c>
      <c r="T477" s="29">
        <v>5.1783097215437168E-2</v>
      </c>
      <c r="U477" s="40">
        <v>20156</v>
      </c>
      <c r="V477" s="29">
        <v>0.11266905879105704</v>
      </c>
      <c r="W477" s="26">
        <v>57641</v>
      </c>
      <c r="X477" s="29">
        <v>-6.241257035036929E-2</v>
      </c>
      <c r="Y477" s="26">
        <v>15499</v>
      </c>
      <c r="Z477" s="29">
        <v>-0.2484604567715657</v>
      </c>
      <c r="AA477" s="26">
        <v>73140</v>
      </c>
      <c r="AB477" s="29">
        <v>-0.10914605181422876</v>
      </c>
    </row>
    <row r="478" spans="2:28" collapsed="1" x14ac:dyDescent="0.25">
      <c r="B478" s="30" t="s">
        <v>188</v>
      </c>
      <c r="C478" s="31">
        <v>75253</v>
      </c>
      <c r="D478" s="32">
        <v>-0.18228147954970231</v>
      </c>
      <c r="E478" s="31">
        <v>17244</v>
      </c>
      <c r="F478" s="32">
        <v>-0.23877632101708379</v>
      </c>
      <c r="G478" s="31">
        <v>9042</v>
      </c>
      <c r="H478" s="32">
        <v>-3.211303789338471E-2</v>
      </c>
      <c r="I478" s="31">
        <v>26286</v>
      </c>
      <c r="J478" s="32">
        <v>-0.17843413033286448</v>
      </c>
      <c r="K478" s="31">
        <v>291197</v>
      </c>
      <c r="L478" s="32">
        <v>-0.23354083042705798</v>
      </c>
      <c r="M478" s="31">
        <v>113040</v>
      </c>
      <c r="N478" s="32">
        <v>-0.15316962078420204</v>
      </c>
      <c r="O478" s="31">
        <v>404237</v>
      </c>
      <c r="P478" s="32">
        <v>-0.21264445054741721</v>
      </c>
      <c r="Q478" s="31">
        <v>123001</v>
      </c>
      <c r="R478" s="32">
        <v>4.6745753480614161E-2</v>
      </c>
      <c r="S478" s="31">
        <v>127580</v>
      </c>
      <c r="T478" s="32">
        <v>-8.3878472795685832E-2</v>
      </c>
      <c r="U478" s="31">
        <v>250581</v>
      </c>
      <c r="V478" s="32">
        <v>-2.4099482414154383E-2</v>
      </c>
      <c r="W478" s="31">
        <v>506695</v>
      </c>
      <c r="X478" s="32">
        <v>-0.17222118755656624</v>
      </c>
      <c r="Y478" s="31">
        <v>251304</v>
      </c>
      <c r="Z478" s="32">
        <v>-0.11620039037085228</v>
      </c>
      <c r="AA478" s="31">
        <v>757999</v>
      </c>
      <c r="AB478" s="32">
        <v>-0.15445212776044415</v>
      </c>
    </row>
    <row r="479" spans="2:28" ht="15" hidden="1" customHeight="1" outlineLevel="1" x14ac:dyDescent="0.25">
      <c r="B479" s="43" t="s">
        <v>58</v>
      </c>
      <c r="C479" s="26">
        <v>9480</v>
      </c>
      <c r="D479" s="29">
        <v>-0.21032902957101207</v>
      </c>
      <c r="E479" s="40">
        <v>2391</v>
      </c>
      <c r="F479" s="29">
        <v>-0.18811544991511031</v>
      </c>
      <c r="G479" s="40">
        <v>1246</v>
      </c>
      <c r="H479" s="29">
        <v>-0.2471299093655589</v>
      </c>
      <c r="I479" s="40">
        <v>3637</v>
      </c>
      <c r="J479" s="29">
        <v>-0.20934782608695657</v>
      </c>
      <c r="K479" s="26">
        <v>37182</v>
      </c>
      <c r="L479" s="29">
        <v>-0.29516804731484469</v>
      </c>
      <c r="M479" s="26">
        <v>12401</v>
      </c>
      <c r="N479" s="29">
        <v>-0.2879944881437676</v>
      </c>
      <c r="O479" s="26">
        <v>49583</v>
      </c>
      <c r="P479" s="29">
        <v>-0.29338748753028354</v>
      </c>
      <c r="Q479" s="40">
        <v>18104</v>
      </c>
      <c r="R479" s="29">
        <v>0.17117350239358253</v>
      </c>
      <c r="S479" s="40">
        <v>15805</v>
      </c>
      <c r="T479" s="29">
        <v>0.31031338086552807</v>
      </c>
      <c r="U479" s="40">
        <v>33909</v>
      </c>
      <c r="V479" s="29">
        <v>0.23215843023255811</v>
      </c>
      <c r="W479" s="26">
        <v>67157</v>
      </c>
      <c r="X479" s="29">
        <v>-0.1924459782830894</v>
      </c>
      <c r="Y479" s="26">
        <v>29463</v>
      </c>
      <c r="Z479" s="29">
        <v>-6.3685766040613934E-2</v>
      </c>
      <c r="AA479" s="26">
        <v>96620</v>
      </c>
      <c r="AB479" s="29">
        <v>-0.15709948703632626</v>
      </c>
    </row>
    <row r="480" spans="2:28" ht="15" hidden="1" customHeight="1" outlineLevel="1" x14ac:dyDescent="0.25">
      <c r="B480" s="43" t="s">
        <v>59</v>
      </c>
      <c r="C480" s="26">
        <v>10728</v>
      </c>
      <c r="D480" s="29">
        <v>-0.20023855673177282</v>
      </c>
      <c r="E480" s="40">
        <v>2227</v>
      </c>
      <c r="F480" s="29">
        <v>-0.33877672209026133</v>
      </c>
      <c r="G480" s="40">
        <v>1122</v>
      </c>
      <c r="H480" s="29">
        <v>-0.55405405405405406</v>
      </c>
      <c r="I480" s="40">
        <v>3349</v>
      </c>
      <c r="J480" s="29">
        <v>-0.43082936777702241</v>
      </c>
      <c r="K480" s="26">
        <v>45323</v>
      </c>
      <c r="L480" s="29">
        <v>-0.20679395859220495</v>
      </c>
      <c r="M480" s="26">
        <v>18707</v>
      </c>
      <c r="N480" s="29">
        <v>-0.11420995312278048</v>
      </c>
      <c r="O480" s="26">
        <v>64030</v>
      </c>
      <c r="P480" s="29">
        <v>-0.18180888854813571</v>
      </c>
      <c r="Q480" s="40">
        <v>21325</v>
      </c>
      <c r="R480" s="29">
        <v>8.8232292304551985E-2</v>
      </c>
      <c r="S480" s="40">
        <v>22612</v>
      </c>
      <c r="T480" s="29">
        <v>2.9034313279330037E-2</v>
      </c>
      <c r="U480" s="40">
        <v>43937</v>
      </c>
      <c r="V480" s="29">
        <v>5.6940101034399726E-2</v>
      </c>
      <c r="W480" s="26">
        <v>79603</v>
      </c>
      <c r="X480" s="29">
        <v>-0.14878578226418726</v>
      </c>
      <c r="Y480" s="26">
        <v>42449</v>
      </c>
      <c r="Z480" s="29">
        <v>-7.6151301471228394E-2</v>
      </c>
      <c r="AA480" s="26">
        <v>122052</v>
      </c>
      <c r="AB480" s="29">
        <v>-0.12485569856236334</v>
      </c>
    </row>
    <row r="481" spans="2:28" ht="15" hidden="1" customHeight="1" outlineLevel="1" x14ac:dyDescent="0.25">
      <c r="B481" s="43" t="s">
        <v>60</v>
      </c>
      <c r="C481" s="26">
        <v>10842</v>
      </c>
      <c r="D481" s="29">
        <v>-0.18865524208635787</v>
      </c>
      <c r="E481" s="40">
        <v>2253</v>
      </c>
      <c r="F481" s="29">
        <v>-0.38002201430930105</v>
      </c>
      <c r="G481" s="40">
        <v>1435</v>
      </c>
      <c r="H481" s="29">
        <v>5.6061667834617079E-3</v>
      </c>
      <c r="I481" s="40">
        <v>3688</v>
      </c>
      <c r="J481" s="29">
        <v>-0.2712902588421261</v>
      </c>
      <c r="K481" s="26">
        <v>44665</v>
      </c>
      <c r="L481" s="29">
        <v>-0.16265161882979318</v>
      </c>
      <c r="M481" s="26">
        <v>15682</v>
      </c>
      <c r="N481" s="29">
        <v>-9.2214182344428353E-2</v>
      </c>
      <c r="O481" s="26">
        <v>60347</v>
      </c>
      <c r="P481" s="29">
        <v>-0.14542030134813644</v>
      </c>
      <c r="Q481" s="40">
        <v>20024</v>
      </c>
      <c r="R481" s="29">
        <v>0.17051499386216173</v>
      </c>
      <c r="S481" s="40">
        <v>20951</v>
      </c>
      <c r="T481" s="29">
        <v>-7.3438832559461487E-3</v>
      </c>
      <c r="U481" s="40">
        <v>40975</v>
      </c>
      <c r="V481" s="29">
        <v>7.2279067333106628E-2</v>
      </c>
      <c r="W481" s="26">
        <v>77784</v>
      </c>
      <c r="X481" s="29">
        <v>-0.11048087369203496</v>
      </c>
      <c r="Y481" s="26">
        <v>38392</v>
      </c>
      <c r="Z481" s="29">
        <v>-4.3404594608063007E-2</v>
      </c>
      <c r="AA481" s="26">
        <v>116176</v>
      </c>
      <c r="AB481" s="29">
        <v>-8.9379913622147811E-2</v>
      </c>
    </row>
    <row r="482" spans="2:28" ht="15" hidden="1" customHeight="1" outlineLevel="1" x14ac:dyDescent="0.25">
      <c r="B482" s="43" t="s">
        <v>61</v>
      </c>
      <c r="C482" s="26">
        <v>9789</v>
      </c>
      <c r="D482" s="29">
        <v>-0.29988556715777426</v>
      </c>
      <c r="E482" s="40">
        <v>1739</v>
      </c>
      <c r="F482" s="29">
        <v>-0.53</v>
      </c>
      <c r="G482" s="40">
        <v>1388</v>
      </c>
      <c r="H482" s="29">
        <v>0.1461601981833196</v>
      </c>
      <c r="I482" s="40">
        <v>3127</v>
      </c>
      <c r="J482" s="29">
        <v>-0.363266137242924</v>
      </c>
      <c r="K482" s="26">
        <v>36796</v>
      </c>
      <c r="L482" s="29">
        <v>-0.34608139328238852</v>
      </c>
      <c r="M482" s="26">
        <v>15277</v>
      </c>
      <c r="N482" s="29">
        <v>-0.24954561084639193</v>
      </c>
      <c r="O482" s="26">
        <v>52073</v>
      </c>
      <c r="P482" s="29">
        <v>-0.32043535568402781</v>
      </c>
      <c r="Q482" s="40">
        <v>18788</v>
      </c>
      <c r="R482" s="29">
        <v>2.0809562618853583E-2</v>
      </c>
      <c r="S482" s="40">
        <v>19584</v>
      </c>
      <c r="T482" s="29">
        <v>-9.0047393364928952E-2</v>
      </c>
      <c r="U482" s="40">
        <v>38372</v>
      </c>
      <c r="V482" s="29">
        <v>-3.8946076589776335E-2</v>
      </c>
      <c r="W482" s="26">
        <v>67112</v>
      </c>
      <c r="X482" s="29">
        <v>-0.27334149008737829</v>
      </c>
      <c r="Y482" s="26">
        <v>36577</v>
      </c>
      <c r="Z482" s="29">
        <v>-0.15736730556579437</v>
      </c>
      <c r="AA482" s="26">
        <v>103689</v>
      </c>
      <c r="AB482" s="29">
        <v>-0.23626118660921447</v>
      </c>
    </row>
    <row r="483" spans="2:28" collapsed="1" x14ac:dyDescent="0.25">
      <c r="B483" s="145">
        <v>1980</v>
      </c>
      <c r="C483" s="40">
        <v>121593</v>
      </c>
      <c r="D483" s="41">
        <v>-0.16070405522001729</v>
      </c>
      <c r="E483" s="40">
        <v>27791</v>
      </c>
      <c r="F483" s="41">
        <v>-0.22617920588071505</v>
      </c>
      <c r="G483" s="40">
        <v>11407</v>
      </c>
      <c r="H483" s="41">
        <v>-0.27753499271644821</v>
      </c>
      <c r="I483" s="40">
        <v>39198</v>
      </c>
      <c r="J483" s="41">
        <v>-0.24186217434191437</v>
      </c>
      <c r="K483" s="40">
        <v>467489</v>
      </c>
      <c r="L483" s="41">
        <v>-0.1647835889959659</v>
      </c>
      <c r="M483" s="40">
        <v>175864</v>
      </c>
      <c r="N483" s="41">
        <v>-0.1837553085331044</v>
      </c>
      <c r="O483" s="40">
        <v>643353</v>
      </c>
      <c r="P483" s="41">
        <v>-0.17005664512749996</v>
      </c>
      <c r="Q483" s="40">
        <v>201483</v>
      </c>
      <c r="R483" s="41">
        <v>0.11475473326620267</v>
      </c>
      <c r="S483" s="40">
        <v>183908</v>
      </c>
      <c r="T483" s="41">
        <v>7.9500363926651163E-2</v>
      </c>
      <c r="U483" s="40">
        <v>385391</v>
      </c>
      <c r="V483" s="41">
        <v>9.7648573365308522E-2</v>
      </c>
      <c r="W483" s="40">
        <v>817551</v>
      </c>
      <c r="X483" s="41">
        <v>-0.10877402208358355</v>
      </c>
      <c r="Y483" s="40">
        <v>371984</v>
      </c>
      <c r="Z483" s="41">
        <v>-8.2716853090292197E-2</v>
      </c>
      <c r="AA483" s="40">
        <v>1189535</v>
      </c>
      <c r="AB483" s="41">
        <v>-0.10078609921979709</v>
      </c>
    </row>
    <row r="484" spans="2:28" ht="15" hidden="1" customHeight="1" outlineLevel="1" x14ac:dyDescent="0.25">
      <c r="B484" s="43" t="s">
        <v>49</v>
      </c>
      <c r="C484" s="26">
        <v>10421</v>
      </c>
      <c r="D484" s="29">
        <v>-0.21327193114902609</v>
      </c>
      <c r="E484" s="40">
        <v>2625</v>
      </c>
      <c r="F484" s="29">
        <v>-0.26181102362204722</v>
      </c>
      <c r="G484" s="40">
        <v>1454</v>
      </c>
      <c r="H484" s="29">
        <v>0.36525821596244135</v>
      </c>
      <c r="I484" s="40">
        <v>4079</v>
      </c>
      <c r="J484" s="29">
        <v>-0.11729062973382387</v>
      </c>
      <c r="K484" s="26">
        <v>39357</v>
      </c>
      <c r="L484" s="29">
        <v>-0.23016587121508492</v>
      </c>
      <c r="M484" s="26">
        <v>17129</v>
      </c>
      <c r="N484" s="29">
        <v>-0.12642798857609139</v>
      </c>
      <c r="O484" s="26">
        <v>56486</v>
      </c>
      <c r="P484" s="29">
        <v>-0.20140813210428099</v>
      </c>
      <c r="Q484" s="40">
        <v>15064</v>
      </c>
      <c r="R484" s="29">
        <v>-7.40103270223752E-2</v>
      </c>
      <c r="S484" s="40">
        <v>20539</v>
      </c>
      <c r="T484" s="29">
        <v>-0.15142125268550655</v>
      </c>
      <c r="U484" s="40">
        <v>35603</v>
      </c>
      <c r="V484" s="29">
        <v>-0.12030539632338411</v>
      </c>
      <c r="W484" s="26">
        <v>67467</v>
      </c>
      <c r="X484" s="29">
        <v>-0.19867211440245147</v>
      </c>
      <c r="Y484" s="26">
        <v>39448</v>
      </c>
      <c r="Z484" s="29">
        <v>-0.12717939640676168</v>
      </c>
      <c r="AA484" s="26">
        <v>106915</v>
      </c>
      <c r="AB484" s="29">
        <v>-0.17369966767138112</v>
      </c>
    </row>
    <row r="485" spans="2:28" ht="15" hidden="1" customHeight="1" outlineLevel="1" x14ac:dyDescent="0.25">
      <c r="B485" s="43" t="s">
        <v>50</v>
      </c>
      <c r="C485" s="26">
        <v>11546</v>
      </c>
      <c r="D485" s="29">
        <v>-6.404020752269779E-2</v>
      </c>
      <c r="E485" s="40">
        <v>3242</v>
      </c>
      <c r="F485" s="29">
        <v>-1.068050045773572E-2</v>
      </c>
      <c r="G485" s="40">
        <v>1247</v>
      </c>
      <c r="H485" s="29">
        <v>0.48275862068965525</v>
      </c>
      <c r="I485" s="40">
        <v>4489</v>
      </c>
      <c r="J485" s="29">
        <v>9.0092277804759702E-2</v>
      </c>
      <c r="K485" s="26">
        <v>39948</v>
      </c>
      <c r="L485" s="29">
        <v>-0.25780321046373367</v>
      </c>
      <c r="M485" s="26">
        <v>15353</v>
      </c>
      <c r="N485" s="29">
        <v>-0.24883800577327653</v>
      </c>
      <c r="O485" s="26">
        <v>55301</v>
      </c>
      <c r="P485" s="29">
        <v>-0.25533576612848929</v>
      </c>
      <c r="Q485" s="40">
        <v>15237</v>
      </c>
      <c r="R485" s="29">
        <v>-8.3378451543042797E-2</v>
      </c>
      <c r="S485" s="40">
        <v>16570</v>
      </c>
      <c r="T485" s="29">
        <v>-0.21027547421599468</v>
      </c>
      <c r="U485" s="40">
        <v>31807</v>
      </c>
      <c r="V485" s="29">
        <v>-0.15418162478393826</v>
      </c>
      <c r="W485" s="26">
        <v>69973</v>
      </c>
      <c r="X485" s="29">
        <v>-0.18692772484313269</v>
      </c>
      <c r="Y485" s="26">
        <v>33489</v>
      </c>
      <c r="Z485" s="29">
        <v>-0.21346704871060174</v>
      </c>
      <c r="AA485" s="26">
        <v>103462</v>
      </c>
      <c r="AB485" s="29">
        <v>-0.19571199800991934</v>
      </c>
    </row>
    <row r="486" spans="2:28" ht="15" hidden="1" customHeight="1" outlineLevel="1" x14ac:dyDescent="0.25">
      <c r="B486" s="43" t="s">
        <v>51</v>
      </c>
      <c r="C486" s="26">
        <v>12447</v>
      </c>
      <c r="D486" s="29">
        <v>-9.0264581201578764E-2</v>
      </c>
      <c r="E486" s="40">
        <v>2767</v>
      </c>
      <c r="F486" s="29">
        <v>0.27335480901978837</v>
      </c>
      <c r="G486" s="40">
        <v>1150</v>
      </c>
      <c r="H486" s="29">
        <v>0.8341307814992025</v>
      </c>
      <c r="I486" s="40">
        <v>3917</v>
      </c>
      <c r="J486" s="29">
        <v>0.39892857142857152</v>
      </c>
      <c r="K486" s="26">
        <v>47926</v>
      </c>
      <c r="L486" s="29">
        <v>-0.13606374157262857</v>
      </c>
      <c r="M486" s="26">
        <v>18491</v>
      </c>
      <c r="N486" s="29">
        <v>7.0638642811649666E-2</v>
      </c>
      <c r="O486" s="26">
        <v>66417</v>
      </c>
      <c r="P486" s="29">
        <v>-8.6988796480857777E-2</v>
      </c>
      <c r="Q486" s="40">
        <v>14459</v>
      </c>
      <c r="R486" s="29">
        <v>2.903707921144405E-2</v>
      </c>
      <c r="S486" s="40">
        <v>11519</v>
      </c>
      <c r="T486" s="29">
        <v>-0.33840675435069778</v>
      </c>
      <c r="U486" s="40">
        <v>25978</v>
      </c>
      <c r="V486" s="29">
        <v>-0.17430551141059059</v>
      </c>
      <c r="W486" s="26">
        <v>77599</v>
      </c>
      <c r="X486" s="29">
        <v>-9.1133754977746562E-2</v>
      </c>
      <c r="Y486" s="26">
        <v>31486</v>
      </c>
      <c r="Z486" s="29">
        <v>-0.11590947380243721</v>
      </c>
      <c r="AA486" s="26">
        <v>109085</v>
      </c>
      <c r="AB486" s="29">
        <v>-9.8426368249665219E-2</v>
      </c>
    </row>
    <row r="487" spans="2:28" ht="15" hidden="1" customHeight="1" outlineLevel="1" x14ac:dyDescent="0.25">
      <c r="B487" s="43" t="s">
        <v>52</v>
      </c>
      <c r="C487" s="26">
        <v>11654</v>
      </c>
      <c r="D487" s="29">
        <v>-0.16751196514036715</v>
      </c>
      <c r="E487" s="40">
        <v>2841</v>
      </c>
      <c r="F487" s="29">
        <v>1.0997782705099777</v>
      </c>
      <c r="G487" s="40">
        <v>1132</v>
      </c>
      <c r="H487" s="29">
        <v>1.6143187066974596</v>
      </c>
      <c r="I487" s="40">
        <v>3973</v>
      </c>
      <c r="J487" s="29">
        <v>1.2245240761478162</v>
      </c>
      <c r="K487" s="26">
        <v>47049</v>
      </c>
      <c r="L487" s="29">
        <v>-7.2597177323976969E-2</v>
      </c>
      <c r="M487" s="26">
        <v>19080</v>
      </c>
      <c r="N487" s="29">
        <v>4.8582105957353239E-2</v>
      </c>
      <c r="O487" s="26">
        <v>66129</v>
      </c>
      <c r="P487" s="29">
        <v>-4.0607590529247894E-2</v>
      </c>
      <c r="Q487" s="40">
        <v>13586</v>
      </c>
      <c r="R487" s="29">
        <v>0.23486638792946746</v>
      </c>
      <c r="S487" s="40">
        <v>10311</v>
      </c>
      <c r="T487" s="29">
        <v>-0.27463946535349981</v>
      </c>
      <c r="U487" s="40">
        <v>23897</v>
      </c>
      <c r="V487" s="29">
        <v>-5.2345639846135494E-2</v>
      </c>
      <c r="W487" s="26">
        <v>75130</v>
      </c>
      <c r="X487" s="29">
        <v>-2.5374257322989924E-2</v>
      </c>
      <c r="Y487" s="26">
        <v>30860</v>
      </c>
      <c r="Z487" s="29">
        <v>-6.8827132554841408E-2</v>
      </c>
      <c r="AA487" s="26">
        <v>105990</v>
      </c>
      <c r="AB487" s="29">
        <v>-3.843885799305069E-2</v>
      </c>
    </row>
    <row r="488" spans="2:28" ht="15" hidden="1" customHeight="1" outlineLevel="1" x14ac:dyDescent="0.25">
      <c r="B488" s="43" t="s">
        <v>53</v>
      </c>
      <c r="C488" s="26">
        <v>10673</v>
      </c>
      <c r="D488" s="29">
        <v>-0.22933063759116179</v>
      </c>
      <c r="E488" s="40">
        <v>3496</v>
      </c>
      <c r="F488" s="29">
        <v>0.22408963585434183</v>
      </c>
      <c r="G488" s="40">
        <v>1337</v>
      </c>
      <c r="H488" s="29">
        <v>0.46600877192982448</v>
      </c>
      <c r="I488" s="40">
        <v>4833</v>
      </c>
      <c r="J488" s="29">
        <v>0.28264331210191074</v>
      </c>
      <c r="K488" s="26">
        <v>52254</v>
      </c>
      <c r="L488" s="29">
        <v>-0.12495813517315291</v>
      </c>
      <c r="M488" s="26">
        <v>20680</v>
      </c>
      <c r="N488" s="29">
        <v>4.2128603104212958E-2</v>
      </c>
      <c r="O488" s="26">
        <v>72934</v>
      </c>
      <c r="P488" s="29">
        <v>-8.3283056812468614E-2</v>
      </c>
      <c r="Q488" s="40">
        <v>14638</v>
      </c>
      <c r="R488" s="29">
        <v>-1.6593886462882068E-2</v>
      </c>
      <c r="S488" s="40">
        <v>11355</v>
      </c>
      <c r="T488" s="29">
        <v>-0.3560369761243124</v>
      </c>
      <c r="U488" s="40">
        <v>25993</v>
      </c>
      <c r="V488" s="29">
        <v>-0.20065809705393933</v>
      </c>
      <c r="W488" s="26">
        <v>81061</v>
      </c>
      <c r="X488" s="29">
        <v>-0.11220511247891707</v>
      </c>
      <c r="Y488" s="26">
        <v>33711</v>
      </c>
      <c r="Z488" s="29">
        <v>-0.12866706298948016</v>
      </c>
      <c r="AA488" s="26">
        <v>114772</v>
      </c>
      <c r="AB488" s="29">
        <v>-0.11710450401938532</v>
      </c>
    </row>
    <row r="489" spans="2:28" ht="15" hidden="1" customHeight="1" outlineLevel="1" x14ac:dyDescent="0.25">
      <c r="B489" s="43" t="s">
        <v>54</v>
      </c>
      <c r="C489" s="26">
        <v>11100</v>
      </c>
      <c r="D489" s="29">
        <v>-0.15241295051924253</v>
      </c>
      <c r="E489" s="40">
        <v>2803</v>
      </c>
      <c r="F489" s="29">
        <v>0.33730916030534353</v>
      </c>
      <c r="G489" s="40">
        <v>1104</v>
      </c>
      <c r="H489" s="29">
        <v>0.54405594405594404</v>
      </c>
      <c r="I489" s="40">
        <v>3907</v>
      </c>
      <c r="J489" s="29">
        <v>0.38989683386695129</v>
      </c>
      <c r="K489" s="26">
        <v>44740</v>
      </c>
      <c r="L489" s="29">
        <v>-0.1370763978629429</v>
      </c>
      <c r="M489" s="26">
        <v>21071</v>
      </c>
      <c r="N489" s="29">
        <v>0.16762717499722934</v>
      </c>
      <c r="O489" s="26">
        <v>65811</v>
      </c>
      <c r="P489" s="29">
        <v>-5.8403559727011278E-2</v>
      </c>
      <c r="Q489" s="40">
        <v>15135</v>
      </c>
      <c r="R489" s="29">
        <v>0.11074416556583011</v>
      </c>
      <c r="S489" s="40">
        <v>10435</v>
      </c>
      <c r="T489" s="29">
        <v>-0.42348066298342546</v>
      </c>
      <c r="U489" s="40">
        <v>25570</v>
      </c>
      <c r="V489" s="29">
        <v>-0.19403643699174178</v>
      </c>
      <c r="W489" s="26">
        <v>73778</v>
      </c>
      <c r="X489" s="29">
        <v>-8.5377797061922722E-2</v>
      </c>
      <c r="Y489" s="26">
        <v>32929</v>
      </c>
      <c r="Z489" s="29">
        <v>-0.11428801979665393</v>
      </c>
      <c r="AA489" s="26">
        <v>106707</v>
      </c>
      <c r="AB489" s="29">
        <v>-9.4498612560780071E-2</v>
      </c>
    </row>
    <row r="490" spans="2:28" ht="15" hidden="1" customHeight="1" outlineLevel="1" x14ac:dyDescent="0.25">
      <c r="B490" s="43" t="s">
        <v>55</v>
      </c>
      <c r="C490" s="26">
        <v>10579</v>
      </c>
      <c r="D490" s="29">
        <v>-0.11812270756918974</v>
      </c>
      <c r="E490" s="40">
        <v>2531</v>
      </c>
      <c r="F490" s="29">
        <v>1.1577152600170502</v>
      </c>
      <c r="G490" s="40">
        <v>675</v>
      </c>
      <c r="H490" s="29">
        <v>3.0419161676646711</v>
      </c>
      <c r="I490" s="40">
        <v>3206</v>
      </c>
      <c r="J490" s="29">
        <v>1.3925373134328356</v>
      </c>
      <c r="K490" s="26">
        <v>31174</v>
      </c>
      <c r="L490" s="29">
        <v>-0.14359495618252249</v>
      </c>
      <c r="M490" s="26">
        <v>14197</v>
      </c>
      <c r="N490" s="29">
        <v>0.23387797670780452</v>
      </c>
      <c r="O490" s="26">
        <v>45371</v>
      </c>
      <c r="P490" s="29">
        <v>-5.2935896633059865E-2</v>
      </c>
      <c r="Q490" s="40">
        <v>10083</v>
      </c>
      <c r="R490" s="29">
        <v>0.28249809208852716</v>
      </c>
      <c r="S490" s="40">
        <v>6830</v>
      </c>
      <c r="T490" s="29">
        <v>-0.13412778904665312</v>
      </c>
      <c r="U490" s="40">
        <v>16913</v>
      </c>
      <c r="V490" s="29">
        <v>7.3841269841269819E-2</v>
      </c>
      <c r="W490" s="26">
        <v>54367</v>
      </c>
      <c r="X490" s="29">
        <v>-5.3367460649115461E-2</v>
      </c>
      <c r="Y490" s="26">
        <v>22025</v>
      </c>
      <c r="Z490" s="29">
        <v>0.10990727675871792</v>
      </c>
      <c r="AA490" s="26">
        <v>76392</v>
      </c>
      <c r="AB490" s="29">
        <v>-1.143951550287281E-2</v>
      </c>
    </row>
    <row r="491" spans="2:28" ht="15" hidden="1" customHeight="1" outlineLevel="1" x14ac:dyDescent="0.25">
      <c r="B491" s="43" t="s">
        <v>56</v>
      </c>
      <c r="C491" s="26">
        <v>9771</v>
      </c>
      <c r="D491" s="29">
        <v>-0.1222601509162774</v>
      </c>
      <c r="E491" s="40">
        <v>1962</v>
      </c>
      <c r="F491" s="29">
        <v>0.73015873015873023</v>
      </c>
      <c r="G491" s="40">
        <v>881</v>
      </c>
      <c r="H491" s="29">
        <v>3.0228310502283104</v>
      </c>
      <c r="I491" s="40">
        <v>2843</v>
      </c>
      <c r="J491" s="29">
        <v>1.1012564671101255</v>
      </c>
      <c r="K491" s="26">
        <v>37771</v>
      </c>
      <c r="L491" s="29">
        <v>-9.465484180249284E-2</v>
      </c>
      <c r="M491" s="26">
        <v>13286</v>
      </c>
      <c r="N491" s="29">
        <v>0.5835518474374255</v>
      </c>
      <c r="O491" s="26">
        <v>51057</v>
      </c>
      <c r="P491" s="29">
        <v>1.8898423468369563E-2</v>
      </c>
      <c r="Q491" s="40">
        <v>11974</v>
      </c>
      <c r="R491" s="29">
        <v>0.32134186713749724</v>
      </c>
      <c r="S491" s="40">
        <v>6141</v>
      </c>
      <c r="T491" s="29">
        <v>-0.22187024835276226</v>
      </c>
      <c r="U491" s="40">
        <v>18115</v>
      </c>
      <c r="V491" s="29">
        <v>6.8479414887342216E-2</v>
      </c>
      <c r="W491" s="26">
        <v>61478</v>
      </c>
      <c r="X491" s="29">
        <v>-2.4901662225605858E-2</v>
      </c>
      <c r="Y491" s="26">
        <v>20623</v>
      </c>
      <c r="Z491" s="29">
        <v>0.22807122015125358</v>
      </c>
      <c r="AA491" s="26">
        <v>82101</v>
      </c>
      <c r="AB491" s="29">
        <v>2.8306258689144714E-2</v>
      </c>
    </row>
    <row r="492" spans="2:28" collapsed="1" x14ac:dyDescent="0.25">
      <c r="B492" s="30" t="s">
        <v>189</v>
      </c>
      <c r="C492" s="31">
        <v>92028</v>
      </c>
      <c r="D492" s="32"/>
      <c r="E492" s="31">
        <v>22653</v>
      </c>
      <c r="F492" s="32"/>
      <c r="G492" s="31">
        <v>9342</v>
      </c>
      <c r="H492" s="32"/>
      <c r="I492" s="31">
        <v>31995</v>
      </c>
      <c r="J492" s="32"/>
      <c r="K492" s="31">
        <v>379925</v>
      </c>
      <c r="L492" s="32"/>
      <c r="M492" s="31">
        <v>133486</v>
      </c>
      <c r="N492" s="32"/>
      <c r="O492" s="31">
        <v>513411</v>
      </c>
      <c r="P492" s="32"/>
      <c r="Q492" s="31">
        <v>117508</v>
      </c>
      <c r="R492" s="32"/>
      <c r="S492" s="31">
        <v>139261</v>
      </c>
      <c r="T492" s="32"/>
      <c r="U492" s="31">
        <v>256769</v>
      </c>
      <c r="V492" s="32"/>
      <c r="W492" s="31">
        <v>612114</v>
      </c>
      <c r="X492" s="32"/>
      <c r="Y492" s="31">
        <v>284345</v>
      </c>
      <c r="Z492" s="32"/>
      <c r="AA492" s="31">
        <v>896459</v>
      </c>
      <c r="AB492" s="32"/>
    </row>
    <row r="493" spans="2:28" ht="15" hidden="1" customHeight="1" outlineLevel="1" x14ac:dyDescent="0.25">
      <c r="B493" s="43" t="s">
        <v>58</v>
      </c>
      <c r="C493" s="26">
        <v>12005</v>
      </c>
      <c r="D493" s="29">
        <v>-1.7191977077363862E-2</v>
      </c>
      <c r="E493" s="40">
        <v>2945</v>
      </c>
      <c r="F493" s="29">
        <v>0.36722376973073345</v>
      </c>
      <c r="G493" s="40">
        <v>1655</v>
      </c>
      <c r="H493" s="29">
        <v>1.8583765112262522</v>
      </c>
      <c r="I493" s="40">
        <v>4600</v>
      </c>
      <c r="J493" s="29">
        <v>0.68313208927918034</v>
      </c>
      <c r="K493" s="26">
        <v>52753</v>
      </c>
      <c r="L493" s="29">
        <v>0.18081701175153886</v>
      </c>
      <c r="M493" s="26">
        <v>17417</v>
      </c>
      <c r="N493" s="29">
        <v>1.2893007360672977</v>
      </c>
      <c r="O493" s="26">
        <v>70170</v>
      </c>
      <c r="P493" s="29">
        <v>0.34211885316450852</v>
      </c>
      <c r="Q493" s="40">
        <v>15458</v>
      </c>
      <c r="R493" s="29">
        <v>0.33951473136915089</v>
      </c>
      <c r="S493" s="40">
        <v>12062</v>
      </c>
      <c r="T493" s="29">
        <v>-0.1235285568958</v>
      </c>
      <c r="U493" s="40">
        <v>27520</v>
      </c>
      <c r="V493" s="29">
        <v>8.7661054462097932E-2</v>
      </c>
      <c r="W493" s="26">
        <v>83161</v>
      </c>
      <c r="X493" s="29">
        <v>0.1781848577581322</v>
      </c>
      <c r="Y493" s="26">
        <v>31467</v>
      </c>
      <c r="Z493" s="29">
        <v>0.41507397580608885</v>
      </c>
      <c r="AA493" s="26">
        <v>114628</v>
      </c>
      <c r="AB493" s="29">
        <v>0.23493605972786336</v>
      </c>
    </row>
    <row r="494" spans="2:28" ht="15" hidden="1" customHeight="1" outlineLevel="1" x14ac:dyDescent="0.25">
      <c r="B494" s="43" t="s">
        <v>59</v>
      </c>
      <c r="C494" s="26">
        <v>13414</v>
      </c>
      <c r="D494" s="29">
        <v>-3.8422939068100348E-2</v>
      </c>
      <c r="E494" s="40">
        <v>3368</v>
      </c>
      <c r="F494" s="29">
        <v>0.30139103554868618</v>
      </c>
      <c r="G494" s="40">
        <v>2516</v>
      </c>
      <c r="H494" s="29">
        <v>1.384834123222749</v>
      </c>
      <c r="I494" s="40">
        <v>5884</v>
      </c>
      <c r="J494" s="29">
        <v>0.61515234696678567</v>
      </c>
      <c r="K494" s="26">
        <v>57139</v>
      </c>
      <c r="L494" s="29">
        <v>7.7870630623832815E-2</v>
      </c>
      <c r="M494" s="26">
        <v>21119</v>
      </c>
      <c r="N494" s="29">
        <v>0.48673002463921144</v>
      </c>
      <c r="O494" s="26">
        <v>78258</v>
      </c>
      <c r="P494" s="29">
        <v>0.16427636277076885</v>
      </c>
      <c r="Q494" s="40">
        <v>19596</v>
      </c>
      <c r="R494" s="29">
        <v>0.13850801766209631</v>
      </c>
      <c r="S494" s="40">
        <v>21974</v>
      </c>
      <c r="T494" s="29">
        <v>-7.524619139803046E-2</v>
      </c>
      <c r="U494" s="40">
        <v>41570</v>
      </c>
      <c r="V494" s="29">
        <v>1.4545809537755749E-2</v>
      </c>
      <c r="W494" s="26">
        <v>93517</v>
      </c>
      <c r="X494" s="29">
        <v>7.7869088645820206E-2</v>
      </c>
      <c r="Y494" s="26">
        <v>45948</v>
      </c>
      <c r="Z494" s="29">
        <v>0.16871423120946205</v>
      </c>
      <c r="AA494" s="26">
        <v>139465</v>
      </c>
      <c r="AB494" s="29">
        <v>0.1061978489165265</v>
      </c>
    </row>
    <row r="495" spans="2:28" ht="15" hidden="1" customHeight="1" outlineLevel="1" x14ac:dyDescent="0.25">
      <c r="B495" s="43" t="s">
        <v>60</v>
      </c>
      <c r="C495" s="26">
        <v>13363</v>
      </c>
      <c r="D495" s="29">
        <v>-1.9517205957883976E-2</v>
      </c>
      <c r="E495" s="40">
        <v>3634</v>
      </c>
      <c r="F495" s="29">
        <v>0.56503014642549521</v>
      </c>
      <c r="G495" s="40">
        <v>1427</v>
      </c>
      <c r="H495" s="29">
        <v>1.1458646616541355</v>
      </c>
      <c r="I495" s="40">
        <v>5061</v>
      </c>
      <c r="J495" s="29">
        <v>0.69434214931369276</v>
      </c>
      <c r="K495" s="26">
        <v>53341</v>
      </c>
      <c r="L495" s="29">
        <v>6.3586696442813784E-2</v>
      </c>
      <c r="M495" s="26">
        <v>17275</v>
      </c>
      <c r="N495" s="29">
        <v>0.35991498071321737</v>
      </c>
      <c r="O495" s="26">
        <v>70616</v>
      </c>
      <c r="P495" s="29">
        <v>0.12347466390899697</v>
      </c>
      <c r="Q495" s="40">
        <v>17107</v>
      </c>
      <c r="R495" s="29">
        <v>0.2459577567370721</v>
      </c>
      <c r="S495" s="40">
        <v>21106</v>
      </c>
      <c r="T495" s="29">
        <v>1.9613526570048334E-2</v>
      </c>
      <c r="U495" s="40">
        <v>38213</v>
      </c>
      <c r="V495" s="29">
        <v>0.10987510891664254</v>
      </c>
      <c r="W495" s="26">
        <v>87445</v>
      </c>
      <c r="X495" s="29">
        <v>9.534904112334508E-2</v>
      </c>
      <c r="Y495" s="26">
        <v>40134</v>
      </c>
      <c r="Z495" s="29">
        <v>0.17757173874772603</v>
      </c>
      <c r="AA495" s="26">
        <v>127579</v>
      </c>
      <c r="AB495" s="29">
        <v>0.11994908484396261</v>
      </c>
    </row>
    <row r="496" spans="2:28" ht="15" hidden="1" customHeight="1" outlineLevel="1" x14ac:dyDescent="0.25">
      <c r="B496" s="43" t="s">
        <v>61</v>
      </c>
      <c r="C496" s="26">
        <v>13982</v>
      </c>
      <c r="D496" s="29">
        <v>7.5207628422023998E-2</v>
      </c>
      <c r="E496" s="40">
        <v>3700</v>
      </c>
      <c r="F496" s="29">
        <v>0.50528885272579327</v>
      </c>
      <c r="G496" s="40">
        <v>1211</v>
      </c>
      <c r="H496" s="29">
        <v>0.41306884480746797</v>
      </c>
      <c r="I496" s="40">
        <v>4911</v>
      </c>
      <c r="J496" s="29">
        <v>0.48144796380090504</v>
      </c>
      <c r="K496" s="26">
        <v>56270</v>
      </c>
      <c r="L496" s="29">
        <v>7.3486207028120143E-2</v>
      </c>
      <c r="M496" s="26">
        <v>20357</v>
      </c>
      <c r="N496" s="29">
        <v>0.40422156308201695</v>
      </c>
      <c r="O496" s="26">
        <v>76627</v>
      </c>
      <c r="P496" s="29">
        <v>0.14513935589927529</v>
      </c>
      <c r="Q496" s="40">
        <v>18405</v>
      </c>
      <c r="R496" s="29">
        <v>0.1516080590664497</v>
      </c>
      <c r="S496" s="40">
        <v>21522</v>
      </c>
      <c r="T496" s="29">
        <v>-9.7799203521274358E-2</v>
      </c>
      <c r="U496" s="40">
        <v>39927</v>
      </c>
      <c r="V496" s="29">
        <v>2.2592062655319989E-3</v>
      </c>
      <c r="W496" s="26">
        <v>92357</v>
      </c>
      <c r="X496" s="29">
        <v>0.10129736948796841</v>
      </c>
      <c r="Y496" s="26">
        <v>43408</v>
      </c>
      <c r="Z496" s="29">
        <v>9.8741995089477896E-2</v>
      </c>
      <c r="AA496" s="26">
        <v>135765</v>
      </c>
      <c r="AB496" s="29">
        <v>0.1004790506529194</v>
      </c>
    </row>
    <row r="497" spans="2:28" collapsed="1" x14ac:dyDescent="0.25">
      <c r="B497" s="145">
        <v>1979</v>
      </c>
      <c r="C497" s="40">
        <v>144875</v>
      </c>
      <c r="D497" s="41">
        <v>-9.1442153321292352E-2</v>
      </c>
      <c r="E497" s="40">
        <v>35914</v>
      </c>
      <c r="F497" s="41">
        <v>0.32328666175386878</v>
      </c>
      <c r="G497" s="40">
        <v>15789</v>
      </c>
      <c r="H497" s="41">
        <v>0.94087277197295638</v>
      </c>
      <c r="I497" s="40">
        <v>51703</v>
      </c>
      <c r="J497" s="41">
        <v>0.46571226080793759</v>
      </c>
      <c r="K497" s="40">
        <v>559722</v>
      </c>
      <c r="L497" s="41">
        <v>-6.8827837243426115E-2</v>
      </c>
      <c r="M497" s="40">
        <v>215455</v>
      </c>
      <c r="N497" s="41">
        <v>0.18178626866981507</v>
      </c>
      <c r="O497" s="40">
        <v>775177</v>
      </c>
      <c r="P497" s="41">
        <v>-1.0505395024553055E-2</v>
      </c>
      <c r="Q497" s="40">
        <v>180742</v>
      </c>
      <c r="R497" s="41">
        <v>0.11677366336511308</v>
      </c>
      <c r="S497" s="40">
        <v>170364</v>
      </c>
      <c r="T497" s="41">
        <v>-0.1903005646280489</v>
      </c>
      <c r="U497" s="40">
        <v>351106</v>
      </c>
      <c r="V497" s="41">
        <v>-5.6792935873223982E-2</v>
      </c>
      <c r="W497" s="40">
        <v>917333</v>
      </c>
      <c r="X497" s="41">
        <v>-3.0519619831094746E-2</v>
      </c>
      <c r="Y497" s="40">
        <v>405528</v>
      </c>
      <c r="Z497" s="41">
        <v>3.350042308510659E-3</v>
      </c>
      <c r="AA497" s="40">
        <v>1322861</v>
      </c>
      <c r="AB497" s="41">
        <v>-2.0382335408050345E-2</v>
      </c>
    </row>
    <row r="498" spans="2:28" ht="15" hidden="1" customHeight="1" outlineLevel="1" x14ac:dyDescent="0.25">
      <c r="B498" s="43" t="s">
        <v>49</v>
      </c>
      <c r="C498" s="26">
        <v>13246</v>
      </c>
      <c r="D498" s="28"/>
      <c r="E498" s="40">
        <v>3556</v>
      </c>
      <c r="F498" s="28"/>
      <c r="G498" s="40">
        <v>1065</v>
      </c>
      <c r="H498" s="28"/>
      <c r="I498" s="40">
        <v>4621</v>
      </c>
      <c r="J498" s="28"/>
      <c r="K498" s="26">
        <v>51124</v>
      </c>
      <c r="L498" s="28"/>
      <c r="M498" s="26">
        <v>19608</v>
      </c>
      <c r="N498" s="28"/>
      <c r="O498" s="26">
        <v>70732</v>
      </c>
      <c r="P498" s="28"/>
      <c r="Q498" s="40">
        <v>16268</v>
      </c>
      <c r="R498" s="28"/>
      <c r="S498" s="40">
        <v>24204</v>
      </c>
      <c r="T498" s="28"/>
      <c r="U498" s="40">
        <v>40472</v>
      </c>
      <c r="V498" s="28"/>
      <c r="W498" s="26">
        <v>84194</v>
      </c>
      <c r="X498" s="28"/>
      <c r="Y498" s="26">
        <v>45196</v>
      </c>
      <c r="Z498" s="28"/>
      <c r="AA498" s="26">
        <v>129390</v>
      </c>
      <c r="AB498" s="28"/>
    </row>
    <row r="499" spans="2:28" ht="15" hidden="1" customHeight="1" outlineLevel="1" x14ac:dyDescent="0.25">
      <c r="B499" s="43" t="s">
        <v>50</v>
      </c>
      <c r="C499" s="26">
        <v>12336</v>
      </c>
      <c r="D499" s="28"/>
      <c r="E499" s="40">
        <v>3277</v>
      </c>
      <c r="F499" s="28"/>
      <c r="G499" s="40">
        <v>841</v>
      </c>
      <c r="H499" s="28"/>
      <c r="I499" s="40">
        <v>4118</v>
      </c>
      <c r="J499" s="28"/>
      <c r="K499" s="26">
        <v>53824</v>
      </c>
      <c r="L499" s="28"/>
      <c r="M499" s="26">
        <v>20439</v>
      </c>
      <c r="N499" s="28"/>
      <c r="O499" s="26">
        <v>74263</v>
      </c>
      <c r="P499" s="28"/>
      <c r="Q499" s="40">
        <v>16623</v>
      </c>
      <c r="R499" s="28"/>
      <c r="S499" s="40">
        <v>20982</v>
      </c>
      <c r="T499" s="28"/>
      <c r="U499" s="40">
        <v>37605</v>
      </c>
      <c r="V499" s="28"/>
      <c r="W499" s="26">
        <v>86060</v>
      </c>
      <c r="X499" s="28"/>
      <c r="Y499" s="26">
        <v>42578</v>
      </c>
      <c r="Z499" s="28"/>
      <c r="AA499" s="26">
        <v>128638</v>
      </c>
      <c r="AB499" s="28"/>
    </row>
    <row r="500" spans="2:28" ht="15" hidden="1" customHeight="1" outlineLevel="1" x14ac:dyDescent="0.25">
      <c r="B500" s="43" t="s">
        <v>51</v>
      </c>
      <c r="C500" s="26">
        <v>13682</v>
      </c>
      <c r="D500" s="28"/>
      <c r="E500" s="40">
        <v>2173</v>
      </c>
      <c r="F500" s="28"/>
      <c r="G500" s="40">
        <v>627</v>
      </c>
      <c r="H500" s="28"/>
      <c r="I500" s="40">
        <v>2800</v>
      </c>
      <c r="J500" s="28"/>
      <c r="K500" s="26">
        <v>55474</v>
      </c>
      <c r="L500" s="28"/>
      <c r="M500" s="26">
        <v>17271</v>
      </c>
      <c r="N500" s="28"/>
      <c r="O500" s="26">
        <v>72745</v>
      </c>
      <c r="P500" s="28"/>
      <c r="Q500" s="40">
        <v>14051</v>
      </c>
      <c r="R500" s="28"/>
      <c r="S500" s="40">
        <v>17411</v>
      </c>
      <c r="T500" s="28"/>
      <c r="U500" s="40">
        <v>31462</v>
      </c>
      <c r="V500" s="28"/>
      <c r="W500" s="26">
        <v>85380</v>
      </c>
      <c r="X500" s="28"/>
      <c r="Y500" s="26">
        <v>35614</v>
      </c>
      <c r="Z500" s="28"/>
      <c r="AA500" s="26">
        <v>120994</v>
      </c>
      <c r="AB500" s="28"/>
    </row>
    <row r="501" spans="2:28" ht="15" hidden="1" customHeight="1" outlineLevel="1" x14ac:dyDescent="0.25">
      <c r="B501" s="43" t="s">
        <v>52</v>
      </c>
      <c r="C501" s="26">
        <v>13999</v>
      </c>
      <c r="D501" s="28"/>
      <c r="E501" s="40">
        <v>1353</v>
      </c>
      <c r="F501" s="28"/>
      <c r="G501" s="40">
        <v>433</v>
      </c>
      <c r="H501" s="28"/>
      <c r="I501" s="40">
        <v>1786</v>
      </c>
      <c r="J501" s="28"/>
      <c r="K501" s="26">
        <v>50732</v>
      </c>
      <c r="L501" s="28"/>
      <c r="M501" s="26">
        <v>18196</v>
      </c>
      <c r="N501" s="28"/>
      <c r="O501" s="26">
        <v>68928</v>
      </c>
      <c r="P501" s="28"/>
      <c r="Q501" s="40">
        <v>11002</v>
      </c>
      <c r="R501" s="28"/>
      <c r="S501" s="40">
        <v>14215</v>
      </c>
      <c r="T501" s="28"/>
      <c r="U501" s="40">
        <v>25217</v>
      </c>
      <c r="V501" s="28"/>
      <c r="W501" s="26">
        <v>77086</v>
      </c>
      <c r="X501" s="28"/>
      <c r="Y501" s="26">
        <v>33141</v>
      </c>
      <c r="Z501" s="28"/>
      <c r="AA501" s="26">
        <v>110227</v>
      </c>
      <c r="AB501" s="28"/>
    </row>
    <row r="502" spans="2:28" ht="15" hidden="1" customHeight="1" outlineLevel="1" x14ac:dyDescent="0.25">
      <c r="B502" s="43" t="s">
        <v>53</v>
      </c>
      <c r="C502" s="26">
        <v>13849</v>
      </c>
      <c r="D502" s="28"/>
      <c r="E502" s="40">
        <v>2856</v>
      </c>
      <c r="F502" s="28"/>
      <c r="G502" s="40">
        <v>912</v>
      </c>
      <c r="H502" s="28"/>
      <c r="I502" s="40">
        <v>3768</v>
      </c>
      <c r="J502" s="28"/>
      <c r="K502" s="26">
        <v>59716</v>
      </c>
      <c r="L502" s="28"/>
      <c r="M502" s="26">
        <v>19844</v>
      </c>
      <c r="N502" s="28"/>
      <c r="O502" s="26">
        <v>79560</v>
      </c>
      <c r="P502" s="28"/>
      <c r="Q502" s="40">
        <v>14885</v>
      </c>
      <c r="R502" s="28"/>
      <c r="S502" s="40">
        <v>17633</v>
      </c>
      <c r="T502" s="28"/>
      <c r="U502" s="40">
        <v>32518</v>
      </c>
      <c r="V502" s="28"/>
      <c r="W502" s="26">
        <v>91306</v>
      </c>
      <c r="X502" s="28"/>
      <c r="Y502" s="26">
        <v>38689</v>
      </c>
      <c r="Z502" s="28"/>
      <c r="AA502" s="26">
        <v>129995</v>
      </c>
      <c r="AB502" s="28"/>
    </row>
    <row r="503" spans="2:28" ht="15" hidden="1" customHeight="1" outlineLevel="1" x14ac:dyDescent="0.25">
      <c r="B503" s="43" t="s">
        <v>54</v>
      </c>
      <c r="C503" s="26">
        <v>13096</v>
      </c>
      <c r="D503" s="28"/>
      <c r="E503" s="40">
        <v>2096</v>
      </c>
      <c r="F503" s="28"/>
      <c r="G503" s="40">
        <v>715</v>
      </c>
      <c r="H503" s="28"/>
      <c r="I503" s="40">
        <v>2811</v>
      </c>
      <c r="J503" s="28"/>
      <c r="K503" s="26">
        <v>51847</v>
      </c>
      <c r="L503" s="28"/>
      <c r="M503" s="26">
        <v>18046</v>
      </c>
      <c r="N503" s="28"/>
      <c r="O503" s="26">
        <v>69893</v>
      </c>
      <c r="P503" s="28"/>
      <c r="Q503" s="40">
        <v>13626</v>
      </c>
      <c r="R503" s="28"/>
      <c r="S503" s="40">
        <v>18100</v>
      </c>
      <c r="T503" s="28"/>
      <c r="U503" s="40">
        <v>31726</v>
      </c>
      <c r="V503" s="28"/>
      <c r="W503" s="26">
        <v>80665</v>
      </c>
      <c r="X503" s="28"/>
      <c r="Y503" s="26">
        <v>37178</v>
      </c>
      <c r="Z503" s="28"/>
      <c r="AA503" s="26">
        <v>117843</v>
      </c>
      <c r="AB503" s="28"/>
    </row>
    <row r="504" spans="2:28" ht="15" hidden="1" customHeight="1" outlineLevel="1" x14ac:dyDescent="0.25">
      <c r="B504" s="43" t="s">
        <v>55</v>
      </c>
      <c r="C504" s="26">
        <v>11996</v>
      </c>
      <c r="D504" s="28"/>
      <c r="E504" s="40">
        <v>1173</v>
      </c>
      <c r="F504" s="28"/>
      <c r="G504" s="40">
        <v>167</v>
      </c>
      <c r="H504" s="28"/>
      <c r="I504" s="40">
        <v>1340</v>
      </c>
      <c r="J504" s="28"/>
      <c r="K504" s="26">
        <v>36401</v>
      </c>
      <c r="L504" s="28"/>
      <c r="M504" s="26">
        <v>11506</v>
      </c>
      <c r="N504" s="28"/>
      <c r="O504" s="26">
        <v>47907</v>
      </c>
      <c r="P504" s="28"/>
      <c r="Q504" s="40">
        <v>7862</v>
      </c>
      <c r="R504" s="28"/>
      <c r="S504" s="40">
        <v>7888</v>
      </c>
      <c r="T504" s="28"/>
      <c r="U504" s="40">
        <v>15750</v>
      </c>
      <c r="V504" s="28"/>
      <c r="W504" s="26">
        <v>57432</v>
      </c>
      <c r="X504" s="28"/>
      <c r="Y504" s="26">
        <v>19844</v>
      </c>
      <c r="Z504" s="28"/>
      <c r="AA504" s="26">
        <v>77276</v>
      </c>
      <c r="AB504" s="28"/>
    </row>
    <row r="505" spans="2:28" ht="15" hidden="1" customHeight="1" outlineLevel="1" x14ac:dyDescent="0.25">
      <c r="B505" s="43" t="s">
        <v>56</v>
      </c>
      <c r="C505" s="26">
        <v>11132</v>
      </c>
      <c r="D505" s="28"/>
      <c r="E505" s="40">
        <v>1134</v>
      </c>
      <c r="F505" s="28"/>
      <c r="G505" s="40">
        <v>219</v>
      </c>
      <c r="H505" s="28"/>
      <c r="I505" s="40">
        <v>1353</v>
      </c>
      <c r="J505" s="28"/>
      <c r="K505" s="26">
        <v>41720</v>
      </c>
      <c r="L505" s="28"/>
      <c r="M505" s="26">
        <v>8390</v>
      </c>
      <c r="N505" s="28"/>
      <c r="O505" s="26">
        <v>50110</v>
      </c>
      <c r="P505" s="28"/>
      <c r="Q505" s="40">
        <v>9062</v>
      </c>
      <c r="R505" s="28"/>
      <c r="S505" s="40">
        <v>7892</v>
      </c>
      <c r="T505" s="28"/>
      <c r="U505" s="40">
        <v>16954</v>
      </c>
      <c r="V505" s="28"/>
      <c r="W505" s="26">
        <v>63048</v>
      </c>
      <c r="X505" s="28"/>
      <c r="Y505" s="26">
        <v>16793</v>
      </c>
      <c r="Z505" s="28"/>
      <c r="AA505" s="26">
        <v>79841</v>
      </c>
      <c r="AB505" s="28"/>
    </row>
    <row r="506" spans="2:28" ht="15" hidden="1" customHeight="1" outlineLevel="1" x14ac:dyDescent="0.25">
      <c r="B506" s="43" t="s">
        <v>58</v>
      </c>
      <c r="C506" s="26">
        <v>12215</v>
      </c>
      <c r="D506" s="28"/>
      <c r="E506" s="40">
        <v>2154</v>
      </c>
      <c r="F506" s="28"/>
      <c r="G506" s="40">
        <v>579</v>
      </c>
      <c r="H506" s="28"/>
      <c r="I506" s="40">
        <v>2733</v>
      </c>
      <c r="J506" s="28"/>
      <c r="K506" s="26">
        <v>44675</v>
      </c>
      <c r="L506" s="28"/>
      <c r="M506" s="26">
        <v>7608</v>
      </c>
      <c r="N506" s="28"/>
      <c r="O506" s="26">
        <v>52283</v>
      </c>
      <c r="P506" s="28"/>
      <c r="Q506" s="40">
        <v>11540</v>
      </c>
      <c r="R506" s="28"/>
      <c r="S506" s="40">
        <v>13762</v>
      </c>
      <c r="T506" s="28"/>
      <c r="U506" s="40">
        <v>25302</v>
      </c>
      <c r="V506" s="28"/>
      <c r="W506" s="26">
        <v>70584</v>
      </c>
      <c r="X506" s="28"/>
      <c r="Y506" s="26">
        <v>22237</v>
      </c>
      <c r="Z506" s="28"/>
      <c r="AA506" s="26">
        <v>92821</v>
      </c>
      <c r="AB506" s="28"/>
    </row>
    <row r="507" spans="2:28" ht="15" hidden="1" customHeight="1" outlineLevel="1" x14ac:dyDescent="0.25">
      <c r="B507" s="43" t="s">
        <v>59</v>
      </c>
      <c r="C507" s="26">
        <v>13950</v>
      </c>
      <c r="D507" s="28"/>
      <c r="E507" s="40">
        <v>2588</v>
      </c>
      <c r="F507" s="28"/>
      <c r="G507" s="40">
        <v>1055</v>
      </c>
      <c r="H507" s="28"/>
      <c r="I507" s="40">
        <v>3643</v>
      </c>
      <c r="J507" s="28"/>
      <c r="K507" s="26">
        <v>53011</v>
      </c>
      <c r="L507" s="28"/>
      <c r="M507" s="26">
        <v>14205</v>
      </c>
      <c r="N507" s="28"/>
      <c r="O507" s="26">
        <v>67216</v>
      </c>
      <c r="P507" s="28"/>
      <c r="Q507" s="40">
        <v>17212</v>
      </c>
      <c r="R507" s="28"/>
      <c r="S507" s="40">
        <v>23762</v>
      </c>
      <c r="T507" s="28"/>
      <c r="U507" s="40">
        <v>40974</v>
      </c>
      <c r="V507" s="28"/>
      <c r="W507" s="26">
        <v>86761</v>
      </c>
      <c r="X507" s="28"/>
      <c r="Y507" s="26">
        <v>39315</v>
      </c>
      <c r="Z507" s="28"/>
      <c r="AA507" s="26">
        <v>126076</v>
      </c>
      <c r="AB507" s="28"/>
    </row>
    <row r="508" spans="2:28" ht="15" hidden="1" customHeight="1" outlineLevel="1" x14ac:dyDescent="0.25">
      <c r="B508" s="43" t="s">
        <v>60</v>
      </c>
      <c r="C508" s="26">
        <v>13629</v>
      </c>
      <c r="D508" s="28"/>
      <c r="E508" s="40">
        <v>2322</v>
      </c>
      <c r="F508" s="28"/>
      <c r="G508" s="40">
        <v>665</v>
      </c>
      <c r="H508" s="28"/>
      <c r="I508" s="40">
        <v>2987</v>
      </c>
      <c r="J508" s="28"/>
      <c r="K508" s="26">
        <v>50152</v>
      </c>
      <c r="L508" s="28"/>
      <c r="M508" s="26">
        <v>12703</v>
      </c>
      <c r="N508" s="28"/>
      <c r="O508" s="26">
        <v>62855</v>
      </c>
      <c r="P508" s="28"/>
      <c r="Q508" s="40">
        <v>13730</v>
      </c>
      <c r="R508" s="28"/>
      <c r="S508" s="40">
        <v>20700</v>
      </c>
      <c r="T508" s="28"/>
      <c r="U508" s="40">
        <v>34430</v>
      </c>
      <c r="V508" s="28"/>
      <c r="W508" s="26">
        <v>79833</v>
      </c>
      <c r="X508" s="28"/>
      <c r="Y508" s="26">
        <v>34082</v>
      </c>
      <c r="Z508" s="28"/>
      <c r="AA508" s="26">
        <v>113915</v>
      </c>
      <c r="AB508" s="28"/>
    </row>
    <row r="509" spans="2:28" ht="15" hidden="1" customHeight="1" outlineLevel="1" x14ac:dyDescent="0.25">
      <c r="B509" s="43" t="s">
        <v>61</v>
      </c>
      <c r="C509" s="26">
        <v>13004</v>
      </c>
      <c r="D509" s="28"/>
      <c r="E509" s="40">
        <v>2458</v>
      </c>
      <c r="F509" s="28"/>
      <c r="G509" s="40">
        <v>857</v>
      </c>
      <c r="H509" s="28"/>
      <c r="I509" s="40">
        <v>3315</v>
      </c>
      <c r="J509" s="28"/>
      <c r="K509" s="26">
        <v>52418</v>
      </c>
      <c r="L509" s="28"/>
      <c r="M509" s="26">
        <v>14497</v>
      </c>
      <c r="N509" s="28"/>
      <c r="O509" s="26">
        <v>66915</v>
      </c>
      <c r="P509" s="28"/>
      <c r="Q509" s="40">
        <v>15982</v>
      </c>
      <c r="R509" s="28"/>
      <c r="S509" s="40">
        <v>23855</v>
      </c>
      <c r="T509" s="28"/>
      <c r="U509" s="40">
        <v>39837</v>
      </c>
      <c r="V509" s="28"/>
      <c r="W509" s="26">
        <v>83862</v>
      </c>
      <c r="X509" s="28"/>
      <c r="Y509" s="26">
        <v>39507</v>
      </c>
      <c r="Z509" s="28"/>
      <c r="AA509" s="26">
        <v>123369</v>
      </c>
      <c r="AB509" s="28"/>
    </row>
    <row r="510" spans="2:28" collapsed="1" x14ac:dyDescent="0.25">
      <c r="B510" s="145">
        <v>1978</v>
      </c>
      <c r="C510" s="40">
        <v>159456</v>
      </c>
      <c r="D510" s="40"/>
      <c r="E510" s="40">
        <v>27140</v>
      </c>
      <c r="F510" s="40"/>
      <c r="G510" s="40">
        <v>8135</v>
      </c>
      <c r="H510" s="40"/>
      <c r="I510" s="40">
        <v>35275</v>
      </c>
      <c r="J510" s="40"/>
      <c r="K510" s="40">
        <v>601094</v>
      </c>
      <c r="L510" s="40"/>
      <c r="M510" s="40">
        <v>182313</v>
      </c>
      <c r="N510" s="40"/>
      <c r="O510" s="40">
        <v>783407</v>
      </c>
      <c r="P510" s="40"/>
      <c r="Q510" s="40">
        <v>161843</v>
      </c>
      <c r="R510" s="40"/>
      <c r="S510" s="40">
        <v>210404</v>
      </c>
      <c r="T510" s="40"/>
      <c r="U510" s="40">
        <v>372247</v>
      </c>
      <c r="V510" s="40"/>
      <c r="W510" s="40">
        <v>946211</v>
      </c>
      <c r="X510" s="40"/>
      <c r="Y510" s="40">
        <v>404174</v>
      </c>
      <c r="Z510" s="40"/>
      <c r="AA510" s="40">
        <v>1350385</v>
      </c>
      <c r="AB510" s="40"/>
    </row>
    <row r="511" spans="2:28" ht="15" customHeight="1" x14ac:dyDescent="0.25">
      <c r="B511" s="197" t="s">
        <v>207</v>
      </c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</row>
  </sheetData>
  <mergeCells count="7">
    <mergeCell ref="B511:AB511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7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85546875" style="121" customWidth="1"/>
    <col min="2" max="2" width="23.140625" style="121" customWidth="1"/>
    <col min="3" max="7" width="10.7109375" style="121" customWidth="1"/>
    <col min="8" max="14" width="11.42578125" style="121"/>
    <col min="15" max="15" width="13.28515625" style="121" customWidth="1"/>
    <col min="16" max="257" width="11.42578125" style="121"/>
    <col min="258" max="258" width="36.7109375" style="121" customWidth="1"/>
    <col min="259" max="259" width="12.7109375" style="121" customWidth="1"/>
    <col min="260" max="260" width="10.7109375" style="121" customWidth="1"/>
    <col min="261" max="261" width="12.7109375" style="121" customWidth="1"/>
    <col min="262" max="263" width="10.7109375" style="121" customWidth="1"/>
    <col min="264" max="270" width="11.42578125" style="121"/>
    <col min="271" max="271" width="13.28515625" style="121" customWidth="1"/>
    <col min="272" max="513" width="11.42578125" style="121"/>
    <col min="514" max="514" width="36.7109375" style="121" customWidth="1"/>
    <col min="515" max="515" width="12.7109375" style="121" customWidth="1"/>
    <col min="516" max="516" width="10.7109375" style="121" customWidth="1"/>
    <col min="517" max="517" width="12.7109375" style="121" customWidth="1"/>
    <col min="518" max="519" width="10.7109375" style="121" customWidth="1"/>
    <col min="520" max="526" width="11.42578125" style="121"/>
    <col min="527" max="527" width="13.28515625" style="121" customWidth="1"/>
    <col min="528" max="769" width="11.42578125" style="121"/>
    <col min="770" max="770" width="36.7109375" style="121" customWidth="1"/>
    <col min="771" max="771" width="12.7109375" style="121" customWidth="1"/>
    <col min="772" max="772" width="10.7109375" style="121" customWidth="1"/>
    <col min="773" max="773" width="12.7109375" style="121" customWidth="1"/>
    <col min="774" max="775" width="10.7109375" style="121" customWidth="1"/>
    <col min="776" max="782" width="11.42578125" style="121"/>
    <col min="783" max="783" width="13.28515625" style="121" customWidth="1"/>
    <col min="784" max="1025" width="11.42578125" style="121"/>
    <col min="1026" max="1026" width="36.7109375" style="121" customWidth="1"/>
    <col min="1027" max="1027" width="12.7109375" style="121" customWidth="1"/>
    <col min="1028" max="1028" width="10.7109375" style="121" customWidth="1"/>
    <col min="1029" max="1029" width="12.7109375" style="121" customWidth="1"/>
    <col min="1030" max="1031" width="10.7109375" style="121" customWidth="1"/>
    <col min="1032" max="1038" width="11.42578125" style="121"/>
    <col min="1039" max="1039" width="13.28515625" style="121" customWidth="1"/>
    <col min="1040" max="1281" width="11.42578125" style="121"/>
    <col min="1282" max="1282" width="36.7109375" style="121" customWidth="1"/>
    <col min="1283" max="1283" width="12.7109375" style="121" customWidth="1"/>
    <col min="1284" max="1284" width="10.7109375" style="121" customWidth="1"/>
    <col min="1285" max="1285" width="12.7109375" style="121" customWidth="1"/>
    <col min="1286" max="1287" width="10.7109375" style="121" customWidth="1"/>
    <col min="1288" max="1294" width="11.42578125" style="121"/>
    <col min="1295" max="1295" width="13.28515625" style="121" customWidth="1"/>
    <col min="1296" max="1537" width="11.42578125" style="121"/>
    <col min="1538" max="1538" width="36.7109375" style="121" customWidth="1"/>
    <col min="1539" max="1539" width="12.7109375" style="121" customWidth="1"/>
    <col min="1540" max="1540" width="10.7109375" style="121" customWidth="1"/>
    <col min="1541" max="1541" width="12.7109375" style="121" customWidth="1"/>
    <col min="1542" max="1543" width="10.7109375" style="121" customWidth="1"/>
    <col min="1544" max="1550" width="11.42578125" style="121"/>
    <col min="1551" max="1551" width="13.28515625" style="121" customWidth="1"/>
    <col min="1552" max="1793" width="11.42578125" style="121"/>
    <col min="1794" max="1794" width="36.7109375" style="121" customWidth="1"/>
    <col min="1795" max="1795" width="12.7109375" style="121" customWidth="1"/>
    <col min="1796" max="1796" width="10.7109375" style="121" customWidth="1"/>
    <col min="1797" max="1797" width="12.7109375" style="121" customWidth="1"/>
    <col min="1798" max="1799" width="10.7109375" style="121" customWidth="1"/>
    <col min="1800" max="1806" width="11.42578125" style="121"/>
    <col min="1807" max="1807" width="13.28515625" style="121" customWidth="1"/>
    <col min="1808" max="2049" width="11.42578125" style="121"/>
    <col min="2050" max="2050" width="36.7109375" style="121" customWidth="1"/>
    <col min="2051" max="2051" width="12.7109375" style="121" customWidth="1"/>
    <col min="2052" max="2052" width="10.7109375" style="121" customWidth="1"/>
    <col min="2053" max="2053" width="12.7109375" style="121" customWidth="1"/>
    <col min="2054" max="2055" width="10.7109375" style="121" customWidth="1"/>
    <col min="2056" max="2062" width="11.42578125" style="121"/>
    <col min="2063" max="2063" width="13.28515625" style="121" customWidth="1"/>
    <col min="2064" max="2305" width="11.42578125" style="121"/>
    <col min="2306" max="2306" width="36.7109375" style="121" customWidth="1"/>
    <col min="2307" max="2307" width="12.7109375" style="121" customWidth="1"/>
    <col min="2308" max="2308" width="10.7109375" style="121" customWidth="1"/>
    <col min="2309" max="2309" width="12.7109375" style="121" customWidth="1"/>
    <col min="2310" max="2311" width="10.7109375" style="121" customWidth="1"/>
    <col min="2312" max="2318" width="11.42578125" style="121"/>
    <col min="2319" max="2319" width="13.28515625" style="121" customWidth="1"/>
    <col min="2320" max="2561" width="11.42578125" style="121"/>
    <col min="2562" max="2562" width="36.7109375" style="121" customWidth="1"/>
    <col min="2563" max="2563" width="12.7109375" style="121" customWidth="1"/>
    <col min="2564" max="2564" width="10.7109375" style="121" customWidth="1"/>
    <col min="2565" max="2565" width="12.7109375" style="121" customWidth="1"/>
    <col min="2566" max="2567" width="10.7109375" style="121" customWidth="1"/>
    <col min="2568" max="2574" width="11.42578125" style="121"/>
    <col min="2575" max="2575" width="13.28515625" style="121" customWidth="1"/>
    <col min="2576" max="2817" width="11.42578125" style="121"/>
    <col min="2818" max="2818" width="36.7109375" style="121" customWidth="1"/>
    <col min="2819" max="2819" width="12.7109375" style="121" customWidth="1"/>
    <col min="2820" max="2820" width="10.7109375" style="121" customWidth="1"/>
    <col min="2821" max="2821" width="12.7109375" style="121" customWidth="1"/>
    <col min="2822" max="2823" width="10.7109375" style="121" customWidth="1"/>
    <col min="2824" max="2830" width="11.42578125" style="121"/>
    <col min="2831" max="2831" width="13.28515625" style="121" customWidth="1"/>
    <col min="2832" max="3073" width="11.42578125" style="121"/>
    <col min="3074" max="3074" width="36.7109375" style="121" customWidth="1"/>
    <col min="3075" max="3075" width="12.7109375" style="121" customWidth="1"/>
    <col min="3076" max="3076" width="10.7109375" style="121" customWidth="1"/>
    <col min="3077" max="3077" width="12.7109375" style="121" customWidth="1"/>
    <col min="3078" max="3079" width="10.7109375" style="121" customWidth="1"/>
    <col min="3080" max="3086" width="11.42578125" style="121"/>
    <col min="3087" max="3087" width="13.28515625" style="121" customWidth="1"/>
    <col min="3088" max="3329" width="11.42578125" style="121"/>
    <col min="3330" max="3330" width="36.7109375" style="121" customWidth="1"/>
    <col min="3331" max="3331" width="12.7109375" style="121" customWidth="1"/>
    <col min="3332" max="3332" width="10.7109375" style="121" customWidth="1"/>
    <col min="3333" max="3333" width="12.7109375" style="121" customWidth="1"/>
    <col min="3334" max="3335" width="10.7109375" style="121" customWidth="1"/>
    <col min="3336" max="3342" width="11.42578125" style="121"/>
    <col min="3343" max="3343" width="13.28515625" style="121" customWidth="1"/>
    <col min="3344" max="3585" width="11.42578125" style="121"/>
    <col min="3586" max="3586" width="36.7109375" style="121" customWidth="1"/>
    <col min="3587" max="3587" width="12.7109375" style="121" customWidth="1"/>
    <col min="3588" max="3588" width="10.7109375" style="121" customWidth="1"/>
    <col min="3589" max="3589" width="12.7109375" style="121" customWidth="1"/>
    <col min="3590" max="3591" width="10.7109375" style="121" customWidth="1"/>
    <col min="3592" max="3598" width="11.42578125" style="121"/>
    <col min="3599" max="3599" width="13.28515625" style="121" customWidth="1"/>
    <col min="3600" max="3841" width="11.42578125" style="121"/>
    <col min="3842" max="3842" width="36.7109375" style="121" customWidth="1"/>
    <col min="3843" max="3843" width="12.7109375" style="121" customWidth="1"/>
    <col min="3844" max="3844" width="10.7109375" style="121" customWidth="1"/>
    <col min="3845" max="3845" width="12.7109375" style="121" customWidth="1"/>
    <col min="3846" max="3847" width="10.7109375" style="121" customWidth="1"/>
    <col min="3848" max="3854" width="11.42578125" style="121"/>
    <col min="3855" max="3855" width="13.28515625" style="121" customWidth="1"/>
    <col min="3856" max="4097" width="11.42578125" style="121"/>
    <col min="4098" max="4098" width="36.7109375" style="121" customWidth="1"/>
    <col min="4099" max="4099" width="12.7109375" style="121" customWidth="1"/>
    <col min="4100" max="4100" width="10.7109375" style="121" customWidth="1"/>
    <col min="4101" max="4101" width="12.7109375" style="121" customWidth="1"/>
    <col min="4102" max="4103" width="10.7109375" style="121" customWidth="1"/>
    <col min="4104" max="4110" width="11.42578125" style="121"/>
    <col min="4111" max="4111" width="13.28515625" style="121" customWidth="1"/>
    <col min="4112" max="4353" width="11.42578125" style="121"/>
    <col min="4354" max="4354" width="36.7109375" style="121" customWidth="1"/>
    <col min="4355" max="4355" width="12.7109375" style="121" customWidth="1"/>
    <col min="4356" max="4356" width="10.7109375" style="121" customWidth="1"/>
    <col min="4357" max="4357" width="12.7109375" style="121" customWidth="1"/>
    <col min="4358" max="4359" width="10.7109375" style="121" customWidth="1"/>
    <col min="4360" max="4366" width="11.42578125" style="121"/>
    <col min="4367" max="4367" width="13.28515625" style="121" customWidth="1"/>
    <col min="4368" max="4609" width="11.42578125" style="121"/>
    <col min="4610" max="4610" width="36.7109375" style="121" customWidth="1"/>
    <col min="4611" max="4611" width="12.7109375" style="121" customWidth="1"/>
    <col min="4612" max="4612" width="10.7109375" style="121" customWidth="1"/>
    <col min="4613" max="4613" width="12.7109375" style="121" customWidth="1"/>
    <col min="4614" max="4615" width="10.7109375" style="121" customWidth="1"/>
    <col min="4616" max="4622" width="11.42578125" style="121"/>
    <col min="4623" max="4623" width="13.28515625" style="121" customWidth="1"/>
    <col min="4624" max="4865" width="11.42578125" style="121"/>
    <col min="4866" max="4866" width="36.7109375" style="121" customWidth="1"/>
    <col min="4867" max="4867" width="12.7109375" style="121" customWidth="1"/>
    <col min="4868" max="4868" width="10.7109375" style="121" customWidth="1"/>
    <col min="4869" max="4869" width="12.7109375" style="121" customWidth="1"/>
    <col min="4870" max="4871" width="10.7109375" style="121" customWidth="1"/>
    <col min="4872" max="4878" width="11.42578125" style="121"/>
    <col min="4879" max="4879" width="13.28515625" style="121" customWidth="1"/>
    <col min="4880" max="5121" width="11.42578125" style="121"/>
    <col min="5122" max="5122" width="36.7109375" style="121" customWidth="1"/>
    <col min="5123" max="5123" width="12.7109375" style="121" customWidth="1"/>
    <col min="5124" max="5124" width="10.7109375" style="121" customWidth="1"/>
    <col min="5125" max="5125" width="12.7109375" style="121" customWidth="1"/>
    <col min="5126" max="5127" width="10.7109375" style="121" customWidth="1"/>
    <col min="5128" max="5134" width="11.42578125" style="121"/>
    <col min="5135" max="5135" width="13.28515625" style="121" customWidth="1"/>
    <col min="5136" max="5377" width="11.42578125" style="121"/>
    <col min="5378" max="5378" width="36.7109375" style="121" customWidth="1"/>
    <col min="5379" max="5379" width="12.7109375" style="121" customWidth="1"/>
    <col min="5380" max="5380" width="10.7109375" style="121" customWidth="1"/>
    <col min="5381" max="5381" width="12.7109375" style="121" customWidth="1"/>
    <col min="5382" max="5383" width="10.7109375" style="121" customWidth="1"/>
    <col min="5384" max="5390" width="11.42578125" style="121"/>
    <col min="5391" max="5391" width="13.28515625" style="121" customWidth="1"/>
    <col min="5392" max="5633" width="11.42578125" style="121"/>
    <col min="5634" max="5634" width="36.7109375" style="121" customWidth="1"/>
    <col min="5635" max="5635" width="12.7109375" style="121" customWidth="1"/>
    <col min="5636" max="5636" width="10.7109375" style="121" customWidth="1"/>
    <col min="5637" max="5637" width="12.7109375" style="121" customWidth="1"/>
    <col min="5638" max="5639" width="10.7109375" style="121" customWidth="1"/>
    <col min="5640" max="5646" width="11.42578125" style="121"/>
    <col min="5647" max="5647" width="13.28515625" style="121" customWidth="1"/>
    <col min="5648" max="5889" width="11.42578125" style="121"/>
    <col min="5890" max="5890" width="36.7109375" style="121" customWidth="1"/>
    <col min="5891" max="5891" width="12.7109375" style="121" customWidth="1"/>
    <col min="5892" max="5892" width="10.7109375" style="121" customWidth="1"/>
    <col min="5893" max="5893" width="12.7109375" style="121" customWidth="1"/>
    <col min="5894" max="5895" width="10.7109375" style="121" customWidth="1"/>
    <col min="5896" max="5902" width="11.42578125" style="121"/>
    <col min="5903" max="5903" width="13.28515625" style="121" customWidth="1"/>
    <col min="5904" max="6145" width="11.42578125" style="121"/>
    <col min="6146" max="6146" width="36.7109375" style="121" customWidth="1"/>
    <col min="6147" max="6147" width="12.7109375" style="121" customWidth="1"/>
    <col min="6148" max="6148" width="10.7109375" style="121" customWidth="1"/>
    <col min="6149" max="6149" width="12.7109375" style="121" customWidth="1"/>
    <col min="6150" max="6151" width="10.7109375" style="121" customWidth="1"/>
    <col min="6152" max="6158" width="11.42578125" style="121"/>
    <col min="6159" max="6159" width="13.28515625" style="121" customWidth="1"/>
    <col min="6160" max="6401" width="11.42578125" style="121"/>
    <col min="6402" max="6402" width="36.7109375" style="121" customWidth="1"/>
    <col min="6403" max="6403" width="12.7109375" style="121" customWidth="1"/>
    <col min="6404" max="6404" width="10.7109375" style="121" customWidth="1"/>
    <col min="6405" max="6405" width="12.7109375" style="121" customWidth="1"/>
    <col min="6406" max="6407" width="10.7109375" style="121" customWidth="1"/>
    <col min="6408" max="6414" width="11.42578125" style="121"/>
    <col min="6415" max="6415" width="13.28515625" style="121" customWidth="1"/>
    <col min="6416" max="6657" width="11.42578125" style="121"/>
    <col min="6658" max="6658" width="36.7109375" style="121" customWidth="1"/>
    <col min="6659" max="6659" width="12.7109375" style="121" customWidth="1"/>
    <col min="6660" max="6660" width="10.7109375" style="121" customWidth="1"/>
    <col min="6661" max="6661" width="12.7109375" style="121" customWidth="1"/>
    <col min="6662" max="6663" width="10.7109375" style="121" customWidth="1"/>
    <col min="6664" max="6670" width="11.42578125" style="121"/>
    <col min="6671" max="6671" width="13.28515625" style="121" customWidth="1"/>
    <col min="6672" max="6913" width="11.42578125" style="121"/>
    <col min="6914" max="6914" width="36.7109375" style="121" customWidth="1"/>
    <col min="6915" max="6915" width="12.7109375" style="121" customWidth="1"/>
    <col min="6916" max="6916" width="10.7109375" style="121" customWidth="1"/>
    <col min="6917" max="6917" width="12.7109375" style="121" customWidth="1"/>
    <col min="6918" max="6919" width="10.7109375" style="121" customWidth="1"/>
    <col min="6920" max="6926" width="11.42578125" style="121"/>
    <col min="6927" max="6927" width="13.28515625" style="121" customWidth="1"/>
    <col min="6928" max="7169" width="11.42578125" style="121"/>
    <col min="7170" max="7170" width="36.7109375" style="121" customWidth="1"/>
    <col min="7171" max="7171" width="12.7109375" style="121" customWidth="1"/>
    <col min="7172" max="7172" width="10.7109375" style="121" customWidth="1"/>
    <col min="7173" max="7173" width="12.7109375" style="121" customWidth="1"/>
    <col min="7174" max="7175" width="10.7109375" style="121" customWidth="1"/>
    <col min="7176" max="7182" width="11.42578125" style="121"/>
    <col min="7183" max="7183" width="13.28515625" style="121" customWidth="1"/>
    <col min="7184" max="7425" width="11.42578125" style="121"/>
    <col min="7426" max="7426" width="36.7109375" style="121" customWidth="1"/>
    <col min="7427" max="7427" width="12.7109375" style="121" customWidth="1"/>
    <col min="7428" max="7428" width="10.7109375" style="121" customWidth="1"/>
    <col min="7429" max="7429" width="12.7109375" style="121" customWidth="1"/>
    <col min="7430" max="7431" width="10.7109375" style="121" customWidth="1"/>
    <col min="7432" max="7438" width="11.42578125" style="121"/>
    <col min="7439" max="7439" width="13.28515625" style="121" customWidth="1"/>
    <col min="7440" max="7681" width="11.42578125" style="121"/>
    <col min="7682" max="7682" width="36.7109375" style="121" customWidth="1"/>
    <col min="7683" max="7683" width="12.7109375" style="121" customWidth="1"/>
    <col min="7684" max="7684" width="10.7109375" style="121" customWidth="1"/>
    <col min="7685" max="7685" width="12.7109375" style="121" customWidth="1"/>
    <col min="7686" max="7687" width="10.7109375" style="121" customWidth="1"/>
    <col min="7688" max="7694" width="11.42578125" style="121"/>
    <col min="7695" max="7695" width="13.28515625" style="121" customWidth="1"/>
    <col min="7696" max="7937" width="11.42578125" style="121"/>
    <col min="7938" max="7938" width="36.7109375" style="121" customWidth="1"/>
    <col min="7939" max="7939" width="12.7109375" style="121" customWidth="1"/>
    <col min="7940" max="7940" width="10.7109375" style="121" customWidth="1"/>
    <col min="7941" max="7941" width="12.7109375" style="121" customWidth="1"/>
    <col min="7942" max="7943" width="10.7109375" style="121" customWidth="1"/>
    <col min="7944" max="7950" width="11.42578125" style="121"/>
    <col min="7951" max="7951" width="13.28515625" style="121" customWidth="1"/>
    <col min="7952" max="8193" width="11.42578125" style="121"/>
    <col min="8194" max="8194" width="36.7109375" style="121" customWidth="1"/>
    <col min="8195" max="8195" width="12.7109375" style="121" customWidth="1"/>
    <col min="8196" max="8196" width="10.7109375" style="121" customWidth="1"/>
    <col min="8197" max="8197" width="12.7109375" style="121" customWidth="1"/>
    <col min="8198" max="8199" width="10.7109375" style="121" customWidth="1"/>
    <col min="8200" max="8206" width="11.42578125" style="121"/>
    <col min="8207" max="8207" width="13.28515625" style="121" customWidth="1"/>
    <col min="8208" max="8449" width="11.42578125" style="121"/>
    <col min="8450" max="8450" width="36.7109375" style="121" customWidth="1"/>
    <col min="8451" max="8451" width="12.7109375" style="121" customWidth="1"/>
    <col min="8452" max="8452" width="10.7109375" style="121" customWidth="1"/>
    <col min="8453" max="8453" width="12.7109375" style="121" customWidth="1"/>
    <col min="8454" max="8455" width="10.7109375" style="121" customWidth="1"/>
    <col min="8456" max="8462" width="11.42578125" style="121"/>
    <col min="8463" max="8463" width="13.28515625" style="121" customWidth="1"/>
    <col min="8464" max="8705" width="11.42578125" style="121"/>
    <col min="8706" max="8706" width="36.7109375" style="121" customWidth="1"/>
    <col min="8707" max="8707" width="12.7109375" style="121" customWidth="1"/>
    <col min="8708" max="8708" width="10.7109375" style="121" customWidth="1"/>
    <col min="8709" max="8709" width="12.7109375" style="121" customWidth="1"/>
    <col min="8710" max="8711" width="10.7109375" style="121" customWidth="1"/>
    <col min="8712" max="8718" width="11.42578125" style="121"/>
    <col min="8719" max="8719" width="13.28515625" style="121" customWidth="1"/>
    <col min="8720" max="8961" width="11.42578125" style="121"/>
    <col min="8962" max="8962" width="36.7109375" style="121" customWidth="1"/>
    <col min="8963" max="8963" width="12.7109375" style="121" customWidth="1"/>
    <col min="8964" max="8964" width="10.7109375" style="121" customWidth="1"/>
    <col min="8965" max="8965" width="12.7109375" style="121" customWidth="1"/>
    <col min="8966" max="8967" width="10.7109375" style="121" customWidth="1"/>
    <col min="8968" max="8974" width="11.42578125" style="121"/>
    <col min="8975" max="8975" width="13.28515625" style="121" customWidth="1"/>
    <col min="8976" max="9217" width="11.42578125" style="121"/>
    <col min="9218" max="9218" width="36.7109375" style="121" customWidth="1"/>
    <col min="9219" max="9219" width="12.7109375" style="121" customWidth="1"/>
    <col min="9220" max="9220" width="10.7109375" style="121" customWidth="1"/>
    <col min="9221" max="9221" width="12.7109375" style="121" customWidth="1"/>
    <col min="9222" max="9223" width="10.7109375" style="121" customWidth="1"/>
    <col min="9224" max="9230" width="11.42578125" style="121"/>
    <col min="9231" max="9231" width="13.28515625" style="121" customWidth="1"/>
    <col min="9232" max="9473" width="11.42578125" style="121"/>
    <col min="9474" max="9474" width="36.7109375" style="121" customWidth="1"/>
    <col min="9475" max="9475" width="12.7109375" style="121" customWidth="1"/>
    <col min="9476" max="9476" width="10.7109375" style="121" customWidth="1"/>
    <col min="9477" max="9477" width="12.7109375" style="121" customWidth="1"/>
    <col min="9478" max="9479" width="10.7109375" style="121" customWidth="1"/>
    <col min="9480" max="9486" width="11.42578125" style="121"/>
    <col min="9487" max="9487" width="13.28515625" style="121" customWidth="1"/>
    <col min="9488" max="9729" width="11.42578125" style="121"/>
    <col min="9730" max="9730" width="36.7109375" style="121" customWidth="1"/>
    <col min="9731" max="9731" width="12.7109375" style="121" customWidth="1"/>
    <col min="9732" max="9732" width="10.7109375" style="121" customWidth="1"/>
    <col min="9733" max="9733" width="12.7109375" style="121" customWidth="1"/>
    <col min="9734" max="9735" width="10.7109375" style="121" customWidth="1"/>
    <col min="9736" max="9742" width="11.42578125" style="121"/>
    <col min="9743" max="9743" width="13.28515625" style="121" customWidth="1"/>
    <col min="9744" max="9985" width="11.42578125" style="121"/>
    <col min="9986" max="9986" width="36.7109375" style="121" customWidth="1"/>
    <col min="9987" max="9987" width="12.7109375" style="121" customWidth="1"/>
    <col min="9988" max="9988" width="10.7109375" style="121" customWidth="1"/>
    <col min="9989" max="9989" width="12.7109375" style="121" customWidth="1"/>
    <col min="9990" max="9991" width="10.7109375" style="121" customWidth="1"/>
    <col min="9992" max="9998" width="11.42578125" style="121"/>
    <col min="9999" max="9999" width="13.28515625" style="121" customWidth="1"/>
    <col min="10000" max="10241" width="11.42578125" style="121"/>
    <col min="10242" max="10242" width="36.7109375" style="121" customWidth="1"/>
    <col min="10243" max="10243" width="12.7109375" style="121" customWidth="1"/>
    <col min="10244" max="10244" width="10.7109375" style="121" customWidth="1"/>
    <col min="10245" max="10245" width="12.7109375" style="121" customWidth="1"/>
    <col min="10246" max="10247" width="10.7109375" style="121" customWidth="1"/>
    <col min="10248" max="10254" width="11.42578125" style="121"/>
    <col min="10255" max="10255" width="13.28515625" style="121" customWidth="1"/>
    <col min="10256" max="10497" width="11.42578125" style="121"/>
    <col min="10498" max="10498" width="36.7109375" style="121" customWidth="1"/>
    <col min="10499" max="10499" width="12.7109375" style="121" customWidth="1"/>
    <col min="10500" max="10500" width="10.7109375" style="121" customWidth="1"/>
    <col min="10501" max="10501" width="12.7109375" style="121" customWidth="1"/>
    <col min="10502" max="10503" width="10.7109375" style="121" customWidth="1"/>
    <col min="10504" max="10510" width="11.42578125" style="121"/>
    <col min="10511" max="10511" width="13.28515625" style="121" customWidth="1"/>
    <col min="10512" max="10753" width="11.42578125" style="121"/>
    <col min="10754" max="10754" width="36.7109375" style="121" customWidth="1"/>
    <col min="10755" max="10755" width="12.7109375" style="121" customWidth="1"/>
    <col min="10756" max="10756" width="10.7109375" style="121" customWidth="1"/>
    <col min="10757" max="10757" width="12.7109375" style="121" customWidth="1"/>
    <col min="10758" max="10759" width="10.7109375" style="121" customWidth="1"/>
    <col min="10760" max="10766" width="11.42578125" style="121"/>
    <col min="10767" max="10767" width="13.28515625" style="121" customWidth="1"/>
    <col min="10768" max="11009" width="11.42578125" style="121"/>
    <col min="11010" max="11010" width="36.7109375" style="121" customWidth="1"/>
    <col min="11011" max="11011" width="12.7109375" style="121" customWidth="1"/>
    <col min="11012" max="11012" width="10.7109375" style="121" customWidth="1"/>
    <col min="11013" max="11013" width="12.7109375" style="121" customWidth="1"/>
    <col min="11014" max="11015" width="10.7109375" style="121" customWidth="1"/>
    <col min="11016" max="11022" width="11.42578125" style="121"/>
    <col min="11023" max="11023" width="13.28515625" style="121" customWidth="1"/>
    <col min="11024" max="11265" width="11.42578125" style="121"/>
    <col min="11266" max="11266" width="36.7109375" style="121" customWidth="1"/>
    <col min="11267" max="11267" width="12.7109375" style="121" customWidth="1"/>
    <col min="11268" max="11268" width="10.7109375" style="121" customWidth="1"/>
    <col min="11269" max="11269" width="12.7109375" style="121" customWidth="1"/>
    <col min="11270" max="11271" width="10.7109375" style="121" customWidth="1"/>
    <col min="11272" max="11278" width="11.42578125" style="121"/>
    <col min="11279" max="11279" width="13.28515625" style="121" customWidth="1"/>
    <col min="11280" max="11521" width="11.42578125" style="121"/>
    <col min="11522" max="11522" width="36.7109375" style="121" customWidth="1"/>
    <col min="11523" max="11523" width="12.7109375" style="121" customWidth="1"/>
    <col min="11524" max="11524" width="10.7109375" style="121" customWidth="1"/>
    <col min="11525" max="11525" width="12.7109375" style="121" customWidth="1"/>
    <col min="11526" max="11527" width="10.7109375" style="121" customWidth="1"/>
    <col min="11528" max="11534" width="11.42578125" style="121"/>
    <col min="11535" max="11535" width="13.28515625" style="121" customWidth="1"/>
    <col min="11536" max="11777" width="11.42578125" style="121"/>
    <col min="11778" max="11778" width="36.7109375" style="121" customWidth="1"/>
    <col min="11779" max="11779" width="12.7109375" style="121" customWidth="1"/>
    <col min="11780" max="11780" width="10.7109375" style="121" customWidth="1"/>
    <col min="11781" max="11781" width="12.7109375" style="121" customWidth="1"/>
    <col min="11782" max="11783" width="10.7109375" style="121" customWidth="1"/>
    <col min="11784" max="11790" width="11.42578125" style="121"/>
    <col min="11791" max="11791" width="13.28515625" style="121" customWidth="1"/>
    <col min="11792" max="12033" width="11.42578125" style="121"/>
    <col min="12034" max="12034" width="36.7109375" style="121" customWidth="1"/>
    <col min="12035" max="12035" width="12.7109375" style="121" customWidth="1"/>
    <col min="12036" max="12036" width="10.7109375" style="121" customWidth="1"/>
    <col min="12037" max="12037" width="12.7109375" style="121" customWidth="1"/>
    <col min="12038" max="12039" width="10.7109375" style="121" customWidth="1"/>
    <col min="12040" max="12046" width="11.42578125" style="121"/>
    <col min="12047" max="12047" width="13.28515625" style="121" customWidth="1"/>
    <col min="12048" max="12289" width="11.42578125" style="121"/>
    <col min="12290" max="12290" width="36.7109375" style="121" customWidth="1"/>
    <col min="12291" max="12291" width="12.7109375" style="121" customWidth="1"/>
    <col min="12292" max="12292" width="10.7109375" style="121" customWidth="1"/>
    <col min="12293" max="12293" width="12.7109375" style="121" customWidth="1"/>
    <col min="12294" max="12295" width="10.7109375" style="121" customWidth="1"/>
    <col min="12296" max="12302" width="11.42578125" style="121"/>
    <col min="12303" max="12303" width="13.28515625" style="121" customWidth="1"/>
    <col min="12304" max="12545" width="11.42578125" style="121"/>
    <col min="12546" max="12546" width="36.7109375" style="121" customWidth="1"/>
    <col min="12547" max="12547" width="12.7109375" style="121" customWidth="1"/>
    <col min="12548" max="12548" width="10.7109375" style="121" customWidth="1"/>
    <col min="12549" max="12549" width="12.7109375" style="121" customWidth="1"/>
    <col min="12550" max="12551" width="10.7109375" style="121" customWidth="1"/>
    <col min="12552" max="12558" width="11.42578125" style="121"/>
    <col min="12559" max="12559" width="13.28515625" style="121" customWidth="1"/>
    <col min="12560" max="12801" width="11.42578125" style="121"/>
    <col min="12802" max="12802" width="36.7109375" style="121" customWidth="1"/>
    <col min="12803" max="12803" width="12.7109375" style="121" customWidth="1"/>
    <col min="12804" max="12804" width="10.7109375" style="121" customWidth="1"/>
    <col min="12805" max="12805" width="12.7109375" style="121" customWidth="1"/>
    <col min="12806" max="12807" width="10.7109375" style="121" customWidth="1"/>
    <col min="12808" max="12814" width="11.42578125" style="121"/>
    <col min="12815" max="12815" width="13.28515625" style="121" customWidth="1"/>
    <col min="12816" max="13057" width="11.42578125" style="121"/>
    <col min="13058" max="13058" width="36.7109375" style="121" customWidth="1"/>
    <col min="13059" max="13059" width="12.7109375" style="121" customWidth="1"/>
    <col min="13060" max="13060" width="10.7109375" style="121" customWidth="1"/>
    <col min="13061" max="13061" width="12.7109375" style="121" customWidth="1"/>
    <col min="13062" max="13063" width="10.7109375" style="121" customWidth="1"/>
    <col min="13064" max="13070" width="11.42578125" style="121"/>
    <col min="13071" max="13071" width="13.28515625" style="121" customWidth="1"/>
    <col min="13072" max="13313" width="11.42578125" style="121"/>
    <col min="13314" max="13314" width="36.7109375" style="121" customWidth="1"/>
    <col min="13315" max="13315" width="12.7109375" style="121" customWidth="1"/>
    <col min="13316" max="13316" width="10.7109375" style="121" customWidth="1"/>
    <col min="13317" max="13317" width="12.7109375" style="121" customWidth="1"/>
    <col min="13318" max="13319" width="10.7109375" style="121" customWidth="1"/>
    <col min="13320" max="13326" width="11.42578125" style="121"/>
    <col min="13327" max="13327" width="13.28515625" style="121" customWidth="1"/>
    <col min="13328" max="13569" width="11.42578125" style="121"/>
    <col min="13570" max="13570" width="36.7109375" style="121" customWidth="1"/>
    <col min="13571" max="13571" width="12.7109375" style="121" customWidth="1"/>
    <col min="13572" max="13572" width="10.7109375" style="121" customWidth="1"/>
    <col min="13573" max="13573" width="12.7109375" style="121" customWidth="1"/>
    <col min="13574" max="13575" width="10.7109375" style="121" customWidth="1"/>
    <col min="13576" max="13582" width="11.42578125" style="121"/>
    <col min="13583" max="13583" width="13.28515625" style="121" customWidth="1"/>
    <col min="13584" max="13825" width="11.42578125" style="121"/>
    <col min="13826" max="13826" width="36.7109375" style="121" customWidth="1"/>
    <col min="13827" max="13827" width="12.7109375" style="121" customWidth="1"/>
    <col min="13828" max="13828" width="10.7109375" style="121" customWidth="1"/>
    <col min="13829" max="13829" width="12.7109375" style="121" customWidth="1"/>
    <col min="13830" max="13831" width="10.7109375" style="121" customWidth="1"/>
    <col min="13832" max="13838" width="11.42578125" style="121"/>
    <col min="13839" max="13839" width="13.28515625" style="121" customWidth="1"/>
    <col min="13840" max="14081" width="11.42578125" style="121"/>
    <col min="14082" max="14082" width="36.7109375" style="121" customWidth="1"/>
    <col min="14083" max="14083" width="12.7109375" style="121" customWidth="1"/>
    <col min="14084" max="14084" width="10.7109375" style="121" customWidth="1"/>
    <col min="14085" max="14085" width="12.7109375" style="121" customWidth="1"/>
    <col min="14086" max="14087" width="10.7109375" style="121" customWidth="1"/>
    <col min="14088" max="14094" width="11.42578125" style="121"/>
    <col min="14095" max="14095" width="13.28515625" style="121" customWidth="1"/>
    <col min="14096" max="14337" width="11.42578125" style="121"/>
    <col min="14338" max="14338" width="36.7109375" style="121" customWidth="1"/>
    <col min="14339" max="14339" width="12.7109375" style="121" customWidth="1"/>
    <col min="14340" max="14340" width="10.7109375" style="121" customWidth="1"/>
    <col min="14341" max="14341" width="12.7109375" style="121" customWidth="1"/>
    <col min="14342" max="14343" width="10.7109375" style="121" customWidth="1"/>
    <col min="14344" max="14350" width="11.42578125" style="121"/>
    <col min="14351" max="14351" width="13.28515625" style="121" customWidth="1"/>
    <col min="14352" max="14593" width="11.42578125" style="121"/>
    <col min="14594" max="14594" width="36.7109375" style="121" customWidth="1"/>
    <col min="14595" max="14595" width="12.7109375" style="121" customWidth="1"/>
    <col min="14596" max="14596" width="10.7109375" style="121" customWidth="1"/>
    <col min="14597" max="14597" width="12.7109375" style="121" customWidth="1"/>
    <col min="14598" max="14599" width="10.7109375" style="121" customWidth="1"/>
    <col min="14600" max="14606" width="11.42578125" style="121"/>
    <col min="14607" max="14607" width="13.28515625" style="121" customWidth="1"/>
    <col min="14608" max="14849" width="11.42578125" style="121"/>
    <col min="14850" max="14850" width="36.7109375" style="121" customWidth="1"/>
    <col min="14851" max="14851" width="12.7109375" style="121" customWidth="1"/>
    <col min="14852" max="14852" width="10.7109375" style="121" customWidth="1"/>
    <col min="14853" max="14853" width="12.7109375" style="121" customWidth="1"/>
    <col min="14854" max="14855" width="10.7109375" style="121" customWidth="1"/>
    <col min="14856" max="14862" width="11.42578125" style="121"/>
    <col min="14863" max="14863" width="13.28515625" style="121" customWidth="1"/>
    <col min="14864" max="15105" width="11.42578125" style="121"/>
    <col min="15106" max="15106" width="36.7109375" style="121" customWidth="1"/>
    <col min="15107" max="15107" width="12.7109375" style="121" customWidth="1"/>
    <col min="15108" max="15108" width="10.7109375" style="121" customWidth="1"/>
    <col min="15109" max="15109" width="12.7109375" style="121" customWidth="1"/>
    <col min="15110" max="15111" width="10.7109375" style="121" customWidth="1"/>
    <col min="15112" max="15118" width="11.42578125" style="121"/>
    <col min="15119" max="15119" width="13.28515625" style="121" customWidth="1"/>
    <col min="15120" max="15361" width="11.42578125" style="121"/>
    <col min="15362" max="15362" width="36.7109375" style="121" customWidth="1"/>
    <col min="15363" max="15363" width="12.7109375" style="121" customWidth="1"/>
    <col min="15364" max="15364" width="10.7109375" style="121" customWidth="1"/>
    <col min="15365" max="15365" width="12.7109375" style="121" customWidth="1"/>
    <col min="15366" max="15367" width="10.7109375" style="121" customWidth="1"/>
    <col min="15368" max="15374" width="11.42578125" style="121"/>
    <col min="15375" max="15375" width="13.28515625" style="121" customWidth="1"/>
    <col min="15376" max="15617" width="11.42578125" style="121"/>
    <col min="15618" max="15618" width="36.7109375" style="121" customWidth="1"/>
    <col min="15619" max="15619" width="12.7109375" style="121" customWidth="1"/>
    <col min="15620" max="15620" width="10.7109375" style="121" customWidth="1"/>
    <col min="15621" max="15621" width="12.7109375" style="121" customWidth="1"/>
    <col min="15622" max="15623" width="10.7109375" style="121" customWidth="1"/>
    <col min="15624" max="15630" width="11.42578125" style="121"/>
    <col min="15631" max="15631" width="13.28515625" style="121" customWidth="1"/>
    <col min="15632" max="15873" width="11.42578125" style="121"/>
    <col min="15874" max="15874" width="36.7109375" style="121" customWidth="1"/>
    <col min="15875" max="15875" width="12.7109375" style="121" customWidth="1"/>
    <col min="15876" max="15876" width="10.7109375" style="121" customWidth="1"/>
    <col min="15877" max="15877" width="12.7109375" style="121" customWidth="1"/>
    <col min="15878" max="15879" width="10.7109375" style="121" customWidth="1"/>
    <col min="15880" max="15886" width="11.42578125" style="121"/>
    <col min="15887" max="15887" width="13.28515625" style="121" customWidth="1"/>
    <col min="15888" max="16129" width="11.42578125" style="121"/>
    <col min="16130" max="16130" width="36.7109375" style="121" customWidth="1"/>
    <col min="16131" max="16131" width="12.7109375" style="121" customWidth="1"/>
    <col min="16132" max="16132" width="10.7109375" style="121" customWidth="1"/>
    <col min="16133" max="16133" width="12.7109375" style="121" customWidth="1"/>
    <col min="16134" max="16135" width="10.7109375" style="121" customWidth="1"/>
    <col min="16136" max="16142" width="11.42578125" style="121"/>
    <col min="16143" max="16143" width="13.28515625" style="121" customWidth="1"/>
    <col min="16144" max="16384" width="11.42578125" style="121"/>
  </cols>
  <sheetData>
    <row r="1" spans="2:7" ht="15" customHeight="1" x14ac:dyDescent="0.25">
      <c r="B1" s="198"/>
    </row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2" t="s">
        <v>247</v>
      </c>
      <c r="C5" s="122"/>
      <c r="D5" s="122"/>
      <c r="E5" s="122"/>
      <c r="F5" s="122"/>
      <c r="G5" s="122"/>
    </row>
    <row r="6" spans="2:7" ht="30" customHeight="1" x14ac:dyDescent="0.25">
      <c r="B6" s="123" t="s">
        <v>248</v>
      </c>
      <c r="C6" s="186" t="s">
        <v>97</v>
      </c>
      <c r="D6" s="124" t="s">
        <v>165</v>
      </c>
      <c r="E6" s="186" t="s">
        <v>98</v>
      </c>
      <c r="F6" s="124" t="s">
        <v>165</v>
      </c>
      <c r="G6" s="125" t="s">
        <v>99</v>
      </c>
    </row>
    <row r="7" spans="2:7" ht="15" customHeight="1" x14ac:dyDescent="0.25">
      <c r="B7" s="157" t="s">
        <v>249</v>
      </c>
      <c r="C7" s="158"/>
      <c r="D7" s="158"/>
      <c r="E7" s="158"/>
      <c r="F7" s="158"/>
      <c r="G7" s="158"/>
    </row>
    <row r="8" spans="2:7" ht="15" customHeight="1" x14ac:dyDescent="0.2">
      <c r="B8" s="126" t="s">
        <v>166</v>
      </c>
      <c r="C8" s="199">
        <v>2937983</v>
      </c>
      <c r="D8" s="128">
        <f>C8/$C$8</f>
        <v>1</v>
      </c>
      <c r="E8" s="199">
        <v>2833624</v>
      </c>
      <c r="F8" s="128">
        <f>E8/$E$8</f>
        <v>1</v>
      </c>
      <c r="G8" s="128">
        <f>(E8-C8)/C8</f>
        <v>-3.5520627587021437E-2</v>
      </c>
    </row>
    <row r="9" spans="2:7" ht="15" customHeight="1" x14ac:dyDescent="0.25">
      <c r="B9" s="157" t="s">
        <v>250</v>
      </c>
      <c r="C9" s="158"/>
      <c r="D9" s="158"/>
      <c r="E9" s="158"/>
      <c r="F9" s="159"/>
      <c r="G9" s="159"/>
    </row>
    <row r="10" spans="2:7" ht="15" customHeight="1" x14ac:dyDescent="0.2">
      <c r="B10" s="200" t="s">
        <v>251</v>
      </c>
      <c r="C10" s="201">
        <v>1854418</v>
      </c>
      <c r="D10" s="202">
        <f t="shared" ref="D10:D15" si="0">C10/$C$8</f>
        <v>0.63118745071023219</v>
      </c>
      <c r="E10" s="201">
        <v>1828005</v>
      </c>
      <c r="F10" s="202">
        <f t="shared" ref="F10:F15" si="1">E10/$E$8</f>
        <v>0.64511205438689112</v>
      </c>
      <c r="G10" s="202">
        <f t="shared" ref="G10:G15" si="2">(E10-C10)/C10</f>
        <v>-1.4243282798160933E-2</v>
      </c>
    </row>
    <row r="11" spans="2:7" ht="15" customHeight="1" x14ac:dyDescent="0.2">
      <c r="B11" s="129" t="s">
        <v>252</v>
      </c>
      <c r="C11" s="160">
        <v>268016</v>
      </c>
      <c r="D11" s="161">
        <f t="shared" si="0"/>
        <v>9.1224489726455193E-2</v>
      </c>
      <c r="E11" s="160">
        <v>312051</v>
      </c>
      <c r="F11" s="161">
        <f t="shared" si="1"/>
        <v>0.11012434959613555</v>
      </c>
      <c r="G11" s="132">
        <f t="shared" si="2"/>
        <v>0.16429989254372873</v>
      </c>
    </row>
    <row r="12" spans="2:7" ht="15" customHeight="1" x14ac:dyDescent="0.2">
      <c r="B12" s="129" t="s">
        <v>253</v>
      </c>
      <c r="C12" s="160">
        <v>1133979</v>
      </c>
      <c r="D12" s="161">
        <f t="shared" si="0"/>
        <v>0.38597194061367951</v>
      </c>
      <c r="E12" s="160">
        <v>1084656</v>
      </c>
      <c r="F12" s="161">
        <f t="shared" si="1"/>
        <v>0.38278049593029984</v>
      </c>
      <c r="G12" s="132">
        <f t="shared" si="2"/>
        <v>-4.3495514467199126E-2</v>
      </c>
    </row>
    <row r="13" spans="2:7" ht="15" customHeight="1" x14ac:dyDescent="0.2">
      <c r="B13" s="129" t="s">
        <v>254</v>
      </c>
      <c r="C13" s="160">
        <v>356954</v>
      </c>
      <c r="D13" s="161">
        <f t="shared" si="0"/>
        <v>0.12149627822897546</v>
      </c>
      <c r="E13" s="160">
        <v>346862</v>
      </c>
      <c r="F13" s="161">
        <f t="shared" si="1"/>
        <v>0.12240932459634729</v>
      </c>
      <c r="G13" s="132">
        <f t="shared" si="2"/>
        <v>-2.8272550524717471E-2</v>
      </c>
    </row>
    <row r="14" spans="2:7" ht="15" customHeight="1" x14ac:dyDescent="0.2">
      <c r="B14" s="129" t="s">
        <v>255</v>
      </c>
      <c r="C14" s="160">
        <v>72617</v>
      </c>
      <c r="D14" s="161">
        <f t="shared" si="0"/>
        <v>2.4716616808198005E-2</v>
      </c>
      <c r="E14" s="160">
        <v>60745</v>
      </c>
      <c r="F14" s="161">
        <f t="shared" si="1"/>
        <v>2.143721255889984E-2</v>
      </c>
      <c r="G14" s="132">
        <f t="shared" si="2"/>
        <v>-0.16348788851095475</v>
      </c>
    </row>
    <row r="15" spans="2:7" ht="15" customHeight="1" x14ac:dyDescent="0.2">
      <c r="B15" s="129" t="s">
        <v>256</v>
      </c>
      <c r="C15" s="160">
        <v>22852</v>
      </c>
      <c r="D15" s="161">
        <f t="shared" si="0"/>
        <v>7.7781253329239821E-3</v>
      </c>
      <c r="E15" s="160">
        <v>23691</v>
      </c>
      <c r="F15" s="161">
        <f t="shared" si="1"/>
        <v>8.3606717052085947E-3</v>
      </c>
      <c r="G15" s="132">
        <f t="shared" si="2"/>
        <v>3.6714510764922111E-2</v>
      </c>
    </row>
    <row r="16" spans="2:7" ht="15" customHeight="1" x14ac:dyDescent="0.25">
      <c r="B16" s="157" t="s">
        <v>257</v>
      </c>
      <c r="C16" s="158"/>
      <c r="D16" s="158"/>
      <c r="E16" s="158"/>
      <c r="F16" s="159"/>
      <c r="G16" s="159"/>
    </row>
    <row r="17" spans="2:11" ht="15" customHeight="1" x14ac:dyDescent="0.2">
      <c r="B17" s="200" t="s">
        <v>258</v>
      </c>
      <c r="C17" s="201">
        <v>1083565</v>
      </c>
      <c r="D17" s="202">
        <f>C17/$C$8</f>
        <v>0.36881254928976787</v>
      </c>
      <c r="E17" s="201">
        <v>1005619</v>
      </c>
      <c r="F17" s="202">
        <f>E17/$E$8</f>
        <v>0.35488794561310888</v>
      </c>
      <c r="G17" s="202">
        <f>(E17-C17)/C17</f>
        <v>-7.1934770872075046E-2</v>
      </c>
    </row>
    <row r="18" spans="2:11" x14ac:dyDescent="0.2">
      <c r="B18" s="133" t="s">
        <v>153</v>
      </c>
      <c r="C18" s="133"/>
      <c r="D18" s="133"/>
      <c r="E18" s="133"/>
      <c r="F18" s="133"/>
      <c r="G18" s="133"/>
    </row>
    <row r="19" spans="2:11" ht="20.100000000000001" customHeight="1" thickBot="1" x14ac:dyDescent="0.3"/>
    <row r="20" spans="2:11" ht="30" customHeight="1" thickBot="1" x14ac:dyDescent="0.3">
      <c r="G20" s="46" t="s">
        <v>66</v>
      </c>
    </row>
    <row r="21" spans="2:11" ht="20.100000000000001" customHeight="1" x14ac:dyDescent="0.25"/>
    <row r="26" spans="2:11" x14ac:dyDescent="0.25"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 x14ac:dyDescent="0.3"/>
    <row r="30" spans="2:12" ht="30" customHeight="1" thickBot="1" x14ac:dyDescent="0.3">
      <c r="J30" s="46" t="s">
        <v>84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R50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8" width="10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88" t="s">
        <v>259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</row>
    <row r="6" spans="2:18" ht="30" customHeight="1" x14ac:dyDescent="0.25">
      <c r="B6" s="203"/>
      <c r="C6" s="193" t="s">
        <v>256</v>
      </c>
      <c r="D6" s="193" t="s">
        <v>48</v>
      </c>
      <c r="E6" s="204" t="s">
        <v>255</v>
      </c>
      <c r="F6" s="204" t="s">
        <v>48</v>
      </c>
      <c r="G6" s="193" t="s">
        <v>254</v>
      </c>
      <c r="H6" s="193" t="s">
        <v>48</v>
      </c>
      <c r="I6" s="204" t="s">
        <v>253</v>
      </c>
      <c r="J6" s="204" t="s">
        <v>48</v>
      </c>
      <c r="K6" s="193" t="s">
        <v>252</v>
      </c>
      <c r="L6" s="193" t="s">
        <v>48</v>
      </c>
      <c r="M6" s="204" t="s">
        <v>171</v>
      </c>
      <c r="N6" s="204" t="s">
        <v>48</v>
      </c>
      <c r="O6" s="193" t="s">
        <v>245</v>
      </c>
      <c r="P6" s="193" t="s">
        <v>48</v>
      </c>
      <c r="Q6" s="204" t="s">
        <v>173</v>
      </c>
      <c r="R6" s="204" t="s">
        <v>48</v>
      </c>
    </row>
    <row r="7" spans="2:18" x14ac:dyDescent="0.25">
      <c r="B7" s="30" t="s">
        <v>57</v>
      </c>
      <c r="C7" s="31">
        <v>23691</v>
      </c>
      <c r="D7" s="32">
        <v>3.6714510764922048E-2</v>
      </c>
      <c r="E7" s="31">
        <v>60745</v>
      </c>
      <c r="F7" s="32">
        <v>-0.16348788851095475</v>
      </c>
      <c r="G7" s="31">
        <v>346862</v>
      </c>
      <c r="H7" s="32">
        <v>-2.8272550524717444E-2</v>
      </c>
      <c r="I7" s="31">
        <v>1084656</v>
      </c>
      <c r="J7" s="32">
        <v>-4.3495514467199126E-2</v>
      </c>
      <c r="K7" s="31">
        <v>312051</v>
      </c>
      <c r="L7" s="32">
        <v>0.16429989254372868</v>
      </c>
      <c r="M7" s="31">
        <v>1828005</v>
      </c>
      <c r="N7" s="32">
        <v>-1.4243282798160894E-2</v>
      </c>
      <c r="O7" s="31">
        <v>1005619</v>
      </c>
      <c r="P7" s="32">
        <v>-7.1934770872075005E-2</v>
      </c>
      <c r="Q7" s="31">
        <v>2833624</v>
      </c>
      <c r="R7" s="32">
        <v>-3.5520627587021458E-2</v>
      </c>
    </row>
    <row r="8" spans="2:18" outlineLevel="1" x14ac:dyDescent="0.25">
      <c r="B8" s="43" t="s">
        <v>58</v>
      </c>
      <c r="C8" s="205">
        <v>2592</v>
      </c>
      <c r="D8" s="206">
        <v>-9.8748261474269849E-2</v>
      </c>
      <c r="E8" s="207">
        <v>7078</v>
      </c>
      <c r="F8" s="208">
        <v>-0.26301541024573094</v>
      </c>
      <c r="G8" s="205">
        <v>46321</v>
      </c>
      <c r="H8" s="206">
        <v>-3.9660820168345934E-2</v>
      </c>
      <c r="I8" s="207">
        <v>150516</v>
      </c>
      <c r="J8" s="208">
        <v>-9.0416852995564345E-2</v>
      </c>
      <c r="K8" s="205">
        <v>46920</v>
      </c>
      <c r="L8" s="206">
        <v>9.3502377179080831E-2</v>
      </c>
      <c r="M8" s="207">
        <v>253427</v>
      </c>
      <c r="N8" s="208">
        <v>-5.8242289111854362E-2</v>
      </c>
      <c r="O8" s="205">
        <v>131357</v>
      </c>
      <c r="P8" s="206">
        <v>-7.7834096206228387E-2</v>
      </c>
      <c r="Q8" s="207">
        <v>384784</v>
      </c>
      <c r="R8" s="208">
        <v>-6.5023423983826767E-2</v>
      </c>
    </row>
    <row r="9" spans="2:18" outlineLevel="1" x14ac:dyDescent="0.25">
      <c r="B9" s="43" t="s">
        <v>59</v>
      </c>
      <c r="C9" s="205">
        <v>4136</v>
      </c>
      <c r="D9" s="206">
        <v>0.16408668730650144</v>
      </c>
      <c r="E9" s="207">
        <v>9831</v>
      </c>
      <c r="F9" s="208">
        <v>6.9168026101142033E-2</v>
      </c>
      <c r="G9" s="205">
        <v>56507</v>
      </c>
      <c r="H9" s="206">
        <v>-3.2632470189797314E-3</v>
      </c>
      <c r="I9" s="207">
        <v>176132</v>
      </c>
      <c r="J9" s="208">
        <v>6.9716312487473564E-2</v>
      </c>
      <c r="K9" s="205">
        <v>51230</v>
      </c>
      <c r="L9" s="206">
        <v>0.26694035018300522</v>
      </c>
      <c r="M9" s="207">
        <v>297836</v>
      </c>
      <c r="N9" s="208">
        <v>8.4898134623300203E-2</v>
      </c>
      <c r="O9" s="205">
        <v>168404</v>
      </c>
      <c r="P9" s="206">
        <v>3.6370573682720675E-2</v>
      </c>
      <c r="Q9" s="207">
        <v>466240</v>
      </c>
      <c r="R9" s="208">
        <v>6.6854604906377846E-2</v>
      </c>
    </row>
    <row r="10" spans="2:18" outlineLevel="1" x14ac:dyDescent="0.25">
      <c r="B10" s="43" t="s">
        <v>60</v>
      </c>
      <c r="C10" s="205">
        <v>3887</v>
      </c>
      <c r="D10" s="206">
        <v>0.17467512843759447</v>
      </c>
      <c r="E10" s="207">
        <v>9398</v>
      </c>
      <c r="F10" s="208">
        <v>-0.17705779334500871</v>
      </c>
      <c r="G10" s="205">
        <v>48839</v>
      </c>
      <c r="H10" s="206">
        <v>-7.1325347024149055E-2</v>
      </c>
      <c r="I10" s="207">
        <v>140384</v>
      </c>
      <c r="J10" s="208">
        <v>-8.3272385330686483E-2</v>
      </c>
      <c r="K10" s="205">
        <v>42947</v>
      </c>
      <c r="L10" s="206">
        <v>8.6688089876268304E-2</v>
      </c>
      <c r="M10" s="207">
        <v>245455</v>
      </c>
      <c r="N10" s="208">
        <v>-5.5855155860541017E-2</v>
      </c>
      <c r="O10" s="205">
        <v>135229</v>
      </c>
      <c r="P10" s="206">
        <v>-3.9955415776283698E-2</v>
      </c>
      <c r="Q10" s="207">
        <v>380684</v>
      </c>
      <c r="R10" s="208">
        <v>-5.0267817270534088E-2</v>
      </c>
    </row>
    <row r="11" spans="2:18" outlineLevel="1" x14ac:dyDescent="0.25">
      <c r="B11" s="43" t="s">
        <v>61</v>
      </c>
      <c r="C11" s="205">
        <v>3685</v>
      </c>
      <c r="D11" s="206">
        <v>0.10197368421052633</v>
      </c>
      <c r="E11" s="207">
        <v>9123</v>
      </c>
      <c r="F11" s="208">
        <v>-0.15465159377316529</v>
      </c>
      <c r="G11" s="205">
        <v>49975</v>
      </c>
      <c r="H11" s="206">
        <v>3.6460169649708662E-2</v>
      </c>
      <c r="I11" s="207">
        <v>148103</v>
      </c>
      <c r="J11" s="208">
        <v>-8.3163609575515163E-2</v>
      </c>
      <c r="K11" s="205">
        <v>40051</v>
      </c>
      <c r="L11" s="206">
        <v>5.2173913043478182E-2</v>
      </c>
      <c r="M11" s="207">
        <v>250937</v>
      </c>
      <c r="N11" s="208">
        <v>-4.2060659273539303E-2</v>
      </c>
      <c r="O11" s="205">
        <v>137018</v>
      </c>
      <c r="P11" s="206">
        <v>-1.5038458773632413E-2</v>
      </c>
      <c r="Q11" s="207">
        <v>387955</v>
      </c>
      <c r="R11" s="208">
        <v>-3.2687968284442648E-2</v>
      </c>
    </row>
    <row r="12" spans="2:18" ht="30" customHeight="1" x14ac:dyDescent="0.25">
      <c r="B12" s="33" t="s">
        <v>62</v>
      </c>
      <c r="C12" s="199">
        <v>14300</v>
      </c>
      <c r="D12" s="209">
        <v>9.3105029811955342E-2</v>
      </c>
      <c r="E12" s="199">
        <v>35430</v>
      </c>
      <c r="F12" s="209">
        <v>-0.13608544049157545</v>
      </c>
      <c r="G12" s="199">
        <v>201642</v>
      </c>
      <c r="H12" s="209">
        <v>-1.9884996573228397E-2</v>
      </c>
      <c r="I12" s="199">
        <v>615135</v>
      </c>
      <c r="J12" s="209">
        <v>-4.6012431684666955E-2</v>
      </c>
      <c r="K12" s="199">
        <v>181148</v>
      </c>
      <c r="L12" s="209">
        <v>0.12563226247436776</v>
      </c>
      <c r="M12" s="199">
        <v>1047655</v>
      </c>
      <c r="N12" s="209">
        <v>-1.6803370997409806E-2</v>
      </c>
      <c r="O12" s="199">
        <v>572008</v>
      </c>
      <c r="P12" s="209">
        <v>-2.2049734572280988E-2</v>
      </c>
      <c r="Q12" s="199">
        <v>1619663</v>
      </c>
      <c r="R12" s="209">
        <v>-1.8662619322433405E-2</v>
      </c>
    </row>
    <row r="13" spans="2:18" outlineLevel="1" x14ac:dyDescent="0.25">
      <c r="B13" s="43" t="s">
        <v>49</v>
      </c>
      <c r="C13" s="205">
        <v>3014</v>
      </c>
      <c r="D13" s="206">
        <v>-0.13490241102181399</v>
      </c>
      <c r="E13" s="207">
        <v>8597</v>
      </c>
      <c r="F13" s="208">
        <v>-0.12738530247665447</v>
      </c>
      <c r="G13" s="205">
        <v>43743</v>
      </c>
      <c r="H13" s="206">
        <v>-8.2090022033364796E-2</v>
      </c>
      <c r="I13" s="207">
        <v>149535</v>
      </c>
      <c r="J13" s="208">
        <v>-2.7136221097419755E-2</v>
      </c>
      <c r="K13" s="205">
        <v>43027</v>
      </c>
      <c r="L13" s="206">
        <v>0.28392814514203857</v>
      </c>
      <c r="M13" s="207">
        <v>247916</v>
      </c>
      <c r="N13" s="208">
        <v>-1.1804567924611487E-3</v>
      </c>
      <c r="O13" s="205">
        <v>143997</v>
      </c>
      <c r="P13" s="206">
        <v>-0.14350717327686713</v>
      </c>
      <c r="Q13" s="207">
        <v>391913</v>
      </c>
      <c r="R13" s="208">
        <v>-5.8654970900697267E-2</v>
      </c>
    </row>
    <row r="14" spans="2:18" outlineLevel="1" x14ac:dyDescent="0.25">
      <c r="B14" s="43" t="s">
        <v>50</v>
      </c>
      <c r="C14" s="205">
        <v>3432</v>
      </c>
      <c r="D14" s="206">
        <v>9.578544061302674E-2</v>
      </c>
      <c r="E14" s="207">
        <v>8664</v>
      </c>
      <c r="F14" s="208">
        <v>-0.26638441998306517</v>
      </c>
      <c r="G14" s="205">
        <v>48472</v>
      </c>
      <c r="H14" s="206">
        <v>-4.5300559363428694E-2</v>
      </c>
      <c r="I14" s="207">
        <v>151478</v>
      </c>
      <c r="J14" s="208">
        <v>-5.1145368102578859E-2</v>
      </c>
      <c r="K14" s="205">
        <v>41451</v>
      </c>
      <c r="L14" s="206">
        <v>0.2732606358470282</v>
      </c>
      <c r="M14" s="207">
        <v>253497</v>
      </c>
      <c r="N14" s="208">
        <v>-1.7118241880951679E-2</v>
      </c>
      <c r="O14" s="205">
        <v>143488</v>
      </c>
      <c r="P14" s="206">
        <v>-7.0781903664080659E-2</v>
      </c>
      <c r="Q14" s="207">
        <v>396985</v>
      </c>
      <c r="R14" s="208">
        <v>-3.7215337229888679E-2</v>
      </c>
    </row>
    <row r="15" spans="2:18" outlineLevel="1" x14ac:dyDescent="0.25">
      <c r="B15" s="43" t="s">
        <v>51</v>
      </c>
      <c r="C15" s="205">
        <v>2945</v>
      </c>
      <c r="D15" s="206">
        <v>-6.6265060240963902E-2</v>
      </c>
      <c r="E15" s="207">
        <v>8054</v>
      </c>
      <c r="F15" s="208">
        <v>-0.19006436041834274</v>
      </c>
      <c r="G15" s="205">
        <v>53005</v>
      </c>
      <c r="H15" s="206">
        <v>3.9966662878356818E-3</v>
      </c>
      <c r="I15" s="207">
        <v>168508</v>
      </c>
      <c r="J15" s="208">
        <v>-4.1620693185308255E-2</v>
      </c>
      <c r="K15" s="205">
        <v>46425</v>
      </c>
      <c r="L15" s="206">
        <v>0.13179258392452287</v>
      </c>
      <c r="M15" s="207">
        <v>278937</v>
      </c>
      <c r="N15" s="208">
        <v>-1.3440052062517416E-2</v>
      </c>
      <c r="O15" s="205">
        <v>146126</v>
      </c>
      <c r="P15" s="206">
        <v>-0.1702949159086522</v>
      </c>
      <c r="Q15" s="207">
        <v>425063</v>
      </c>
      <c r="R15" s="208">
        <v>-7.3644179533839615E-2</v>
      </c>
    </row>
    <row r="16" spans="2:18" outlineLevel="1" x14ac:dyDescent="0.25">
      <c r="B16" s="43" t="s">
        <v>52</v>
      </c>
      <c r="C16" s="205">
        <v>2494</v>
      </c>
      <c r="D16" s="206">
        <v>-0.21842682544656844</v>
      </c>
      <c r="E16" s="207">
        <v>7282</v>
      </c>
      <c r="F16" s="208">
        <v>-0.22729202037351448</v>
      </c>
      <c r="G16" s="205">
        <v>46415</v>
      </c>
      <c r="H16" s="206">
        <v>-0.10168573032185646</v>
      </c>
      <c r="I16" s="207">
        <v>160379</v>
      </c>
      <c r="J16" s="208">
        <v>-5.0978141235783481E-2</v>
      </c>
      <c r="K16" s="205">
        <v>40855</v>
      </c>
      <c r="L16" s="206">
        <v>0.18585278068036692</v>
      </c>
      <c r="M16" s="207">
        <v>257425</v>
      </c>
      <c r="N16" s="208">
        <v>-3.849027004818284E-2</v>
      </c>
      <c r="O16" s="205">
        <v>130200</v>
      </c>
      <c r="P16" s="206">
        <v>-0.15179705669669907</v>
      </c>
      <c r="Q16" s="207">
        <v>387625</v>
      </c>
      <c r="R16" s="208">
        <v>-7.9780453005595553E-2</v>
      </c>
    </row>
    <row r="17" spans="2:18" outlineLevel="1" x14ac:dyDescent="0.25">
      <c r="B17" s="43" t="s">
        <v>53</v>
      </c>
      <c r="C17" s="205">
        <v>2640</v>
      </c>
      <c r="D17" s="206">
        <v>6.1519903498190587E-2</v>
      </c>
      <c r="E17" s="207">
        <v>7051</v>
      </c>
      <c r="F17" s="208">
        <v>-0.12060364180593663</v>
      </c>
      <c r="G17" s="205">
        <v>58951</v>
      </c>
      <c r="H17" s="206">
        <v>1.5626076769347463E-2</v>
      </c>
      <c r="I17" s="207">
        <v>180914</v>
      </c>
      <c r="J17" s="208">
        <v>-6.3121753675499659E-2</v>
      </c>
      <c r="K17" s="205">
        <v>44838</v>
      </c>
      <c r="L17" s="206">
        <v>0.21095416857968519</v>
      </c>
      <c r="M17" s="207">
        <v>294394</v>
      </c>
      <c r="N17" s="208">
        <v>-1.4346505780453267E-2</v>
      </c>
      <c r="O17" s="205">
        <v>168157</v>
      </c>
      <c r="P17" s="206">
        <v>-0.10636070382790119</v>
      </c>
      <c r="Q17" s="207">
        <v>462551</v>
      </c>
      <c r="R17" s="208">
        <v>-4.9910650097566012E-2</v>
      </c>
    </row>
    <row r="18" spans="2:18" outlineLevel="1" x14ac:dyDescent="0.25">
      <c r="B18" s="43" t="s">
        <v>54</v>
      </c>
      <c r="C18" s="205">
        <v>2684</v>
      </c>
      <c r="D18" s="206">
        <v>-0.17466174661746614</v>
      </c>
      <c r="E18" s="207">
        <v>6710</v>
      </c>
      <c r="F18" s="208">
        <v>-0.26060606060606062</v>
      </c>
      <c r="G18" s="205">
        <v>53859</v>
      </c>
      <c r="H18" s="206">
        <v>-5.3810477495520148E-2</v>
      </c>
      <c r="I18" s="207">
        <v>171827</v>
      </c>
      <c r="J18" s="208">
        <v>-0.1002173173094546</v>
      </c>
      <c r="K18" s="205">
        <v>43489</v>
      </c>
      <c r="L18" s="206">
        <v>0.16091401724460108</v>
      </c>
      <c r="M18" s="207">
        <v>278569</v>
      </c>
      <c r="N18" s="208">
        <v>-6.418409339044262E-2</v>
      </c>
      <c r="O18" s="205">
        <v>158284</v>
      </c>
      <c r="P18" s="206">
        <v>-0.17830036858225617</v>
      </c>
      <c r="Q18" s="207">
        <v>436853</v>
      </c>
      <c r="R18" s="208">
        <v>-0.10901785623234517</v>
      </c>
    </row>
    <row r="19" spans="2:18" outlineLevel="1" x14ac:dyDescent="0.25">
      <c r="B19" s="43" t="s">
        <v>55</v>
      </c>
      <c r="C19" s="205">
        <v>2886</v>
      </c>
      <c r="D19" s="206">
        <v>1.3342696629213391E-2</v>
      </c>
      <c r="E19" s="207">
        <v>6568</v>
      </c>
      <c r="F19" s="208">
        <v>-0.22013773450486818</v>
      </c>
      <c r="G19" s="205">
        <v>49147</v>
      </c>
      <c r="H19" s="206">
        <v>0.11388876297538642</v>
      </c>
      <c r="I19" s="207">
        <v>161195</v>
      </c>
      <c r="J19" s="208">
        <v>4.402935290193466E-2</v>
      </c>
      <c r="K19" s="205">
        <v>38040</v>
      </c>
      <c r="L19" s="206">
        <v>0.30897078558893365</v>
      </c>
      <c r="M19" s="207">
        <v>257836</v>
      </c>
      <c r="N19" s="208">
        <v>7.9489219175214565E-2</v>
      </c>
      <c r="O19" s="205">
        <v>138200</v>
      </c>
      <c r="P19" s="206">
        <v>-4.8425633292708992E-2</v>
      </c>
      <c r="Q19" s="207">
        <v>396036</v>
      </c>
      <c r="R19" s="208">
        <v>3.1120877518661327E-2</v>
      </c>
    </row>
    <row r="20" spans="2:18" outlineLevel="1" x14ac:dyDescent="0.25">
      <c r="B20" s="43" t="s">
        <v>56</v>
      </c>
      <c r="C20" s="205">
        <v>2383</v>
      </c>
      <c r="D20" s="206">
        <v>-0.77311244406360091</v>
      </c>
      <c r="E20" s="207">
        <v>7632</v>
      </c>
      <c r="F20" s="208">
        <v>-0.87294188156558516</v>
      </c>
      <c r="G20" s="205">
        <v>41376</v>
      </c>
      <c r="H20" s="206">
        <v>-0.35606567582289317</v>
      </c>
      <c r="I20" s="207">
        <v>152582</v>
      </c>
      <c r="J20" s="208">
        <v>-6.6276041666666341E-3</v>
      </c>
      <c r="K20" s="205">
        <v>35371</v>
      </c>
      <c r="L20" s="206">
        <v>0.13978667869687111</v>
      </c>
      <c r="M20" s="207">
        <v>239344</v>
      </c>
      <c r="N20" s="208">
        <v>-0.25078101033625699</v>
      </c>
      <c r="O20" s="205">
        <v>113982</v>
      </c>
      <c r="P20" s="206">
        <v>-0.25624461670973298</v>
      </c>
      <c r="Q20" s="207">
        <v>353326</v>
      </c>
      <c r="R20" s="208">
        <v>-0.25255230479575219</v>
      </c>
    </row>
    <row r="21" spans="2:18" x14ac:dyDescent="0.25">
      <c r="B21" s="30" t="s">
        <v>63</v>
      </c>
      <c r="C21" s="31">
        <v>22852</v>
      </c>
      <c r="D21" s="32">
        <v>1.2808580419270577E-2</v>
      </c>
      <c r="E21" s="31">
        <v>72617</v>
      </c>
      <c r="F21" s="32">
        <v>-3.3924461532321315E-2</v>
      </c>
      <c r="G21" s="31">
        <v>356954</v>
      </c>
      <c r="H21" s="32">
        <v>-7.0765345008872993E-3</v>
      </c>
      <c r="I21" s="31">
        <v>1133979</v>
      </c>
      <c r="J21" s="32">
        <v>2.4182535467718758E-2</v>
      </c>
      <c r="K21" s="31">
        <v>268016</v>
      </c>
      <c r="L21" s="32">
        <v>8.6955287437899154E-2</v>
      </c>
      <c r="M21" s="31">
        <v>1854418</v>
      </c>
      <c r="N21" s="32">
        <v>2.3970641747933508E-2</v>
      </c>
      <c r="O21" s="31">
        <v>1083565</v>
      </c>
      <c r="P21" s="32">
        <v>-6.3704862221223735E-2</v>
      </c>
      <c r="Q21" s="31">
        <v>2937983</v>
      </c>
      <c r="R21" s="32">
        <v>-1.0212589912667047E-2</v>
      </c>
    </row>
    <row r="22" spans="2:18" outlineLevel="1" x14ac:dyDescent="0.25">
      <c r="B22" s="43" t="s">
        <v>58</v>
      </c>
      <c r="C22" s="205">
        <v>2876</v>
      </c>
      <c r="D22" s="206">
        <v>-0.24712041884816749</v>
      </c>
      <c r="E22" s="207">
        <v>9604</v>
      </c>
      <c r="F22" s="208">
        <v>-7.9900364054416584E-2</v>
      </c>
      <c r="G22" s="205">
        <v>48234</v>
      </c>
      <c r="H22" s="206">
        <v>-0.12939732505459989</v>
      </c>
      <c r="I22" s="207">
        <v>165478</v>
      </c>
      <c r="J22" s="208">
        <v>-8.8180029865385312E-2</v>
      </c>
      <c r="K22" s="205">
        <v>42908</v>
      </c>
      <c r="L22" s="206">
        <v>8.1950678299460344E-2</v>
      </c>
      <c r="M22" s="207">
        <v>269100</v>
      </c>
      <c r="N22" s="208">
        <v>-7.4621733149931258E-2</v>
      </c>
      <c r="O22" s="205">
        <v>142444</v>
      </c>
      <c r="P22" s="206">
        <v>-0.22500122416335233</v>
      </c>
      <c r="Q22" s="207">
        <v>411544</v>
      </c>
      <c r="R22" s="208">
        <v>-0.13285952983466043</v>
      </c>
    </row>
    <row r="23" spans="2:18" outlineLevel="1" x14ac:dyDescent="0.25">
      <c r="B23" s="43" t="s">
        <v>59</v>
      </c>
      <c r="C23" s="205">
        <v>3553</v>
      </c>
      <c r="D23" s="206">
        <v>-5.4801808991753131E-2</v>
      </c>
      <c r="E23" s="207">
        <v>9195</v>
      </c>
      <c r="F23" s="208">
        <v>-0.25930401159980665</v>
      </c>
      <c r="G23" s="205">
        <v>56692</v>
      </c>
      <c r="H23" s="206">
        <v>-9.4525885415757127E-3</v>
      </c>
      <c r="I23" s="207">
        <v>164653</v>
      </c>
      <c r="J23" s="208">
        <v>-1.8257162448200859E-2</v>
      </c>
      <c r="K23" s="205">
        <v>40436</v>
      </c>
      <c r="L23" s="206">
        <v>0.10119825708061003</v>
      </c>
      <c r="M23" s="207">
        <v>274529</v>
      </c>
      <c r="N23" s="208">
        <v>-1.192048689718217E-2</v>
      </c>
      <c r="O23" s="205">
        <v>162494</v>
      </c>
      <c r="P23" s="206">
        <v>-7.8868752373772E-2</v>
      </c>
      <c r="Q23" s="207">
        <v>437023</v>
      </c>
      <c r="R23" s="208">
        <v>-3.7919814726757206E-2</v>
      </c>
    </row>
    <row r="24" spans="2:18" outlineLevel="1" x14ac:dyDescent="0.25">
      <c r="B24" s="43" t="s">
        <v>60</v>
      </c>
      <c r="C24" s="205">
        <v>3309</v>
      </c>
      <c r="D24" s="206">
        <v>0.23608516996638018</v>
      </c>
      <c r="E24" s="207">
        <v>11420</v>
      </c>
      <c r="F24" s="208">
        <v>-2.6262803116516853E-4</v>
      </c>
      <c r="G24" s="205">
        <v>52590</v>
      </c>
      <c r="H24" s="206">
        <v>1.1754747109409491E-2</v>
      </c>
      <c r="I24" s="207">
        <v>153136</v>
      </c>
      <c r="J24" s="208">
        <v>-5.2680467953256649E-3</v>
      </c>
      <c r="K24" s="205">
        <v>39521</v>
      </c>
      <c r="L24" s="206">
        <v>0.13062508940065798</v>
      </c>
      <c r="M24" s="207">
        <v>259976</v>
      </c>
      <c r="N24" s="208">
        <v>1.9589694918444867E-2</v>
      </c>
      <c r="O24" s="205">
        <v>140857</v>
      </c>
      <c r="P24" s="206">
        <v>-0.13397643991933506</v>
      </c>
      <c r="Q24" s="207">
        <v>400833</v>
      </c>
      <c r="R24" s="208">
        <v>-4.0217513630518953E-2</v>
      </c>
    </row>
    <row r="25" spans="2:18" outlineLevel="1" x14ac:dyDescent="0.25">
      <c r="B25" s="43" t="s">
        <v>61</v>
      </c>
      <c r="C25" s="205">
        <v>3344</v>
      </c>
      <c r="D25" s="206">
        <v>6.0168471720818406E-3</v>
      </c>
      <c r="E25" s="207">
        <v>10792</v>
      </c>
      <c r="F25" s="208">
        <v>8.9990910009090097E-2</v>
      </c>
      <c r="G25" s="205">
        <v>48217</v>
      </c>
      <c r="H25" s="206">
        <v>-3.3049232928908046E-2</v>
      </c>
      <c r="I25" s="207">
        <v>161537</v>
      </c>
      <c r="J25" s="208">
        <v>8.5590822642320985E-2</v>
      </c>
      <c r="K25" s="205">
        <v>38065</v>
      </c>
      <c r="L25" s="206">
        <v>0.31417227688589677</v>
      </c>
      <c r="M25" s="207">
        <v>261955</v>
      </c>
      <c r="N25" s="208">
        <v>8.7600059786760553E-2</v>
      </c>
      <c r="O25" s="205">
        <v>139110</v>
      </c>
      <c r="P25" s="206">
        <v>-3.8658226448474164E-2</v>
      </c>
      <c r="Q25" s="207">
        <v>401065</v>
      </c>
      <c r="R25" s="208">
        <v>4.0214233841684877E-2</v>
      </c>
    </row>
    <row r="26" spans="2:18" x14ac:dyDescent="0.25">
      <c r="B26" s="144">
        <v>2012</v>
      </c>
      <c r="C26" s="210">
        <v>58033</v>
      </c>
      <c r="D26" s="211">
        <v>-0.15871036952204232</v>
      </c>
      <c r="E26" s="210">
        <v>167895</v>
      </c>
      <c r="F26" s="211">
        <v>-0.3190777466845115</v>
      </c>
      <c r="G26" s="210">
        <v>951654</v>
      </c>
      <c r="H26" s="211">
        <v>-5.4411007795996502E-2</v>
      </c>
      <c r="I26" s="210">
        <v>3055547</v>
      </c>
      <c r="J26" s="211">
        <v>-2.7916547497738864E-2</v>
      </c>
      <c r="K26" s="210">
        <v>786259</v>
      </c>
      <c r="L26" s="211">
        <v>0.18447820283759309</v>
      </c>
      <c r="M26" s="210">
        <v>5019388</v>
      </c>
      <c r="N26" s="211">
        <v>-2.1383238735176668E-2</v>
      </c>
      <c r="O26" s="210">
        <v>2745855</v>
      </c>
      <c r="P26" s="211">
        <v>-0.13249240258901185</v>
      </c>
      <c r="Q26" s="210">
        <v>7765243</v>
      </c>
      <c r="R26" s="211">
        <v>-6.3784144435802603E-2</v>
      </c>
    </row>
    <row r="27" spans="2:18" hidden="1" outlineLevel="1" x14ac:dyDescent="0.25">
      <c r="B27" s="43" t="s">
        <v>49</v>
      </c>
      <c r="C27" s="205">
        <v>3484</v>
      </c>
      <c r="D27" s="206">
        <v>-4.9386084583901813E-2</v>
      </c>
      <c r="E27" s="207">
        <v>9852</v>
      </c>
      <c r="F27" s="208">
        <v>-8.0369644357322856E-2</v>
      </c>
      <c r="G27" s="205">
        <v>47655</v>
      </c>
      <c r="H27" s="206">
        <v>-6.5251834556371291E-3</v>
      </c>
      <c r="I27" s="207">
        <v>153706</v>
      </c>
      <c r="J27" s="208">
        <v>5.2679880011505809E-2</v>
      </c>
      <c r="K27" s="205">
        <v>33512</v>
      </c>
      <c r="L27" s="206">
        <v>4.4150179155631797E-2</v>
      </c>
      <c r="M27" s="207">
        <v>248209</v>
      </c>
      <c r="N27" s="208">
        <v>3.2247198020419532E-2</v>
      </c>
      <c r="O27" s="205">
        <v>168124</v>
      </c>
      <c r="P27" s="206">
        <v>1.5486832568253117E-2</v>
      </c>
      <c r="Q27" s="207">
        <v>416333</v>
      </c>
      <c r="R27" s="208">
        <v>2.541285420489392E-2</v>
      </c>
    </row>
    <row r="28" spans="2:18" hidden="1" outlineLevel="1" x14ac:dyDescent="0.25">
      <c r="B28" s="43" t="s">
        <v>50</v>
      </c>
      <c r="C28" s="205">
        <v>3132</v>
      </c>
      <c r="D28" s="206">
        <v>9.5104895104895171E-2</v>
      </c>
      <c r="E28" s="207">
        <v>11810</v>
      </c>
      <c r="F28" s="208">
        <v>6.9843282906060233E-2</v>
      </c>
      <c r="G28" s="205">
        <v>50772</v>
      </c>
      <c r="H28" s="206">
        <v>6.572070275602937E-2</v>
      </c>
      <c r="I28" s="207">
        <v>159643</v>
      </c>
      <c r="J28" s="208">
        <v>0.1068486882245272</v>
      </c>
      <c r="K28" s="205">
        <v>32555</v>
      </c>
      <c r="L28" s="206">
        <v>4.8943162778708693E-2</v>
      </c>
      <c r="M28" s="207">
        <v>257912</v>
      </c>
      <c r="N28" s="208">
        <v>8.9118610857741309E-2</v>
      </c>
      <c r="O28" s="205">
        <v>154418</v>
      </c>
      <c r="P28" s="206">
        <v>-3.3867022042031847E-2</v>
      </c>
      <c r="Q28" s="207">
        <v>412330</v>
      </c>
      <c r="R28" s="208">
        <v>3.9559902077203724E-2</v>
      </c>
    </row>
    <row r="29" spans="2:18" hidden="1" outlineLevel="1" x14ac:dyDescent="0.25">
      <c r="B29" s="43" t="s">
        <v>51</v>
      </c>
      <c r="C29" s="205">
        <v>3154</v>
      </c>
      <c r="D29" s="206">
        <v>0.28315703824247351</v>
      </c>
      <c r="E29" s="207">
        <v>9944</v>
      </c>
      <c r="F29" s="208">
        <v>7.6306959627665316E-2</v>
      </c>
      <c r="G29" s="205">
        <v>52794</v>
      </c>
      <c r="H29" s="206">
        <v>6.8509785666579059E-2</v>
      </c>
      <c r="I29" s="207">
        <v>175826</v>
      </c>
      <c r="J29" s="208">
        <v>6.5521713309173668E-2</v>
      </c>
      <c r="K29" s="205">
        <v>41019</v>
      </c>
      <c r="L29" s="206">
        <v>-4.9297733277708256E-2</v>
      </c>
      <c r="M29" s="207">
        <v>282737</v>
      </c>
      <c r="N29" s="208">
        <v>5.00285962579754E-2</v>
      </c>
      <c r="O29" s="205">
        <v>176118</v>
      </c>
      <c r="P29" s="206">
        <v>7.1661971145362324E-2</v>
      </c>
      <c r="Q29" s="207">
        <v>458855</v>
      </c>
      <c r="R29" s="208">
        <v>5.8227842262694063E-2</v>
      </c>
    </row>
    <row r="30" spans="2:18" hidden="1" outlineLevel="1" x14ac:dyDescent="0.25">
      <c r="B30" s="43" t="s">
        <v>52</v>
      </c>
      <c r="C30" s="205">
        <v>3191</v>
      </c>
      <c r="D30" s="206">
        <v>0.27131474103585651</v>
      </c>
      <c r="E30" s="207">
        <v>9424</v>
      </c>
      <c r="F30" s="208">
        <v>0.37757637772255515</v>
      </c>
      <c r="G30" s="205">
        <v>51669</v>
      </c>
      <c r="H30" s="206">
        <v>0.24159557851736158</v>
      </c>
      <c r="I30" s="207">
        <v>168994</v>
      </c>
      <c r="J30" s="208">
        <v>0.14181277659538538</v>
      </c>
      <c r="K30" s="205">
        <v>34452</v>
      </c>
      <c r="L30" s="206">
        <v>9.1116389548693499E-2</v>
      </c>
      <c r="M30" s="207">
        <v>267730</v>
      </c>
      <c r="N30" s="208">
        <v>0.16128668465295437</v>
      </c>
      <c r="O30" s="205">
        <v>153501</v>
      </c>
      <c r="P30" s="206">
        <v>0.15304183223538437</v>
      </c>
      <c r="Q30" s="207">
        <v>421231</v>
      </c>
      <c r="R30" s="208">
        <v>0.15826855444313992</v>
      </c>
    </row>
    <row r="31" spans="2:18" hidden="1" outlineLevel="1" x14ac:dyDescent="0.25">
      <c r="B31" s="43" t="s">
        <v>53</v>
      </c>
      <c r="C31" s="205">
        <v>2487</v>
      </c>
      <c r="D31" s="206">
        <v>0.25542655224634014</v>
      </c>
      <c r="E31" s="207">
        <v>8018</v>
      </c>
      <c r="F31" s="208">
        <v>0.11749128919860619</v>
      </c>
      <c r="G31" s="205">
        <v>58044</v>
      </c>
      <c r="H31" s="206">
        <v>8.4691284197936811E-2</v>
      </c>
      <c r="I31" s="207">
        <v>193103</v>
      </c>
      <c r="J31" s="208">
        <v>5.8388599616333137E-2</v>
      </c>
      <c r="K31" s="205">
        <v>37027</v>
      </c>
      <c r="L31" s="206">
        <v>-3.0402220592856355E-2</v>
      </c>
      <c r="M31" s="207">
        <v>298679</v>
      </c>
      <c r="N31" s="208">
        <v>5.426288183095318E-2</v>
      </c>
      <c r="O31" s="205">
        <v>188171</v>
      </c>
      <c r="P31" s="206">
        <v>3.4520484683218555E-2</v>
      </c>
      <c r="Q31" s="207">
        <v>486850</v>
      </c>
      <c r="R31" s="208">
        <v>4.6543622285564412E-2</v>
      </c>
    </row>
    <row r="32" spans="2:18" hidden="1" outlineLevel="1" x14ac:dyDescent="0.25">
      <c r="B32" s="43" t="s">
        <v>54</v>
      </c>
      <c r="C32" s="205">
        <v>3252</v>
      </c>
      <c r="D32" s="206">
        <v>0.21843387036343209</v>
      </c>
      <c r="E32" s="207">
        <v>9075</v>
      </c>
      <c r="F32" s="208">
        <v>0.2479372937293729</v>
      </c>
      <c r="G32" s="205">
        <v>56922</v>
      </c>
      <c r="H32" s="206">
        <v>0.11752002512957427</v>
      </c>
      <c r="I32" s="207">
        <v>190965</v>
      </c>
      <c r="J32" s="208">
        <v>0.12728227953460092</v>
      </c>
      <c r="K32" s="205">
        <v>37461</v>
      </c>
      <c r="L32" s="206">
        <v>7.7270374417668375E-2</v>
      </c>
      <c r="M32" s="207">
        <v>297675</v>
      </c>
      <c r="N32" s="208">
        <v>0.12307303417416837</v>
      </c>
      <c r="O32" s="205">
        <v>192630</v>
      </c>
      <c r="P32" s="206">
        <v>3.4504981069251706E-2</v>
      </c>
      <c r="Q32" s="207">
        <v>490305</v>
      </c>
      <c r="R32" s="208">
        <v>8.6526806113562227E-2</v>
      </c>
    </row>
    <row r="33" spans="2:18" hidden="1" outlineLevel="1" x14ac:dyDescent="0.25">
      <c r="B33" s="43" t="s">
        <v>55</v>
      </c>
      <c r="C33" s="205">
        <v>2848</v>
      </c>
      <c r="D33" s="206">
        <v>0.18174273858921164</v>
      </c>
      <c r="E33" s="207">
        <v>8422</v>
      </c>
      <c r="F33" s="208">
        <v>0.10888742593811718</v>
      </c>
      <c r="G33" s="205">
        <v>44122</v>
      </c>
      <c r="H33" s="206">
        <v>-1.8791558253830609E-2</v>
      </c>
      <c r="I33" s="207">
        <v>154397</v>
      </c>
      <c r="J33" s="208">
        <v>4.1737792741429525E-2</v>
      </c>
      <c r="K33" s="205">
        <v>29061</v>
      </c>
      <c r="L33" s="206">
        <v>5.0271051680520484E-2</v>
      </c>
      <c r="M33" s="207">
        <v>238850</v>
      </c>
      <c r="N33" s="208">
        <v>3.4641091950288638E-2</v>
      </c>
      <c r="O33" s="205">
        <v>145233</v>
      </c>
      <c r="P33" s="206">
        <v>7.9325421611493585E-3</v>
      </c>
      <c r="Q33" s="207">
        <v>384083</v>
      </c>
      <c r="R33" s="208">
        <v>2.4377038643207172E-2</v>
      </c>
    </row>
    <row r="34" spans="2:18" hidden="1" outlineLevel="1" x14ac:dyDescent="0.25">
      <c r="B34" s="43" t="s">
        <v>56</v>
      </c>
      <c r="C34" s="205">
        <v>10503</v>
      </c>
      <c r="D34" s="206">
        <v>2.8885597926693816</v>
      </c>
      <c r="E34" s="207">
        <v>60067</v>
      </c>
      <c r="F34" s="208">
        <v>7.0454058398071258</v>
      </c>
      <c r="G34" s="205">
        <v>64255</v>
      </c>
      <c r="H34" s="206">
        <v>0.33719720303005074</v>
      </c>
      <c r="I34" s="207">
        <v>153600</v>
      </c>
      <c r="J34" s="208">
        <v>6.034875533280859E-2</v>
      </c>
      <c r="K34" s="205">
        <v>31033</v>
      </c>
      <c r="L34" s="206">
        <v>2.5816474943805456E-2</v>
      </c>
      <c r="M34" s="207">
        <v>319458</v>
      </c>
      <c r="N34" s="208">
        <v>0.36913114100690447</v>
      </c>
      <c r="O34" s="205">
        <v>153252</v>
      </c>
      <c r="P34" s="206">
        <v>0.19758064516129026</v>
      </c>
      <c r="Q34" s="207">
        <v>472710</v>
      </c>
      <c r="R34" s="208">
        <v>0.30836956852672448</v>
      </c>
    </row>
    <row r="35" spans="2:18" collapsed="1" x14ac:dyDescent="0.25">
      <c r="B35" s="30" t="s">
        <v>64</v>
      </c>
      <c r="C35" s="31">
        <v>22563</v>
      </c>
      <c r="D35" s="32">
        <v>7.3968299300299911E-2</v>
      </c>
      <c r="E35" s="31">
        <v>75167</v>
      </c>
      <c r="F35" s="32">
        <v>0.21149165927955527</v>
      </c>
      <c r="G35" s="31">
        <v>359498</v>
      </c>
      <c r="H35" s="32">
        <v>4.0668810736172345E-2</v>
      </c>
      <c r="I35" s="31">
        <v>1107204</v>
      </c>
      <c r="J35" s="32">
        <v>0.10558763088364809</v>
      </c>
      <c r="K35" s="31">
        <v>246575</v>
      </c>
      <c r="L35" s="32">
        <v>0.17244150274120451</v>
      </c>
      <c r="M35" s="31">
        <v>1811007</v>
      </c>
      <c r="N35" s="32">
        <v>0.10408809747639713</v>
      </c>
      <c r="O35" s="31">
        <v>1157290</v>
      </c>
      <c r="P35" s="32">
        <v>5.6297405098529651E-2</v>
      </c>
      <c r="Q35" s="31">
        <v>2968297</v>
      </c>
      <c r="R35" s="32">
        <v>8.4949873605752346E-2</v>
      </c>
    </row>
    <row r="36" spans="2:18" hidden="1" outlineLevel="1" x14ac:dyDescent="0.25">
      <c r="B36" s="43" t="s">
        <v>58</v>
      </c>
      <c r="C36" s="205">
        <v>3820</v>
      </c>
      <c r="D36" s="206">
        <v>0.42484147706079822</v>
      </c>
      <c r="E36" s="207">
        <v>10438</v>
      </c>
      <c r="F36" s="208">
        <v>0.23555871212121215</v>
      </c>
      <c r="G36" s="205">
        <v>55403</v>
      </c>
      <c r="H36" s="206">
        <v>0.10193325112375184</v>
      </c>
      <c r="I36" s="207">
        <v>181481</v>
      </c>
      <c r="J36" s="208">
        <v>9.9005643969672708E-2</v>
      </c>
      <c r="K36" s="205">
        <v>39658</v>
      </c>
      <c r="L36" s="206">
        <v>0.22352142658809737</v>
      </c>
      <c r="M36" s="207">
        <v>290800</v>
      </c>
      <c r="N36" s="208">
        <v>0.12298804411628406</v>
      </c>
      <c r="O36" s="205">
        <v>183799</v>
      </c>
      <c r="P36" s="206">
        <v>0.12348637199948653</v>
      </c>
      <c r="Q36" s="207">
        <v>474599</v>
      </c>
      <c r="R36" s="208">
        <v>0.12318098019401291</v>
      </c>
    </row>
    <row r="37" spans="2:18" hidden="1" outlineLevel="1" x14ac:dyDescent="0.25">
      <c r="B37" s="43" t="s">
        <v>59</v>
      </c>
      <c r="C37" s="205">
        <v>3759</v>
      </c>
      <c r="D37" s="206">
        <v>0.20211064918452193</v>
      </c>
      <c r="E37" s="207">
        <v>12414</v>
      </c>
      <c r="F37" s="208">
        <v>0.33054662379421229</v>
      </c>
      <c r="G37" s="205">
        <v>57233</v>
      </c>
      <c r="H37" s="206">
        <v>0.10657179868912037</v>
      </c>
      <c r="I37" s="207">
        <v>167715</v>
      </c>
      <c r="J37" s="208">
        <v>0.17211906043176528</v>
      </c>
      <c r="K37" s="205">
        <v>36720</v>
      </c>
      <c r="L37" s="206">
        <v>0.12424223868715933</v>
      </c>
      <c r="M37" s="207">
        <v>277841</v>
      </c>
      <c r="N37" s="208">
        <v>0.15802306534904376</v>
      </c>
      <c r="O37" s="205">
        <v>176407</v>
      </c>
      <c r="P37" s="206">
        <v>7.2813408419183379E-2</v>
      </c>
      <c r="Q37" s="207">
        <v>454248</v>
      </c>
      <c r="R37" s="208">
        <v>0.12337243205947157</v>
      </c>
    </row>
    <row r="38" spans="2:18" hidden="1" outlineLevel="1" x14ac:dyDescent="0.25">
      <c r="B38" s="43" t="s">
        <v>60</v>
      </c>
      <c r="C38" s="205">
        <v>2677</v>
      </c>
      <c r="D38" s="206">
        <v>-0.2733441910966341</v>
      </c>
      <c r="E38" s="207">
        <v>11423</v>
      </c>
      <c r="F38" s="208">
        <v>0.18422143893842002</v>
      </c>
      <c r="G38" s="205">
        <v>51979</v>
      </c>
      <c r="H38" s="206">
        <v>6.9020833761799905E-2</v>
      </c>
      <c r="I38" s="207">
        <v>153947</v>
      </c>
      <c r="J38" s="208">
        <v>0.16121562297283032</v>
      </c>
      <c r="K38" s="205">
        <v>34955</v>
      </c>
      <c r="L38" s="206">
        <v>0.2184112377566314</v>
      </c>
      <c r="M38" s="207">
        <v>254981</v>
      </c>
      <c r="N38" s="208">
        <v>0.14230610708909763</v>
      </c>
      <c r="O38" s="205">
        <v>162648</v>
      </c>
      <c r="P38" s="206">
        <v>0.11150747278430417</v>
      </c>
      <c r="Q38" s="207">
        <v>417629</v>
      </c>
      <c r="R38" s="208">
        <v>0.13011064898375579</v>
      </c>
    </row>
    <row r="39" spans="2:18" hidden="1" outlineLevel="1" x14ac:dyDescent="0.25">
      <c r="B39" s="43" t="s">
        <v>61</v>
      </c>
      <c r="C39" s="205">
        <v>3324</v>
      </c>
      <c r="D39" s="206">
        <v>0.11282222966186817</v>
      </c>
      <c r="E39" s="207">
        <v>9901</v>
      </c>
      <c r="F39" s="208">
        <v>0.13076747373229791</v>
      </c>
      <c r="G39" s="205">
        <v>49865</v>
      </c>
      <c r="H39" s="206">
        <v>-1.9582784451740998E-2</v>
      </c>
      <c r="I39" s="207">
        <v>148801</v>
      </c>
      <c r="J39" s="208">
        <v>8.9199575449255164E-2</v>
      </c>
      <c r="K39" s="205">
        <v>28965</v>
      </c>
      <c r="L39" s="206">
        <v>6.1844710022728844E-2</v>
      </c>
      <c r="M39" s="207">
        <v>240856</v>
      </c>
      <c r="N39" s="208">
        <v>6.3395983169755032E-2</v>
      </c>
      <c r="O39" s="205">
        <v>144704</v>
      </c>
      <c r="P39" s="206">
        <v>-7.0861692564530676E-2</v>
      </c>
      <c r="Q39" s="207">
        <v>385560</v>
      </c>
      <c r="R39" s="208">
        <v>8.69355923157622E-3</v>
      </c>
    </row>
    <row r="40" spans="2:18" collapsed="1" x14ac:dyDescent="0.25">
      <c r="B40" s="145">
        <v>2011</v>
      </c>
      <c r="C40" s="212">
        <v>68981</v>
      </c>
      <c r="D40" s="213">
        <v>0.2497690008152913</v>
      </c>
      <c r="E40" s="212">
        <v>246570</v>
      </c>
      <c r="F40" s="213">
        <v>0.44454013392621761</v>
      </c>
      <c r="G40" s="212">
        <v>1006414</v>
      </c>
      <c r="H40" s="213">
        <v>7.9746031473558077E-2</v>
      </c>
      <c r="I40" s="212">
        <v>3143297</v>
      </c>
      <c r="J40" s="213">
        <v>9.9722803674819227E-2</v>
      </c>
      <c r="K40" s="212">
        <v>663802</v>
      </c>
      <c r="L40" s="213">
        <v>7.5685021965752552E-2</v>
      </c>
      <c r="M40" s="212">
        <v>5129064</v>
      </c>
      <c r="N40" s="213">
        <v>0.10699302661368826</v>
      </c>
      <c r="O40" s="212">
        <v>3165223</v>
      </c>
      <c r="P40" s="213">
        <v>5.0539504472360886E-2</v>
      </c>
      <c r="Q40" s="212">
        <v>8294287</v>
      </c>
      <c r="R40" s="213">
        <v>8.4748008181756429E-2</v>
      </c>
    </row>
    <row r="41" spans="2:18" hidden="1" outlineLevel="1" x14ac:dyDescent="0.25">
      <c r="B41" s="43" t="s">
        <v>49</v>
      </c>
      <c r="C41" s="205">
        <v>3665</v>
      </c>
      <c r="D41" s="206">
        <v>0.26161790017211706</v>
      </c>
      <c r="E41" s="207">
        <v>10713</v>
      </c>
      <c r="F41" s="208">
        <v>9.8881936608882892E-2</v>
      </c>
      <c r="G41" s="205">
        <v>47968</v>
      </c>
      <c r="H41" s="206">
        <v>-6.4623032311516004E-3</v>
      </c>
      <c r="I41" s="207">
        <v>146014</v>
      </c>
      <c r="J41" s="208">
        <v>6.3149387291486114E-2</v>
      </c>
      <c r="K41" s="205">
        <v>32095</v>
      </c>
      <c r="L41" s="206">
        <v>0.14326933352331417</v>
      </c>
      <c r="M41" s="207">
        <v>240455</v>
      </c>
      <c r="N41" s="208">
        <v>6.2324385459557874E-2</v>
      </c>
      <c r="O41" s="205">
        <v>165560</v>
      </c>
      <c r="P41" s="206">
        <v>7.388644928617305E-2</v>
      </c>
      <c r="Q41" s="207">
        <v>406015</v>
      </c>
      <c r="R41" s="208">
        <v>6.7008832719694489E-2</v>
      </c>
    </row>
    <row r="42" spans="2:18" hidden="1" outlineLevel="1" x14ac:dyDescent="0.25">
      <c r="B42" s="43" t="s">
        <v>50</v>
      </c>
      <c r="C42" s="205">
        <v>2860</v>
      </c>
      <c r="D42" s="206">
        <v>1.5264465743698885E-2</v>
      </c>
      <c r="E42" s="207">
        <v>11039</v>
      </c>
      <c r="F42" s="208">
        <v>0.29216902727379135</v>
      </c>
      <c r="G42" s="205">
        <v>47641</v>
      </c>
      <c r="H42" s="206">
        <v>-2.049837575558211E-2</v>
      </c>
      <c r="I42" s="207">
        <v>144232</v>
      </c>
      <c r="J42" s="208">
        <v>7.098728763217288E-2</v>
      </c>
      <c r="K42" s="205">
        <v>31036</v>
      </c>
      <c r="L42" s="206">
        <v>1.4978088822029001E-2</v>
      </c>
      <c r="M42" s="207">
        <v>236808</v>
      </c>
      <c r="N42" s="208">
        <v>5.1321210399204453E-2</v>
      </c>
      <c r="O42" s="205">
        <v>159831</v>
      </c>
      <c r="P42" s="206">
        <v>9.059459311925977E-2</v>
      </c>
      <c r="Q42" s="207">
        <v>396639</v>
      </c>
      <c r="R42" s="208">
        <v>6.6801684767698877E-2</v>
      </c>
    </row>
    <row r="43" spans="2:18" hidden="1" outlineLevel="1" x14ac:dyDescent="0.25">
      <c r="B43" s="43" t="s">
        <v>51</v>
      </c>
      <c r="C43" s="205">
        <v>2458</v>
      </c>
      <c r="D43" s="206">
        <v>-0.12464387464387461</v>
      </c>
      <c r="E43" s="207">
        <v>9239</v>
      </c>
      <c r="F43" s="208">
        <v>0.21999207711607016</v>
      </c>
      <c r="G43" s="205">
        <v>49409</v>
      </c>
      <c r="H43" s="206">
        <v>5.0182792042169799E-2</v>
      </c>
      <c r="I43" s="207">
        <v>165014</v>
      </c>
      <c r="J43" s="208">
        <v>8.5325668734091531E-2</v>
      </c>
      <c r="K43" s="205">
        <v>43146</v>
      </c>
      <c r="L43" s="206">
        <v>0.40926313038933881</v>
      </c>
      <c r="M43" s="207">
        <v>269266</v>
      </c>
      <c r="N43" s="208">
        <v>0.12153978157826772</v>
      </c>
      <c r="O43" s="205">
        <v>164341</v>
      </c>
      <c r="P43" s="206">
        <v>-2.6944200018205189E-3</v>
      </c>
      <c r="Q43" s="207">
        <v>433607</v>
      </c>
      <c r="R43" s="208">
        <v>7.0975693492495218E-2</v>
      </c>
    </row>
    <row r="44" spans="2:18" hidden="1" outlineLevel="1" x14ac:dyDescent="0.25">
      <c r="B44" s="43" t="s">
        <v>52</v>
      </c>
      <c r="C44" s="205">
        <v>2510</v>
      </c>
      <c r="D44" s="206">
        <v>3.8477451386015771E-2</v>
      </c>
      <c r="E44" s="207">
        <v>6841</v>
      </c>
      <c r="F44" s="208">
        <v>1.1982248520709948E-2</v>
      </c>
      <c r="G44" s="205">
        <v>41615</v>
      </c>
      <c r="H44" s="206">
        <v>5.9633845135334651E-2</v>
      </c>
      <c r="I44" s="207">
        <v>148005</v>
      </c>
      <c r="J44" s="208">
        <v>9.7674936032929205E-2</v>
      </c>
      <c r="K44" s="205">
        <v>31575</v>
      </c>
      <c r="L44" s="206">
        <v>3.3111932729116944E-2</v>
      </c>
      <c r="M44" s="207">
        <v>230546</v>
      </c>
      <c r="N44" s="208">
        <v>7.808349855972474E-2</v>
      </c>
      <c r="O44" s="205">
        <v>133127</v>
      </c>
      <c r="P44" s="206">
        <v>-5.1572318082726554E-2</v>
      </c>
      <c r="Q44" s="207">
        <v>363673</v>
      </c>
      <c r="R44" s="208">
        <v>2.6704195768659567E-2</v>
      </c>
    </row>
    <row r="45" spans="2:18" hidden="1" outlineLevel="1" x14ac:dyDescent="0.25">
      <c r="B45" s="43" t="s">
        <v>53</v>
      </c>
      <c r="C45" s="205">
        <v>1981</v>
      </c>
      <c r="D45" s="206">
        <v>-0.11523001339883876</v>
      </c>
      <c r="E45" s="207">
        <v>7175</v>
      </c>
      <c r="F45" s="208">
        <v>0.19802972115545159</v>
      </c>
      <c r="G45" s="205">
        <v>53512</v>
      </c>
      <c r="H45" s="206">
        <v>-6.4058525354178109E-3</v>
      </c>
      <c r="I45" s="207">
        <v>182450</v>
      </c>
      <c r="J45" s="208">
        <v>4.0081177067478491E-2</v>
      </c>
      <c r="K45" s="205">
        <v>38188</v>
      </c>
      <c r="L45" s="206">
        <v>0.16704357924332247</v>
      </c>
      <c r="M45" s="207">
        <v>283306</v>
      </c>
      <c r="N45" s="208">
        <v>4.8403928563498733E-2</v>
      </c>
      <c r="O45" s="205">
        <v>181892</v>
      </c>
      <c r="P45" s="206">
        <v>-7.9288910486140618E-2</v>
      </c>
      <c r="Q45" s="207">
        <v>465198</v>
      </c>
      <c r="R45" s="208">
        <v>-5.5239406390156232E-3</v>
      </c>
    </row>
    <row r="46" spans="2:18" hidden="1" outlineLevel="1" x14ac:dyDescent="0.25">
      <c r="B46" s="43" t="s">
        <v>54</v>
      </c>
      <c r="C46" s="205">
        <v>2669</v>
      </c>
      <c r="D46" s="206">
        <v>3.1298299845440525E-2</v>
      </c>
      <c r="E46" s="207">
        <v>7272</v>
      </c>
      <c r="F46" s="208">
        <v>-4.4415243101182611E-2</v>
      </c>
      <c r="G46" s="205">
        <v>50936</v>
      </c>
      <c r="H46" s="206">
        <v>-2.1684432920388019E-2</v>
      </c>
      <c r="I46" s="207">
        <v>169403</v>
      </c>
      <c r="J46" s="208">
        <v>4.413776950481374E-2</v>
      </c>
      <c r="K46" s="205">
        <v>34774</v>
      </c>
      <c r="L46" s="206">
        <v>0.1253721682847897</v>
      </c>
      <c r="M46" s="207">
        <v>265054</v>
      </c>
      <c r="N46" s="208">
        <v>3.7779213406158751E-2</v>
      </c>
      <c r="O46" s="205">
        <v>186205</v>
      </c>
      <c r="P46" s="206">
        <v>4.1473236758208021E-2</v>
      </c>
      <c r="Q46" s="207">
        <v>451259</v>
      </c>
      <c r="R46" s="208">
        <v>3.9300314374877576E-2</v>
      </c>
    </row>
    <row r="47" spans="2:18" hidden="1" outlineLevel="1" x14ac:dyDescent="0.25">
      <c r="B47" s="43" t="s">
        <v>55</v>
      </c>
      <c r="C47" s="205">
        <v>2410</v>
      </c>
      <c r="D47" s="206">
        <v>-0.18800539083557954</v>
      </c>
      <c r="E47" s="207">
        <v>7595</v>
      </c>
      <c r="F47" s="208">
        <v>0.17170626349892015</v>
      </c>
      <c r="G47" s="205">
        <v>44967</v>
      </c>
      <c r="H47" s="206">
        <v>-2.1882409240206235E-2</v>
      </c>
      <c r="I47" s="207">
        <v>148211</v>
      </c>
      <c r="J47" s="208">
        <v>0.1351945465686275</v>
      </c>
      <c r="K47" s="205">
        <v>27670</v>
      </c>
      <c r="L47" s="206">
        <v>-2.235684407904226E-3</v>
      </c>
      <c r="M47" s="207">
        <v>230853</v>
      </c>
      <c r="N47" s="208">
        <v>8.0190908452846044E-2</v>
      </c>
      <c r="O47" s="205">
        <v>144090</v>
      </c>
      <c r="P47" s="206">
        <v>5.8372446618628837E-2</v>
      </c>
      <c r="Q47" s="207">
        <v>374943</v>
      </c>
      <c r="R47" s="208">
        <v>7.1700518496075505E-2</v>
      </c>
    </row>
    <row r="48" spans="2:18" hidden="1" outlineLevel="1" x14ac:dyDescent="0.25">
      <c r="B48" s="43" t="s">
        <v>56</v>
      </c>
      <c r="C48" s="205">
        <v>2701</v>
      </c>
      <c r="D48" s="206">
        <v>-0.17350061199510403</v>
      </c>
      <c r="E48" s="207">
        <v>7466</v>
      </c>
      <c r="F48" s="208">
        <v>1.4677901603696641E-2</v>
      </c>
      <c r="G48" s="205">
        <v>48052</v>
      </c>
      <c r="H48" s="206">
        <v>7.1417422907980033E-2</v>
      </c>
      <c r="I48" s="207">
        <v>144858</v>
      </c>
      <c r="J48" s="208">
        <v>9.0198911742791932E-2</v>
      </c>
      <c r="K48" s="205">
        <v>30252</v>
      </c>
      <c r="L48" s="206">
        <v>5.1731330830204314E-2</v>
      </c>
      <c r="M48" s="207">
        <v>233329</v>
      </c>
      <c r="N48" s="208">
        <v>7.4694167065846306E-2</v>
      </c>
      <c r="O48" s="205">
        <v>127968</v>
      </c>
      <c r="P48" s="206">
        <v>-3.9142219986334381E-2</v>
      </c>
      <c r="Q48" s="207">
        <v>361297</v>
      </c>
      <c r="R48" s="208">
        <v>3.1413702243550334E-2</v>
      </c>
    </row>
    <row r="49" spans="2:18" collapsed="1" x14ac:dyDescent="0.25">
      <c r="B49" s="30" t="s">
        <v>65</v>
      </c>
      <c r="C49" s="31">
        <v>21009</v>
      </c>
      <c r="D49" s="32">
        <v>5.1682325308279511</v>
      </c>
      <c r="E49" s="31">
        <v>62045</v>
      </c>
      <c r="F49" s="32">
        <v>6.5105919380220314</v>
      </c>
      <c r="G49" s="31">
        <v>345449</v>
      </c>
      <c r="H49" s="32">
        <v>5.4491552319611687</v>
      </c>
      <c r="I49" s="31">
        <v>1001462</v>
      </c>
      <c r="J49" s="32">
        <v>5.5669639344262292</v>
      </c>
      <c r="K49" s="31">
        <v>210309</v>
      </c>
      <c r="L49" s="32">
        <v>4.9520292069960945</v>
      </c>
      <c r="M49" s="31">
        <v>1640274</v>
      </c>
      <c r="N49" s="32">
        <v>5.4816055890558193</v>
      </c>
      <c r="O49" s="31">
        <v>1095610</v>
      </c>
      <c r="P49" s="32">
        <v>5.6254444740088534</v>
      </c>
      <c r="Q49" s="31">
        <v>2735884</v>
      </c>
      <c r="R49" s="32">
        <v>5.5384508758932203</v>
      </c>
    </row>
    <row r="50" spans="2:18" hidden="1" outlineLevel="1" x14ac:dyDescent="0.25">
      <c r="B50" s="43" t="s">
        <v>58</v>
      </c>
      <c r="C50" s="205">
        <v>2681</v>
      </c>
      <c r="D50" s="206">
        <v>-0.21285965942454488</v>
      </c>
      <c r="E50" s="207">
        <v>8448</v>
      </c>
      <c r="F50" s="208">
        <v>2.2636484687083902E-2</v>
      </c>
      <c r="G50" s="205">
        <v>50278</v>
      </c>
      <c r="H50" s="206">
        <v>-6.1364697096984999E-2</v>
      </c>
      <c r="I50" s="207">
        <v>165132</v>
      </c>
      <c r="J50" s="208">
        <v>8.2832786885245868E-2</v>
      </c>
      <c r="K50" s="205">
        <v>32413</v>
      </c>
      <c r="L50" s="206">
        <v>-8.2668251542423743E-2</v>
      </c>
      <c r="M50" s="207">
        <v>258952</v>
      </c>
      <c r="N50" s="208">
        <v>2.3258754633178613E-2</v>
      </c>
      <c r="O50" s="205">
        <v>163597</v>
      </c>
      <c r="P50" s="206">
        <v>-1.0685518008756389E-2</v>
      </c>
      <c r="Q50" s="207">
        <v>422549</v>
      </c>
      <c r="R50" s="208">
        <v>9.8439404440409106E-3</v>
      </c>
    </row>
    <row r="51" spans="2:18" hidden="1" outlineLevel="1" x14ac:dyDescent="0.25">
      <c r="B51" s="43" t="s">
        <v>59</v>
      </c>
      <c r="C51" s="205">
        <v>3127</v>
      </c>
      <c r="D51" s="206">
        <v>-0.13571033720287451</v>
      </c>
      <c r="E51" s="207">
        <v>9330</v>
      </c>
      <c r="F51" s="208">
        <v>-0.14199006805223469</v>
      </c>
      <c r="G51" s="205">
        <v>51721</v>
      </c>
      <c r="H51" s="206">
        <v>-7.233561717544934E-2</v>
      </c>
      <c r="I51" s="207">
        <v>143087</v>
      </c>
      <c r="J51" s="208">
        <v>7.9706317346291966E-2</v>
      </c>
      <c r="K51" s="205">
        <v>32662</v>
      </c>
      <c r="L51" s="206">
        <v>0.19365566641084686</v>
      </c>
      <c r="M51" s="207">
        <v>239927</v>
      </c>
      <c r="N51" s="208">
        <v>4.2557999070103048E-2</v>
      </c>
      <c r="O51" s="205">
        <v>164434</v>
      </c>
      <c r="P51" s="206">
        <v>-8.3294773519163812E-2</v>
      </c>
      <c r="Q51" s="207">
        <v>404361</v>
      </c>
      <c r="R51" s="208">
        <v>-1.2568741025816399E-2</v>
      </c>
    </row>
    <row r="52" spans="2:18" hidden="1" outlineLevel="1" x14ac:dyDescent="0.25">
      <c r="B52" s="43" t="s">
        <v>60</v>
      </c>
      <c r="C52" s="205">
        <v>3684</v>
      </c>
      <c r="D52" s="206">
        <v>2.5612472160356337E-2</v>
      </c>
      <c r="E52" s="207">
        <v>9646</v>
      </c>
      <c r="F52" s="208">
        <v>-1.0970983287193703E-2</v>
      </c>
      <c r="G52" s="205">
        <v>48623</v>
      </c>
      <c r="H52" s="206">
        <v>-7.3353407531635884E-2</v>
      </c>
      <c r="I52" s="207">
        <v>132574</v>
      </c>
      <c r="J52" s="208">
        <v>2.5265453533064752E-2</v>
      </c>
      <c r="K52" s="205">
        <v>28689</v>
      </c>
      <c r="L52" s="206">
        <v>-1.8787182966287785E-3</v>
      </c>
      <c r="M52" s="207">
        <v>223216</v>
      </c>
      <c r="N52" s="208">
        <v>-2.9079766111128613E-3</v>
      </c>
      <c r="O52" s="205">
        <v>146331</v>
      </c>
      <c r="P52" s="206">
        <v>-9.5130321862535894E-2</v>
      </c>
      <c r="Q52" s="207">
        <v>369547</v>
      </c>
      <c r="R52" s="208">
        <v>-4.1586484846284355E-2</v>
      </c>
    </row>
    <row r="53" spans="2:18" hidden="1" outlineLevel="1" x14ac:dyDescent="0.25">
      <c r="B53" s="43" t="s">
        <v>61</v>
      </c>
      <c r="C53" s="205">
        <v>2987</v>
      </c>
      <c r="D53" s="206">
        <v>-0.15621468926553672</v>
      </c>
      <c r="E53" s="207">
        <v>8756</v>
      </c>
      <c r="F53" s="208">
        <v>-2.0910209102091071E-2</v>
      </c>
      <c r="G53" s="205">
        <v>50861</v>
      </c>
      <c r="H53" s="206">
        <v>2.6613570949809429E-3</v>
      </c>
      <c r="I53" s="207">
        <v>136615</v>
      </c>
      <c r="J53" s="208">
        <v>0.1188871325727483</v>
      </c>
      <c r="K53" s="205">
        <v>27278</v>
      </c>
      <c r="L53" s="206">
        <v>2.3517307268317023E-3</v>
      </c>
      <c r="M53" s="207">
        <v>226497</v>
      </c>
      <c r="N53" s="208">
        <v>6.5757898005853521E-2</v>
      </c>
      <c r="O53" s="205">
        <v>155740</v>
      </c>
      <c r="P53" s="206">
        <v>-7.4122514981451504E-2</v>
      </c>
      <c r="Q53" s="207">
        <v>382237</v>
      </c>
      <c r="R53" s="208">
        <v>3.9581855908386032E-3</v>
      </c>
    </row>
    <row r="54" spans="2:18" collapsed="1" x14ac:dyDescent="0.25">
      <c r="B54" s="145">
        <v>2010</v>
      </c>
      <c r="C54" s="212">
        <v>55195</v>
      </c>
      <c r="D54" s="213">
        <v>-6.2138924760415937E-2</v>
      </c>
      <c r="E54" s="212">
        <v>170691</v>
      </c>
      <c r="F54" s="213">
        <v>5.631501754429391E-2</v>
      </c>
      <c r="G54" s="212">
        <v>932084</v>
      </c>
      <c r="H54" s="213">
        <v>-1.7807484433335463E-2</v>
      </c>
      <c r="I54" s="212">
        <v>2858263</v>
      </c>
      <c r="J54" s="213">
        <v>7.578991583038408E-2</v>
      </c>
      <c r="K54" s="212">
        <v>617097</v>
      </c>
      <c r="L54" s="213">
        <v>8.92708680847909E-2</v>
      </c>
      <c r="M54" s="212">
        <v>4633330</v>
      </c>
      <c r="N54" s="213">
        <v>5.4744464067258525E-2</v>
      </c>
      <c r="O54" s="212">
        <v>3012950</v>
      </c>
      <c r="P54" s="213">
        <v>-1.7423173152933624E-2</v>
      </c>
      <c r="Q54" s="212">
        <v>7646280</v>
      </c>
      <c r="R54" s="213">
        <v>2.5077414239715656E-2</v>
      </c>
    </row>
    <row r="55" spans="2:18" hidden="1" outlineLevel="1" x14ac:dyDescent="0.25">
      <c r="B55" s="43" t="s">
        <v>49</v>
      </c>
      <c r="C55" s="205">
        <v>2905</v>
      </c>
      <c r="D55" s="206">
        <v>-0.40593047034764829</v>
      </c>
      <c r="E55" s="207">
        <v>9749</v>
      </c>
      <c r="F55" s="208">
        <v>-0.17590870667793745</v>
      </c>
      <c r="G55" s="205">
        <v>48280</v>
      </c>
      <c r="H55" s="206">
        <v>-0.13386674320978798</v>
      </c>
      <c r="I55" s="207">
        <v>137341</v>
      </c>
      <c r="J55" s="208">
        <v>2.0887379117080718E-2</v>
      </c>
      <c r="K55" s="205">
        <v>28073</v>
      </c>
      <c r="L55" s="206">
        <v>3.1564635849195222E-2</v>
      </c>
      <c r="M55" s="207">
        <v>226348</v>
      </c>
      <c r="N55" s="208">
        <v>-3.3555786120824771E-2</v>
      </c>
      <c r="O55" s="205">
        <v>154169</v>
      </c>
      <c r="P55" s="206">
        <v>-0.12401986408782018</v>
      </c>
      <c r="Q55" s="207">
        <v>380517</v>
      </c>
      <c r="R55" s="208">
        <v>-7.2369046545247118E-2</v>
      </c>
    </row>
    <row r="56" spans="2:18" hidden="1" outlineLevel="1" x14ac:dyDescent="0.25">
      <c r="B56" s="43" t="s">
        <v>50</v>
      </c>
      <c r="C56" s="205">
        <v>2817</v>
      </c>
      <c r="D56" s="206">
        <v>-0.41042277103390545</v>
      </c>
      <c r="E56" s="207">
        <v>8543</v>
      </c>
      <c r="F56" s="208">
        <v>-0.36657522058278347</v>
      </c>
      <c r="G56" s="205">
        <v>48638</v>
      </c>
      <c r="H56" s="206">
        <v>-0.16489818344150264</v>
      </c>
      <c r="I56" s="207">
        <v>134672</v>
      </c>
      <c r="J56" s="208">
        <v>-4.8637651264155091E-2</v>
      </c>
      <c r="K56" s="205">
        <v>30578</v>
      </c>
      <c r="L56" s="206">
        <v>7.7790701772937121E-2</v>
      </c>
      <c r="M56" s="207">
        <v>225248</v>
      </c>
      <c r="N56" s="208">
        <v>-8.5973989084342728E-2</v>
      </c>
      <c r="O56" s="205">
        <v>146554</v>
      </c>
      <c r="P56" s="206">
        <v>-0.2091200992957557</v>
      </c>
      <c r="Q56" s="207">
        <v>371802</v>
      </c>
      <c r="R56" s="208">
        <v>-0.1388289248158614</v>
      </c>
    </row>
    <row r="57" spans="2:18" hidden="1" outlineLevel="1" x14ac:dyDescent="0.25">
      <c r="B57" s="43" t="s">
        <v>51</v>
      </c>
      <c r="C57" s="205">
        <v>2808</v>
      </c>
      <c r="D57" s="206">
        <v>-0.46278936292328299</v>
      </c>
      <c r="E57" s="207">
        <v>7573</v>
      </c>
      <c r="F57" s="208">
        <v>-0.35383959044368596</v>
      </c>
      <c r="G57" s="205">
        <v>47048</v>
      </c>
      <c r="H57" s="206">
        <v>-0.20404676106853437</v>
      </c>
      <c r="I57" s="207">
        <v>152041</v>
      </c>
      <c r="J57" s="208">
        <v>2.5647771504125005E-2</v>
      </c>
      <c r="K57" s="205">
        <v>30616</v>
      </c>
      <c r="L57" s="206">
        <v>-8.8619652903878743E-2</v>
      </c>
      <c r="M57" s="207">
        <v>240086</v>
      </c>
      <c r="N57" s="208">
        <v>-6.9029966497084039E-2</v>
      </c>
      <c r="O57" s="205">
        <v>164785</v>
      </c>
      <c r="P57" s="206">
        <v>-0.10427843821513405</v>
      </c>
      <c r="Q57" s="207">
        <v>404871</v>
      </c>
      <c r="R57" s="208">
        <v>-8.3705814324543937E-2</v>
      </c>
    </row>
    <row r="58" spans="2:18" hidden="1" outlineLevel="1" x14ac:dyDescent="0.25">
      <c r="B58" s="43" t="s">
        <v>52</v>
      </c>
      <c r="C58" s="205">
        <v>2417</v>
      </c>
      <c r="D58" s="206">
        <v>-0.42941454202077434</v>
      </c>
      <c r="E58" s="207">
        <v>6760</v>
      </c>
      <c r="F58" s="208">
        <v>-0.354653937947494</v>
      </c>
      <c r="G58" s="205">
        <v>39273</v>
      </c>
      <c r="H58" s="206">
        <v>-0.20650987998545278</v>
      </c>
      <c r="I58" s="207">
        <v>134835</v>
      </c>
      <c r="J58" s="208">
        <v>-6.6498199944613701E-2</v>
      </c>
      <c r="K58" s="205">
        <v>30563</v>
      </c>
      <c r="L58" s="206">
        <v>-3.3917056517891009E-2</v>
      </c>
      <c r="M58" s="207">
        <v>213848</v>
      </c>
      <c r="N58" s="208">
        <v>-0.11000869814925029</v>
      </c>
      <c r="O58" s="205">
        <v>140366</v>
      </c>
      <c r="P58" s="206">
        <v>-7.0903771561709794E-2</v>
      </c>
      <c r="Q58" s="207">
        <v>354214</v>
      </c>
      <c r="R58" s="208">
        <v>-9.4912854949036563E-2</v>
      </c>
    </row>
    <row r="59" spans="2:18" hidden="1" outlineLevel="1" x14ac:dyDescent="0.25">
      <c r="B59" s="43" t="s">
        <v>53</v>
      </c>
      <c r="C59" s="205">
        <v>2239</v>
      </c>
      <c r="D59" s="206">
        <v>-0.51410590277777779</v>
      </c>
      <c r="E59" s="207">
        <v>5989</v>
      </c>
      <c r="F59" s="208">
        <v>-0.38918918918918921</v>
      </c>
      <c r="G59" s="205">
        <v>53857</v>
      </c>
      <c r="H59" s="206">
        <v>-0.19626014804202485</v>
      </c>
      <c r="I59" s="207">
        <v>175419</v>
      </c>
      <c r="J59" s="208">
        <v>-6.0956286200657406E-2</v>
      </c>
      <c r="K59" s="205">
        <v>32722</v>
      </c>
      <c r="L59" s="206">
        <v>-7.2821035928822386E-2</v>
      </c>
      <c r="M59" s="207">
        <v>270226</v>
      </c>
      <c r="N59" s="208">
        <v>-0.10969000293227116</v>
      </c>
      <c r="O59" s="205">
        <v>197556</v>
      </c>
      <c r="P59" s="206">
        <v>-0.13446018769222678</v>
      </c>
      <c r="Q59" s="207">
        <v>467782</v>
      </c>
      <c r="R59" s="208">
        <v>-0.12032194672458696</v>
      </c>
    </row>
    <row r="60" spans="2:18" hidden="1" outlineLevel="1" x14ac:dyDescent="0.25">
      <c r="B60" s="43" t="s">
        <v>54</v>
      </c>
      <c r="C60" s="205">
        <v>2588</v>
      </c>
      <c r="D60" s="206">
        <v>-0.33538777606574222</v>
      </c>
      <c r="E60" s="207">
        <v>7610</v>
      </c>
      <c r="F60" s="208">
        <v>-0.34118258159466708</v>
      </c>
      <c r="G60" s="205">
        <v>52065</v>
      </c>
      <c r="H60" s="206">
        <v>-0.11079040852575484</v>
      </c>
      <c r="I60" s="207">
        <v>162242</v>
      </c>
      <c r="J60" s="208">
        <v>-1.8843962795873193E-2</v>
      </c>
      <c r="K60" s="205">
        <v>30900</v>
      </c>
      <c r="L60" s="206">
        <v>-0.17865022195050639</v>
      </c>
      <c r="M60" s="207">
        <v>255405</v>
      </c>
      <c r="N60" s="208">
        <v>-7.7880393969152584E-2</v>
      </c>
      <c r="O60" s="205">
        <v>178790</v>
      </c>
      <c r="P60" s="206">
        <v>-6.1711160908742624E-2</v>
      </c>
      <c r="Q60" s="207">
        <v>434195</v>
      </c>
      <c r="R60" s="208">
        <v>-7.129030533126568E-2</v>
      </c>
    </row>
    <row r="61" spans="2:18" hidden="1" outlineLevel="1" x14ac:dyDescent="0.25">
      <c r="B61" s="43" t="s">
        <v>55</v>
      </c>
      <c r="C61" s="205">
        <v>2968</v>
      </c>
      <c r="D61" s="206">
        <v>-0.19039825422804146</v>
      </c>
      <c r="E61" s="207">
        <v>6482</v>
      </c>
      <c r="F61" s="208">
        <v>-0.38201925827056915</v>
      </c>
      <c r="G61" s="205">
        <v>45973</v>
      </c>
      <c r="H61" s="206">
        <v>-0.16072439162422181</v>
      </c>
      <c r="I61" s="207">
        <v>130560</v>
      </c>
      <c r="J61" s="208">
        <v>-0.10105551615635133</v>
      </c>
      <c r="K61" s="205">
        <v>27732</v>
      </c>
      <c r="L61" s="206">
        <v>-0.10803769579621114</v>
      </c>
      <c r="M61" s="207">
        <v>213715</v>
      </c>
      <c r="N61" s="208">
        <v>-0.12861860882328957</v>
      </c>
      <c r="O61" s="205">
        <v>136143</v>
      </c>
      <c r="P61" s="206">
        <v>-0.13379058477708994</v>
      </c>
      <c r="Q61" s="207">
        <v>349858</v>
      </c>
      <c r="R61" s="208">
        <v>-0.13063854424733679</v>
      </c>
    </row>
    <row r="62" spans="2:18" hidden="1" outlineLevel="1" x14ac:dyDescent="0.25">
      <c r="B62" s="43" t="s">
        <v>56</v>
      </c>
      <c r="C62" s="205">
        <v>3268</v>
      </c>
      <c r="D62" s="206">
        <v>-0.31831455986649981</v>
      </c>
      <c r="E62" s="207">
        <v>7358</v>
      </c>
      <c r="F62" s="208">
        <v>-0.37696867061812023</v>
      </c>
      <c r="G62" s="205">
        <v>44849</v>
      </c>
      <c r="H62" s="206">
        <v>-0.22703457309296471</v>
      </c>
      <c r="I62" s="207">
        <v>132873</v>
      </c>
      <c r="J62" s="208">
        <v>-0.12177953442874323</v>
      </c>
      <c r="K62" s="205">
        <v>28764</v>
      </c>
      <c r="L62" s="206">
        <v>-0.11465419064914284</v>
      </c>
      <c r="M62" s="207">
        <v>217112</v>
      </c>
      <c r="N62" s="208">
        <v>-0.15982555057214609</v>
      </c>
      <c r="O62" s="205">
        <v>133181</v>
      </c>
      <c r="P62" s="206">
        <v>-0.13950197710180134</v>
      </c>
      <c r="Q62" s="207">
        <v>350293</v>
      </c>
      <c r="R62" s="208">
        <v>-0.152212689231216</v>
      </c>
    </row>
    <row r="63" spans="2:18" collapsed="1" x14ac:dyDescent="0.25">
      <c r="B63" s="30" t="s">
        <v>67</v>
      </c>
      <c r="C63" s="31">
        <v>29051</v>
      </c>
      <c r="D63" s="32">
        <v>-0.14816443818906877</v>
      </c>
      <c r="E63" s="31">
        <v>74868</v>
      </c>
      <c r="F63" s="32">
        <v>-0.13070537010159655</v>
      </c>
      <c r="G63" s="31">
        <v>385610</v>
      </c>
      <c r="H63" s="32">
        <v>-0.12998648535838619</v>
      </c>
      <c r="I63" s="31">
        <v>960757</v>
      </c>
      <c r="J63" s="32">
        <v>-8.1899772758112555E-2</v>
      </c>
      <c r="K63" s="31">
        <v>207832</v>
      </c>
      <c r="L63" s="32">
        <v>-0.10906487649716645</v>
      </c>
      <c r="M63" s="31">
        <v>1658118</v>
      </c>
      <c r="N63" s="32">
        <v>-0.1004075547366845</v>
      </c>
      <c r="O63" s="31">
        <v>1219932</v>
      </c>
      <c r="P63" s="32">
        <v>-7.7265892333618691E-2</v>
      </c>
      <c r="Q63" s="31">
        <v>2878050</v>
      </c>
      <c r="R63" s="32">
        <v>-9.0741648742983183E-2</v>
      </c>
    </row>
    <row r="64" spans="2:18" hidden="1" outlineLevel="1" x14ac:dyDescent="0.25">
      <c r="B64" s="43" t="s">
        <v>58</v>
      </c>
      <c r="C64" s="205">
        <v>3406</v>
      </c>
      <c r="D64" s="206">
        <v>-0.26020851433536052</v>
      </c>
      <c r="E64" s="207">
        <v>8261</v>
      </c>
      <c r="F64" s="208">
        <v>-0.28900938118598851</v>
      </c>
      <c r="G64" s="205">
        <v>53565</v>
      </c>
      <c r="H64" s="206">
        <v>-0.13127037415462461</v>
      </c>
      <c r="I64" s="207">
        <v>152500</v>
      </c>
      <c r="J64" s="208">
        <v>1.9466802149905149E-2</v>
      </c>
      <c r="K64" s="205">
        <v>35334</v>
      </c>
      <c r="L64" s="206">
        <v>4.3747969160783384E-2</v>
      </c>
      <c r="M64" s="207">
        <v>253066</v>
      </c>
      <c r="N64" s="208">
        <v>-3.1596912633024998E-2</v>
      </c>
      <c r="O64" s="205">
        <v>165364</v>
      </c>
      <c r="P64" s="206">
        <v>1.3315685301272806E-2</v>
      </c>
      <c r="Q64" s="207">
        <v>418430</v>
      </c>
      <c r="R64" s="208">
        <v>-1.4331682818470082E-2</v>
      </c>
    </row>
    <row r="65" spans="2:18" hidden="1" outlineLevel="1" x14ac:dyDescent="0.25">
      <c r="B65" s="43" t="s">
        <v>59</v>
      </c>
      <c r="C65" s="205">
        <v>3618</v>
      </c>
      <c r="D65" s="206">
        <v>-0.25891028267103644</v>
      </c>
      <c r="E65" s="207">
        <v>10874</v>
      </c>
      <c r="F65" s="208">
        <v>-0.20610352631963202</v>
      </c>
      <c r="G65" s="205">
        <v>55754</v>
      </c>
      <c r="H65" s="206">
        <v>-0.20346876964397964</v>
      </c>
      <c r="I65" s="207">
        <v>132524</v>
      </c>
      <c r="J65" s="208">
        <v>-0.22221765745039235</v>
      </c>
      <c r="K65" s="205">
        <v>27363</v>
      </c>
      <c r="L65" s="206">
        <v>-0.23677898025214772</v>
      </c>
      <c r="M65" s="207">
        <v>230133</v>
      </c>
      <c r="N65" s="208">
        <v>-0.2193959581295325</v>
      </c>
      <c r="O65" s="205">
        <v>179375</v>
      </c>
      <c r="P65" s="206">
        <v>-0.15892605113729608</v>
      </c>
      <c r="Q65" s="207">
        <v>409508</v>
      </c>
      <c r="R65" s="208">
        <v>-0.19401357652194617</v>
      </c>
    </row>
    <row r="66" spans="2:18" hidden="1" outlineLevel="1" x14ac:dyDescent="0.25">
      <c r="B66" s="43" t="s">
        <v>60</v>
      </c>
      <c r="C66" s="205">
        <v>3592</v>
      </c>
      <c r="D66" s="206">
        <v>-0.36671368124118475</v>
      </c>
      <c r="E66" s="207">
        <v>9753</v>
      </c>
      <c r="F66" s="208">
        <v>-0.26872610032241129</v>
      </c>
      <c r="G66" s="205">
        <v>52472</v>
      </c>
      <c r="H66" s="206">
        <v>-0.17872626817548642</v>
      </c>
      <c r="I66" s="207">
        <v>129307</v>
      </c>
      <c r="J66" s="208">
        <v>-0.11383183590671409</v>
      </c>
      <c r="K66" s="205">
        <v>28743</v>
      </c>
      <c r="L66" s="206">
        <v>-0.10262254136746796</v>
      </c>
      <c r="M66" s="207">
        <v>223867</v>
      </c>
      <c r="N66" s="208">
        <v>-0.14176892967908394</v>
      </c>
      <c r="O66" s="205">
        <v>161715</v>
      </c>
      <c r="P66" s="206">
        <v>-0.1876516418765164</v>
      </c>
      <c r="Q66" s="207">
        <v>385582</v>
      </c>
      <c r="R66" s="208">
        <v>-0.16162881209259039</v>
      </c>
    </row>
    <row r="67" spans="2:18" hidden="1" outlineLevel="1" x14ac:dyDescent="0.25">
      <c r="B67" s="43" t="s">
        <v>61</v>
      </c>
      <c r="C67" s="205">
        <v>3540</v>
      </c>
      <c r="D67" s="206">
        <v>-0.24148275123205487</v>
      </c>
      <c r="E67" s="207">
        <v>8943</v>
      </c>
      <c r="F67" s="208">
        <v>-0.22443847021073626</v>
      </c>
      <c r="G67" s="205">
        <v>50726</v>
      </c>
      <c r="H67" s="206">
        <v>-0.13772353301149109</v>
      </c>
      <c r="I67" s="207">
        <v>122099</v>
      </c>
      <c r="J67" s="208">
        <v>-9.0096803761858246E-2</v>
      </c>
      <c r="K67" s="205">
        <v>27214</v>
      </c>
      <c r="L67" s="206">
        <v>-5.5888985255854284E-2</v>
      </c>
      <c r="M67" s="207">
        <v>212522</v>
      </c>
      <c r="N67" s="208">
        <v>-0.10720047050915815</v>
      </c>
      <c r="O67" s="205">
        <v>168208</v>
      </c>
      <c r="P67" s="206">
        <v>-2.0377736492979359E-2</v>
      </c>
      <c r="Q67" s="207">
        <v>380730</v>
      </c>
      <c r="R67" s="208">
        <v>-7.081686992217151E-2</v>
      </c>
    </row>
    <row r="68" spans="2:18" collapsed="1" x14ac:dyDescent="0.25">
      <c r="B68" s="145">
        <v>2009</v>
      </c>
      <c r="C68" s="212">
        <v>58852</v>
      </c>
      <c r="D68" s="213">
        <v>-0.35069176283677927</v>
      </c>
      <c r="E68" s="212">
        <v>161591</v>
      </c>
      <c r="F68" s="213">
        <v>-0.29304114239714396</v>
      </c>
      <c r="G68" s="212">
        <v>948983</v>
      </c>
      <c r="H68" s="213">
        <v>-0.16958890851926034</v>
      </c>
      <c r="I68" s="212">
        <v>2656897</v>
      </c>
      <c r="J68" s="213">
        <v>-6.5116442730444368E-2</v>
      </c>
      <c r="K68" s="212">
        <v>566523</v>
      </c>
      <c r="L68" s="213">
        <v>-6.7613005159602002E-2</v>
      </c>
      <c r="M68" s="212">
        <v>4392846</v>
      </c>
      <c r="N68" s="213">
        <v>-0.10561029832291469</v>
      </c>
      <c r="O68" s="212">
        <v>3066376</v>
      </c>
      <c r="P68" s="213">
        <v>-0.11551064487693663</v>
      </c>
      <c r="Q68" s="212">
        <v>7459222</v>
      </c>
      <c r="R68" s="213">
        <v>-0.1097068899522331</v>
      </c>
    </row>
    <row r="69" spans="2:18" hidden="1" outlineLevel="1" x14ac:dyDescent="0.25">
      <c r="B69" s="43" t="s">
        <v>49</v>
      </c>
      <c r="C69" s="205">
        <v>4890</v>
      </c>
      <c r="D69" s="206">
        <v>4.1533546325878579E-2</v>
      </c>
      <c r="E69" s="207">
        <v>11830</v>
      </c>
      <c r="F69" s="208">
        <v>2.6731470230862753E-2</v>
      </c>
      <c r="G69" s="205">
        <v>55742</v>
      </c>
      <c r="H69" s="206">
        <v>-8.8199692478816982E-2</v>
      </c>
      <c r="I69" s="207">
        <v>134531</v>
      </c>
      <c r="J69" s="208">
        <v>-3.9105466908561093E-2</v>
      </c>
      <c r="K69" s="205">
        <v>27214</v>
      </c>
      <c r="L69" s="206">
        <v>-0.15012023359670212</v>
      </c>
      <c r="M69" s="207">
        <v>234207</v>
      </c>
      <c r="N69" s="208">
        <v>-6.0835358371628567E-2</v>
      </c>
      <c r="O69" s="205">
        <v>175996</v>
      </c>
      <c r="P69" s="206">
        <v>-6.8597254416325359E-2</v>
      </c>
      <c r="Q69" s="207">
        <v>410203</v>
      </c>
      <c r="R69" s="208">
        <v>-6.4181358592495297E-2</v>
      </c>
    </row>
    <row r="70" spans="2:18" hidden="1" outlineLevel="1" x14ac:dyDescent="0.25">
      <c r="B70" s="43" t="s">
        <v>50</v>
      </c>
      <c r="C70" s="205">
        <v>4778</v>
      </c>
      <c r="D70" s="206">
        <v>-9.1980235651843434E-2</v>
      </c>
      <c r="E70" s="207">
        <v>13487</v>
      </c>
      <c r="F70" s="208">
        <v>4.4532218091697606E-2</v>
      </c>
      <c r="G70" s="205">
        <v>58242</v>
      </c>
      <c r="H70" s="206">
        <v>-8.7416367653280314E-2</v>
      </c>
      <c r="I70" s="207">
        <v>141557</v>
      </c>
      <c r="J70" s="208">
        <v>-3.8538079616385112E-2</v>
      </c>
      <c r="K70" s="205">
        <v>28371</v>
      </c>
      <c r="L70" s="206">
        <v>-0.17319461444308448</v>
      </c>
      <c r="M70" s="207">
        <v>246435</v>
      </c>
      <c r="N70" s="208">
        <v>-6.4904758290961539E-2</v>
      </c>
      <c r="O70" s="205">
        <v>185305</v>
      </c>
      <c r="P70" s="206">
        <v>-4.4770348987061226E-2</v>
      </c>
      <c r="Q70" s="207">
        <v>431740</v>
      </c>
      <c r="R70" s="208">
        <v>-5.6367888444473602E-2</v>
      </c>
    </row>
    <row r="71" spans="2:18" hidden="1" outlineLevel="1" x14ac:dyDescent="0.25">
      <c r="B71" s="43" t="s">
        <v>51</v>
      </c>
      <c r="C71" s="205">
        <v>5227</v>
      </c>
      <c r="D71" s="206">
        <v>0.20939379916705225</v>
      </c>
      <c r="E71" s="207">
        <v>11720</v>
      </c>
      <c r="F71" s="208">
        <v>1.851047188667776E-2</v>
      </c>
      <c r="G71" s="205">
        <v>59109</v>
      </c>
      <c r="H71" s="206">
        <v>-7.4889661001033003E-2</v>
      </c>
      <c r="I71" s="207">
        <v>148239</v>
      </c>
      <c r="J71" s="208">
        <v>-6.8522847232694972E-2</v>
      </c>
      <c r="K71" s="205">
        <v>33593</v>
      </c>
      <c r="L71" s="206">
        <v>-7.6582643832980524E-2</v>
      </c>
      <c r="M71" s="207">
        <v>257888</v>
      </c>
      <c r="N71" s="208">
        <v>-6.3063586755120915E-2</v>
      </c>
      <c r="O71" s="205">
        <v>183969</v>
      </c>
      <c r="P71" s="206">
        <v>-4.1318825626113886E-2</v>
      </c>
      <c r="Q71" s="207">
        <v>441857</v>
      </c>
      <c r="R71" s="208">
        <v>-5.4131060229822059E-2</v>
      </c>
    </row>
    <row r="72" spans="2:18" hidden="1" outlineLevel="1" x14ac:dyDescent="0.25">
      <c r="B72" s="43" t="s">
        <v>52</v>
      </c>
      <c r="C72" s="205">
        <v>4236</v>
      </c>
      <c r="D72" s="206">
        <v>7.3721759809750598E-3</v>
      </c>
      <c r="E72" s="207">
        <v>10475</v>
      </c>
      <c r="F72" s="208">
        <v>4.8968555978369688E-2</v>
      </c>
      <c r="G72" s="205">
        <v>49494</v>
      </c>
      <c r="H72" s="206">
        <v>-0.13693828796624063</v>
      </c>
      <c r="I72" s="207">
        <v>144440</v>
      </c>
      <c r="J72" s="208">
        <v>-3.4408070220005804E-2</v>
      </c>
      <c r="K72" s="205">
        <v>31636</v>
      </c>
      <c r="L72" s="206">
        <v>-2.2010634351428249E-2</v>
      </c>
      <c r="M72" s="207">
        <v>240281</v>
      </c>
      <c r="N72" s="208">
        <v>-5.2044990985233186E-2</v>
      </c>
      <c r="O72" s="205">
        <v>151078</v>
      </c>
      <c r="P72" s="206">
        <v>-3.2890356941670529E-2</v>
      </c>
      <c r="Q72" s="207">
        <v>391359</v>
      </c>
      <c r="R72" s="208">
        <v>-4.4741254951926934E-2</v>
      </c>
    </row>
    <row r="73" spans="2:18" hidden="1" outlineLevel="1" x14ac:dyDescent="0.25">
      <c r="B73" s="43" t="s">
        <v>53</v>
      </c>
      <c r="C73" s="205">
        <v>4608</v>
      </c>
      <c r="D73" s="206">
        <v>-1.9493177387914784E-3</v>
      </c>
      <c r="E73" s="207">
        <v>9805</v>
      </c>
      <c r="F73" s="208">
        <v>-3.7404280384841893E-2</v>
      </c>
      <c r="G73" s="205">
        <v>67008</v>
      </c>
      <c r="H73" s="206">
        <v>-8.5289942120781892E-2</v>
      </c>
      <c r="I73" s="207">
        <v>186806</v>
      </c>
      <c r="J73" s="208">
        <v>5.7175033813800624E-2</v>
      </c>
      <c r="K73" s="205">
        <v>35292</v>
      </c>
      <c r="L73" s="206">
        <v>3.4409988862184271E-2</v>
      </c>
      <c r="M73" s="207">
        <v>303519</v>
      </c>
      <c r="N73" s="208">
        <v>1.5521279443254876E-2</v>
      </c>
      <c r="O73" s="205">
        <v>228246</v>
      </c>
      <c r="P73" s="206">
        <v>-6.381904297555252E-3</v>
      </c>
      <c r="Q73" s="207">
        <v>531765</v>
      </c>
      <c r="R73" s="208">
        <v>6.0027393528467865E-3</v>
      </c>
    </row>
    <row r="74" spans="2:18" hidden="1" outlineLevel="1" x14ac:dyDescent="0.25">
      <c r="B74" s="43" t="s">
        <v>54</v>
      </c>
      <c r="C74" s="205">
        <v>3894</v>
      </c>
      <c r="D74" s="206">
        <v>-3.7330037082818346E-2</v>
      </c>
      <c r="E74" s="207">
        <v>11551</v>
      </c>
      <c r="F74" s="208">
        <v>0.22700233694497562</v>
      </c>
      <c r="G74" s="205">
        <v>58552</v>
      </c>
      <c r="H74" s="206">
        <v>-4.0571540932031191E-2</v>
      </c>
      <c r="I74" s="207">
        <v>165358</v>
      </c>
      <c r="J74" s="208">
        <v>-3.414639844863443E-2</v>
      </c>
      <c r="K74" s="205">
        <v>37621</v>
      </c>
      <c r="L74" s="206">
        <v>0.24251932095911233</v>
      </c>
      <c r="M74" s="207">
        <v>276976</v>
      </c>
      <c r="N74" s="208">
        <v>3.6489605716583107E-3</v>
      </c>
      <c r="O74" s="205">
        <v>190549</v>
      </c>
      <c r="P74" s="206">
        <v>1.7822406813521319E-3</v>
      </c>
      <c r="Q74" s="207">
        <v>467525</v>
      </c>
      <c r="R74" s="208">
        <v>2.8873029458640342E-3</v>
      </c>
    </row>
    <row r="75" spans="2:18" hidden="1" outlineLevel="1" x14ac:dyDescent="0.25">
      <c r="B75" s="43" t="s">
        <v>55</v>
      </c>
      <c r="C75" s="205">
        <v>3666</v>
      </c>
      <c r="D75" s="206">
        <v>-0.24567901234567902</v>
      </c>
      <c r="E75" s="207">
        <v>10489</v>
      </c>
      <c r="F75" s="208">
        <v>0.38013157894736849</v>
      </c>
      <c r="G75" s="205">
        <v>54777</v>
      </c>
      <c r="H75" s="206">
        <v>2.5748099322122853E-2</v>
      </c>
      <c r="I75" s="207">
        <v>145237</v>
      </c>
      <c r="J75" s="208">
        <v>-3.8840284303733763E-2</v>
      </c>
      <c r="K75" s="205">
        <v>31091</v>
      </c>
      <c r="L75" s="206">
        <v>3.7161824065116589E-2</v>
      </c>
      <c r="M75" s="207">
        <v>245260</v>
      </c>
      <c r="N75" s="208">
        <v>-6.823381724675559E-3</v>
      </c>
      <c r="O75" s="205">
        <v>157171</v>
      </c>
      <c r="P75" s="206">
        <v>-4.477385163305736E-2</v>
      </c>
      <c r="Q75" s="207">
        <v>402431</v>
      </c>
      <c r="R75" s="208">
        <v>-2.1998478673481037E-2</v>
      </c>
    </row>
    <row r="76" spans="2:18" hidden="1" outlineLevel="1" x14ac:dyDescent="0.25">
      <c r="B76" s="43" t="s">
        <v>56</v>
      </c>
      <c r="C76" s="205">
        <v>4794</v>
      </c>
      <c r="D76" s="206">
        <v>6.9850479803615251E-2</v>
      </c>
      <c r="E76" s="207">
        <v>11810</v>
      </c>
      <c r="F76" s="208">
        <v>0.29538225293407927</v>
      </c>
      <c r="G76" s="205">
        <v>58022</v>
      </c>
      <c r="H76" s="206">
        <v>0.28151780192596521</v>
      </c>
      <c r="I76" s="207">
        <v>151298</v>
      </c>
      <c r="J76" s="208">
        <v>0.19929293890104316</v>
      </c>
      <c r="K76" s="205">
        <v>32489</v>
      </c>
      <c r="L76" s="206">
        <v>0.27437828508668716</v>
      </c>
      <c r="M76" s="207">
        <v>258413</v>
      </c>
      <c r="N76" s="208">
        <v>0.22747525222777454</v>
      </c>
      <c r="O76" s="205">
        <v>154772</v>
      </c>
      <c r="P76" s="206">
        <v>0.18120416091094338</v>
      </c>
      <c r="Q76" s="207">
        <v>413185</v>
      </c>
      <c r="R76" s="208">
        <v>0.20972440587551566</v>
      </c>
    </row>
    <row r="77" spans="2:18" collapsed="1" x14ac:dyDescent="0.25">
      <c r="B77" s="30" t="s">
        <v>68</v>
      </c>
      <c r="C77" s="31">
        <v>34104</v>
      </c>
      <c r="D77" s="32">
        <v>-0.13564476885644772</v>
      </c>
      <c r="E77" s="31">
        <v>86125</v>
      </c>
      <c r="F77" s="32">
        <v>1.7568940664949517E-2</v>
      </c>
      <c r="G77" s="31">
        <v>443223</v>
      </c>
      <c r="H77" s="32">
        <v>3.7769379899412758E-2</v>
      </c>
      <c r="I77" s="31">
        <v>1046462</v>
      </c>
      <c r="J77" s="32">
        <v>1.285741663101625E-2</v>
      </c>
      <c r="K77" s="31">
        <v>233274</v>
      </c>
      <c r="L77" s="32">
        <v>-1.3340213511090049E-2</v>
      </c>
      <c r="M77" s="31">
        <v>1843188</v>
      </c>
      <c r="N77" s="32">
        <v>1.2300141916264939E-2</v>
      </c>
      <c r="O77" s="31">
        <v>1322084</v>
      </c>
      <c r="P77" s="32">
        <v>5.9447404682899663E-3</v>
      </c>
      <c r="Q77" s="31">
        <v>3165272</v>
      </c>
      <c r="R77" s="32">
        <v>9.6358510179859191E-3</v>
      </c>
    </row>
    <row r="78" spans="2:18" hidden="1" outlineLevel="1" x14ac:dyDescent="0.25">
      <c r="B78" s="43" t="s">
        <v>58</v>
      </c>
      <c r="C78" s="205">
        <v>4604</v>
      </c>
      <c r="D78" s="206">
        <v>-7.6429287863590822E-2</v>
      </c>
      <c r="E78" s="207">
        <v>11619</v>
      </c>
      <c r="F78" s="208">
        <v>0.10815450643776825</v>
      </c>
      <c r="G78" s="205">
        <v>61659</v>
      </c>
      <c r="H78" s="206">
        <v>2.7153542454480428E-2</v>
      </c>
      <c r="I78" s="207">
        <v>149588</v>
      </c>
      <c r="J78" s="208">
        <v>-5.7042178054300119E-2</v>
      </c>
      <c r="K78" s="205">
        <v>33853</v>
      </c>
      <c r="L78" s="206">
        <v>6.8490988858378232E-2</v>
      </c>
      <c r="M78" s="207">
        <v>261323</v>
      </c>
      <c r="N78" s="208">
        <v>-1.6913764629315486E-2</v>
      </c>
      <c r="O78" s="205">
        <v>163191</v>
      </c>
      <c r="P78" s="206">
        <v>-5.3515294226820886E-2</v>
      </c>
      <c r="Q78" s="207">
        <v>424514</v>
      </c>
      <c r="R78" s="208">
        <v>-3.1314106294082933E-2</v>
      </c>
    </row>
    <row r="79" spans="2:18" hidden="1" outlineLevel="1" x14ac:dyDescent="0.25">
      <c r="B79" s="43" t="s">
        <v>59</v>
      </c>
      <c r="C79" s="205">
        <v>4882</v>
      </c>
      <c r="D79" s="206">
        <v>-0.19279100529100535</v>
      </c>
      <c r="E79" s="207">
        <v>13697</v>
      </c>
      <c r="F79" s="208">
        <v>-2.2061973439954308E-2</v>
      </c>
      <c r="G79" s="205">
        <v>69996</v>
      </c>
      <c r="H79" s="206">
        <v>3.4892660713229606E-2</v>
      </c>
      <c r="I79" s="207">
        <v>170387</v>
      </c>
      <c r="J79" s="208">
        <v>8.5302079684066445E-2</v>
      </c>
      <c r="K79" s="205">
        <v>35852</v>
      </c>
      <c r="L79" s="206">
        <v>7.5151442451868222E-2</v>
      </c>
      <c r="M79" s="207">
        <v>294814</v>
      </c>
      <c r="N79" s="208">
        <v>6.0363772385093828E-2</v>
      </c>
      <c r="O79" s="205">
        <v>213269</v>
      </c>
      <c r="P79" s="206">
        <v>1.0763135195594353E-2</v>
      </c>
      <c r="Q79" s="207">
        <v>508083</v>
      </c>
      <c r="R79" s="208">
        <v>3.8962924489140738E-2</v>
      </c>
    </row>
    <row r="80" spans="2:18" hidden="1" outlineLevel="1" x14ac:dyDescent="0.25">
      <c r="B80" s="43" t="s">
        <v>60</v>
      </c>
      <c r="C80" s="205">
        <v>5672</v>
      </c>
      <c r="D80" s="206">
        <v>8.3555555555554495E-3</v>
      </c>
      <c r="E80" s="207">
        <v>13337</v>
      </c>
      <c r="F80" s="208">
        <v>0.17063108926533843</v>
      </c>
      <c r="G80" s="205">
        <v>63891</v>
      </c>
      <c r="H80" s="206">
        <v>6.8929748540262015E-2</v>
      </c>
      <c r="I80" s="207">
        <v>145917</v>
      </c>
      <c r="J80" s="208">
        <v>9.3371598129720734E-2</v>
      </c>
      <c r="K80" s="205">
        <v>32030</v>
      </c>
      <c r="L80" s="206">
        <v>-1.1145071161742459E-2</v>
      </c>
      <c r="M80" s="207">
        <v>260847</v>
      </c>
      <c r="N80" s="208">
        <v>7.5054814619429866E-2</v>
      </c>
      <c r="O80" s="205">
        <v>199071</v>
      </c>
      <c r="P80" s="206">
        <v>9.8322758620689621E-2</v>
      </c>
      <c r="Q80" s="207">
        <v>459918</v>
      </c>
      <c r="R80" s="208">
        <v>8.5003986921011743E-2</v>
      </c>
    </row>
    <row r="81" spans="2:18" hidden="1" outlineLevel="1" x14ac:dyDescent="0.25">
      <c r="B81" s="43" t="s">
        <v>61</v>
      </c>
      <c r="C81" s="205">
        <v>4667</v>
      </c>
      <c r="D81" s="206">
        <v>-0.13972350230414743</v>
      </c>
      <c r="E81" s="207">
        <v>11531</v>
      </c>
      <c r="F81" s="208">
        <v>0.14531187922129529</v>
      </c>
      <c r="G81" s="205">
        <v>58828</v>
      </c>
      <c r="H81" s="206">
        <v>2.8407600999947658E-2</v>
      </c>
      <c r="I81" s="207">
        <v>134189</v>
      </c>
      <c r="J81" s="208">
        <v>6.7975660811956384E-3</v>
      </c>
      <c r="K81" s="205">
        <v>28825</v>
      </c>
      <c r="L81" s="206">
        <v>-4.1371512188632775E-2</v>
      </c>
      <c r="M81" s="207">
        <v>238040</v>
      </c>
      <c r="N81" s="208">
        <v>8.4389615671389695E-3</v>
      </c>
      <c r="O81" s="205">
        <v>171707</v>
      </c>
      <c r="P81" s="206">
        <v>3.6766854884906497E-3</v>
      </c>
      <c r="Q81" s="207">
        <v>409747</v>
      </c>
      <c r="R81" s="208">
        <v>6.4378104075888398E-3</v>
      </c>
    </row>
    <row r="82" spans="2:18" collapsed="1" x14ac:dyDescent="0.25">
      <c r="B82" s="145">
        <v>2008</v>
      </c>
      <c r="C82" s="212">
        <v>90638</v>
      </c>
      <c r="D82" s="213">
        <v>-4.5232376859225543E-2</v>
      </c>
      <c r="E82" s="212">
        <v>228572</v>
      </c>
      <c r="F82" s="213">
        <v>8.7977000223714796E-2</v>
      </c>
      <c r="G82" s="212">
        <v>1142787</v>
      </c>
      <c r="H82" s="213">
        <v>-1.252759691865013E-2</v>
      </c>
      <c r="I82" s="212">
        <v>2841955</v>
      </c>
      <c r="J82" s="213">
        <v>3.4230614420991401E-3</v>
      </c>
      <c r="K82" s="212">
        <v>607605</v>
      </c>
      <c r="L82" s="213">
        <v>-8.1877702527337615E-3</v>
      </c>
      <c r="M82" s="212">
        <v>4911557</v>
      </c>
      <c r="N82" s="213">
        <v>8.9053056262167196E-4</v>
      </c>
      <c r="O82" s="212">
        <v>3466832</v>
      </c>
      <c r="P82" s="213">
        <v>-7.458877117339946E-3</v>
      </c>
      <c r="Q82" s="212">
        <v>8378389</v>
      </c>
      <c r="R82" s="213">
        <v>-2.5812873984889517E-3</v>
      </c>
    </row>
    <row r="83" spans="2:18" hidden="1" outlineLevel="1" x14ac:dyDescent="0.25">
      <c r="B83" s="43" t="s">
        <v>49</v>
      </c>
      <c r="C83" s="205">
        <v>4695</v>
      </c>
      <c r="D83" s="206">
        <v>-0.14558689717925388</v>
      </c>
      <c r="E83" s="207">
        <v>11522</v>
      </c>
      <c r="F83" s="208">
        <v>-0.15360317343715568</v>
      </c>
      <c r="G83" s="205">
        <v>61134</v>
      </c>
      <c r="H83" s="206">
        <v>-2.8218637349731734E-3</v>
      </c>
      <c r="I83" s="207">
        <v>140006</v>
      </c>
      <c r="J83" s="208">
        <v>-1.7074095395891553E-2</v>
      </c>
      <c r="K83" s="205">
        <v>32021</v>
      </c>
      <c r="L83" s="206">
        <v>-6.70143643833222E-2</v>
      </c>
      <c r="M83" s="207">
        <v>249378</v>
      </c>
      <c r="N83" s="208">
        <v>-3.0314106402668961E-2</v>
      </c>
      <c r="O83" s="205">
        <v>188958</v>
      </c>
      <c r="P83" s="206">
        <v>-5.16965356646375E-2</v>
      </c>
      <c r="Q83" s="207">
        <v>438336</v>
      </c>
      <c r="R83" s="208">
        <v>-3.96487545817239E-2</v>
      </c>
    </row>
    <row r="84" spans="2:18" hidden="1" outlineLevel="1" x14ac:dyDescent="0.25">
      <c r="B84" s="43" t="s">
        <v>50</v>
      </c>
      <c r="C84" s="205">
        <v>5262</v>
      </c>
      <c r="D84" s="206">
        <v>-0.19528979966355708</v>
      </c>
      <c r="E84" s="207">
        <v>12912</v>
      </c>
      <c r="F84" s="208">
        <v>6.7051302042726579E-3</v>
      </c>
      <c r="G84" s="205">
        <v>63821</v>
      </c>
      <c r="H84" s="206">
        <v>8.1143805796954238E-2</v>
      </c>
      <c r="I84" s="207">
        <v>147231</v>
      </c>
      <c r="J84" s="208">
        <v>2.2032945292488337E-2</v>
      </c>
      <c r="K84" s="205">
        <v>34314</v>
      </c>
      <c r="L84" s="206">
        <v>-1.4871382636655994E-2</v>
      </c>
      <c r="M84" s="207">
        <v>263540</v>
      </c>
      <c r="N84" s="208">
        <v>2.4311561109275681E-2</v>
      </c>
      <c r="O84" s="205">
        <v>193990</v>
      </c>
      <c r="P84" s="206">
        <v>0.10692032045283373</v>
      </c>
      <c r="Q84" s="207">
        <v>457530</v>
      </c>
      <c r="R84" s="208">
        <v>5.778234000790694E-2</v>
      </c>
    </row>
    <row r="85" spans="2:18" hidden="1" outlineLevel="1" x14ac:dyDescent="0.25">
      <c r="B85" s="43" t="s">
        <v>51</v>
      </c>
      <c r="C85" s="205">
        <v>4322</v>
      </c>
      <c r="D85" s="206">
        <v>-0.19048510957108078</v>
      </c>
      <c r="E85" s="207">
        <v>11507</v>
      </c>
      <c r="F85" s="208">
        <v>-6.0422960725075581E-2</v>
      </c>
      <c r="G85" s="205">
        <v>63894</v>
      </c>
      <c r="H85" s="206">
        <v>2.8640425018111593E-2</v>
      </c>
      <c r="I85" s="207">
        <v>159144</v>
      </c>
      <c r="J85" s="208">
        <v>-3.1452358926919555E-2</v>
      </c>
      <c r="K85" s="205">
        <v>36379</v>
      </c>
      <c r="L85" s="206">
        <v>-8.5633137284471972E-2</v>
      </c>
      <c r="M85" s="207">
        <v>275246</v>
      </c>
      <c r="N85" s="208">
        <v>-3.0137526911652279E-2</v>
      </c>
      <c r="O85" s="205">
        <v>191898</v>
      </c>
      <c r="P85" s="206">
        <v>-5.9397302172378597E-2</v>
      </c>
      <c r="Q85" s="207">
        <v>467144</v>
      </c>
      <c r="R85" s="208">
        <v>-4.2374670725582431E-2</v>
      </c>
    </row>
    <row r="86" spans="2:18" hidden="1" outlineLevel="1" x14ac:dyDescent="0.25">
      <c r="B86" s="43" t="s">
        <v>52</v>
      </c>
      <c r="C86" s="205">
        <v>4205</v>
      </c>
      <c r="D86" s="206">
        <v>-0.19351745301112389</v>
      </c>
      <c r="E86" s="207">
        <v>9986</v>
      </c>
      <c r="F86" s="208">
        <v>4.2271161674146684E-2</v>
      </c>
      <c r="G86" s="205">
        <v>57347</v>
      </c>
      <c r="H86" s="206">
        <v>-5.3938742238718307E-3</v>
      </c>
      <c r="I86" s="207">
        <v>149587</v>
      </c>
      <c r="J86" s="208">
        <v>-9.4378117886375734E-2</v>
      </c>
      <c r="K86" s="205">
        <v>32348</v>
      </c>
      <c r="L86" s="206">
        <v>-4.2675347736016556E-2</v>
      </c>
      <c r="M86" s="207">
        <v>253473</v>
      </c>
      <c r="N86" s="208">
        <v>-6.611917367612441E-2</v>
      </c>
      <c r="O86" s="205">
        <v>156216</v>
      </c>
      <c r="P86" s="206">
        <v>-0.18851782013121599</v>
      </c>
      <c r="Q86" s="207">
        <v>409689</v>
      </c>
      <c r="R86" s="208">
        <v>-0.11690873113384459</v>
      </c>
    </row>
    <row r="87" spans="2:18" hidden="1" outlineLevel="1" x14ac:dyDescent="0.25">
      <c r="B87" s="43" t="s">
        <v>53</v>
      </c>
      <c r="C87" s="205">
        <v>4617</v>
      </c>
      <c r="D87" s="206">
        <v>4.6464188576609278E-2</v>
      </c>
      <c r="E87" s="207">
        <v>10186</v>
      </c>
      <c r="F87" s="208">
        <v>9.914733293674427E-3</v>
      </c>
      <c r="G87" s="205">
        <v>73256</v>
      </c>
      <c r="H87" s="206">
        <v>-1.3865331287187366E-2</v>
      </c>
      <c r="I87" s="207">
        <v>176703</v>
      </c>
      <c r="J87" s="208">
        <v>4.1426574380305503E-3</v>
      </c>
      <c r="K87" s="205">
        <v>34118</v>
      </c>
      <c r="L87" s="206">
        <v>-7.3786513193614955E-2</v>
      </c>
      <c r="M87" s="207">
        <v>298880</v>
      </c>
      <c r="N87" s="208">
        <v>-8.9988527623228176E-3</v>
      </c>
      <c r="O87" s="205">
        <v>229712</v>
      </c>
      <c r="P87" s="206">
        <v>-7.3161772649683599E-3</v>
      </c>
      <c r="Q87" s="207">
        <v>528592</v>
      </c>
      <c r="R87" s="208">
        <v>-8.2683081957001248E-3</v>
      </c>
    </row>
    <row r="88" spans="2:18" hidden="1" outlineLevel="1" x14ac:dyDescent="0.25">
      <c r="B88" s="43" t="s">
        <v>54</v>
      </c>
      <c r="C88" s="205">
        <v>4045</v>
      </c>
      <c r="D88" s="206">
        <v>1.9919314170448787E-2</v>
      </c>
      <c r="E88" s="207">
        <v>9414</v>
      </c>
      <c r="F88" s="208">
        <v>-0.12059785147127511</v>
      </c>
      <c r="G88" s="205">
        <v>61028</v>
      </c>
      <c r="H88" s="206">
        <v>-0.10289880637384607</v>
      </c>
      <c r="I88" s="207">
        <v>171204</v>
      </c>
      <c r="J88" s="208">
        <v>4.027318685592074E-2</v>
      </c>
      <c r="K88" s="205">
        <v>30278</v>
      </c>
      <c r="L88" s="206">
        <v>-5.1233039827029758E-2</v>
      </c>
      <c r="M88" s="207">
        <v>275969</v>
      </c>
      <c r="N88" s="208">
        <v>-1.1529865180451848E-2</v>
      </c>
      <c r="O88" s="205">
        <v>190210</v>
      </c>
      <c r="P88" s="206">
        <v>-8.0924632050947576E-2</v>
      </c>
      <c r="Q88" s="207">
        <v>466179</v>
      </c>
      <c r="R88" s="208">
        <v>-4.1072023630761123E-2</v>
      </c>
    </row>
    <row r="89" spans="2:18" hidden="1" outlineLevel="1" x14ac:dyDescent="0.25">
      <c r="B89" s="43" t="s">
        <v>55</v>
      </c>
      <c r="C89" s="205">
        <v>4860</v>
      </c>
      <c r="D89" s="206">
        <v>0.3296853625170999</v>
      </c>
      <c r="E89" s="207">
        <v>7600</v>
      </c>
      <c r="F89" s="208">
        <v>-0.17427205562798787</v>
      </c>
      <c r="G89" s="205">
        <v>53402</v>
      </c>
      <c r="H89" s="206">
        <v>-8.7737879667908025E-2</v>
      </c>
      <c r="I89" s="207">
        <v>151106</v>
      </c>
      <c r="J89" s="208">
        <v>2.5525128100716055E-2</v>
      </c>
      <c r="K89" s="205">
        <v>29977</v>
      </c>
      <c r="L89" s="206">
        <v>3.4688664917851719E-2</v>
      </c>
      <c r="M89" s="207">
        <v>246945</v>
      </c>
      <c r="N89" s="208">
        <v>-3.1043865102496904E-3</v>
      </c>
      <c r="O89" s="205">
        <v>164538</v>
      </c>
      <c r="P89" s="206">
        <v>-7.2528959161241247E-2</v>
      </c>
      <c r="Q89" s="207">
        <v>411483</v>
      </c>
      <c r="R89" s="208">
        <v>-3.2075724679442752E-2</v>
      </c>
    </row>
    <row r="90" spans="2:18" hidden="1" outlineLevel="1" x14ac:dyDescent="0.25">
      <c r="B90" s="43" t="s">
        <v>56</v>
      </c>
      <c r="C90" s="205">
        <v>4481</v>
      </c>
      <c r="D90" s="206">
        <v>0.46581615963362766</v>
      </c>
      <c r="E90" s="207">
        <v>9117</v>
      </c>
      <c r="F90" s="208">
        <v>8.9641434262948128E-3</v>
      </c>
      <c r="G90" s="205">
        <v>45276</v>
      </c>
      <c r="H90" s="206">
        <v>-0.15359306064458234</v>
      </c>
      <c r="I90" s="207">
        <v>126156</v>
      </c>
      <c r="J90" s="208">
        <v>-8.6382202137829101E-2</v>
      </c>
      <c r="K90" s="205">
        <v>25494</v>
      </c>
      <c r="L90" s="206">
        <v>-0.10010589481115428</v>
      </c>
      <c r="M90" s="207">
        <v>210524</v>
      </c>
      <c r="N90" s="208">
        <v>-9.2565054159716165E-2</v>
      </c>
      <c r="O90" s="205">
        <v>131029</v>
      </c>
      <c r="P90" s="206">
        <v>-9.2590668910449536E-2</v>
      </c>
      <c r="Q90" s="207">
        <v>341553</v>
      </c>
      <c r="R90" s="208">
        <v>-9.2574880844212726E-2</v>
      </c>
    </row>
    <row r="91" spans="2:18" collapsed="1" x14ac:dyDescent="0.25">
      <c r="B91" s="30" t="s">
        <v>69</v>
      </c>
      <c r="C91" s="31">
        <v>39456</v>
      </c>
      <c r="D91" s="32">
        <v>0.57232804654499092</v>
      </c>
      <c r="E91" s="31">
        <v>84638</v>
      </c>
      <c r="F91" s="32">
        <v>6.6144330935795637E-2</v>
      </c>
      <c r="G91" s="31">
        <v>427092</v>
      </c>
      <c r="H91" s="32">
        <v>-1.4713821025676532E-2</v>
      </c>
      <c r="I91" s="31">
        <v>1033178</v>
      </c>
      <c r="J91" s="32">
        <v>3.005795445595294E-2</v>
      </c>
      <c r="K91" s="31">
        <v>236428</v>
      </c>
      <c r="L91" s="32">
        <v>0.17407994120363712</v>
      </c>
      <c r="M91" s="31">
        <v>1820792</v>
      </c>
      <c r="N91" s="32">
        <v>4.5019005907528387E-2</v>
      </c>
      <c r="O91" s="31">
        <v>1314271</v>
      </c>
      <c r="P91" s="32">
        <v>-2.6210576699371546E-2</v>
      </c>
      <c r="Q91" s="31">
        <v>3135063</v>
      </c>
      <c r="R91" s="32">
        <v>1.3927559484980367E-2</v>
      </c>
    </row>
    <row r="92" spans="2:18" hidden="1" outlineLevel="1" x14ac:dyDescent="0.25">
      <c r="B92" s="43" t="s">
        <v>58</v>
      </c>
      <c r="C92" s="205">
        <v>4985</v>
      </c>
      <c r="D92" s="206">
        <v>0.57454200884396722</v>
      </c>
      <c r="E92" s="207">
        <v>10485</v>
      </c>
      <c r="F92" s="208">
        <v>-4.2378299388071916E-2</v>
      </c>
      <c r="G92" s="205">
        <v>60029</v>
      </c>
      <c r="H92" s="206">
        <v>-0.11887916862376702</v>
      </c>
      <c r="I92" s="207">
        <v>158637</v>
      </c>
      <c r="J92" s="208">
        <v>-3.034803975501521E-2</v>
      </c>
      <c r="K92" s="205">
        <v>31683</v>
      </c>
      <c r="L92" s="206">
        <v>-9.6732808758125177E-2</v>
      </c>
      <c r="M92" s="207">
        <v>265819</v>
      </c>
      <c r="N92" s="208">
        <v>-5.3758885950142554E-2</v>
      </c>
      <c r="O92" s="205">
        <v>172418</v>
      </c>
      <c r="P92" s="206">
        <v>-0.11880570774388743</v>
      </c>
      <c r="Q92" s="207">
        <v>438237</v>
      </c>
      <c r="R92" s="208">
        <v>-8.0464135463768294E-2</v>
      </c>
    </row>
    <row r="93" spans="2:18" hidden="1" outlineLevel="1" x14ac:dyDescent="0.25">
      <c r="B93" s="43" t="s">
        <v>59</v>
      </c>
      <c r="C93" s="205">
        <v>6048</v>
      </c>
      <c r="D93" s="206">
        <v>0.52843062926459439</v>
      </c>
      <c r="E93" s="207">
        <v>14006</v>
      </c>
      <c r="F93" s="208">
        <v>0.15570591632973008</v>
      </c>
      <c r="G93" s="205">
        <v>67636</v>
      </c>
      <c r="H93" s="206">
        <v>3.8572569252502964E-2</v>
      </c>
      <c r="I93" s="207">
        <v>156995</v>
      </c>
      <c r="J93" s="208">
        <v>5.7718220281887556E-2</v>
      </c>
      <c r="K93" s="205">
        <v>33346</v>
      </c>
      <c r="L93" s="206">
        <v>-2.7217830158406064E-2</v>
      </c>
      <c r="M93" s="207">
        <v>278031</v>
      </c>
      <c r="N93" s="208">
        <v>5.3518853232388697E-2</v>
      </c>
      <c r="O93" s="205">
        <v>210998</v>
      </c>
      <c r="P93" s="206">
        <v>2.5113079303693775E-2</v>
      </c>
      <c r="Q93" s="207">
        <v>489029</v>
      </c>
      <c r="R93" s="208">
        <v>4.1072006403596983E-2</v>
      </c>
    </row>
    <row r="94" spans="2:18" hidden="1" outlineLevel="1" x14ac:dyDescent="0.25">
      <c r="B94" s="43" t="s">
        <v>60</v>
      </c>
      <c r="C94" s="205">
        <v>5625</v>
      </c>
      <c r="D94" s="206">
        <v>0.481822971548999</v>
      </c>
      <c r="E94" s="207">
        <v>11393</v>
      </c>
      <c r="F94" s="208">
        <v>-1.0938449518187343E-2</v>
      </c>
      <c r="G94" s="205">
        <v>59771</v>
      </c>
      <c r="H94" s="206">
        <v>-1.0774221310118848E-2</v>
      </c>
      <c r="I94" s="207">
        <v>133456</v>
      </c>
      <c r="J94" s="208">
        <v>2.5062791394314665E-2</v>
      </c>
      <c r="K94" s="205">
        <v>32391</v>
      </c>
      <c r="L94" s="206">
        <v>6.6686425607587418E-2</v>
      </c>
      <c r="M94" s="207">
        <v>242636</v>
      </c>
      <c r="N94" s="208">
        <v>2.6830754646714361E-2</v>
      </c>
      <c r="O94" s="205">
        <v>181250</v>
      </c>
      <c r="P94" s="206">
        <v>-2.1946178709994268E-2</v>
      </c>
      <c r="Q94" s="207">
        <v>423886</v>
      </c>
      <c r="R94" s="208">
        <v>5.3911999867177762E-3</v>
      </c>
    </row>
    <row r="95" spans="2:18" hidden="1" outlineLevel="1" x14ac:dyDescent="0.25">
      <c r="B95" s="43" t="s">
        <v>61</v>
      </c>
      <c r="C95" s="205">
        <v>5425</v>
      </c>
      <c r="D95" s="206">
        <v>0.57200811359026371</v>
      </c>
      <c r="E95" s="207">
        <v>10068</v>
      </c>
      <c r="F95" s="208">
        <v>-1.7564402810304469E-2</v>
      </c>
      <c r="G95" s="205">
        <v>57203</v>
      </c>
      <c r="H95" s="206">
        <v>-3.0441193918540943E-2</v>
      </c>
      <c r="I95" s="207">
        <v>133283</v>
      </c>
      <c r="J95" s="208">
        <v>1.3448130784949885E-3</v>
      </c>
      <c r="K95" s="205">
        <v>30069</v>
      </c>
      <c r="L95" s="206">
        <v>8.5014253238552273E-2</v>
      </c>
      <c r="M95" s="207">
        <v>236048</v>
      </c>
      <c r="N95" s="208">
        <v>1.0847268912061336E-2</v>
      </c>
      <c r="O95" s="205">
        <v>171078</v>
      </c>
      <c r="P95" s="206">
        <v>-9.0934210456398046E-2</v>
      </c>
      <c r="Q95" s="207">
        <v>407126</v>
      </c>
      <c r="R95" s="208">
        <v>-3.4573850028218667E-2</v>
      </c>
    </row>
    <row r="96" spans="2:18" collapsed="1" x14ac:dyDescent="0.25">
      <c r="B96" s="145">
        <v>2007</v>
      </c>
      <c r="C96" s="212">
        <v>94932</v>
      </c>
      <c r="D96" s="213">
        <v>0.13297529538131037</v>
      </c>
      <c r="E96" s="212">
        <v>210089</v>
      </c>
      <c r="F96" s="213">
        <v>-2.5805225036400925E-2</v>
      </c>
      <c r="G96" s="212">
        <v>1157285</v>
      </c>
      <c r="H96" s="213">
        <v>-2.1119827042243022E-2</v>
      </c>
      <c r="I96" s="212">
        <v>2832260</v>
      </c>
      <c r="J96" s="213">
        <v>-3.9259019850370613E-3</v>
      </c>
      <c r="K96" s="212">
        <v>612621</v>
      </c>
      <c r="L96" s="213">
        <v>-3.156245702172189E-2</v>
      </c>
      <c r="M96" s="212">
        <v>4907187</v>
      </c>
      <c r="N96" s="213">
        <v>-1.0190394432265881E-2</v>
      </c>
      <c r="O96" s="212">
        <v>3492885</v>
      </c>
      <c r="P96" s="213">
        <v>-4.5589428728348813E-2</v>
      </c>
      <c r="Q96" s="212">
        <v>8400072</v>
      </c>
      <c r="R96" s="213">
        <v>-2.5223970279797725E-2</v>
      </c>
    </row>
    <row r="97" spans="2:18" hidden="1" outlineLevel="1" x14ac:dyDescent="0.25">
      <c r="B97" s="43" t="s">
        <v>49</v>
      </c>
      <c r="C97" s="205">
        <v>5495</v>
      </c>
      <c r="D97" s="206">
        <v>0.53577417551704865</v>
      </c>
      <c r="E97" s="207">
        <v>13613</v>
      </c>
      <c r="F97" s="208">
        <v>0.22849923292121654</v>
      </c>
      <c r="G97" s="205">
        <v>61307</v>
      </c>
      <c r="H97" s="206">
        <v>4.0265381613330264E-2</v>
      </c>
      <c r="I97" s="207">
        <v>142438</v>
      </c>
      <c r="J97" s="208">
        <v>8.2577732513509527E-2</v>
      </c>
      <c r="K97" s="205">
        <v>34321</v>
      </c>
      <c r="L97" s="206">
        <v>0.50201312910284468</v>
      </c>
      <c r="M97" s="207">
        <v>257174</v>
      </c>
      <c r="N97" s="208">
        <v>0.1278769910883446</v>
      </c>
      <c r="O97" s="205">
        <v>199259</v>
      </c>
      <c r="P97" s="206">
        <v>4.5419250584988635E-2</v>
      </c>
      <c r="Q97" s="207">
        <v>456433</v>
      </c>
      <c r="R97" s="208">
        <v>9.0332952715841186E-2</v>
      </c>
    </row>
    <row r="98" spans="2:18" hidden="1" outlineLevel="1" x14ac:dyDescent="0.25">
      <c r="B98" s="43" t="s">
        <v>50</v>
      </c>
      <c r="C98" s="205">
        <v>6539</v>
      </c>
      <c r="D98" s="206">
        <v>0.78856673960612689</v>
      </c>
      <c r="E98" s="207">
        <v>12826</v>
      </c>
      <c r="F98" s="208">
        <v>4.539897302143614E-2</v>
      </c>
      <c r="G98" s="205">
        <v>59031</v>
      </c>
      <c r="H98" s="206">
        <v>5.022473440479347E-3</v>
      </c>
      <c r="I98" s="207">
        <v>144057</v>
      </c>
      <c r="J98" s="208">
        <v>4.1385941069311594E-2</v>
      </c>
      <c r="K98" s="205">
        <v>34832</v>
      </c>
      <c r="L98" s="206">
        <v>0.40843475799603746</v>
      </c>
      <c r="M98" s="207">
        <v>257285</v>
      </c>
      <c r="N98" s="208">
        <v>8.228449798926496E-2</v>
      </c>
      <c r="O98" s="205">
        <v>175252</v>
      </c>
      <c r="P98" s="206">
        <v>-6.3008923368103598E-2</v>
      </c>
      <c r="Q98" s="207">
        <v>432537</v>
      </c>
      <c r="R98" s="208">
        <v>1.8306765451630458E-2</v>
      </c>
    </row>
    <row r="99" spans="2:18" hidden="1" outlineLevel="1" x14ac:dyDescent="0.25">
      <c r="B99" s="43" t="s">
        <v>51</v>
      </c>
      <c r="C99" s="205">
        <v>5339</v>
      </c>
      <c r="D99" s="206">
        <v>0.52979942693409732</v>
      </c>
      <c r="E99" s="207">
        <v>12247</v>
      </c>
      <c r="F99" s="208">
        <v>9.3286913051240816E-2</v>
      </c>
      <c r="G99" s="205">
        <v>62115</v>
      </c>
      <c r="H99" s="206">
        <v>-1.6031175249893059E-2</v>
      </c>
      <c r="I99" s="207">
        <v>164312</v>
      </c>
      <c r="J99" s="208">
        <v>4.1287223457987077E-2</v>
      </c>
      <c r="K99" s="205">
        <v>39786</v>
      </c>
      <c r="L99" s="206">
        <v>0.50944684725699974</v>
      </c>
      <c r="M99" s="207">
        <v>283799</v>
      </c>
      <c r="N99" s="208">
        <v>8.3309794101704693E-2</v>
      </c>
      <c r="O99" s="205">
        <v>204016</v>
      </c>
      <c r="P99" s="206">
        <v>3.558267260895609E-2</v>
      </c>
      <c r="Q99" s="207">
        <v>487815</v>
      </c>
      <c r="R99" s="208">
        <v>6.2824088195564176E-2</v>
      </c>
    </row>
    <row r="100" spans="2:18" hidden="1" outlineLevel="1" x14ac:dyDescent="0.25">
      <c r="B100" s="43" t="s">
        <v>52</v>
      </c>
      <c r="C100" s="205">
        <v>5214</v>
      </c>
      <c r="D100" s="206">
        <v>0.68683274021352303</v>
      </c>
      <c r="E100" s="207">
        <v>9581</v>
      </c>
      <c r="F100" s="208">
        <v>-1.8751953328471904E-3</v>
      </c>
      <c r="G100" s="205">
        <v>57658</v>
      </c>
      <c r="H100" s="206">
        <v>-1.1571494694255446E-2</v>
      </c>
      <c r="I100" s="207">
        <v>165176</v>
      </c>
      <c r="J100" s="208">
        <v>8.659127837750713E-2</v>
      </c>
      <c r="K100" s="205">
        <v>33790</v>
      </c>
      <c r="L100" s="206">
        <v>0.32728415429334601</v>
      </c>
      <c r="M100" s="207">
        <v>271419</v>
      </c>
      <c r="N100" s="208">
        <v>9.2255748629745504E-2</v>
      </c>
      <c r="O100" s="205">
        <v>192507</v>
      </c>
      <c r="P100" s="206">
        <v>3.3788899927503113E-2</v>
      </c>
      <c r="Q100" s="207">
        <v>463926</v>
      </c>
      <c r="R100" s="208">
        <v>6.7210478734049728E-2</v>
      </c>
    </row>
    <row r="101" spans="2:18" hidden="1" outlineLevel="1" x14ac:dyDescent="0.25">
      <c r="B101" s="43" t="s">
        <v>53</v>
      </c>
      <c r="C101" s="205">
        <v>4412</v>
      </c>
      <c r="D101" s="206">
        <v>0.24844368986983589</v>
      </c>
      <c r="E101" s="207">
        <v>10086</v>
      </c>
      <c r="F101" s="208">
        <v>0.15891072044122723</v>
      </c>
      <c r="G101" s="205">
        <v>74286</v>
      </c>
      <c r="H101" s="206">
        <v>1.3461667900616092E-5</v>
      </c>
      <c r="I101" s="207">
        <v>175974</v>
      </c>
      <c r="J101" s="208">
        <v>-2.9622930751160736E-2</v>
      </c>
      <c r="K101" s="205">
        <v>36836</v>
      </c>
      <c r="L101" s="206">
        <v>0.33420261508928251</v>
      </c>
      <c r="M101" s="207">
        <v>301594</v>
      </c>
      <c r="N101" s="208">
        <v>2.0702118946652304E-2</v>
      </c>
      <c r="O101" s="205">
        <v>231405</v>
      </c>
      <c r="P101" s="206">
        <v>1.5740565975620902E-2</v>
      </c>
      <c r="Q101" s="207">
        <v>532999</v>
      </c>
      <c r="R101" s="208">
        <v>1.8542087078823544E-2</v>
      </c>
    </row>
    <row r="102" spans="2:18" hidden="1" outlineLevel="1" x14ac:dyDescent="0.25">
      <c r="B102" s="43" t="s">
        <v>54</v>
      </c>
      <c r="C102" s="205">
        <v>3966</v>
      </c>
      <c r="D102" s="206">
        <v>0.22710396039603964</v>
      </c>
      <c r="E102" s="207">
        <v>10705</v>
      </c>
      <c r="F102" s="208">
        <v>9.58132869280377E-2</v>
      </c>
      <c r="G102" s="205">
        <v>68028</v>
      </c>
      <c r="H102" s="206">
        <v>5.804404628592752E-2</v>
      </c>
      <c r="I102" s="207">
        <v>164576</v>
      </c>
      <c r="J102" s="208">
        <v>9.4148097717752233E-3</v>
      </c>
      <c r="K102" s="205">
        <v>31913</v>
      </c>
      <c r="L102" s="206">
        <v>0.3465969028229039</v>
      </c>
      <c r="M102" s="207">
        <v>279188</v>
      </c>
      <c r="N102" s="208">
        <v>5.738210932558685E-2</v>
      </c>
      <c r="O102" s="205">
        <v>206958</v>
      </c>
      <c r="P102" s="206">
        <v>-5.4187327194205159E-2</v>
      </c>
      <c r="Q102" s="207">
        <v>486146</v>
      </c>
      <c r="R102" s="208">
        <v>6.8219661511188523E-3</v>
      </c>
    </row>
    <row r="103" spans="2:18" hidden="1" outlineLevel="1" x14ac:dyDescent="0.25">
      <c r="B103" s="43" t="s">
        <v>55</v>
      </c>
      <c r="C103" s="205">
        <v>3655</v>
      </c>
      <c r="D103" s="206">
        <v>0.3354037267080745</v>
      </c>
      <c r="E103" s="207">
        <v>9204</v>
      </c>
      <c r="F103" s="208">
        <v>-1.5404364569961526E-2</v>
      </c>
      <c r="G103" s="205">
        <v>58538</v>
      </c>
      <c r="H103" s="206">
        <v>0.13780904991447684</v>
      </c>
      <c r="I103" s="207">
        <v>147345</v>
      </c>
      <c r="J103" s="208">
        <v>0.22148257452664399</v>
      </c>
      <c r="K103" s="205">
        <v>28972</v>
      </c>
      <c r="L103" s="206">
        <v>0.63970796309921329</v>
      </c>
      <c r="M103" s="207">
        <v>247714</v>
      </c>
      <c r="N103" s="208">
        <v>0.22733984045979283</v>
      </c>
      <c r="O103" s="205">
        <v>177405</v>
      </c>
      <c r="P103" s="206">
        <v>0.19825332820003649</v>
      </c>
      <c r="Q103" s="207">
        <v>425119</v>
      </c>
      <c r="R103" s="208">
        <v>0.21503188208629731</v>
      </c>
    </row>
    <row r="104" spans="2:18" hidden="1" outlineLevel="1" x14ac:dyDescent="0.25">
      <c r="B104" s="43" t="s">
        <v>56</v>
      </c>
      <c r="C104" s="205">
        <v>3057</v>
      </c>
      <c r="D104" s="206">
        <v>-6.0252075007685257E-2</v>
      </c>
      <c r="E104" s="207">
        <v>9036</v>
      </c>
      <c r="F104" s="208">
        <v>-0.12416400116312887</v>
      </c>
      <c r="G104" s="205">
        <v>53492</v>
      </c>
      <c r="H104" s="206">
        <v>-1.0506844247132774E-2</v>
      </c>
      <c r="I104" s="207">
        <v>138084</v>
      </c>
      <c r="J104" s="208">
        <v>9.7385361201621334E-2</v>
      </c>
      <c r="K104" s="205">
        <v>28330</v>
      </c>
      <c r="L104" s="206">
        <v>0.29840964297172179</v>
      </c>
      <c r="M104" s="207">
        <v>231999</v>
      </c>
      <c r="N104" s="208">
        <v>7.7666655828018571E-2</v>
      </c>
      <c r="O104" s="205">
        <v>144399</v>
      </c>
      <c r="P104" s="206">
        <v>-2.2984383880483961E-2</v>
      </c>
      <c r="Q104" s="207">
        <v>376398</v>
      </c>
      <c r="R104" s="208">
        <v>3.669489774839918E-2</v>
      </c>
    </row>
    <row r="105" spans="2:18" collapsed="1" x14ac:dyDescent="0.25">
      <c r="B105" s="30" t="s">
        <v>70</v>
      </c>
      <c r="C105" s="31">
        <v>25094</v>
      </c>
      <c r="D105" s="32">
        <v>-1.0254792143251534E-2</v>
      </c>
      <c r="E105" s="31">
        <v>79387</v>
      </c>
      <c r="F105" s="32">
        <v>0.14110967370993244</v>
      </c>
      <c r="G105" s="31">
        <v>433470</v>
      </c>
      <c r="H105" s="32">
        <v>5.1823165005714378E-2</v>
      </c>
      <c r="I105" s="31">
        <v>1003029</v>
      </c>
      <c r="J105" s="32">
        <v>8.3075889786446977E-2</v>
      </c>
      <c r="K105" s="31">
        <v>201373</v>
      </c>
      <c r="L105" s="32">
        <v>0.21802114584341425</v>
      </c>
      <c r="M105" s="31">
        <v>1742353</v>
      </c>
      <c r="N105" s="32">
        <v>9.0021132866800357E-2</v>
      </c>
      <c r="O105" s="31">
        <v>1349646</v>
      </c>
      <c r="P105" s="32">
        <v>2.057643664906017E-2</v>
      </c>
      <c r="Q105" s="31">
        <v>3091999</v>
      </c>
      <c r="R105" s="32">
        <v>5.8580030148314144E-2</v>
      </c>
    </row>
    <row r="106" spans="2:18" hidden="1" outlineLevel="1" x14ac:dyDescent="0.25">
      <c r="B106" s="43" t="s">
        <v>58</v>
      </c>
      <c r="C106" s="205">
        <v>3166</v>
      </c>
      <c r="D106" s="206">
        <v>-0.21904292057227426</v>
      </c>
      <c r="E106" s="207">
        <v>10949</v>
      </c>
      <c r="F106" s="208">
        <v>0.1812493257093537</v>
      </c>
      <c r="G106" s="205">
        <v>68128</v>
      </c>
      <c r="H106" s="206">
        <v>0.2031222406668316</v>
      </c>
      <c r="I106" s="207">
        <v>163602</v>
      </c>
      <c r="J106" s="208">
        <v>0.21019032895174838</v>
      </c>
      <c r="K106" s="205">
        <v>35076</v>
      </c>
      <c r="L106" s="206">
        <v>0.45700756002326171</v>
      </c>
      <c r="M106" s="207">
        <v>280921</v>
      </c>
      <c r="N106" s="208">
        <v>0.22560534008114819</v>
      </c>
      <c r="O106" s="205">
        <v>195664</v>
      </c>
      <c r="P106" s="206">
        <v>6.0785461800360041E-2</v>
      </c>
      <c r="Q106" s="207">
        <v>476585</v>
      </c>
      <c r="R106" s="208">
        <v>0.15211211085378884</v>
      </c>
    </row>
    <row r="107" spans="2:18" hidden="1" outlineLevel="1" x14ac:dyDescent="0.25">
      <c r="B107" s="43" t="s">
        <v>59</v>
      </c>
      <c r="C107" s="205">
        <v>3957</v>
      </c>
      <c r="D107" s="206">
        <v>0.14862119013062403</v>
      </c>
      <c r="E107" s="207">
        <v>12119</v>
      </c>
      <c r="F107" s="208">
        <v>0.38534522176497488</v>
      </c>
      <c r="G107" s="205">
        <v>65124</v>
      </c>
      <c r="H107" s="206">
        <v>2.267587939698501E-2</v>
      </c>
      <c r="I107" s="207">
        <v>148428</v>
      </c>
      <c r="J107" s="208">
        <v>0.11300409424256519</v>
      </c>
      <c r="K107" s="205">
        <v>34279</v>
      </c>
      <c r="L107" s="206">
        <v>0.44460364954275367</v>
      </c>
      <c r="M107" s="207">
        <v>263907</v>
      </c>
      <c r="N107" s="208">
        <v>0.13284254807692308</v>
      </c>
      <c r="O107" s="205">
        <v>205829</v>
      </c>
      <c r="P107" s="206">
        <v>8.5751106189269066E-3</v>
      </c>
      <c r="Q107" s="207">
        <v>469736</v>
      </c>
      <c r="R107" s="208">
        <v>7.4814833458798802E-2</v>
      </c>
    </row>
    <row r="108" spans="2:18" hidden="1" outlineLevel="1" x14ac:dyDescent="0.25">
      <c r="B108" s="43" t="s">
        <v>60</v>
      </c>
      <c r="C108" s="205">
        <v>3796</v>
      </c>
      <c r="D108" s="206">
        <v>-1.8867924528301883E-2</v>
      </c>
      <c r="E108" s="207">
        <v>11519</v>
      </c>
      <c r="F108" s="208">
        <v>0.10812890812890807</v>
      </c>
      <c r="G108" s="205">
        <v>60422</v>
      </c>
      <c r="H108" s="206">
        <v>4.8174169485644791E-2</v>
      </c>
      <c r="I108" s="207">
        <v>130193</v>
      </c>
      <c r="J108" s="208">
        <v>6.150885861278943E-2</v>
      </c>
      <c r="K108" s="205">
        <v>30366</v>
      </c>
      <c r="L108" s="206">
        <v>0.37185452902642879</v>
      </c>
      <c r="M108" s="207">
        <v>236296</v>
      </c>
      <c r="N108" s="208">
        <v>9.0464389712634929E-2</v>
      </c>
      <c r="O108" s="205">
        <v>185317</v>
      </c>
      <c r="P108" s="206">
        <v>4.4940145590283365E-2</v>
      </c>
      <c r="Q108" s="207">
        <v>421613</v>
      </c>
      <c r="R108" s="208">
        <v>6.9975129428484495E-2</v>
      </c>
    </row>
    <row r="109" spans="2:18" hidden="1" outlineLevel="1" x14ac:dyDescent="0.25">
      <c r="B109" s="43" t="s">
        <v>61</v>
      </c>
      <c r="C109" s="205">
        <v>3451</v>
      </c>
      <c r="D109" s="206">
        <v>4.0733197556008793E-3</v>
      </c>
      <c r="E109" s="207">
        <v>10248</v>
      </c>
      <c r="F109" s="208">
        <v>0.14978121844496806</v>
      </c>
      <c r="G109" s="205">
        <v>58999</v>
      </c>
      <c r="H109" s="206">
        <v>3.4525688234262608E-2</v>
      </c>
      <c r="I109" s="207">
        <v>133104</v>
      </c>
      <c r="J109" s="208">
        <v>4.304487857629824E-2</v>
      </c>
      <c r="K109" s="205">
        <v>27713</v>
      </c>
      <c r="L109" s="206">
        <v>0.21585574518492523</v>
      </c>
      <c r="M109" s="207">
        <v>233515</v>
      </c>
      <c r="N109" s="208">
        <v>6.2474975430422575E-2</v>
      </c>
      <c r="O109" s="205">
        <v>188191</v>
      </c>
      <c r="P109" s="206">
        <v>8.7601786942375082E-2</v>
      </c>
      <c r="Q109" s="207">
        <v>421706</v>
      </c>
      <c r="R109" s="208">
        <v>7.3543151136534313E-2</v>
      </c>
    </row>
    <row r="110" spans="2:18" collapsed="1" x14ac:dyDescent="0.25">
      <c r="B110" s="145">
        <v>2006</v>
      </c>
      <c r="C110" s="212">
        <v>83790</v>
      </c>
      <c r="D110" s="213">
        <v>0.25237276735669978</v>
      </c>
      <c r="E110" s="212">
        <v>215654</v>
      </c>
      <c r="F110" s="213">
        <v>0.1261893571465873</v>
      </c>
      <c r="G110" s="212">
        <v>1182254</v>
      </c>
      <c r="H110" s="213">
        <v>4.2572254488182359E-2</v>
      </c>
      <c r="I110" s="212">
        <v>2843423</v>
      </c>
      <c r="J110" s="213">
        <v>7.8740925204258794E-2</v>
      </c>
      <c r="K110" s="212">
        <v>632587</v>
      </c>
      <c r="L110" s="213">
        <v>0.40701833209517924</v>
      </c>
      <c r="M110" s="212">
        <v>4957708</v>
      </c>
      <c r="N110" s="213">
        <v>0.10716530898051491</v>
      </c>
      <c r="O110" s="212">
        <v>3659730</v>
      </c>
      <c r="P110" s="213">
        <v>2.9225408556700083E-2</v>
      </c>
      <c r="Q110" s="212">
        <v>8617438</v>
      </c>
      <c r="R110" s="213">
        <v>7.2667974416108949E-2</v>
      </c>
    </row>
    <row r="111" spans="2:18" hidden="1" outlineLevel="1" x14ac:dyDescent="0.25">
      <c r="B111" s="43" t="s">
        <v>49</v>
      </c>
      <c r="C111" s="205">
        <v>3578</v>
      </c>
      <c r="D111" s="206">
        <v>-1.5410016510731928E-2</v>
      </c>
      <c r="E111" s="207">
        <v>11081</v>
      </c>
      <c r="F111" s="208">
        <v>4.066491359879798E-2</v>
      </c>
      <c r="G111" s="205">
        <v>58934</v>
      </c>
      <c r="H111" s="206">
        <v>4.6673533904024511E-2</v>
      </c>
      <c r="I111" s="207">
        <v>131573</v>
      </c>
      <c r="J111" s="208">
        <v>3.7519220912352713E-2</v>
      </c>
      <c r="K111" s="205">
        <v>22850</v>
      </c>
      <c r="L111" s="206">
        <v>-6.2602559894978649E-2</v>
      </c>
      <c r="M111" s="207">
        <v>228016</v>
      </c>
      <c r="N111" s="208">
        <v>2.8122590506765688E-2</v>
      </c>
      <c r="O111" s="205">
        <v>190602</v>
      </c>
      <c r="P111" s="206">
        <v>-1.581597087754627E-2</v>
      </c>
      <c r="Q111" s="207">
        <v>418618</v>
      </c>
      <c r="R111" s="208">
        <v>7.6400188713761086E-3</v>
      </c>
    </row>
    <row r="112" spans="2:18" hidden="1" outlineLevel="1" x14ac:dyDescent="0.25">
      <c r="B112" s="43" t="s">
        <v>50</v>
      </c>
      <c r="C112" s="205">
        <v>3656</v>
      </c>
      <c r="D112" s="206">
        <v>2.9859154929577469E-2</v>
      </c>
      <c r="E112" s="207">
        <v>12269</v>
      </c>
      <c r="F112" s="208">
        <v>5.6488418152071063E-2</v>
      </c>
      <c r="G112" s="205">
        <v>58736</v>
      </c>
      <c r="H112" s="206">
        <v>5.8115654836966346E-2</v>
      </c>
      <c r="I112" s="207">
        <v>138332</v>
      </c>
      <c r="J112" s="208">
        <v>8.9975022259342952E-2</v>
      </c>
      <c r="K112" s="205">
        <v>24731</v>
      </c>
      <c r="L112" s="206">
        <v>6.2921734645635441E-2</v>
      </c>
      <c r="M112" s="207">
        <v>237724</v>
      </c>
      <c r="N112" s="208">
        <v>7.639017808225379E-2</v>
      </c>
      <c r="O112" s="205">
        <v>187037</v>
      </c>
      <c r="P112" s="206">
        <v>5.5668438935735587E-2</v>
      </c>
      <c r="Q112" s="207">
        <v>424761</v>
      </c>
      <c r="R112" s="208">
        <v>6.7166297763719518E-2</v>
      </c>
    </row>
    <row r="113" spans="2:18" hidden="1" outlineLevel="1" x14ac:dyDescent="0.25">
      <c r="B113" s="43" t="s">
        <v>51</v>
      </c>
      <c r="C113" s="205">
        <v>3490</v>
      </c>
      <c r="D113" s="206">
        <v>3.7147102526003062E-2</v>
      </c>
      <c r="E113" s="207">
        <v>11202</v>
      </c>
      <c r="F113" s="208">
        <v>0.12199519230769229</v>
      </c>
      <c r="G113" s="205">
        <v>63127</v>
      </c>
      <c r="H113" s="206">
        <v>-3.3513993508481832E-2</v>
      </c>
      <c r="I113" s="207">
        <v>157797</v>
      </c>
      <c r="J113" s="208">
        <v>2.7591820786663224E-2</v>
      </c>
      <c r="K113" s="205">
        <v>26358</v>
      </c>
      <c r="L113" s="206">
        <v>5.6263524885789895E-2</v>
      </c>
      <c r="M113" s="207">
        <v>261974</v>
      </c>
      <c r="N113" s="208">
        <v>1.864460161988335E-2</v>
      </c>
      <c r="O113" s="205">
        <v>197006</v>
      </c>
      <c r="P113" s="206">
        <v>-7.3719350212755996E-2</v>
      </c>
      <c r="Q113" s="207">
        <v>458980</v>
      </c>
      <c r="R113" s="208">
        <v>-2.3164149626274888E-2</v>
      </c>
    </row>
    <row r="114" spans="2:18" hidden="1" outlineLevel="1" x14ac:dyDescent="0.25">
      <c r="B114" s="43" t="s">
        <v>52</v>
      </c>
      <c r="C114" s="205">
        <v>3091</v>
      </c>
      <c r="D114" s="206">
        <v>-9.5140515222482458E-2</v>
      </c>
      <c r="E114" s="207">
        <v>9599</v>
      </c>
      <c r="F114" s="208">
        <v>0.46303917085810098</v>
      </c>
      <c r="G114" s="205">
        <v>58333</v>
      </c>
      <c r="H114" s="206">
        <v>1.1023103454252281E-2</v>
      </c>
      <c r="I114" s="207">
        <v>152013</v>
      </c>
      <c r="J114" s="208">
        <v>2.290574595078354E-2</v>
      </c>
      <c r="K114" s="205">
        <v>25458</v>
      </c>
      <c r="L114" s="206">
        <v>0.20516947547812925</v>
      </c>
      <c r="M114" s="207">
        <v>248494</v>
      </c>
      <c r="N114" s="208">
        <v>4.6700392153559145E-2</v>
      </c>
      <c r="O114" s="205">
        <v>186215</v>
      </c>
      <c r="P114" s="206">
        <v>0.15910590461488661</v>
      </c>
      <c r="Q114" s="207">
        <v>434709</v>
      </c>
      <c r="R114" s="208">
        <v>9.206629134730604E-2</v>
      </c>
    </row>
    <row r="115" spans="2:18" hidden="1" outlineLevel="1" x14ac:dyDescent="0.25">
      <c r="B115" s="43" t="s">
        <v>53</v>
      </c>
      <c r="C115" s="205">
        <v>3534</v>
      </c>
      <c r="D115" s="206">
        <v>0.30309734513274345</v>
      </c>
      <c r="E115" s="207">
        <v>8703</v>
      </c>
      <c r="F115" s="208">
        <v>0.20791117279666893</v>
      </c>
      <c r="G115" s="205">
        <v>74285</v>
      </c>
      <c r="H115" s="206">
        <v>-4.8761537328028126E-3</v>
      </c>
      <c r="I115" s="207">
        <v>181346</v>
      </c>
      <c r="J115" s="208">
        <v>1.9358972917673745E-2</v>
      </c>
      <c r="K115" s="205">
        <v>27609</v>
      </c>
      <c r="L115" s="206">
        <v>7.4489200233508468E-2</v>
      </c>
      <c r="M115" s="207">
        <v>295477</v>
      </c>
      <c r="N115" s="208">
        <v>2.5381468127414042E-2</v>
      </c>
      <c r="O115" s="205">
        <v>227819</v>
      </c>
      <c r="P115" s="206">
        <v>4.9073963216400562E-2</v>
      </c>
      <c r="Q115" s="207">
        <v>523296</v>
      </c>
      <c r="R115" s="208">
        <v>3.5563251372878746E-2</v>
      </c>
    </row>
    <row r="116" spans="2:18" hidden="1" outlineLevel="1" x14ac:dyDescent="0.25">
      <c r="B116" s="43" t="s">
        <v>54</v>
      </c>
      <c r="C116" s="205">
        <v>3232</v>
      </c>
      <c r="D116" s="206">
        <v>5.7245665685312419E-2</v>
      </c>
      <c r="E116" s="207">
        <v>9769</v>
      </c>
      <c r="F116" s="208">
        <v>0.26870129870129866</v>
      </c>
      <c r="G116" s="205">
        <v>64296</v>
      </c>
      <c r="H116" s="206">
        <v>-2.5773898813582385E-2</v>
      </c>
      <c r="I116" s="207">
        <v>163041</v>
      </c>
      <c r="J116" s="208">
        <v>4.517481441593918E-2</v>
      </c>
      <c r="K116" s="205">
        <v>23699</v>
      </c>
      <c r="L116" s="206">
        <v>8.2838344146943355E-2</v>
      </c>
      <c r="M116" s="207">
        <v>264037</v>
      </c>
      <c r="N116" s="208">
        <v>3.6927511644163857E-2</v>
      </c>
      <c r="O116" s="205">
        <v>218815</v>
      </c>
      <c r="P116" s="206">
        <v>5.0333846944016436E-2</v>
      </c>
      <c r="Q116" s="207">
        <v>482852</v>
      </c>
      <c r="R116" s="208">
        <v>4.2960236563181153E-2</v>
      </c>
    </row>
    <row r="117" spans="2:18" hidden="1" outlineLevel="1" x14ac:dyDescent="0.25">
      <c r="B117" s="43" t="s">
        <v>55</v>
      </c>
      <c r="C117" s="205">
        <v>2737</v>
      </c>
      <c r="D117" s="206">
        <v>-3.2520325203251987E-2</v>
      </c>
      <c r="E117" s="207">
        <v>9348</v>
      </c>
      <c r="F117" s="208">
        <v>0.53851217906517457</v>
      </c>
      <c r="G117" s="205">
        <v>51448</v>
      </c>
      <c r="H117" s="206">
        <v>8.307018651846243E-2</v>
      </c>
      <c r="I117" s="207">
        <v>120628</v>
      </c>
      <c r="J117" s="208">
        <v>-2.6384819648579083E-2</v>
      </c>
      <c r="K117" s="205">
        <v>17669</v>
      </c>
      <c r="L117" s="206">
        <v>-3.9206090266449167E-2</v>
      </c>
      <c r="M117" s="207">
        <v>201830</v>
      </c>
      <c r="N117" s="208">
        <v>1.5783063404028352E-2</v>
      </c>
      <c r="O117" s="205">
        <v>148053</v>
      </c>
      <c r="P117" s="206">
        <v>-7.1286783443761381E-3</v>
      </c>
      <c r="Q117" s="207">
        <v>349883</v>
      </c>
      <c r="R117" s="208">
        <v>5.9601506569679774E-3</v>
      </c>
    </row>
    <row r="118" spans="2:18" hidden="1" outlineLevel="1" x14ac:dyDescent="0.25">
      <c r="B118" s="43" t="s">
        <v>56</v>
      </c>
      <c r="C118" s="205">
        <v>3253</v>
      </c>
      <c r="D118" s="206">
        <v>0.10047361299052771</v>
      </c>
      <c r="E118" s="207">
        <v>10317</v>
      </c>
      <c r="F118" s="208">
        <v>0.44112306188015094</v>
      </c>
      <c r="G118" s="205">
        <v>54060</v>
      </c>
      <c r="H118" s="206">
        <v>7.1555996035678859E-2</v>
      </c>
      <c r="I118" s="207">
        <v>125830</v>
      </c>
      <c r="J118" s="208">
        <v>4.2700763194312152E-2</v>
      </c>
      <c r="K118" s="205">
        <v>21819</v>
      </c>
      <c r="L118" s="206">
        <v>8.1540596807772481E-2</v>
      </c>
      <c r="M118" s="207">
        <v>215279</v>
      </c>
      <c r="N118" s="208">
        <v>6.8827699884815408E-2</v>
      </c>
      <c r="O118" s="205">
        <v>147796</v>
      </c>
      <c r="P118" s="206">
        <v>5.4423249612234326E-3</v>
      </c>
      <c r="Q118" s="207">
        <v>363075</v>
      </c>
      <c r="R118" s="208">
        <v>4.2085232425978392E-2</v>
      </c>
    </row>
    <row r="119" spans="2:18" collapsed="1" x14ac:dyDescent="0.25">
      <c r="B119" s="30" t="s">
        <v>71</v>
      </c>
      <c r="C119" s="31">
        <v>25354</v>
      </c>
      <c r="D119" s="32">
        <v>2.1103503826017E-2</v>
      </c>
      <c r="E119" s="31">
        <v>69570</v>
      </c>
      <c r="F119" s="32">
        <v>0.15222179896984045</v>
      </c>
      <c r="G119" s="31">
        <v>412113</v>
      </c>
      <c r="H119" s="32">
        <v>5.4825655949812147E-2</v>
      </c>
      <c r="I119" s="31">
        <v>926093</v>
      </c>
      <c r="J119" s="32">
        <v>5.2218184958199521E-2</v>
      </c>
      <c r="K119" s="31">
        <v>165328</v>
      </c>
      <c r="L119" s="32">
        <v>6.9032408245609522E-2</v>
      </c>
      <c r="M119" s="31">
        <v>1598458</v>
      </c>
      <c r="N119" s="32">
        <v>5.8099356054989615E-2</v>
      </c>
      <c r="O119" s="31">
        <v>1322435</v>
      </c>
      <c r="P119" s="32">
        <v>-4.4573815628722979E-2</v>
      </c>
      <c r="Q119" s="31">
        <v>2920893</v>
      </c>
      <c r="R119" s="32">
        <v>9.0071261795643398E-3</v>
      </c>
    </row>
    <row r="120" spans="2:18" hidden="1" outlineLevel="1" x14ac:dyDescent="0.25">
      <c r="B120" s="43" t="s">
        <v>58</v>
      </c>
      <c r="C120" s="205">
        <v>4054</v>
      </c>
      <c r="D120" s="206">
        <v>0.12705031971087011</v>
      </c>
      <c r="E120" s="207">
        <v>9269</v>
      </c>
      <c r="F120" s="208">
        <v>0.25613226724488403</v>
      </c>
      <c r="G120" s="205">
        <v>56626</v>
      </c>
      <c r="H120" s="206">
        <v>-5.6717413826405938E-3</v>
      </c>
      <c r="I120" s="207">
        <v>135187</v>
      </c>
      <c r="J120" s="208">
        <v>-2.8710402850922856E-2</v>
      </c>
      <c r="K120" s="205">
        <v>24074</v>
      </c>
      <c r="L120" s="206">
        <v>-5.1906112161310691E-2</v>
      </c>
      <c r="M120" s="207">
        <v>229210</v>
      </c>
      <c r="N120" s="208">
        <v>-1.4150537634408655E-2</v>
      </c>
      <c r="O120" s="205">
        <v>184452</v>
      </c>
      <c r="P120" s="206">
        <v>-0.10153144727612817</v>
      </c>
      <c r="Q120" s="207">
        <v>413662</v>
      </c>
      <c r="R120" s="208">
        <v>-5.5126131805681156E-2</v>
      </c>
    </row>
    <row r="121" spans="2:18" hidden="1" outlineLevel="1" x14ac:dyDescent="0.25">
      <c r="B121" s="43" t="s">
        <v>59</v>
      </c>
      <c r="C121" s="205">
        <v>3445</v>
      </c>
      <c r="D121" s="206">
        <v>-0.21364985163204753</v>
      </c>
      <c r="E121" s="207">
        <v>8748</v>
      </c>
      <c r="F121" s="208">
        <v>-0.11698798829110735</v>
      </c>
      <c r="G121" s="205">
        <v>63680</v>
      </c>
      <c r="H121" s="206">
        <v>0.10715092929047065</v>
      </c>
      <c r="I121" s="207">
        <v>133358</v>
      </c>
      <c r="J121" s="208">
        <v>9.9234250199886187E-2</v>
      </c>
      <c r="K121" s="205">
        <v>23729</v>
      </c>
      <c r="L121" s="206">
        <v>0.13786323966625114</v>
      </c>
      <c r="M121" s="207">
        <v>232960</v>
      </c>
      <c r="N121" s="208">
        <v>8.8710054304648178E-2</v>
      </c>
      <c r="O121" s="205">
        <v>204079</v>
      </c>
      <c r="P121" s="206">
        <v>4.7122809718053382E-2</v>
      </c>
      <c r="Q121" s="207">
        <v>437039</v>
      </c>
      <c r="R121" s="208">
        <v>6.8886915986137609E-2</v>
      </c>
    </row>
    <row r="122" spans="2:18" hidden="1" outlineLevel="1" x14ac:dyDescent="0.25">
      <c r="B122" s="43" t="s">
        <v>60</v>
      </c>
      <c r="C122" s="205">
        <v>3869</v>
      </c>
      <c r="D122" s="206">
        <v>1.9499341238471635E-2</v>
      </c>
      <c r="E122" s="207">
        <v>10395</v>
      </c>
      <c r="F122" s="208">
        <v>0.11295503211991442</v>
      </c>
      <c r="G122" s="205">
        <v>57645</v>
      </c>
      <c r="H122" s="206">
        <v>2.4690699658703075E-2</v>
      </c>
      <c r="I122" s="207">
        <v>122649</v>
      </c>
      <c r="J122" s="208">
        <v>-3.6270773582681826E-2</v>
      </c>
      <c r="K122" s="205">
        <v>22135</v>
      </c>
      <c r="L122" s="206">
        <v>-1.1433165110982135E-2</v>
      </c>
      <c r="M122" s="207">
        <v>216693</v>
      </c>
      <c r="N122" s="208">
        <v>-1.0746552109821228E-2</v>
      </c>
      <c r="O122" s="205">
        <v>177347</v>
      </c>
      <c r="P122" s="206">
        <v>-0.11492893360482292</v>
      </c>
      <c r="Q122" s="207">
        <v>394040</v>
      </c>
      <c r="R122" s="208">
        <v>-6.0518855665998239E-2</v>
      </c>
    </row>
    <row r="123" spans="2:18" hidden="1" outlineLevel="1" x14ac:dyDescent="0.25">
      <c r="B123" s="43" t="s">
        <v>61</v>
      </c>
      <c r="C123" s="205">
        <v>3437</v>
      </c>
      <c r="D123" s="206">
        <v>-0.10049725202826487</v>
      </c>
      <c r="E123" s="207">
        <v>8913</v>
      </c>
      <c r="F123" s="208">
        <v>-1.2519388433414602E-2</v>
      </c>
      <c r="G123" s="205">
        <v>57030</v>
      </c>
      <c r="H123" s="206">
        <v>2.0397208803005995E-2</v>
      </c>
      <c r="I123" s="207">
        <v>127611</v>
      </c>
      <c r="J123" s="208">
        <v>4.9717439765725846E-2</v>
      </c>
      <c r="K123" s="205">
        <v>22793</v>
      </c>
      <c r="L123" s="206">
        <v>1.9182614916830598E-2</v>
      </c>
      <c r="M123" s="207">
        <v>219784</v>
      </c>
      <c r="N123" s="208">
        <v>3.3460605262662924E-2</v>
      </c>
      <c r="O123" s="205">
        <v>173033</v>
      </c>
      <c r="P123" s="206">
        <v>-9.5540768695997591E-2</v>
      </c>
      <c r="Q123" s="207">
        <v>392817</v>
      </c>
      <c r="R123" s="208">
        <v>-2.7630149091908196E-2</v>
      </c>
    </row>
    <row r="124" spans="2:18" collapsed="1" x14ac:dyDescent="0.25">
      <c r="B124" s="145">
        <v>2005</v>
      </c>
      <c r="C124" s="212">
        <v>66905</v>
      </c>
      <c r="D124" s="213">
        <v>-5.2188652313548411E-3</v>
      </c>
      <c r="E124" s="212">
        <v>191490</v>
      </c>
      <c r="F124" s="213">
        <v>0.12314144109797942</v>
      </c>
      <c r="G124" s="212">
        <v>1133978</v>
      </c>
      <c r="H124" s="213">
        <v>2.7355920502490028E-2</v>
      </c>
      <c r="I124" s="212">
        <v>2635872</v>
      </c>
      <c r="J124" s="213">
        <v>2.9507605095138389E-2</v>
      </c>
      <c r="K124" s="212">
        <v>449594</v>
      </c>
      <c r="L124" s="213">
        <v>3.4822137571495881E-2</v>
      </c>
      <c r="M124" s="212">
        <v>4477839</v>
      </c>
      <c r="N124" s="213">
        <v>3.2635260942337707E-2</v>
      </c>
      <c r="O124" s="212">
        <v>3555810</v>
      </c>
      <c r="P124" s="213">
        <v>-2.1263336894150719E-2</v>
      </c>
      <c r="Q124" s="212">
        <v>8033649</v>
      </c>
      <c r="R124" s="213">
        <v>8.064112366038767E-3</v>
      </c>
    </row>
    <row r="125" spans="2:18" hidden="1" outlineLevel="1" x14ac:dyDescent="0.25">
      <c r="B125" s="43" t="s">
        <v>49</v>
      </c>
      <c r="C125" s="205">
        <v>3634</v>
      </c>
      <c r="D125" s="206">
        <v>0.1977587343441003</v>
      </c>
      <c r="E125" s="207">
        <v>10648</v>
      </c>
      <c r="F125" s="208">
        <v>0.33567486201705976</v>
      </c>
      <c r="G125" s="205">
        <v>56306</v>
      </c>
      <c r="H125" s="206">
        <v>4.5239377007184167E-2</v>
      </c>
      <c r="I125" s="207">
        <v>126815</v>
      </c>
      <c r="J125" s="208">
        <v>0.10718713440081018</v>
      </c>
      <c r="K125" s="205">
        <v>24376</v>
      </c>
      <c r="L125" s="206">
        <v>0.27542904981163674</v>
      </c>
      <c r="M125" s="207">
        <v>221779</v>
      </c>
      <c r="N125" s="208">
        <v>0.11713386223397548</v>
      </c>
      <c r="O125" s="205">
        <v>193665</v>
      </c>
      <c r="P125" s="206">
        <v>2.7820382861964754E-2</v>
      </c>
      <c r="Q125" s="207">
        <v>415444</v>
      </c>
      <c r="R125" s="208">
        <v>7.364297011484755E-2</v>
      </c>
    </row>
    <row r="126" spans="2:18" hidden="1" outlineLevel="1" x14ac:dyDescent="0.25">
      <c r="B126" s="43" t="s">
        <v>50</v>
      </c>
      <c r="C126" s="205">
        <v>3550</v>
      </c>
      <c r="D126" s="206">
        <v>0.13782051282051277</v>
      </c>
      <c r="E126" s="207">
        <v>11613</v>
      </c>
      <c r="F126" s="208">
        <v>0.33852005532503449</v>
      </c>
      <c r="G126" s="205">
        <v>55510</v>
      </c>
      <c r="H126" s="206">
        <v>4.5464818442067179E-2</v>
      </c>
      <c r="I126" s="207">
        <v>126913</v>
      </c>
      <c r="J126" s="208">
        <v>7.5971581660336351E-2</v>
      </c>
      <c r="K126" s="205">
        <v>23267</v>
      </c>
      <c r="L126" s="206">
        <v>0.12222061447933252</v>
      </c>
      <c r="M126" s="207">
        <v>220853</v>
      </c>
      <c r="N126" s="208">
        <v>8.4862238858024241E-2</v>
      </c>
      <c r="O126" s="205">
        <v>177174</v>
      </c>
      <c r="P126" s="206">
        <v>-4.2240577767206466E-2</v>
      </c>
      <c r="Q126" s="207">
        <v>398027</v>
      </c>
      <c r="R126" s="208">
        <v>2.4351138162212349E-2</v>
      </c>
    </row>
    <row r="127" spans="2:18" hidden="1" outlineLevel="1" x14ac:dyDescent="0.25">
      <c r="B127" s="43" t="s">
        <v>51</v>
      </c>
      <c r="C127" s="205">
        <v>3365</v>
      </c>
      <c r="D127" s="206">
        <v>9.182349123945488E-2</v>
      </c>
      <c r="E127" s="207">
        <v>9984</v>
      </c>
      <c r="F127" s="208">
        <v>0.23579650946899378</v>
      </c>
      <c r="G127" s="205">
        <v>65316</v>
      </c>
      <c r="H127" s="206">
        <v>0.14356747671405556</v>
      </c>
      <c r="I127" s="207">
        <v>153560</v>
      </c>
      <c r="J127" s="208">
        <v>0.1102595618538067</v>
      </c>
      <c r="K127" s="205">
        <v>24954</v>
      </c>
      <c r="L127" s="206">
        <v>4.8223137024279605E-2</v>
      </c>
      <c r="M127" s="207">
        <v>257179</v>
      </c>
      <c r="N127" s="208">
        <v>0.1162622128276467</v>
      </c>
      <c r="O127" s="205">
        <v>212685</v>
      </c>
      <c r="P127" s="206">
        <v>-2.8134453167125151E-2</v>
      </c>
      <c r="Q127" s="207">
        <v>469864</v>
      </c>
      <c r="R127" s="208">
        <v>4.5920286709628666E-2</v>
      </c>
    </row>
    <row r="128" spans="2:18" hidden="1" outlineLevel="1" x14ac:dyDescent="0.25">
      <c r="B128" s="43" t="s">
        <v>52</v>
      </c>
      <c r="C128" s="205">
        <v>3416</v>
      </c>
      <c r="D128" s="206">
        <v>0.1848768643773846</v>
      </c>
      <c r="E128" s="207">
        <v>6561</v>
      </c>
      <c r="F128" s="208">
        <v>-6.3650635079206541E-2</v>
      </c>
      <c r="G128" s="205">
        <v>57697</v>
      </c>
      <c r="H128" s="206">
        <v>3.3996415770609412E-2</v>
      </c>
      <c r="I128" s="207">
        <v>148609</v>
      </c>
      <c r="J128" s="208">
        <v>0.12482875027437812</v>
      </c>
      <c r="K128" s="205">
        <v>21124</v>
      </c>
      <c r="L128" s="206">
        <v>6.4503124370086651E-2</v>
      </c>
      <c r="M128" s="207">
        <v>237407</v>
      </c>
      <c r="N128" s="208">
        <v>9.0769167152919161E-2</v>
      </c>
      <c r="O128" s="205">
        <v>160654</v>
      </c>
      <c r="P128" s="206">
        <v>-0.13947035759432647</v>
      </c>
      <c r="Q128" s="207">
        <v>398061</v>
      </c>
      <c r="R128" s="208">
        <v>-1.5536314465688816E-2</v>
      </c>
    </row>
    <row r="129" spans="2:18" hidden="1" outlineLevel="1" x14ac:dyDescent="0.25">
      <c r="B129" s="43" t="s">
        <v>53</v>
      </c>
      <c r="C129" s="205">
        <v>2712</v>
      </c>
      <c r="D129" s="206">
        <v>-0.12147716229348882</v>
      </c>
      <c r="E129" s="207">
        <v>7205</v>
      </c>
      <c r="F129" s="208">
        <v>1.6793677674287411E-2</v>
      </c>
      <c r="G129" s="205">
        <v>74649</v>
      </c>
      <c r="H129" s="206">
        <v>2.833645580780253E-2</v>
      </c>
      <c r="I129" s="207">
        <v>177902</v>
      </c>
      <c r="J129" s="208">
        <v>7.4365292170930353E-2</v>
      </c>
      <c r="K129" s="205">
        <v>25695</v>
      </c>
      <c r="L129" s="206">
        <v>0.15286252692031588</v>
      </c>
      <c r="M129" s="207">
        <v>288163</v>
      </c>
      <c r="N129" s="208">
        <v>6.4742592585750103E-2</v>
      </c>
      <c r="O129" s="205">
        <v>217162</v>
      </c>
      <c r="P129" s="206">
        <v>-0.13114695068036053</v>
      </c>
      <c r="Q129" s="207">
        <v>505325</v>
      </c>
      <c r="R129" s="208">
        <v>-2.930758266709188E-2</v>
      </c>
    </row>
    <row r="130" spans="2:18" hidden="1" outlineLevel="1" x14ac:dyDescent="0.25">
      <c r="B130" s="43" t="s">
        <v>54</v>
      </c>
      <c r="C130" s="205">
        <v>3057</v>
      </c>
      <c r="D130" s="206">
        <v>7.5807514831904843E-3</v>
      </c>
      <c r="E130" s="207">
        <v>7700</v>
      </c>
      <c r="F130" s="208">
        <v>0.16790535416350671</v>
      </c>
      <c r="G130" s="205">
        <v>65997</v>
      </c>
      <c r="H130" s="206">
        <v>8.3498875408382744E-2</v>
      </c>
      <c r="I130" s="207">
        <v>155994</v>
      </c>
      <c r="J130" s="208">
        <v>7.650371270047196E-2</v>
      </c>
      <c r="K130" s="205">
        <v>21886</v>
      </c>
      <c r="L130" s="206">
        <v>7.284313725490188E-2</v>
      </c>
      <c r="M130" s="207">
        <v>254634</v>
      </c>
      <c r="N130" s="208">
        <v>7.9662152421495325E-2</v>
      </c>
      <c r="O130" s="205">
        <v>208329</v>
      </c>
      <c r="P130" s="206">
        <v>-2.3274190072551937E-3</v>
      </c>
      <c r="Q130" s="207">
        <v>462963</v>
      </c>
      <c r="R130" s="208">
        <v>4.1159445060394262E-2</v>
      </c>
    </row>
    <row r="131" spans="2:18" hidden="1" outlineLevel="1" x14ac:dyDescent="0.25">
      <c r="B131" s="43" t="s">
        <v>55</v>
      </c>
      <c r="C131" s="205">
        <v>2829</v>
      </c>
      <c r="D131" s="206">
        <v>2.3146473779385168E-2</v>
      </c>
      <c r="E131" s="207">
        <v>6076</v>
      </c>
      <c r="F131" s="208">
        <v>-3.0012771392081694E-2</v>
      </c>
      <c r="G131" s="205">
        <v>47502</v>
      </c>
      <c r="H131" s="206">
        <v>4.4482068647067941E-2</v>
      </c>
      <c r="I131" s="207">
        <v>123897</v>
      </c>
      <c r="J131" s="208">
        <v>9.5328606538536365E-2</v>
      </c>
      <c r="K131" s="205">
        <v>18390</v>
      </c>
      <c r="L131" s="206">
        <v>0.24281949043725071</v>
      </c>
      <c r="M131" s="207">
        <v>198694</v>
      </c>
      <c r="N131" s="208">
        <v>8.9217680175858849E-2</v>
      </c>
      <c r="O131" s="205">
        <v>149116</v>
      </c>
      <c r="P131" s="206">
        <v>-2.9615987817813827E-2</v>
      </c>
      <c r="Q131" s="207">
        <v>347810</v>
      </c>
      <c r="R131" s="208">
        <v>3.4883928518295804E-2</v>
      </c>
    </row>
    <row r="132" spans="2:18" hidden="1" outlineLevel="1" x14ac:dyDescent="0.25">
      <c r="B132" s="43" t="s">
        <v>56</v>
      </c>
      <c r="C132" s="205">
        <v>2956</v>
      </c>
      <c r="D132" s="206">
        <v>0.11589278973197437</v>
      </c>
      <c r="E132" s="207">
        <v>7159</v>
      </c>
      <c r="F132" s="208">
        <v>0.10003073140749841</v>
      </c>
      <c r="G132" s="205">
        <v>50450</v>
      </c>
      <c r="H132" s="206">
        <v>3.9434646447997324E-2</v>
      </c>
      <c r="I132" s="207">
        <v>120677</v>
      </c>
      <c r="J132" s="208">
        <v>4.2279442242976195E-4</v>
      </c>
      <c r="K132" s="205">
        <v>20174</v>
      </c>
      <c r="L132" s="206">
        <v>-6.6925674113130773E-2</v>
      </c>
      <c r="M132" s="207">
        <v>201416</v>
      </c>
      <c r="N132" s="208">
        <v>7.3822146643993669E-3</v>
      </c>
      <c r="O132" s="205">
        <v>146996</v>
      </c>
      <c r="P132" s="206">
        <v>-0.17738243803618492</v>
      </c>
      <c r="Q132" s="207">
        <v>348412</v>
      </c>
      <c r="R132" s="208">
        <v>-7.981607519682643E-2</v>
      </c>
    </row>
    <row r="133" spans="2:18" collapsed="1" x14ac:dyDescent="0.25">
      <c r="B133" s="30" t="s">
        <v>72</v>
      </c>
      <c r="C133" s="31">
        <v>24830</v>
      </c>
      <c r="D133" s="32">
        <v>0.14302812687013766</v>
      </c>
      <c r="E133" s="31">
        <v>60379</v>
      </c>
      <c r="F133" s="32">
        <v>0.10392174787457731</v>
      </c>
      <c r="G133" s="31">
        <v>390693</v>
      </c>
      <c r="H133" s="32">
        <v>-6.7017687482997523E-3</v>
      </c>
      <c r="I133" s="31">
        <v>880134</v>
      </c>
      <c r="J133" s="32">
        <v>5.1288024914262209E-3</v>
      </c>
      <c r="K133" s="31">
        <v>154652</v>
      </c>
      <c r="L133" s="32">
        <v>3.2996686972320166E-2</v>
      </c>
      <c r="M133" s="31">
        <v>1510688</v>
      </c>
      <c r="N133" s="32">
        <v>1.0424706809301298E-2</v>
      </c>
      <c r="O133" s="31">
        <v>1384131</v>
      </c>
      <c r="P133" s="32">
        <v>5.6501448735523985E-2</v>
      </c>
      <c r="Q133" s="31">
        <v>2894819</v>
      </c>
      <c r="R133" s="32">
        <v>3.1943776045287198E-2</v>
      </c>
    </row>
    <row r="134" spans="2:18" hidden="1" outlineLevel="1" x14ac:dyDescent="0.25">
      <c r="B134" s="43" t="s">
        <v>58</v>
      </c>
      <c r="C134" s="205">
        <v>3597</v>
      </c>
      <c r="D134" s="206">
        <v>0.18089297439264618</v>
      </c>
      <c r="E134" s="207">
        <v>7379</v>
      </c>
      <c r="F134" s="208">
        <v>1.4713971397139813E-2</v>
      </c>
      <c r="G134" s="205">
        <v>56949</v>
      </c>
      <c r="H134" s="206">
        <v>-6.6164895710350224E-2</v>
      </c>
      <c r="I134" s="207">
        <v>139183</v>
      </c>
      <c r="J134" s="208">
        <v>1.2157048930323544E-3</v>
      </c>
      <c r="K134" s="205">
        <v>25392</v>
      </c>
      <c r="L134" s="206">
        <v>5.1602749937877945E-2</v>
      </c>
      <c r="M134" s="207">
        <v>232500</v>
      </c>
      <c r="N134" s="208">
        <v>-8.3680937635949304E-3</v>
      </c>
      <c r="O134" s="205">
        <v>205296</v>
      </c>
      <c r="P134" s="206">
        <v>7.4145192936559745E-2</v>
      </c>
      <c r="Q134" s="207">
        <v>437796</v>
      </c>
      <c r="R134" s="208">
        <v>2.8687436411356515E-2</v>
      </c>
    </row>
    <row r="135" spans="2:18" hidden="1" outlineLevel="1" x14ac:dyDescent="0.25">
      <c r="B135" s="43" t="s">
        <v>59</v>
      </c>
      <c r="C135" s="205">
        <v>4381</v>
      </c>
      <c r="D135" s="206">
        <v>0.29080730701237467</v>
      </c>
      <c r="E135" s="207">
        <v>9907</v>
      </c>
      <c r="F135" s="208">
        <v>0.14030847145488035</v>
      </c>
      <c r="G135" s="205">
        <v>57517</v>
      </c>
      <c r="H135" s="206">
        <v>-3.4317758264636233E-2</v>
      </c>
      <c r="I135" s="207">
        <v>121319</v>
      </c>
      <c r="J135" s="208">
        <v>-4.1146018573404497E-2</v>
      </c>
      <c r="K135" s="205">
        <v>20854</v>
      </c>
      <c r="L135" s="206">
        <v>-0.10181755534499093</v>
      </c>
      <c r="M135" s="207">
        <v>213978</v>
      </c>
      <c r="N135" s="208">
        <v>-3.3461917194402502E-2</v>
      </c>
      <c r="O135" s="205">
        <v>194895</v>
      </c>
      <c r="P135" s="206">
        <v>6.8427140609496062E-2</v>
      </c>
      <c r="Q135" s="207">
        <v>408873</v>
      </c>
      <c r="R135" s="208">
        <v>1.2565657666314234E-2</v>
      </c>
    </row>
    <row r="136" spans="2:18" hidden="1" outlineLevel="1" x14ac:dyDescent="0.25">
      <c r="B136" s="43" t="s">
        <v>60</v>
      </c>
      <c r="C136" s="205">
        <v>3795</v>
      </c>
      <c r="D136" s="206">
        <v>0.1960289946422944</v>
      </c>
      <c r="E136" s="207">
        <v>9340</v>
      </c>
      <c r="F136" s="208">
        <v>0.11936720997123684</v>
      </c>
      <c r="G136" s="205">
        <v>56256</v>
      </c>
      <c r="H136" s="206">
        <v>3.4003602543837053E-2</v>
      </c>
      <c r="I136" s="207">
        <v>127265</v>
      </c>
      <c r="J136" s="208">
        <v>7.884608863721132E-2</v>
      </c>
      <c r="K136" s="205">
        <v>22391</v>
      </c>
      <c r="L136" s="206">
        <v>8.3575300038714717E-2</v>
      </c>
      <c r="M136" s="207">
        <v>219047</v>
      </c>
      <c r="N136" s="208">
        <v>7.0867412039051336E-2</v>
      </c>
      <c r="O136" s="205">
        <v>200376</v>
      </c>
      <c r="P136" s="206">
        <v>0.1202075203774724</v>
      </c>
      <c r="Q136" s="207">
        <v>419423</v>
      </c>
      <c r="R136" s="208">
        <v>9.3885375236356428E-2</v>
      </c>
    </row>
    <row r="137" spans="2:18" hidden="1" outlineLevel="1" x14ac:dyDescent="0.25">
      <c r="B137" s="43" t="s">
        <v>61</v>
      </c>
      <c r="C137" s="205">
        <v>3821</v>
      </c>
      <c r="D137" s="206">
        <v>0.1027417027417028</v>
      </c>
      <c r="E137" s="207">
        <v>9026</v>
      </c>
      <c r="F137" s="208">
        <v>0.35851896447922948</v>
      </c>
      <c r="G137" s="205">
        <v>55890</v>
      </c>
      <c r="H137" s="206">
        <v>5.6002720779956938E-2</v>
      </c>
      <c r="I137" s="207">
        <v>121567</v>
      </c>
      <c r="J137" s="208">
        <v>6.9849511572648071E-2</v>
      </c>
      <c r="K137" s="205">
        <v>22364</v>
      </c>
      <c r="L137" s="206">
        <v>0.15373503920759379</v>
      </c>
      <c r="M137" s="207">
        <v>212668</v>
      </c>
      <c r="N137" s="208">
        <v>8.476962392055043E-2</v>
      </c>
      <c r="O137" s="205">
        <v>191311</v>
      </c>
      <c r="P137" s="206">
        <v>6.2307735021378097E-2</v>
      </c>
      <c r="Q137" s="207">
        <v>403979</v>
      </c>
      <c r="R137" s="208">
        <v>7.401519119261768E-2</v>
      </c>
    </row>
    <row r="138" spans="2:18" collapsed="1" x14ac:dyDescent="0.25">
      <c r="B138" s="145">
        <v>2004</v>
      </c>
      <c r="C138" s="212">
        <v>67256</v>
      </c>
      <c r="D138" s="213">
        <v>0.13904413508112312</v>
      </c>
      <c r="E138" s="212">
        <v>170495</v>
      </c>
      <c r="F138" s="213">
        <v>0.1773866084746698</v>
      </c>
      <c r="G138" s="212">
        <v>1103783</v>
      </c>
      <c r="H138" s="213">
        <v>3.4246472657355476E-2</v>
      </c>
      <c r="I138" s="212">
        <v>2560323</v>
      </c>
      <c r="J138" s="213">
        <v>6.1397410434127275E-2</v>
      </c>
      <c r="K138" s="212">
        <v>434465</v>
      </c>
      <c r="L138" s="213">
        <v>8.3248561369914986E-2</v>
      </c>
      <c r="M138" s="212">
        <v>4336322</v>
      </c>
      <c r="N138" s="213">
        <v>6.168349050517552E-2</v>
      </c>
      <c r="O138" s="212">
        <v>3633061</v>
      </c>
      <c r="P138" s="213">
        <v>1.5832634469874485E-3</v>
      </c>
      <c r="Q138" s="212">
        <v>7969383</v>
      </c>
      <c r="R138" s="213">
        <v>3.3414417908578242E-2</v>
      </c>
    </row>
    <row r="139" spans="2:18" hidden="1" outlineLevel="1" x14ac:dyDescent="0.25">
      <c r="B139" s="43" t="s">
        <v>49</v>
      </c>
      <c r="C139" s="205">
        <v>3034</v>
      </c>
      <c r="D139" s="206">
        <v>0.1166728008833271</v>
      </c>
      <c r="E139" s="207">
        <v>7972</v>
      </c>
      <c r="F139" s="208">
        <v>1.052097857776646E-2</v>
      </c>
      <c r="G139" s="205">
        <v>53869</v>
      </c>
      <c r="H139" s="206">
        <v>1.6204489718920856E-2</v>
      </c>
      <c r="I139" s="207">
        <v>114538</v>
      </c>
      <c r="J139" s="208">
        <v>-2.0129864574689238E-2</v>
      </c>
      <c r="K139" s="205">
        <v>19112</v>
      </c>
      <c r="L139" s="206">
        <v>-3.5186026553586713E-2</v>
      </c>
      <c r="M139" s="207">
        <v>198525</v>
      </c>
      <c r="N139" s="208">
        <v>-8.9408734199963869E-3</v>
      </c>
      <c r="O139" s="205">
        <v>188423</v>
      </c>
      <c r="P139" s="206">
        <v>-1.7278966912838478E-2</v>
      </c>
      <c r="Q139" s="207">
        <v>386948</v>
      </c>
      <c r="R139" s="208">
        <v>-1.3018681195351656E-2</v>
      </c>
    </row>
    <row r="140" spans="2:18" hidden="1" outlineLevel="1" x14ac:dyDescent="0.25">
      <c r="B140" s="43" t="s">
        <v>50</v>
      </c>
      <c r="C140" s="205">
        <v>3120</v>
      </c>
      <c r="D140" s="206">
        <v>5.1212938005390729E-2</v>
      </c>
      <c r="E140" s="207">
        <v>8676</v>
      </c>
      <c r="F140" s="208">
        <v>-8.5704490915323728E-3</v>
      </c>
      <c r="G140" s="205">
        <v>53096</v>
      </c>
      <c r="H140" s="206">
        <v>-6.2057270045399182E-2</v>
      </c>
      <c r="I140" s="207">
        <v>117952</v>
      </c>
      <c r="J140" s="208">
        <v>-8.3383845448469884E-2</v>
      </c>
      <c r="K140" s="205">
        <v>20733</v>
      </c>
      <c r="L140" s="206">
        <v>1.0380116959064267E-2</v>
      </c>
      <c r="M140" s="207">
        <v>203577</v>
      </c>
      <c r="N140" s="208">
        <v>-6.4142876844573204E-2</v>
      </c>
      <c r="O140" s="205">
        <v>184988</v>
      </c>
      <c r="P140" s="206">
        <v>-4.7136330155198025E-2</v>
      </c>
      <c r="Q140" s="207">
        <v>388565</v>
      </c>
      <c r="R140" s="208">
        <v>-5.6122758818371032E-2</v>
      </c>
    </row>
    <row r="141" spans="2:18" hidden="1" outlineLevel="1" x14ac:dyDescent="0.25">
      <c r="B141" s="43" t="s">
        <v>51</v>
      </c>
      <c r="C141" s="205">
        <v>3082</v>
      </c>
      <c r="D141" s="206">
        <v>4.1216216216216184E-2</v>
      </c>
      <c r="E141" s="207">
        <v>8079</v>
      </c>
      <c r="F141" s="208">
        <v>0.13676656817222455</v>
      </c>
      <c r="G141" s="205">
        <v>57116</v>
      </c>
      <c r="H141" s="206">
        <v>2.2979241667114403E-2</v>
      </c>
      <c r="I141" s="207">
        <v>138310</v>
      </c>
      <c r="J141" s="208">
        <v>4.041764143917792E-2</v>
      </c>
      <c r="K141" s="205">
        <v>23806</v>
      </c>
      <c r="L141" s="206">
        <v>8.3519184379409195E-2</v>
      </c>
      <c r="M141" s="207">
        <v>230393</v>
      </c>
      <c r="N141" s="208">
        <v>4.340875330603966E-2</v>
      </c>
      <c r="O141" s="205">
        <v>218842</v>
      </c>
      <c r="P141" s="206">
        <v>0.14140123402058102</v>
      </c>
      <c r="Q141" s="207">
        <v>449235</v>
      </c>
      <c r="R141" s="208">
        <v>8.8951590031487893E-2</v>
      </c>
    </row>
    <row r="142" spans="2:18" hidden="1" outlineLevel="1" x14ac:dyDescent="0.25">
      <c r="B142" s="43" t="s">
        <v>52</v>
      </c>
      <c r="C142" s="205">
        <v>2883</v>
      </c>
      <c r="D142" s="206">
        <v>7.3343261355174993E-2</v>
      </c>
      <c r="E142" s="207">
        <v>7007</v>
      </c>
      <c r="F142" s="208">
        <v>0.15550791556728227</v>
      </c>
      <c r="G142" s="205">
        <v>55800</v>
      </c>
      <c r="H142" s="206">
        <v>6.935474598033764E-2</v>
      </c>
      <c r="I142" s="207">
        <v>132117</v>
      </c>
      <c r="J142" s="208">
        <v>-9.6622340824250585E-3</v>
      </c>
      <c r="K142" s="205">
        <v>19844</v>
      </c>
      <c r="L142" s="206">
        <v>0.11139736768412201</v>
      </c>
      <c r="M142" s="207">
        <v>217651</v>
      </c>
      <c r="N142" s="208">
        <v>2.5726700346855758E-2</v>
      </c>
      <c r="O142" s="205">
        <v>186692</v>
      </c>
      <c r="P142" s="206">
        <v>3.3840769516172875E-2</v>
      </c>
      <c r="Q142" s="207">
        <v>404343</v>
      </c>
      <c r="R142" s="208">
        <v>2.9457218291481402E-2</v>
      </c>
    </row>
    <row r="143" spans="2:18" hidden="1" outlineLevel="1" x14ac:dyDescent="0.25">
      <c r="B143" s="43" t="s">
        <v>53</v>
      </c>
      <c r="C143" s="205">
        <v>3087</v>
      </c>
      <c r="D143" s="206">
        <v>-2.6490066225165587E-2</v>
      </c>
      <c r="E143" s="207">
        <v>7086</v>
      </c>
      <c r="F143" s="208">
        <v>0.10857321652065077</v>
      </c>
      <c r="G143" s="205">
        <v>72592</v>
      </c>
      <c r="H143" s="206">
        <v>5.4166303621736134E-2</v>
      </c>
      <c r="I143" s="207">
        <v>165588</v>
      </c>
      <c r="J143" s="208">
        <v>5.6719846841097654E-2</v>
      </c>
      <c r="K143" s="205">
        <v>22288</v>
      </c>
      <c r="L143" s="206">
        <v>1.572255388962307E-2</v>
      </c>
      <c r="M143" s="207">
        <v>270641</v>
      </c>
      <c r="N143" s="208">
        <v>5.2799259339941118E-2</v>
      </c>
      <c r="O143" s="205">
        <v>249941</v>
      </c>
      <c r="P143" s="206">
        <v>3.0115317721341572E-2</v>
      </c>
      <c r="Q143" s="207">
        <v>520582</v>
      </c>
      <c r="R143" s="208">
        <v>4.1784903802666307E-2</v>
      </c>
    </row>
    <row r="144" spans="2:18" hidden="1" outlineLevel="1" x14ac:dyDescent="0.25">
      <c r="B144" s="43" t="s">
        <v>54</v>
      </c>
      <c r="C144" s="205">
        <v>3034</v>
      </c>
      <c r="D144" s="206">
        <v>0.23786209710322326</v>
      </c>
      <c r="E144" s="207">
        <v>6593</v>
      </c>
      <c r="F144" s="208">
        <v>4.1054792357492431E-2</v>
      </c>
      <c r="G144" s="205">
        <v>60911</v>
      </c>
      <c r="H144" s="206">
        <v>0.10015171766065811</v>
      </c>
      <c r="I144" s="207">
        <v>144908</v>
      </c>
      <c r="J144" s="208">
        <v>1.0100446817557618E-2</v>
      </c>
      <c r="K144" s="205">
        <v>20400</v>
      </c>
      <c r="L144" s="206">
        <v>0.34653465346534662</v>
      </c>
      <c r="M144" s="207">
        <v>235846</v>
      </c>
      <c r="N144" s="208">
        <v>5.874959036447458E-2</v>
      </c>
      <c r="O144" s="205">
        <v>208815</v>
      </c>
      <c r="P144" s="206">
        <v>3.4147187004754276E-2</v>
      </c>
      <c r="Q144" s="207">
        <v>444661</v>
      </c>
      <c r="R144" s="208">
        <v>4.7052008693625025E-2</v>
      </c>
    </row>
    <row r="145" spans="2:18" hidden="1" outlineLevel="1" x14ac:dyDescent="0.25">
      <c r="B145" s="43" t="s">
        <v>55</v>
      </c>
      <c r="C145" s="205">
        <v>2765</v>
      </c>
      <c r="D145" s="206">
        <v>0.14921030756442222</v>
      </c>
      <c r="E145" s="207">
        <v>6264</v>
      </c>
      <c r="F145" s="208">
        <v>7.7220077220077066E-3</v>
      </c>
      <c r="G145" s="205">
        <v>45479</v>
      </c>
      <c r="H145" s="206">
        <v>-4.3232212731939224E-2</v>
      </c>
      <c r="I145" s="207">
        <v>113114</v>
      </c>
      <c r="J145" s="208">
        <v>5.8154010314779292E-3</v>
      </c>
      <c r="K145" s="205">
        <v>14797</v>
      </c>
      <c r="L145" s="206">
        <v>0.31423749888977714</v>
      </c>
      <c r="M145" s="207">
        <v>182419</v>
      </c>
      <c r="N145" s="208">
        <v>1.4143154968728311E-2</v>
      </c>
      <c r="O145" s="205">
        <v>153667</v>
      </c>
      <c r="P145" s="206">
        <v>-1.0068929974875962E-2</v>
      </c>
      <c r="Q145" s="207">
        <v>336086</v>
      </c>
      <c r="R145" s="208">
        <v>2.9274406529296026E-3</v>
      </c>
    </row>
    <row r="146" spans="2:18" hidden="1" outlineLevel="1" x14ac:dyDescent="0.25">
      <c r="B146" s="43" t="s">
        <v>56</v>
      </c>
      <c r="C146" s="205">
        <v>2649</v>
      </c>
      <c r="D146" s="206">
        <v>0.14131839724256778</v>
      </c>
      <c r="E146" s="207">
        <v>6508</v>
      </c>
      <c r="F146" s="208">
        <v>-2.2995554192856149E-3</v>
      </c>
      <c r="G146" s="205">
        <v>48536</v>
      </c>
      <c r="H146" s="206">
        <v>3.6651003844510921E-2</v>
      </c>
      <c r="I146" s="207">
        <v>120626</v>
      </c>
      <c r="J146" s="208">
        <v>4.3053429833891155E-2</v>
      </c>
      <c r="K146" s="205">
        <v>21621</v>
      </c>
      <c r="L146" s="206">
        <v>0.60476508572700949</v>
      </c>
      <c r="M146" s="207">
        <v>199940</v>
      </c>
      <c r="N146" s="208">
        <v>8.2020088319334938E-2</v>
      </c>
      <c r="O146" s="205">
        <v>178693</v>
      </c>
      <c r="P146" s="206">
        <v>0.12216151720673207</v>
      </c>
      <c r="Q146" s="207">
        <v>378633</v>
      </c>
      <c r="R146" s="208">
        <v>0.10060053949724446</v>
      </c>
    </row>
    <row r="147" spans="2:18" collapsed="1" x14ac:dyDescent="0.25">
      <c r="B147" s="30" t="s">
        <v>73</v>
      </c>
      <c r="C147" s="31">
        <v>21723</v>
      </c>
      <c r="D147" s="32">
        <v>4.5279568857665264E-2</v>
      </c>
      <c r="E147" s="31">
        <v>54695</v>
      </c>
      <c r="F147" s="32">
        <v>9.0932663156215066E-2</v>
      </c>
      <c r="G147" s="31">
        <v>393329</v>
      </c>
      <c r="H147" s="32">
        <v>-3.7884921615294886E-2</v>
      </c>
      <c r="I147" s="31">
        <v>875643</v>
      </c>
      <c r="J147" s="32">
        <v>-6.9181155960410523E-3</v>
      </c>
      <c r="K147" s="31">
        <v>149712</v>
      </c>
      <c r="L147" s="32">
        <v>0.17392633947824443</v>
      </c>
      <c r="M147" s="31">
        <v>1495102</v>
      </c>
      <c r="N147" s="32">
        <v>4.0919833258228344E-3</v>
      </c>
      <c r="O147" s="31">
        <v>1310108</v>
      </c>
      <c r="P147" s="32">
        <v>-2.5463071442545337E-2</v>
      </c>
      <c r="Q147" s="31">
        <v>2805210</v>
      </c>
      <c r="R147" s="32">
        <v>-9.9310074159616457E-3</v>
      </c>
    </row>
    <row r="148" spans="2:18" hidden="1" outlineLevel="1" x14ac:dyDescent="0.25">
      <c r="B148" s="43" t="s">
        <v>58</v>
      </c>
      <c r="C148" s="205">
        <v>3046</v>
      </c>
      <c r="D148" s="206">
        <v>0.14856711915535437</v>
      </c>
      <c r="E148" s="207">
        <v>7272</v>
      </c>
      <c r="F148" s="208">
        <v>0.23505434782608692</v>
      </c>
      <c r="G148" s="205">
        <v>60984</v>
      </c>
      <c r="H148" s="206">
        <v>0.15727948990435703</v>
      </c>
      <c r="I148" s="207">
        <v>139014</v>
      </c>
      <c r="J148" s="208">
        <v>0.11290438792420199</v>
      </c>
      <c r="K148" s="205">
        <v>24146</v>
      </c>
      <c r="L148" s="206">
        <v>0.35621208717142205</v>
      </c>
      <c r="M148" s="207">
        <v>234462</v>
      </c>
      <c r="N148" s="208">
        <v>0.14959965874156045</v>
      </c>
      <c r="O148" s="205">
        <v>191125</v>
      </c>
      <c r="P148" s="206">
        <v>0.18035955805608905</v>
      </c>
      <c r="Q148" s="207">
        <v>425587</v>
      </c>
      <c r="R148" s="208">
        <v>0.16321281759741102</v>
      </c>
    </row>
    <row r="149" spans="2:18" hidden="1" outlineLevel="1" x14ac:dyDescent="0.25">
      <c r="B149" s="43" t="s">
        <v>59</v>
      </c>
      <c r="C149" s="205">
        <v>3394</v>
      </c>
      <c r="D149" s="206">
        <v>5.3056158858206581E-2</v>
      </c>
      <c r="E149" s="207">
        <v>8688</v>
      </c>
      <c r="F149" s="208">
        <v>0.23549488054607504</v>
      </c>
      <c r="G149" s="205">
        <v>59561</v>
      </c>
      <c r="H149" s="206">
        <v>-0.12259328550594406</v>
      </c>
      <c r="I149" s="207">
        <v>126525</v>
      </c>
      <c r="J149" s="208">
        <v>-0.12406712543095688</v>
      </c>
      <c r="K149" s="205">
        <v>23218</v>
      </c>
      <c r="L149" s="206">
        <v>0.12055984555984556</v>
      </c>
      <c r="M149" s="207">
        <v>221386</v>
      </c>
      <c r="N149" s="208">
        <v>-9.0084832144148863E-2</v>
      </c>
      <c r="O149" s="205">
        <v>182413</v>
      </c>
      <c r="P149" s="206">
        <v>-0.22446749713022407</v>
      </c>
      <c r="Q149" s="207">
        <v>403799</v>
      </c>
      <c r="R149" s="208">
        <v>-0.15613963227826144</v>
      </c>
    </row>
    <row r="150" spans="2:18" hidden="1" outlineLevel="1" x14ac:dyDescent="0.25">
      <c r="B150" s="43" t="s">
        <v>60</v>
      </c>
      <c r="C150" s="205">
        <v>3173</v>
      </c>
      <c r="D150" s="206">
        <v>0.12958348166607325</v>
      </c>
      <c r="E150" s="207">
        <v>8344</v>
      </c>
      <c r="F150" s="208">
        <v>0.10021097046413496</v>
      </c>
      <c r="G150" s="205">
        <v>54406</v>
      </c>
      <c r="H150" s="206">
        <v>-5.9549532419491458E-2</v>
      </c>
      <c r="I150" s="207">
        <v>117964</v>
      </c>
      <c r="J150" s="208">
        <v>-6.5772279815314971E-2</v>
      </c>
      <c r="K150" s="205">
        <v>20664</v>
      </c>
      <c r="L150" s="206">
        <v>8.5978557914652143E-2</v>
      </c>
      <c r="M150" s="207">
        <v>204551</v>
      </c>
      <c r="N150" s="208">
        <v>-4.209964362815577E-2</v>
      </c>
      <c r="O150" s="205">
        <v>178874</v>
      </c>
      <c r="P150" s="206">
        <v>-5.7421840007166547E-2</v>
      </c>
      <c r="Q150" s="207">
        <v>383425</v>
      </c>
      <c r="R150" s="208">
        <v>-4.9309219661205272E-2</v>
      </c>
    </row>
    <row r="151" spans="2:18" hidden="1" outlineLevel="1" x14ac:dyDescent="0.25">
      <c r="B151" s="43" t="s">
        <v>61</v>
      </c>
      <c r="C151" s="205">
        <v>3465</v>
      </c>
      <c r="D151" s="206">
        <v>0.3041023710952202</v>
      </c>
      <c r="E151" s="207">
        <v>6644</v>
      </c>
      <c r="F151" s="208">
        <v>7.3691014867485416E-2</v>
      </c>
      <c r="G151" s="205">
        <v>52926</v>
      </c>
      <c r="H151" s="206">
        <v>-6.1612382759170914E-2</v>
      </c>
      <c r="I151" s="207">
        <v>113630</v>
      </c>
      <c r="J151" s="208">
        <v>4.1693404961405278E-2</v>
      </c>
      <c r="K151" s="205">
        <v>19384</v>
      </c>
      <c r="L151" s="206">
        <v>0.1275667500436275</v>
      </c>
      <c r="M151" s="207">
        <v>196049</v>
      </c>
      <c r="N151" s="208">
        <v>2.3653005707005681E-2</v>
      </c>
      <c r="O151" s="205">
        <v>180090</v>
      </c>
      <c r="P151" s="206">
        <v>8.5967909047632851E-3</v>
      </c>
      <c r="Q151" s="207">
        <v>376139</v>
      </c>
      <c r="R151" s="208">
        <v>1.6388614169058124E-2</v>
      </c>
    </row>
    <row r="152" spans="2:18" collapsed="1" x14ac:dyDescent="0.25">
      <c r="B152" s="145">
        <v>2003</v>
      </c>
      <c r="C152" s="212">
        <v>59046</v>
      </c>
      <c r="D152" s="213">
        <v>0.11392834908596972</v>
      </c>
      <c r="E152" s="212">
        <v>144808</v>
      </c>
      <c r="F152" s="213">
        <v>9.366645016086883E-2</v>
      </c>
      <c r="G152" s="212">
        <v>1067234</v>
      </c>
      <c r="H152" s="213">
        <v>-3.8223552242121484E-3</v>
      </c>
      <c r="I152" s="212">
        <v>2412219</v>
      </c>
      <c r="J152" s="213">
        <v>-6.5437781186009625E-3</v>
      </c>
      <c r="K152" s="212">
        <v>401076</v>
      </c>
      <c r="L152" s="213">
        <v>0.13373246722409737</v>
      </c>
      <c r="M152" s="212">
        <v>4084383</v>
      </c>
      <c r="N152" s="213">
        <v>1.1332347517070129E-2</v>
      </c>
      <c r="O152" s="212">
        <v>3627318</v>
      </c>
      <c r="P152" s="213">
        <v>4.377048380037607E-4</v>
      </c>
      <c r="Q152" s="212">
        <v>7711701</v>
      </c>
      <c r="R152" s="213">
        <v>6.1784780882181423E-3</v>
      </c>
    </row>
    <row r="153" spans="2:18" hidden="1" outlineLevel="1" x14ac:dyDescent="0.25">
      <c r="B153" s="43" t="s">
        <v>49</v>
      </c>
      <c r="C153" s="205">
        <v>2717</v>
      </c>
      <c r="D153" s="206">
        <v>-0.157258064516129</v>
      </c>
      <c r="E153" s="207">
        <v>7889</v>
      </c>
      <c r="F153" s="208">
        <v>1.4662379421221949E-2</v>
      </c>
      <c r="G153" s="205">
        <v>53010</v>
      </c>
      <c r="H153" s="206">
        <v>-3.8210320052253444E-2</v>
      </c>
      <c r="I153" s="207">
        <v>116891</v>
      </c>
      <c r="J153" s="208">
        <v>7.2542092948570946E-2</v>
      </c>
      <c r="K153" s="205">
        <v>19809</v>
      </c>
      <c r="L153" s="206">
        <v>0.29386022207707385</v>
      </c>
      <c r="M153" s="207">
        <v>200316</v>
      </c>
      <c r="N153" s="208">
        <v>5.2024578541042921E-2</v>
      </c>
      <c r="O153" s="205">
        <v>191736</v>
      </c>
      <c r="P153" s="206">
        <v>7.5790560405772478E-2</v>
      </c>
      <c r="Q153" s="207">
        <v>392052</v>
      </c>
      <c r="R153" s="208">
        <v>6.3514884520857962E-2</v>
      </c>
    </row>
    <row r="154" spans="2:18" hidden="1" outlineLevel="1" x14ac:dyDescent="0.25">
      <c r="B154" s="43" t="s">
        <v>50</v>
      </c>
      <c r="C154" s="205">
        <v>2968</v>
      </c>
      <c r="D154" s="206">
        <v>-7.7114427860696555E-2</v>
      </c>
      <c r="E154" s="207">
        <v>8751</v>
      </c>
      <c r="F154" s="208">
        <v>0.14601885804085901</v>
      </c>
      <c r="G154" s="205">
        <v>56609</v>
      </c>
      <c r="H154" s="206">
        <v>-4.1548854612871056E-2</v>
      </c>
      <c r="I154" s="207">
        <v>128682</v>
      </c>
      <c r="J154" s="208">
        <v>1.1889596602972397E-2</v>
      </c>
      <c r="K154" s="205">
        <v>20520</v>
      </c>
      <c r="L154" s="206">
        <v>7.1764337198370498E-2</v>
      </c>
      <c r="M154" s="207">
        <v>217530</v>
      </c>
      <c r="N154" s="208">
        <v>6.0074642396326094E-3</v>
      </c>
      <c r="O154" s="205">
        <v>194139</v>
      </c>
      <c r="P154" s="206">
        <v>-3.0555583297546152E-2</v>
      </c>
      <c r="Q154" s="207">
        <v>411669</v>
      </c>
      <c r="R154" s="208">
        <v>-1.157293469935583E-2</v>
      </c>
    </row>
    <row r="155" spans="2:18" hidden="1" outlineLevel="1" x14ac:dyDescent="0.25">
      <c r="B155" s="43" t="s">
        <v>51</v>
      </c>
      <c r="C155" s="205">
        <v>2960</v>
      </c>
      <c r="D155" s="206">
        <v>-1.3662112629123646E-2</v>
      </c>
      <c r="E155" s="207">
        <v>7107</v>
      </c>
      <c r="F155" s="208">
        <v>-0.1152744927175402</v>
      </c>
      <c r="G155" s="205">
        <v>55833</v>
      </c>
      <c r="H155" s="206">
        <v>-6.6447071413045289E-2</v>
      </c>
      <c r="I155" s="207">
        <v>132937</v>
      </c>
      <c r="J155" s="208">
        <v>-5.6381317433276568E-2</v>
      </c>
      <c r="K155" s="205">
        <v>21971</v>
      </c>
      <c r="L155" s="206">
        <v>0.19850534584333412</v>
      </c>
      <c r="M155" s="207">
        <v>220808</v>
      </c>
      <c r="N155" s="208">
        <v>-4.0186391831447565E-2</v>
      </c>
      <c r="O155" s="205">
        <v>191731</v>
      </c>
      <c r="P155" s="206">
        <v>-4.3239386015688885E-2</v>
      </c>
      <c r="Q155" s="207">
        <v>412539</v>
      </c>
      <c r="R155" s="208">
        <v>-4.1607716593603405E-2</v>
      </c>
    </row>
    <row r="156" spans="2:18" hidden="1" outlineLevel="1" x14ac:dyDescent="0.25">
      <c r="B156" s="43" t="s">
        <v>52</v>
      </c>
      <c r="C156" s="205">
        <v>2686</v>
      </c>
      <c r="D156" s="206">
        <v>-1.2499999999999956E-2</v>
      </c>
      <c r="E156" s="207">
        <v>6064</v>
      </c>
      <c r="F156" s="208">
        <v>-0.15625434812856542</v>
      </c>
      <c r="G156" s="205">
        <v>52181</v>
      </c>
      <c r="H156" s="206">
        <v>-6.4169013074122594E-2</v>
      </c>
      <c r="I156" s="207">
        <v>133406</v>
      </c>
      <c r="J156" s="208">
        <v>4.6075433231396623E-2</v>
      </c>
      <c r="K156" s="205">
        <v>17855</v>
      </c>
      <c r="L156" s="206">
        <v>0.27272079264380933</v>
      </c>
      <c r="M156" s="207">
        <v>212192</v>
      </c>
      <c r="N156" s="208">
        <v>2.3969115695499976E-2</v>
      </c>
      <c r="O156" s="205">
        <v>180581</v>
      </c>
      <c r="P156" s="206">
        <v>-2.5298486516829644E-2</v>
      </c>
      <c r="Q156" s="207">
        <v>392773</v>
      </c>
      <c r="R156" s="208">
        <v>7.1338851903091083E-4</v>
      </c>
    </row>
    <row r="157" spans="2:18" hidden="1" outlineLevel="1" x14ac:dyDescent="0.25">
      <c r="B157" s="43" t="s">
        <v>53</v>
      </c>
      <c r="C157" s="205">
        <v>3171</v>
      </c>
      <c r="D157" s="206">
        <v>1.3422818791946289E-2</v>
      </c>
      <c r="E157" s="207">
        <v>6392</v>
      </c>
      <c r="F157" s="208">
        <v>-2.9603764991650183E-2</v>
      </c>
      <c r="G157" s="205">
        <v>68862</v>
      </c>
      <c r="H157" s="206">
        <v>3.6126450098554086E-2</v>
      </c>
      <c r="I157" s="207">
        <v>156700</v>
      </c>
      <c r="J157" s="208">
        <v>4.9951422158196257E-2</v>
      </c>
      <c r="K157" s="205">
        <v>21943</v>
      </c>
      <c r="L157" s="206">
        <v>0.62552781687532399</v>
      </c>
      <c r="M157" s="207">
        <v>257068</v>
      </c>
      <c r="N157" s="208">
        <v>7.5953976418983604E-2</v>
      </c>
      <c r="O157" s="205">
        <v>242634</v>
      </c>
      <c r="P157" s="206">
        <v>1.7213911993560593E-2</v>
      </c>
      <c r="Q157" s="207">
        <v>499702</v>
      </c>
      <c r="R157" s="208">
        <v>4.6608119401234438E-2</v>
      </c>
    </row>
    <row r="158" spans="2:18" hidden="1" outlineLevel="1" x14ac:dyDescent="0.25">
      <c r="B158" s="43" t="s">
        <v>54</v>
      </c>
      <c r="C158" s="205">
        <v>2451</v>
      </c>
      <c r="D158" s="206">
        <v>-5.2204176334106678E-2</v>
      </c>
      <c r="E158" s="207">
        <v>6333</v>
      </c>
      <c r="F158" s="208">
        <v>-5.2088010776829785E-2</v>
      </c>
      <c r="G158" s="205">
        <v>55366</v>
      </c>
      <c r="H158" s="206">
        <v>-5.8833528821799486E-2</v>
      </c>
      <c r="I158" s="207">
        <v>143459</v>
      </c>
      <c r="J158" s="208">
        <v>0.11871953834756499</v>
      </c>
      <c r="K158" s="205">
        <v>15150</v>
      </c>
      <c r="L158" s="206">
        <v>0.23180746402146513</v>
      </c>
      <c r="M158" s="207">
        <v>222759</v>
      </c>
      <c r="N158" s="208">
        <v>6.773299844699654E-2</v>
      </c>
      <c r="O158" s="205">
        <v>201920</v>
      </c>
      <c r="P158" s="206">
        <v>-4.3278023633761986E-2</v>
      </c>
      <c r="Q158" s="207">
        <v>424679</v>
      </c>
      <c r="R158" s="208">
        <v>1.1906634070558253E-2</v>
      </c>
    </row>
    <row r="159" spans="2:18" hidden="1" outlineLevel="1" x14ac:dyDescent="0.25">
      <c r="B159" s="43" t="s">
        <v>55</v>
      </c>
      <c r="C159" s="205">
        <v>2406</v>
      </c>
      <c r="D159" s="206">
        <v>-0.13701578192252506</v>
      </c>
      <c r="E159" s="207">
        <v>6216</v>
      </c>
      <c r="F159" s="208">
        <v>-0.16124679530427743</v>
      </c>
      <c r="G159" s="205">
        <v>47534</v>
      </c>
      <c r="H159" s="206">
        <v>-0.14912736060144993</v>
      </c>
      <c r="I159" s="207">
        <v>112460</v>
      </c>
      <c r="J159" s="208">
        <v>1.0513073950938923E-2</v>
      </c>
      <c r="K159" s="205">
        <v>11259</v>
      </c>
      <c r="L159" s="206">
        <v>-0.18259038768694646</v>
      </c>
      <c r="M159" s="207">
        <v>179875</v>
      </c>
      <c r="N159" s="208">
        <v>-5.88767736804654E-2</v>
      </c>
      <c r="O159" s="205">
        <v>155230</v>
      </c>
      <c r="P159" s="206">
        <v>-0.21569717210402128</v>
      </c>
      <c r="Q159" s="207">
        <v>335105</v>
      </c>
      <c r="R159" s="208">
        <v>-0.13865605617801358</v>
      </c>
    </row>
    <row r="160" spans="2:18" hidden="1" outlineLevel="1" x14ac:dyDescent="0.25">
      <c r="B160" s="43" t="s">
        <v>56</v>
      </c>
      <c r="C160" s="205">
        <v>2321</v>
      </c>
      <c r="D160" s="206">
        <v>-0.24520325203252036</v>
      </c>
      <c r="E160" s="207">
        <v>6523</v>
      </c>
      <c r="F160" s="208">
        <v>-0.10089593383873185</v>
      </c>
      <c r="G160" s="205">
        <v>46820</v>
      </c>
      <c r="H160" s="206">
        <v>-0.12544829647340106</v>
      </c>
      <c r="I160" s="207">
        <v>115647</v>
      </c>
      <c r="J160" s="208">
        <v>6.9824882746371442E-2</v>
      </c>
      <c r="K160" s="205">
        <v>13473</v>
      </c>
      <c r="L160" s="206">
        <v>-0.14484290701364644</v>
      </c>
      <c r="M160" s="207">
        <v>184784</v>
      </c>
      <c r="N160" s="208">
        <v>-1.5640315363307011E-2</v>
      </c>
      <c r="O160" s="205">
        <v>159240</v>
      </c>
      <c r="P160" s="206">
        <v>-1.6089567731889964E-2</v>
      </c>
      <c r="Q160" s="207">
        <v>344024</v>
      </c>
      <c r="R160" s="208">
        <v>-1.5848313899600619E-2</v>
      </c>
    </row>
    <row r="161" spans="2:18" collapsed="1" x14ac:dyDescent="0.25">
      <c r="B161" s="30" t="s">
        <v>74</v>
      </c>
      <c r="C161" s="31">
        <v>20782</v>
      </c>
      <c r="D161" s="32">
        <v>-0.11791171477079798</v>
      </c>
      <c r="E161" s="31">
        <v>50136</v>
      </c>
      <c r="F161" s="32">
        <v>-0.13768253040023393</v>
      </c>
      <c r="G161" s="31">
        <v>408817</v>
      </c>
      <c r="H161" s="32">
        <v>-1.4894047682157519E-2</v>
      </c>
      <c r="I161" s="31">
        <v>881743</v>
      </c>
      <c r="J161" s="32">
        <v>4.3984446965050772E-2</v>
      </c>
      <c r="K161" s="31">
        <v>127531</v>
      </c>
      <c r="L161" s="32">
        <v>7.0515958874903806E-3</v>
      </c>
      <c r="M161" s="31">
        <v>1489009</v>
      </c>
      <c r="N161" s="32">
        <v>1.4358985538148517E-2</v>
      </c>
      <c r="O161" s="31">
        <v>1344339</v>
      </c>
      <c r="P161" s="32">
        <v>-1.9833165760265281E-2</v>
      </c>
      <c r="Q161" s="31">
        <v>2833348</v>
      </c>
      <c r="R161" s="32">
        <v>-2.1567389993633057E-3</v>
      </c>
    </row>
    <row r="162" spans="2:18" hidden="1" outlineLevel="1" x14ac:dyDescent="0.25">
      <c r="B162" s="43" t="s">
        <v>58</v>
      </c>
      <c r="C162" s="205">
        <v>2652</v>
      </c>
      <c r="D162" s="206">
        <v>-0.19612003637465902</v>
      </c>
      <c r="E162" s="207">
        <v>5888</v>
      </c>
      <c r="F162" s="208">
        <v>-0.24955391282182005</v>
      </c>
      <c r="G162" s="205">
        <v>52696</v>
      </c>
      <c r="H162" s="206">
        <v>-0.11677253909458118</v>
      </c>
      <c r="I162" s="207">
        <v>124911</v>
      </c>
      <c r="J162" s="208">
        <v>-2.4833713268588187E-2</v>
      </c>
      <c r="K162" s="205">
        <v>17804</v>
      </c>
      <c r="L162" s="206">
        <v>4.2449792142397191E-2</v>
      </c>
      <c r="M162" s="207">
        <v>203951</v>
      </c>
      <c r="N162" s="208">
        <v>-5.5690599549030217E-2</v>
      </c>
      <c r="O162" s="205">
        <v>161921</v>
      </c>
      <c r="P162" s="206">
        <v>-0.16989982672176029</v>
      </c>
      <c r="Q162" s="207">
        <v>365872</v>
      </c>
      <c r="R162" s="208">
        <v>-0.10988928111794205</v>
      </c>
    </row>
    <row r="163" spans="2:18" hidden="1" outlineLevel="1" x14ac:dyDescent="0.25">
      <c r="B163" s="43" t="s">
        <v>59</v>
      </c>
      <c r="C163" s="205">
        <v>3223</v>
      </c>
      <c r="D163" s="206">
        <v>-0.25908045977011496</v>
      </c>
      <c r="E163" s="207">
        <v>7032</v>
      </c>
      <c r="F163" s="208">
        <v>-0.25255102040816324</v>
      </c>
      <c r="G163" s="205">
        <v>67883</v>
      </c>
      <c r="H163" s="206">
        <v>2.5794850096711786E-2</v>
      </c>
      <c r="I163" s="207">
        <v>144446</v>
      </c>
      <c r="J163" s="208">
        <v>9.2830771093088016E-2</v>
      </c>
      <c r="K163" s="205">
        <v>20720</v>
      </c>
      <c r="L163" s="206">
        <v>7.1964405815096555E-2</v>
      </c>
      <c r="M163" s="207">
        <v>243304</v>
      </c>
      <c r="N163" s="208">
        <v>5.1266208374560973E-2</v>
      </c>
      <c r="O163" s="205">
        <v>235210</v>
      </c>
      <c r="P163" s="206">
        <v>7.3434982817555783E-2</v>
      </c>
      <c r="Q163" s="207">
        <v>478514</v>
      </c>
      <c r="R163" s="208">
        <v>6.2047505537577763E-2</v>
      </c>
    </row>
    <row r="164" spans="2:18" hidden="1" outlineLevel="1" x14ac:dyDescent="0.25">
      <c r="B164" s="43" t="s">
        <v>60</v>
      </c>
      <c r="C164" s="205">
        <v>2809</v>
      </c>
      <c r="D164" s="206">
        <v>-0.29897679061642124</v>
      </c>
      <c r="E164" s="207">
        <v>7584</v>
      </c>
      <c r="F164" s="208">
        <v>-4.3752364140713706E-2</v>
      </c>
      <c r="G164" s="205">
        <v>57851</v>
      </c>
      <c r="H164" s="206">
        <v>-1.3219390714017676E-2</v>
      </c>
      <c r="I164" s="207">
        <v>126269</v>
      </c>
      <c r="J164" s="208">
        <v>7.7389738820297094E-2</v>
      </c>
      <c r="K164" s="205">
        <v>19028</v>
      </c>
      <c r="L164" s="206">
        <v>-6.1180185514110863E-2</v>
      </c>
      <c r="M164" s="207">
        <v>213541</v>
      </c>
      <c r="N164" s="208">
        <v>2.6486437117545059E-2</v>
      </c>
      <c r="O164" s="205">
        <v>189771</v>
      </c>
      <c r="P164" s="206">
        <v>-3.1360312657588985E-3</v>
      </c>
      <c r="Q164" s="207">
        <v>403312</v>
      </c>
      <c r="R164" s="208">
        <v>1.2331858262696338E-2</v>
      </c>
    </row>
    <row r="165" spans="2:18" hidden="1" outlineLevel="1" x14ac:dyDescent="0.25">
      <c r="B165" s="43" t="s">
        <v>61</v>
      </c>
      <c r="C165" s="205">
        <v>2657</v>
      </c>
      <c r="D165" s="206">
        <v>-0.31147965794247212</v>
      </c>
      <c r="E165" s="207">
        <v>6188</v>
      </c>
      <c r="F165" s="208">
        <v>-0.11889505909155629</v>
      </c>
      <c r="G165" s="205">
        <v>56401</v>
      </c>
      <c r="H165" s="206">
        <v>-1.445096805759416E-2</v>
      </c>
      <c r="I165" s="207">
        <v>109082</v>
      </c>
      <c r="J165" s="208">
        <v>1.1413895096012094E-2</v>
      </c>
      <c r="K165" s="205">
        <v>17191</v>
      </c>
      <c r="L165" s="206">
        <v>4.1752514846685296E-2</v>
      </c>
      <c r="M165" s="207">
        <v>191519</v>
      </c>
      <c r="N165" s="208">
        <v>-4.9048388521429898E-3</v>
      </c>
      <c r="O165" s="205">
        <v>178555</v>
      </c>
      <c r="P165" s="206">
        <v>-2.8351427094386872E-2</v>
      </c>
      <c r="Q165" s="207">
        <v>370074</v>
      </c>
      <c r="R165" s="208">
        <v>-1.6357102607993057E-2</v>
      </c>
    </row>
    <row r="166" spans="2:18" collapsed="1" x14ac:dyDescent="0.25">
      <c r="B166" s="145">
        <v>2002</v>
      </c>
      <c r="C166" s="212">
        <v>53007</v>
      </c>
      <c r="D166" s="213">
        <v>-0.17447438093754863</v>
      </c>
      <c r="E166" s="212">
        <v>132406</v>
      </c>
      <c r="F166" s="213">
        <v>-9.5741847362130761E-2</v>
      </c>
      <c r="G166" s="212">
        <v>1071329</v>
      </c>
      <c r="H166" s="213">
        <v>-4.4996193637759085E-2</v>
      </c>
      <c r="I166" s="212">
        <v>2428108</v>
      </c>
      <c r="J166" s="213">
        <v>3.3631106314958359E-2</v>
      </c>
      <c r="K166" s="212">
        <v>353766</v>
      </c>
      <c r="L166" s="213">
        <v>0.10108687532680949</v>
      </c>
      <c r="M166" s="212">
        <v>4038616</v>
      </c>
      <c r="N166" s="213">
        <v>8.9391666004636772E-3</v>
      </c>
      <c r="O166" s="212">
        <v>3625731</v>
      </c>
      <c r="P166" s="213">
        <v>-2.7695308697462839E-2</v>
      </c>
      <c r="Q166" s="212">
        <v>7664347</v>
      </c>
      <c r="R166" s="213">
        <v>-8.7293569539259597E-3</v>
      </c>
    </row>
    <row r="167" spans="2:18" hidden="1" outlineLevel="1" x14ac:dyDescent="0.25">
      <c r="B167" s="43" t="s">
        <v>49</v>
      </c>
      <c r="C167" s="205">
        <v>3224</v>
      </c>
      <c r="D167" s="206">
        <v>0.14814814814814814</v>
      </c>
      <c r="E167" s="207">
        <v>7775</v>
      </c>
      <c r="F167" s="208">
        <v>-8.518649252853272E-2</v>
      </c>
      <c r="G167" s="205">
        <v>55116</v>
      </c>
      <c r="H167" s="206">
        <v>-4.5031620895780944E-2</v>
      </c>
      <c r="I167" s="207">
        <v>108985</v>
      </c>
      <c r="J167" s="208">
        <v>-1.6460756797733067E-2</v>
      </c>
      <c r="K167" s="205">
        <v>15310</v>
      </c>
      <c r="L167" s="206">
        <v>-0.12178053117650434</v>
      </c>
      <c r="M167" s="207">
        <v>190410</v>
      </c>
      <c r="N167" s="208">
        <v>-3.4745315921810405E-2</v>
      </c>
      <c r="O167" s="205">
        <v>178228</v>
      </c>
      <c r="P167" s="206">
        <v>-0.11656794468264398</v>
      </c>
      <c r="Q167" s="207">
        <v>368638</v>
      </c>
      <c r="R167" s="208">
        <v>-7.6116077582209951E-2</v>
      </c>
    </row>
    <row r="168" spans="2:18" hidden="1" outlineLevel="1" x14ac:dyDescent="0.25">
      <c r="B168" s="43" t="s">
        <v>50</v>
      </c>
      <c r="C168" s="205">
        <v>3216</v>
      </c>
      <c r="D168" s="206">
        <v>0.24265842349304489</v>
      </c>
      <c r="E168" s="207">
        <v>7636</v>
      </c>
      <c r="F168" s="208">
        <v>-0.11855015583516104</v>
      </c>
      <c r="G168" s="205">
        <v>59063</v>
      </c>
      <c r="H168" s="206">
        <v>1.6487393511745996E-2</v>
      </c>
      <c r="I168" s="207">
        <v>127170</v>
      </c>
      <c r="J168" s="208">
        <v>8.2979919268305169E-2</v>
      </c>
      <c r="K168" s="205">
        <v>19146</v>
      </c>
      <c r="L168" s="206">
        <v>5.8023872679045185E-2</v>
      </c>
      <c r="M168" s="207">
        <v>216231</v>
      </c>
      <c r="N168" s="208">
        <v>5.5413465574634557E-2</v>
      </c>
      <c r="O168" s="205">
        <v>200258</v>
      </c>
      <c r="P168" s="206">
        <v>9.3212798130830832E-2</v>
      </c>
      <c r="Q168" s="207">
        <v>416489</v>
      </c>
      <c r="R168" s="208">
        <v>7.3256524103169296E-2</v>
      </c>
    </row>
    <row r="169" spans="2:18" hidden="1" outlineLevel="1" x14ac:dyDescent="0.25">
      <c r="B169" s="43" t="s">
        <v>51</v>
      </c>
      <c r="C169" s="205">
        <v>3001</v>
      </c>
      <c r="D169" s="206">
        <v>0.13288033220083051</v>
      </c>
      <c r="E169" s="207">
        <v>8033</v>
      </c>
      <c r="F169" s="208">
        <v>-8.4140918937407383E-2</v>
      </c>
      <c r="G169" s="205">
        <v>59807</v>
      </c>
      <c r="H169" s="206">
        <v>4.039314603809685E-2</v>
      </c>
      <c r="I169" s="207">
        <v>140880</v>
      </c>
      <c r="J169" s="208">
        <v>7.5083370853397113E-2</v>
      </c>
      <c r="K169" s="205">
        <v>18332</v>
      </c>
      <c r="L169" s="206">
        <v>2.2363504545201085E-2</v>
      </c>
      <c r="M169" s="207">
        <v>230053</v>
      </c>
      <c r="N169" s="208">
        <v>5.5884742308733859E-2</v>
      </c>
      <c r="O169" s="205">
        <v>200396</v>
      </c>
      <c r="P169" s="206">
        <v>1.0574939863539301E-2</v>
      </c>
      <c r="Q169" s="207">
        <v>430449</v>
      </c>
      <c r="R169" s="208">
        <v>3.4295586482641971E-2</v>
      </c>
    </row>
    <row r="170" spans="2:18" hidden="1" outlineLevel="1" x14ac:dyDescent="0.25">
      <c r="B170" s="43" t="s">
        <v>52</v>
      </c>
      <c r="C170" s="205">
        <v>2720</v>
      </c>
      <c r="D170" s="206">
        <v>0.31274131274131278</v>
      </c>
      <c r="E170" s="207">
        <v>7187</v>
      </c>
      <c r="F170" s="208">
        <v>-0.16711090508749571</v>
      </c>
      <c r="G170" s="205">
        <v>55759</v>
      </c>
      <c r="H170" s="206">
        <v>2.3100917431192691E-2</v>
      </c>
      <c r="I170" s="207">
        <v>127530</v>
      </c>
      <c r="J170" s="208">
        <v>3.2016236243637142E-3</v>
      </c>
      <c r="K170" s="205">
        <v>14029</v>
      </c>
      <c r="L170" s="206">
        <v>-0.12695251726927625</v>
      </c>
      <c r="M170" s="207">
        <v>207225</v>
      </c>
      <c r="N170" s="208">
        <v>-5.6047947867731152E-3</v>
      </c>
      <c r="O170" s="205">
        <v>185268</v>
      </c>
      <c r="P170" s="206">
        <v>-9.5455011497956765E-2</v>
      </c>
      <c r="Q170" s="207">
        <v>392493</v>
      </c>
      <c r="R170" s="208">
        <v>-5.0141331810305556E-2</v>
      </c>
    </row>
    <row r="171" spans="2:18" hidden="1" outlineLevel="1" x14ac:dyDescent="0.25">
      <c r="B171" s="43" t="s">
        <v>53</v>
      </c>
      <c r="C171" s="205">
        <v>3129</v>
      </c>
      <c r="D171" s="206">
        <v>0.30756372753865446</v>
      </c>
      <c r="E171" s="207">
        <v>6587</v>
      </c>
      <c r="F171" s="208">
        <v>-0.26005392046731068</v>
      </c>
      <c r="G171" s="205">
        <v>66461</v>
      </c>
      <c r="H171" s="206">
        <v>0.10392997143046978</v>
      </c>
      <c r="I171" s="207">
        <v>149245</v>
      </c>
      <c r="J171" s="208">
        <v>0.1024479966906986</v>
      </c>
      <c r="K171" s="205">
        <v>13499</v>
      </c>
      <c r="L171" s="206">
        <v>0.10340035965342498</v>
      </c>
      <c r="M171" s="207">
        <v>238921</v>
      </c>
      <c r="N171" s="208">
        <v>9.0420749489979801E-2</v>
      </c>
      <c r="O171" s="205">
        <v>238528</v>
      </c>
      <c r="P171" s="206">
        <v>0.11440331525268532</v>
      </c>
      <c r="Q171" s="207">
        <v>477449</v>
      </c>
      <c r="R171" s="208">
        <v>0.10227173034745474</v>
      </c>
    </row>
    <row r="172" spans="2:18" hidden="1" outlineLevel="1" x14ac:dyDescent="0.25">
      <c r="B172" s="43" t="s">
        <v>54</v>
      </c>
      <c r="C172" s="205">
        <v>2586</v>
      </c>
      <c r="D172" s="206">
        <v>0.14526129317980518</v>
      </c>
      <c r="E172" s="207">
        <v>6681</v>
      </c>
      <c r="F172" s="208">
        <v>-0.15398252500949727</v>
      </c>
      <c r="G172" s="205">
        <v>58827</v>
      </c>
      <c r="H172" s="206">
        <v>4.2108060230292343E-2</v>
      </c>
      <c r="I172" s="207">
        <v>128235</v>
      </c>
      <c r="J172" s="208">
        <v>4.6978715066010146E-2</v>
      </c>
      <c r="K172" s="205">
        <v>12299</v>
      </c>
      <c r="L172" s="206">
        <v>5.416988086054686E-2</v>
      </c>
      <c r="M172" s="207">
        <v>208628</v>
      </c>
      <c r="N172" s="208">
        <v>3.9227309180933867E-2</v>
      </c>
      <c r="O172" s="205">
        <v>211054</v>
      </c>
      <c r="P172" s="206">
        <v>7.5007130923760323E-2</v>
      </c>
      <c r="Q172" s="207">
        <v>419682</v>
      </c>
      <c r="R172" s="208">
        <v>5.6917858069260419E-2</v>
      </c>
    </row>
    <row r="173" spans="2:18" hidden="1" outlineLevel="1" x14ac:dyDescent="0.25">
      <c r="B173" s="43" t="s">
        <v>55</v>
      </c>
      <c r="C173" s="205">
        <v>2788</v>
      </c>
      <c r="D173" s="206">
        <v>0.35537190082644621</v>
      </c>
      <c r="E173" s="207">
        <v>7411</v>
      </c>
      <c r="F173" s="208">
        <v>-3.0938929244014313E-3</v>
      </c>
      <c r="G173" s="205">
        <v>55865</v>
      </c>
      <c r="H173" s="206">
        <v>0.13071022324771797</v>
      </c>
      <c r="I173" s="207">
        <v>111290</v>
      </c>
      <c r="J173" s="208">
        <v>9.0682791536403462E-2</v>
      </c>
      <c r="K173" s="205">
        <v>13774</v>
      </c>
      <c r="L173" s="206">
        <v>3.7163885447788481E-3</v>
      </c>
      <c r="M173" s="207">
        <v>191128</v>
      </c>
      <c r="N173" s="208">
        <v>9.429857206655301E-2</v>
      </c>
      <c r="O173" s="205">
        <v>197921</v>
      </c>
      <c r="P173" s="206">
        <v>8.4237224997808724E-2</v>
      </c>
      <c r="Q173" s="207">
        <v>389049</v>
      </c>
      <c r="R173" s="208">
        <v>8.9156835628019904E-2</v>
      </c>
    </row>
    <row r="174" spans="2:18" hidden="1" outlineLevel="1" x14ac:dyDescent="0.25">
      <c r="B174" s="43" t="s">
        <v>56</v>
      </c>
      <c r="C174" s="205">
        <v>3075</v>
      </c>
      <c r="D174" s="206">
        <v>0.4111977971546581</v>
      </c>
      <c r="E174" s="207">
        <v>7255</v>
      </c>
      <c r="F174" s="208">
        <v>-7.5913896318940299E-2</v>
      </c>
      <c r="G174" s="205">
        <v>53536</v>
      </c>
      <c r="H174" s="206">
        <v>7.0998459599495911E-2</v>
      </c>
      <c r="I174" s="207">
        <v>108099</v>
      </c>
      <c r="J174" s="208">
        <v>6.5539674716609264E-2</v>
      </c>
      <c r="K174" s="205">
        <v>15755</v>
      </c>
      <c r="L174" s="206">
        <v>5.9943487621098024E-2</v>
      </c>
      <c r="M174" s="207">
        <v>187720</v>
      </c>
      <c r="N174" s="208">
        <v>6.458875637295769E-2</v>
      </c>
      <c r="O174" s="205">
        <v>161844</v>
      </c>
      <c r="P174" s="206">
        <v>4.3865250285404667E-2</v>
      </c>
      <c r="Q174" s="207">
        <v>349564</v>
      </c>
      <c r="R174" s="208">
        <v>5.4892659049895265E-2</v>
      </c>
    </row>
    <row r="175" spans="2:18" collapsed="1" x14ac:dyDescent="0.25">
      <c r="B175" s="30" t="s">
        <v>75</v>
      </c>
      <c r="C175" s="31">
        <v>23560</v>
      </c>
      <c r="D175" s="32">
        <v>0.14563578896182827</v>
      </c>
      <c r="E175" s="31">
        <v>58141</v>
      </c>
      <c r="F175" s="32">
        <v>-5.5493282648602094E-2</v>
      </c>
      <c r="G175" s="31">
        <v>414998</v>
      </c>
      <c r="H175" s="32">
        <v>9.1014091014089971E-3</v>
      </c>
      <c r="I175" s="31">
        <v>844594</v>
      </c>
      <c r="J175" s="32">
        <v>9.5503810813475143E-2</v>
      </c>
      <c r="K175" s="31">
        <v>126638</v>
      </c>
      <c r="L175" s="32">
        <v>-1.0018538240050834E-3</v>
      </c>
      <c r="M175" s="31">
        <v>1467931</v>
      </c>
      <c r="N175" s="32">
        <v>5.4711036546593039E-2</v>
      </c>
      <c r="O175" s="31">
        <v>1371541</v>
      </c>
      <c r="P175" s="32">
        <v>-1.0698419545100757E-2</v>
      </c>
      <c r="Q175" s="31">
        <v>2839472</v>
      </c>
      <c r="R175" s="32">
        <v>2.2070019055791645E-2</v>
      </c>
    </row>
    <row r="176" spans="2:18" hidden="1" outlineLevel="1" x14ac:dyDescent="0.25">
      <c r="B176" s="43" t="s">
        <v>58</v>
      </c>
      <c r="C176" s="205">
        <v>3299</v>
      </c>
      <c r="D176" s="206">
        <v>6.7292138466515716E-2</v>
      </c>
      <c r="E176" s="207">
        <v>7846</v>
      </c>
      <c r="F176" s="208">
        <v>-0.17043772467752172</v>
      </c>
      <c r="G176" s="205">
        <v>59663</v>
      </c>
      <c r="H176" s="206">
        <v>4.0557369324492054E-3</v>
      </c>
      <c r="I176" s="207">
        <v>128092</v>
      </c>
      <c r="J176" s="208">
        <v>2.523631532187709E-2</v>
      </c>
      <c r="K176" s="205">
        <v>17079</v>
      </c>
      <c r="L176" s="206">
        <v>-0.13515292687867131</v>
      </c>
      <c r="M176" s="207">
        <v>215979</v>
      </c>
      <c r="N176" s="208">
        <v>-3.1339715127066681E-3</v>
      </c>
      <c r="O176" s="205">
        <v>195062</v>
      </c>
      <c r="P176" s="206">
        <v>-6.1326429458244736E-2</v>
      </c>
      <c r="Q176" s="207">
        <v>411041</v>
      </c>
      <c r="R176" s="208">
        <v>-3.1623412115043936E-2</v>
      </c>
    </row>
    <row r="177" spans="2:18" hidden="1" outlineLevel="1" x14ac:dyDescent="0.25">
      <c r="B177" s="43" t="s">
        <v>59</v>
      </c>
      <c r="C177" s="205">
        <v>4350</v>
      </c>
      <c r="D177" s="206">
        <v>0.81552587646076802</v>
      </c>
      <c r="E177" s="207">
        <v>9408</v>
      </c>
      <c r="F177" s="208">
        <v>-4.3124491456468683E-2</v>
      </c>
      <c r="G177" s="205">
        <v>66176</v>
      </c>
      <c r="H177" s="206">
        <v>0.12037381911759737</v>
      </c>
      <c r="I177" s="207">
        <v>132176</v>
      </c>
      <c r="J177" s="208">
        <v>9.8537234042553212E-2</v>
      </c>
      <c r="K177" s="205">
        <v>19329</v>
      </c>
      <c r="L177" s="206">
        <v>0.1633463737586518</v>
      </c>
      <c r="M177" s="207">
        <v>231439</v>
      </c>
      <c r="N177" s="208">
        <v>0.10785130296589895</v>
      </c>
      <c r="O177" s="205">
        <v>219119</v>
      </c>
      <c r="P177" s="206">
        <v>4.7263776705061433E-2</v>
      </c>
      <c r="Q177" s="207">
        <v>450558</v>
      </c>
      <c r="R177" s="208">
        <v>7.7534211193433844E-2</v>
      </c>
    </row>
    <row r="178" spans="2:18" hidden="1" outlineLevel="1" x14ac:dyDescent="0.25">
      <c r="B178" s="43" t="s">
        <v>60</v>
      </c>
      <c r="C178" s="205">
        <v>4007</v>
      </c>
      <c r="D178" s="206">
        <v>0.38077188146106145</v>
      </c>
      <c r="E178" s="207">
        <v>7931</v>
      </c>
      <c r="F178" s="208">
        <v>-8.3015377500289089E-2</v>
      </c>
      <c r="G178" s="205">
        <v>58626</v>
      </c>
      <c r="H178" s="206">
        <v>1.115921281843435E-2</v>
      </c>
      <c r="I178" s="207">
        <v>117199</v>
      </c>
      <c r="J178" s="208">
        <v>6.7133465663868241E-2</v>
      </c>
      <c r="K178" s="205">
        <v>20268</v>
      </c>
      <c r="L178" s="206">
        <v>9.0498224470031197E-2</v>
      </c>
      <c r="M178" s="207">
        <v>208031</v>
      </c>
      <c r="N178" s="208">
        <v>5.0969475907083783E-2</v>
      </c>
      <c r="O178" s="205">
        <v>190368</v>
      </c>
      <c r="P178" s="206">
        <v>-1.5105740181269312E-3</v>
      </c>
      <c r="Q178" s="207">
        <v>398399</v>
      </c>
      <c r="R178" s="208">
        <v>2.5221437063494889E-2</v>
      </c>
    </row>
    <row r="179" spans="2:18" hidden="1" outlineLevel="1" x14ac:dyDescent="0.25">
      <c r="B179" s="43" t="s">
        <v>61</v>
      </c>
      <c r="C179" s="205">
        <v>3859</v>
      </c>
      <c r="D179" s="206">
        <v>0.29714285714285715</v>
      </c>
      <c r="E179" s="207">
        <v>7023</v>
      </c>
      <c r="F179" s="208">
        <v>-0.20527328278827661</v>
      </c>
      <c r="G179" s="205">
        <v>57228</v>
      </c>
      <c r="H179" s="206">
        <v>1.8744993324432579E-2</v>
      </c>
      <c r="I179" s="207">
        <v>107851</v>
      </c>
      <c r="J179" s="208">
        <v>0.17109692270940569</v>
      </c>
      <c r="K179" s="205">
        <v>16502</v>
      </c>
      <c r="L179" s="206">
        <v>5.0012725884448939E-2</v>
      </c>
      <c r="M179" s="207">
        <v>192463</v>
      </c>
      <c r="N179" s="208">
        <v>9.4802527915720969E-2</v>
      </c>
      <c r="O179" s="205">
        <v>183765</v>
      </c>
      <c r="P179" s="206">
        <v>-2.3373351827936428E-2</v>
      </c>
      <c r="Q179" s="207">
        <v>376228</v>
      </c>
      <c r="R179" s="208">
        <v>3.370700076931521E-2</v>
      </c>
    </row>
    <row r="180" spans="2:18" collapsed="1" x14ac:dyDescent="0.25">
      <c r="B180" s="145">
        <v>2001</v>
      </c>
      <c r="C180" s="212">
        <v>64210</v>
      </c>
      <c r="D180" s="213">
        <v>0.28995319123289875</v>
      </c>
      <c r="E180" s="212">
        <v>146425</v>
      </c>
      <c r="F180" s="213">
        <v>-0.11861723579584782</v>
      </c>
      <c r="G180" s="212">
        <v>1121806</v>
      </c>
      <c r="H180" s="213">
        <v>3.6365920760650372E-2</v>
      </c>
      <c r="I180" s="212">
        <v>2349105</v>
      </c>
      <c r="J180" s="213">
        <v>6.7107087972664292E-2</v>
      </c>
      <c r="K180" s="212">
        <v>321288</v>
      </c>
      <c r="L180" s="213">
        <v>1.4144258176113533E-2</v>
      </c>
      <c r="M180" s="212">
        <v>4002834</v>
      </c>
      <c r="N180" s="213">
        <v>4.8440867368694462E-2</v>
      </c>
      <c r="O180" s="212">
        <v>3729007</v>
      </c>
      <c r="P180" s="213">
        <v>4.8688485582759622E-3</v>
      </c>
      <c r="Q180" s="212">
        <v>7731841</v>
      </c>
      <c r="R180" s="213">
        <v>2.6964345460802619E-2</v>
      </c>
    </row>
    <row r="181" spans="2:18" hidden="1" outlineLevel="1" x14ac:dyDescent="0.25">
      <c r="B181" s="43" t="s">
        <v>49</v>
      </c>
      <c r="C181" s="205">
        <v>2808</v>
      </c>
      <c r="D181" s="206">
        <v>-5.6451612903225756E-2</v>
      </c>
      <c r="E181" s="207">
        <v>8499</v>
      </c>
      <c r="F181" s="208">
        <v>3.1432038834951381E-2</v>
      </c>
      <c r="G181" s="205">
        <v>57715</v>
      </c>
      <c r="H181" s="206">
        <v>7.2490429999628292E-2</v>
      </c>
      <c r="I181" s="207">
        <v>110809</v>
      </c>
      <c r="J181" s="208">
        <v>0.2645675940930774</v>
      </c>
      <c r="K181" s="205">
        <v>17433</v>
      </c>
      <c r="L181" s="206">
        <v>0.14698335416803743</v>
      </c>
      <c r="M181" s="207">
        <v>197264</v>
      </c>
      <c r="N181" s="208">
        <v>0.17520478984838106</v>
      </c>
      <c r="O181" s="205">
        <v>201745</v>
      </c>
      <c r="P181" s="206">
        <v>0.12392757660167142</v>
      </c>
      <c r="Q181" s="207">
        <v>399009</v>
      </c>
      <c r="R181" s="208">
        <v>0.14870665457529042</v>
      </c>
    </row>
    <row r="182" spans="2:18" hidden="1" outlineLevel="1" x14ac:dyDescent="0.25">
      <c r="B182" s="43" t="s">
        <v>50</v>
      </c>
      <c r="C182" s="205">
        <v>2588</v>
      </c>
      <c r="D182" s="206">
        <v>-5.7881325081907575E-2</v>
      </c>
      <c r="E182" s="207">
        <v>8663</v>
      </c>
      <c r="F182" s="208">
        <v>5.569095783572986E-2</v>
      </c>
      <c r="G182" s="205">
        <v>58105</v>
      </c>
      <c r="H182" s="206">
        <v>-5.4403723473506083E-2</v>
      </c>
      <c r="I182" s="207">
        <v>117426</v>
      </c>
      <c r="J182" s="208">
        <v>4.0494080952718559E-2</v>
      </c>
      <c r="K182" s="205">
        <v>18096</v>
      </c>
      <c r="L182" s="206">
        <v>-6.9135802469135754E-2</v>
      </c>
      <c r="M182" s="207">
        <v>204878</v>
      </c>
      <c r="N182" s="208">
        <v>8.8423376991353386E-4</v>
      </c>
      <c r="O182" s="205">
        <v>183183</v>
      </c>
      <c r="P182" s="206">
        <v>-5.4275772344292039E-2</v>
      </c>
      <c r="Q182" s="207">
        <v>388061</v>
      </c>
      <c r="R182" s="208">
        <v>-2.593419061077884E-2</v>
      </c>
    </row>
    <row r="183" spans="2:18" hidden="1" outlineLevel="1" x14ac:dyDescent="0.25">
      <c r="B183" s="43" t="s">
        <v>51</v>
      </c>
      <c r="C183" s="205">
        <v>2649</v>
      </c>
      <c r="D183" s="206">
        <v>-0.23835537665324902</v>
      </c>
      <c r="E183" s="207">
        <v>8771</v>
      </c>
      <c r="F183" s="208">
        <v>5.230953809238148E-2</v>
      </c>
      <c r="G183" s="205">
        <v>57485</v>
      </c>
      <c r="H183" s="206">
        <v>-9.259522343767268E-2</v>
      </c>
      <c r="I183" s="207">
        <v>131041</v>
      </c>
      <c r="J183" s="208">
        <v>6.2755975118204743E-2</v>
      </c>
      <c r="K183" s="205">
        <v>17931</v>
      </c>
      <c r="L183" s="206">
        <v>-0.16448441358743771</v>
      </c>
      <c r="M183" s="207">
        <v>217877</v>
      </c>
      <c r="N183" s="208">
        <v>-9.3257793459677885E-3</v>
      </c>
      <c r="O183" s="205">
        <v>198299</v>
      </c>
      <c r="P183" s="206">
        <v>-8.7533705745391654E-2</v>
      </c>
      <c r="Q183" s="207">
        <v>416176</v>
      </c>
      <c r="R183" s="208">
        <v>-4.8196683819325292E-2</v>
      </c>
    </row>
    <row r="184" spans="2:18" hidden="1" outlineLevel="1" x14ac:dyDescent="0.25">
      <c r="B184" s="43" t="s">
        <v>52</v>
      </c>
      <c r="C184" s="205">
        <v>2072</v>
      </c>
      <c r="D184" s="206">
        <v>-0.24599708879184867</v>
      </c>
      <c r="E184" s="207">
        <v>8629</v>
      </c>
      <c r="F184" s="208">
        <v>0.23253820882731047</v>
      </c>
      <c r="G184" s="205">
        <v>54500</v>
      </c>
      <c r="H184" s="206">
        <v>-1.4430901660096196E-2</v>
      </c>
      <c r="I184" s="207">
        <v>127123</v>
      </c>
      <c r="J184" s="208">
        <v>0.12213228349236904</v>
      </c>
      <c r="K184" s="205">
        <v>16069</v>
      </c>
      <c r="L184" s="206">
        <v>-4.9171597633136055E-2</v>
      </c>
      <c r="M184" s="207">
        <v>208393</v>
      </c>
      <c r="N184" s="208">
        <v>6.7401169878197553E-2</v>
      </c>
      <c r="O184" s="205">
        <v>204819</v>
      </c>
      <c r="P184" s="206">
        <v>0.10731527985770595</v>
      </c>
      <c r="Q184" s="207">
        <v>413212</v>
      </c>
      <c r="R184" s="208">
        <v>8.6819409631170741E-2</v>
      </c>
    </row>
    <row r="185" spans="2:18" hidden="1" outlineLevel="1" x14ac:dyDescent="0.25">
      <c r="B185" s="43" t="s">
        <v>53</v>
      </c>
      <c r="C185" s="205">
        <v>2393</v>
      </c>
      <c r="D185" s="206">
        <v>-0.19346140883046847</v>
      </c>
      <c r="E185" s="207">
        <v>8902</v>
      </c>
      <c r="F185" s="208">
        <v>5.0011795234725209E-2</v>
      </c>
      <c r="G185" s="205">
        <v>60204</v>
      </c>
      <c r="H185" s="206">
        <v>-2.0276647681041537E-2</v>
      </c>
      <c r="I185" s="207">
        <v>135376</v>
      </c>
      <c r="J185" s="208">
        <v>7.2846002662778186E-2</v>
      </c>
      <c r="K185" s="205">
        <v>12234</v>
      </c>
      <c r="L185" s="206">
        <v>-0.16073266104136652</v>
      </c>
      <c r="M185" s="207">
        <v>219109</v>
      </c>
      <c r="N185" s="208">
        <v>2.5522334968360427E-2</v>
      </c>
      <c r="O185" s="205">
        <v>214041</v>
      </c>
      <c r="P185" s="206">
        <v>-2.8142154659256513E-2</v>
      </c>
      <c r="Q185" s="207">
        <v>433150</v>
      </c>
      <c r="R185" s="208">
        <v>-1.7170052662510704E-3</v>
      </c>
    </row>
    <row r="186" spans="2:18" hidden="1" outlineLevel="1" x14ac:dyDescent="0.25">
      <c r="B186" s="43" t="s">
        <v>54</v>
      </c>
      <c r="C186" s="205">
        <v>2258</v>
      </c>
      <c r="D186" s="206">
        <v>-0.27208252740167638</v>
      </c>
      <c r="E186" s="207">
        <v>7897</v>
      </c>
      <c r="F186" s="208">
        <v>3.0267449445531724E-2</v>
      </c>
      <c r="G186" s="205">
        <v>56450</v>
      </c>
      <c r="H186" s="206">
        <v>-4.5323862675460846E-2</v>
      </c>
      <c r="I186" s="207">
        <v>122481</v>
      </c>
      <c r="J186" s="208">
        <v>9.4274048727318149E-2</v>
      </c>
      <c r="K186" s="205">
        <v>11667</v>
      </c>
      <c r="L186" s="206">
        <v>-0.12317751390350218</v>
      </c>
      <c r="M186" s="207">
        <v>200753</v>
      </c>
      <c r="N186" s="208">
        <v>2.8806141483713521E-2</v>
      </c>
      <c r="O186" s="205">
        <v>196328</v>
      </c>
      <c r="P186" s="206">
        <v>-8.1141038541642341E-2</v>
      </c>
      <c r="Q186" s="207">
        <v>397081</v>
      </c>
      <c r="R186" s="208">
        <v>-2.8659701514443636E-2</v>
      </c>
    </row>
    <row r="187" spans="2:18" hidden="1" outlineLevel="1" x14ac:dyDescent="0.25">
      <c r="B187" s="43" t="s">
        <v>55</v>
      </c>
      <c r="C187" s="205">
        <v>2057</v>
      </c>
      <c r="D187" s="206">
        <v>-0.247622531089978</v>
      </c>
      <c r="E187" s="207">
        <v>7434</v>
      </c>
      <c r="F187" s="208">
        <v>0.10889021479713601</v>
      </c>
      <c r="G187" s="205">
        <v>49407</v>
      </c>
      <c r="H187" s="206">
        <v>-4.4610743705766343E-2</v>
      </c>
      <c r="I187" s="207">
        <v>102037</v>
      </c>
      <c r="J187" s="208">
        <v>0.13460169906151309</v>
      </c>
      <c r="K187" s="205">
        <v>13723</v>
      </c>
      <c r="L187" s="206">
        <v>-1.7329036877909099E-2</v>
      </c>
      <c r="M187" s="207">
        <v>174658</v>
      </c>
      <c r="N187" s="208">
        <v>5.8219074335500443E-2</v>
      </c>
      <c r="O187" s="205">
        <v>182544</v>
      </c>
      <c r="P187" s="206">
        <v>0.10774384212538468</v>
      </c>
      <c r="Q187" s="207">
        <v>357202</v>
      </c>
      <c r="R187" s="208">
        <v>8.2961938891213283E-2</v>
      </c>
    </row>
    <row r="188" spans="2:18" hidden="1" outlineLevel="1" x14ac:dyDescent="0.25">
      <c r="B188" s="43" t="s">
        <v>56</v>
      </c>
      <c r="C188" s="205">
        <v>2179</v>
      </c>
      <c r="D188" s="206">
        <v>-0.19206525769373373</v>
      </c>
      <c r="E188" s="207">
        <v>7851</v>
      </c>
      <c r="F188" s="208">
        <v>6.5553745928338847E-2</v>
      </c>
      <c r="G188" s="205">
        <v>49987</v>
      </c>
      <c r="H188" s="206">
        <v>9.1452335769370841E-3</v>
      </c>
      <c r="I188" s="207">
        <v>101450</v>
      </c>
      <c r="J188" s="208">
        <v>3.5975777875356219E-2</v>
      </c>
      <c r="K188" s="205">
        <v>14864</v>
      </c>
      <c r="L188" s="206">
        <v>-5.288645342168985E-2</v>
      </c>
      <c r="M188" s="207">
        <v>176331</v>
      </c>
      <c r="N188" s="208">
        <v>1.795981988223061E-2</v>
      </c>
      <c r="O188" s="205">
        <v>155043</v>
      </c>
      <c r="P188" s="206">
        <v>-2.7303240377678062E-2</v>
      </c>
      <c r="Q188" s="207">
        <v>331374</v>
      </c>
      <c r="R188" s="208">
        <v>-3.7310403920448598E-3</v>
      </c>
    </row>
    <row r="189" spans="2:18" collapsed="1" x14ac:dyDescent="0.25">
      <c r="B189" s="30" t="s">
        <v>76</v>
      </c>
      <c r="C189" s="31">
        <v>20565</v>
      </c>
      <c r="D189" s="32">
        <v>3.0239477149685001E-3</v>
      </c>
      <c r="E189" s="31">
        <v>61557</v>
      </c>
      <c r="F189" s="32">
        <v>0.1416992785206892</v>
      </c>
      <c r="G189" s="31">
        <v>411255</v>
      </c>
      <c r="H189" s="32">
        <v>-1.0261865281732008E-2</v>
      </c>
      <c r="I189" s="31">
        <v>770964</v>
      </c>
      <c r="J189" s="32">
        <v>6.3150796572936763E-2</v>
      </c>
      <c r="K189" s="31">
        <v>126765</v>
      </c>
      <c r="L189" s="32">
        <v>-3.6483867289932692E-2</v>
      </c>
      <c r="M189" s="31">
        <v>1391785</v>
      </c>
      <c r="N189" s="32">
        <v>3.3510364175610929E-2</v>
      </c>
      <c r="O189" s="31">
        <v>1386373</v>
      </c>
      <c r="P189" s="32">
        <v>1.7143724972597418E-2</v>
      </c>
      <c r="Q189" s="31">
        <v>2778158</v>
      </c>
      <c r="R189" s="32">
        <v>2.5277672803712958E-2</v>
      </c>
    </row>
    <row r="190" spans="2:18" hidden="1" outlineLevel="1" x14ac:dyDescent="0.25">
      <c r="B190" s="43" t="s">
        <v>58</v>
      </c>
      <c r="C190" s="205">
        <v>3091</v>
      </c>
      <c r="D190" s="206">
        <v>-1.8418545570022204E-2</v>
      </c>
      <c r="E190" s="207">
        <v>9458</v>
      </c>
      <c r="F190" s="208">
        <v>0.33663086489542104</v>
      </c>
      <c r="G190" s="205">
        <v>59422</v>
      </c>
      <c r="H190" s="206">
        <v>2.6393063184440457E-2</v>
      </c>
      <c r="I190" s="207">
        <v>124939</v>
      </c>
      <c r="J190" s="208">
        <v>0.15522741352368441</v>
      </c>
      <c r="K190" s="205">
        <v>19748</v>
      </c>
      <c r="L190" s="206">
        <v>0.12981291835917386</v>
      </c>
      <c r="M190" s="207">
        <v>216658</v>
      </c>
      <c r="N190" s="208">
        <v>0.11824061027411759</v>
      </c>
      <c r="O190" s="205">
        <v>207806</v>
      </c>
      <c r="P190" s="206">
        <v>7.3172998961975155E-2</v>
      </c>
      <c r="Q190" s="207">
        <v>424464</v>
      </c>
      <c r="R190" s="208">
        <v>9.571331953142348E-2</v>
      </c>
    </row>
    <row r="191" spans="2:18" hidden="1" outlineLevel="1" x14ac:dyDescent="0.25">
      <c r="B191" s="43" t="s">
        <v>59</v>
      </c>
      <c r="C191" s="205">
        <v>2396</v>
      </c>
      <c r="D191" s="206">
        <v>-0.30970901757418612</v>
      </c>
      <c r="E191" s="207">
        <v>9832</v>
      </c>
      <c r="F191" s="208">
        <v>0.12160620579511749</v>
      </c>
      <c r="G191" s="205">
        <v>59066</v>
      </c>
      <c r="H191" s="206">
        <v>-9.2186155170293826E-2</v>
      </c>
      <c r="I191" s="207">
        <v>120320</v>
      </c>
      <c r="J191" s="208">
        <v>9.7680019705691734E-2</v>
      </c>
      <c r="K191" s="205">
        <v>16615</v>
      </c>
      <c r="L191" s="206">
        <v>-6.1458509857086341E-2</v>
      </c>
      <c r="M191" s="207">
        <v>208908</v>
      </c>
      <c r="N191" s="208">
        <v>2.1045737578322843E-2</v>
      </c>
      <c r="O191" s="205">
        <v>209230</v>
      </c>
      <c r="P191" s="206">
        <v>1.9798409108632953E-2</v>
      </c>
      <c r="Q191" s="207">
        <v>418138</v>
      </c>
      <c r="R191" s="208">
        <v>2.0421211899358083E-2</v>
      </c>
    </row>
    <row r="192" spans="2:18" hidden="1" outlineLevel="1" x14ac:dyDescent="0.25">
      <c r="B192" s="43" t="s">
        <v>60</v>
      </c>
      <c r="C192" s="205">
        <v>2902</v>
      </c>
      <c r="D192" s="206">
        <v>-0.14370020655060489</v>
      </c>
      <c r="E192" s="207">
        <v>8649</v>
      </c>
      <c r="F192" s="208">
        <v>0.26911225238444603</v>
      </c>
      <c r="G192" s="205">
        <v>57979</v>
      </c>
      <c r="H192" s="206">
        <v>1.1796939078233315E-2</v>
      </c>
      <c r="I192" s="207">
        <v>109826</v>
      </c>
      <c r="J192" s="208">
        <v>0.10572363453309852</v>
      </c>
      <c r="K192" s="205">
        <v>18586</v>
      </c>
      <c r="L192" s="206">
        <v>2.8056544728607413E-3</v>
      </c>
      <c r="M192" s="207">
        <v>197942</v>
      </c>
      <c r="N192" s="208">
        <v>6.7844156965139346E-2</v>
      </c>
      <c r="O192" s="205">
        <v>190656</v>
      </c>
      <c r="P192" s="206">
        <v>-9.3527871305648658E-3</v>
      </c>
      <c r="Q192" s="207">
        <v>388598</v>
      </c>
      <c r="R192" s="208">
        <v>2.8521367204662473E-2</v>
      </c>
    </row>
    <row r="193" spans="2:18" hidden="1" outlineLevel="1" x14ac:dyDescent="0.25">
      <c r="B193" s="43" t="s">
        <v>61</v>
      </c>
      <c r="C193" s="205">
        <v>2975</v>
      </c>
      <c r="D193" s="206">
        <v>2.3584905660376521E-3</v>
      </c>
      <c r="E193" s="207">
        <v>8837</v>
      </c>
      <c r="F193" s="208">
        <v>0.24869294898968497</v>
      </c>
      <c r="G193" s="205">
        <v>56175</v>
      </c>
      <c r="H193" s="206">
        <v>-7.1748434324239496E-2</v>
      </c>
      <c r="I193" s="207">
        <v>92094</v>
      </c>
      <c r="J193" s="208">
        <v>-0.13294732382431862</v>
      </c>
      <c r="K193" s="205">
        <v>15716</v>
      </c>
      <c r="L193" s="206">
        <v>-0.16639261655969872</v>
      </c>
      <c r="M193" s="207">
        <v>175797</v>
      </c>
      <c r="N193" s="208">
        <v>-0.10138015641772735</v>
      </c>
      <c r="O193" s="205">
        <v>188163</v>
      </c>
      <c r="P193" s="206">
        <v>-7.2403253635691445E-2</v>
      </c>
      <c r="Q193" s="207">
        <v>363960</v>
      </c>
      <c r="R193" s="208">
        <v>-8.6629190925517019E-2</v>
      </c>
    </row>
    <row r="194" spans="2:18" collapsed="1" x14ac:dyDescent="0.25">
      <c r="B194" s="145">
        <v>2000</v>
      </c>
      <c r="C194" s="212">
        <v>49777</v>
      </c>
      <c r="D194" s="213">
        <v>-0.15062111801242239</v>
      </c>
      <c r="E194" s="212">
        <v>166131</v>
      </c>
      <c r="F194" s="213">
        <v>0.13596953079058571</v>
      </c>
      <c r="G194" s="212">
        <v>1082442</v>
      </c>
      <c r="H194" s="213">
        <v>-2.9989927485061463E-2</v>
      </c>
      <c r="I194" s="212">
        <v>2201377</v>
      </c>
      <c r="J194" s="213">
        <v>8.2589231926044393E-2</v>
      </c>
      <c r="K194" s="212">
        <v>316807</v>
      </c>
      <c r="L194" s="213">
        <v>-4.5129302549882455E-2</v>
      </c>
      <c r="M194" s="212">
        <v>3817892</v>
      </c>
      <c r="N194" s="213">
        <v>3.5797332841374541E-2</v>
      </c>
      <c r="O194" s="212">
        <v>3710939</v>
      </c>
      <c r="P194" s="213">
        <v>-3.7065820114945414E-4</v>
      </c>
      <c r="Q194" s="212">
        <v>7528831</v>
      </c>
      <c r="R194" s="213">
        <v>1.7648879601419809E-2</v>
      </c>
    </row>
    <row r="195" spans="2:18" hidden="1" outlineLevel="1" x14ac:dyDescent="0.25">
      <c r="B195" s="43" t="s">
        <v>49</v>
      </c>
      <c r="C195" s="205">
        <v>2976</v>
      </c>
      <c r="D195" s="206">
        <v>-4.370179948586117E-2</v>
      </c>
      <c r="E195" s="207">
        <v>8240</v>
      </c>
      <c r="F195" s="208">
        <v>3.5696329813976968E-2</v>
      </c>
      <c r="G195" s="205">
        <v>53814</v>
      </c>
      <c r="H195" s="206">
        <v>-2.6730810967228513E-2</v>
      </c>
      <c r="I195" s="207">
        <v>87626</v>
      </c>
      <c r="J195" s="208">
        <v>-3.4317831165968649E-2</v>
      </c>
      <c r="K195" s="205">
        <v>15199</v>
      </c>
      <c r="L195" s="206">
        <v>-0.1630506607929515</v>
      </c>
      <c r="M195" s="207">
        <v>167855</v>
      </c>
      <c r="N195" s="208">
        <v>-4.2251512039255923E-2</v>
      </c>
      <c r="O195" s="205">
        <v>179500</v>
      </c>
      <c r="P195" s="206">
        <v>-2.8443073259181051E-2</v>
      </c>
      <c r="Q195" s="207">
        <v>347355</v>
      </c>
      <c r="R195" s="208">
        <v>-3.516520144993962E-2</v>
      </c>
    </row>
    <row r="196" spans="2:18" hidden="1" outlineLevel="1" x14ac:dyDescent="0.25">
      <c r="B196" s="43" t="s">
        <v>50</v>
      </c>
      <c r="C196" s="205">
        <v>2747</v>
      </c>
      <c r="D196" s="206">
        <v>0.23073476702508966</v>
      </c>
      <c r="E196" s="207">
        <v>8206</v>
      </c>
      <c r="F196" s="208">
        <v>1.3211507593529959E-2</v>
      </c>
      <c r="G196" s="205">
        <v>61448</v>
      </c>
      <c r="H196" s="206">
        <v>-3.4543714827849348E-3</v>
      </c>
      <c r="I196" s="207">
        <v>112856</v>
      </c>
      <c r="J196" s="208">
        <v>9.5136435974071398E-2</v>
      </c>
      <c r="K196" s="205">
        <v>19440</v>
      </c>
      <c r="L196" s="206">
        <v>-0.10694597574421172</v>
      </c>
      <c r="M196" s="207">
        <v>204697</v>
      </c>
      <c r="N196" s="208">
        <v>4.0063614007275872E-2</v>
      </c>
      <c r="O196" s="205">
        <v>193696</v>
      </c>
      <c r="P196" s="206">
        <v>2.2563377010062169E-2</v>
      </c>
      <c r="Q196" s="207">
        <v>398393</v>
      </c>
      <c r="R196" s="208">
        <v>3.1480915714307889E-2</v>
      </c>
    </row>
    <row r="197" spans="2:18" hidden="1" outlineLevel="1" x14ac:dyDescent="0.25">
      <c r="B197" s="43" t="s">
        <v>51</v>
      </c>
      <c r="C197" s="205">
        <v>3478</v>
      </c>
      <c r="D197" s="206">
        <v>0.59395050412465622</v>
      </c>
      <c r="E197" s="207">
        <v>8335</v>
      </c>
      <c r="F197" s="208">
        <v>2.5467519685039353E-2</v>
      </c>
      <c r="G197" s="205">
        <v>63351</v>
      </c>
      <c r="H197" s="206">
        <v>9.6265660690800781E-2</v>
      </c>
      <c r="I197" s="207">
        <v>123303</v>
      </c>
      <c r="J197" s="208">
        <v>0.14092326483025364</v>
      </c>
      <c r="K197" s="205">
        <v>21461</v>
      </c>
      <c r="L197" s="206">
        <v>0.12549821690790863</v>
      </c>
      <c r="M197" s="207">
        <v>219928</v>
      </c>
      <c r="N197" s="208">
        <v>0.12645526764632065</v>
      </c>
      <c r="O197" s="205">
        <v>217322</v>
      </c>
      <c r="P197" s="206">
        <v>0.11608582668268985</v>
      </c>
      <c r="Q197" s="207">
        <v>437250</v>
      </c>
      <c r="R197" s="208">
        <v>0.1212774741830509</v>
      </c>
    </row>
    <row r="198" spans="2:18" hidden="1" outlineLevel="1" x14ac:dyDescent="0.25">
      <c r="B198" s="43" t="s">
        <v>52</v>
      </c>
      <c r="C198" s="205">
        <v>2748</v>
      </c>
      <c r="D198" s="206">
        <v>0.52751528627014999</v>
      </c>
      <c r="E198" s="207">
        <v>7001</v>
      </c>
      <c r="F198" s="208">
        <v>6.156178923426836E-2</v>
      </c>
      <c r="G198" s="205">
        <v>55298</v>
      </c>
      <c r="H198" s="206">
        <v>9.3667180886831902E-2</v>
      </c>
      <c r="I198" s="207">
        <v>113287</v>
      </c>
      <c r="J198" s="208">
        <v>0.17269471243426771</v>
      </c>
      <c r="K198" s="205">
        <v>16900</v>
      </c>
      <c r="L198" s="206">
        <v>0.16391184573002748</v>
      </c>
      <c r="M198" s="207">
        <v>195234</v>
      </c>
      <c r="N198" s="208">
        <v>0.14789510818438378</v>
      </c>
      <c r="O198" s="205">
        <v>184969</v>
      </c>
      <c r="P198" s="206">
        <v>0.10141898450013986</v>
      </c>
      <c r="Q198" s="207">
        <v>380203</v>
      </c>
      <c r="R198" s="208">
        <v>0.12480437374451592</v>
      </c>
    </row>
    <row r="199" spans="2:18" hidden="1" outlineLevel="1" x14ac:dyDescent="0.25">
      <c r="B199" s="43" t="s">
        <v>53</v>
      </c>
      <c r="C199" s="205">
        <v>2967</v>
      </c>
      <c r="D199" s="206">
        <v>0.16857030326900357</v>
      </c>
      <c r="E199" s="207">
        <v>8478</v>
      </c>
      <c r="F199" s="208">
        <v>0.43865603258102825</v>
      </c>
      <c r="G199" s="205">
        <v>61450</v>
      </c>
      <c r="H199" s="206">
        <v>4.3612649026867345E-2</v>
      </c>
      <c r="I199" s="207">
        <v>126184</v>
      </c>
      <c r="J199" s="208">
        <v>0.10081306487071218</v>
      </c>
      <c r="K199" s="205">
        <v>14577</v>
      </c>
      <c r="L199" s="206">
        <v>6.6271669958305912E-2</v>
      </c>
      <c r="M199" s="207">
        <v>213656</v>
      </c>
      <c r="N199" s="208">
        <v>9.2238245924350704E-2</v>
      </c>
      <c r="O199" s="205">
        <v>220239</v>
      </c>
      <c r="P199" s="206">
        <v>5.5300002874967724E-2</v>
      </c>
      <c r="Q199" s="207">
        <v>433895</v>
      </c>
      <c r="R199" s="208">
        <v>7.3171395287291219E-2</v>
      </c>
    </row>
    <row r="200" spans="2:18" hidden="1" outlineLevel="1" x14ac:dyDescent="0.25">
      <c r="B200" s="43" t="s">
        <v>54</v>
      </c>
      <c r="C200" s="205">
        <v>3102</v>
      </c>
      <c r="D200" s="206">
        <v>0.49855072463768124</v>
      </c>
      <c r="E200" s="207">
        <v>7665</v>
      </c>
      <c r="F200" s="208">
        <v>0.25327011118378029</v>
      </c>
      <c r="G200" s="205">
        <v>59130</v>
      </c>
      <c r="H200" s="206">
        <v>9.8866381713436091E-2</v>
      </c>
      <c r="I200" s="207">
        <v>111929</v>
      </c>
      <c r="J200" s="208">
        <v>0.14934538173229961</v>
      </c>
      <c r="K200" s="205">
        <v>13306</v>
      </c>
      <c r="L200" s="206">
        <v>0.1318475671997279</v>
      </c>
      <c r="M200" s="207">
        <v>195132</v>
      </c>
      <c r="N200" s="208">
        <v>0.14020930599461257</v>
      </c>
      <c r="O200" s="205">
        <v>213665</v>
      </c>
      <c r="P200" s="206">
        <v>9.5330370279234522E-2</v>
      </c>
      <c r="Q200" s="207">
        <v>408797</v>
      </c>
      <c r="R200" s="208">
        <v>0.11630339207986751</v>
      </c>
    </row>
    <row r="201" spans="2:18" hidden="1" outlineLevel="1" x14ac:dyDescent="0.25">
      <c r="B201" s="43" t="s">
        <v>55</v>
      </c>
      <c r="C201" s="205">
        <v>2734</v>
      </c>
      <c r="D201" s="206">
        <v>0.5978959672706019</v>
      </c>
      <c r="E201" s="207">
        <v>6704</v>
      </c>
      <c r="F201" s="208">
        <v>0.1438321105613376</v>
      </c>
      <c r="G201" s="205">
        <v>51714</v>
      </c>
      <c r="H201" s="206">
        <v>0.17037070565337431</v>
      </c>
      <c r="I201" s="207">
        <v>89932</v>
      </c>
      <c r="J201" s="208">
        <v>-1.4476236397707454E-2</v>
      </c>
      <c r="K201" s="205">
        <v>13965</v>
      </c>
      <c r="L201" s="206">
        <v>2.9108327192336025E-2</v>
      </c>
      <c r="M201" s="207">
        <v>165049</v>
      </c>
      <c r="N201" s="208">
        <v>5.4080635581583936E-2</v>
      </c>
      <c r="O201" s="205">
        <v>164789</v>
      </c>
      <c r="P201" s="206">
        <v>7.0906822287786442E-2</v>
      </c>
      <c r="Q201" s="207">
        <v>329838</v>
      </c>
      <c r="R201" s="208">
        <v>6.2420480643176735E-2</v>
      </c>
    </row>
    <row r="202" spans="2:18" hidden="1" outlineLevel="1" x14ac:dyDescent="0.25">
      <c r="B202" s="43" t="s">
        <v>56</v>
      </c>
      <c r="C202" s="205">
        <v>2697</v>
      </c>
      <c r="D202" s="206">
        <v>0.61303827751196183</v>
      </c>
      <c r="E202" s="207">
        <v>7368</v>
      </c>
      <c r="F202" s="208">
        <v>6.2743401125054055E-2</v>
      </c>
      <c r="G202" s="205">
        <v>49534</v>
      </c>
      <c r="H202" s="206">
        <v>7.9595484067826128E-2</v>
      </c>
      <c r="I202" s="207">
        <v>97927</v>
      </c>
      <c r="J202" s="208">
        <v>5.9684013724241591E-3</v>
      </c>
      <c r="K202" s="205">
        <v>15694</v>
      </c>
      <c r="L202" s="206">
        <v>-7.9098697335993395E-2</v>
      </c>
      <c r="M202" s="207">
        <v>173220</v>
      </c>
      <c r="N202" s="208">
        <v>2.5729089563286456E-2</v>
      </c>
      <c r="O202" s="205">
        <v>159395</v>
      </c>
      <c r="P202" s="206">
        <v>6.5766687394272605E-2</v>
      </c>
      <c r="Q202" s="207">
        <v>332615</v>
      </c>
      <c r="R202" s="208">
        <v>4.4533561114705078E-2</v>
      </c>
    </row>
    <row r="203" spans="2:18" collapsed="1" x14ac:dyDescent="0.25">
      <c r="B203" s="30" t="s">
        <v>77</v>
      </c>
      <c r="C203" s="31">
        <v>20503</v>
      </c>
      <c r="D203" s="32">
        <v>0.16832867969684884</v>
      </c>
      <c r="E203" s="31">
        <v>53917</v>
      </c>
      <c r="F203" s="32">
        <v>-2.9728805629037791E-2</v>
      </c>
      <c r="G203" s="31">
        <v>415519</v>
      </c>
      <c r="H203" s="32">
        <v>5.5752891436469776E-2</v>
      </c>
      <c r="I203" s="31">
        <v>725169</v>
      </c>
      <c r="J203" s="32">
        <v>2.510280445172608E-2</v>
      </c>
      <c r="K203" s="31">
        <v>131565</v>
      </c>
      <c r="L203" s="32">
        <v>7.25815656030393E-2</v>
      </c>
      <c r="M203" s="31">
        <v>1346658</v>
      </c>
      <c r="N203" s="32">
        <v>3.8473372625922764E-2</v>
      </c>
      <c r="O203" s="31">
        <v>1363006</v>
      </c>
      <c r="P203" s="32">
        <v>4.1415769089418575E-2</v>
      </c>
      <c r="Q203" s="31">
        <v>2709664</v>
      </c>
      <c r="R203" s="32">
        <v>3.9951365690705343E-2</v>
      </c>
    </row>
    <row r="204" spans="2:18" hidden="1" outlineLevel="1" x14ac:dyDescent="0.25">
      <c r="B204" s="43" t="s">
        <v>58</v>
      </c>
      <c r="C204" s="205">
        <v>3149</v>
      </c>
      <c r="D204" s="206">
        <v>0.15137111517367452</v>
      </c>
      <c r="E204" s="207">
        <v>7076</v>
      </c>
      <c r="F204" s="208">
        <v>-6.1662909428457757E-2</v>
      </c>
      <c r="G204" s="205">
        <v>57894</v>
      </c>
      <c r="H204" s="206">
        <v>-2.8075856485867412E-3</v>
      </c>
      <c r="I204" s="207">
        <v>108151</v>
      </c>
      <c r="J204" s="208">
        <v>5.4759115672822212E-3</v>
      </c>
      <c r="K204" s="205">
        <v>17479</v>
      </c>
      <c r="L204" s="206">
        <v>3.9983340274885482E-2</v>
      </c>
      <c r="M204" s="207">
        <v>193749</v>
      </c>
      <c r="N204" s="208">
        <v>5.4332596444250925E-3</v>
      </c>
      <c r="O204" s="205">
        <v>193637</v>
      </c>
      <c r="P204" s="206">
        <v>7.552210619862243E-2</v>
      </c>
      <c r="Q204" s="207">
        <v>387386</v>
      </c>
      <c r="R204" s="208">
        <v>3.9287228163179977E-2</v>
      </c>
    </row>
    <row r="205" spans="2:18" hidden="1" outlineLevel="1" x14ac:dyDescent="0.25">
      <c r="B205" s="43" t="s">
        <v>59</v>
      </c>
      <c r="C205" s="205">
        <v>3471</v>
      </c>
      <c r="D205" s="206">
        <v>0.7424698795180722</v>
      </c>
      <c r="E205" s="207">
        <v>8766</v>
      </c>
      <c r="F205" s="208">
        <v>0.13314374353671155</v>
      </c>
      <c r="G205" s="205">
        <v>65064</v>
      </c>
      <c r="H205" s="206">
        <v>7.4603200819198356E-2</v>
      </c>
      <c r="I205" s="207">
        <v>109613</v>
      </c>
      <c r="J205" s="208">
        <v>7.1328739676489228E-2</v>
      </c>
      <c r="K205" s="205">
        <v>17703</v>
      </c>
      <c r="L205" s="206">
        <v>-1.1888814467515108E-2</v>
      </c>
      <c r="M205" s="207">
        <v>204602</v>
      </c>
      <c r="N205" s="208">
        <v>7.3992420186240748E-2</v>
      </c>
      <c r="O205" s="205">
        <v>205168</v>
      </c>
      <c r="P205" s="206">
        <v>1.4417657180151533E-2</v>
      </c>
      <c r="Q205" s="207">
        <v>409770</v>
      </c>
      <c r="R205" s="208">
        <v>4.3314203657213834E-2</v>
      </c>
    </row>
    <row r="206" spans="2:18" hidden="1" outlineLevel="1" x14ac:dyDescent="0.25">
      <c r="B206" s="43" t="s">
        <v>60</v>
      </c>
      <c r="C206" s="205">
        <v>3389</v>
      </c>
      <c r="D206" s="206">
        <v>0.22700941346850101</v>
      </c>
      <c r="E206" s="207">
        <v>6815</v>
      </c>
      <c r="F206" s="208">
        <v>-5.3603666157478136E-2</v>
      </c>
      <c r="G206" s="205">
        <v>57303</v>
      </c>
      <c r="H206" s="206">
        <v>6.838817936049213E-2</v>
      </c>
      <c r="I206" s="207">
        <v>99325</v>
      </c>
      <c r="J206" s="208">
        <v>5.8822902342042793E-2</v>
      </c>
      <c r="K206" s="205">
        <v>18534</v>
      </c>
      <c r="L206" s="206">
        <v>6.7934312878133118E-2</v>
      </c>
      <c r="M206" s="207">
        <v>185366</v>
      </c>
      <c r="N206" s="208">
        <v>6.068894483863585E-2</v>
      </c>
      <c r="O206" s="205">
        <v>192456</v>
      </c>
      <c r="P206" s="206">
        <v>7.6869705345852024E-2</v>
      </c>
      <c r="Q206" s="207">
        <v>377822</v>
      </c>
      <c r="R206" s="208">
        <v>6.8869915525152869E-2</v>
      </c>
    </row>
    <row r="207" spans="2:18" hidden="1" outlineLevel="1" x14ac:dyDescent="0.25">
      <c r="B207" s="43" t="s">
        <v>61</v>
      </c>
      <c r="C207" s="205">
        <v>2968</v>
      </c>
      <c r="D207" s="206">
        <v>0.11620910116585192</v>
      </c>
      <c r="E207" s="207">
        <v>7077</v>
      </c>
      <c r="F207" s="208">
        <v>7.6890217855616338E-3</v>
      </c>
      <c r="G207" s="205">
        <v>60517</v>
      </c>
      <c r="H207" s="206">
        <v>6.5158848895538135E-2</v>
      </c>
      <c r="I207" s="207">
        <v>106215</v>
      </c>
      <c r="J207" s="208">
        <v>5.6445195941913662E-2</v>
      </c>
      <c r="K207" s="205">
        <v>18853</v>
      </c>
      <c r="L207" s="206">
        <v>0.20305022015187291</v>
      </c>
      <c r="M207" s="207">
        <v>195630</v>
      </c>
      <c r="N207" s="208">
        <v>7.0724872474111633E-2</v>
      </c>
      <c r="O207" s="205">
        <v>202850</v>
      </c>
      <c r="P207" s="206">
        <v>5.7209716843954039E-2</v>
      </c>
      <c r="Q207" s="207">
        <v>398480</v>
      </c>
      <c r="R207" s="208">
        <v>6.3801954717404241E-2</v>
      </c>
    </row>
    <row r="208" spans="2:18" collapsed="1" x14ac:dyDescent="0.25">
      <c r="B208" s="145">
        <v>1999</v>
      </c>
      <c r="C208" s="212">
        <v>58604</v>
      </c>
      <c r="D208" s="213">
        <v>0.29830080418263583</v>
      </c>
      <c r="E208" s="212">
        <v>146246</v>
      </c>
      <c r="F208" s="213">
        <v>5.390369398844097E-2</v>
      </c>
      <c r="G208" s="212">
        <v>1115908</v>
      </c>
      <c r="H208" s="213">
        <v>5.1838418266548114E-2</v>
      </c>
      <c r="I208" s="212">
        <v>2033437</v>
      </c>
      <c r="J208" s="213">
        <v>6.4964590859717841E-2</v>
      </c>
      <c r="K208" s="212">
        <v>331780</v>
      </c>
      <c r="L208" s="213">
        <v>2.3857503031948779E-2</v>
      </c>
      <c r="M208" s="212">
        <v>3685945</v>
      </c>
      <c r="N208" s="213">
        <v>5.9709452427363141E-2</v>
      </c>
      <c r="O208" s="212">
        <v>3712315</v>
      </c>
      <c r="P208" s="213">
        <v>5.5025482444211571E-2</v>
      </c>
      <c r="Q208" s="212">
        <v>7398260</v>
      </c>
      <c r="R208" s="213">
        <v>5.7353932573831701E-2</v>
      </c>
    </row>
    <row r="209" spans="2:18" hidden="1" outlineLevel="1" x14ac:dyDescent="0.25">
      <c r="B209" s="43" t="s">
        <v>49</v>
      </c>
      <c r="C209" s="205">
        <v>3112</v>
      </c>
      <c r="D209" s="206">
        <v>3.2857616993030136E-2</v>
      </c>
      <c r="E209" s="207">
        <v>7956</v>
      </c>
      <c r="F209" s="208">
        <v>-0.13746747614917609</v>
      </c>
      <c r="G209" s="205">
        <v>55292</v>
      </c>
      <c r="H209" s="206">
        <v>1.2544179317669935E-2</v>
      </c>
      <c r="I209" s="207">
        <v>90740</v>
      </c>
      <c r="J209" s="208">
        <v>-1.9429855843005051E-2</v>
      </c>
      <c r="K209" s="205">
        <v>18160</v>
      </c>
      <c r="L209" s="206">
        <v>4.4338374834665517E-2</v>
      </c>
      <c r="M209" s="207">
        <v>175260</v>
      </c>
      <c r="N209" s="208">
        <v>-8.5477821588382241E-3</v>
      </c>
      <c r="O209" s="205">
        <v>184755</v>
      </c>
      <c r="P209" s="206">
        <v>-8.8147178749498067E-4</v>
      </c>
      <c r="Q209" s="207">
        <v>360015</v>
      </c>
      <c r="R209" s="208">
        <v>-4.6282856266018912E-3</v>
      </c>
    </row>
    <row r="210" spans="2:18" hidden="1" outlineLevel="1" x14ac:dyDescent="0.25">
      <c r="B210" s="43" t="s">
        <v>50</v>
      </c>
      <c r="C210" s="205">
        <v>2232</v>
      </c>
      <c r="D210" s="206">
        <v>0.13587786259541978</v>
      </c>
      <c r="E210" s="207">
        <v>8099</v>
      </c>
      <c r="F210" s="208">
        <v>-9.0306638211838708E-2</v>
      </c>
      <c r="G210" s="205">
        <v>61661</v>
      </c>
      <c r="H210" s="206">
        <v>6.6448745222158712E-2</v>
      </c>
      <c r="I210" s="207">
        <v>103052</v>
      </c>
      <c r="J210" s="208">
        <v>-2.6324958383338037E-3</v>
      </c>
      <c r="K210" s="205">
        <v>21768</v>
      </c>
      <c r="L210" s="206">
        <v>8.7041198501872641E-2</v>
      </c>
      <c r="M210" s="207">
        <v>196812</v>
      </c>
      <c r="N210" s="208">
        <v>2.4870336811847693E-2</v>
      </c>
      <c r="O210" s="205">
        <v>189422</v>
      </c>
      <c r="P210" s="206">
        <v>3.1232817050929507E-2</v>
      </c>
      <c r="Q210" s="207">
        <v>386234</v>
      </c>
      <c r="R210" s="208">
        <v>2.798086878295325E-2</v>
      </c>
    </row>
    <row r="211" spans="2:18" hidden="1" outlineLevel="1" x14ac:dyDescent="0.25">
      <c r="B211" s="43" t="s">
        <v>51</v>
      </c>
      <c r="C211" s="205">
        <v>2182</v>
      </c>
      <c r="D211" s="206">
        <v>-9.9463475030953319E-2</v>
      </c>
      <c r="E211" s="207">
        <v>8128</v>
      </c>
      <c r="F211" s="208">
        <v>2.3548671451958159E-2</v>
      </c>
      <c r="G211" s="205">
        <v>57788</v>
      </c>
      <c r="H211" s="206">
        <v>0.10925982800982803</v>
      </c>
      <c r="I211" s="207">
        <v>108073</v>
      </c>
      <c r="J211" s="208">
        <v>6.9694852084789538E-3</v>
      </c>
      <c r="K211" s="205">
        <v>19068</v>
      </c>
      <c r="L211" s="206">
        <v>8.966226641522379E-2</v>
      </c>
      <c r="M211" s="207">
        <v>195239</v>
      </c>
      <c r="N211" s="208">
        <v>4.2475598556203309E-2</v>
      </c>
      <c r="O211" s="205">
        <v>194718</v>
      </c>
      <c r="P211" s="206">
        <v>3.9521661372554195E-2</v>
      </c>
      <c r="Q211" s="207">
        <v>389957</v>
      </c>
      <c r="R211" s="208">
        <v>4.0998507737607381E-2</v>
      </c>
    </row>
    <row r="212" spans="2:18" hidden="1" outlineLevel="1" x14ac:dyDescent="0.25">
      <c r="B212" s="43" t="s">
        <v>52</v>
      </c>
      <c r="C212" s="205">
        <v>1799</v>
      </c>
      <c r="D212" s="206">
        <v>-0.18560434585785424</v>
      </c>
      <c r="E212" s="207">
        <v>6595</v>
      </c>
      <c r="F212" s="208">
        <v>-4.3780193236715448E-3</v>
      </c>
      <c r="G212" s="205">
        <v>50562</v>
      </c>
      <c r="H212" s="206">
        <v>1.251576987003622E-2</v>
      </c>
      <c r="I212" s="207">
        <v>96604</v>
      </c>
      <c r="J212" s="208">
        <v>-3.053779842845239E-2</v>
      </c>
      <c r="K212" s="205">
        <v>14520</v>
      </c>
      <c r="L212" s="206">
        <v>1.1917206773991218E-2</v>
      </c>
      <c r="M212" s="207">
        <v>170080</v>
      </c>
      <c r="N212" s="208">
        <v>-1.554704050565503E-2</v>
      </c>
      <c r="O212" s="205">
        <v>167937</v>
      </c>
      <c r="P212" s="206">
        <v>-6.801232501611576E-3</v>
      </c>
      <c r="Q212" s="207">
        <v>338017</v>
      </c>
      <c r="R212" s="208">
        <v>-1.1221197415263284E-2</v>
      </c>
    </row>
    <row r="213" spans="2:18" hidden="1" outlineLevel="1" x14ac:dyDescent="0.25">
      <c r="B213" s="43" t="s">
        <v>53</v>
      </c>
      <c r="C213" s="205">
        <v>2539</v>
      </c>
      <c r="D213" s="206">
        <v>3.4215885947046942E-2</v>
      </c>
      <c r="E213" s="207">
        <v>5893</v>
      </c>
      <c r="F213" s="208">
        <v>-0.15110919043503312</v>
      </c>
      <c r="G213" s="205">
        <v>58882</v>
      </c>
      <c r="H213" s="206">
        <v>6.8913627114006726E-3</v>
      </c>
      <c r="I213" s="207">
        <v>114628</v>
      </c>
      <c r="J213" s="208">
        <v>8.064303365549419E-3</v>
      </c>
      <c r="K213" s="205">
        <v>13671</v>
      </c>
      <c r="L213" s="206">
        <v>-0.10212793905162221</v>
      </c>
      <c r="M213" s="207">
        <v>195613</v>
      </c>
      <c r="N213" s="208">
        <v>-6.0971582161747362E-3</v>
      </c>
      <c r="O213" s="205">
        <v>208698</v>
      </c>
      <c r="P213" s="206">
        <v>-2.45979407462108E-2</v>
      </c>
      <c r="Q213" s="207">
        <v>404311</v>
      </c>
      <c r="R213" s="208">
        <v>-1.5733712455023974E-2</v>
      </c>
    </row>
    <row r="214" spans="2:18" hidden="1" outlineLevel="1" x14ac:dyDescent="0.25">
      <c r="B214" s="43" t="s">
        <v>54</v>
      </c>
      <c r="C214" s="205">
        <v>2070</v>
      </c>
      <c r="D214" s="206">
        <v>-3.8997214484679632E-2</v>
      </c>
      <c r="E214" s="207">
        <v>6116</v>
      </c>
      <c r="F214" s="208">
        <v>-0.11027058481233631</v>
      </c>
      <c r="G214" s="205">
        <v>53810</v>
      </c>
      <c r="H214" s="206">
        <v>5.2992055105475222E-2</v>
      </c>
      <c r="I214" s="207">
        <v>97385</v>
      </c>
      <c r="J214" s="208">
        <v>4.6711594062704975E-2</v>
      </c>
      <c r="K214" s="205">
        <v>11756</v>
      </c>
      <c r="L214" s="206">
        <v>1.7219001470969886E-2</v>
      </c>
      <c r="M214" s="207">
        <v>171137</v>
      </c>
      <c r="N214" s="208">
        <v>3.891917487221197E-2</v>
      </c>
      <c r="O214" s="205">
        <v>195069</v>
      </c>
      <c r="P214" s="206">
        <v>5.1539556245552731E-2</v>
      </c>
      <c r="Q214" s="207">
        <v>366206</v>
      </c>
      <c r="R214" s="208">
        <v>4.560379631903233E-2</v>
      </c>
    </row>
    <row r="215" spans="2:18" hidden="1" outlineLevel="1" x14ac:dyDescent="0.25">
      <c r="B215" s="43" t="s">
        <v>55</v>
      </c>
      <c r="C215" s="205">
        <v>1711</v>
      </c>
      <c r="D215" s="206">
        <v>-2.2844089091947462E-2</v>
      </c>
      <c r="E215" s="207">
        <v>5861</v>
      </c>
      <c r="F215" s="208">
        <v>1.104019320338101E-2</v>
      </c>
      <c r="G215" s="205">
        <v>44186</v>
      </c>
      <c r="H215" s="206">
        <v>-2.3686420080427761E-2</v>
      </c>
      <c r="I215" s="207">
        <v>91253</v>
      </c>
      <c r="J215" s="208">
        <v>0.15320358903070885</v>
      </c>
      <c r="K215" s="205">
        <v>13570</v>
      </c>
      <c r="L215" s="206">
        <v>0.26173872617387262</v>
      </c>
      <c r="M215" s="207">
        <v>156581</v>
      </c>
      <c r="N215" s="208">
        <v>9.734321015340841E-2</v>
      </c>
      <c r="O215" s="205">
        <v>153878</v>
      </c>
      <c r="P215" s="206">
        <v>9.555237546010531E-2</v>
      </c>
      <c r="Q215" s="207">
        <v>310459</v>
      </c>
      <c r="R215" s="208">
        <v>9.6454857530337446E-2</v>
      </c>
    </row>
    <row r="216" spans="2:18" hidden="1" outlineLevel="1" x14ac:dyDescent="0.25">
      <c r="B216" s="43" t="s">
        <v>56</v>
      </c>
      <c r="C216" s="205">
        <v>1672</v>
      </c>
      <c r="D216" s="206">
        <v>-7.3684210526315796E-2</v>
      </c>
      <c r="E216" s="207">
        <v>6933</v>
      </c>
      <c r="F216" s="208">
        <v>-6.4372469635627483E-2</v>
      </c>
      <c r="G216" s="205">
        <v>45882</v>
      </c>
      <c r="H216" s="206">
        <v>-7.4250433800088778E-2</v>
      </c>
      <c r="I216" s="207">
        <v>97346</v>
      </c>
      <c r="J216" s="208">
        <v>0.12273943532016984</v>
      </c>
      <c r="K216" s="205">
        <v>17042</v>
      </c>
      <c r="L216" s="206">
        <v>0.35221772593826861</v>
      </c>
      <c r="M216" s="207">
        <v>168875</v>
      </c>
      <c r="N216" s="208">
        <v>6.8261177601781409E-2</v>
      </c>
      <c r="O216" s="205">
        <v>149559</v>
      </c>
      <c r="P216" s="206">
        <v>-5.488359748236904E-2</v>
      </c>
      <c r="Q216" s="207">
        <v>318434</v>
      </c>
      <c r="R216" s="208">
        <v>6.6576464935130808E-3</v>
      </c>
    </row>
    <row r="217" spans="2:18" collapsed="1" x14ac:dyDescent="0.25">
      <c r="B217" s="30" t="s">
        <v>78</v>
      </c>
      <c r="C217" s="31">
        <v>17549</v>
      </c>
      <c r="D217" s="32">
        <v>1.8100597551778064E-2</v>
      </c>
      <c r="E217" s="31">
        <v>55569</v>
      </c>
      <c r="F217" s="32">
        <v>-9.2003209414281972E-3</v>
      </c>
      <c r="G217" s="31">
        <v>393576</v>
      </c>
      <c r="H217" s="32">
        <v>4.2875501795201387E-2</v>
      </c>
      <c r="I217" s="31">
        <v>707411</v>
      </c>
      <c r="J217" s="32">
        <v>1.562026672179706E-2</v>
      </c>
      <c r="K217" s="31">
        <v>122662</v>
      </c>
      <c r="L217" s="32">
        <v>0.15790964185247414</v>
      </c>
      <c r="M217" s="31">
        <v>1296767</v>
      </c>
      <c r="N217" s="32">
        <v>3.4779465392895892E-2</v>
      </c>
      <c r="O217" s="31">
        <v>1308801</v>
      </c>
      <c r="P217" s="32">
        <v>1.8882157587194248E-2</v>
      </c>
      <c r="Q217" s="31">
        <v>2605568</v>
      </c>
      <c r="R217" s="32">
        <v>2.6732573388479786E-2</v>
      </c>
    </row>
    <row r="218" spans="2:18" hidden="1" outlineLevel="1" x14ac:dyDescent="0.25">
      <c r="B218" s="43" t="s">
        <v>58</v>
      </c>
      <c r="C218" s="205">
        <v>2735</v>
      </c>
      <c r="D218" s="206">
        <v>0.13297431648715818</v>
      </c>
      <c r="E218" s="207">
        <v>7541</v>
      </c>
      <c r="F218" s="208">
        <v>-0.16683239421058449</v>
      </c>
      <c r="G218" s="205">
        <v>58057</v>
      </c>
      <c r="H218" s="206">
        <v>9.0579505964121454E-2</v>
      </c>
      <c r="I218" s="207">
        <v>107562</v>
      </c>
      <c r="J218" s="208">
        <v>6.7305688685142639E-2</v>
      </c>
      <c r="K218" s="205">
        <v>16807</v>
      </c>
      <c r="L218" s="206">
        <v>7.5097550054372242E-2</v>
      </c>
      <c r="M218" s="207">
        <v>192702</v>
      </c>
      <c r="N218" s="208">
        <v>6.3993550951897182E-2</v>
      </c>
      <c r="O218" s="205">
        <v>180040</v>
      </c>
      <c r="P218" s="206">
        <v>0.12227596868299018</v>
      </c>
      <c r="Q218" s="207">
        <v>372742</v>
      </c>
      <c r="R218" s="208">
        <v>9.1369577438396021E-2</v>
      </c>
    </row>
    <row r="219" spans="2:18" hidden="1" outlineLevel="1" x14ac:dyDescent="0.25">
      <c r="B219" s="43" t="s">
        <v>59</v>
      </c>
      <c r="C219" s="205">
        <v>1992</v>
      </c>
      <c r="D219" s="206">
        <v>-0.3212947189097104</v>
      </c>
      <c r="E219" s="207">
        <v>7736</v>
      </c>
      <c r="F219" s="208">
        <v>-9.3083235638921402E-2</v>
      </c>
      <c r="G219" s="205">
        <v>60547</v>
      </c>
      <c r="H219" s="206">
        <v>-2.1510068198713594E-2</v>
      </c>
      <c r="I219" s="207">
        <v>102315</v>
      </c>
      <c r="J219" s="208">
        <v>-6.1304439571731373E-2</v>
      </c>
      <c r="K219" s="205">
        <v>17916</v>
      </c>
      <c r="L219" s="206">
        <v>5.4813070356196647E-2</v>
      </c>
      <c r="M219" s="207">
        <v>190506</v>
      </c>
      <c r="N219" s="208">
        <v>-4.4244324595509865E-2</v>
      </c>
      <c r="O219" s="205">
        <v>202252</v>
      </c>
      <c r="P219" s="206">
        <v>1.1072951503971806E-2</v>
      </c>
      <c r="Q219" s="207">
        <v>392758</v>
      </c>
      <c r="R219" s="208">
        <v>-1.6536375518952706E-2</v>
      </c>
    </row>
    <row r="220" spans="2:18" hidden="1" outlineLevel="1" x14ac:dyDescent="0.25">
      <c r="B220" s="43" t="s">
        <v>60</v>
      </c>
      <c r="C220" s="205">
        <v>2762</v>
      </c>
      <c r="D220" s="206">
        <v>4.3839758125472361E-2</v>
      </c>
      <c r="E220" s="207">
        <v>7201</v>
      </c>
      <c r="F220" s="208">
        <v>-6.6139281545843587E-2</v>
      </c>
      <c r="G220" s="205">
        <v>53635</v>
      </c>
      <c r="H220" s="206">
        <v>3.4146999845750425E-2</v>
      </c>
      <c r="I220" s="207">
        <v>93807</v>
      </c>
      <c r="J220" s="208">
        <v>1.0100248737468842E-2</v>
      </c>
      <c r="K220" s="205">
        <v>17355</v>
      </c>
      <c r="L220" s="206">
        <v>0.23849282808820371</v>
      </c>
      <c r="M220" s="207">
        <v>174760</v>
      </c>
      <c r="N220" s="208">
        <v>3.3452984275855524E-2</v>
      </c>
      <c r="O220" s="205">
        <v>178718</v>
      </c>
      <c r="P220" s="206">
        <v>-5.6319435643982563E-2</v>
      </c>
      <c r="Q220" s="207">
        <v>353478</v>
      </c>
      <c r="R220" s="208">
        <v>-1.3972612674936657E-2</v>
      </c>
    </row>
    <row r="221" spans="2:18" hidden="1" outlineLevel="1" x14ac:dyDescent="0.25">
      <c r="B221" s="43" t="s">
        <v>61</v>
      </c>
      <c r="C221" s="205">
        <v>2659</v>
      </c>
      <c r="D221" s="206">
        <v>0.20045146726862306</v>
      </c>
      <c r="E221" s="207">
        <v>7023</v>
      </c>
      <c r="F221" s="208">
        <v>-7.737782448765107E-2</v>
      </c>
      <c r="G221" s="205">
        <v>56815</v>
      </c>
      <c r="H221" s="206">
        <v>3.6637655773897437E-2</v>
      </c>
      <c r="I221" s="207">
        <v>100540</v>
      </c>
      <c r="J221" s="208">
        <v>-2.2003462967646548E-2</v>
      </c>
      <c r="K221" s="205">
        <v>15671</v>
      </c>
      <c r="L221" s="206">
        <v>-8.1041458980824488E-2</v>
      </c>
      <c r="M221" s="207">
        <v>182708</v>
      </c>
      <c r="N221" s="208">
        <v>-9.6536920900432976E-3</v>
      </c>
      <c r="O221" s="205">
        <v>191873</v>
      </c>
      <c r="P221" s="206">
        <v>4.1887716592726942E-2</v>
      </c>
      <c r="Q221" s="207">
        <v>374581</v>
      </c>
      <c r="R221" s="208">
        <v>1.6093943273800537E-2</v>
      </c>
    </row>
    <row r="222" spans="2:18" collapsed="1" x14ac:dyDescent="0.25">
      <c r="B222" s="145">
        <v>1998</v>
      </c>
      <c r="C222" s="212">
        <v>45139</v>
      </c>
      <c r="D222" s="213">
        <v>-1.0022809018334966E-2</v>
      </c>
      <c r="E222" s="212">
        <v>138766</v>
      </c>
      <c r="F222" s="213">
        <v>-8.4602647914454043E-2</v>
      </c>
      <c r="G222" s="212">
        <v>1060912</v>
      </c>
      <c r="H222" s="213">
        <v>3.3070743463654573E-2</v>
      </c>
      <c r="I222" s="212">
        <v>1909394</v>
      </c>
      <c r="J222" s="213">
        <v>1.0529246112329194E-2</v>
      </c>
      <c r="K222" s="212">
        <v>324049</v>
      </c>
      <c r="L222" s="213">
        <v>7.413386192174598E-2</v>
      </c>
      <c r="M222" s="212">
        <v>3478260</v>
      </c>
      <c r="N222" s="213">
        <v>1.8428727029970782E-2</v>
      </c>
      <c r="O222" s="212">
        <v>3518697</v>
      </c>
      <c r="P222" s="213">
        <v>2.0769916518256881E-2</v>
      </c>
      <c r="Q222" s="212">
        <v>6996957</v>
      </c>
      <c r="R222" s="213">
        <v>1.9604742990848356E-2</v>
      </c>
    </row>
    <row r="223" spans="2:18" hidden="1" outlineLevel="1" x14ac:dyDescent="0.25">
      <c r="B223" s="43" t="s">
        <v>49</v>
      </c>
      <c r="C223" s="205">
        <v>3013</v>
      </c>
      <c r="D223" s="206">
        <v>0.30320069204152245</v>
      </c>
      <c r="E223" s="207">
        <v>9224</v>
      </c>
      <c r="F223" s="208">
        <v>0.14427490385808217</v>
      </c>
      <c r="G223" s="205">
        <v>54607</v>
      </c>
      <c r="H223" s="206">
        <v>5.402640518838786E-2</v>
      </c>
      <c r="I223" s="207">
        <v>92538</v>
      </c>
      <c r="J223" s="208">
        <v>5.8587593343406574E-3</v>
      </c>
      <c r="K223" s="205">
        <v>17389</v>
      </c>
      <c r="L223" s="206">
        <v>0.20924895688456191</v>
      </c>
      <c r="M223" s="207">
        <v>176771</v>
      </c>
      <c r="N223" s="208">
        <v>4.871262458471759E-2</v>
      </c>
      <c r="O223" s="205">
        <v>184918</v>
      </c>
      <c r="P223" s="206">
        <v>3.7998458348260655E-3</v>
      </c>
      <c r="Q223" s="207">
        <v>361689</v>
      </c>
      <c r="R223" s="208">
        <v>2.5259511647551802E-2</v>
      </c>
    </row>
    <row r="224" spans="2:18" hidden="1" outlineLevel="1" x14ac:dyDescent="0.25">
      <c r="B224" s="43" t="s">
        <v>50</v>
      </c>
      <c r="C224" s="205">
        <v>1965</v>
      </c>
      <c r="D224" s="206">
        <v>-0.14229594063727635</v>
      </c>
      <c r="E224" s="207">
        <v>8903</v>
      </c>
      <c r="F224" s="208">
        <v>5.2986398580721517E-2</v>
      </c>
      <c r="G224" s="205">
        <v>57819</v>
      </c>
      <c r="H224" s="206">
        <v>5.5572797809219532E-2</v>
      </c>
      <c r="I224" s="207">
        <v>103324</v>
      </c>
      <c r="J224" s="208">
        <v>3.220779220779213E-2</v>
      </c>
      <c r="K224" s="205">
        <v>20025</v>
      </c>
      <c r="L224" s="206">
        <v>0.45678742907027492</v>
      </c>
      <c r="M224" s="207">
        <v>192036</v>
      </c>
      <c r="N224" s="208">
        <v>7.063172155413211E-2</v>
      </c>
      <c r="O224" s="205">
        <v>183685</v>
      </c>
      <c r="P224" s="206">
        <v>-4.9942847093994547E-2</v>
      </c>
      <c r="Q224" s="207">
        <v>375721</v>
      </c>
      <c r="R224" s="208">
        <v>8.0840765424943228E-3</v>
      </c>
    </row>
    <row r="225" spans="2:18" hidden="1" outlineLevel="1" x14ac:dyDescent="0.25">
      <c r="B225" s="43" t="s">
        <v>51</v>
      </c>
      <c r="C225" s="205">
        <v>2423</v>
      </c>
      <c r="D225" s="206">
        <v>-4.125412541253759E-4</v>
      </c>
      <c r="E225" s="207">
        <v>7941</v>
      </c>
      <c r="F225" s="208">
        <v>0.19144786196549135</v>
      </c>
      <c r="G225" s="205">
        <v>52096</v>
      </c>
      <c r="H225" s="206">
        <v>6.2576486905441708E-2</v>
      </c>
      <c r="I225" s="207">
        <v>107325</v>
      </c>
      <c r="J225" s="208">
        <v>8.4255190180330342E-2</v>
      </c>
      <c r="K225" s="205">
        <v>17499</v>
      </c>
      <c r="L225" s="206">
        <v>0.23895497026338153</v>
      </c>
      <c r="M225" s="207">
        <v>187284</v>
      </c>
      <c r="N225" s="208">
        <v>9.3782486304649915E-2</v>
      </c>
      <c r="O225" s="205">
        <v>187315</v>
      </c>
      <c r="P225" s="206">
        <v>8.2852072168941415E-2</v>
      </c>
      <c r="Q225" s="207">
        <v>374599</v>
      </c>
      <c r="R225" s="208">
        <v>8.8289382322949139E-2</v>
      </c>
    </row>
    <row r="226" spans="2:18" hidden="1" outlineLevel="1" x14ac:dyDescent="0.25">
      <c r="B226" s="43" t="s">
        <v>52</v>
      </c>
      <c r="C226" s="205">
        <v>2209</v>
      </c>
      <c r="D226" s="206">
        <v>0.10726817042606518</v>
      </c>
      <c r="E226" s="207">
        <v>6624</v>
      </c>
      <c r="F226" s="208">
        <v>0.24792765636774683</v>
      </c>
      <c r="G226" s="205">
        <v>49937</v>
      </c>
      <c r="H226" s="206">
        <v>7.5625726963339579E-2</v>
      </c>
      <c r="I226" s="207">
        <v>99647</v>
      </c>
      <c r="J226" s="208">
        <v>-2.4526488607696795E-3</v>
      </c>
      <c r="K226" s="205">
        <v>14349</v>
      </c>
      <c r="L226" s="206">
        <v>0.35623818525519857</v>
      </c>
      <c r="M226" s="207">
        <v>172766</v>
      </c>
      <c r="N226" s="208">
        <v>5.2161679892327006E-2</v>
      </c>
      <c r="O226" s="205">
        <v>169087</v>
      </c>
      <c r="P226" s="206">
        <v>9.0419563282731152E-2</v>
      </c>
      <c r="Q226" s="207">
        <v>341853</v>
      </c>
      <c r="R226" s="208">
        <v>7.0743296363231956E-2</v>
      </c>
    </row>
    <row r="227" spans="2:18" hidden="1" outlineLevel="1" x14ac:dyDescent="0.25">
      <c r="B227" s="43" t="s">
        <v>53</v>
      </c>
      <c r="C227" s="205">
        <v>2455</v>
      </c>
      <c r="D227" s="206">
        <v>0.19990224828934511</v>
      </c>
      <c r="E227" s="207">
        <v>6942</v>
      </c>
      <c r="F227" s="208">
        <v>0.10155506188511576</v>
      </c>
      <c r="G227" s="205">
        <v>58479</v>
      </c>
      <c r="H227" s="206">
        <v>9.4927821153738101E-2</v>
      </c>
      <c r="I227" s="207">
        <v>113711</v>
      </c>
      <c r="J227" s="208">
        <v>0.1295196280991735</v>
      </c>
      <c r="K227" s="205">
        <v>15226</v>
      </c>
      <c r="L227" s="206">
        <v>0.53086668007239091</v>
      </c>
      <c r="M227" s="207">
        <v>196813</v>
      </c>
      <c r="N227" s="208">
        <v>0.14177229876722253</v>
      </c>
      <c r="O227" s="205">
        <v>213961</v>
      </c>
      <c r="P227" s="206">
        <v>5.5315517938701708E-2</v>
      </c>
      <c r="Q227" s="207">
        <v>410774</v>
      </c>
      <c r="R227" s="208">
        <v>9.504399913627859E-2</v>
      </c>
    </row>
    <row r="228" spans="2:18" hidden="1" outlineLevel="1" x14ac:dyDescent="0.25">
      <c r="B228" s="43" t="s">
        <v>54</v>
      </c>
      <c r="C228" s="205">
        <v>2154</v>
      </c>
      <c r="D228" s="206">
        <v>2.8162291169451015E-2</v>
      </c>
      <c r="E228" s="207">
        <v>6874</v>
      </c>
      <c r="F228" s="208">
        <v>-3.9124764526879963E-3</v>
      </c>
      <c r="G228" s="205">
        <v>51102</v>
      </c>
      <c r="H228" s="206">
        <v>4.4560729324230497E-2</v>
      </c>
      <c r="I228" s="207">
        <v>93039</v>
      </c>
      <c r="J228" s="208">
        <v>0.10251457553206622</v>
      </c>
      <c r="K228" s="205">
        <v>11557</v>
      </c>
      <c r="L228" s="206">
        <v>4.6734897201340386E-2</v>
      </c>
      <c r="M228" s="207">
        <v>164726</v>
      </c>
      <c r="N228" s="208">
        <v>7.4204255707643441E-2</v>
      </c>
      <c r="O228" s="205">
        <v>185508</v>
      </c>
      <c r="P228" s="206">
        <v>9.3101091286209359E-2</v>
      </c>
      <c r="Q228" s="207">
        <v>350234</v>
      </c>
      <c r="R228" s="208">
        <v>8.4131185092321648E-2</v>
      </c>
    </row>
    <row r="229" spans="2:18" hidden="1" outlineLevel="1" x14ac:dyDescent="0.25">
      <c r="B229" s="43" t="s">
        <v>55</v>
      </c>
      <c r="C229" s="205">
        <v>1751</v>
      </c>
      <c r="D229" s="206">
        <v>-0.15978886756238009</v>
      </c>
      <c r="E229" s="207">
        <v>5797</v>
      </c>
      <c r="F229" s="208">
        <v>-7.0695735812760452E-2</v>
      </c>
      <c r="G229" s="205">
        <v>45258</v>
      </c>
      <c r="H229" s="206">
        <v>-1.9838004071555448E-2</v>
      </c>
      <c r="I229" s="207">
        <v>79130</v>
      </c>
      <c r="J229" s="208">
        <v>5.5517020595454047E-2</v>
      </c>
      <c r="K229" s="205">
        <v>10755</v>
      </c>
      <c r="L229" s="206">
        <v>-4.5188210227272707E-2</v>
      </c>
      <c r="M229" s="207">
        <v>142691</v>
      </c>
      <c r="N229" s="208">
        <v>1.3948894320959582E-2</v>
      </c>
      <c r="O229" s="205">
        <v>140457</v>
      </c>
      <c r="P229" s="206">
        <v>2.1015367169213262E-2</v>
      </c>
      <c r="Q229" s="207">
        <v>283148</v>
      </c>
      <c r="R229" s="208">
        <v>1.7441985813564154E-2</v>
      </c>
    </row>
    <row r="230" spans="2:18" hidden="1" outlineLevel="1" x14ac:dyDescent="0.25">
      <c r="B230" s="43" t="s">
        <v>56</v>
      </c>
      <c r="C230" s="205">
        <v>1805</v>
      </c>
      <c r="D230" s="206">
        <v>-0.27041228779304771</v>
      </c>
      <c r="E230" s="207">
        <v>7410</v>
      </c>
      <c r="F230" s="208">
        <v>0.12631098951208397</v>
      </c>
      <c r="G230" s="205">
        <v>49562</v>
      </c>
      <c r="H230" s="206">
        <v>4.5677996497668572E-2</v>
      </c>
      <c r="I230" s="207">
        <v>86704</v>
      </c>
      <c r="J230" s="208">
        <v>2.4664074594939578E-2</v>
      </c>
      <c r="K230" s="205">
        <v>12603</v>
      </c>
      <c r="L230" s="206">
        <v>3.9679920805147706E-2</v>
      </c>
      <c r="M230" s="207">
        <v>158084</v>
      </c>
      <c r="N230" s="208">
        <v>3.1953991474583665E-2</v>
      </c>
      <c r="O230" s="205">
        <v>158244</v>
      </c>
      <c r="P230" s="206">
        <v>0.11229510501307383</v>
      </c>
      <c r="Q230" s="207">
        <v>316328</v>
      </c>
      <c r="R230" s="208">
        <v>7.0639720839242193E-2</v>
      </c>
    </row>
    <row r="231" spans="2:18" collapsed="1" x14ac:dyDescent="0.25">
      <c r="B231" s="30" t="s">
        <v>79</v>
      </c>
      <c r="C231" s="31">
        <v>17237</v>
      </c>
      <c r="D231" s="32">
        <v>-0.19581039470000938</v>
      </c>
      <c r="E231" s="31">
        <v>56085</v>
      </c>
      <c r="F231" s="32">
        <v>2.8988166223282263E-2</v>
      </c>
      <c r="G231" s="31">
        <v>377395</v>
      </c>
      <c r="H231" s="32">
        <v>-1.3289653261102652E-2</v>
      </c>
      <c r="I231" s="31">
        <v>696531</v>
      </c>
      <c r="J231" s="32">
        <v>1.7745833491626062E-2</v>
      </c>
      <c r="K231" s="31">
        <v>105934</v>
      </c>
      <c r="L231" s="32">
        <v>0.16852717966819619</v>
      </c>
      <c r="M231" s="31">
        <v>1253182</v>
      </c>
      <c r="N231" s="32">
        <v>1.598999237104759E-2</v>
      </c>
      <c r="O231" s="31">
        <v>1284546</v>
      </c>
      <c r="P231" s="32">
        <v>1.658207983108495E-2</v>
      </c>
      <c r="Q231" s="31">
        <v>2537728</v>
      </c>
      <c r="R231" s="32">
        <v>1.6289608706586911E-2</v>
      </c>
    </row>
    <row r="232" spans="2:18" hidden="1" outlineLevel="1" x14ac:dyDescent="0.25">
      <c r="B232" s="43" t="s">
        <v>58</v>
      </c>
      <c r="C232" s="205">
        <v>2414</v>
      </c>
      <c r="D232" s="206">
        <v>4.2764578833693223E-2</v>
      </c>
      <c r="E232" s="207">
        <v>9051</v>
      </c>
      <c r="F232" s="208">
        <v>0.1690777576853526</v>
      </c>
      <c r="G232" s="205">
        <v>53235</v>
      </c>
      <c r="H232" s="206">
        <v>-6.4739985945186262E-2</v>
      </c>
      <c r="I232" s="207">
        <v>100779</v>
      </c>
      <c r="J232" s="208">
        <v>2.271135872377994E-2</v>
      </c>
      <c r="K232" s="205">
        <v>15633</v>
      </c>
      <c r="L232" s="206">
        <v>-0.43401759530791784</v>
      </c>
      <c r="M232" s="207">
        <v>181112</v>
      </c>
      <c r="N232" s="208">
        <v>-6.2271213996137442E-2</v>
      </c>
      <c r="O232" s="205">
        <v>160424</v>
      </c>
      <c r="P232" s="206">
        <v>-7.8658396508155315E-2</v>
      </c>
      <c r="Q232" s="207">
        <v>341536</v>
      </c>
      <c r="R232" s="208">
        <v>-7.0040489137093931E-2</v>
      </c>
    </row>
    <row r="233" spans="2:18" hidden="1" outlineLevel="1" x14ac:dyDescent="0.25">
      <c r="B233" s="43" t="s">
        <v>59</v>
      </c>
      <c r="C233" s="205">
        <v>2935</v>
      </c>
      <c r="D233" s="206">
        <v>5.4813292223363508E-3</v>
      </c>
      <c r="E233" s="207">
        <v>8530</v>
      </c>
      <c r="F233" s="208">
        <v>-3.7028674644389303E-2</v>
      </c>
      <c r="G233" s="205">
        <v>61878</v>
      </c>
      <c r="H233" s="206">
        <v>-1.5308720560152755E-2</v>
      </c>
      <c r="I233" s="207">
        <v>108997</v>
      </c>
      <c r="J233" s="208">
        <v>4.8703516620965059E-2</v>
      </c>
      <c r="K233" s="205">
        <v>16985</v>
      </c>
      <c r="L233" s="206">
        <v>0.43697123519458536</v>
      </c>
      <c r="M233" s="207">
        <v>199325</v>
      </c>
      <c r="N233" s="208">
        <v>4.7028974849242511E-2</v>
      </c>
      <c r="O233" s="205">
        <v>200037</v>
      </c>
      <c r="P233" s="206">
        <v>-5.1818039617194889E-2</v>
      </c>
      <c r="Q233" s="207">
        <v>399362</v>
      </c>
      <c r="R233" s="208">
        <v>-4.9309689266733292E-3</v>
      </c>
    </row>
    <row r="234" spans="2:18" hidden="1" outlineLevel="1" x14ac:dyDescent="0.25">
      <c r="B234" s="43" t="s">
        <v>60</v>
      </c>
      <c r="C234" s="205">
        <v>2646</v>
      </c>
      <c r="D234" s="206">
        <v>-8.6956521739130488E-2</v>
      </c>
      <c r="E234" s="207">
        <v>7711</v>
      </c>
      <c r="F234" s="208">
        <v>-3.889032927145708E-4</v>
      </c>
      <c r="G234" s="205">
        <v>51864</v>
      </c>
      <c r="H234" s="206">
        <v>-1.260328218406126E-2</v>
      </c>
      <c r="I234" s="207">
        <v>92869</v>
      </c>
      <c r="J234" s="208">
        <v>5.0768255979724453E-2</v>
      </c>
      <c r="K234" s="205">
        <v>14013</v>
      </c>
      <c r="L234" s="206">
        <v>-1.1707454686508245E-2</v>
      </c>
      <c r="M234" s="207">
        <v>169103</v>
      </c>
      <c r="N234" s="208">
        <v>2.0543274250297117E-2</v>
      </c>
      <c r="O234" s="205">
        <v>189384</v>
      </c>
      <c r="P234" s="206">
        <v>7.2942456192035543E-2</v>
      </c>
      <c r="Q234" s="207">
        <v>358487</v>
      </c>
      <c r="R234" s="208">
        <v>4.757048344866277E-2</v>
      </c>
    </row>
    <row r="235" spans="2:18" hidden="1" outlineLevel="1" x14ac:dyDescent="0.25">
      <c r="B235" s="43" t="s">
        <v>61</v>
      </c>
      <c r="C235" s="205">
        <v>2215</v>
      </c>
      <c r="D235" s="206">
        <v>-0.22280701754385968</v>
      </c>
      <c r="E235" s="207">
        <v>7612</v>
      </c>
      <c r="F235" s="208">
        <v>8.3250320193539284E-2</v>
      </c>
      <c r="G235" s="205">
        <v>54807</v>
      </c>
      <c r="H235" s="206">
        <v>-2.8019868634122647E-3</v>
      </c>
      <c r="I235" s="207">
        <v>102802</v>
      </c>
      <c r="J235" s="208">
        <v>0.16415645595995731</v>
      </c>
      <c r="K235" s="205">
        <v>17053</v>
      </c>
      <c r="L235" s="206">
        <v>0.14005883139457143</v>
      </c>
      <c r="M235" s="207">
        <v>184489</v>
      </c>
      <c r="N235" s="208">
        <v>9.7482480874707012E-2</v>
      </c>
      <c r="O235" s="205">
        <v>184159</v>
      </c>
      <c r="P235" s="206">
        <v>-8.132752371155072E-3</v>
      </c>
      <c r="Q235" s="207">
        <v>368648</v>
      </c>
      <c r="R235" s="208">
        <v>4.2052627264529852E-2</v>
      </c>
    </row>
    <row r="236" spans="2:18" collapsed="1" x14ac:dyDescent="0.25">
      <c r="B236" s="145">
        <v>1997</v>
      </c>
      <c r="C236" s="212">
        <v>45596</v>
      </c>
      <c r="D236" s="213">
        <v>-2.3891077239253322E-2</v>
      </c>
      <c r="E236" s="212">
        <v>151591</v>
      </c>
      <c r="F236" s="213">
        <v>7.9923346536346251E-2</v>
      </c>
      <c r="G236" s="212">
        <v>1026950</v>
      </c>
      <c r="H236" s="213">
        <v>1.8755133704481119E-2</v>
      </c>
      <c r="I236" s="212">
        <v>1889499</v>
      </c>
      <c r="J236" s="213">
        <v>5.8523287804763235E-2</v>
      </c>
      <c r="K236" s="212">
        <v>301684</v>
      </c>
      <c r="L236" s="213">
        <v>9.0651424935558778E-2</v>
      </c>
      <c r="M236" s="212">
        <v>3415320</v>
      </c>
      <c r="N236" s="213">
        <v>4.8683204524728518E-2</v>
      </c>
      <c r="O236" s="212">
        <v>3447101</v>
      </c>
      <c r="P236" s="213">
        <v>1.2967782279724949E-2</v>
      </c>
      <c r="Q236" s="212">
        <v>6862421</v>
      </c>
      <c r="R236" s="213">
        <v>3.0433461236186066E-2</v>
      </c>
    </row>
    <row r="237" spans="2:18" hidden="1" outlineLevel="1" x14ac:dyDescent="0.25">
      <c r="B237" s="43" t="s">
        <v>49</v>
      </c>
      <c r="C237" s="205">
        <v>2312</v>
      </c>
      <c r="D237" s="206">
        <v>-0.34299516908212557</v>
      </c>
      <c r="E237" s="207">
        <v>8061</v>
      </c>
      <c r="F237" s="208">
        <v>-1.9462352511859904E-2</v>
      </c>
      <c r="G237" s="205">
        <v>51808</v>
      </c>
      <c r="H237" s="206">
        <v>-3.5232774674115452E-2</v>
      </c>
      <c r="I237" s="207">
        <v>91999</v>
      </c>
      <c r="J237" s="208">
        <v>-3.7606962780090791E-2</v>
      </c>
      <c r="K237" s="205">
        <v>14380</v>
      </c>
      <c r="L237" s="206">
        <v>1.109122909944265</v>
      </c>
      <c r="M237" s="207">
        <v>168560</v>
      </c>
      <c r="N237" s="208">
        <v>4.2180015728141562E-3</v>
      </c>
      <c r="O237" s="205">
        <v>184218</v>
      </c>
      <c r="P237" s="206">
        <v>8.2866275505735221E-3</v>
      </c>
      <c r="Q237" s="207">
        <v>352778</v>
      </c>
      <c r="R237" s="208">
        <v>6.3385022649733447E-3</v>
      </c>
    </row>
    <row r="238" spans="2:18" hidden="1" outlineLevel="1" x14ac:dyDescent="0.25">
      <c r="B238" s="43" t="s">
        <v>50</v>
      </c>
      <c r="C238" s="205">
        <v>2291</v>
      </c>
      <c r="D238" s="206">
        <v>-0.46271106941838647</v>
      </c>
      <c r="E238" s="207">
        <v>8455</v>
      </c>
      <c r="F238" s="208">
        <v>8.2863729508196649E-2</v>
      </c>
      <c r="G238" s="205">
        <v>54775</v>
      </c>
      <c r="H238" s="206">
        <v>4.2261293146097278E-2</v>
      </c>
      <c r="I238" s="207">
        <v>100100</v>
      </c>
      <c r="J238" s="208">
        <v>2.2106499208658814E-2</v>
      </c>
      <c r="K238" s="205">
        <v>13746</v>
      </c>
      <c r="L238" s="206">
        <v>0.70060621056538408</v>
      </c>
      <c r="M238" s="207">
        <v>179367</v>
      </c>
      <c r="N238" s="208">
        <v>5.1118117249947304E-2</v>
      </c>
      <c r="O238" s="205">
        <v>193341</v>
      </c>
      <c r="P238" s="206">
        <v>0.21965543997325265</v>
      </c>
      <c r="Q238" s="207">
        <v>372708</v>
      </c>
      <c r="R238" s="208">
        <v>0.13228320143393124</v>
      </c>
    </row>
    <row r="239" spans="2:18" hidden="1" outlineLevel="1" x14ac:dyDescent="0.25">
      <c r="B239" s="43" t="s">
        <v>51</v>
      </c>
      <c r="C239" s="205">
        <v>2424</v>
      </c>
      <c r="D239" s="206">
        <v>-9.1794679655301636E-2</v>
      </c>
      <c r="E239" s="207">
        <v>6665</v>
      </c>
      <c r="F239" s="208">
        <v>-6.5872459705676234E-2</v>
      </c>
      <c r="G239" s="205">
        <v>49028</v>
      </c>
      <c r="H239" s="206">
        <v>1.0413051023949738E-3</v>
      </c>
      <c r="I239" s="207">
        <v>98985</v>
      </c>
      <c r="J239" s="208">
        <v>-0.1137761542800354</v>
      </c>
      <c r="K239" s="205">
        <v>14124</v>
      </c>
      <c r="L239" s="206">
        <v>0.96795318378152428</v>
      </c>
      <c r="M239" s="207">
        <v>171226</v>
      </c>
      <c r="N239" s="208">
        <v>-3.6166416175535177E-2</v>
      </c>
      <c r="O239" s="205">
        <v>172983</v>
      </c>
      <c r="P239" s="206">
        <v>-1.2095876094368352E-2</v>
      </c>
      <c r="Q239" s="207">
        <v>344209</v>
      </c>
      <c r="R239" s="208">
        <v>-2.421814759377694E-2</v>
      </c>
    </row>
    <row r="240" spans="2:18" hidden="1" outlineLevel="1" x14ac:dyDescent="0.25">
      <c r="B240" s="43" t="s">
        <v>52</v>
      </c>
      <c r="C240" s="205">
        <v>1995</v>
      </c>
      <c r="D240" s="206">
        <v>-0.18304668304668303</v>
      </c>
      <c r="E240" s="207">
        <v>5308</v>
      </c>
      <c r="F240" s="208">
        <v>-0.26786206896551723</v>
      </c>
      <c r="G240" s="205">
        <v>46426</v>
      </c>
      <c r="H240" s="206">
        <v>-8.6533920982213131E-2</v>
      </c>
      <c r="I240" s="207">
        <v>99892</v>
      </c>
      <c r="J240" s="208">
        <v>-7.1660719787701721E-3</v>
      </c>
      <c r="K240" s="205">
        <v>10580</v>
      </c>
      <c r="L240" s="206">
        <v>0.71697500811424852</v>
      </c>
      <c r="M240" s="207">
        <v>164201</v>
      </c>
      <c r="N240" s="208">
        <v>-1.8470808351913726E-2</v>
      </c>
      <c r="O240" s="205">
        <v>155066</v>
      </c>
      <c r="P240" s="206">
        <v>-0.14930245061196723</v>
      </c>
      <c r="Q240" s="207">
        <v>319267</v>
      </c>
      <c r="R240" s="208">
        <v>-8.6691725881935633E-2</v>
      </c>
    </row>
    <row r="241" spans="2:18" hidden="1" outlineLevel="1" x14ac:dyDescent="0.25">
      <c r="B241" s="43" t="s">
        <v>53</v>
      </c>
      <c r="C241" s="205">
        <v>2046</v>
      </c>
      <c r="D241" s="206">
        <v>-0.18388512165935378</v>
      </c>
      <c r="E241" s="207">
        <v>6302</v>
      </c>
      <c r="F241" s="208">
        <v>-7.228028853231272E-2</v>
      </c>
      <c r="G241" s="205">
        <v>53409</v>
      </c>
      <c r="H241" s="206">
        <v>-5.4189944134078738E-3</v>
      </c>
      <c r="I241" s="207">
        <v>100672</v>
      </c>
      <c r="J241" s="208">
        <v>-3.9160104986876609E-2</v>
      </c>
      <c r="K241" s="205">
        <v>9946</v>
      </c>
      <c r="L241" s="206">
        <v>1.0829319371727748</v>
      </c>
      <c r="M241" s="207">
        <v>172375</v>
      </c>
      <c r="N241" s="208">
        <v>-1.0141987829614951E-3</v>
      </c>
      <c r="O241" s="205">
        <v>202746</v>
      </c>
      <c r="P241" s="206">
        <v>7.1454617518826868E-2</v>
      </c>
      <c r="Q241" s="207">
        <v>375121</v>
      </c>
      <c r="R241" s="208">
        <v>3.6890332388915814E-2</v>
      </c>
    </row>
    <row r="242" spans="2:18" hidden="1" outlineLevel="1" x14ac:dyDescent="0.25">
      <c r="B242" s="43" t="s">
        <v>54</v>
      </c>
      <c r="C242" s="205">
        <v>2095</v>
      </c>
      <c r="D242" s="206">
        <v>-0.1107809847198642</v>
      </c>
      <c r="E242" s="207">
        <v>6901</v>
      </c>
      <c r="F242" s="208">
        <v>2.6934523809523769E-2</v>
      </c>
      <c r="G242" s="205">
        <v>48922</v>
      </c>
      <c r="H242" s="206">
        <v>-5.1568376565468532E-2</v>
      </c>
      <c r="I242" s="207">
        <v>84388</v>
      </c>
      <c r="J242" s="208">
        <v>-0.15177709874557732</v>
      </c>
      <c r="K242" s="205">
        <v>11041</v>
      </c>
      <c r="L242" s="206">
        <v>0.93091990206365871</v>
      </c>
      <c r="M242" s="207">
        <v>153347</v>
      </c>
      <c r="N242" s="208">
        <v>-7.5465441566584635E-2</v>
      </c>
      <c r="O242" s="205">
        <v>169708</v>
      </c>
      <c r="P242" s="206">
        <v>-6.3302737102391538E-2</v>
      </c>
      <c r="Q242" s="207">
        <v>323055</v>
      </c>
      <c r="R242" s="208">
        <v>-6.9115752893750271E-2</v>
      </c>
    </row>
    <row r="243" spans="2:18" hidden="1" outlineLevel="1" x14ac:dyDescent="0.25">
      <c r="B243" s="43" t="s">
        <v>55</v>
      </c>
      <c r="C243" s="205">
        <v>2084</v>
      </c>
      <c r="D243" s="206">
        <v>1.9230769230769162E-3</v>
      </c>
      <c r="E243" s="207">
        <v>6238</v>
      </c>
      <c r="F243" s="208">
        <v>-0.18828887443070919</v>
      </c>
      <c r="G243" s="205">
        <v>46174</v>
      </c>
      <c r="H243" s="206">
        <v>2.570140169269397E-2</v>
      </c>
      <c r="I243" s="207">
        <v>74968</v>
      </c>
      <c r="J243" s="208">
        <v>-0.13783308223983071</v>
      </c>
      <c r="K243" s="205">
        <v>11264</v>
      </c>
      <c r="L243" s="206">
        <v>0.77218376337319072</v>
      </c>
      <c r="M243" s="207">
        <v>140728</v>
      </c>
      <c r="N243" s="208">
        <v>-4.9719429269840854E-2</v>
      </c>
      <c r="O243" s="205">
        <v>137566</v>
      </c>
      <c r="P243" s="206">
        <v>-0.14249026024622102</v>
      </c>
      <c r="Q243" s="207">
        <v>278294</v>
      </c>
      <c r="R243" s="208">
        <v>-9.7959263052807666E-2</v>
      </c>
    </row>
    <row r="244" spans="2:18" hidden="1" outlineLevel="1" x14ac:dyDescent="0.25">
      <c r="B244" s="43" t="s">
        <v>56</v>
      </c>
      <c r="C244" s="205">
        <v>2474</v>
      </c>
      <c r="D244" s="206">
        <v>6.2714776632302405E-2</v>
      </c>
      <c r="E244" s="207">
        <v>6579</v>
      </c>
      <c r="F244" s="208">
        <v>-0.22316684378320939</v>
      </c>
      <c r="G244" s="205">
        <v>47397</v>
      </c>
      <c r="H244" s="206">
        <v>-0.21010265982267851</v>
      </c>
      <c r="I244" s="207">
        <v>84617</v>
      </c>
      <c r="J244" s="208">
        <v>-3.6307727350378682E-2</v>
      </c>
      <c r="K244" s="205">
        <v>12122</v>
      </c>
      <c r="L244" s="206">
        <v>1.3311538461538461</v>
      </c>
      <c r="M244" s="207">
        <v>153189</v>
      </c>
      <c r="N244" s="208">
        <v>-6.481447566023224E-2</v>
      </c>
      <c r="O244" s="205">
        <v>142268</v>
      </c>
      <c r="P244" s="206">
        <v>-1.1938577788272564E-2</v>
      </c>
      <c r="Q244" s="207">
        <v>295457</v>
      </c>
      <c r="R244" s="208">
        <v>-4.0078884185150376E-2</v>
      </c>
    </row>
    <row r="245" spans="2:18" collapsed="1" x14ac:dyDescent="0.25">
      <c r="B245" s="30" t="s">
        <v>80</v>
      </c>
      <c r="C245" s="31">
        <v>21434</v>
      </c>
      <c r="D245" s="32">
        <v>0.15478691880825379</v>
      </c>
      <c r="E245" s="31">
        <v>54505</v>
      </c>
      <c r="F245" s="32">
        <v>-0.2070269877064087</v>
      </c>
      <c r="G245" s="31">
        <v>382478</v>
      </c>
      <c r="H245" s="32">
        <v>0.10451476525184389</v>
      </c>
      <c r="I245" s="31">
        <v>684386</v>
      </c>
      <c r="J245" s="32">
        <v>1.0101218817431201E-2</v>
      </c>
      <c r="K245" s="31">
        <v>90656</v>
      </c>
      <c r="L245" s="32">
        <v>0.88376103896103886</v>
      </c>
      <c r="M245" s="31">
        <v>1233459</v>
      </c>
      <c r="N245" s="32">
        <v>6.4015582502119805E-2</v>
      </c>
      <c r="O245" s="31">
        <v>1263593</v>
      </c>
      <c r="P245" s="32">
        <v>7.9535445199774069E-2</v>
      </c>
      <c r="Q245" s="31">
        <v>2497052</v>
      </c>
      <c r="R245" s="32">
        <v>7.181297875390702E-2</v>
      </c>
    </row>
    <row r="246" spans="2:18" hidden="1" outlineLevel="1" x14ac:dyDescent="0.25">
      <c r="B246" s="43" t="s">
        <v>58</v>
      </c>
      <c r="C246" s="205">
        <v>2315</v>
      </c>
      <c r="D246" s="206">
        <v>0.16860171630489651</v>
      </c>
      <c r="E246" s="207">
        <v>7742</v>
      </c>
      <c r="F246" s="208">
        <v>-0.23941448079379113</v>
      </c>
      <c r="G246" s="205">
        <v>56920</v>
      </c>
      <c r="H246" s="206">
        <v>6.8518866153557401E-2</v>
      </c>
      <c r="I246" s="207">
        <v>98541</v>
      </c>
      <c r="J246" s="208">
        <v>-9.1386050971858479E-2</v>
      </c>
      <c r="K246" s="205">
        <v>27621</v>
      </c>
      <c r="L246" s="206">
        <v>3.1225373134328356</v>
      </c>
      <c r="M246" s="207">
        <v>193139</v>
      </c>
      <c r="N246" s="208">
        <v>6.9536277148331438E-2</v>
      </c>
      <c r="O246" s="205">
        <v>174120</v>
      </c>
      <c r="P246" s="206">
        <v>-0.10293200892328147</v>
      </c>
      <c r="Q246" s="207">
        <v>367259</v>
      </c>
      <c r="R246" s="208">
        <v>-1.9808850729020167E-2</v>
      </c>
    </row>
    <row r="247" spans="2:18" hidden="1" outlineLevel="1" x14ac:dyDescent="0.25">
      <c r="B247" s="43" t="s">
        <v>59</v>
      </c>
      <c r="C247" s="205">
        <v>2919</v>
      </c>
      <c r="D247" s="206">
        <v>1.1785095320623995E-2</v>
      </c>
      <c r="E247" s="207">
        <v>8858</v>
      </c>
      <c r="F247" s="208">
        <v>-0.18464653902798234</v>
      </c>
      <c r="G247" s="205">
        <v>62840</v>
      </c>
      <c r="H247" s="206">
        <v>0.1510422390738908</v>
      </c>
      <c r="I247" s="207">
        <v>103935</v>
      </c>
      <c r="J247" s="208">
        <v>-1.0651664858073007E-2</v>
      </c>
      <c r="K247" s="205">
        <v>11820</v>
      </c>
      <c r="L247" s="206">
        <v>0.52045279135580147</v>
      </c>
      <c r="M247" s="207">
        <v>190372</v>
      </c>
      <c r="N247" s="208">
        <v>5.0786273741382448E-2</v>
      </c>
      <c r="O247" s="205">
        <v>210969</v>
      </c>
      <c r="P247" s="206">
        <v>0.1374218244554668</v>
      </c>
      <c r="Q247" s="207">
        <v>401341</v>
      </c>
      <c r="R247" s="208">
        <v>9.4613133470248245E-2</v>
      </c>
    </row>
    <row r="248" spans="2:18" hidden="1" outlineLevel="1" x14ac:dyDescent="0.25">
      <c r="B248" s="43" t="s">
        <v>60</v>
      </c>
      <c r="C248" s="205">
        <v>2898</v>
      </c>
      <c r="D248" s="206">
        <v>0.1254368932038834</v>
      </c>
      <c r="E248" s="207">
        <v>7714</v>
      </c>
      <c r="F248" s="208">
        <v>-0.22448979591836737</v>
      </c>
      <c r="G248" s="205">
        <v>52526</v>
      </c>
      <c r="H248" s="206">
        <v>0.10392803850276366</v>
      </c>
      <c r="I248" s="207">
        <v>88382</v>
      </c>
      <c r="J248" s="208">
        <v>-3.7924803518167738E-2</v>
      </c>
      <c r="K248" s="205">
        <v>14179</v>
      </c>
      <c r="L248" s="206">
        <v>0.82789738300889515</v>
      </c>
      <c r="M248" s="207">
        <v>165699</v>
      </c>
      <c r="N248" s="208">
        <v>3.7395289433154177E-2</v>
      </c>
      <c r="O248" s="205">
        <v>176509</v>
      </c>
      <c r="P248" s="206">
        <v>9.2326257812983537E-2</v>
      </c>
      <c r="Q248" s="207">
        <v>342208</v>
      </c>
      <c r="R248" s="208">
        <v>6.5020104818932056E-2</v>
      </c>
    </row>
    <row r="249" spans="2:18" hidden="1" outlineLevel="1" x14ac:dyDescent="0.25">
      <c r="B249" s="43" t="s">
        <v>61</v>
      </c>
      <c r="C249" s="205">
        <v>2850</v>
      </c>
      <c r="D249" s="206">
        <v>0.16564417177914104</v>
      </c>
      <c r="E249" s="207">
        <v>7027</v>
      </c>
      <c r="F249" s="208">
        <v>-0.20211195639831947</v>
      </c>
      <c r="G249" s="205">
        <v>54961</v>
      </c>
      <c r="H249" s="206">
        <v>0.12206524845861755</v>
      </c>
      <c r="I249" s="207">
        <v>88306</v>
      </c>
      <c r="J249" s="208">
        <v>-1.3296683650665941E-2</v>
      </c>
      <c r="K249" s="205">
        <v>14958</v>
      </c>
      <c r="L249" s="206">
        <v>1.5404211956521738</v>
      </c>
      <c r="M249" s="207">
        <v>168102</v>
      </c>
      <c r="N249" s="208">
        <v>8.0222082278399665E-2</v>
      </c>
      <c r="O249" s="205">
        <v>185669</v>
      </c>
      <c r="P249" s="206">
        <v>0.16423684920082526</v>
      </c>
      <c r="Q249" s="207">
        <v>353771</v>
      </c>
      <c r="R249" s="208">
        <v>0.12274393436899977</v>
      </c>
    </row>
    <row r="250" spans="2:18" collapsed="1" x14ac:dyDescent="0.25">
      <c r="B250" s="145">
        <v>1996</v>
      </c>
      <c r="C250" s="212">
        <v>46712</v>
      </c>
      <c r="D250" s="213">
        <v>-0.10836244249747085</v>
      </c>
      <c r="E250" s="212">
        <v>140372</v>
      </c>
      <c r="F250" s="213">
        <v>-0.13797063357058204</v>
      </c>
      <c r="G250" s="212">
        <v>1008044</v>
      </c>
      <c r="H250" s="213">
        <v>2.8151560060095226E-2</v>
      </c>
      <c r="I250" s="212">
        <v>1785033</v>
      </c>
      <c r="J250" s="213">
        <v>-5.0420413934570085E-2</v>
      </c>
      <c r="K250" s="212">
        <v>276609</v>
      </c>
      <c r="L250" s="213">
        <v>1.1508417246607832</v>
      </c>
      <c r="M250" s="212">
        <v>3256770</v>
      </c>
      <c r="N250" s="213">
        <v>1.6441485726056415E-2</v>
      </c>
      <c r="O250" s="212">
        <v>3402972</v>
      </c>
      <c r="P250" s="213">
        <v>3.4011447448662802E-2</v>
      </c>
      <c r="Q250" s="212">
        <v>6659742</v>
      </c>
      <c r="R250" s="213">
        <v>2.5344069378760548E-2</v>
      </c>
    </row>
    <row r="251" spans="2:18" hidden="1" outlineLevel="1" x14ac:dyDescent="0.25">
      <c r="B251" s="43" t="s">
        <v>49</v>
      </c>
      <c r="C251" s="205">
        <v>3519</v>
      </c>
      <c r="D251" s="206">
        <v>0.19166948865560451</v>
      </c>
      <c r="E251" s="207">
        <v>8221</v>
      </c>
      <c r="F251" s="208">
        <v>-3.2735208535402682E-3</v>
      </c>
      <c r="G251" s="205">
        <v>53700</v>
      </c>
      <c r="H251" s="206">
        <v>0.16412668820048126</v>
      </c>
      <c r="I251" s="207">
        <v>95594</v>
      </c>
      <c r="J251" s="208">
        <v>0.13986931221978449</v>
      </c>
      <c r="K251" s="205">
        <v>6818</v>
      </c>
      <c r="L251" s="206">
        <v>8.0164765525982284E-2</v>
      </c>
      <c r="M251" s="207">
        <v>167852</v>
      </c>
      <c r="N251" s="208">
        <v>0.13793337220180879</v>
      </c>
      <c r="O251" s="205">
        <v>182704</v>
      </c>
      <c r="P251" s="206">
        <v>0.14329338881762155</v>
      </c>
      <c r="Q251" s="207">
        <v>350556</v>
      </c>
      <c r="R251" s="208">
        <v>0.14072063805070423</v>
      </c>
    </row>
    <row r="252" spans="2:18" hidden="1" outlineLevel="1" x14ac:dyDescent="0.25">
      <c r="B252" s="43" t="s">
        <v>50</v>
      </c>
      <c r="C252" s="205">
        <v>4264</v>
      </c>
      <c r="D252" s="206">
        <v>0.52014260249554378</v>
      </c>
      <c r="E252" s="207">
        <v>7808</v>
      </c>
      <c r="F252" s="208">
        <v>-0.28862973760932942</v>
      </c>
      <c r="G252" s="205">
        <v>52554</v>
      </c>
      <c r="H252" s="206">
        <v>7.1524691106308325E-2</v>
      </c>
      <c r="I252" s="207">
        <v>97935</v>
      </c>
      <c r="J252" s="208">
        <v>2.9464323256107372E-2</v>
      </c>
      <c r="K252" s="205">
        <v>8083</v>
      </c>
      <c r="L252" s="206">
        <v>0.12420027816411694</v>
      </c>
      <c r="M252" s="207">
        <v>170644</v>
      </c>
      <c r="N252" s="208">
        <v>3.3272983790395338E-2</v>
      </c>
      <c r="O252" s="205">
        <v>158521</v>
      </c>
      <c r="P252" s="206">
        <v>2.5030714516650399E-2</v>
      </c>
      <c r="Q252" s="207">
        <v>329165</v>
      </c>
      <c r="R252" s="208">
        <v>2.9287145988574181E-2</v>
      </c>
    </row>
    <row r="253" spans="2:18" hidden="1" outlineLevel="1" x14ac:dyDescent="0.25">
      <c r="B253" s="43" t="s">
        <v>51</v>
      </c>
      <c r="C253" s="205">
        <v>2669</v>
      </c>
      <c r="D253" s="206">
        <v>-8.5018854988001324E-2</v>
      </c>
      <c r="E253" s="207">
        <v>7135</v>
      </c>
      <c r="F253" s="208">
        <v>-0.26549310273831583</v>
      </c>
      <c r="G253" s="205">
        <v>48977</v>
      </c>
      <c r="H253" s="206">
        <v>4.9117470653757156E-2</v>
      </c>
      <c r="I253" s="207">
        <v>111693</v>
      </c>
      <c r="J253" s="208">
        <v>7.7306661008121225E-2</v>
      </c>
      <c r="K253" s="205">
        <v>7177</v>
      </c>
      <c r="L253" s="206">
        <v>0.10347478474784744</v>
      </c>
      <c r="M253" s="207">
        <v>177651</v>
      </c>
      <c r="N253" s="208">
        <v>4.8107046142409571E-2</v>
      </c>
      <c r="O253" s="205">
        <v>175101</v>
      </c>
      <c r="P253" s="206">
        <v>0.12680506576745865</v>
      </c>
      <c r="Q253" s="207">
        <v>352752</v>
      </c>
      <c r="R253" s="208">
        <v>8.5748230956037785E-2</v>
      </c>
    </row>
    <row r="254" spans="2:18" hidden="1" outlineLevel="1" x14ac:dyDescent="0.25">
      <c r="B254" s="43" t="s">
        <v>52</v>
      </c>
      <c r="C254" s="205">
        <v>2442</v>
      </c>
      <c r="D254" s="206">
        <v>2.691337258200166E-2</v>
      </c>
      <c r="E254" s="207">
        <v>7250</v>
      </c>
      <c r="F254" s="208">
        <v>-0.13864797433764997</v>
      </c>
      <c r="G254" s="205">
        <v>50824</v>
      </c>
      <c r="H254" s="206">
        <v>0.12982393739996434</v>
      </c>
      <c r="I254" s="207">
        <v>100613</v>
      </c>
      <c r="J254" s="208">
        <v>-1.2222898545033334E-2</v>
      </c>
      <c r="K254" s="205">
        <v>6162</v>
      </c>
      <c r="L254" s="206">
        <v>7.4080529893672642E-2</v>
      </c>
      <c r="M254" s="207">
        <v>167291</v>
      </c>
      <c r="N254" s="208">
        <v>2.3975663202223219E-2</v>
      </c>
      <c r="O254" s="205">
        <v>182281</v>
      </c>
      <c r="P254" s="206">
        <v>7.5969092916044367E-2</v>
      </c>
      <c r="Q254" s="207">
        <v>349572</v>
      </c>
      <c r="R254" s="208">
        <v>5.0443980347671946E-2</v>
      </c>
    </row>
    <row r="255" spans="2:18" hidden="1" outlineLevel="1" x14ac:dyDescent="0.25">
      <c r="B255" s="43" t="s">
        <v>53</v>
      </c>
      <c r="C255" s="205">
        <v>2507</v>
      </c>
      <c r="D255" s="206">
        <v>2.7999999999999137E-3</v>
      </c>
      <c r="E255" s="207">
        <v>6793</v>
      </c>
      <c r="F255" s="208">
        <v>-0.16558162387913034</v>
      </c>
      <c r="G255" s="205">
        <v>53700</v>
      </c>
      <c r="H255" s="206">
        <v>-4.8058002871780303E-2</v>
      </c>
      <c r="I255" s="207">
        <v>104775</v>
      </c>
      <c r="J255" s="208">
        <v>-8.0661194580931017E-3</v>
      </c>
      <c r="K255" s="205">
        <v>4775</v>
      </c>
      <c r="L255" s="206">
        <v>-0.10092261344379594</v>
      </c>
      <c r="M255" s="207">
        <v>172550</v>
      </c>
      <c r="N255" s="208">
        <v>-3.0563514804202496E-2</v>
      </c>
      <c r="O255" s="205">
        <v>189225</v>
      </c>
      <c r="P255" s="206">
        <v>6.3880627224324416E-2</v>
      </c>
      <c r="Q255" s="207">
        <v>361775</v>
      </c>
      <c r="R255" s="208">
        <v>1.6641703175187539E-2</v>
      </c>
    </row>
    <row r="256" spans="2:18" hidden="1" outlineLevel="1" x14ac:dyDescent="0.25">
      <c r="B256" s="43" t="s">
        <v>54</v>
      </c>
      <c r="C256" s="205">
        <v>2356</v>
      </c>
      <c r="D256" s="206">
        <v>-3.0851501439736695E-2</v>
      </c>
      <c r="E256" s="207">
        <v>6720</v>
      </c>
      <c r="F256" s="208">
        <v>-0.29707112970711302</v>
      </c>
      <c r="G256" s="205">
        <v>51582</v>
      </c>
      <c r="H256" s="206">
        <v>4.4296878163339715E-2</v>
      </c>
      <c r="I256" s="207">
        <v>99488</v>
      </c>
      <c r="J256" s="208">
        <v>-6.9283589350197405E-2</v>
      </c>
      <c r="K256" s="205">
        <v>5718</v>
      </c>
      <c r="L256" s="206">
        <v>0.10237131289762869</v>
      </c>
      <c r="M256" s="207">
        <v>165864</v>
      </c>
      <c r="N256" s="208">
        <v>-4.3824149977517157E-2</v>
      </c>
      <c r="O256" s="205">
        <v>181177</v>
      </c>
      <c r="P256" s="206">
        <v>-3.9332962167607843E-2</v>
      </c>
      <c r="Q256" s="207">
        <v>347041</v>
      </c>
      <c r="R256" s="208">
        <v>-4.1484722187697609E-2</v>
      </c>
    </row>
    <row r="257" spans="2:18" hidden="1" outlineLevel="1" x14ac:dyDescent="0.25">
      <c r="B257" s="43" t="s">
        <v>55</v>
      </c>
      <c r="C257" s="205">
        <v>2080</v>
      </c>
      <c r="D257" s="206">
        <v>9.3585699263932787E-2</v>
      </c>
      <c r="E257" s="207">
        <v>7685</v>
      </c>
      <c r="F257" s="208">
        <v>-4.8061439365787217E-2</v>
      </c>
      <c r="G257" s="205">
        <v>45017</v>
      </c>
      <c r="H257" s="206">
        <v>5.0645319392256249E-2</v>
      </c>
      <c r="I257" s="207">
        <v>86953</v>
      </c>
      <c r="J257" s="208">
        <v>-5.3192706307625404E-3</v>
      </c>
      <c r="K257" s="205">
        <v>6356</v>
      </c>
      <c r="L257" s="206">
        <v>-9.9971679410931769E-2</v>
      </c>
      <c r="M257" s="207">
        <v>148091</v>
      </c>
      <c r="N257" s="208">
        <v>5.3563427516258866E-3</v>
      </c>
      <c r="O257" s="205">
        <v>160425</v>
      </c>
      <c r="P257" s="206">
        <v>8.5683928426409706E-2</v>
      </c>
      <c r="Q257" s="207">
        <v>308516</v>
      </c>
      <c r="R257" s="208">
        <v>4.558302210352938E-2</v>
      </c>
    </row>
    <row r="258" spans="2:18" hidden="1" outlineLevel="1" x14ac:dyDescent="0.25">
      <c r="B258" s="43" t="s">
        <v>56</v>
      </c>
      <c r="C258" s="205">
        <v>2328</v>
      </c>
      <c r="D258" s="206">
        <v>-0.20923913043478259</v>
      </c>
      <c r="E258" s="207">
        <v>8469</v>
      </c>
      <c r="F258" s="208">
        <v>-0.14867310012062729</v>
      </c>
      <c r="G258" s="205">
        <v>60004</v>
      </c>
      <c r="H258" s="206">
        <v>0.24867856994214832</v>
      </c>
      <c r="I258" s="207">
        <v>87805</v>
      </c>
      <c r="J258" s="208">
        <v>-1.2739211585598986E-2</v>
      </c>
      <c r="K258" s="205">
        <v>5200</v>
      </c>
      <c r="L258" s="206">
        <v>-0.21604100708578322</v>
      </c>
      <c r="M258" s="207">
        <v>163806</v>
      </c>
      <c r="N258" s="208">
        <v>4.6570021147862573E-2</v>
      </c>
      <c r="O258" s="205">
        <v>143987</v>
      </c>
      <c r="P258" s="206">
        <v>5.3545427273193003E-2</v>
      </c>
      <c r="Q258" s="207">
        <v>307793</v>
      </c>
      <c r="R258" s="208">
        <v>4.9821614947507697E-2</v>
      </c>
    </row>
    <row r="259" spans="2:18" collapsed="1" x14ac:dyDescent="0.25">
      <c r="B259" s="30" t="s">
        <v>81</v>
      </c>
      <c r="C259" s="31">
        <v>18561</v>
      </c>
      <c r="D259" s="32">
        <v>-0.11420253889472176</v>
      </c>
      <c r="E259" s="31">
        <v>68735</v>
      </c>
      <c r="F259" s="32">
        <v>-0.26488989658085837</v>
      </c>
      <c r="G259" s="31">
        <v>346286</v>
      </c>
      <c r="H259" s="32">
        <v>3.9127133927687296E-2</v>
      </c>
      <c r="I259" s="31">
        <v>677542</v>
      </c>
      <c r="J259" s="32">
        <v>3.5933582043911727E-2</v>
      </c>
      <c r="K259" s="31">
        <v>48125</v>
      </c>
      <c r="L259" s="32">
        <v>-7.1698622738320283E-2</v>
      </c>
      <c r="M259" s="31">
        <v>1159249</v>
      </c>
      <c r="N259" s="32">
        <v>4.9090401582543297E-3</v>
      </c>
      <c r="O259" s="31">
        <v>1170497</v>
      </c>
      <c r="P259" s="32">
        <v>9.2755122331938944E-2</v>
      </c>
      <c r="Q259" s="31">
        <v>2329746</v>
      </c>
      <c r="R259" s="32">
        <v>4.7204401075366942E-2</v>
      </c>
    </row>
    <row r="260" spans="2:18" hidden="1" outlineLevel="1" x14ac:dyDescent="0.25">
      <c r="B260" s="43" t="s">
        <v>58</v>
      </c>
      <c r="C260" s="205">
        <v>1981</v>
      </c>
      <c r="D260" s="206">
        <v>-0.30855148342059335</v>
      </c>
      <c r="E260" s="207">
        <v>10179</v>
      </c>
      <c r="F260" s="208">
        <v>1.3945612112760131E-2</v>
      </c>
      <c r="G260" s="205">
        <v>53270</v>
      </c>
      <c r="H260" s="206">
        <v>4.3364149169539346E-2</v>
      </c>
      <c r="I260" s="207">
        <v>108452</v>
      </c>
      <c r="J260" s="208">
        <v>5.1665955548659825E-2</v>
      </c>
      <c r="K260" s="205">
        <v>6700</v>
      </c>
      <c r="L260" s="206">
        <v>8.4493363548073797E-2</v>
      </c>
      <c r="M260" s="207">
        <v>180582</v>
      </c>
      <c r="N260" s="208">
        <v>4.2248155971880808E-2</v>
      </c>
      <c r="O260" s="205">
        <v>194099</v>
      </c>
      <c r="P260" s="206">
        <v>0.15155380471540281</v>
      </c>
      <c r="Q260" s="207">
        <v>374681</v>
      </c>
      <c r="R260" s="208">
        <v>9.6148220095021886E-2</v>
      </c>
    </row>
    <row r="261" spans="2:18" hidden="1" outlineLevel="1" x14ac:dyDescent="0.25">
      <c r="B261" s="43" t="s">
        <v>59</v>
      </c>
      <c r="C261" s="205">
        <v>2885</v>
      </c>
      <c r="D261" s="206">
        <v>-8.0917489646384233E-2</v>
      </c>
      <c r="E261" s="207">
        <v>10864</v>
      </c>
      <c r="F261" s="208">
        <v>-4.1298976350158889E-2</v>
      </c>
      <c r="G261" s="205">
        <v>54594</v>
      </c>
      <c r="H261" s="206">
        <v>6.8292110206637391E-2</v>
      </c>
      <c r="I261" s="207">
        <v>105054</v>
      </c>
      <c r="J261" s="208">
        <v>2.3987991383427776E-2</v>
      </c>
      <c r="K261" s="205">
        <v>7774</v>
      </c>
      <c r="L261" s="206">
        <v>-1.9177390865505961E-2</v>
      </c>
      <c r="M261" s="207">
        <v>181171</v>
      </c>
      <c r="N261" s="208">
        <v>2.8831192431315156E-2</v>
      </c>
      <c r="O261" s="205">
        <v>185480</v>
      </c>
      <c r="P261" s="206">
        <v>6.9579157392136715E-2</v>
      </c>
      <c r="Q261" s="207">
        <v>366651</v>
      </c>
      <c r="R261" s="208">
        <v>4.9048948808038784E-2</v>
      </c>
    </row>
    <row r="262" spans="2:18" hidden="1" outlineLevel="1" x14ac:dyDescent="0.25">
      <c r="B262" s="43" t="s">
        <v>60</v>
      </c>
      <c r="C262" s="205">
        <v>2575</v>
      </c>
      <c r="D262" s="206">
        <v>-0.16423239208049334</v>
      </c>
      <c r="E262" s="207">
        <v>9947</v>
      </c>
      <c r="F262" s="208">
        <v>-0.12191031073446323</v>
      </c>
      <c r="G262" s="205">
        <v>47581</v>
      </c>
      <c r="H262" s="206">
        <v>5.7402551224498888E-2</v>
      </c>
      <c r="I262" s="207">
        <v>91866</v>
      </c>
      <c r="J262" s="208">
        <v>2.1357496247706997E-2</v>
      </c>
      <c r="K262" s="205">
        <v>7757</v>
      </c>
      <c r="L262" s="206">
        <v>-7.6547619047619087E-2</v>
      </c>
      <c r="M262" s="207">
        <v>159726</v>
      </c>
      <c r="N262" s="208">
        <v>1.2513312034078794E-2</v>
      </c>
      <c r="O262" s="205">
        <v>161590</v>
      </c>
      <c r="P262" s="206">
        <v>5.2237445301104302E-2</v>
      </c>
      <c r="Q262" s="207">
        <v>321316</v>
      </c>
      <c r="R262" s="208">
        <v>3.2108441475009686E-2</v>
      </c>
    </row>
    <row r="263" spans="2:18" hidden="1" outlineLevel="1" x14ac:dyDescent="0.25">
      <c r="B263" s="43" t="s">
        <v>61</v>
      </c>
      <c r="C263" s="205">
        <v>2445</v>
      </c>
      <c r="D263" s="206">
        <v>-0.32196339434276211</v>
      </c>
      <c r="E263" s="207">
        <v>8807</v>
      </c>
      <c r="F263" s="208">
        <v>-3.2410459239727518E-2</v>
      </c>
      <c r="G263" s="205">
        <v>48982</v>
      </c>
      <c r="H263" s="206">
        <v>0.11027495069927684</v>
      </c>
      <c r="I263" s="207">
        <v>89496</v>
      </c>
      <c r="J263" s="208">
        <v>-6.1768775946659971E-2</v>
      </c>
      <c r="K263" s="205">
        <v>5888</v>
      </c>
      <c r="L263" s="206">
        <v>-0.17707896575821103</v>
      </c>
      <c r="M263" s="207">
        <v>155618</v>
      </c>
      <c r="N263" s="208">
        <v>-2.3530445258772126E-2</v>
      </c>
      <c r="O263" s="205">
        <v>159477</v>
      </c>
      <c r="P263" s="206">
        <v>3.2300452465255924E-2</v>
      </c>
      <c r="Q263" s="207">
        <v>315095</v>
      </c>
      <c r="R263" s="208">
        <v>3.9508690318776907E-3</v>
      </c>
    </row>
    <row r="264" spans="2:18" collapsed="1" x14ac:dyDescent="0.25">
      <c r="B264" s="145">
        <v>1995</v>
      </c>
      <c r="C264" s="212">
        <v>52389</v>
      </c>
      <c r="D264" s="213">
        <v>-4.5511687649170129E-2</v>
      </c>
      <c r="E264" s="212">
        <v>162839</v>
      </c>
      <c r="F264" s="213">
        <v>-0.12271505303932295</v>
      </c>
      <c r="G264" s="212">
        <v>980443</v>
      </c>
      <c r="H264" s="213">
        <v>7.9832987869483008E-2</v>
      </c>
      <c r="I264" s="212">
        <v>1879814</v>
      </c>
      <c r="J264" s="213">
        <v>2.2647908287694918E-2</v>
      </c>
      <c r="K264" s="212">
        <v>128605</v>
      </c>
      <c r="L264" s="213">
        <v>-5.0673062045489825E-3</v>
      </c>
      <c r="M264" s="212">
        <v>3204090</v>
      </c>
      <c r="N264" s="213">
        <v>2.8301568886086148E-2</v>
      </c>
      <c r="O264" s="212">
        <v>3291039</v>
      </c>
      <c r="P264" s="213">
        <v>7.5485367886145571E-2</v>
      </c>
      <c r="Q264" s="212">
        <v>6495129</v>
      </c>
      <c r="R264" s="213">
        <v>5.1680104534440385E-2</v>
      </c>
    </row>
    <row r="265" spans="2:18" hidden="1" outlineLevel="1" x14ac:dyDescent="0.25">
      <c r="B265" s="43" t="s">
        <v>49</v>
      </c>
      <c r="C265" s="205">
        <v>2953</v>
      </c>
      <c r="D265" s="206">
        <v>-0.12890855457227135</v>
      </c>
      <c r="E265" s="207">
        <v>8248</v>
      </c>
      <c r="F265" s="208">
        <v>-0.54324952929449544</v>
      </c>
      <c r="G265" s="205">
        <v>46129</v>
      </c>
      <c r="H265" s="206">
        <v>3.5815332105806785E-2</v>
      </c>
      <c r="I265" s="207">
        <v>83864</v>
      </c>
      <c r="J265" s="208">
        <v>6.8930355868257465E-2</v>
      </c>
      <c r="K265" s="205">
        <v>6312</v>
      </c>
      <c r="L265" s="206">
        <v>-6.5165876777251164E-2</v>
      </c>
      <c r="M265" s="207">
        <v>147506</v>
      </c>
      <c r="N265" s="208">
        <v>-2.4366690918711575E-2</v>
      </c>
      <c r="O265" s="205">
        <v>159805</v>
      </c>
      <c r="P265" s="206">
        <v>0.16096012321193753</v>
      </c>
      <c r="Q265" s="207">
        <v>307311</v>
      </c>
      <c r="R265" s="208">
        <v>6.3952582580607098E-2</v>
      </c>
    </row>
    <row r="266" spans="2:18" hidden="1" outlineLevel="1" x14ac:dyDescent="0.25">
      <c r="B266" s="43" t="s">
        <v>50</v>
      </c>
      <c r="C266" s="205">
        <v>2805</v>
      </c>
      <c r="D266" s="206">
        <v>6.6945606694560622E-2</v>
      </c>
      <c r="E266" s="207">
        <v>10976</v>
      </c>
      <c r="F266" s="208">
        <v>-0.35175998110087403</v>
      </c>
      <c r="G266" s="205">
        <v>49046</v>
      </c>
      <c r="H266" s="206">
        <v>-3.365251999842378E-2</v>
      </c>
      <c r="I266" s="207">
        <v>95132</v>
      </c>
      <c r="J266" s="208">
        <v>7.8092949989233995E-2</v>
      </c>
      <c r="K266" s="205">
        <v>7190</v>
      </c>
      <c r="L266" s="206">
        <v>-0.10337947374984413</v>
      </c>
      <c r="M266" s="207">
        <v>165149</v>
      </c>
      <c r="N266" s="208">
        <v>-8.5607083896143132E-3</v>
      </c>
      <c r="O266" s="205">
        <v>154650</v>
      </c>
      <c r="P266" s="206">
        <v>0.1590173271778883</v>
      </c>
      <c r="Q266" s="207">
        <v>319799</v>
      </c>
      <c r="R266" s="208">
        <v>6.597179399147346E-2</v>
      </c>
    </row>
    <row r="267" spans="2:18" hidden="1" outlineLevel="1" x14ac:dyDescent="0.25">
      <c r="B267" s="43" t="s">
        <v>51</v>
      </c>
      <c r="C267" s="205">
        <v>2917</v>
      </c>
      <c r="D267" s="206">
        <v>0.29991087344028511</v>
      </c>
      <c r="E267" s="207">
        <v>9714</v>
      </c>
      <c r="F267" s="208">
        <v>-0.41874102441359506</v>
      </c>
      <c r="G267" s="205">
        <v>46684</v>
      </c>
      <c r="H267" s="206">
        <v>0</v>
      </c>
      <c r="I267" s="207">
        <v>103678</v>
      </c>
      <c r="J267" s="208">
        <v>7.6693009876107388E-2</v>
      </c>
      <c r="K267" s="205">
        <v>6504</v>
      </c>
      <c r="L267" s="206">
        <v>-0.12250404749055588</v>
      </c>
      <c r="M267" s="207">
        <v>169497</v>
      </c>
      <c r="N267" s="208">
        <v>8.9757595441253279E-4</v>
      </c>
      <c r="O267" s="205">
        <v>155396</v>
      </c>
      <c r="P267" s="206">
        <v>3.5704050280260358E-2</v>
      </c>
      <c r="Q267" s="207">
        <v>324893</v>
      </c>
      <c r="R267" s="208">
        <v>1.7248828995817034E-2</v>
      </c>
    </row>
    <row r="268" spans="2:18" hidden="1" outlineLevel="1" x14ac:dyDescent="0.25">
      <c r="B268" s="43" t="s">
        <v>52</v>
      </c>
      <c r="C268" s="205">
        <v>2378</v>
      </c>
      <c r="D268" s="206">
        <v>-2.7004909983633363E-2</v>
      </c>
      <c r="E268" s="207">
        <v>8417</v>
      </c>
      <c r="F268" s="208">
        <v>-0.47528208964528396</v>
      </c>
      <c r="G268" s="205">
        <v>44984</v>
      </c>
      <c r="H268" s="206">
        <v>-1.6313142357314625E-2</v>
      </c>
      <c r="I268" s="207">
        <v>101858</v>
      </c>
      <c r="J268" s="208">
        <v>0.13555335065050889</v>
      </c>
      <c r="K268" s="205">
        <v>5737</v>
      </c>
      <c r="L268" s="206">
        <v>-0.20518149071765035</v>
      </c>
      <c r="M268" s="207">
        <v>163374</v>
      </c>
      <c r="N268" s="208">
        <v>1.3914058039371513E-2</v>
      </c>
      <c r="O268" s="205">
        <v>169411</v>
      </c>
      <c r="P268" s="206">
        <v>0.19610127368748054</v>
      </c>
      <c r="Q268" s="207">
        <v>332785</v>
      </c>
      <c r="R268" s="208">
        <v>9.9141917243566136E-2</v>
      </c>
    </row>
    <row r="269" spans="2:18" hidden="1" outlineLevel="1" x14ac:dyDescent="0.25">
      <c r="B269" s="43" t="s">
        <v>53</v>
      </c>
      <c r="C269" s="205">
        <v>2500</v>
      </c>
      <c r="D269" s="206">
        <v>6.8465565847763976E-3</v>
      </c>
      <c r="E269" s="207">
        <v>8141</v>
      </c>
      <c r="F269" s="208">
        <v>-0.57222426567179863</v>
      </c>
      <c r="G269" s="205">
        <v>56411</v>
      </c>
      <c r="H269" s="206">
        <v>0.13420862152163426</v>
      </c>
      <c r="I269" s="207">
        <v>105627</v>
      </c>
      <c r="J269" s="208">
        <v>2.3259643888167814E-2</v>
      </c>
      <c r="K269" s="205">
        <v>5311</v>
      </c>
      <c r="L269" s="206">
        <v>-0.19371489297100353</v>
      </c>
      <c r="M269" s="207">
        <v>177990</v>
      </c>
      <c r="N269" s="208">
        <v>-1.6971993173646727E-2</v>
      </c>
      <c r="O269" s="205">
        <v>177863</v>
      </c>
      <c r="P269" s="206">
        <v>0.1567271923206992</v>
      </c>
      <c r="Q269" s="207">
        <v>355853</v>
      </c>
      <c r="R269" s="208">
        <v>6.2796608397769571E-2</v>
      </c>
    </row>
    <row r="270" spans="2:18" hidden="1" outlineLevel="1" x14ac:dyDescent="0.25">
      <c r="B270" s="43" t="s">
        <v>54</v>
      </c>
      <c r="C270" s="205">
        <v>2431</v>
      </c>
      <c r="D270" s="206">
        <v>2.0999580008399743E-2</v>
      </c>
      <c r="E270" s="207">
        <v>9560</v>
      </c>
      <c r="F270" s="208">
        <v>-0.46708289202296671</v>
      </c>
      <c r="G270" s="205">
        <v>49394</v>
      </c>
      <c r="H270" s="206">
        <v>3.4537647921248249E-2</v>
      </c>
      <c r="I270" s="207">
        <v>106894</v>
      </c>
      <c r="J270" s="208">
        <v>0.16406760465217585</v>
      </c>
      <c r="K270" s="205">
        <v>5187</v>
      </c>
      <c r="L270" s="206">
        <v>5.1703163017031706E-2</v>
      </c>
      <c r="M270" s="207">
        <v>173466</v>
      </c>
      <c r="N270" s="208">
        <v>5.2425299560139527E-2</v>
      </c>
      <c r="O270" s="205">
        <v>188595</v>
      </c>
      <c r="P270" s="206">
        <v>0.20121143410358977</v>
      </c>
      <c r="Q270" s="207">
        <v>362061</v>
      </c>
      <c r="R270" s="208">
        <v>0.12501048693560857</v>
      </c>
    </row>
    <row r="271" spans="2:18" hidden="1" outlineLevel="1" x14ac:dyDescent="0.25">
      <c r="B271" s="43" t="s">
        <v>55</v>
      </c>
      <c r="C271" s="205">
        <v>1902</v>
      </c>
      <c r="D271" s="206">
        <v>-0.20084033613445373</v>
      </c>
      <c r="E271" s="207">
        <v>8073</v>
      </c>
      <c r="F271" s="208">
        <v>-0.5136454003253208</v>
      </c>
      <c r="G271" s="205">
        <v>42847</v>
      </c>
      <c r="H271" s="206">
        <v>0.13014005750006596</v>
      </c>
      <c r="I271" s="207">
        <v>87418</v>
      </c>
      <c r="J271" s="208">
        <v>0.28333186529258048</v>
      </c>
      <c r="K271" s="205">
        <v>7062</v>
      </c>
      <c r="L271" s="206">
        <v>0.37473233404710915</v>
      </c>
      <c r="M271" s="207">
        <v>147302</v>
      </c>
      <c r="N271" s="208">
        <v>0.13181248895479736</v>
      </c>
      <c r="O271" s="205">
        <v>147764</v>
      </c>
      <c r="P271" s="206">
        <v>0.29934401435078528</v>
      </c>
      <c r="Q271" s="207">
        <v>295066</v>
      </c>
      <c r="R271" s="208">
        <v>0.20993648229172224</v>
      </c>
    </row>
    <row r="272" spans="2:18" hidden="1" outlineLevel="1" x14ac:dyDescent="0.25">
      <c r="B272" s="43" t="s">
        <v>56</v>
      </c>
      <c r="C272" s="205">
        <v>2944</v>
      </c>
      <c r="D272" s="206">
        <v>0.2783326096396006</v>
      </c>
      <c r="E272" s="207">
        <v>9948</v>
      </c>
      <c r="F272" s="208">
        <v>-0.45905383360522023</v>
      </c>
      <c r="G272" s="205">
        <v>48054</v>
      </c>
      <c r="H272" s="206">
        <v>0.28820738278422642</v>
      </c>
      <c r="I272" s="207">
        <v>88938</v>
      </c>
      <c r="J272" s="208">
        <v>0.18514471510047437</v>
      </c>
      <c r="K272" s="205">
        <v>6633</v>
      </c>
      <c r="L272" s="206">
        <v>0.25269121813031159</v>
      </c>
      <c r="M272" s="207">
        <v>156517</v>
      </c>
      <c r="N272" s="208">
        <v>0.13143456102938522</v>
      </c>
      <c r="O272" s="205">
        <v>136669</v>
      </c>
      <c r="P272" s="206">
        <v>0.2050452325109775</v>
      </c>
      <c r="Q272" s="207">
        <v>293186</v>
      </c>
      <c r="R272" s="208">
        <v>0.16459648300489782</v>
      </c>
    </row>
    <row r="273" spans="2:18" collapsed="1" x14ac:dyDescent="0.25">
      <c r="B273" s="30" t="s">
        <v>82</v>
      </c>
      <c r="C273" s="31">
        <v>20954</v>
      </c>
      <c r="D273" s="32">
        <v>0.11975631913642926</v>
      </c>
      <c r="E273" s="31">
        <v>93503</v>
      </c>
      <c r="F273" s="32">
        <v>-0.25107729275130153</v>
      </c>
      <c r="G273" s="31">
        <v>333247</v>
      </c>
      <c r="H273" s="32">
        <v>0.11084925314924021</v>
      </c>
      <c r="I273" s="31">
        <v>654040</v>
      </c>
      <c r="J273" s="32">
        <v>0.15337747877227481</v>
      </c>
      <c r="K273" s="31">
        <v>51842</v>
      </c>
      <c r="L273" s="32">
        <v>0.28046039469459338</v>
      </c>
      <c r="M273" s="31">
        <v>1153586</v>
      </c>
      <c r="N273" s="32">
        <v>9.7495214573573685E-2</v>
      </c>
      <c r="O273" s="31">
        <v>1071143</v>
      </c>
      <c r="P273" s="32">
        <v>0.1645213053943515</v>
      </c>
      <c r="Q273" s="31">
        <v>2224729</v>
      </c>
      <c r="R273" s="32">
        <v>0.12877577093360371</v>
      </c>
    </row>
    <row r="274" spans="2:18" hidden="1" outlineLevel="1" x14ac:dyDescent="0.25">
      <c r="B274" s="43" t="s">
        <v>58</v>
      </c>
      <c r="C274" s="205">
        <v>2865</v>
      </c>
      <c r="D274" s="206">
        <v>0.23811581676750215</v>
      </c>
      <c r="E274" s="207">
        <v>10039</v>
      </c>
      <c r="F274" s="208">
        <v>-0.4916447235163055</v>
      </c>
      <c r="G274" s="205">
        <v>51056</v>
      </c>
      <c r="H274" s="206">
        <v>7.9887476469468366E-2</v>
      </c>
      <c r="I274" s="207">
        <v>103124</v>
      </c>
      <c r="J274" s="208">
        <v>0.20646731246197758</v>
      </c>
      <c r="K274" s="205">
        <v>6178</v>
      </c>
      <c r="L274" s="206">
        <v>2.0313790255986897E-2</v>
      </c>
      <c r="M274" s="207">
        <v>173262</v>
      </c>
      <c r="N274" s="208">
        <v>7.7017753244815745E-2</v>
      </c>
      <c r="O274" s="205">
        <v>168554</v>
      </c>
      <c r="P274" s="206">
        <v>0.1465556530552552</v>
      </c>
      <c r="Q274" s="207">
        <v>341816</v>
      </c>
      <c r="R274" s="208">
        <v>0.11022115687554601</v>
      </c>
    </row>
    <row r="275" spans="2:18" hidden="1" outlineLevel="1" x14ac:dyDescent="0.25">
      <c r="B275" s="43" t="s">
        <v>59</v>
      </c>
      <c r="C275" s="205">
        <v>3139</v>
      </c>
      <c r="D275" s="206">
        <v>0.13731884057971011</v>
      </c>
      <c r="E275" s="207">
        <v>11332</v>
      </c>
      <c r="F275" s="208">
        <v>-0.41710817344786788</v>
      </c>
      <c r="G275" s="205">
        <v>51104</v>
      </c>
      <c r="H275" s="206">
        <v>6.8785945832897655E-2</v>
      </c>
      <c r="I275" s="207">
        <v>102593</v>
      </c>
      <c r="J275" s="208">
        <v>0.25295245539258193</v>
      </c>
      <c r="K275" s="205">
        <v>7926</v>
      </c>
      <c r="L275" s="206">
        <v>0.53218635221341581</v>
      </c>
      <c r="M275" s="207">
        <v>176094</v>
      </c>
      <c r="N275" s="208">
        <v>0.12111797287833448</v>
      </c>
      <c r="O275" s="205">
        <v>173414</v>
      </c>
      <c r="P275" s="206">
        <v>0.27560943315728315</v>
      </c>
      <c r="Q275" s="207">
        <v>349508</v>
      </c>
      <c r="R275" s="208">
        <v>0.19279493269992076</v>
      </c>
    </row>
    <row r="276" spans="2:18" hidden="1" outlineLevel="1" x14ac:dyDescent="0.25">
      <c r="B276" s="43" t="s">
        <v>60</v>
      </c>
      <c r="C276" s="205">
        <v>3081</v>
      </c>
      <c r="D276" s="206">
        <v>0.17192848992012166</v>
      </c>
      <c r="E276" s="207">
        <v>11328</v>
      </c>
      <c r="F276" s="208">
        <v>-0.38397955299363751</v>
      </c>
      <c r="G276" s="205">
        <v>44998</v>
      </c>
      <c r="H276" s="206">
        <v>3.5245939354898059E-2</v>
      </c>
      <c r="I276" s="207">
        <v>89945</v>
      </c>
      <c r="J276" s="208">
        <v>0.1087347763916966</v>
      </c>
      <c r="K276" s="205">
        <v>8400</v>
      </c>
      <c r="L276" s="206">
        <v>0.32533922372988333</v>
      </c>
      <c r="M276" s="207">
        <v>157752</v>
      </c>
      <c r="N276" s="208">
        <v>3.821094336145725E-2</v>
      </c>
      <c r="O276" s="205">
        <v>153568</v>
      </c>
      <c r="P276" s="206">
        <v>0.18599981464891413</v>
      </c>
      <c r="Q276" s="207">
        <v>311320</v>
      </c>
      <c r="R276" s="208">
        <v>0.10620758270262587</v>
      </c>
    </row>
    <row r="277" spans="2:18" hidden="1" outlineLevel="1" x14ac:dyDescent="0.25">
      <c r="B277" s="43" t="s">
        <v>61</v>
      </c>
      <c r="C277" s="205">
        <v>3606</v>
      </c>
      <c r="D277" s="206">
        <v>0.26348983882270494</v>
      </c>
      <c r="E277" s="207">
        <v>9102</v>
      </c>
      <c r="F277" s="208">
        <v>-0.47707687004481214</v>
      </c>
      <c r="G277" s="205">
        <v>44117</v>
      </c>
      <c r="H277" s="206">
        <v>7.0748992767341479E-2</v>
      </c>
      <c r="I277" s="207">
        <v>95388</v>
      </c>
      <c r="J277" s="208">
        <v>0.20715271010769554</v>
      </c>
      <c r="K277" s="205">
        <v>7155</v>
      </c>
      <c r="L277" s="206">
        <v>0.77103960396039595</v>
      </c>
      <c r="M277" s="207">
        <v>159368</v>
      </c>
      <c r="N277" s="208">
        <v>0.10273247486524451</v>
      </c>
      <c r="O277" s="205">
        <v>154487</v>
      </c>
      <c r="P277" s="206">
        <v>0.11288242794470427</v>
      </c>
      <c r="Q277" s="207">
        <v>313855</v>
      </c>
      <c r="R277" s="208">
        <v>0.10770528485413178</v>
      </c>
    </row>
    <row r="278" spans="2:18" collapsed="1" x14ac:dyDescent="0.25">
      <c r="B278" s="145">
        <v>1994</v>
      </c>
      <c r="C278" s="212">
        <v>54887</v>
      </c>
      <c r="D278" s="213">
        <v>0.10590155346456842</v>
      </c>
      <c r="E278" s="212">
        <v>185617</v>
      </c>
      <c r="F278" s="213">
        <v>-0.45626179065652717</v>
      </c>
      <c r="G278" s="212">
        <v>907958</v>
      </c>
      <c r="H278" s="213">
        <v>5.3443864971951305E-2</v>
      </c>
      <c r="I278" s="212">
        <v>1838183</v>
      </c>
      <c r="J278" s="213">
        <v>0.14251271835638746</v>
      </c>
      <c r="K278" s="212">
        <v>129260</v>
      </c>
      <c r="L278" s="213">
        <v>0.10718048429509963</v>
      </c>
      <c r="M278" s="212">
        <v>3115905</v>
      </c>
      <c r="N278" s="213">
        <v>4.6118232422596384E-2</v>
      </c>
      <c r="O278" s="212">
        <v>3060050</v>
      </c>
      <c r="P278" s="213">
        <v>0.16604783309174431</v>
      </c>
      <c r="Q278" s="212">
        <v>6175955</v>
      </c>
      <c r="R278" s="213">
        <v>0.10229166250210597</v>
      </c>
    </row>
    <row r="279" spans="2:18" hidden="1" outlineLevel="1" x14ac:dyDescent="0.25">
      <c r="B279" s="43" t="s">
        <v>49</v>
      </c>
      <c r="C279" s="205">
        <v>3390</v>
      </c>
      <c r="D279" s="206">
        <v>6.0369096027525826E-2</v>
      </c>
      <c r="E279" s="207">
        <v>18058</v>
      </c>
      <c r="F279" s="208">
        <v>4.4321329639895879E-4</v>
      </c>
      <c r="G279" s="205">
        <v>44534</v>
      </c>
      <c r="H279" s="206">
        <v>0.10703987272546489</v>
      </c>
      <c r="I279" s="207">
        <v>78456</v>
      </c>
      <c r="J279" s="208">
        <v>0.14522603529566314</v>
      </c>
      <c r="K279" s="205">
        <v>6752</v>
      </c>
      <c r="L279" s="206">
        <v>0.28634025528672136</v>
      </c>
      <c r="M279" s="207">
        <v>151190</v>
      </c>
      <c r="N279" s="208">
        <v>0.11801288166174917</v>
      </c>
      <c r="O279" s="205">
        <v>137649</v>
      </c>
      <c r="P279" s="206">
        <v>0.11871556054030341</v>
      </c>
      <c r="Q279" s="207">
        <v>288839</v>
      </c>
      <c r="R279" s="208">
        <v>0.11834763990041552</v>
      </c>
    </row>
    <row r="280" spans="2:18" hidden="1" outlineLevel="1" x14ac:dyDescent="0.25">
      <c r="B280" s="43" t="s">
        <v>50</v>
      </c>
      <c r="C280" s="205">
        <v>2629</v>
      </c>
      <c r="D280" s="206">
        <v>1.1424219345010922E-3</v>
      </c>
      <c r="E280" s="207">
        <v>16932</v>
      </c>
      <c r="F280" s="208">
        <v>4.1513462222748654E-3</v>
      </c>
      <c r="G280" s="205">
        <v>50754</v>
      </c>
      <c r="H280" s="206">
        <v>0.31797761562232196</v>
      </c>
      <c r="I280" s="207">
        <v>88241</v>
      </c>
      <c r="J280" s="208">
        <v>7.2408638479394272E-2</v>
      </c>
      <c r="K280" s="205">
        <v>8019</v>
      </c>
      <c r="L280" s="206">
        <v>0.22764849969381507</v>
      </c>
      <c r="M280" s="207">
        <v>166575</v>
      </c>
      <c r="N280" s="208">
        <v>0.13461433670272194</v>
      </c>
      <c r="O280" s="205">
        <v>133432</v>
      </c>
      <c r="P280" s="206">
        <v>0.20748570187504534</v>
      </c>
      <c r="Q280" s="207">
        <v>300007</v>
      </c>
      <c r="R280" s="208">
        <v>0.16590884360086422</v>
      </c>
    </row>
    <row r="281" spans="2:18" hidden="1" outlineLevel="1" x14ac:dyDescent="0.25">
      <c r="B281" s="43" t="s">
        <v>51</v>
      </c>
      <c r="C281" s="205">
        <v>2244</v>
      </c>
      <c r="D281" s="206">
        <v>-3.8148306900985807E-2</v>
      </c>
      <c r="E281" s="207">
        <v>16712</v>
      </c>
      <c r="F281" s="208">
        <v>0.11756051892470243</v>
      </c>
      <c r="G281" s="205">
        <v>46684</v>
      </c>
      <c r="H281" s="206">
        <v>0.12507832457704726</v>
      </c>
      <c r="I281" s="207">
        <v>96293</v>
      </c>
      <c r="J281" s="208">
        <v>8.4686003942551435E-2</v>
      </c>
      <c r="K281" s="205">
        <v>7412</v>
      </c>
      <c r="L281" s="206">
        <v>4.3943661971830972E-2</v>
      </c>
      <c r="M281" s="207">
        <v>169345</v>
      </c>
      <c r="N281" s="208">
        <v>9.49785330022761E-2</v>
      </c>
      <c r="O281" s="205">
        <v>150039</v>
      </c>
      <c r="P281" s="206">
        <v>0.11130121766954049</v>
      </c>
      <c r="Q281" s="207">
        <v>319384</v>
      </c>
      <c r="R281" s="208">
        <v>0.10258640926854201</v>
      </c>
    </row>
    <row r="282" spans="2:18" hidden="1" outlineLevel="1" x14ac:dyDescent="0.25">
      <c r="B282" s="43" t="s">
        <v>52</v>
      </c>
      <c r="C282" s="205">
        <v>2444</v>
      </c>
      <c r="D282" s="206">
        <v>0.30277185501066106</v>
      </c>
      <c r="E282" s="207">
        <v>16041</v>
      </c>
      <c r="F282" s="208">
        <v>0.19834155087404759</v>
      </c>
      <c r="G282" s="205">
        <v>45730</v>
      </c>
      <c r="H282" s="206">
        <v>0.12841139021862502</v>
      </c>
      <c r="I282" s="207">
        <v>89699</v>
      </c>
      <c r="J282" s="208">
        <v>0.12804809034546083</v>
      </c>
      <c r="K282" s="205">
        <v>7218</v>
      </c>
      <c r="L282" s="206">
        <v>0.2632131606580328</v>
      </c>
      <c r="M282" s="207">
        <v>161132</v>
      </c>
      <c r="N282" s="208">
        <v>0.14262617094150443</v>
      </c>
      <c r="O282" s="205">
        <v>141636</v>
      </c>
      <c r="P282" s="206">
        <v>0.12565865289091982</v>
      </c>
      <c r="Q282" s="207">
        <v>302768</v>
      </c>
      <c r="R282" s="208">
        <v>0.13462547405975034</v>
      </c>
    </row>
    <row r="283" spans="2:18" hidden="1" outlineLevel="1" x14ac:dyDescent="0.25">
      <c r="B283" s="43" t="s">
        <v>53</v>
      </c>
      <c r="C283" s="205">
        <v>2483</v>
      </c>
      <c r="D283" s="206">
        <v>0.38021122846025568</v>
      </c>
      <c r="E283" s="207">
        <v>19031</v>
      </c>
      <c r="F283" s="208">
        <v>0.12250796272266129</v>
      </c>
      <c r="G283" s="205">
        <v>49736</v>
      </c>
      <c r="H283" s="206">
        <v>-1.9845101787438701E-2</v>
      </c>
      <c r="I283" s="207">
        <v>103226</v>
      </c>
      <c r="J283" s="208">
        <v>6.7431880461196414E-2</v>
      </c>
      <c r="K283" s="205">
        <v>6587</v>
      </c>
      <c r="L283" s="206">
        <v>-2.226510316164465E-2</v>
      </c>
      <c r="M283" s="207">
        <v>181063</v>
      </c>
      <c r="N283" s="208">
        <v>4.6982155454555974E-2</v>
      </c>
      <c r="O283" s="205">
        <v>153764</v>
      </c>
      <c r="P283" s="206">
        <v>-7.0063925394166282E-2</v>
      </c>
      <c r="Q283" s="207">
        <v>334827</v>
      </c>
      <c r="R283" s="208">
        <v>-1.0228001667223374E-2</v>
      </c>
    </row>
    <row r="284" spans="2:18" hidden="1" outlineLevel="1" x14ac:dyDescent="0.25">
      <c r="B284" s="43" t="s">
        <v>54</v>
      </c>
      <c r="C284" s="205">
        <v>2381</v>
      </c>
      <c r="D284" s="206">
        <v>0.12843601895734591</v>
      </c>
      <c r="E284" s="207">
        <v>17939</v>
      </c>
      <c r="F284" s="208">
        <v>0.17594231399541127</v>
      </c>
      <c r="G284" s="205">
        <v>47745</v>
      </c>
      <c r="H284" s="206">
        <v>6.1636982189313683E-2</v>
      </c>
      <c r="I284" s="207">
        <v>91828</v>
      </c>
      <c r="J284" s="208">
        <v>5.9146482122260702E-2</v>
      </c>
      <c r="K284" s="205">
        <v>4932</v>
      </c>
      <c r="L284" s="206">
        <v>-0.2167698904240114</v>
      </c>
      <c r="M284" s="207">
        <v>164825</v>
      </c>
      <c r="N284" s="208">
        <v>6.1093765088357399E-2</v>
      </c>
      <c r="O284" s="205">
        <v>157004</v>
      </c>
      <c r="P284" s="206">
        <v>3.2594970009470758E-2</v>
      </c>
      <c r="Q284" s="207">
        <v>321829</v>
      </c>
      <c r="R284" s="208">
        <v>4.699674347637961E-2</v>
      </c>
    </row>
    <row r="285" spans="2:18" hidden="1" outlineLevel="1" x14ac:dyDescent="0.25">
      <c r="B285" s="43" t="s">
        <v>55</v>
      </c>
      <c r="C285" s="205">
        <v>2380</v>
      </c>
      <c r="D285" s="206">
        <v>0.94603434178250212</v>
      </c>
      <c r="E285" s="207">
        <v>16599</v>
      </c>
      <c r="F285" s="208">
        <v>0.19589337175792498</v>
      </c>
      <c r="G285" s="205">
        <v>37913</v>
      </c>
      <c r="H285" s="206">
        <v>0.18002427713280844</v>
      </c>
      <c r="I285" s="207">
        <v>68118</v>
      </c>
      <c r="J285" s="208">
        <v>-3.8872349131545136E-2</v>
      </c>
      <c r="K285" s="205">
        <v>5137</v>
      </c>
      <c r="L285" s="206">
        <v>-0.2130821078431373</v>
      </c>
      <c r="M285" s="207">
        <v>130147</v>
      </c>
      <c r="N285" s="208">
        <v>4.4241894201375143E-2</v>
      </c>
      <c r="O285" s="205">
        <v>113722</v>
      </c>
      <c r="P285" s="206">
        <v>-4.8614190223620235E-2</v>
      </c>
      <c r="Q285" s="207">
        <v>243869</v>
      </c>
      <c r="R285" s="208">
        <v>-1.2163855737490348E-3</v>
      </c>
    </row>
    <row r="286" spans="2:18" hidden="1" outlineLevel="1" x14ac:dyDescent="0.25">
      <c r="B286" s="43" t="s">
        <v>56</v>
      </c>
      <c r="C286" s="205">
        <v>2303</v>
      </c>
      <c r="D286" s="206">
        <v>0.7593582887700534</v>
      </c>
      <c r="E286" s="207">
        <v>18390</v>
      </c>
      <c r="F286" s="208">
        <v>0.13848820652510363</v>
      </c>
      <c r="G286" s="205">
        <v>37303</v>
      </c>
      <c r="H286" s="206">
        <v>0.13836247673105673</v>
      </c>
      <c r="I286" s="207">
        <v>75044</v>
      </c>
      <c r="J286" s="208">
        <v>5.5473670105854467E-3</v>
      </c>
      <c r="K286" s="205">
        <v>5295</v>
      </c>
      <c r="L286" s="206">
        <v>-0.11440040140491725</v>
      </c>
      <c r="M286" s="207">
        <v>138335</v>
      </c>
      <c r="N286" s="208">
        <v>5.7283705288902587E-2</v>
      </c>
      <c r="O286" s="205">
        <v>113414</v>
      </c>
      <c r="P286" s="206">
        <v>7.2766999933787879E-2</v>
      </c>
      <c r="Q286" s="207">
        <v>251749</v>
      </c>
      <c r="R286" s="208">
        <v>6.420331331030904E-2</v>
      </c>
    </row>
    <row r="287" spans="2:18" collapsed="1" x14ac:dyDescent="0.25">
      <c r="B287" s="30" t="s">
        <v>175</v>
      </c>
      <c r="C287" s="31">
        <v>18713</v>
      </c>
      <c r="D287" s="32">
        <v>0.27629245669076519</v>
      </c>
      <c r="E287" s="31">
        <v>124850</v>
      </c>
      <c r="F287" s="32">
        <v>8.0316350546864257E-2</v>
      </c>
      <c r="G287" s="31">
        <v>299993</v>
      </c>
      <c r="H287" s="32">
        <v>7.8393874579866019E-2</v>
      </c>
      <c r="I287" s="31">
        <v>567065</v>
      </c>
      <c r="J287" s="32">
        <v>-2.4073535460620632E-2</v>
      </c>
      <c r="K287" s="31">
        <v>40487</v>
      </c>
      <c r="L287" s="32">
        <v>-0.14278757595646929</v>
      </c>
      <c r="M287" s="31">
        <v>1051108</v>
      </c>
      <c r="N287" s="32">
        <v>1.3898923409784381E-2</v>
      </c>
      <c r="O287" s="31">
        <v>919814</v>
      </c>
      <c r="P287" s="32">
        <v>8.217538421404047E-3</v>
      </c>
      <c r="Q287" s="31">
        <v>1970922</v>
      </c>
      <c r="R287" s="32">
        <v>1.123951778743737E-2</v>
      </c>
    </row>
    <row r="288" spans="2:18" hidden="1" outlineLevel="1" x14ac:dyDescent="0.25">
      <c r="B288" s="43" t="s">
        <v>58</v>
      </c>
      <c r="C288" s="205">
        <v>2314</v>
      </c>
      <c r="D288" s="206">
        <v>0.27915975677169702</v>
      </c>
      <c r="E288" s="207">
        <v>19748</v>
      </c>
      <c r="F288" s="208">
        <v>2.6349981809677292E-2</v>
      </c>
      <c r="G288" s="205">
        <v>47279</v>
      </c>
      <c r="H288" s="206">
        <v>0.16672013424474996</v>
      </c>
      <c r="I288" s="207">
        <v>85476</v>
      </c>
      <c r="J288" s="208">
        <v>2.6553774094757676E-2</v>
      </c>
      <c r="K288" s="205">
        <v>6055</v>
      </c>
      <c r="L288" s="206">
        <v>9.5729279768367759E-2</v>
      </c>
      <c r="M288" s="207">
        <v>160872</v>
      </c>
      <c r="N288" s="208">
        <v>6.9883748769652421E-2</v>
      </c>
      <c r="O288" s="205">
        <v>147009</v>
      </c>
      <c r="P288" s="206">
        <v>3.5975025369263669E-2</v>
      </c>
      <c r="Q288" s="207">
        <v>307881</v>
      </c>
      <c r="R288" s="208">
        <v>5.3420148630708875E-2</v>
      </c>
    </row>
    <row r="289" spans="2:18" hidden="1" outlineLevel="1" x14ac:dyDescent="0.25">
      <c r="B289" s="43" t="s">
        <v>59</v>
      </c>
      <c r="C289" s="205">
        <v>2760</v>
      </c>
      <c r="D289" s="206">
        <v>-2.2662889518413554E-2</v>
      </c>
      <c r="E289" s="207">
        <v>19441</v>
      </c>
      <c r="F289" s="208">
        <v>8.7912702853945257E-2</v>
      </c>
      <c r="G289" s="205">
        <v>47815</v>
      </c>
      <c r="H289" s="206">
        <v>0.11029838616045518</v>
      </c>
      <c r="I289" s="207">
        <v>81881</v>
      </c>
      <c r="J289" s="208">
        <v>8.3253955654336576E-2</v>
      </c>
      <c r="K289" s="205">
        <v>5173</v>
      </c>
      <c r="L289" s="206">
        <v>-0.19897801176834928</v>
      </c>
      <c r="M289" s="207">
        <v>157070</v>
      </c>
      <c r="N289" s="208">
        <v>7.7260724940845682E-2</v>
      </c>
      <c r="O289" s="205">
        <v>135946</v>
      </c>
      <c r="P289" s="206">
        <v>2.0684580789993356E-2</v>
      </c>
      <c r="Q289" s="207">
        <v>293016</v>
      </c>
      <c r="R289" s="208">
        <v>5.0251616510631036E-2</v>
      </c>
    </row>
    <row r="290" spans="2:18" hidden="1" outlineLevel="1" x14ac:dyDescent="0.25">
      <c r="B290" s="43" t="s">
        <v>60</v>
      </c>
      <c r="C290" s="205">
        <v>2629</v>
      </c>
      <c r="D290" s="206">
        <v>0.21656640444238784</v>
      </c>
      <c r="E290" s="207">
        <v>18389</v>
      </c>
      <c r="F290" s="208">
        <v>0.1228552237894609</v>
      </c>
      <c r="G290" s="205">
        <v>43466</v>
      </c>
      <c r="H290" s="206">
        <v>0.14095968080638377</v>
      </c>
      <c r="I290" s="207">
        <v>81124</v>
      </c>
      <c r="J290" s="208">
        <v>0.11650311730136664</v>
      </c>
      <c r="K290" s="205">
        <v>6338</v>
      </c>
      <c r="L290" s="206">
        <v>-5.8106702333184712E-2</v>
      </c>
      <c r="M290" s="207">
        <v>151946</v>
      </c>
      <c r="N290" s="208">
        <v>0.11706929761362139</v>
      </c>
      <c r="O290" s="205">
        <v>129484</v>
      </c>
      <c r="P290" s="206">
        <v>4.2345933704570626E-3</v>
      </c>
      <c r="Q290" s="207">
        <v>281430</v>
      </c>
      <c r="R290" s="208">
        <v>6.2160326086956541E-2</v>
      </c>
    </row>
    <row r="291" spans="2:18" hidden="1" outlineLevel="1" x14ac:dyDescent="0.25">
      <c r="B291" s="43" t="s">
        <v>61</v>
      </c>
      <c r="C291" s="205">
        <v>2854</v>
      </c>
      <c r="D291" s="206">
        <v>0.18817651956702752</v>
      </c>
      <c r="E291" s="207">
        <v>17406</v>
      </c>
      <c r="F291" s="208">
        <v>4.6159394157951672E-2</v>
      </c>
      <c r="G291" s="205">
        <v>41202</v>
      </c>
      <c r="H291" s="206">
        <v>6.0977493948601635E-2</v>
      </c>
      <c r="I291" s="207">
        <v>79019</v>
      </c>
      <c r="J291" s="208">
        <v>-4.3828124054645978E-2</v>
      </c>
      <c r="K291" s="205">
        <v>4040</v>
      </c>
      <c r="L291" s="206">
        <v>-0.31105047748976811</v>
      </c>
      <c r="M291" s="207">
        <v>144521</v>
      </c>
      <c r="N291" s="208">
        <v>-1.2693077558939447E-2</v>
      </c>
      <c r="O291" s="205">
        <v>138817</v>
      </c>
      <c r="P291" s="206">
        <v>8.6111524047225885E-2</v>
      </c>
      <c r="Q291" s="207">
        <v>283338</v>
      </c>
      <c r="R291" s="208">
        <v>3.336372588351133E-2</v>
      </c>
    </row>
    <row r="292" spans="2:18" collapsed="1" x14ac:dyDescent="0.25">
      <c r="B292" s="145">
        <v>1993</v>
      </c>
      <c r="C292" s="212">
        <v>49631</v>
      </c>
      <c r="D292" s="213">
        <v>0.15364589386578653</v>
      </c>
      <c r="E292" s="212">
        <v>341372</v>
      </c>
      <c r="F292" s="213">
        <v>8.1619203325602241E-2</v>
      </c>
      <c r="G292" s="212">
        <v>861895</v>
      </c>
      <c r="H292" s="213">
        <v>0.13014955981737075</v>
      </c>
      <c r="I292" s="212">
        <v>1608895</v>
      </c>
      <c r="J292" s="213">
        <v>6.1373701150699178E-2</v>
      </c>
      <c r="K292" s="212">
        <v>116747</v>
      </c>
      <c r="L292" s="213">
        <v>-1.2050333838251381E-2</v>
      </c>
      <c r="M292" s="212">
        <v>2978540</v>
      </c>
      <c r="N292" s="213">
        <v>8.1020853241912105E-2</v>
      </c>
      <c r="O292" s="212">
        <v>2624292</v>
      </c>
      <c r="P292" s="213">
        <v>6.2776193870277996E-2</v>
      </c>
      <c r="Q292" s="212">
        <v>5602832</v>
      </c>
      <c r="R292" s="213">
        <v>7.2397931088471479E-2</v>
      </c>
    </row>
    <row r="293" spans="2:18" hidden="1" outlineLevel="1" x14ac:dyDescent="0.25">
      <c r="B293" s="43" t="s">
        <v>49</v>
      </c>
      <c r="C293" s="205">
        <v>3197</v>
      </c>
      <c r="D293" s="206">
        <v>0.58267326732673275</v>
      </c>
      <c r="E293" s="207">
        <v>18050</v>
      </c>
      <c r="F293" s="208">
        <v>0.33476299637654372</v>
      </c>
      <c r="G293" s="205">
        <v>40228</v>
      </c>
      <c r="H293" s="206">
        <v>-1.5298754069468568E-2</v>
      </c>
      <c r="I293" s="207">
        <v>68507</v>
      </c>
      <c r="J293" s="208">
        <v>-0.19879539208233432</v>
      </c>
      <c r="K293" s="205">
        <v>5249</v>
      </c>
      <c r="L293" s="206">
        <v>-0.25777714932126694</v>
      </c>
      <c r="M293" s="207">
        <v>135231</v>
      </c>
      <c r="N293" s="208">
        <v>-9.2244903438878145E-2</v>
      </c>
      <c r="O293" s="205">
        <v>123042</v>
      </c>
      <c r="P293" s="206">
        <v>-2.3638917323303255E-2</v>
      </c>
      <c r="Q293" s="207">
        <v>258273</v>
      </c>
      <c r="R293" s="208">
        <v>-6.0804963017374924E-2</v>
      </c>
    </row>
    <row r="294" spans="2:18" hidden="1" outlineLevel="1" x14ac:dyDescent="0.25">
      <c r="B294" s="43" t="s">
        <v>50</v>
      </c>
      <c r="C294" s="205">
        <v>2626</v>
      </c>
      <c r="D294" s="206">
        <v>0.28410757946210263</v>
      </c>
      <c r="E294" s="207">
        <v>16862</v>
      </c>
      <c r="F294" s="208">
        <v>-1.2011484150700191E-2</v>
      </c>
      <c r="G294" s="205">
        <v>38509</v>
      </c>
      <c r="H294" s="206">
        <v>-7.1535345742115952E-2</v>
      </c>
      <c r="I294" s="207">
        <v>82283</v>
      </c>
      <c r="J294" s="208">
        <v>-1.5270647087686551E-2</v>
      </c>
      <c r="K294" s="205">
        <v>6532</v>
      </c>
      <c r="L294" s="206">
        <v>-8.7964255794470869E-2</v>
      </c>
      <c r="M294" s="207">
        <v>146812</v>
      </c>
      <c r="N294" s="208">
        <v>-2.9720637899926627E-2</v>
      </c>
      <c r="O294" s="205">
        <v>110504</v>
      </c>
      <c r="P294" s="206">
        <v>-0.17050248464922158</v>
      </c>
      <c r="Q294" s="207">
        <v>257316</v>
      </c>
      <c r="R294" s="208">
        <v>-9.5635915044969377E-2</v>
      </c>
    </row>
    <row r="295" spans="2:18" hidden="1" outlineLevel="1" x14ac:dyDescent="0.25">
      <c r="B295" s="43" t="s">
        <v>51</v>
      </c>
      <c r="C295" s="205">
        <v>2333</v>
      </c>
      <c r="D295" s="206">
        <v>0.66523911491791576</v>
      </c>
      <c r="E295" s="207">
        <v>14954</v>
      </c>
      <c r="F295" s="208">
        <v>6.8677619175867566E-3</v>
      </c>
      <c r="G295" s="205">
        <v>41494</v>
      </c>
      <c r="H295" s="206">
        <v>0.17420340709717586</v>
      </c>
      <c r="I295" s="207">
        <v>88775</v>
      </c>
      <c r="J295" s="208">
        <v>-9.2614170652929428E-2</v>
      </c>
      <c r="K295" s="205">
        <v>7100</v>
      </c>
      <c r="L295" s="206">
        <v>-0.15676959619952491</v>
      </c>
      <c r="M295" s="207">
        <v>154656</v>
      </c>
      <c r="N295" s="208">
        <v>-2.021577857038781E-2</v>
      </c>
      <c r="O295" s="205">
        <v>135012</v>
      </c>
      <c r="P295" s="206">
        <v>0.11364798653842989</v>
      </c>
      <c r="Q295" s="207">
        <v>289668</v>
      </c>
      <c r="R295" s="208">
        <v>3.7935223107269822E-2</v>
      </c>
    </row>
    <row r="296" spans="2:18" hidden="1" outlineLevel="1" x14ac:dyDescent="0.25">
      <c r="B296" s="43" t="s">
        <v>52</v>
      </c>
      <c r="C296" s="205">
        <v>1876</v>
      </c>
      <c r="D296" s="206">
        <v>0.76981132075471703</v>
      </c>
      <c r="E296" s="207">
        <v>13386</v>
      </c>
      <c r="F296" s="208">
        <v>-0.12234461054287959</v>
      </c>
      <c r="G296" s="205">
        <v>40526</v>
      </c>
      <c r="H296" s="206">
        <v>-4.959732861913202E-3</v>
      </c>
      <c r="I296" s="207">
        <v>79517</v>
      </c>
      <c r="J296" s="208">
        <v>-0.14102536404096266</v>
      </c>
      <c r="K296" s="205">
        <v>5714</v>
      </c>
      <c r="L296" s="206">
        <v>-0.26156629620056859</v>
      </c>
      <c r="M296" s="207">
        <v>141019</v>
      </c>
      <c r="N296" s="208">
        <v>-0.10378773435017474</v>
      </c>
      <c r="O296" s="205">
        <v>125825</v>
      </c>
      <c r="P296" s="206">
        <v>-5.302175058327685E-2</v>
      </c>
      <c r="Q296" s="207">
        <v>266844</v>
      </c>
      <c r="R296" s="208">
        <v>-8.0545792846805853E-2</v>
      </c>
    </row>
    <row r="297" spans="2:18" hidden="1" outlineLevel="1" x14ac:dyDescent="0.25">
      <c r="B297" s="43" t="s">
        <v>53</v>
      </c>
      <c r="C297" s="205">
        <v>1799</v>
      </c>
      <c r="D297" s="206">
        <v>0.40437158469945356</v>
      </c>
      <c r="E297" s="207">
        <v>16954</v>
      </c>
      <c r="F297" s="208">
        <v>-7.2233774761956915E-2</v>
      </c>
      <c r="G297" s="205">
        <v>50743</v>
      </c>
      <c r="H297" s="206">
        <v>6.0925379999581919E-2</v>
      </c>
      <c r="I297" s="207">
        <v>96705</v>
      </c>
      <c r="J297" s="208">
        <v>-5.5735111753390632E-2</v>
      </c>
      <c r="K297" s="205">
        <v>6737</v>
      </c>
      <c r="L297" s="206">
        <v>-4.7639242295730799E-2</v>
      </c>
      <c r="M297" s="207">
        <v>172938</v>
      </c>
      <c r="N297" s="208">
        <v>-2.223654527876251E-2</v>
      </c>
      <c r="O297" s="205">
        <v>165349</v>
      </c>
      <c r="P297" s="206">
        <v>7.204496975433905E-2</v>
      </c>
      <c r="Q297" s="207">
        <v>338287</v>
      </c>
      <c r="R297" s="208">
        <v>2.1681747345277058E-2</v>
      </c>
    </row>
    <row r="298" spans="2:18" hidden="1" outlineLevel="1" x14ac:dyDescent="0.25">
      <c r="B298" s="43" t="s">
        <v>54</v>
      </c>
      <c r="C298" s="205">
        <v>2110</v>
      </c>
      <c r="D298" s="206">
        <v>1.2494669509594885</v>
      </c>
      <c r="E298" s="207">
        <v>15255</v>
      </c>
      <c r="F298" s="208">
        <v>-5.7751698579370014E-2</v>
      </c>
      <c r="G298" s="205">
        <v>44973</v>
      </c>
      <c r="H298" s="206">
        <v>8.0172931427885175E-2</v>
      </c>
      <c r="I298" s="207">
        <v>86700</v>
      </c>
      <c r="J298" s="208">
        <v>4.7979973576246504E-3</v>
      </c>
      <c r="K298" s="205">
        <v>6297</v>
      </c>
      <c r="L298" s="206">
        <v>7.2560040878896226E-2</v>
      </c>
      <c r="M298" s="207">
        <v>155335</v>
      </c>
      <c r="N298" s="208">
        <v>2.925390935595007E-2</v>
      </c>
      <c r="O298" s="205">
        <v>152048</v>
      </c>
      <c r="P298" s="206">
        <v>9.7035332145253506E-2</v>
      </c>
      <c r="Q298" s="207">
        <v>307383</v>
      </c>
      <c r="R298" s="208">
        <v>6.1702340779016263E-2</v>
      </c>
    </row>
    <row r="299" spans="2:18" hidden="1" outlineLevel="1" x14ac:dyDescent="0.25">
      <c r="B299" s="43" t="s">
        <v>55</v>
      </c>
      <c r="C299" s="205">
        <v>1223</v>
      </c>
      <c r="D299" s="206">
        <v>0.88443759630200303</v>
      </c>
      <c r="E299" s="207">
        <v>13880</v>
      </c>
      <c r="F299" s="208">
        <v>0.12116316639741509</v>
      </c>
      <c r="G299" s="205">
        <v>32129</v>
      </c>
      <c r="H299" s="206">
        <v>-5.9096534653465538E-3</v>
      </c>
      <c r="I299" s="207">
        <v>70873</v>
      </c>
      <c r="J299" s="208">
        <v>2.0857039971192037E-2</v>
      </c>
      <c r="K299" s="205">
        <v>6528</v>
      </c>
      <c r="L299" s="206">
        <v>0.23402646502835545</v>
      </c>
      <c r="M299" s="207">
        <v>124633</v>
      </c>
      <c r="N299" s="208">
        <v>3.805470415778256E-2</v>
      </c>
      <c r="O299" s="205">
        <v>119533</v>
      </c>
      <c r="P299" s="206">
        <v>0.23083972609792514</v>
      </c>
      <c r="Q299" s="207">
        <v>244166</v>
      </c>
      <c r="R299" s="208">
        <v>0.1242615538334737</v>
      </c>
    </row>
    <row r="300" spans="2:18" hidden="1" outlineLevel="1" x14ac:dyDescent="0.25">
      <c r="B300" s="43" t="s">
        <v>56</v>
      </c>
      <c r="C300" s="205">
        <v>1309</v>
      </c>
      <c r="D300" s="206">
        <v>1.1565074135090612</v>
      </c>
      <c r="E300" s="207">
        <v>16153</v>
      </c>
      <c r="F300" s="208">
        <v>0.11062981298129815</v>
      </c>
      <c r="G300" s="205">
        <v>32769</v>
      </c>
      <c r="H300" s="206">
        <v>1.9761000809111806E-2</v>
      </c>
      <c r="I300" s="207">
        <v>74630</v>
      </c>
      <c r="J300" s="208">
        <v>2.6236902175407639E-2</v>
      </c>
      <c r="K300" s="205">
        <v>5979</v>
      </c>
      <c r="L300" s="206">
        <v>7.6133909287257051E-2</v>
      </c>
      <c r="M300" s="207">
        <v>130840</v>
      </c>
      <c r="N300" s="208">
        <v>4.2026711690545726E-2</v>
      </c>
      <c r="O300" s="205">
        <v>105721</v>
      </c>
      <c r="P300" s="206">
        <v>0.15835780339220751</v>
      </c>
      <c r="Q300" s="207">
        <v>236561</v>
      </c>
      <c r="R300" s="208">
        <v>9.0992524131697117E-2</v>
      </c>
    </row>
    <row r="301" spans="2:18" collapsed="1" x14ac:dyDescent="0.25">
      <c r="B301" s="30" t="s">
        <v>176</v>
      </c>
      <c r="C301" s="31">
        <v>14662</v>
      </c>
      <c r="D301" s="32">
        <v>0.40669672838913939</v>
      </c>
      <c r="E301" s="31">
        <v>115568</v>
      </c>
      <c r="F301" s="32">
        <v>0.10017611499833401</v>
      </c>
      <c r="G301" s="31">
        <v>278185</v>
      </c>
      <c r="H301" s="32">
        <v>8.0783396531360685E-2</v>
      </c>
      <c r="I301" s="31">
        <v>581053</v>
      </c>
      <c r="J301" s="32">
        <v>0.17778705687523688</v>
      </c>
      <c r="K301" s="31">
        <v>47231</v>
      </c>
      <c r="L301" s="32">
        <v>3.4973156568423258E-2</v>
      </c>
      <c r="M301" s="31">
        <v>1036699</v>
      </c>
      <c r="N301" s="32">
        <v>0.13693331490900795</v>
      </c>
      <c r="O301" s="31">
        <v>912317</v>
      </c>
      <c r="P301" s="32">
        <v>0.28579925105668091</v>
      </c>
      <c r="Q301" s="31">
        <v>1949016</v>
      </c>
      <c r="R301" s="32">
        <v>0.20207898130656088</v>
      </c>
    </row>
    <row r="302" spans="2:18" hidden="1" outlineLevel="1" x14ac:dyDescent="0.25">
      <c r="B302" s="43" t="s">
        <v>58</v>
      </c>
      <c r="C302" s="205">
        <v>1809</v>
      </c>
      <c r="D302" s="206">
        <v>1.3740157480314958</v>
      </c>
      <c r="E302" s="207">
        <v>19241</v>
      </c>
      <c r="F302" s="208">
        <v>0.30971342999115103</v>
      </c>
      <c r="G302" s="205">
        <v>40523</v>
      </c>
      <c r="H302" s="206">
        <v>0.18419053185271772</v>
      </c>
      <c r="I302" s="207">
        <v>83265</v>
      </c>
      <c r="J302" s="208">
        <v>0.10956385005929925</v>
      </c>
      <c r="K302" s="205">
        <v>5526</v>
      </c>
      <c r="L302" s="206">
        <v>-0.16525679758308154</v>
      </c>
      <c r="M302" s="207">
        <v>150364</v>
      </c>
      <c r="N302" s="208">
        <v>0.14488030699884269</v>
      </c>
      <c r="O302" s="205">
        <v>141904</v>
      </c>
      <c r="P302" s="206">
        <v>0.48645053160844287</v>
      </c>
      <c r="Q302" s="207">
        <v>292268</v>
      </c>
      <c r="R302" s="208">
        <v>0.28865393009730989</v>
      </c>
    </row>
    <row r="303" spans="2:18" hidden="1" outlineLevel="1" x14ac:dyDescent="0.25">
      <c r="B303" s="43" t="s">
        <v>59</v>
      </c>
      <c r="C303" s="205">
        <v>2824</v>
      </c>
      <c r="D303" s="206">
        <v>1.0229226361031518</v>
      </c>
      <c r="E303" s="207">
        <v>17870</v>
      </c>
      <c r="F303" s="208">
        <v>-0.17974846231524833</v>
      </c>
      <c r="G303" s="205">
        <v>43065</v>
      </c>
      <c r="H303" s="206">
        <v>-4.9987867022567301E-2</v>
      </c>
      <c r="I303" s="207">
        <v>75588</v>
      </c>
      <c r="J303" s="208">
        <v>2.1487067218032951E-2</v>
      </c>
      <c r="K303" s="205">
        <v>6458</v>
      </c>
      <c r="L303" s="206">
        <v>6.3920922570016581E-2</v>
      </c>
      <c r="M303" s="207">
        <v>145805</v>
      </c>
      <c r="N303" s="208">
        <v>-1.8683411741743594E-2</v>
      </c>
      <c r="O303" s="205">
        <v>133191</v>
      </c>
      <c r="P303" s="206">
        <v>5.1945282512202429E-2</v>
      </c>
      <c r="Q303" s="207">
        <v>278996</v>
      </c>
      <c r="R303" s="208">
        <v>1.3812024201021122E-2</v>
      </c>
    </row>
    <row r="304" spans="2:18" hidden="1" outlineLevel="1" x14ac:dyDescent="0.25">
      <c r="B304" s="43" t="s">
        <v>60</v>
      </c>
      <c r="C304" s="205">
        <v>2161</v>
      </c>
      <c r="D304" s="206">
        <v>0.60192735359525584</v>
      </c>
      <c r="E304" s="207">
        <v>16377</v>
      </c>
      <c r="F304" s="208">
        <v>4.2523394232605538E-2</v>
      </c>
      <c r="G304" s="205">
        <v>38096</v>
      </c>
      <c r="H304" s="206">
        <v>0.13300023792529148</v>
      </c>
      <c r="I304" s="207">
        <v>72659</v>
      </c>
      <c r="J304" s="208">
        <v>0.10511346352740758</v>
      </c>
      <c r="K304" s="205">
        <v>6729</v>
      </c>
      <c r="L304" s="206">
        <v>2.6701251144339411E-2</v>
      </c>
      <c r="M304" s="207">
        <v>136022</v>
      </c>
      <c r="N304" s="208">
        <v>0.10601379041176084</v>
      </c>
      <c r="O304" s="205">
        <v>128938</v>
      </c>
      <c r="P304" s="206">
        <v>0.25089011127603644</v>
      </c>
      <c r="Q304" s="207">
        <v>264960</v>
      </c>
      <c r="R304" s="208">
        <v>0.17207302453762474</v>
      </c>
    </row>
    <row r="305" spans="2:18" hidden="1" outlineLevel="1" x14ac:dyDescent="0.25">
      <c r="B305" s="43" t="s">
        <v>61</v>
      </c>
      <c r="C305" s="205">
        <v>2402</v>
      </c>
      <c r="D305" s="206">
        <v>0.84343821949347664</v>
      </c>
      <c r="E305" s="207">
        <v>16638</v>
      </c>
      <c r="F305" s="208">
        <v>0.23960661600357613</v>
      </c>
      <c r="G305" s="205">
        <v>38834</v>
      </c>
      <c r="H305" s="206">
        <v>0.21511937169498418</v>
      </c>
      <c r="I305" s="207">
        <v>82641</v>
      </c>
      <c r="J305" s="208">
        <v>0.28890933761716853</v>
      </c>
      <c r="K305" s="205">
        <v>5864</v>
      </c>
      <c r="L305" s="206">
        <v>0.39585812901690076</v>
      </c>
      <c r="M305" s="207">
        <v>146379</v>
      </c>
      <c r="N305" s="208">
        <v>0.27283873323942198</v>
      </c>
      <c r="O305" s="205">
        <v>127811</v>
      </c>
      <c r="P305" s="206">
        <v>0.32559273164761771</v>
      </c>
      <c r="Q305" s="207">
        <v>274190</v>
      </c>
      <c r="R305" s="208">
        <v>0.29689717150695305</v>
      </c>
    </row>
    <row r="306" spans="2:18" collapsed="1" x14ac:dyDescent="0.25">
      <c r="B306" s="145">
        <v>1992</v>
      </c>
      <c r="C306" s="212">
        <v>43021</v>
      </c>
      <c r="D306" s="213">
        <v>0.71487224458883092</v>
      </c>
      <c r="E306" s="212">
        <v>315612</v>
      </c>
      <c r="F306" s="213">
        <v>5.6477204257883162E-2</v>
      </c>
      <c r="G306" s="212">
        <v>762638</v>
      </c>
      <c r="H306" s="213">
        <v>5.8854727815974561E-2</v>
      </c>
      <c r="I306" s="212">
        <v>1515861</v>
      </c>
      <c r="J306" s="213">
        <v>5.4850399001993289E-4</v>
      </c>
      <c r="K306" s="212">
        <v>118171</v>
      </c>
      <c r="L306" s="213">
        <v>-4.4905315735449869E-2</v>
      </c>
      <c r="M306" s="212">
        <v>2755303</v>
      </c>
      <c r="N306" s="213">
        <v>2.7012872964091716E-2</v>
      </c>
      <c r="O306" s="212">
        <v>2469280</v>
      </c>
      <c r="P306" s="213">
        <v>0.11319940690195529</v>
      </c>
      <c r="Q306" s="212">
        <v>5224583</v>
      </c>
      <c r="R306" s="213">
        <v>6.6020610016496617E-2</v>
      </c>
    </row>
    <row r="307" spans="2:18" hidden="1" outlineLevel="1" x14ac:dyDescent="0.25">
      <c r="B307" s="43" t="s">
        <v>49</v>
      </c>
      <c r="C307" s="205">
        <v>2020</v>
      </c>
      <c r="D307" s="206">
        <v>4.3927648578811374E-2</v>
      </c>
      <c r="E307" s="207">
        <v>13523</v>
      </c>
      <c r="F307" s="208">
        <v>-4.7541907310888809E-2</v>
      </c>
      <c r="G307" s="205">
        <v>40853</v>
      </c>
      <c r="H307" s="206">
        <v>6.1309848543890988E-2</v>
      </c>
      <c r="I307" s="207">
        <v>85505</v>
      </c>
      <c r="J307" s="208">
        <v>0.2903688277194254</v>
      </c>
      <c r="K307" s="205">
        <v>7072</v>
      </c>
      <c r="L307" s="206">
        <v>0.16449860036225927</v>
      </c>
      <c r="M307" s="207">
        <v>148973</v>
      </c>
      <c r="N307" s="208">
        <v>0.17335759236943038</v>
      </c>
      <c r="O307" s="205">
        <v>126021</v>
      </c>
      <c r="P307" s="206">
        <v>0.174123281034547</v>
      </c>
      <c r="Q307" s="207">
        <v>274994</v>
      </c>
      <c r="R307" s="208">
        <v>0.17370835911991289</v>
      </c>
    </row>
    <row r="308" spans="2:18" hidden="1" outlineLevel="1" x14ac:dyDescent="0.25">
      <c r="B308" s="43" t="s">
        <v>50</v>
      </c>
      <c r="C308" s="205">
        <v>2045</v>
      </c>
      <c r="D308" s="206">
        <v>-2.8041825095057038E-2</v>
      </c>
      <c r="E308" s="207">
        <v>17067</v>
      </c>
      <c r="F308" s="208">
        <v>0.44709174156350695</v>
      </c>
      <c r="G308" s="205">
        <v>41476</v>
      </c>
      <c r="H308" s="206">
        <v>0.11668730816865014</v>
      </c>
      <c r="I308" s="207">
        <v>83559</v>
      </c>
      <c r="J308" s="208">
        <v>0.22348307367927833</v>
      </c>
      <c r="K308" s="205">
        <v>7162</v>
      </c>
      <c r="L308" s="206">
        <v>-8.7759521080117198E-2</v>
      </c>
      <c r="M308" s="207">
        <v>151309</v>
      </c>
      <c r="N308" s="208">
        <v>0.18965774804028723</v>
      </c>
      <c r="O308" s="205">
        <v>133218</v>
      </c>
      <c r="P308" s="206">
        <v>0.45074977947662442</v>
      </c>
      <c r="Q308" s="207">
        <v>284527</v>
      </c>
      <c r="R308" s="208">
        <v>0.29912699644771568</v>
      </c>
    </row>
    <row r="309" spans="2:18" hidden="1" outlineLevel="1" x14ac:dyDescent="0.25">
      <c r="B309" s="43" t="s">
        <v>51</v>
      </c>
      <c r="C309" s="205">
        <v>1401</v>
      </c>
      <c r="D309" s="206">
        <v>-0.10991105463786532</v>
      </c>
      <c r="E309" s="207">
        <v>14852</v>
      </c>
      <c r="F309" s="208">
        <v>0.10464856824098168</v>
      </c>
      <c r="G309" s="205">
        <v>35338</v>
      </c>
      <c r="H309" s="206">
        <v>-3.508724025885368E-2</v>
      </c>
      <c r="I309" s="207">
        <v>97836</v>
      </c>
      <c r="J309" s="208">
        <v>0.22483318101581173</v>
      </c>
      <c r="K309" s="205">
        <v>8420</v>
      </c>
      <c r="L309" s="206">
        <v>1.8630534720541991E-2</v>
      </c>
      <c r="M309" s="207">
        <v>157847</v>
      </c>
      <c r="N309" s="208">
        <v>0.1292127195335695</v>
      </c>
      <c r="O309" s="205">
        <v>121234</v>
      </c>
      <c r="P309" s="206">
        <v>0.36524774774774782</v>
      </c>
      <c r="Q309" s="207">
        <v>279081</v>
      </c>
      <c r="R309" s="208">
        <v>0.22090688365378308</v>
      </c>
    </row>
    <row r="310" spans="2:18" hidden="1" outlineLevel="1" x14ac:dyDescent="0.25">
      <c r="B310" s="43" t="s">
        <v>52</v>
      </c>
      <c r="C310" s="205">
        <v>1060</v>
      </c>
      <c r="D310" s="206">
        <v>-0.22852983988355169</v>
      </c>
      <c r="E310" s="207">
        <v>15252</v>
      </c>
      <c r="F310" s="208">
        <v>0.23989919518738323</v>
      </c>
      <c r="G310" s="205">
        <v>40728</v>
      </c>
      <c r="H310" s="206">
        <v>2.8562986309466076E-3</v>
      </c>
      <c r="I310" s="207">
        <v>92572</v>
      </c>
      <c r="J310" s="208">
        <v>0.26180058611054324</v>
      </c>
      <c r="K310" s="205">
        <v>7738</v>
      </c>
      <c r="L310" s="206">
        <v>1.7890028939752778E-2</v>
      </c>
      <c r="M310" s="207">
        <v>157350</v>
      </c>
      <c r="N310" s="208">
        <v>0.16336670264835051</v>
      </c>
      <c r="O310" s="205">
        <v>132870</v>
      </c>
      <c r="P310" s="206">
        <v>0.29602715541206193</v>
      </c>
      <c r="Q310" s="207">
        <v>290220</v>
      </c>
      <c r="R310" s="208">
        <v>0.22056566081379447</v>
      </c>
    </row>
    <row r="311" spans="2:18" hidden="1" outlineLevel="1" x14ac:dyDescent="0.25">
      <c r="B311" s="43" t="s">
        <v>53</v>
      </c>
      <c r="C311" s="205">
        <v>1281</v>
      </c>
      <c r="D311" s="206">
        <v>0.4076923076923078</v>
      </c>
      <c r="E311" s="207">
        <v>18274</v>
      </c>
      <c r="F311" s="208">
        <v>0.24186204553177038</v>
      </c>
      <c r="G311" s="205">
        <v>47829</v>
      </c>
      <c r="H311" s="206">
        <v>1.0116156282999E-2</v>
      </c>
      <c r="I311" s="207">
        <v>102413</v>
      </c>
      <c r="J311" s="208">
        <v>0.22144169071869846</v>
      </c>
      <c r="K311" s="205">
        <v>7074</v>
      </c>
      <c r="L311" s="206">
        <v>9.6574174546582015E-2</v>
      </c>
      <c r="M311" s="207">
        <v>176871</v>
      </c>
      <c r="N311" s="208">
        <v>0.15396810898272362</v>
      </c>
      <c r="O311" s="205">
        <v>154237</v>
      </c>
      <c r="P311" s="206">
        <v>0.18267210575551696</v>
      </c>
      <c r="Q311" s="207">
        <v>331108</v>
      </c>
      <c r="R311" s="208">
        <v>0.16716369507131135</v>
      </c>
    </row>
    <row r="312" spans="2:18" hidden="1" outlineLevel="1" x14ac:dyDescent="0.25">
      <c r="B312" s="43" t="s">
        <v>54</v>
      </c>
      <c r="C312" s="205">
        <v>938</v>
      </c>
      <c r="D312" s="206">
        <v>-0.23987034035656407</v>
      </c>
      <c r="E312" s="207">
        <v>16190</v>
      </c>
      <c r="F312" s="208">
        <v>0.2860433711970769</v>
      </c>
      <c r="G312" s="205">
        <v>41635</v>
      </c>
      <c r="H312" s="206">
        <v>1.4547492567863918E-2</v>
      </c>
      <c r="I312" s="207">
        <v>86286</v>
      </c>
      <c r="J312" s="208">
        <v>0.23727039389724536</v>
      </c>
      <c r="K312" s="205">
        <v>5871</v>
      </c>
      <c r="L312" s="206">
        <v>-7.2708826513357971E-3</v>
      </c>
      <c r="M312" s="207">
        <v>150920</v>
      </c>
      <c r="N312" s="208">
        <v>0.15635104280000611</v>
      </c>
      <c r="O312" s="205">
        <v>138599</v>
      </c>
      <c r="P312" s="206">
        <v>0.14366934019869948</v>
      </c>
      <c r="Q312" s="207">
        <v>289519</v>
      </c>
      <c r="R312" s="208">
        <v>0.15024513114715021</v>
      </c>
    </row>
    <row r="313" spans="2:18" hidden="1" outlineLevel="1" x14ac:dyDescent="0.25">
      <c r="B313" s="43" t="s">
        <v>55</v>
      </c>
      <c r="C313" s="205">
        <v>649</v>
      </c>
      <c r="D313" s="206">
        <v>-0.16258064516129034</v>
      </c>
      <c r="E313" s="207">
        <v>12380</v>
      </c>
      <c r="F313" s="208">
        <v>0.32846871981972314</v>
      </c>
      <c r="G313" s="205">
        <v>32320</v>
      </c>
      <c r="H313" s="206">
        <v>0.11356119073869908</v>
      </c>
      <c r="I313" s="207">
        <v>69425</v>
      </c>
      <c r="J313" s="208">
        <v>0.19909150575149392</v>
      </c>
      <c r="K313" s="205">
        <v>5290</v>
      </c>
      <c r="L313" s="206">
        <v>-0.21174191625689165</v>
      </c>
      <c r="M313" s="207">
        <v>120064</v>
      </c>
      <c r="N313" s="208">
        <v>0.15749997589827136</v>
      </c>
      <c r="O313" s="205">
        <v>97115</v>
      </c>
      <c r="P313" s="206">
        <v>0.14406380321843404</v>
      </c>
      <c r="Q313" s="207">
        <v>217179</v>
      </c>
      <c r="R313" s="208">
        <v>0.15145297513957146</v>
      </c>
    </row>
    <row r="314" spans="2:18" hidden="1" outlineLevel="1" x14ac:dyDescent="0.25">
      <c r="B314" s="43" t="s">
        <v>56</v>
      </c>
      <c r="C314" s="205">
        <v>607</v>
      </c>
      <c r="D314" s="206">
        <v>0.86769230769230776</v>
      </c>
      <c r="E314" s="207">
        <v>14544</v>
      </c>
      <c r="F314" s="208">
        <v>0.29383506805444348</v>
      </c>
      <c r="G314" s="205">
        <v>32134</v>
      </c>
      <c r="H314" s="206">
        <v>0.151343604442852</v>
      </c>
      <c r="I314" s="207">
        <v>72722</v>
      </c>
      <c r="J314" s="208">
        <v>0.25177726138221868</v>
      </c>
      <c r="K314" s="205">
        <v>5556</v>
      </c>
      <c r="L314" s="206">
        <v>-5.8943089430894324E-2</v>
      </c>
      <c r="M314" s="207">
        <v>125563</v>
      </c>
      <c r="N314" s="208">
        <v>0.21346218893452518</v>
      </c>
      <c r="O314" s="205">
        <v>91268</v>
      </c>
      <c r="P314" s="206">
        <v>0.40891338242331621</v>
      </c>
      <c r="Q314" s="207">
        <v>216831</v>
      </c>
      <c r="R314" s="208">
        <v>0.28871230401654646</v>
      </c>
    </row>
    <row r="315" spans="2:18" collapsed="1" x14ac:dyDescent="0.25">
      <c r="B315" s="30" t="s">
        <v>177</v>
      </c>
      <c r="C315" s="31">
        <v>10423</v>
      </c>
      <c r="D315" s="32">
        <v>0.34040637860082312</v>
      </c>
      <c r="E315" s="31">
        <v>105045</v>
      </c>
      <c r="F315" s="32">
        <v>0.16534096582021496</v>
      </c>
      <c r="G315" s="31">
        <v>257392</v>
      </c>
      <c r="H315" s="32">
        <v>2.7783767379828683E-2</v>
      </c>
      <c r="I315" s="31">
        <v>493343</v>
      </c>
      <c r="J315" s="32">
        <v>0.1139528897479205</v>
      </c>
      <c r="K315" s="31">
        <v>45635</v>
      </c>
      <c r="L315" s="32">
        <v>-0.13534048277691457</v>
      </c>
      <c r="M315" s="31">
        <v>911838</v>
      </c>
      <c r="N315" s="32">
        <v>8.0370376952743072E-2</v>
      </c>
      <c r="O315" s="31">
        <v>709533</v>
      </c>
      <c r="P315" s="32">
        <v>5.0081915899676366E-2</v>
      </c>
      <c r="Q315" s="31">
        <v>1621371</v>
      </c>
      <c r="R315" s="32">
        <v>6.6903424232972686E-2</v>
      </c>
    </row>
    <row r="316" spans="2:18" hidden="1" outlineLevel="1" x14ac:dyDescent="0.25">
      <c r="B316" s="43" t="s">
        <v>58</v>
      </c>
      <c r="C316" s="205">
        <v>762</v>
      </c>
      <c r="D316" s="206">
        <v>-0.30790190735694822</v>
      </c>
      <c r="E316" s="207">
        <v>14691</v>
      </c>
      <c r="F316" s="208">
        <v>3.5014794983796005E-2</v>
      </c>
      <c r="G316" s="205">
        <v>34220</v>
      </c>
      <c r="H316" s="206">
        <v>-6.7422466888319654E-2</v>
      </c>
      <c r="I316" s="207">
        <v>75043</v>
      </c>
      <c r="J316" s="208">
        <v>9.0281712650191137E-2</v>
      </c>
      <c r="K316" s="205">
        <v>6620</v>
      </c>
      <c r="L316" s="206">
        <v>-5.7248647109085726E-2</v>
      </c>
      <c r="M316" s="207">
        <v>131336</v>
      </c>
      <c r="N316" s="208">
        <v>2.7346683354192658E-2</v>
      </c>
      <c r="O316" s="205">
        <v>95465</v>
      </c>
      <c r="P316" s="206">
        <v>-9.7539302156301133E-2</v>
      </c>
      <c r="Q316" s="207">
        <v>226801</v>
      </c>
      <c r="R316" s="208">
        <v>-2.9200892035458836E-2</v>
      </c>
    </row>
    <row r="317" spans="2:18" hidden="1" outlineLevel="1" x14ac:dyDescent="0.25">
      <c r="B317" s="43" t="s">
        <v>59</v>
      </c>
      <c r="C317" s="205">
        <v>1396</v>
      </c>
      <c r="D317" s="206">
        <v>0.1508656224237428</v>
      </c>
      <c r="E317" s="207">
        <v>21786</v>
      </c>
      <c r="F317" s="208">
        <v>0.44373757455268392</v>
      </c>
      <c r="G317" s="205">
        <v>45331</v>
      </c>
      <c r="H317" s="206">
        <v>0.17234334186774247</v>
      </c>
      <c r="I317" s="207">
        <v>73998</v>
      </c>
      <c r="J317" s="208">
        <v>0.11865636668732704</v>
      </c>
      <c r="K317" s="205">
        <v>6070</v>
      </c>
      <c r="L317" s="206">
        <v>-0.24931981202077669</v>
      </c>
      <c r="M317" s="207">
        <v>148581</v>
      </c>
      <c r="N317" s="208">
        <v>0.14996323671684531</v>
      </c>
      <c r="O317" s="205">
        <v>126614</v>
      </c>
      <c r="P317" s="206">
        <v>0.13939383031568342</v>
      </c>
      <c r="Q317" s="207">
        <v>275195</v>
      </c>
      <c r="R317" s="208">
        <v>0.14507612481223653</v>
      </c>
    </row>
    <row r="318" spans="2:18" hidden="1" outlineLevel="1" x14ac:dyDescent="0.25">
      <c r="B318" s="43" t="s">
        <v>60</v>
      </c>
      <c r="C318" s="205">
        <v>1349</v>
      </c>
      <c r="D318" s="206">
        <v>3.6894696387394399E-2</v>
      </c>
      <c r="E318" s="207">
        <v>15709</v>
      </c>
      <c r="F318" s="208">
        <v>0.16691427722478092</v>
      </c>
      <c r="G318" s="205">
        <v>33624</v>
      </c>
      <c r="H318" s="206">
        <v>-4.4365496660508708E-2</v>
      </c>
      <c r="I318" s="207">
        <v>65748</v>
      </c>
      <c r="J318" s="208">
        <v>8.3680835984242918E-2</v>
      </c>
      <c r="K318" s="205">
        <v>6554</v>
      </c>
      <c r="L318" s="206">
        <v>-0.11563891512616387</v>
      </c>
      <c r="M318" s="207">
        <v>122984</v>
      </c>
      <c r="N318" s="208">
        <v>4.1972379903414403E-2</v>
      </c>
      <c r="O318" s="205">
        <v>103077</v>
      </c>
      <c r="P318" s="206">
        <v>5.5003428758584771E-2</v>
      </c>
      <c r="Q318" s="207">
        <v>226061</v>
      </c>
      <c r="R318" s="208">
        <v>4.7873992388739683E-2</v>
      </c>
    </row>
    <row r="319" spans="2:18" hidden="1" outlineLevel="1" x14ac:dyDescent="0.25">
      <c r="B319" s="43" t="s">
        <v>61</v>
      </c>
      <c r="C319" s="205">
        <v>1303</v>
      </c>
      <c r="D319" s="206">
        <v>-0.19617520049352255</v>
      </c>
      <c r="E319" s="207">
        <v>13422</v>
      </c>
      <c r="F319" s="208">
        <v>6.6253574833174511E-2</v>
      </c>
      <c r="G319" s="205">
        <v>31959</v>
      </c>
      <c r="H319" s="206">
        <v>-8.6755250750107149E-2</v>
      </c>
      <c r="I319" s="207">
        <v>64117</v>
      </c>
      <c r="J319" s="208">
        <v>9.7801436310949175E-3</v>
      </c>
      <c r="K319" s="205">
        <v>4201</v>
      </c>
      <c r="L319" s="206">
        <v>-0.39370760571511043</v>
      </c>
      <c r="M319" s="207">
        <v>115002</v>
      </c>
      <c r="N319" s="208">
        <v>-3.8677912546288939E-2</v>
      </c>
      <c r="O319" s="205">
        <v>96418</v>
      </c>
      <c r="P319" s="206">
        <v>4.3247746724229374E-2</v>
      </c>
      <c r="Q319" s="207">
        <v>211420</v>
      </c>
      <c r="R319" s="208">
        <v>-2.9709974062721578E-3</v>
      </c>
    </row>
    <row r="320" spans="2:18" collapsed="1" x14ac:dyDescent="0.25">
      <c r="B320" s="145">
        <v>1991</v>
      </c>
      <c r="C320" s="212">
        <v>25087</v>
      </c>
      <c r="D320" s="213">
        <v>-4.6701626386988937E-2</v>
      </c>
      <c r="E320" s="212">
        <v>298740</v>
      </c>
      <c r="F320" s="213">
        <v>0.19636213642388878</v>
      </c>
      <c r="G320" s="212">
        <v>720248</v>
      </c>
      <c r="H320" s="213">
        <v>2.6678754497300172E-2</v>
      </c>
      <c r="I320" s="212">
        <v>1515030</v>
      </c>
      <c r="J320" s="213">
        <v>0.17434445359958506</v>
      </c>
      <c r="K320" s="212">
        <v>123727</v>
      </c>
      <c r="L320" s="213">
        <v>-8.9291760514655039E-2</v>
      </c>
      <c r="M320" s="212">
        <v>2682832</v>
      </c>
      <c r="N320" s="213">
        <v>0.11620955931300769</v>
      </c>
      <c r="O320" s="212">
        <v>2218183</v>
      </c>
      <c r="P320" s="213">
        <v>0.17130662256411555</v>
      </c>
      <c r="Q320" s="212">
        <v>4901015</v>
      </c>
      <c r="R320" s="213">
        <v>0.1404902347713255</v>
      </c>
    </row>
    <row r="321" spans="2:18" hidden="1" outlineLevel="1" x14ac:dyDescent="0.25">
      <c r="B321" s="43" t="s">
        <v>49</v>
      </c>
      <c r="C321" s="205">
        <v>1935</v>
      </c>
      <c r="D321" s="206">
        <v>0.49883810999225409</v>
      </c>
      <c r="E321" s="207">
        <v>14198</v>
      </c>
      <c r="F321" s="208">
        <v>0.1124343806315129</v>
      </c>
      <c r="G321" s="205">
        <v>38493</v>
      </c>
      <c r="H321" s="206">
        <v>4.5494051822478232E-2</v>
      </c>
      <c r="I321" s="207">
        <v>66264</v>
      </c>
      <c r="J321" s="208">
        <v>0.1916485334580178</v>
      </c>
      <c r="K321" s="205">
        <v>6073</v>
      </c>
      <c r="L321" s="206">
        <v>-0.15169716440843695</v>
      </c>
      <c r="M321" s="207">
        <v>126963</v>
      </c>
      <c r="N321" s="208">
        <v>0.11725831148031474</v>
      </c>
      <c r="O321" s="205">
        <v>107332</v>
      </c>
      <c r="P321" s="206">
        <v>2.8350243837007572E-2</v>
      </c>
      <c r="Q321" s="207">
        <v>234295</v>
      </c>
      <c r="R321" s="208">
        <v>7.4693478769419785E-2</v>
      </c>
    </row>
    <row r="322" spans="2:18" hidden="1" outlineLevel="1" x14ac:dyDescent="0.25">
      <c r="B322" s="43" t="s">
        <v>50</v>
      </c>
      <c r="C322" s="205">
        <v>2104</v>
      </c>
      <c r="D322" s="206">
        <v>2.3186119873817033</v>
      </c>
      <c r="E322" s="207">
        <v>11794</v>
      </c>
      <c r="F322" s="208">
        <v>-1.6100775840493853E-2</v>
      </c>
      <c r="G322" s="205">
        <v>37142</v>
      </c>
      <c r="H322" s="206">
        <v>0.13272339127782851</v>
      </c>
      <c r="I322" s="207">
        <v>68296</v>
      </c>
      <c r="J322" s="208">
        <v>0.11966162270275582</v>
      </c>
      <c r="K322" s="205">
        <v>7851</v>
      </c>
      <c r="L322" s="206">
        <v>2.6274509803921653E-2</v>
      </c>
      <c r="M322" s="207">
        <v>127187</v>
      </c>
      <c r="N322" s="208">
        <v>0.11510810289501827</v>
      </c>
      <c r="O322" s="205">
        <v>91827</v>
      </c>
      <c r="P322" s="206">
        <v>0.17588229268042821</v>
      </c>
      <c r="Q322" s="207">
        <v>219014</v>
      </c>
      <c r="R322" s="208">
        <v>0.13980744210252416</v>
      </c>
    </row>
    <row r="323" spans="2:18" hidden="1" outlineLevel="1" x14ac:dyDescent="0.25">
      <c r="B323" s="43" t="s">
        <v>51</v>
      </c>
      <c r="C323" s="205">
        <v>1574</v>
      </c>
      <c r="D323" s="206">
        <v>1.5593495934959352</v>
      </c>
      <c r="E323" s="207">
        <v>13445</v>
      </c>
      <c r="F323" s="208">
        <v>0.33687978522422202</v>
      </c>
      <c r="G323" s="205">
        <v>36623</v>
      </c>
      <c r="H323" s="206">
        <v>3.7919795947286339E-2</v>
      </c>
      <c r="I323" s="207">
        <v>79877</v>
      </c>
      <c r="J323" s="208">
        <v>0.18993847483129001</v>
      </c>
      <c r="K323" s="205">
        <v>8266</v>
      </c>
      <c r="L323" s="206">
        <v>-2.9926065015843162E-2</v>
      </c>
      <c r="M323" s="207">
        <v>139785</v>
      </c>
      <c r="N323" s="208">
        <v>0.14950043172566918</v>
      </c>
      <c r="O323" s="205">
        <v>88800</v>
      </c>
      <c r="P323" s="206">
        <v>3.0198266761024106E-2</v>
      </c>
      <c r="Q323" s="207">
        <v>228585</v>
      </c>
      <c r="R323" s="208">
        <v>0.1000134743650205</v>
      </c>
    </row>
    <row r="324" spans="2:18" hidden="1" outlineLevel="1" x14ac:dyDescent="0.25">
      <c r="B324" s="43" t="s">
        <v>52</v>
      </c>
      <c r="C324" s="205">
        <v>1374</v>
      </c>
      <c r="D324" s="206">
        <v>0.23450134770889486</v>
      </c>
      <c r="E324" s="207">
        <v>12301</v>
      </c>
      <c r="F324" s="208">
        <v>5.8241569167240215E-2</v>
      </c>
      <c r="G324" s="205">
        <v>40612</v>
      </c>
      <c r="H324" s="206">
        <v>-6.5165849503947659E-2</v>
      </c>
      <c r="I324" s="207">
        <v>73365</v>
      </c>
      <c r="J324" s="208">
        <v>0.1289528352696776</v>
      </c>
      <c r="K324" s="205">
        <v>7602</v>
      </c>
      <c r="L324" s="206">
        <v>0.13990103463787684</v>
      </c>
      <c r="M324" s="207">
        <v>135254</v>
      </c>
      <c r="N324" s="208">
        <v>5.8044025846019087E-2</v>
      </c>
      <c r="O324" s="205">
        <v>102521</v>
      </c>
      <c r="P324" s="206">
        <v>3.929241218510815E-2</v>
      </c>
      <c r="Q324" s="207">
        <v>237775</v>
      </c>
      <c r="R324" s="208">
        <v>4.9876588999421489E-2</v>
      </c>
    </row>
    <row r="325" spans="2:18" hidden="1" outlineLevel="1" x14ac:dyDescent="0.25">
      <c r="B325" s="43" t="s">
        <v>53</v>
      </c>
      <c r="C325" s="205">
        <v>910</v>
      </c>
      <c r="D325" s="206">
        <v>0.602112676056338</v>
      </c>
      <c r="E325" s="207">
        <v>14715</v>
      </c>
      <c r="F325" s="208">
        <v>-0.10356381358513556</v>
      </c>
      <c r="G325" s="205">
        <v>47350</v>
      </c>
      <c r="H325" s="206">
        <v>5.8455348161394971E-2</v>
      </c>
      <c r="I325" s="207">
        <v>83846</v>
      </c>
      <c r="J325" s="208">
        <v>0.10839965100600168</v>
      </c>
      <c r="K325" s="205">
        <v>6451</v>
      </c>
      <c r="L325" s="206">
        <v>-4.1679530719357372E-3</v>
      </c>
      <c r="M325" s="207">
        <v>153272</v>
      </c>
      <c r="N325" s="208">
        <v>6.5558042852574383E-2</v>
      </c>
      <c r="O325" s="205">
        <v>130414</v>
      </c>
      <c r="P325" s="206">
        <v>0.10007591733445809</v>
      </c>
      <c r="Q325" s="207">
        <v>283686</v>
      </c>
      <c r="R325" s="208">
        <v>8.1153388822829964E-2</v>
      </c>
    </row>
    <row r="326" spans="2:18" hidden="1" outlineLevel="1" x14ac:dyDescent="0.25">
      <c r="B326" s="43" t="s">
        <v>54</v>
      </c>
      <c r="C326" s="205">
        <v>1234</v>
      </c>
      <c r="D326" s="206">
        <v>2.5768115942028986</v>
      </c>
      <c r="E326" s="207">
        <v>12589</v>
      </c>
      <c r="F326" s="208">
        <v>-8.5101744186046546E-2</v>
      </c>
      <c r="G326" s="205">
        <v>41038</v>
      </c>
      <c r="H326" s="206">
        <v>5.0801454396476764E-2</v>
      </c>
      <c r="I326" s="207">
        <v>69739</v>
      </c>
      <c r="J326" s="208">
        <v>8.861727701289368E-2</v>
      </c>
      <c r="K326" s="205">
        <v>5914</v>
      </c>
      <c r="L326" s="206">
        <v>0.2677384780278671</v>
      </c>
      <c r="M326" s="207">
        <v>130514</v>
      </c>
      <c r="N326" s="208">
        <v>7.0787457132074127E-2</v>
      </c>
      <c r="O326" s="205">
        <v>121188</v>
      </c>
      <c r="P326" s="206">
        <v>1.3769219186562154E-2</v>
      </c>
      <c r="Q326" s="207">
        <v>251702</v>
      </c>
      <c r="R326" s="208">
        <v>4.2555130308000733E-2</v>
      </c>
    </row>
    <row r="327" spans="2:18" hidden="1" outlineLevel="1" x14ac:dyDescent="0.25">
      <c r="B327" s="43" t="s">
        <v>55</v>
      </c>
      <c r="C327" s="205">
        <v>775</v>
      </c>
      <c r="D327" s="206">
        <v>-1.3994910941475869E-2</v>
      </c>
      <c r="E327" s="207">
        <v>9319</v>
      </c>
      <c r="F327" s="208">
        <v>-6.5858059342421837E-2</v>
      </c>
      <c r="G327" s="205">
        <v>29024</v>
      </c>
      <c r="H327" s="206">
        <v>-2.3352850124503721E-2</v>
      </c>
      <c r="I327" s="207">
        <v>57898</v>
      </c>
      <c r="J327" s="208">
        <v>0.11599845797995378</v>
      </c>
      <c r="K327" s="205">
        <v>6711</v>
      </c>
      <c r="L327" s="206">
        <v>1.2828252339269541E-2</v>
      </c>
      <c r="M327" s="207">
        <v>103727</v>
      </c>
      <c r="N327" s="208">
        <v>4.7895662012809925E-2</v>
      </c>
      <c r="O327" s="205">
        <v>84886</v>
      </c>
      <c r="P327" s="206">
        <v>8.9623125898541822E-2</v>
      </c>
      <c r="Q327" s="207">
        <v>188613</v>
      </c>
      <c r="R327" s="208">
        <v>6.6272824919441531E-2</v>
      </c>
    </row>
    <row r="328" spans="2:18" hidden="1" outlineLevel="1" x14ac:dyDescent="0.25">
      <c r="B328" s="43" t="s">
        <v>56</v>
      </c>
      <c r="C328" s="205">
        <v>325</v>
      </c>
      <c r="D328" s="206">
        <v>-0.57516339869281041</v>
      </c>
      <c r="E328" s="207">
        <v>11241</v>
      </c>
      <c r="F328" s="208">
        <v>3.3370104798676303E-2</v>
      </c>
      <c r="G328" s="205">
        <v>27910</v>
      </c>
      <c r="H328" s="206">
        <v>-4.3850633778691361E-2</v>
      </c>
      <c r="I328" s="207">
        <v>58095</v>
      </c>
      <c r="J328" s="208">
        <v>-4.3042103182447167E-2</v>
      </c>
      <c r="K328" s="205">
        <v>5904</v>
      </c>
      <c r="L328" s="206">
        <v>-0.1863285556780595</v>
      </c>
      <c r="M328" s="207">
        <v>103475</v>
      </c>
      <c r="N328" s="208">
        <v>-4.8916789985017917E-2</v>
      </c>
      <c r="O328" s="205">
        <v>64779</v>
      </c>
      <c r="P328" s="206">
        <v>-5.2703157217437124E-2</v>
      </c>
      <c r="Q328" s="207">
        <v>168254</v>
      </c>
      <c r="R328" s="208">
        <v>-5.0378146517665701E-2</v>
      </c>
    </row>
    <row r="329" spans="2:18" collapsed="1" x14ac:dyDescent="0.25">
      <c r="B329" s="30" t="s">
        <v>178</v>
      </c>
      <c r="C329" s="31">
        <v>7776</v>
      </c>
      <c r="D329" s="32">
        <v>0.22379603399433434</v>
      </c>
      <c r="E329" s="31">
        <v>90141</v>
      </c>
      <c r="F329" s="32">
        <v>-0.18449526842419528</v>
      </c>
      <c r="G329" s="31">
        <v>250434</v>
      </c>
      <c r="H329" s="32">
        <v>-9.9786479938460237E-2</v>
      </c>
      <c r="I329" s="31">
        <v>442876</v>
      </c>
      <c r="J329" s="32">
        <v>-2.2545139938776049E-2</v>
      </c>
      <c r="K329" s="31">
        <v>52778</v>
      </c>
      <c r="L329" s="32">
        <v>2.1661278770398251E-2</v>
      </c>
      <c r="M329" s="31">
        <v>844005</v>
      </c>
      <c r="N329" s="32">
        <v>-6.2041581095137799E-2</v>
      </c>
      <c r="O329" s="31">
        <v>675693</v>
      </c>
      <c r="P329" s="32">
        <v>3.7524121057628257E-3</v>
      </c>
      <c r="Q329" s="31">
        <v>1519698</v>
      </c>
      <c r="R329" s="32">
        <v>-3.3884954790181054E-2</v>
      </c>
    </row>
    <row r="330" spans="2:18" hidden="1" outlineLevel="1" x14ac:dyDescent="0.25">
      <c r="B330" s="43" t="s">
        <v>58</v>
      </c>
      <c r="C330" s="205">
        <v>1101</v>
      </c>
      <c r="D330" s="206">
        <v>0.69907407407407418</v>
      </c>
      <c r="E330" s="207">
        <v>14194</v>
      </c>
      <c r="F330" s="208">
        <v>-1.1962564210822313E-3</v>
      </c>
      <c r="G330" s="205">
        <v>36694</v>
      </c>
      <c r="H330" s="206">
        <v>-6.9014046388264916E-3</v>
      </c>
      <c r="I330" s="207">
        <v>68829</v>
      </c>
      <c r="J330" s="208">
        <v>7.6613849306283344E-2</v>
      </c>
      <c r="K330" s="205">
        <v>7022</v>
      </c>
      <c r="L330" s="206">
        <v>-0.17938529858595298</v>
      </c>
      <c r="M330" s="207">
        <v>127840</v>
      </c>
      <c r="N330" s="208">
        <v>2.8512582866705216E-2</v>
      </c>
      <c r="O330" s="205">
        <v>105783</v>
      </c>
      <c r="P330" s="206">
        <v>0.29868391975839126</v>
      </c>
      <c r="Q330" s="207">
        <v>233623</v>
      </c>
      <c r="R330" s="208">
        <v>0.13547023086269738</v>
      </c>
    </row>
    <row r="331" spans="2:18" hidden="1" outlineLevel="1" x14ac:dyDescent="0.25">
      <c r="B331" s="43" t="s">
        <v>59</v>
      </c>
      <c r="C331" s="205">
        <v>1213</v>
      </c>
      <c r="D331" s="206">
        <v>0.12523191094619657</v>
      </c>
      <c r="E331" s="207">
        <v>15090</v>
      </c>
      <c r="F331" s="208">
        <v>-0.1722889583676156</v>
      </c>
      <c r="G331" s="205">
        <v>38667</v>
      </c>
      <c r="H331" s="206">
        <v>-0.11265375436019831</v>
      </c>
      <c r="I331" s="207">
        <v>66149</v>
      </c>
      <c r="J331" s="208">
        <v>-7.4839160839160868E-2</v>
      </c>
      <c r="K331" s="205">
        <v>8086</v>
      </c>
      <c r="L331" s="206">
        <v>1.3918495297805533E-2</v>
      </c>
      <c r="M331" s="207">
        <v>129205</v>
      </c>
      <c r="N331" s="208">
        <v>-9.2406574880584458E-2</v>
      </c>
      <c r="O331" s="205">
        <v>111124</v>
      </c>
      <c r="P331" s="206">
        <v>-5.3353437774199874E-2</v>
      </c>
      <c r="Q331" s="207">
        <v>240329</v>
      </c>
      <c r="R331" s="208">
        <v>-7.4757360046506793E-2</v>
      </c>
    </row>
    <row r="332" spans="2:18" hidden="1" outlineLevel="1" x14ac:dyDescent="0.25">
      <c r="B332" s="43" t="s">
        <v>60</v>
      </c>
      <c r="C332" s="205">
        <v>1301</v>
      </c>
      <c r="D332" s="206">
        <v>-0.22235505080693363</v>
      </c>
      <c r="E332" s="207">
        <v>13462</v>
      </c>
      <c r="F332" s="208">
        <v>-0.18668438859352343</v>
      </c>
      <c r="G332" s="205">
        <v>35185</v>
      </c>
      <c r="H332" s="206">
        <v>-6.4029580761864269E-2</v>
      </c>
      <c r="I332" s="207">
        <v>60671</v>
      </c>
      <c r="J332" s="208">
        <v>-8.3824106792304676E-2</v>
      </c>
      <c r="K332" s="205">
        <v>7411</v>
      </c>
      <c r="L332" s="206">
        <v>-4.8041104688503533E-2</v>
      </c>
      <c r="M332" s="207">
        <v>118030</v>
      </c>
      <c r="N332" s="208">
        <v>-9.0846068523539603E-2</v>
      </c>
      <c r="O332" s="205">
        <v>97703</v>
      </c>
      <c r="P332" s="206">
        <v>2.6658680621230335E-2</v>
      </c>
      <c r="Q332" s="207">
        <v>215733</v>
      </c>
      <c r="R332" s="208">
        <v>-4.114405084670425E-2</v>
      </c>
    </row>
    <row r="333" spans="2:18" hidden="1" outlineLevel="1" x14ac:dyDescent="0.25">
      <c r="B333" s="43" t="s">
        <v>61</v>
      </c>
      <c r="C333" s="205">
        <v>1621</v>
      </c>
      <c r="D333" s="206">
        <v>0.29369513168395844</v>
      </c>
      <c r="E333" s="207">
        <v>12588</v>
      </c>
      <c r="F333" s="208">
        <v>-0.30070551636020226</v>
      </c>
      <c r="G333" s="205">
        <v>34995</v>
      </c>
      <c r="H333" s="206">
        <v>-0.13245574892161238</v>
      </c>
      <c r="I333" s="207">
        <v>63496</v>
      </c>
      <c r="J333" s="208">
        <v>-7.3929847589878195E-2</v>
      </c>
      <c r="K333" s="205">
        <v>6929</v>
      </c>
      <c r="L333" s="206">
        <v>0.17361111111111116</v>
      </c>
      <c r="M333" s="207">
        <v>119629</v>
      </c>
      <c r="N333" s="208">
        <v>-0.10765248655462811</v>
      </c>
      <c r="O333" s="205">
        <v>92421</v>
      </c>
      <c r="P333" s="206">
        <v>-0.10627496107764167</v>
      </c>
      <c r="Q333" s="207">
        <v>212050</v>
      </c>
      <c r="R333" s="208">
        <v>-0.10705262094057399</v>
      </c>
    </row>
    <row r="334" spans="2:18" collapsed="1" x14ac:dyDescent="0.25">
      <c r="B334" s="145">
        <v>1990</v>
      </c>
      <c r="C334" s="212">
        <v>26316</v>
      </c>
      <c r="D334" s="213">
        <v>0.46517454484716891</v>
      </c>
      <c r="E334" s="212">
        <v>249707</v>
      </c>
      <c r="F334" s="213">
        <v>-6.2157990212463932E-2</v>
      </c>
      <c r="G334" s="212">
        <v>701532</v>
      </c>
      <c r="H334" s="213">
        <v>-1.5857784960355503E-2</v>
      </c>
      <c r="I334" s="212">
        <v>1290107</v>
      </c>
      <c r="J334" s="213">
        <v>5.2994705263475828E-2</v>
      </c>
      <c r="K334" s="212">
        <v>135858</v>
      </c>
      <c r="L334" s="213">
        <v>-2.1167756995878806E-2</v>
      </c>
      <c r="M334" s="212">
        <v>2403520</v>
      </c>
      <c r="N334" s="213">
        <v>1.7996814100970315E-2</v>
      </c>
      <c r="O334" s="212">
        <v>1893768</v>
      </c>
      <c r="P334" s="213">
        <v>4.3292580807234859E-2</v>
      </c>
      <c r="Q334" s="212">
        <v>4297288</v>
      </c>
      <c r="R334" s="213">
        <v>2.8991576818519604E-2</v>
      </c>
    </row>
    <row r="335" spans="2:18" hidden="1" outlineLevel="1" x14ac:dyDescent="0.25">
      <c r="B335" s="43" t="s">
        <v>49</v>
      </c>
      <c r="C335" s="205">
        <v>1291</v>
      </c>
      <c r="D335" s="206">
        <v>0.81065918653576441</v>
      </c>
      <c r="E335" s="207">
        <v>12763</v>
      </c>
      <c r="F335" s="208">
        <v>-0.14702933903628956</v>
      </c>
      <c r="G335" s="205">
        <v>36818</v>
      </c>
      <c r="H335" s="206">
        <v>-0.12156132942046616</v>
      </c>
      <c r="I335" s="207">
        <v>55607</v>
      </c>
      <c r="J335" s="208">
        <v>-4.4372647751293237E-2</v>
      </c>
      <c r="K335" s="205">
        <v>7159</v>
      </c>
      <c r="L335" s="206">
        <v>3.6484725640654414E-2</v>
      </c>
      <c r="M335" s="207">
        <v>113638</v>
      </c>
      <c r="N335" s="208">
        <v>-7.3741696213881047E-2</v>
      </c>
      <c r="O335" s="205">
        <v>104373</v>
      </c>
      <c r="P335" s="206">
        <v>1.1030328607877227E-3</v>
      </c>
      <c r="Q335" s="207">
        <v>218011</v>
      </c>
      <c r="R335" s="208">
        <v>-3.9357900441961191E-2</v>
      </c>
    </row>
    <row r="336" spans="2:18" hidden="1" outlineLevel="1" x14ac:dyDescent="0.25">
      <c r="B336" s="43" t="s">
        <v>50</v>
      </c>
      <c r="C336" s="205">
        <v>634</v>
      </c>
      <c r="D336" s="206">
        <v>-3.9393939393939426E-2</v>
      </c>
      <c r="E336" s="207">
        <v>11987</v>
      </c>
      <c r="F336" s="208">
        <v>-0.15980935024882592</v>
      </c>
      <c r="G336" s="205">
        <v>32790</v>
      </c>
      <c r="H336" s="206">
        <v>-0.16362708838158402</v>
      </c>
      <c r="I336" s="207">
        <v>60997</v>
      </c>
      <c r="J336" s="208">
        <v>3.3059530866288434E-2</v>
      </c>
      <c r="K336" s="205">
        <v>7650</v>
      </c>
      <c r="L336" s="206">
        <v>0.26237623762376239</v>
      </c>
      <c r="M336" s="207">
        <v>114058</v>
      </c>
      <c r="N336" s="208">
        <v>-4.343450439041574E-2</v>
      </c>
      <c r="O336" s="205">
        <v>78092</v>
      </c>
      <c r="P336" s="206">
        <v>-9.7640452034850167E-2</v>
      </c>
      <c r="Q336" s="207">
        <v>192150</v>
      </c>
      <c r="R336" s="208">
        <v>-6.6231248086539463E-2</v>
      </c>
    </row>
    <row r="337" spans="2:18" hidden="1" outlineLevel="1" x14ac:dyDescent="0.25">
      <c r="B337" s="43" t="s">
        <v>51</v>
      </c>
      <c r="C337" s="205">
        <v>615</v>
      </c>
      <c r="D337" s="206">
        <v>0.8693009118541033</v>
      </c>
      <c r="E337" s="207">
        <v>10057</v>
      </c>
      <c r="F337" s="208">
        <v>-0.29715563631281017</v>
      </c>
      <c r="G337" s="205">
        <v>35285</v>
      </c>
      <c r="H337" s="206">
        <v>-8.6377877320628627E-2</v>
      </c>
      <c r="I337" s="207">
        <v>67127</v>
      </c>
      <c r="J337" s="208">
        <v>2.2669449565045241E-2</v>
      </c>
      <c r="K337" s="205">
        <v>8521</v>
      </c>
      <c r="L337" s="206">
        <v>5.9024908511391416E-3</v>
      </c>
      <c r="M337" s="207">
        <v>121605</v>
      </c>
      <c r="N337" s="208">
        <v>-4.5254339753001083E-2</v>
      </c>
      <c r="O337" s="205">
        <v>86197</v>
      </c>
      <c r="P337" s="206">
        <v>1.4691167641761593E-2</v>
      </c>
      <c r="Q337" s="207">
        <v>207802</v>
      </c>
      <c r="R337" s="208">
        <v>-2.1269981819723283E-2</v>
      </c>
    </row>
    <row r="338" spans="2:18" hidden="1" outlineLevel="1" x14ac:dyDescent="0.25">
      <c r="B338" s="43" t="s">
        <v>52</v>
      </c>
      <c r="C338" s="205">
        <v>1113</v>
      </c>
      <c r="D338" s="206">
        <v>1.2901234567901234</v>
      </c>
      <c r="E338" s="207">
        <v>11624</v>
      </c>
      <c r="F338" s="208">
        <v>-0.24573356693271042</v>
      </c>
      <c r="G338" s="205">
        <v>43443</v>
      </c>
      <c r="H338" s="206">
        <v>0.12267417820963411</v>
      </c>
      <c r="I338" s="207">
        <v>64985</v>
      </c>
      <c r="J338" s="208">
        <v>6.8568609717997164E-2</v>
      </c>
      <c r="K338" s="205">
        <v>6669</v>
      </c>
      <c r="L338" s="206">
        <v>0.13766632548618229</v>
      </c>
      <c r="M338" s="207">
        <v>127834</v>
      </c>
      <c r="N338" s="208">
        <v>5.4127154283829526E-2</v>
      </c>
      <c r="O338" s="205">
        <v>98645</v>
      </c>
      <c r="P338" s="206">
        <v>0.15506662607433075</v>
      </c>
      <c r="Q338" s="207">
        <v>226479</v>
      </c>
      <c r="R338" s="208">
        <v>9.58378493458234E-2</v>
      </c>
    </row>
    <row r="339" spans="2:18" hidden="1" outlineLevel="1" x14ac:dyDescent="0.25">
      <c r="B339" s="43" t="s">
        <v>53</v>
      </c>
      <c r="C339" s="205">
        <v>568</v>
      </c>
      <c r="D339" s="206">
        <v>-3.0716723549488067E-2</v>
      </c>
      <c r="E339" s="207">
        <v>16415</v>
      </c>
      <c r="F339" s="208">
        <v>-8.2294403756918433E-2</v>
      </c>
      <c r="G339" s="205">
        <v>44735</v>
      </c>
      <c r="H339" s="206">
        <v>7.8237605148352651E-2</v>
      </c>
      <c r="I339" s="207">
        <v>75646</v>
      </c>
      <c r="J339" s="208">
        <v>0.11705725128841249</v>
      </c>
      <c r="K339" s="205">
        <v>6478</v>
      </c>
      <c r="L339" s="206">
        <v>8.3821315040990552E-2</v>
      </c>
      <c r="M339" s="207">
        <v>143842</v>
      </c>
      <c r="N339" s="208">
        <v>7.6194466474135414E-2</v>
      </c>
      <c r="O339" s="205">
        <v>118550</v>
      </c>
      <c r="P339" s="206">
        <v>0.21833410410564724</v>
      </c>
      <c r="Q339" s="207">
        <v>262392</v>
      </c>
      <c r="R339" s="208">
        <v>0.13607807311127762</v>
      </c>
    </row>
    <row r="340" spans="2:18" hidden="1" outlineLevel="1" x14ac:dyDescent="0.25">
      <c r="B340" s="43" t="s">
        <v>54</v>
      </c>
      <c r="C340" s="205">
        <v>345</v>
      </c>
      <c r="D340" s="206">
        <v>-0.54842931937172779</v>
      </c>
      <c r="E340" s="207">
        <v>13760</v>
      </c>
      <c r="F340" s="208">
        <v>-0.28209944174883916</v>
      </c>
      <c r="G340" s="205">
        <v>39054</v>
      </c>
      <c r="H340" s="206">
        <v>3.3612110946432461E-2</v>
      </c>
      <c r="I340" s="207">
        <v>64062</v>
      </c>
      <c r="J340" s="208">
        <v>9.2630178574474309E-2</v>
      </c>
      <c r="K340" s="205">
        <v>4665</v>
      </c>
      <c r="L340" s="206">
        <v>8.4631481050918334E-2</v>
      </c>
      <c r="M340" s="207">
        <v>121886</v>
      </c>
      <c r="N340" s="208">
        <v>1.0269629580511808E-2</v>
      </c>
      <c r="O340" s="205">
        <v>119542</v>
      </c>
      <c r="P340" s="206">
        <v>0.19703599859810739</v>
      </c>
      <c r="Q340" s="207">
        <v>241428</v>
      </c>
      <c r="R340" s="208">
        <v>9.4851980844579797E-2</v>
      </c>
    </row>
    <row r="341" spans="2:18" hidden="1" outlineLevel="1" x14ac:dyDescent="0.25">
      <c r="B341" s="43" t="s">
        <v>55</v>
      </c>
      <c r="C341" s="205">
        <v>786</v>
      </c>
      <c r="D341" s="206">
        <v>0.12125534950071337</v>
      </c>
      <c r="E341" s="207">
        <v>9976</v>
      </c>
      <c r="F341" s="208">
        <v>-0.19567846488752716</v>
      </c>
      <c r="G341" s="205">
        <v>29718</v>
      </c>
      <c r="H341" s="206">
        <v>2.8126621691748843E-2</v>
      </c>
      <c r="I341" s="207">
        <v>51880</v>
      </c>
      <c r="J341" s="208">
        <v>-7.6638308475420969E-2</v>
      </c>
      <c r="K341" s="205">
        <v>6626</v>
      </c>
      <c r="L341" s="206">
        <v>0.19862518089725034</v>
      </c>
      <c r="M341" s="207">
        <v>98986</v>
      </c>
      <c r="N341" s="208">
        <v>-4.5669716456330778E-2</v>
      </c>
      <c r="O341" s="205">
        <v>77904</v>
      </c>
      <c r="P341" s="206">
        <v>0.2380452920143028</v>
      </c>
      <c r="Q341" s="207">
        <v>176890</v>
      </c>
      <c r="R341" s="208">
        <v>6.1458883394940322E-2</v>
      </c>
    </row>
    <row r="342" spans="2:18" hidden="1" outlineLevel="1" x14ac:dyDescent="0.25">
      <c r="B342" s="43" t="s">
        <v>56</v>
      </c>
      <c r="C342" s="205">
        <v>765</v>
      </c>
      <c r="D342" s="206">
        <v>0.10071942446043169</v>
      </c>
      <c r="E342" s="207">
        <v>10878</v>
      </c>
      <c r="F342" s="208">
        <v>-0.21270898168922348</v>
      </c>
      <c r="G342" s="205">
        <v>29190</v>
      </c>
      <c r="H342" s="206">
        <v>8.2287595145036363E-4</v>
      </c>
      <c r="I342" s="207">
        <v>60708</v>
      </c>
      <c r="J342" s="208">
        <v>1.8761537170666198E-2</v>
      </c>
      <c r="K342" s="205">
        <v>7256</v>
      </c>
      <c r="L342" s="206">
        <v>0.21358086636561291</v>
      </c>
      <c r="M342" s="207">
        <v>108797</v>
      </c>
      <c r="N342" s="208">
        <v>-4.1191062454803973E-3</v>
      </c>
      <c r="O342" s="205">
        <v>68383</v>
      </c>
      <c r="P342" s="206">
        <v>0.14433213962984026</v>
      </c>
      <c r="Q342" s="207">
        <v>177180</v>
      </c>
      <c r="R342" s="208">
        <v>4.8371349960060428E-2</v>
      </c>
    </row>
    <row r="343" spans="2:18" collapsed="1" x14ac:dyDescent="0.25">
      <c r="B343" s="30" t="s">
        <v>179</v>
      </c>
      <c r="C343" s="31">
        <v>6354</v>
      </c>
      <c r="D343" s="32">
        <v>-6.2912865681030716E-4</v>
      </c>
      <c r="E343" s="31">
        <v>110534</v>
      </c>
      <c r="F343" s="32">
        <v>-4.3326986325082251E-2</v>
      </c>
      <c r="G343" s="31">
        <v>278194</v>
      </c>
      <c r="H343" s="32">
        <v>7.8258779936667411E-2</v>
      </c>
      <c r="I343" s="31">
        <v>453091</v>
      </c>
      <c r="J343" s="32">
        <v>-9.9466177784867105E-3</v>
      </c>
      <c r="K343" s="31">
        <v>51659</v>
      </c>
      <c r="L343" s="32">
        <v>0.29545853499510999</v>
      </c>
      <c r="M343" s="31">
        <v>899832</v>
      </c>
      <c r="N343" s="32">
        <v>2.5541900638348158E-2</v>
      </c>
      <c r="O343" s="31">
        <v>673167</v>
      </c>
      <c r="P343" s="32">
        <v>0.15803118167289698</v>
      </c>
      <c r="Q343" s="31">
        <v>1572999</v>
      </c>
      <c r="R343" s="32">
        <v>7.8339014097252191E-2</v>
      </c>
    </row>
    <row r="344" spans="2:18" hidden="1" outlineLevel="1" x14ac:dyDescent="0.25">
      <c r="B344" s="43" t="s">
        <v>58</v>
      </c>
      <c r="C344" s="205">
        <v>648</v>
      </c>
      <c r="D344" s="206">
        <v>-0.32849740932642491</v>
      </c>
      <c r="E344" s="207">
        <v>14211</v>
      </c>
      <c r="F344" s="208">
        <v>-0.10572021899188222</v>
      </c>
      <c r="G344" s="205">
        <v>36949</v>
      </c>
      <c r="H344" s="206">
        <v>0.14386106123459852</v>
      </c>
      <c r="I344" s="207">
        <v>63931</v>
      </c>
      <c r="J344" s="208">
        <v>4.7259443698194792E-2</v>
      </c>
      <c r="K344" s="205">
        <v>8557</v>
      </c>
      <c r="L344" s="206">
        <v>0.46123633879781423</v>
      </c>
      <c r="M344" s="207">
        <v>124296</v>
      </c>
      <c r="N344" s="208">
        <v>7.0963294847492753E-2</v>
      </c>
      <c r="O344" s="205">
        <v>81454</v>
      </c>
      <c r="P344" s="206">
        <v>0.15170024743725707</v>
      </c>
      <c r="Q344" s="207">
        <v>205750</v>
      </c>
      <c r="R344" s="208">
        <v>0.10153384907781682</v>
      </c>
    </row>
    <row r="345" spans="2:18" hidden="1" outlineLevel="1" x14ac:dyDescent="0.25">
      <c r="B345" s="43" t="s">
        <v>59</v>
      </c>
      <c r="C345" s="205">
        <v>1078</v>
      </c>
      <c r="D345" s="206">
        <v>2.2770398481973375E-2</v>
      </c>
      <c r="E345" s="207">
        <v>18231</v>
      </c>
      <c r="F345" s="208">
        <v>-1.6666666666666718E-2</v>
      </c>
      <c r="G345" s="205">
        <v>43576</v>
      </c>
      <c r="H345" s="206">
        <v>0.13710140389332492</v>
      </c>
      <c r="I345" s="207">
        <v>71500</v>
      </c>
      <c r="J345" s="208">
        <v>5.4510058403633987E-2</v>
      </c>
      <c r="K345" s="205">
        <v>7975</v>
      </c>
      <c r="L345" s="206">
        <v>0.44291659127917504</v>
      </c>
      <c r="M345" s="207">
        <v>142360</v>
      </c>
      <c r="N345" s="208">
        <v>8.4672411559883365E-2</v>
      </c>
      <c r="O345" s="205">
        <v>117387</v>
      </c>
      <c r="P345" s="206">
        <v>0.17512738630334468</v>
      </c>
      <c r="Q345" s="207">
        <v>259747</v>
      </c>
      <c r="R345" s="208">
        <v>0.12376481785930604</v>
      </c>
    </row>
    <row r="346" spans="2:18" hidden="1" outlineLevel="1" x14ac:dyDescent="0.25">
      <c r="B346" s="43" t="s">
        <v>60</v>
      </c>
      <c r="C346" s="205">
        <v>1673</v>
      </c>
      <c r="D346" s="206">
        <v>1.0180940892641739</v>
      </c>
      <c r="E346" s="207">
        <v>16552</v>
      </c>
      <c r="F346" s="208">
        <v>-6.1731194376736021E-2</v>
      </c>
      <c r="G346" s="205">
        <v>37592</v>
      </c>
      <c r="H346" s="206">
        <v>3.9228153595223025E-2</v>
      </c>
      <c r="I346" s="207">
        <v>66222</v>
      </c>
      <c r="J346" s="208">
        <v>-1.6967267869071434E-2</v>
      </c>
      <c r="K346" s="205">
        <v>7785</v>
      </c>
      <c r="L346" s="206">
        <v>0.54341792228390173</v>
      </c>
      <c r="M346" s="207">
        <v>129824</v>
      </c>
      <c r="N346" s="208">
        <v>2.1817838365393749E-2</v>
      </c>
      <c r="O346" s="205">
        <v>95166</v>
      </c>
      <c r="P346" s="206">
        <v>8.0057199927365152E-2</v>
      </c>
      <c r="Q346" s="207">
        <v>224990</v>
      </c>
      <c r="R346" s="208">
        <v>4.5667490844193193E-2</v>
      </c>
    </row>
    <row r="347" spans="2:18" hidden="1" outlineLevel="1" x14ac:dyDescent="0.25">
      <c r="B347" s="43" t="s">
        <v>61</v>
      </c>
      <c r="C347" s="205">
        <v>1253</v>
      </c>
      <c r="D347" s="206">
        <v>0.58808618504435994</v>
      </c>
      <c r="E347" s="207">
        <v>18001</v>
      </c>
      <c r="F347" s="208">
        <v>6.992615797717594E-3</v>
      </c>
      <c r="G347" s="205">
        <v>40338</v>
      </c>
      <c r="H347" s="206">
        <v>7.4928817623258759E-3</v>
      </c>
      <c r="I347" s="207">
        <v>68565</v>
      </c>
      <c r="J347" s="208">
        <v>-2.9154395106479436E-2</v>
      </c>
      <c r="K347" s="205">
        <v>5904</v>
      </c>
      <c r="L347" s="206">
        <v>0.10231516056758783</v>
      </c>
      <c r="M347" s="207">
        <v>134061</v>
      </c>
      <c r="N347" s="208">
        <v>-4.6182517466940576E-3</v>
      </c>
      <c r="O347" s="205">
        <v>103411</v>
      </c>
      <c r="P347" s="206">
        <v>6.5873015873015861E-2</v>
      </c>
      <c r="Q347" s="207">
        <v>237472</v>
      </c>
      <c r="R347" s="208">
        <v>2.4898253367457546E-2</v>
      </c>
    </row>
    <row r="348" spans="2:18" collapsed="1" x14ac:dyDescent="0.25">
      <c r="B348" s="145">
        <v>1989</v>
      </c>
      <c r="C348" s="212">
        <v>17961</v>
      </c>
      <c r="D348" s="213">
        <v>0.29122933141624729</v>
      </c>
      <c r="E348" s="212">
        <v>266257</v>
      </c>
      <c r="F348" s="213">
        <v>-0.12890835866112238</v>
      </c>
      <c r="G348" s="212">
        <v>712836</v>
      </c>
      <c r="H348" s="213">
        <v>5.1439110644850849E-3</v>
      </c>
      <c r="I348" s="212">
        <v>1225179</v>
      </c>
      <c r="J348" s="213">
        <v>1.8974271539840215E-2</v>
      </c>
      <c r="K348" s="212">
        <v>138796</v>
      </c>
      <c r="L348" s="213">
        <v>0.21655900218250657</v>
      </c>
      <c r="M348" s="212">
        <v>2361029</v>
      </c>
      <c r="N348" s="213">
        <v>6.7448088892640978E-3</v>
      </c>
      <c r="O348" s="212">
        <v>1815184</v>
      </c>
      <c r="P348" s="213">
        <v>8.8074770433501426E-2</v>
      </c>
      <c r="Q348" s="212">
        <v>4176213</v>
      </c>
      <c r="R348" s="213">
        <v>4.0550756154783096E-2</v>
      </c>
    </row>
    <row r="349" spans="2:18" hidden="1" outlineLevel="1" x14ac:dyDescent="0.25">
      <c r="B349" s="43" t="s">
        <v>49</v>
      </c>
      <c r="C349" s="205">
        <v>713</v>
      </c>
      <c r="D349" s="206">
        <v>-0.24550264550264556</v>
      </c>
      <c r="E349" s="207">
        <v>14963</v>
      </c>
      <c r="F349" s="208">
        <v>-5.2194843858871187E-2</v>
      </c>
      <c r="G349" s="205">
        <v>41913</v>
      </c>
      <c r="H349" s="206">
        <v>3.7553223091395083E-2</v>
      </c>
      <c r="I349" s="207">
        <v>58189</v>
      </c>
      <c r="J349" s="208">
        <v>4.054940124926576E-3</v>
      </c>
      <c r="K349" s="205">
        <v>6907</v>
      </c>
      <c r="L349" s="206">
        <v>0.13995708862848666</v>
      </c>
      <c r="M349" s="207">
        <v>122685</v>
      </c>
      <c r="N349" s="208">
        <v>1.2745478409456723E-2</v>
      </c>
      <c r="O349" s="205">
        <v>104258</v>
      </c>
      <c r="P349" s="206">
        <v>0.28713580246913573</v>
      </c>
      <c r="Q349" s="207">
        <v>226943</v>
      </c>
      <c r="R349" s="208">
        <v>0.12269653360772925</v>
      </c>
    </row>
    <row r="350" spans="2:18" hidden="1" outlineLevel="1" x14ac:dyDescent="0.25">
      <c r="B350" s="43" t="s">
        <v>50</v>
      </c>
      <c r="C350" s="205">
        <v>660</v>
      </c>
      <c r="D350" s="206">
        <v>-0.15057915057915061</v>
      </c>
      <c r="E350" s="207">
        <v>14267</v>
      </c>
      <c r="F350" s="208">
        <v>-0.10134794658604185</v>
      </c>
      <c r="G350" s="205">
        <v>39205</v>
      </c>
      <c r="H350" s="206">
        <v>3.277047496114438E-2</v>
      </c>
      <c r="I350" s="207">
        <v>59045</v>
      </c>
      <c r="J350" s="208">
        <v>-0.11516559268694737</v>
      </c>
      <c r="K350" s="205">
        <v>6060</v>
      </c>
      <c r="L350" s="206">
        <v>7.0293182620982053E-2</v>
      </c>
      <c r="M350" s="207">
        <v>119237</v>
      </c>
      <c r="N350" s="208">
        <v>-6.1170338409209046E-2</v>
      </c>
      <c r="O350" s="205">
        <v>86542</v>
      </c>
      <c r="P350" s="206">
        <v>0.15677756539638832</v>
      </c>
      <c r="Q350" s="207">
        <v>205779</v>
      </c>
      <c r="R350" s="208">
        <v>1.9621542074829357E-2</v>
      </c>
    </row>
    <row r="351" spans="2:18" hidden="1" outlineLevel="1" x14ac:dyDescent="0.25">
      <c r="B351" s="43" t="s">
        <v>51</v>
      </c>
      <c r="C351" s="205">
        <v>329</v>
      </c>
      <c r="D351" s="206">
        <v>-0.67067067067067065</v>
      </c>
      <c r="E351" s="207">
        <v>14309</v>
      </c>
      <c r="F351" s="208">
        <v>2.728121186014798E-2</v>
      </c>
      <c r="G351" s="205">
        <v>38621</v>
      </c>
      <c r="H351" s="206">
        <v>0.17707476151290735</v>
      </c>
      <c r="I351" s="207">
        <v>65639</v>
      </c>
      <c r="J351" s="208">
        <v>-7.2746521476103609E-3</v>
      </c>
      <c r="K351" s="205">
        <v>8471</v>
      </c>
      <c r="L351" s="206">
        <v>0.32920131806056796</v>
      </c>
      <c r="M351" s="207">
        <v>127369</v>
      </c>
      <c r="N351" s="208">
        <v>5.9360236875374284E-2</v>
      </c>
      <c r="O351" s="205">
        <v>84949</v>
      </c>
      <c r="P351" s="206">
        <v>0.2180814453685116</v>
      </c>
      <c r="Q351" s="207">
        <v>212318</v>
      </c>
      <c r="R351" s="208">
        <v>0.1176278609479291</v>
      </c>
    </row>
    <row r="352" spans="2:18" hidden="1" outlineLevel="1" x14ac:dyDescent="0.25">
      <c r="B352" s="43" t="s">
        <v>52</v>
      </c>
      <c r="C352" s="205">
        <v>486</v>
      </c>
      <c r="D352" s="206">
        <v>-0.5164179104477612</v>
      </c>
      <c r="E352" s="207">
        <v>15411</v>
      </c>
      <c r="F352" s="208">
        <v>0.2456353055286129</v>
      </c>
      <c r="G352" s="205">
        <v>38696</v>
      </c>
      <c r="H352" s="206">
        <v>0.13053640294495739</v>
      </c>
      <c r="I352" s="207">
        <v>60815</v>
      </c>
      <c r="J352" s="208">
        <v>6.1212672677641855E-3</v>
      </c>
      <c r="K352" s="205">
        <v>5862</v>
      </c>
      <c r="L352" s="206">
        <v>2.2322985699337217E-2</v>
      </c>
      <c r="M352" s="207">
        <v>121270</v>
      </c>
      <c r="N352" s="208">
        <v>6.579132391197362E-2</v>
      </c>
      <c r="O352" s="205">
        <v>85402</v>
      </c>
      <c r="P352" s="206">
        <v>0.34022786478767153</v>
      </c>
      <c r="Q352" s="207">
        <v>206672</v>
      </c>
      <c r="R352" s="208">
        <v>0.16430993881896949</v>
      </c>
    </row>
    <row r="353" spans="2:18" hidden="1" outlineLevel="1" x14ac:dyDescent="0.25">
      <c r="B353" s="43" t="s">
        <v>53</v>
      </c>
      <c r="C353" s="205">
        <v>586</v>
      </c>
      <c r="D353" s="206">
        <v>-0.36853448275862066</v>
      </c>
      <c r="E353" s="207">
        <v>17887</v>
      </c>
      <c r="F353" s="208">
        <v>0.37985034328473355</v>
      </c>
      <c r="G353" s="205">
        <v>41489</v>
      </c>
      <c r="H353" s="206">
        <v>5.6425534081939288E-2</v>
      </c>
      <c r="I353" s="207">
        <v>67719</v>
      </c>
      <c r="J353" s="208">
        <v>5.8969787952711572E-2</v>
      </c>
      <c r="K353" s="205">
        <v>5977</v>
      </c>
      <c r="L353" s="206">
        <v>0.10195427728613571</v>
      </c>
      <c r="M353" s="207">
        <v>133658</v>
      </c>
      <c r="N353" s="208">
        <v>9.0765162890905637E-2</v>
      </c>
      <c r="O353" s="205">
        <v>97305</v>
      </c>
      <c r="P353" s="206">
        <v>0.33161359188756445</v>
      </c>
      <c r="Q353" s="207">
        <v>230963</v>
      </c>
      <c r="R353" s="208">
        <v>0.18073810509741373</v>
      </c>
    </row>
    <row r="354" spans="2:18" hidden="1" outlineLevel="1" x14ac:dyDescent="0.25">
      <c r="B354" s="43" t="s">
        <v>54</v>
      </c>
      <c r="C354" s="205">
        <v>764</v>
      </c>
      <c r="D354" s="206">
        <v>-0.26959847036328877</v>
      </c>
      <c r="E354" s="207">
        <v>19167</v>
      </c>
      <c r="F354" s="208">
        <v>0.29594320486815406</v>
      </c>
      <c r="G354" s="205">
        <v>37784</v>
      </c>
      <c r="H354" s="206">
        <v>-0.20983729976159604</v>
      </c>
      <c r="I354" s="207">
        <v>58631</v>
      </c>
      <c r="J354" s="208">
        <v>4.8911390593412873E-2</v>
      </c>
      <c r="K354" s="205">
        <v>4301</v>
      </c>
      <c r="L354" s="206">
        <v>-4.1880151481399008E-2</v>
      </c>
      <c r="M354" s="207">
        <v>120647</v>
      </c>
      <c r="N354" s="208">
        <v>-2.7354079329248604E-2</v>
      </c>
      <c r="O354" s="205">
        <v>99865</v>
      </c>
      <c r="P354" s="206">
        <v>0.29335353692335597</v>
      </c>
      <c r="Q354" s="207">
        <v>220512</v>
      </c>
      <c r="R354" s="208">
        <v>9.5690023552326808E-2</v>
      </c>
    </row>
    <row r="355" spans="2:18" hidden="1" outlineLevel="1" x14ac:dyDescent="0.25">
      <c r="B355" s="43" t="s">
        <v>55</v>
      </c>
      <c r="C355" s="205">
        <v>701</v>
      </c>
      <c r="D355" s="206">
        <v>-8.1258191349934505E-2</v>
      </c>
      <c r="E355" s="207">
        <v>12403</v>
      </c>
      <c r="F355" s="208">
        <v>0.185188724319159</v>
      </c>
      <c r="G355" s="205">
        <v>28905</v>
      </c>
      <c r="H355" s="206">
        <v>3.7397265190395768E-2</v>
      </c>
      <c r="I355" s="207">
        <v>56186</v>
      </c>
      <c r="J355" s="208">
        <v>2.1749408983451568E-2</v>
      </c>
      <c r="K355" s="205">
        <v>5528</v>
      </c>
      <c r="L355" s="206">
        <v>3.6759189797449299E-2</v>
      </c>
      <c r="M355" s="207">
        <v>103723</v>
      </c>
      <c r="N355" s="208">
        <v>4.3354490861356121E-2</v>
      </c>
      <c r="O355" s="205">
        <v>62925</v>
      </c>
      <c r="P355" s="206">
        <v>0.17379868676316979</v>
      </c>
      <c r="Q355" s="207">
        <v>166648</v>
      </c>
      <c r="R355" s="208">
        <v>8.9053136497604823E-2</v>
      </c>
    </row>
    <row r="356" spans="2:18" hidden="1" outlineLevel="1" x14ac:dyDescent="0.25">
      <c r="B356" s="43" t="s">
        <v>56</v>
      </c>
      <c r="C356" s="205">
        <v>695</v>
      </c>
      <c r="D356" s="206">
        <v>-0.17556346381969157</v>
      </c>
      <c r="E356" s="207">
        <v>13817</v>
      </c>
      <c r="F356" s="208">
        <v>0.20619816673941505</v>
      </c>
      <c r="G356" s="205">
        <v>29166</v>
      </c>
      <c r="H356" s="206">
        <v>1.3200861529910402E-2</v>
      </c>
      <c r="I356" s="207">
        <v>59590</v>
      </c>
      <c r="J356" s="208">
        <v>-5.7120253164556933E-2</v>
      </c>
      <c r="K356" s="205">
        <v>5979</v>
      </c>
      <c r="L356" s="206">
        <v>8.1584659913169322E-2</v>
      </c>
      <c r="M356" s="207">
        <v>109247</v>
      </c>
      <c r="N356" s="208">
        <v>-5.1451571777219041E-3</v>
      </c>
      <c r="O356" s="205">
        <v>59758</v>
      </c>
      <c r="P356" s="206">
        <v>9.4328565934770348E-2</v>
      </c>
      <c r="Q356" s="207">
        <v>169005</v>
      </c>
      <c r="R356" s="208">
        <v>2.7892153583223278E-2</v>
      </c>
    </row>
    <row r="357" spans="2:18" collapsed="1" x14ac:dyDescent="0.25">
      <c r="B357" s="30" t="s">
        <v>180</v>
      </c>
      <c r="C357" s="31">
        <v>6358</v>
      </c>
      <c r="D357" s="32">
        <v>-0.33122962027979386</v>
      </c>
      <c r="E357" s="31">
        <v>115540</v>
      </c>
      <c r="F357" s="32">
        <v>1.581663604153305E-2</v>
      </c>
      <c r="G357" s="31">
        <v>258003</v>
      </c>
      <c r="H357" s="32">
        <v>0.19888755680709291</v>
      </c>
      <c r="I357" s="31">
        <v>457643</v>
      </c>
      <c r="J357" s="32">
        <v>8.5864445788992994E-2</v>
      </c>
      <c r="K357" s="31">
        <v>39877</v>
      </c>
      <c r="L357" s="32">
        <v>6.6172931928773826E-2</v>
      </c>
      <c r="M357" s="31">
        <v>877421</v>
      </c>
      <c r="N357" s="32">
        <v>0.10048074330214085</v>
      </c>
      <c r="O357" s="31">
        <v>581303</v>
      </c>
      <c r="P357" s="32">
        <v>0.267430071492891</v>
      </c>
      <c r="Q357" s="31">
        <v>1458724</v>
      </c>
      <c r="R357" s="32">
        <v>0.16144699567022358</v>
      </c>
    </row>
    <row r="358" spans="2:18" hidden="1" outlineLevel="1" x14ac:dyDescent="0.25">
      <c r="B358" s="43" t="s">
        <v>58</v>
      </c>
      <c r="C358" s="205">
        <v>965</v>
      </c>
      <c r="D358" s="206">
        <v>-0.28834808259587019</v>
      </c>
      <c r="E358" s="207">
        <v>15891</v>
      </c>
      <c r="F358" s="208">
        <v>-0.3267096008812812</v>
      </c>
      <c r="G358" s="205">
        <v>32302</v>
      </c>
      <c r="H358" s="206">
        <v>2.3381067038398262E-2</v>
      </c>
      <c r="I358" s="207">
        <v>61046</v>
      </c>
      <c r="J358" s="208">
        <v>5.1206059109245583E-3</v>
      </c>
      <c r="K358" s="205">
        <v>5856</v>
      </c>
      <c r="L358" s="206">
        <v>0.13246954167472436</v>
      </c>
      <c r="M358" s="207">
        <v>116060</v>
      </c>
      <c r="N358" s="208">
        <v>-5.2014245107328438E-2</v>
      </c>
      <c r="O358" s="205">
        <v>70725</v>
      </c>
      <c r="P358" s="206">
        <v>9.5543473209721563E-2</v>
      </c>
      <c r="Q358" s="207">
        <v>186785</v>
      </c>
      <c r="R358" s="208">
        <v>-1.0696045137310595E-3</v>
      </c>
    </row>
    <row r="359" spans="2:18" hidden="1" outlineLevel="1" x14ac:dyDescent="0.25">
      <c r="B359" s="43" t="s">
        <v>59</v>
      </c>
      <c r="C359" s="205">
        <v>1054</v>
      </c>
      <c r="D359" s="206">
        <v>-0.25035561877667145</v>
      </c>
      <c r="E359" s="207">
        <v>18540</v>
      </c>
      <c r="F359" s="208">
        <v>0.22757068132159164</v>
      </c>
      <c r="G359" s="205">
        <v>38322</v>
      </c>
      <c r="H359" s="206">
        <v>0.10674059954947146</v>
      </c>
      <c r="I359" s="207">
        <v>67804</v>
      </c>
      <c r="J359" s="208">
        <v>7.6544464379276977E-2</v>
      </c>
      <c r="K359" s="205">
        <v>5527</v>
      </c>
      <c r="L359" s="206">
        <v>0.14906444906444904</v>
      </c>
      <c r="M359" s="207">
        <v>131247</v>
      </c>
      <c r="N359" s="208">
        <v>0.10358368088255077</v>
      </c>
      <c r="O359" s="205">
        <v>99893</v>
      </c>
      <c r="P359" s="206">
        <v>0.41754530360867892</v>
      </c>
      <c r="Q359" s="207">
        <v>231140</v>
      </c>
      <c r="R359" s="208">
        <v>0.22039947834442986</v>
      </c>
    </row>
    <row r="360" spans="2:18" hidden="1" outlineLevel="1" x14ac:dyDescent="0.25">
      <c r="B360" s="43" t="s">
        <v>60</v>
      </c>
      <c r="C360" s="205">
        <v>829</v>
      </c>
      <c r="D360" s="206">
        <v>-0.31146179401993357</v>
      </c>
      <c r="E360" s="207">
        <v>17641</v>
      </c>
      <c r="F360" s="208">
        <v>0.18308631211857018</v>
      </c>
      <c r="G360" s="205">
        <v>36173</v>
      </c>
      <c r="H360" s="206">
        <v>0.22016460905349788</v>
      </c>
      <c r="I360" s="207">
        <v>67365</v>
      </c>
      <c r="J360" s="208">
        <v>8.8621709409996585E-2</v>
      </c>
      <c r="K360" s="205">
        <v>5044</v>
      </c>
      <c r="L360" s="206">
        <v>-1.7811201266574317E-3</v>
      </c>
      <c r="M360" s="207">
        <v>127052</v>
      </c>
      <c r="N360" s="208">
        <v>0.12739695638670745</v>
      </c>
      <c r="O360" s="205">
        <v>88112</v>
      </c>
      <c r="P360" s="206">
        <v>0.28835665511543906</v>
      </c>
      <c r="Q360" s="207">
        <v>215164</v>
      </c>
      <c r="R360" s="208">
        <v>0.18818682835779676</v>
      </c>
    </row>
    <row r="361" spans="2:18" hidden="1" outlineLevel="1" x14ac:dyDescent="0.25">
      <c r="B361" s="43" t="s">
        <v>61</v>
      </c>
      <c r="C361" s="205">
        <v>789</v>
      </c>
      <c r="D361" s="206">
        <v>-0.44240282685512367</v>
      </c>
      <c r="E361" s="207">
        <v>17876</v>
      </c>
      <c r="F361" s="208">
        <v>6.1457158126001943E-2</v>
      </c>
      <c r="G361" s="205">
        <v>40038</v>
      </c>
      <c r="H361" s="206">
        <v>0.17214122606710003</v>
      </c>
      <c r="I361" s="207">
        <v>70624</v>
      </c>
      <c r="J361" s="208">
        <v>0.18765660472546886</v>
      </c>
      <c r="K361" s="205">
        <v>5356</v>
      </c>
      <c r="L361" s="206">
        <v>9.50725822940095E-2</v>
      </c>
      <c r="M361" s="207">
        <v>134683</v>
      </c>
      <c r="N361" s="208">
        <v>0.15340412777254442</v>
      </c>
      <c r="O361" s="205">
        <v>97020</v>
      </c>
      <c r="P361" s="206">
        <v>0.27520307037144143</v>
      </c>
      <c r="Q361" s="207">
        <v>231703</v>
      </c>
      <c r="R361" s="208">
        <v>0.2014550017630099</v>
      </c>
    </row>
    <row r="362" spans="2:18" collapsed="1" x14ac:dyDescent="0.25">
      <c r="B362" s="145">
        <v>1988</v>
      </c>
      <c r="C362" s="212">
        <v>13910</v>
      </c>
      <c r="D362" s="213">
        <v>-0.33089614700081771</v>
      </c>
      <c r="E362" s="212">
        <v>305659</v>
      </c>
      <c r="F362" s="213">
        <v>3.9151025181629384E-2</v>
      </c>
      <c r="G362" s="212">
        <v>709188</v>
      </c>
      <c r="H362" s="213">
        <v>7.4052086046779264E-2</v>
      </c>
      <c r="I362" s="212">
        <v>1202365</v>
      </c>
      <c r="J362" s="213">
        <v>2.7472705893612837E-2</v>
      </c>
      <c r="K362" s="212">
        <v>114089</v>
      </c>
      <c r="L362" s="213">
        <v>0.11257496708762016</v>
      </c>
      <c r="M362" s="212">
        <v>2345211</v>
      </c>
      <c r="N362" s="213">
        <v>4.325028859178337E-2</v>
      </c>
      <c r="O362" s="212">
        <v>1668253</v>
      </c>
      <c r="P362" s="213">
        <v>0.25213385892963291</v>
      </c>
      <c r="Q362" s="212">
        <v>4013464</v>
      </c>
      <c r="R362" s="213">
        <v>0.12098132202408007</v>
      </c>
    </row>
    <row r="363" spans="2:18" hidden="1" outlineLevel="1" x14ac:dyDescent="0.25">
      <c r="B363" s="43" t="s">
        <v>49</v>
      </c>
      <c r="C363" s="205">
        <v>945</v>
      </c>
      <c r="D363" s="206">
        <v>-0.34962147281486577</v>
      </c>
      <c r="E363" s="207">
        <v>15787</v>
      </c>
      <c r="F363" s="208">
        <v>2.64629388816644E-2</v>
      </c>
      <c r="G363" s="205">
        <v>40396</v>
      </c>
      <c r="H363" s="206">
        <v>0.40224937517356296</v>
      </c>
      <c r="I363" s="207">
        <v>57954</v>
      </c>
      <c r="J363" s="208">
        <v>5.8791289096755239E-2</v>
      </c>
      <c r="K363" s="205">
        <v>6059</v>
      </c>
      <c r="L363" s="206">
        <v>0.17263402361137992</v>
      </c>
      <c r="M363" s="207">
        <v>121141</v>
      </c>
      <c r="N363" s="208">
        <v>0.1477772303494278</v>
      </c>
      <c r="O363" s="205">
        <v>81000</v>
      </c>
      <c r="P363" s="206">
        <v>0.27362495675964649</v>
      </c>
      <c r="Q363" s="207">
        <v>202141</v>
      </c>
      <c r="R363" s="208">
        <v>0.19509642785351944</v>
      </c>
    </row>
    <row r="364" spans="2:18" hidden="1" outlineLevel="1" x14ac:dyDescent="0.25">
      <c r="B364" s="43" t="s">
        <v>50</v>
      </c>
      <c r="C364" s="205">
        <v>777</v>
      </c>
      <c r="D364" s="206">
        <v>-0.41928251121076232</v>
      </c>
      <c r="E364" s="207">
        <v>15876</v>
      </c>
      <c r="F364" s="208">
        <v>0.12197879858657235</v>
      </c>
      <c r="G364" s="205">
        <v>37961</v>
      </c>
      <c r="H364" s="206">
        <v>0.336231475940723</v>
      </c>
      <c r="I364" s="207">
        <v>66730</v>
      </c>
      <c r="J364" s="208">
        <v>9.3647567851055546E-2</v>
      </c>
      <c r="K364" s="205">
        <v>5662</v>
      </c>
      <c r="L364" s="206">
        <v>-4.7923322683706027E-2</v>
      </c>
      <c r="M364" s="207">
        <v>127006</v>
      </c>
      <c r="N364" s="208">
        <v>0.14564315352697088</v>
      </c>
      <c r="O364" s="205">
        <v>74813</v>
      </c>
      <c r="P364" s="206">
        <v>0.21516746256050423</v>
      </c>
      <c r="Q364" s="207">
        <v>201819</v>
      </c>
      <c r="R364" s="208">
        <v>0.17046733091297139</v>
      </c>
    </row>
    <row r="365" spans="2:18" hidden="1" outlineLevel="1" x14ac:dyDescent="0.25">
      <c r="B365" s="43" t="s">
        <v>51</v>
      </c>
      <c r="C365" s="205">
        <v>999</v>
      </c>
      <c r="D365" s="206">
        <v>-0.25168539325842698</v>
      </c>
      <c r="E365" s="207">
        <v>13929</v>
      </c>
      <c r="F365" s="208">
        <v>1.2723571324705585E-2</v>
      </c>
      <c r="G365" s="205">
        <v>32811</v>
      </c>
      <c r="H365" s="206">
        <v>0.17219820656639628</v>
      </c>
      <c r="I365" s="207">
        <v>66120</v>
      </c>
      <c r="J365" s="208">
        <v>9.0387374461979864E-2</v>
      </c>
      <c r="K365" s="205">
        <v>6373</v>
      </c>
      <c r="L365" s="206">
        <v>1.5715857300016012E-3</v>
      </c>
      <c r="M365" s="207">
        <v>120232</v>
      </c>
      <c r="N365" s="208">
        <v>9.2203993386748007E-2</v>
      </c>
      <c r="O365" s="205">
        <v>69740</v>
      </c>
      <c r="P365" s="206">
        <v>0.29186425607587441</v>
      </c>
      <c r="Q365" s="207">
        <v>189972</v>
      </c>
      <c r="R365" s="208">
        <v>0.15789986956468738</v>
      </c>
    </row>
    <row r="366" spans="2:18" hidden="1" outlineLevel="1" x14ac:dyDescent="0.25">
      <c r="B366" s="43" t="s">
        <v>52</v>
      </c>
      <c r="C366" s="205">
        <v>1005</v>
      </c>
      <c r="D366" s="206">
        <v>-1.9512195121951237E-2</v>
      </c>
      <c r="E366" s="207">
        <v>12372</v>
      </c>
      <c r="F366" s="208">
        <v>3.3066132264529147E-2</v>
      </c>
      <c r="G366" s="205">
        <v>34228</v>
      </c>
      <c r="H366" s="206">
        <v>0.16429689094496225</v>
      </c>
      <c r="I366" s="207">
        <v>60445</v>
      </c>
      <c r="J366" s="208">
        <v>2.656204887824587E-2</v>
      </c>
      <c r="K366" s="205">
        <v>5734</v>
      </c>
      <c r="L366" s="206">
        <v>6.0281065088757302E-2</v>
      </c>
      <c r="M366" s="207">
        <v>113784</v>
      </c>
      <c r="N366" s="208">
        <v>6.6511697660467828E-2</v>
      </c>
      <c r="O366" s="205">
        <v>63722</v>
      </c>
      <c r="P366" s="206">
        <v>0.19439185769713774</v>
      </c>
      <c r="Q366" s="207">
        <v>177506</v>
      </c>
      <c r="R366" s="208">
        <v>0.10914214660176591</v>
      </c>
    </row>
    <row r="367" spans="2:18" hidden="1" outlineLevel="1" x14ac:dyDescent="0.25">
      <c r="B367" s="43" t="s">
        <v>53</v>
      </c>
      <c r="C367" s="205">
        <v>928</v>
      </c>
      <c r="D367" s="206">
        <v>-0.13432835820895528</v>
      </c>
      <c r="E367" s="207">
        <v>12963</v>
      </c>
      <c r="F367" s="208">
        <v>4.8192771084337283E-2</v>
      </c>
      <c r="G367" s="205">
        <v>39273</v>
      </c>
      <c r="H367" s="206">
        <v>0.23391353525197944</v>
      </c>
      <c r="I367" s="207">
        <v>63948</v>
      </c>
      <c r="J367" s="208">
        <v>7.5823085075957586E-2</v>
      </c>
      <c r="K367" s="205">
        <v>5424</v>
      </c>
      <c r="L367" s="206">
        <v>8.3499800239712263E-2</v>
      </c>
      <c r="M367" s="207">
        <v>122536</v>
      </c>
      <c r="N367" s="208">
        <v>0.11686749184242662</v>
      </c>
      <c r="O367" s="205">
        <v>73073</v>
      </c>
      <c r="P367" s="206">
        <v>0.21395820181413439</v>
      </c>
      <c r="Q367" s="207">
        <v>195609</v>
      </c>
      <c r="R367" s="208">
        <v>0.15126421357440489</v>
      </c>
    </row>
    <row r="368" spans="2:18" hidden="1" outlineLevel="1" x14ac:dyDescent="0.25">
      <c r="B368" s="43" t="s">
        <v>54</v>
      </c>
      <c r="C368" s="205">
        <v>1046</v>
      </c>
      <c r="D368" s="206">
        <v>-0.12321877619446775</v>
      </c>
      <c r="E368" s="207">
        <v>14790</v>
      </c>
      <c r="F368" s="208">
        <v>0.19602134885977684</v>
      </c>
      <c r="G368" s="205">
        <v>47818</v>
      </c>
      <c r="H368" s="206">
        <v>0.72422745465690697</v>
      </c>
      <c r="I368" s="207">
        <v>55897</v>
      </c>
      <c r="J368" s="208">
        <v>3.4440002960989036E-2</v>
      </c>
      <c r="K368" s="205">
        <v>4489</v>
      </c>
      <c r="L368" s="206">
        <v>-2.6036016489477065E-2</v>
      </c>
      <c r="M368" s="207">
        <v>124040</v>
      </c>
      <c r="N368" s="208">
        <v>0.24118194462511378</v>
      </c>
      <c r="O368" s="205">
        <v>77214</v>
      </c>
      <c r="P368" s="206">
        <v>0.35095792144169358</v>
      </c>
      <c r="Q368" s="207">
        <v>201254</v>
      </c>
      <c r="R368" s="208">
        <v>0.281121890357243</v>
      </c>
    </row>
    <row r="369" spans="2:18" hidden="1" outlineLevel="1" x14ac:dyDescent="0.25">
      <c r="B369" s="43" t="s">
        <v>55</v>
      </c>
      <c r="C369" s="205">
        <v>763</v>
      </c>
      <c r="D369" s="206">
        <v>-7.2904009720534679E-2</v>
      </c>
      <c r="E369" s="207">
        <v>10465</v>
      </c>
      <c r="F369" s="208">
        <v>0.40639698965192861</v>
      </c>
      <c r="G369" s="205">
        <v>27863</v>
      </c>
      <c r="H369" s="206">
        <v>0.19995693367786394</v>
      </c>
      <c r="I369" s="207">
        <v>54990</v>
      </c>
      <c r="J369" s="208">
        <v>4.3928923988153956E-2</v>
      </c>
      <c r="K369" s="205">
        <v>5332</v>
      </c>
      <c r="L369" s="206">
        <v>5.8776806989674357E-2</v>
      </c>
      <c r="M369" s="207">
        <v>99413</v>
      </c>
      <c r="N369" s="208">
        <v>0.11454549531369129</v>
      </c>
      <c r="O369" s="205">
        <v>53608</v>
      </c>
      <c r="P369" s="206">
        <v>0.20521582733812949</v>
      </c>
      <c r="Q369" s="207">
        <v>153021</v>
      </c>
      <c r="R369" s="208">
        <v>0.1447155809569407</v>
      </c>
    </row>
    <row r="370" spans="2:18" hidden="1" outlineLevel="1" x14ac:dyDescent="0.25">
      <c r="B370" s="43" t="s">
        <v>56</v>
      </c>
      <c r="C370" s="205">
        <v>843</v>
      </c>
      <c r="D370" s="206">
        <v>-6.9536423841059625E-2</v>
      </c>
      <c r="E370" s="207">
        <v>11455</v>
      </c>
      <c r="F370" s="208">
        <v>4.7937059738358823E-2</v>
      </c>
      <c r="G370" s="205">
        <v>28786</v>
      </c>
      <c r="H370" s="206">
        <v>0.19439027426247879</v>
      </c>
      <c r="I370" s="207">
        <v>63200</v>
      </c>
      <c r="J370" s="208">
        <v>0.11621335217237716</v>
      </c>
      <c r="K370" s="205">
        <v>5528</v>
      </c>
      <c r="L370" s="206">
        <v>-0.30149102855698762</v>
      </c>
      <c r="M370" s="207">
        <v>109812</v>
      </c>
      <c r="N370" s="208">
        <v>9.2961223027311135E-2</v>
      </c>
      <c r="O370" s="205">
        <v>54607</v>
      </c>
      <c r="P370" s="206">
        <v>0.3587886931422315</v>
      </c>
      <c r="Q370" s="207">
        <v>164419</v>
      </c>
      <c r="R370" s="208">
        <v>0.16891084885539609</v>
      </c>
    </row>
    <row r="371" spans="2:18" collapsed="1" x14ac:dyDescent="0.25">
      <c r="B371" s="30" t="s">
        <v>181</v>
      </c>
      <c r="C371" s="31">
        <v>9507</v>
      </c>
      <c r="D371" s="32">
        <v>-0.32798473174524634</v>
      </c>
      <c r="E371" s="31">
        <v>113741</v>
      </c>
      <c r="F371" s="32">
        <v>0.22195722005565055</v>
      </c>
      <c r="G371" s="31">
        <v>215202</v>
      </c>
      <c r="H371" s="32">
        <v>0.10067052306936919</v>
      </c>
      <c r="I371" s="31">
        <v>421455</v>
      </c>
      <c r="J371" s="32">
        <v>0.12222509206423604</v>
      </c>
      <c r="K371" s="31">
        <v>37402</v>
      </c>
      <c r="L371" s="32">
        <v>-8.5659805407519718E-2</v>
      </c>
      <c r="M371" s="31">
        <v>797307</v>
      </c>
      <c r="N371" s="32">
        <v>0.10859336546135601</v>
      </c>
      <c r="O371" s="31">
        <v>458647</v>
      </c>
      <c r="P371" s="32">
        <v>0.25955554823224425</v>
      </c>
      <c r="Q371" s="31">
        <v>1255954</v>
      </c>
      <c r="R371" s="32">
        <v>0.15933501947680329</v>
      </c>
    </row>
    <row r="372" spans="2:18" hidden="1" outlineLevel="1" x14ac:dyDescent="0.25">
      <c r="B372" s="43" t="s">
        <v>58</v>
      </c>
      <c r="C372" s="205">
        <v>1356</v>
      </c>
      <c r="D372" s="206">
        <v>2.3396226415094423E-2</v>
      </c>
      <c r="E372" s="207">
        <v>23602</v>
      </c>
      <c r="F372" s="208">
        <v>1.4810259644696733</v>
      </c>
      <c r="G372" s="205">
        <v>31564</v>
      </c>
      <c r="H372" s="206">
        <v>0.24916890929238567</v>
      </c>
      <c r="I372" s="207">
        <v>60735</v>
      </c>
      <c r="J372" s="208">
        <v>0.13180649249003018</v>
      </c>
      <c r="K372" s="205">
        <v>5171</v>
      </c>
      <c r="L372" s="206">
        <v>-3.8668897564603122E-2</v>
      </c>
      <c r="M372" s="207">
        <v>122428</v>
      </c>
      <c r="N372" s="208">
        <v>0.28672475222550364</v>
      </c>
      <c r="O372" s="205">
        <v>64557</v>
      </c>
      <c r="P372" s="206">
        <v>0.43049923552482872</v>
      </c>
      <c r="Q372" s="207">
        <v>186985</v>
      </c>
      <c r="R372" s="208">
        <v>0.33297926944024647</v>
      </c>
    </row>
    <row r="373" spans="2:18" hidden="1" outlineLevel="1" x14ac:dyDescent="0.25">
      <c r="B373" s="43" t="s">
        <v>59</v>
      </c>
      <c r="C373" s="205">
        <v>1406</v>
      </c>
      <c r="D373" s="206">
        <v>-0.38387379491673967</v>
      </c>
      <c r="E373" s="207">
        <v>15103</v>
      </c>
      <c r="F373" s="208">
        <v>-8.3388049901510497E-3</v>
      </c>
      <c r="G373" s="205">
        <v>34626</v>
      </c>
      <c r="H373" s="206">
        <v>0.13594908470572786</v>
      </c>
      <c r="I373" s="207">
        <v>62983</v>
      </c>
      <c r="J373" s="208">
        <v>8.7770504827205054E-2</v>
      </c>
      <c r="K373" s="205">
        <v>4810</v>
      </c>
      <c r="L373" s="206">
        <v>-0.12988422575976843</v>
      </c>
      <c r="M373" s="207">
        <v>118928</v>
      </c>
      <c r="N373" s="208">
        <v>6.7355931899159005E-2</v>
      </c>
      <c r="O373" s="205">
        <v>70469</v>
      </c>
      <c r="P373" s="206">
        <v>6.6726207596009779E-2</v>
      </c>
      <c r="Q373" s="207">
        <v>189397</v>
      </c>
      <c r="R373" s="208">
        <v>6.7121543350386448E-2</v>
      </c>
    </row>
    <row r="374" spans="2:18" hidden="1" outlineLevel="1" x14ac:dyDescent="0.25">
      <c r="B374" s="43" t="s">
        <v>60</v>
      </c>
      <c r="C374" s="205">
        <v>1204</v>
      </c>
      <c r="D374" s="206">
        <v>-0.3495407887628309</v>
      </c>
      <c r="E374" s="207">
        <v>14911</v>
      </c>
      <c r="F374" s="208">
        <v>0.10862453531598515</v>
      </c>
      <c r="G374" s="205">
        <v>29646</v>
      </c>
      <c r="H374" s="206">
        <v>0.11400871787163691</v>
      </c>
      <c r="I374" s="207">
        <v>61881</v>
      </c>
      <c r="J374" s="208">
        <v>0.22541486791556098</v>
      </c>
      <c r="K374" s="205">
        <v>5053</v>
      </c>
      <c r="L374" s="206">
        <v>-6.8571428571428616E-2</v>
      </c>
      <c r="M374" s="207">
        <v>112695</v>
      </c>
      <c r="N374" s="208">
        <v>0.15187660983686979</v>
      </c>
      <c r="O374" s="205">
        <v>68391</v>
      </c>
      <c r="P374" s="206">
        <v>0.35871659878811957</v>
      </c>
      <c r="Q374" s="207">
        <v>181086</v>
      </c>
      <c r="R374" s="208">
        <v>0.22214198459887569</v>
      </c>
    </row>
    <row r="375" spans="2:18" hidden="1" outlineLevel="1" x14ac:dyDescent="0.25">
      <c r="B375" s="43" t="s">
        <v>61</v>
      </c>
      <c r="C375" s="205">
        <v>1415</v>
      </c>
      <c r="D375" s="206">
        <v>-0.38371080139372826</v>
      </c>
      <c r="E375" s="207">
        <v>16841</v>
      </c>
      <c r="F375" s="208">
        <v>0.2123677201065437</v>
      </c>
      <c r="G375" s="205">
        <v>34158</v>
      </c>
      <c r="H375" s="206">
        <v>0.17615866675848779</v>
      </c>
      <c r="I375" s="207">
        <v>59465</v>
      </c>
      <c r="J375" s="208">
        <v>8.0356818429562882E-2</v>
      </c>
      <c r="K375" s="205">
        <v>4891</v>
      </c>
      <c r="L375" s="206">
        <v>-0.15057311566516152</v>
      </c>
      <c r="M375" s="207">
        <v>116770</v>
      </c>
      <c r="N375" s="208">
        <v>0.10130247385149338</v>
      </c>
      <c r="O375" s="205">
        <v>76082</v>
      </c>
      <c r="P375" s="206">
        <v>0.38792710290603272</v>
      </c>
      <c r="Q375" s="207">
        <v>192852</v>
      </c>
      <c r="R375" s="208">
        <v>0.19898536488318008</v>
      </c>
    </row>
    <row r="376" spans="2:18" collapsed="1" x14ac:dyDescent="0.25">
      <c r="B376" s="145">
        <v>1987</v>
      </c>
      <c r="C376" s="212">
        <v>20789</v>
      </c>
      <c r="D376" s="213">
        <v>-0.27763299628201121</v>
      </c>
      <c r="E376" s="212">
        <v>294143</v>
      </c>
      <c r="F376" s="213">
        <v>0.19659340078188237</v>
      </c>
      <c r="G376" s="212">
        <v>660292</v>
      </c>
      <c r="H376" s="213">
        <v>0.24700096694264828</v>
      </c>
      <c r="I376" s="212">
        <v>1170216</v>
      </c>
      <c r="J376" s="213">
        <v>9.5049605012716976E-2</v>
      </c>
      <c r="K376" s="212">
        <v>102545</v>
      </c>
      <c r="L376" s="213">
        <v>-4.259292109759405E-2</v>
      </c>
      <c r="M376" s="212">
        <v>2247985</v>
      </c>
      <c r="N376" s="213">
        <v>0.13543255066421733</v>
      </c>
      <c r="O376" s="212">
        <v>1332328</v>
      </c>
      <c r="P376" s="213">
        <v>0.27331251170738602</v>
      </c>
      <c r="Q376" s="212">
        <v>3580313</v>
      </c>
      <c r="R376" s="213">
        <v>0.18310638732375972</v>
      </c>
    </row>
    <row r="377" spans="2:18" hidden="1" outlineLevel="1" x14ac:dyDescent="0.25">
      <c r="B377" s="43" t="s">
        <v>49</v>
      </c>
      <c r="C377" s="205">
        <v>1453</v>
      </c>
      <c r="D377" s="206">
        <v>-0.32039289055191766</v>
      </c>
      <c r="E377" s="207">
        <v>15380</v>
      </c>
      <c r="F377" s="208">
        <v>0.10164028364730315</v>
      </c>
      <c r="G377" s="205">
        <v>28808</v>
      </c>
      <c r="H377" s="206">
        <v>-3.5909106120946443E-2</v>
      </c>
      <c r="I377" s="207">
        <v>54736</v>
      </c>
      <c r="J377" s="208">
        <v>6.4695584516631044E-2</v>
      </c>
      <c r="K377" s="205">
        <v>5167</v>
      </c>
      <c r="L377" s="206">
        <v>-0.16092887301071779</v>
      </c>
      <c r="M377" s="207">
        <v>105544</v>
      </c>
      <c r="N377" s="208">
        <v>1.9276084521188341E-2</v>
      </c>
      <c r="O377" s="205">
        <v>63598</v>
      </c>
      <c r="P377" s="206">
        <v>7.1232461385571488E-2</v>
      </c>
      <c r="Q377" s="207">
        <v>169142</v>
      </c>
      <c r="R377" s="208">
        <v>3.8209640491784214E-2</v>
      </c>
    </row>
    <row r="378" spans="2:18" hidden="1" outlineLevel="1" x14ac:dyDescent="0.25">
      <c r="B378" s="43" t="s">
        <v>50</v>
      </c>
      <c r="C378" s="205">
        <v>1338</v>
      </c>
      <c r="D378" s="206">
        <v>-0.42402066293585883</v>
      </c>
      <c r="E378" s="207">
        <v>14150</v>
      </c>
      <c r="F378" s="208">
        <v>3.7922687596273708E-2</v>
      </c>
      <c r="G378" s="205">
        <v>28409</v>
      </c>
      <c r="H378" s="206">
        <v>4.2419314928063834E-3</v>
      </c>
      <c r="I378" s="207">
        <v>61016</v>
      </c>
      <c r="J378" s="208">
        <v>0.19078844652615135</v>
      </c>
      <c r="K378" s="205">
        <v>5947</v>
      </c>
      <c r="L378" s="206">
        <v>1.9543973941368087E-2</v>
      </c>
      <c r="M378" s="207">
        <v>110860</v>
      </c>
      <c r="N378" s="208">
        <v>9.4178724412246506E-2</v>
      </c>
      <c r="O378" s="205">
        <v>61566</v>
      </c>
      <c r="P378" s="206">
        <v>0.33164622672117328</v>
      </c>
      <c r="Q378" s="207">
        <v>172426</v>
      </c>
      <c r="R378" s="208">
        <v>0.16858577712113099</v>
      </c>
    </row>
    <row r="379" spans="2:18" hidden="1" outlineLevel="1" x14ac:dyDescent="0.25">
      <c r="B379" s="43" t="s">
        <v>51</v>
      </c>
      <c r="C379" s="205">
        <v>1335</v>
      </c>
      <c r="D379" s="206">
        <v>-0.30900621118012417</v>
      </c>
      <c r="E379" s="207">
        <v>13754</v>
      </c>
      <c r="F379" s="208">
        <v>2.6188166828321924E-2</v>
      </c>
      <c r="G379" s="205">
        <v>27991</v>
      </c>
      <c r="H379" s="206">
        <v>7.8859125072268332E-2</v>
      </c>
      <c r="I379" s="207">
        <v>60639</v>
      </c>
      <c r="J379" s="208">
        <v>8.6720430107526836E-2</v>
      </c>
      <c r="K379" s="205">
        <v>6363</v>
      </c>
      <c r="L379" s="206">
        <v>-6.7692307692307718E-2</v>
      </c>
      <c r="M379" s="207">
        <v>110082</v>
      </c>
      <c r="N379" s="208">
        <v>5.944853471921463E-2</v>
      </c>
      <c r="O379" s="205">
        <v>53984</v>
      </c>
      <c r="P379" s="206">
        <v>0.27954491585683816</v>
      </c>
      <c r="Q379" s="207">
        <v>164066</v>
      </c>
      <c r="R379" s="208">
        <v>0.12300900099250489</v>
      </c>
    </row>
    <row r="380" spans="2:18" hidden="1" outlineLevel="1" x14ac:dyDescent="0.25">
      <c r="B380" s="43" t="s">
        <v>52</v>
      </c>
      <c r="C380" s="205">
        <v>1025</v>
      </c>
      <c r="D380" s="206">
        <v>-0.51945616502578529</v>
      </c>
      <c r="E380" s="207">
        <v>11976</v>
      </c>
      <c r="F380" s="208">
        <v>0.10357537781054194</v>
      </c>
      <c r="G380" s="205">
        <v>29398</v>
      </c>
      <c r="H380" s="206">
        <v>0.11563128534021483</v>
      </c>
      <c r="I380" s="207">
        <v>58881</v>
      </c>
      <c r="J380" s="208">
        <v>0.24563147873915803</v>
      </c>
      <c r="K380" s="205">
        <v>5408</v>
      </c>
      <c r="L380" s="206">
        <v>-4.3170559094125927E-2</v>
      </c>
      <c r="M380" s="207">
        <v>106688</v>
      </c>
      <c r="N380" s="208">
        <v>0.15640920028615413</v>
      </c>
      <c r="O380" s="205">
        <v>53351</v>
      </c>
      <c r="P380" s="206">
        <v>0.35257580367102737</v>
      </c>
      <c r="Q380" s="207">
        <v>160039</v>
      </c>
      <c r="R380" s="208">
        <v>0.21515998238447409</v>
      </c>
    </row>
    <row r="381" spans="2:18" hidden="1" outlineLevel="1" x14ac:dyDescent="0.25">
      <c r="B381" s="43" t="s">
        <v>53</v>
      </c>
      <c r="C381" s="205">
        <v>1072</v>
      </c>
      <c r="D381" s="206">
        <v>-0.49671361502347422</v>
      </c>
      <c r="E381" s="207">
        <v>12367</v>
      </c>
      <c r="F381" s="208">
        <v>-1.1746843535240581E-2</v>
      </c>
      <c r="G381" s="205">
        <v>31828</v>
      </c>
      <c r="H381" s="206">
        <v>0.11920669526689642</v>
      </c>
      <c r="I381" s="207">
        <v>59441</v>
      </c>
      <c r="J381" s="208">
        <v>0.21263617446652261</v>
      </c>
      <c r="K381" s="205">
        <v>5006</v>
      </c>
      <c r="L381" s="206">
        <v>-0.12604748603351956</v>
      </c>
      <c r="M381" s="207">
        <v>109714</v>
      </c>
      <c r="N381" s="208">
        <v>0.12149895735372285</v>
      </c>
      <c r="O381" s="205">
        <v>60194</v>
      </c>
      <c r="P381" s="206">
        <v>0.25310184028645177</v>
      </c>
      <c r="Q381" s="207">
        <v>169908</v>
      </c>
      <c r="R381" s="208">
        <v>0.16483847967970156</v>
      </c>
    </row>
    <row r="382" spans="2:18" hidden="1" outlineLevel="1" x14ac:dyDescent="0.25">
      <c r="B382" s="43" t="s">
        <v>54</v>
      </c>
      <c r="C382" s="205">
        <v>1193</v>
      </c>
      <c r="D382" s="206">
        <v>-0.41115498519249749</v>
      </c>
      <c r="E382" s="207">
        <v>12366</v>
      </c>
      <c r="F382" s="208">
        <v>0.22350845948352638</v>
      </c>
      <c r="G382" s="205">
        <v>27733</v>
      </c>
      <c r="H382" s="206">
        <v>4.6054616777308377E-2</v>
      </c>
      <c r="I382" s="207">
        <v>54036</v>
      </c>
      <c r="J382" s="208">
        <v>0.260726534611885</v>
      </c>
      <c r="K382" s="205">
        <v>4609</v>
      </c>
      <c r="L382" s="206">
        <v>4.8214691835342327E-2</v>
      </c>
      <c r="M382" s="207">
        <v>99937</v>
      </c>
      <c r="N382" s="208">
        <v>0.16337031302748439</v>
      </c>
      <c r="O382" s="205">
        <v>57155</v>
      </c>
      <c r="P382" s="206">
        <v>0.40869543785275919</v>
      </c>
      <c r="Q382" s="207">
        <v>157092</v>
      </c>
      <c r="R382" s="208">
        <v>0.2420696416711472</v>
      </c>
    </row>
    <row r="383" spans="2:18" hidden="1" outlineLevel="1" x14ac:dyDescent="0.25">
      <c r="B383" s="43" t="s">
        <v>55</v>
      </c>
      <c r="C383" s="205">
        <v>823</v>
      </c>
      <c r="D383" s="206">
        <v>-0.56615709014233007</v>
      </c>
      <c r="E383" s="207">
        <v>7441</v>
      </c>
      <c r="F383" s="208">
        <v>-8.0108789714427031E-2</v>
      </c>
      <c r="G383" s="205">
        <v>23220</v>
      </c>
      <c r="H383" s="206">
        <v>0.19573613471342499</v>
      </c>
      <c r="I383" s="207">
        <v>52676</v>
      </c>
      <c r="J383" s="208">
        <v>0.47493979951839616</v>
      </c>
      <c r="K383" s="205">
        <v>5036</v>
      </c>
      <c r="L383" s="206">
        <v>-0.14046765659668881</v>
      </c>
      <c r="M383" s="207">
        <v>89196</v>
      </c>
      <c r="N383" s="208">
        <v>0.25667108118008386</v>
      </c>
      <c r="O383" s="205">
        <v>44480</v>
      </c>
      <c r="P383" s="206">
        <v>0.49136630343671417</v>
      </c>
      <c r="Q383" s="207">
        <v>133676</v>
      </c>
      <c r="R383" s="208">
        <v>0.32611132605180404</v>
      </c>
    </row>
    <row r="384" spans="2:18" hidden="1" outlineLevel="1" x14ac:dyDescent="0.25">
      <c r="B384" s="43" t="s">
        <v>56</v>
      </c>
      <c r="C384" s="205">
        <v>906</v>
      </c>
      <c r="D384" s="206">
        <v>-0.47356188262637999</v>
      </c>
      <c r="E384" s="207">
        <v>10931</v>
      </c>
      <c r="F384" s="208">
        <v>0.10191532258064506</v>
      </c>
      <c r="G384" s="205">
        <v>24101</v>
      </c>
      <c r="H384" s="206">
        <v>4.9009793253536493E-2</v>
      </c>
      <c r="I384" s="207">
        <v>56620</v>
      </c>
      <c r="J384" s="208">
        <v>0.21052744104504728</v>
      </c>
      <c r="K384" s="205">
        <v>7914</v>
      </c>
      <c r="L384" s="206">
        <v>5.3233963268565443E-2</v>
      </c>
      <c r="M384" s="207">
        <v>100472</v>
      </c>
      <c r="N384" s="208">
        <v>0.13013059176855668</v>
      </c>
      <c r="O384" s="205">
        <v>40188</v>
      </c>
      <c r="P384" s="206">
        <v>0.32493735988395089</v>
      </c>
      <c r="Q384" s="207">
        <v>140660</v>
      </c>
      <c r="R384" s="208">
        <v>0.17968717239065701</v>
      </c>
    </row>
    <row r="385" spans="2:18" collapsed="1" x14ac:dyDescent="0.25">
      <c r="B385" s="30" t="s">
        <v>182</v>
      </c>
      <c r="C385" s="31">
        <v>14147</v>
      </c>
      <c r="D385" s="32">
        <v>-0.10733215547703179</v>
      </c>
      <c r="E385" s="31">
        <v>93081</v>
      </c>
      <c r="F385" s="32">
        <v>-9.4428283732378659E-2</v>
      </c>
      <c r="G385" s="31">
        <v>195519</v>
      </c>
      <c r="H385" s="32">
        <v>-5.765347188417258E-2</v>
      </c>
      <c r="I385" s="31">
        <v>375553</v>
      </c>
      <c r="J385" s="32">
        <v>0.14800617482079259</v>
      </c>
      <c r="K385" s="31">
        <v>40906</v>
      </c>
      <c r="L385" s="32">
        <v>-0.17946763484644856</v>
      </c>
      <c r="M385" s="31">
        <v>719206</v>
      </c>
      <c r="N385" s="32">
        <v>2.2901306207900873E-2</v>
      </c>
      <c r="O385" s="31">
        <v>364134</v>
      </c>
      <c r="P385" s="32">
        <v>0.25912965300229951</v>
      </c>
      <c r="Q385" s="31">
        <v>1083340</v>
      </c>
      <c r="R385" s="32">
        <v>9.1747547866116941E-2</v>
      </c>
    </row>
    <row r="386" spans="2:18" hidden="1" outlineLevel="1" x14ac:dyDescent="0.25">
      <c r="B386" s="43" t="s">
        <v>58</v>
      </c>
      <c r="C386" s="205">
        <v>1325</v>
      </c>
      <c r="D386" s="206">
        <v>-0.27197802197802201</v>
      </c>
      <c r="E386" s="207">
        <v>9513</v>
      </c>
      <c r="F386" s="208">
        <v>-0.23387291616332451</v>
      </c>
      <c r="G386" s="205">
        <v>25268</v>
      </c>
      <c r="H386" s="206">
        <v>-1.6426625145971152E-2</v>
      </c>
      <c r="I386" s="207">
        <v>53662</v>
      </c>
      <c r="J386" s="208">
        <v>5.7316808858589585E-2</v>
      </c>
      <c r="K386" s="205">
        <v>5379</v>
      </c>
      <c r="L386" s="206">
        <v>-0.16462183568877153</v>
      </c>
      <c r="M386" s="207">
        <v>95147</v>
      </c>
      <c r="N386" s="208">
        <v>-2.0304986665842906E-2</v>
      </c>
      <c r="O386" s="205">
        <v>45129</v>
      </c>
      <c r="P386" s="206">
        <v>0.36267286671900467</v>
      </c>
      <c r="Q386" s="207">
        <v>140276</v>
      </c>
      <c r="R386" s="208">
        <v>7.7082549505900877E-2</v>
      </c>
    </row>
    <row r="387" spans="2:18" hidden="1" outlineLevel="1" x14ac:dyDescent="0.25">
      <c r="B387" s="43" t="s">
        <v>59</v>
      </c>
      <c r="C387" s="205">
        <v>2282</v>
      </c>
      <c r="D387" s="206">
        <v>-0.12027756360832687</v>
      </c>
      <c r="E387" s="207">
        <v>15230</v>
      </c>
      <c r="F387" s="208">
        <v>-9.7534960891206501E-2</v>
      </c>
      <c r="G387" s="205">
        <v>30482</v>
      </c>
      <c r="H387" s="206">
        <v>-7.3748822510559475E-2</v>
      </c>
      <c r="I387" s="207">
        <v>57901</v>
      </c>
      <c r="J387" s="208">
        <v>0.14061422689754344</v>
      </c>
      <c r="K387" s="205">
        <v>5528</v>
      </c>
      <c r="L387" s="206">
        <v>-0.33002060356320451</v>
      </c>
      <c r="M387" s="207">
        <v>111423</v>
      </c>
      <c r="N387" s="208">
        <v>2.6931674342201006E-4</v>
      </c>
      <c r="O387" s="205">
        <v>66061</v>
      </c>
      <c r="P387" s="206">
        <v>0.37521077502758282</v>
      </c>
      <c r="Q387" s="207">
        <v>177484</v>
      </c>
      <c r="R387" s="208">
        <v>0.11324092078027981</v>
      </c>
    </row>
    <row r="388" spans="2:18" hidden="1" outlineLevel="1" x14ac:dyDescent="0.25">
      <c r="B388" s="43" t="s">
        <v>60</v>
      </c>
      <c r="C388" s="205">
        <v>1851</v>
      </c>
      <c r="D388" s="206">
        <v>-0.2417042195821385</v>
      </c>
      <c r="E388" s="207">
        <v>13450</v>
      </c>
      <c r="F388" s="208">
        <v>-0.10553966881691823</v>
      </c>
      <c r="G388" s="205">
        <v>26612</v>
      </c>
      <c r="H388" s="206">
        <v>-4.5412152952148621E-2</v>
      </c>
      <c r="I388" s="207">
        <v>50498</v>
      </c>
      <c r="J388" s="208">
        <v>8.8788270806382075E-2</v>
      </c>
      <c r="K388" s="205">
        <v>5425</v>
      </c>
      <c r="L388" s="206">
        <v>-0.30072183552461973</v>
      </c>
      <c r="M388" s="207">
        <v>97836</v>
      </c>
      <c r="N388" s="208">
        <v>-1.6664321466621113E-2</v>
      </c>
      <c r="O388" s="205">
        <v>50335</v>
      </c>
      <c r="P388" s="206">
        <v>0.2774408039996954</v>
      </c>
      <c r="Q388" s="207">
        <v>148171</v>
      </c>
      <c r="R388" s="208">
        <v>6.676890069619934E-2</v>
      </c>
    </row>
    <row r="389" spans="2:18" hidden="1" outlineLevel="1" x14ac:dyDescent="0.25">
      <c r="B389" s="43" t="s">
        <v>61</v>
      </c>
      <c r="C389" s="205">
        <v>2296</v>
      </c>
      <c r="D389" s="206">
        <v>-4.3365134431916363E-3</v>
      </c>
      <c r="E389" s="207">
        <v>13891</v>
      </c>
      <c r="F389" s="208">
        <v>-6.9030225856175909E-2</v>
      </c>
      <c r="G389" s="205">
        <v>29042</v>
      </c>
      <c r="H389" s="206">
        <v>-6.7715458276333962E-3</v>
      </c>
      <c r="I389" s="207">
        <v>55042</v>
      </c>
      <c r="J389" s="208">
        <v>0.12878881095935357</v>
      </c>
      <c r="K389" s="205">
        <v>5758</v>
      </c>
      <c r="L389" s="206">
        <v>-8.4578696343402204E-2</v>
      </c>
      <c r="M389" s="207">
        <v>106029</v>
      </c>
      <c r="N389" s="208">
        <v>4.4425181493119581E-2</v>
      </c>
      <c r="O389" s="205">
        <v>54817</v>
      </c>
      <c r="P389" s="206">
        <v>0.30420403987533007</v>
      </c>
      <c r="Q389" s="207">
        <v>160846</v>
      </c>
      <c r="R389" s="208">
        <v>0.12048763497039361</v>
      </c>
    </row>
    <row r="390" spans="2:18" collapsed="1" x14ac:dyDescent="0.25">
      <c r="B390" s="145">
        <v>1986</v>
      </c>
      <c r="C390" s="212">
        <v>28779</v>
      </c>
      <c r="D390" s="213">
        <v>-0.2983298793124467</v>
      </c>
      <c r="E390" s="212">
        <v>245817</v>
      </c>
      <c r="F390" s="213">
        <v>-2.4450547269999734E-2</v>
      </c>
      <c r="G390" s="212">
        <v>529504</v>
      </c>
      <c r="H390" s="213">
        <v>1.1741462361400057E-2</v>
      </c>
      <c r="I390" s="212">
        <v>1068642</v>
      </c>
      <c r="J390" s="213">
        <v>0.14679369685314825</v>
      </c>
      <c r="K390" s="212">
        <v>107107</v>
      </c>
      <c r="L390" s="213">
        <v>-0.13802733023225866</v>
      </c>
      <c r="M390" s="212">
        <v>1979849</v>
      </c>
      <c r="N390" s="213">
        <v>5.7350696569543169E-2</v>
      </c>
      <c r="O390" s="212">
        <v>1046348</v>
      </c>
      <c r="P390" s="213">
        <v>0.29342919161602632</v>
      </c>
      <c r="Q390" s="212">
        <v>3026197</v>
      </c>
      <c r="R390" s="213">
        <v>0.12857411370184768</v>
      </c>
    </row>
    <row r="391" spans="2:18" hidden="1" outlineLevel="1" x14ac:dyDescent="0.25">
      <c r="B391" s="43" t="s">
        <v>49</v>
      </c>
      <c r="C391" s="205">
        <v>2138</v>
      </c>
      <c r="D391" s="206">
        <v>-0.10168067226890753</v>
      </c>
      <c r="E391" s="207">
        <v>13961</v>
      </c>
      <c r="F391" s="208">
        <v>-7.4020030510048462E-2</v>
      </c>
      <c r="G391" s="205">
        <v>29881</v>
      </c>
      <c r="H391" s="206">
        <v>-3.8639727173283567E-2</v>
      </c>
      <c r="I391" s="207">
        <v>51410</v>
      </c>
      <c r="J391" s="208">
        <v>0.29070322110918623</v>
      </c>
      <c r="K391" s="205">
        <v>6158</v>
      </c>
      <c r="L391" s="206">
        <v>3.0972710530721592E-2</v>
      </c>
      <c r="M391" s="207">
        <v>103548</v>
      </c>
      <c r="N391" s="208">
        <v>9.7569507011648904E-2</v>
      </c>
      <c r="O391" s="205">
        <v>59369</v>
      </c>
      <c r="P391" s="206">
        <v>0.38712616822429902</v>
      </c>
      <c r="Q391" s="207">
        <v>162917</v>
      </c>
      <c r="R391" s="208">
        <v>0.18793522090081161</v>
      </c>
    </row>
    <row r="392" spans="2:18" hidden="1" outlineLevel="1" x14ac:dyDescent="0.25">
      <c r="B392" s="43" t="s">
        <v>50</v>
      </c>
      <c r="C392" s="205">
        <v>2323</v>
      </c>
      <c r="D392" s="206">
        <v>-5.5650684931506378E-3</v>
      </c>
      <c r="E392" s="207">
        <v>13633</v>
      </c>
      <c r="F392" s="208">
        <v>-3.8032740615297822E-2</v>
      </c>
      <c r="G392" s="205">
        <v>28289</v>
      </c>
      <c r="H392" s="206">
        <v>-3.6740670117134333E-2</v>
      </c>
      <c r="I392" s="207">
        <v>51240</v>
      </c>
      <c r="J392" s="208">
        <v>0.19196054712943145</v>
      </c>
      <c r="K392" s="205">
        <v>5833</v>
      </c>
      <c r="L392" s="206">
        <v>-0.15720271637046668</v>
      </c>
      <c r="M392" s="207">
        <v>101318</v>
      </c>
      <c r="N392" s="208">
        <v>5.7764785718014355E-2</v>
      </c>
      <c r="O392" s="205">
        <v>46233</v>
      </c>
      <c r="P392" s="206">
        <v>8.9347564854739492E-2</v>
      </c>
      <c r="Q392" s="207">
        <v>147551</v>
      </c>
      <c r="R392" s="208">
        <v>6.7461982550316213E-2</v>
      </c>
    </row>
    <row r="393" spans="2:18" hidden="1" outlineLevel="1" x14ac:dyDescent="0.25">
      <c r="B393" s="43" t="s">
        <v>51</v>
      </c>
      <c r="C393" s="205">
        <v>1932</v>
      </c>
      <c r="D393" s="206">
        <v>-1.9786910197869156E-2</v>
      </c>
      <c r="E393" s="207">
        <v>13403</v>
      </c>
      <c r="F393" s="208">
        <v>-6.1874431301182864E-2</v>
      </c>
      <c r="G393" s="205">
        <v>25945</v>
      </c>
      <c r="H393" s="206">
        <v>-0.17145685635817842</v>
      </c>
      <c r="I393" s="207">
        <v>55800</v>
      </c>
      <c r="J393" s="208">
        <v>0.17084225103865047</v>
      </c>
      <c r="K393" s="205">
        <v>6825</v>
      </c>
      <c r="L393" s="206">
        <v>-0.16980902566597733</v>
      </c>
      <c r="M393" s="207">
        <v>103905</v>
      </c>
      <c r="N393" s="208">
        <v>4.3885511014876144E-3</v>
      </c>
      <c r="O393" s="205">
        <v>42190</v>
      </c>
      <c r="P393" s="206">
        <v>1.9944397437447137E-2</v>
      </c>
      <c r="Q393" s="207">
        <v>146095</v>
      </c>
      <c r="R393" s="208">
        <v>8.8318970279526177E-3</v>
      </c>
    </row>
    <row r="394" spans="2:18" hidden="1" outlineLevel="1" x14ac:dyDescent="0.25">
      <c r="B394" s="43" t="s">
        <v>52</v>
      </c>
      <c r="C394" s="205">
        <v>2133</v>
      </c>
      <c r="D394" s="206">
        <v>4.2012701514411388E-2</v>
      </c>
      <c r="E394" s="207">
        <v>10852</v>
      </c>
      <c r="F394" s="208">
        <v>-0.20469036277024555</v>
      </c>
      <c r="G394" s="205">
        <v>26351</v>
      </c>
      <c r="H394" s="206">
        <v>-8.4080639555092151E-2</v>
      </c>
      <c r="I394" s="207">
        <v>47270</v>
      </c>
      <c r="J394" s="208">
        <v>0.12210986089350984</v>
      </c>
      <c r="K394" s="205">
        <v>5652</v>
      </c>
      <c r="L394" s="206">
        <v>-0.24164765866094196</v>
      </c>
      <c r="M394" s="207">
        <v>92258</v>
      </c>
      <c r="N394" s="208">
        <v>-1.8959815399666069E-2</v>
      </c>
      <c r="O394" s="205">
        <v>39444</v>
      </c>
      <c r="P394" s="206">
        <v>6.4500458789874315E-2</v>
      </c>
      <c r="Q394" s="207">
        <v>131702</v>
      </c>
      <c r="R394" s="208">
        <v>4.6302299858880236E-3</v>
      </c>
    </row>
    <row r="395" spans="2:18" hidden="1" outlineLevel="1" x14ac:dyDescent="0.25">
      <c r="B395" s="43" t="s">
        <v>53</v>
      </c>
      <c r="C395" s="205">
        <v>2130</v>
      </c>
      <c r="D395" s="206">
        <v>6.6162570888468331E-3</v>
      </c>
      <c r="E395" s="207">
        <v>12514</v>
      </c>
      <c r="F395" s="208">
        <v>-8.0123493090267561E-2</v>
      </c>
      <c r="G395" s="205">
        <v>28438</v>
      </c>
      <c r="H395" s="206">
        <v>-0.13866004361521689</v>
      </c>
      <c r="I395" s="207">
        <v>49018</v>
      </c>
      <c r="J395" s="208">
        <v>7.7792436235708085E-2</v>
      </c>
      <c r="K395" s="205">
        <v>5728</v>
      </c>
      <c r="L395" s="206">
        <v>-0.18381305215161015</v>
      </c>
      <c r="M395" s="207">
        <v>97828</v>
      </c>
      <c r="N395" s="208">
        <v>-3.3644822885591785E-2</v>
      </c>
      <c r="O395" s="205">
        <v>48036</v>
      </c>
      <c r="P395" s="206">
        <v>0.10017864504603535</v>
      </c>
      <c r="Q395" s="207">
        <v>145864</v>
      </c>
      <c r="R395" s="208">
        <v>6.6806537102472863E-3</v>
      </c>
    </row>
    <row r="396" spans="2:18" hidden="1" outlineLevel="1" x14ac:dyDescent="0.25">
      <c r="B396" s="43" t="s">
        <v>54</v>
      </c>
      <c r="C396" s="205">
        <v>2026</v>
      </c>
      <c r="D396" s="206">
        <v>6.5194532071503719E-2</v>
      </c>
      <c r="E396" s="207">
        <v>10107</v>
      </c>
      <c r="F396" s="208">
        <v>-0.10016025641025639</v>
      </c>
      <c r="G396" s="205">
        <v>26512</v>
      </c>
      <c r="H396" s="206">
        <v>-6.8086751731168071E-2</v>
      </c>
      <c r="I396" s="207">
        <v>42861</v>
      </c>
      <c r="J396" s="208">
        <v>1.2329058315028618E-2</v>
      </c>
      <c r="K396" s="205">
        <v>4397</v>
      </c>
      <c r="L396" s="206">
        <v>-0.17162773172569701</v>
      </c>
      <c r="M396" s="207">
        <v>85903</v>
      </c>
      <c r="N396" s="208">
        <v>-3.7285666255743588E-2</v>
      </c>
      <c r="O396" s="205">
        <v>40573</v>
      </c>
      <c r="P396" s="206">
        <v>3.958696320590338E-2</v>
      </c>
      <c r="Q396" s="207">
        <v>126476</v>
      </c>
      <c r="R396" s="208">
        <v>-1.3893870167942746E-2</v>
      </c>
    </row>
    <row r="397" spans="2:18" hidden="1" outlineLevel="1" x14ac:dyDescent="0.25">
      <c r="B397" s="43" t="s">
        <v>55</v>
      </c>
      <c r="C397" s="205">
        <v>1897</v>
      </c>
      <c r="D397" s="206">
        <v>1.5839493136220462E-3</v>
      </c>
      <c r="E397" s="207">
        <v>8089</v>
      </c>
      <c r="F397" s="208">
        <v>-0.10182100821674445</v>
      </c>
      <c r="G397" s="205">
        <v>19419</v>
      </c>
      <c r="H397" s="206">
        <v>-0.16427095885694609</v>
      </c>
      <c r="I397" s="207">
        <v>35714</v>
      </c>
      <c r="J397" s="208">
        <v>-6.1072113994268706E-2</v>
      </c>
      <c r="K397" s="205">
        <v>5859</v>
      </c>
      <c r="L397" s="206">
        <v>-7.1326676176890147E-2</v>
      </c>
      <c r="M397" s="207">
        <v>70978</v>
      </c>
      <c r="N397" s="208">
        <v>-9.5614280981626387E-2</v>
      </c>
      <c r="O397" s="205">
        <v>29825</v>
      </c>
      <c r="P397" s="206">
        <v>4.4109924733064965E-2</v>
      </c>
      <c r="Q397" s="207">
        <v>100803</v>
      </c>
      <c r="R397" s="208">
        <v>-5.8329518809494885E-2</v>
      </c>
    </row>
    <row r="398" spans="2:18" hidden="1" outlineLevel="1" x14ac:dyDescent="0.25">
      <c r="B398" s="43" t="s">
        <v>56</v>
      </c>
      <c r="C398" s="205">
        <v>1721</v>
      </c>
      <c r="D398" s="206">
        <v>3.3633633633633586E-2</v>
      </c>
      <c r="E398" s="207">
        <v>9920</v>
      </c>
      <c r="F398" s="208">
        <v>-2.7164852407570828E-2</v>
      </c>
      <c r="G398" s="205">
        <v>22975</v>
      </c>
      <c r="H398" s="206">
        <v>-0.13588837069354598</v>
      </c>
      <c r="I398" s="207">
        <v>46773</v>
      </c>
      <c r="J398" s="208">
        <v>-1.4828232617899229E-2</v>
      </c>
      <c r="K398" s="205">
        <v>7514</v>
      </c>
      <c r="L398" s="206">
        <v>-7.0624613481756304E-2</v>
      </c>
      <c r="M398" s="207">
        <v>88903</v>
      </c>
      <c r="N398" s="208">
        <v>-5.4344126281751226E-2</v>
      </c>
      <c r="O398" s="205">
        <v>30332</v>
      </c>
      <c r="P398" s="206">
        <v>0.14197507623959948</v>
      </c>
      <c r="Q398" s="207">
        <v>119235</v>
      </c>
      <c r="R398" s="208">
        <v>-1.1097011768803955E-2</v>
      </c>
    </row>
    <row r="399" spans="2:18" collapsed="1" x14ac:dyDescent="0.25">
      <c r="B399" s="30" t="s">
        <v>183</v>
      </c>
      <c r="C399" s="31">
        <v>15848</v>
      </c>
      <c r="D399" s="32">
        <v>-6.8422290148130727E-2</v>
      </c>
      <c r="E399" s="31">
        <v>102787</v>
      </c>
      <c r="F399" s="32">
        <v>-6.3742769959466261E-2</v>
      </c>
      <c r="G399" s="31">
        <v>207481</v>
      </c>
      <c r="H399" s="32">
        <v>2.9518885338308598E-2</v>
      </c>
      <c r="I399" s="31">
        <v>327135</v>
      </c>
      <c r="J399" s="32">
        <v>0.10652410685897129</v>
      </c>
      <c r="K399" s="31">
        <v>49853</v>
      </c>
      <c r="L399" s="32">
        <v>-4.1306897944270338E-2</v>
      </c>
      <c r="M399" s="31">
        <v>703104</v>
      </c>
      <c r="N399" s="32">
        <v>4.0137757185208844E-2</v>
      </c>
      <c r="O399" s="31">
        <v>289195</v>
      </c>
      <c r="P399" s="32">
        <v>1.1896639199426184E-2</v>
      </c>
      <c r="Q399" s="31">
        <v>992299</v>
      </c>
      <c r="R399" s="32">
        <v>3.1745734673782833E-2</v>
      </c>
    </row>
    <row r="400" spans="2:18" hidden="1" outlineLevel="1" x14ac:dyDescent="0.25">
      <c r="B400" s="43" t="s">
        <v>58</v>
      </c>
      <c r="C400" s="205">
        <v>1820</v>
      </c>
      <c r="D400" s="206">
        <v>-0.25348646431501232</v>
      </c>
      <c r="E400" s="207">
        <v>12417</v>
      </c>
      <c r="F400" s="208">
        <v>-0.10177951388888884</v>
      </c>
      <c r="G400" s="205">
        <v>25690</v>
      </c>
      <c r="H400" s="206">
        <v>-0.12737771739130432</v>
      </c>
      <c r="I400" s="207">
        <v>50753</v>
      </c>
      <c r="J400" s="208">
        <v>0.17396835677276101</v>
      </c>
      <c r="K400" s="205">
        <v>6439</v>
      </c>
      <c r="L400" s="206">
        <v>-0.21071341014954648</v>
      </c>
      <c r="M400" s="207">
        <v>97119</v>
      </c>
      <c r="N400" s="208">
        <v>2.780867630700623E-4</v>
      </c>
      <c r="O400" s="205">
        <v>33118</v>
      </c>
      <c r="P400" s="206">
        <v>-0.23567966766674364</v>
      </c>
      <c r="Q400" s="207">
        <v>130237</v>
      </c>
      <c r="R400" s="208">
        <v>-7.2531369728390138E-2</v>
      </c>
    </row>
    <row r="401" spans="2:18" hidden="1" outlineLevel="1" x14ac:dyDescent="0.25">
      <c r="B401" s="43" t="s">
        <v>59</v>
      </c>
      <c r="C401" s="205">
        <v>2594</v>
      </c>
      <c r="D401" s="206">
        <v>-2.5544703230653609E-2</v>
      </c>
      <c r="E401" s="207">
        <v>16876</v>
      </c>
      <c r="F401" s="208">
        <v>5.5079712410128101E-2</v>
      </c>
      <c r="G401" s="205">
        <v>32909</v>
      </c>
      <c r="H401" s="206">
        <v>8.4459236802214566E-2</v>
      </c>
      <c r="I401" s="207">
        <v>50763</v>
      </c>
      <c r="J401" s="208">
        <v>7.7930902681927261E-2</v>
      </c>
      <c r="K401" s="205">
        <v>8251</v>
      </c>
      <c r="L401" s="206">
        <v>7.1002076843198259E-2</v>
      </c>
      <c r="M401" s="207">
        <v>111393</v>
      </c>
      <c r="N401" s="208">
        <v>7.3150289017340997E-2</v>
      </c>
      <c r="O401" s="205">
        <v>48037</v>
      </c>
      <c r="P401" s="206">
        <v>0.13570702413882785</v>
      </c>
      <c r="Q401" s="207">
        <v>159430</v>
      </c>
      <c r="R401" s="208">
        <v>9.1261285310444418E-2</v>
      </c>
    </row>
    <row r="402" spans="2:18" hidden="1" outlineLevel="1" x14ac:dyDescent="0.25">
      <c r="B402" s="43" t="s">
        <v>60</v>
      </c>
      <c r="C402" s="205">
        <v>2441</v>
      </c>
      <c r="D402" s="206">
        <v>-7.7475434618291761E-2</v>
      </c>
      <c r="E402" s="207">
        <v>15037</v>
      </c>
      <c r="F402" s="208">
        <v>-0.11086802270577101</v>
      </c>
      <c r="G402" s="205">
        <v>27878</v>
      </c>
      <c r="H402" s="206">
        <v>3.5202376531749069E-2</v>
      </c>
      <c r="I402" s="207">
        <v>46380</v>
      </c>
      <c r="J402" s="208">
        <v>0.14118399685054861</v>
      </c>
      <c r="K402" s="205">
        <v>7758</v>
      </c>
      <c r="L402" s="206">
        <v>0.1024584339917578</v>
      </c>
      <c r="M402" s="207">
        <v>99494</v>
      </c>
      <c r="N402" s="208">
        <v>5.6569711257659305E-2</v>
      </c>
      <c r="O402" s="205">
        <v>39403</v>
      </c>
      <c r="P402" s="206">
        <v>-9.974874371859288E-3</v>
      </c>
      <c r="Q402" s="207">
        <v>138897</v>
      </c>
      <c r="R402" s="208">
        <v>3.6800107489157741E-2</v>
      </c>
    </row>
    <row r="403" spans="2:18" hidden="1" outlineLevel="1" x14ac:dyDescent="0.25">
      <c r="B403" s="43" t="s">
        <v>61</v>
      </c>
      <c r="C403" s="205">
        <v>2306</v>
      </c>
      <c r="D403" s="206">
        <v>-8.2371667329884546E-2</v>
      </c>
      <c r="E403" s="207">
        <v>14921</v>
      </c>
      <c r="F403" s="208">
        <v>-0.14478133776580504</v>
      </c>
      <c r="G403" s="205">
        <v>29240</v>
      </c>
      <c r="H403" s="206">
        <v>-7.5014425851125388E-3</v>
      </c>
      <c r="I403" s="207">
        <v>48762</v>
      </c>
      <c r="J403" s="208">
        <v>0.11209432800419639</v>
      </c>
      <c r="K403" s="205">
        <v>6290</v>
      </c>
      <c r="L403" s="206">
        <v>-0.16556115680551875</v>
      </c>
      <c r="M403" s="207">
        <v>101519</v>
      </c>
      <c r="N403" s="208">
        <v>7.0729916870027054E-3</v>
      </c>
      <c r="O403" s="205">
        <v>42031</v>
      </c>
      <c r="P403" s="206">
        <v>-2.3579426659852243E-2</v>
      </c>
      <c r="Q403" s="207">
        <v>143550</v>
      </c>
      <c r="R403" s="208">
        <v>-2.0993799182492667E-3</v>
      </c>
    </row>
    <row r="404" spans="2:18" collapsed="1" x14ac:dyDescent="0.25">
      <c r="B404" s="145">
        <v>1985</v>
      </c>
      <c r="C404" s="212">
        <v>41015</v>
      </c>
      <c r="D404" s="213">
        <v>-5.747311333762295E-2</v>
      </c>
      <c r="E404" s="212">
        <v>251978</v>
      </c>
      <c r="F404" s="213">
        <v>-7.7382172881455213E-2</v>
      </c>
      <c r="G404" s="212">
        <v>523359</v>
      </c>
      <c r="H404" s="213">
        <v>-5.8606938506064465E-2</v>
      </c>
      <c r="I404" s="212">
        <v>931852</v>
      </c>
      <c r="J404" s="213">
        <v>0.12809412607848758</v>
      </c>
      <c r="K404" s="212">
        <v>124258</v>
      </c>
      <c r="L404" s="213">
        <v>-9.4837445456995684E-2</v>
      </c>
      <c r="M404" s="212">
        <v>1872462</v>
      </c>
      <c r="N404" s="213">
        <v>1.9922250116701123E-2</v>
      </c>
      <c r="O404" s="212">
        <v>808972</v>
      </c>
      <c r="P404" s="213">
        <v>5.7441034837940608E-2</v>
      </c>
      <c r="Q404" s="212">
        <v>2681434</v>
      </c>
      <c r="R404" s="213">
        <v>3.0957951336356704E-2</v>
      </c>
    </row>
    <row r="405" spans="2:18" hidden="1" outlineLevel="1" x14ac:dyDescent="0.25">
      <c r="B405" s="43" t="s">
        <v>49</v>
      </c>
      <c r="C405" s="205">
        <v>2380</v>
      </c>
      <c r="D405" s="206">
        <v>-6.2623079952737304E-2</v>
      </c>
      <c r="E405" s="207">
        <v>15077</v>
      </c>
      <c r="F405" s="208">
        <v>-0.2066824519863194</v>
      </c>
      <c r="G405" s="205">
        <v>31082</v>
      </c>
      <c r="H405" s="206">
        <v>8.4016321975377561E-2</v>
      </c>
      <c r="I405" s="207">
        <v>39831</v>
      </c>
      <c r="J405" s="208">
        <v>4.3622976448636219E-3</v>
      </c>
      <c r="K405" s="205">
        <v>5973</v>
      </c>
      <c r="L405" s="206">
        <v>-6.0849056603773599E-2</v>
      </c>
      <c r="M405" s="207">
        <v>94343</v>
      </c>
      <c r="N405" s="208">
        <v>-1.9660206785473089E-2</v>
      </c>
      <c r="O405" s="205">
        <v>42800</v>
      </c>
      <c r="P405" s="206">
        <v>5.6627270377593852E-3</v>
      </c>
      <c r="Q405" s="207">
        <v>137143</v>
      </c>
      <c r="R405" s="208">
        <v>-1.1895326887329416E-2</v>
      </c>
    </row>
    <row r="406" spans="2:18" hidden="1" outlineLevel="1" x14ac:dyDescent="0.25">
      <c r="B406" s="43" t="s">
        <v>50</v>
      </c>
      <c r="C406" s="205">
        <v>2336</v>
      </c>
      <c r="D406" s="206">
        <v>5.6535504296698402E-2</v>
      </c>
      <c r="E406" s="207">
        <v>14172</v>
      </c>
      <c r="F406" s="208">
        <v>-1.7607098294745605E-2</v>
      </c>
      <c r="G406" s="205">
        <v>29368</v>
      </c>
      <c r="H406" s="206">
        <v>5.6156690864264114E-3</v>
      </c>
      <c r="I406" s="207">
        <v>42988</v>
      </c>
      <c r="J406" s="208">
        <v>3.6954843689695149E-2</v>
      </c>
      <c r="K406" s="205">
        <v>6921</v>
      </c>
      <c r="L406" s="206">
        <v>1.5918958031837516E-3</v>
      </c>
      <c r="M406" s="207">
        <v>95785</v>
      </c>
      <c r="N406" s="208">
        <v>1.6750347638710528E-2</v>
      </c>
      <c r="O406" s="205">
        <v>42441</v>
      </c>
      <c r="P406" s="206">
        <v>7.06879588284266E-2</v>
      </c>
      <c r="Q406" s="207">
        <v>138226</v>
      </c>
      <c r="R406" s="208">
        <v>3.2724175545029377E-2</v>
      </c>
    </row>
    <row r="407" spans="2:18" hidden="1" outlineLevel="1" x14ac:dyDescent="0.25">
      <c r="B407" s="43" t="s">
        <v>51</v>
      </c>
      <c r="C407" s="205">
        <v>1971</v>
      </c>
      <c r="D407" s="206">
        <v>-1.597603594608088E-2</v>
      </c>
      <c r="E407" s="207">
        <v>14287</v>
      </c>
      <c r="F407" s="208">
        <v>0.17337385019710916</v>
      </c>
      <c r="G407" s="205">
        <v>31314</v>
      </c>
      <c r="H407" s="206">
        <v>0.13960259116384011</v>
      </c>
      <c r="I407" s="207">
        <v>47658</v>
      </c>
      <c r="J407" s="208">
        <v>0.20003021604471982</v>
      </c>
      <c r="K407" s="205">
        <v>8221</v>
      </c>
      <c r="L407" s="206">
        <v>-8.8015432843019381E-3</v>
      </c>
      <c r="M407" s="207">
        <v>103451</v>
      </c>
      <c r="N407" s="208">
        <v>0.15375006970389782</v>
      </c>
      <c r="O407" s="205">
        <v>41365</v>
      </c>
      <c r="P407" s="206">
        <v>0.17768477394374216</v>
      </c>
      <c r="Q407" s="207">
        <v>144816</v>
      </c>
      <c r="R407" s="208">
        <v>0.16048690189039094</v>
      </c>
    </row>
    <row r="408" spans="2:18" hidden="1" outlineLevel="1" x14ac:dyDescent="0.25">
      <c r="B408" s="43" t="s">
        <v>52</v>
      </c>
      <c r="C408" s="205">
        <v>2047</v>
      </c>
      <c r="D408" s="206">
        <v>-0.11115935735996529</v>
      </c>
      <c r="E408" s="207">
        <v>13645</v>
      </c>
      <c r="F408" s="208">
        <v>4.9453930164589988E-2</v>
      </c>
      <c r="G408" s="205">
        <v>28770</v>
      </c>
      <c r="H408" s="206">
        <v>-2.6494772104354913E-2</v>
      </c>
      <c r="I408" s="207">
        <v>42126</v>
      </c>
      <c r="J408" s="208">
        <v>5.1441407712467191E-2</v>
      </c>
      <c r="K408" s="205">
        <v>7453</v>
      </c>
      <c r="L408" s="206">
        <v>0.12362430272878044</v>
      </c>
      <c r="M408" s="207">
        <v>94041</v>
      </c>
      <c r="N408" s="208">
        <v>2.7141858534667218E-2</v>
      </c>
      <c r="O408" s="205">
        <v>37054</v>
      </c>
      <c r="P408" s="206">
        <v>2.8763396079737991E-2</v>
      </c>
      <c r="Q408" s="207">
        <v>131095</v>
      </c>
      <c r="R408" s="208">
        <v>2.7599667643877224E-2</v>
      </c>
    </row>
    <row r="409" spans="2:18" hidden="1" outlineLevel="1" x14ac:dyDescent="0.25">
      <c r="B409" s="43" t="s">
        <v>53</v>
      </c>
      <c r="C409" s="205">
        <v>2116</v>
      </c>
      <c r="D409" s="206">
        <v>-9.1065292096219941E-2</v>
      </c>
      <c r="E409" s="207">
        <v>13604</v>
      </c>
      <c r="F409" s="208">
        <v>0.1816207765135065</v>
      </c>
      <c r="G409" s="205">
        <v>33016</v>
      </c>
      <c r="H409" s="206">
        <v>-1.3033600382637789E-2</v>
      </c>
      <c r="I409" s="207">
        <v>45480</v>
      </c>
      <c r="J409" s="208">
        <v>5.8166589111214417E-2</v>
      </c>
      <c r="K409" s="205">
        <v>7018</v>
      </c>
      <c r="L409" s="206">
        <v>-2.662968099861307E-2</v>
      </c>
      <c r="M409" s="207">
        <v>101234</v>
      </c>
      <c r="N409" s="208">
        <v>3.8478503944277431E-2</v>
      </c>
      <c r="O409" s="205">
        <v>43662</v>
      </c>
      <c r="P409" s="206">
        <v>1.6411760597807135E-2</v>
      </c>
      <c r="Q409" s="207">
        <v>144896</v>
      </c>
      <c r="R409" s="208">
        <v>3.172885217886634E-2</v>
      </c>
    </row>
    <row r="410" spans="2:18" hidden="1" outlineLevel="1" x14ac:dyDescent="0.25">
      <c r="B410" s="43" t="s">
        <v>54</v>
      </c>
      <c r="C410" s="205">
        <v>1902</v>
      </c>
      <c r="D410" s="206">
        <v>-6.3515509601181686E-2</v>
      </c>
      <c r="E410" s="207">
        <v>11232</v>
      </c>
      <c r="F410" s="208">
        <v>-9.6088845968131387E-2</v>
      </c>
      <c r="G410" s="205">
        <v>28449</v>
      </c>
      <c r="H410" s="206">
        <v>7.2211962461840029E-2</v>
      </c>
      <c r="I410" s="207">
        <v>42339</v>
      </c>
      <c r="J410" s="208">
        <v>6.3874161368947302E-2</v>
      </c>
      <c r="K410" s="205">
        <v>5308</v>
      </c>
      <c r="L410" s="206">
        <v>0.39134993446920063</v>
      </c>
      <c r="M410" s="207">
        <v>89230</v>
      </c>
      <c r="N410" s="208">
        <v>5.4703198505945405E-2</v>
      </c>
      <c r="O410" s="205">
        <v>39028</v>
      </c>
      <c r="P410" s="206">
        <v>-7.4046833851336924E-2</v>
      </c>
      <c r="Q410" s="207">
        <v>128258</v>
      </c>
      <c r="R410" s="208">
        <v>1.1889452548697887E-2</v>
      </c>
    </row>
    <row r="411" spans="2:18" hidden="1" outlineLevel="1" x14ac:dyDescent="0.25">
      <c r="B411" s="43" t="s">
        <v>55</v>
      </c>
      <c r="C411" s="205">
        <v>1894</v>
      </c>
      <c r="D411" s="206">
        <v>0.23548597521200265</v>
      </c>
      <c r="E411" s="207">
        <v>9006</v>
      </c>
      <c r="F411" s="208">
        <v>9.5280798116803567E-3</v>
      </c>
      <c r="G411" s="205">
        <v>23236</v>
      </c>
      <c r="H411" s="206">
        <v>0.10679241688101371</v>
      </c>
      <c r="I411" s="207">
        <v>38037</v>
      </c>
      <c r="J411" s="208">
        <v>0.17969791892813936</v>
      </c>
      <c r="K411" s="205">
        <v>6309</v>
      </c>
      <c r="L411" s="206">
        <v>-1.4834478450968192E-2</v>
      </c>
      <c r="M411" s="207">
        <v>78482</v>
      </c>
      <c r="N411" s="208">
        <v>0.11965190099151157</v>
      </c>
      <c r="O411" s="205">
        <v>28565</v>
      </c>
      <c r="P411" s="206">
        <v>4.6528668254258942E-2</v>
      </c>
      <c r="Q411" s="207">
        <v>107047</v>
      </c>
      <c r="R411" s="208">
        <v>9.9158024437827397E-2</v>
      </c>
    </row>
    <row r="412" spans="2:18" hidden="1" outlineLevel="1" x14ac:dyDescent="0.25">
      <c r="B412" s="43" t="s">
        <v>56</v>
      </c>
      <c r="C412" s="205">
        <v>1665</v>
      </c>
      <c r="D412" s="206">
        <v>-6.6180594503645551E-2</v>
      </c>
      <c r="E412" s="207">
        <v>10197</v>
      </c>
      <c r="F412" s="208">
        <v>6.1082206035379727E-2</v>
      </c>
      <c r="G412" s="205">
        <v>26588</v>
      </c>
      <c r="H412" s="206">
        <v>0.26141000094885669</v>
      </c>
      <c r="I412" s="207">
        <v>47477</v>
      </c>
      <c r="J412" s="208">
        <v>0.30166694083456713</v>
      </c>
      <c r="K412" s="205">
        <v>8085</v>
      </c>
      <c r="L412" s="206">
        <v>0.31313951599805101</v>
      </c>
      <c r="M412" s="207">
        <v>94012</v>
      </c>
      <c r="N412" s="208">
        <v>0.25179089771244434</v>
      </c>
      <c r="O412" s="205">
        <v>26561</v>
      </c>
      <c r="P412" s="206">
        <v>0.15870523055446495</v>
      </c>
      <c r="Q412" s="207">
        <v>120573</v>
      </c>
      <c r="R412" s="208">
        <v>0.23002295332823253</v>
      </c>
    </row>
    <row r="413" spans="2:18" collapsed="1" x14ac:dyDescent="0.25">
      <c r="B413" s="30" t="s">
        <v>184</v>
      </c>
      <c r="C413" s="31">
        <v>17012</v>
      </c>
      <c r="D413" s="32">
        <v>1.4127619496115962E-3</v>
      </c>
      <c r="E413" s="31">
        <v>109785</v>
      </c>
      <c r="F413" s="32">
        <v>2.7126260412100311E-3</v>
      </c>
      <c r="G413" s="31">
        <v>201532</v>
      </c>
      <c r="H413" s="32">
        <v>3.0611723072831998E-2</v>
      </c>
      <c r="I413" s="31">
        <v>295642</v>
      </c>
      <c r="J413" s="32">
        <v>9.0093212589599236E-2</v>
      </c>
      <c r="K413" s="31">
        <v>52001</v>
      </c>
      <c r="L413" s="32">
        <v>-1.389995069594574E-2</v>
      </c>
      <c r="M413" s="31">
        <v>675972</v>
      </c>
      <c r="N413" s="32">
        <v>4.6454601185205391E-2</v>
      </c>
      <c r="O413" s="31">
        <v>285795</v>
      </c>
      <c r="P413" s="32">
        <v>7.9021388254393754E-2</v>
      </c>
      <c r="Q413" s="31">
        <v>961767</v>
      </c>
      <c r="R413" s="32">
        <v>5.5924877227229164E-2</v>
      </c>
    </row>
    <row r="414" spans="2:18" hidden="1" outlineLevel="1" x14ac:dyDescent="0.25">
      <c r="B414" s="43" t="s">
        <v>58</v>
      </c>
      <c r="C414" s="205">
        <v>2438</v>
      </c>
      <c r="D414" s="206">
        <v>0.22697533970810269</v>
      </c>
      <c r="E414" s="207">
        <v>13824</v>
      </c>
      <c r="F414" s="208">
        <v>4.7669571807502864E-2</v>
      </c>
      <c r="G414" s="205">
        <v>29440</v>
      </c>
      <c r="H414" s="206">
        <v>0.20035880290304164</v>
      </c>
      <c r="I414" s="207">
        <v>43232</v>
      </c>
      <c r="J414" s="208">
        <v>0.13960354280894127</v>
      </c>
      <c r="K414" s="205">
        <v>8158</v>
      </c>
      <c r="L414" s="206">
        <v>0.22162324049116511</v>
      </c>
      <c r="M414" s="207">
        <v>97092</v>
      </c>
      <c r="N414" s="208">
        <v>0.15144327696212145</v>
      </c>
      <c r="O414" s="205">
        <v>43330</v>
      </c>
      <c r="P414" s="206">
        <v>0.30405995124446994</v>
      </c>
      <c r="Q414" s="207">
        <v>140422</v>
      </c>
      <c r="R414" s="208">
        <v>0.19458268466767059</v>
      </c>
    </row>
    <row r="415" spans="2:18" hidden="1" outlineLevel="1" x14ac:dyDescent="0.25">
      <c r="B415" s="43" t="s">
        <v>59</v>
      </c>
      <c r="C415" s="205">
        <v>2662</v>
      </c>
      <c r="D415" s="206">
        <v>-4.4508255563531995E-2</v>
      </c>
      <c r="E415" s="207">
        <v>15995</v>
      </c>
      <c r="F415" s="208">
        <v>-0.13320327318051262</v>
      </c>
      <c r="G415" s="205">
        <v>30346</v>
      </c>
      <c r="H415" s="206">
        <v>1.4068504594820341E-2</v>
      </c>
      <c r="I415" s="207">
        <v>47093</v>
      </c>
      <c r="J415" s="208">
        <v>7.017384388137704E-2</v>
      </c>
      <c r="K415" s="205">
        <v>7704</v>
      </c>
      <c r="L415" s="206">
        <v>-5.8535989245997788E-2</v>
      </c>
      <c r="M415" s="207">
        <v>103800</v>
      </c>
      <c r="N415" s="208">
        <v>4.3347008282375032E-3</v>
      </c>
      <c r="O415" s="205">
        <v>42297</v>
      </c>
      <c r="P415" s="206">
        <v>-5.6060166484411589E-2</v>
      </c>
      <c r="Q415" s="207">
        <v>146097</v>
      </c>
      <c r="R415" s="208">
        <v>-1.3930791503837026E-2</v>
      </c>
    </row>
    <row r="416" spans="2:18" hidden="1" outlineLevel="1" x14ac:dyDescent="0.25">
      <c r="B416" s="43" t="s">
        <v>60</v>
      </c>
      <c r="C416" s="205">
        <v>2646</v>
      </c>
      <c r="D416" s="206">
        <v>-4.4420368364030294E-2</v>
      </c>
      <c r="E416" s="207">
        <v>16912</v>
      </c>
      <c r="F416" s="208">
        <v>-7.6149896208893231E-2</v>
      </c>
      <c r="G416" s="205">
        <v>26930</v>
      </c>
      <c r="H416" s="206">
        <v>1.7339730270862441E-2</v>
      </c>
      <c r="I416" s="207">
        <v>40642</v>
      </c>
      <c r="J416" s="208">
        <v>8.6277863901213392E-2</v>
      </c>
      <c r="K416" s="205">
        <v>7037</v>
      </c>
      <c r="L416" s="206">
        <v>-0.17705531516781658</v>
      </c>
      <c r="M416" s="207">
        <v>94167</v>
      </c>
      <c r="N416" s="208">
        <v>7.015217461047385E-3</v>
      </c>
      <c r="O416" s="205">
        <v>39800</v>
      </c>
      <c r="P416" s="206">
        <v>0.11073900424201821</v>
      </c>
      <c r="Q416" s="207">
        <v>133967</v>
      </c>
      <c r="R416" s="208">
        <v>3.5749905290583861E-2</v>
      </c>
    </row>
    <row r="417" spans="2:18" hidden="1" outlineLevel="1" x14ac:dyDescent="0.25">
      <c r="B417" s="43" t="s">
        <v>61</v>
      </c>
      <c r="C417" s="205">
        <v>2513</v>
      </c>
      <c r="D417" s="206">
        <v>-8.8501994922016713E-2</v>
      </c>
      <c r="E417" s="207">
        <v>17447</v>
      </c>
      <c r="F417" s="208">
        <v>5.3054080154514738E-2</v>
      </c>
      <c r="G417" s="205">
        <v>29461</v>
      </c>
      <c r="H417" s="206">
        <v>-7.0308308876897319E-2</v>
      </c>
      <c r="I417" s="207">
        <v>43847</v>
      </c>
      <c r="J417" s="208">
        <v>5.9515754881113381E-2</v>
      </c>
      <c r="K417" s="205">
        <v>7538</v>
      </c>
      <c r="L417" s="206">
        <v>4.5309168443496972E-3</v>
      </c>
      <c r="M417" s="207">
        <v>100806</v>
      </c>
      <c r="N417" s="208">
        <v>9.0488678905327191E-3</v>
      </c>
      <c r="O417" s="205">
        <v>43046</v>
      </c>
      <c r="P417" s="206">
        <v>3.6578611505767356E-2</v>
      </c>
      <c r="Q417" s="207">
        <v>143852</v>
      </c>
      <c r="R417" s="208">
        <v>1.7132271316349534E-2</v>
      </c>
    </row>
    <row r="418" spans="2:18" collapsed="1" x14ac:dyDescent="0.25">
      <c r="B418" s="145">
        <v>1984</v>
      </c>
      <c r="C418" s="212">
        <v>43516</v>
      </c>
      <c r="D418" s="213">
        <v>-1.2839707817249635E-2</v>
      </c>
      <c r="E418" s="212">
        <v>273112</v>
      </c>
      <c r="F418" s="213">
        <v>-2.3658527866156631E-2</v>
      </c>
      <c r="G418" s="212">
        <v>555941</v>
      </c>
      <c r="H418" s="213">
        <v>5.383268062068991E-2</v>
      </c>
      <c r="I418" s="212">
        <v>826041</v>
      </c>
      <c r="J418" s="213">
        <v>9.453910398002896E-2</v>
      </c>
      <c r="K418" s="212">
        <v>137277</v>
      </c>
      <c r="L418" s="213">
        <v>1.5520162155364448E-2</v>
      </c>
      <c r="M418" s="212">
        <v>1835887</v>
      </c>
      <c r="N418" s="213">
        <v>5.4364568413290515E-2</v>
      </c>
      <c r="O418" s="212">
        <v>765028</v>
      </c>
      <c r="P418" s="213">
        <v>6.7318102168599347E-2</v>
      </c>
      <c r="Q418" s="212">
        <v>2600915</v>
      </c>
      <c r="R418" s="213">
        <v>5.8141938045615849E-2</v>
      </c>
    </row>
    <row r="419" spans="2:18" hidden="1" outlineLevel="1" x14ac:dyDescent="0.25">
      <c r="B419" s="43" t="s">
        <v>49</v>
      </c>
      <c r="C419" s="205">
        <v>2539</v>
      </c>
      <c r="D419" s="206">
        <v>-3.6432637571157445E-2</v>
      </c>
      <c r="E419" s="207">
        <v>19005</v>
      </c>
      <c r="F419" s="208">
        <v>0.10494186046511622</v>
      </c>
      <c r="G419" s="205">
        <v>28673</v>
      </c>
      <c r="H419" s="206">
        <v>1.3717518119144456E-2</v>
      </c>
      <c r="I419" s="207">
        <v>39658</v>
      </c>
      <c r="J419" s="208">
        <v>0.11797705296986449</v>
      </c>
      <c r="K419" s="205">
        <v>6360</v>
      </c>
      <c r="L419" s="206">
        <v>-0.1759523192536927</v>
      </c>
      <c r="M419" s="207">
        <v>96235</v>
      </c>
      <c r="N419" s="208">
        <v>5.3925594944749244E-2</v>
      </c>
      <c r="O419" s="205">
        <v>42559</v>
      </c>
      <c r="P419" s="206">
        <v>9.3977328226614976E-2</v>
      </c>
      <c r="Q419" s="207">
        <v>138794</v>
      </c>
      <c r="R419" s="208">
        <v>6.5891532400509822E-2</v>
      </c>
    </row>
    <row r="420" spans="2:18" hidden="1" outlineLevel="1" x14ac:dyDescent="0.25">
      <c r="B420" s="43" t="s">
        <v>50</v>
      </c>
      <c r="C420" s="205">
        <v>2211</v>
      </c>
      <c r="D420" s="206">
        <v>1.3586956521738358E-3</v>
      </c>
      <c r="E420" s="207">
        <v>14426</v>
      </c>
      <c r="F420" s="208">
        <v>6.8196964087374967E-2</v>
      </c>
      <c r="G420" s="205">
        <v>29204</v>
      </c>
      <c r="H420" s="206">
        <v>1.8128573420722383E-2</v>
      </c>
      <c r="I420" s="207">
        <v>41456</v>
      </c>
      <c r="J420" s="208">
        <v>0.11834686665407745</v>
      </c>
      <c r="K420" s="205">
        <v>6910</v>
      </c>
      <c r="L420" s="206">
        <v>9.0077299258558119E-2</v>
      </c>
      <c r="M420" s="207">
        <v>94207</v>
      </c>
      <c r="N420" s="208">
        <v>7.2911565400603617E-2</v>
      </c>
      <c r="O420" s="205">
        <v>39639</v>
      </c>
      <c r="P420" s="206">
        <v>7.3878413524057107E-2</v>
      </c>
      <c r="Q420" s="207">
        <v>133846</v>
      </c>
      <c r="R420" s="208">
        <v>7.3197719637258851E-2</v>
      </c>
    </row>
    <row r="421" spans="2:18" hidden="1" outlineLevel="1" x14ac:dyDescent="0.25">
      <c r="B421" s="43" t="s">
        <v>51</v>
      </c>
      <c r="C421" s="205">
        <v>2003</v>
      </c>
      <c r="D421" s="206">
        <v>8.5048754062838627E-2</v>
      </c>
      <c r="E421" s="207">
        <v>12176</v>
      </c>
      <c r="F421" s="208">
        <v>-6.9325503629393825E-3</v>
      </c>
      <c r="G421" s="205">
        <v>27478</v>
      </c>
      <c r="H421" s="206">
        <v>5.8229993067858032E-2</v>
      </c>
      <c r="I421" s="207">
        <v>39714</v>
      </c>
      <c r="J421" s="208">
        <v>4.7116829699158869E-2</v>
      </c>
      <c r="K421" s="205">
        <v>8294</v>
      </c>
      <c r="L421" s="206">
        <v>6.8676716917922986E-2</v>
      </c>
      <c r="M421" s="207">
        <v>89665</v>
      </c>
      <c r="N421" s="208">
        <v>4.5521857254462894E-2</v>
      </c>
      <c r="O421" s="205">
        <v>35124</v>
      </c>
      <c r="P421" s="206">
        <v>4.3648789184370873E-2</v>
      </c>
      <c r="Q421" s="207">
        <v>124789</v>
      </c>
      <c r="R421" s="208">
        <v>4.4993970657198457E-2</v>
      </c>
    </row>
    <row r="422" spans="2:18" hidden="1" outlineLevel="1" x14ac:dyDescent="0.25">
      <c r="B422" s="43" t="s">
        <v>52</v>
      </c>
      <c r="C422" s="205">
        <v>2303</v>
      </c>
      <c r="D422" s="206">
        <v>0.14634146341463405</v>
      </c>
      <c r="E422" s="207">
        <v>13002</v>
      </c>
      <c r="F422" s="208">
        <v>-0.52149271308700129</v>
      </c>
      <c r="G422" s="205">
        <v>29553</v>
      </c>
      <c r="H422" s="206">
        <v>0.12914071753333589</v>
      </c>
      <c r="I422" s="207">
        <v>40065</v>
      </c>
      <c r="J422" s="208">
        <v>7.031229129377814E-2</v>
      </c>
      <c r="K422" s="205">
        <v>6633</v>
      </c>
      <c r="L422" s="206">
        <v>9.7452018530774343E-2</v>
      </c>
      <c r="M422" s="207">
        <v>91556</v>
      </c>
      <c r="N422" s="208">
        <v>-7.3610506824781652E-2</v>
      </c>
      <c r="O422" s="205">
        <v>36018</v>
      </c>
      <c r="P422" s="206">
        <v>0.18503652036586171</v>
      </c>
      <c r="Q422" s="207">
        <v>127574</v>
      </c>
      <c r="R422" s="208">
        <v>-1.2776165602631062E-2</v>
      </c>
    </row>
    <row r="423" spans="2:18" hidden="1" outlineLevel="1" x14ac:dyDescent="0.25">
      <c r="B423" s="43" t="s">
        <v>53</v>
      </c>
      <c r="C423" s="205">
        <v>2328</v>
      </c>
      <c r="D423" s="206">
        <v>-0.1297196261682243</v>
      </c>
      <c r="E423" s="207">
        <v>11513</v>
      </c>
      <c r="F423" s="208">
        <v>-0.11791296353049341</v>
      </c>
      <c r="G423" s="205">
        <v>33452</v>
      </c>
      <c r="H423" s="206">
        <v>3.056069008009854E-2</v>
      </c>
      <c r="I423" s="207">
        <v>42980</v>
      </c>
      <c r="J423" s="208">
        <v>-3.3679571923198037E-2</v>
      </c>
      <c r="K423" s="205">
        <v>7210</v>
      </c>
      <c r="L423" s="206">
        <v>0.14918712145361801</v>
      </c>
      <c r="M423" s="207">
        <v>97483</v>
      </c>
      <c r="N423" s="208">
        <v>-1.4716138226584019E-2</v>
      </c>
      <c r="O423" s="205">
        <v>42957</v>
      </c>
      <c r="P423" s="206">
        <v>6.3239443591901479E-2</v>
      </c>
      <c r="Q423" s="207">
        <v>140440</v>
      </c>
      <c r="R423" s="208">
        <v>7.8871258280046597E-3</v>
      </c>
    </row>
    <row r="424" spans="2:18" hidden="1" outlineLevel="1" x14ac:dyDescent="0.25">
      <c r="B424" s="43" t="s">
        <v>54</v>
      </c>
      <c r="C424" s="205">
        <v>2031</v>
      </c>
      <c r="D424" s="206">
        <v>0.12271973466003328</v>
      </c>
      <c r="E424" s="207">
        <v>12426</v>
      </c>
      <c r="F424" s="208">
        <v>0.13645509420157298</v>
      </c>
      <c r="G424" s="205">
        <v>26533</v>
      </c>
      <c r="H424" s="206">
        <v>1.7720839246672559E-2</v>
      </c>
      <c r="I424" s="207">
        <v>39797</v>
      </c>
      <c r="J424" s="208">
        <v>0.12303524564720481</v>
      </c>
      <c r="K424" s="205">
        <v>3815</v>
      </c>
      <c r="L424" s="206">
        <v>-0.21791717917179176</v>
      </c>
      <c r="M424" s="207">
        <v>84602</v>
      </c>
      <c r="N424" s="208">
        <v>6.9165539814732835E-2</v>
      </c>
      <c r="O424" s="205">
        <v>42149</v>
      </c>
      <c r="P424" s="206">
        <v>8.8558884297520679E-2</v>
      </c>
      <c r="Q424" s="207">
        <v>126751</v>
      </c>
      <c r="R424" s="208">
        <v>7.5537340155622967E-2</v>
      </c>
    </row>
    <row r="425" spans="2:18" hidden="1" outlineLevel="1" x14ac:dyDescent="0.25">
      <c r="B425" s="43" t="s">
        <v>55</v>
      </c>
      <c r="C425" s="205">
        <v>1533</v>
      </c>
      <c r="D425" s="206">
        <v>-0.10664335664335667</v>
      </c>
      <c r="E425" s="207">
        <v>8921</v>
      </c>
      <c r="F425" s="208">
        <v>0.11026757934038578</v>
      </c>
      <c r="G425" s="205">
        <v>20994</v>
      </c>
      <c r="H425" s="206">
        <v>0.16938673202250309</v>
      </c>
      <c r="I425" s="207">
        <v>32243</v>
      </c>
      <c r="J425" s="208">
        <v>8.8548185231538401E-3</v>
      </c>
      <c r="K425" s="205">
        <v>6404</v>
      </c>
      <c r="L425" s="206">
        <v>0.41775514722160723</v>
      </c>
      <c r="M425" s="207">
        <v>70095</v>
      </c>
      <c r="N425" s="208">
        <v>9.2145650581948013E-2</v>
      </c>
      <c r="O425" s="205">
        <v>27295</v>
      </c>
      <c r="P425" s="206">
        <v>0.1383351405455</v>
      </c>
      <c r="Q425" s="207">
        <v>97390</v>
      </c>
      <c r="R425" s="208">
        <v>0.10470853798250879</v>
      </c>
    </row>
    <row r="426" spans="2:18" hidden="1" outlineLevel="1" x14ac:dyDescent="0.25">
      <c r="B426" s="43" t="s">
        <v>56</v>
      </c>
      <c r="C426" s="205">
        <v>1783</v>
      </c>
      <c r="D426" s="206">
        <v>0.51615646258503411</v>
      </c>
      <c r="E426" s="207">
        <v>9610</v>
      </c>
      <c r="F426" s="208">
        <v>0.15588164541736838</v>
      </c>
      <c r="G426" s="205">
        <v>21078</v>
      </c>
      <c r="H426" s="206">
        <v>-7.5120666959192617E-2</v>
      </c>
      <c r="I426" s="207">
        <v>36474</v>
      </c>
      <c r="J426" s="208">
        <v>2.8798691225002226E-2</v>
      </c>
      <c r="K426" s="205">
        <v>6157</v>
      </c>
      <c r="L426" s="206">
        <v>9.3023255813953432E-2</v>
      </c>
      <c r="M426" s="207">
        <v>75102</v>
      </c>
      <c r="N426" s="208">
        <v>2.366218684404231E-2</v>
      </c>
      <c r="O426" s="205">
        <v>22923</v>
      </c>
      <c r="P426" s="206">
        <v>9.7793048764371893E-3</v>
      </c>
      <c r="Q426" s="207">
        <v>98025</v>
      </c>
      <c r="R426" s="208">
        <v>2.0381608668949891E-2</v>
      </c>
    </row>
    <row r="427" spans="2:18" collapsed="1" x14ac:dyDescent="0.25">
      <c r="B427" s="30" t="s">
        <v>185</v>
      </c>
      <c r="C427" s="31">
        <v>16988</v>
      </c>
      <c r="D427" s="32">
        <v>0.20764910784104651</v>
      </c>
      <c r="E427" s="31">
        <v>109488</v>
      </c>
      <c r="F427" s="32">
        <v>0.31389278899809203</v>
      </c>
      <c r="G427" s="31">
        <v>195546</v>
      </c>
      <c r="H427" s="32">
        <v>-5.7382501807664466E-2</v>
      </c>
      <c r="I427" s="31">
        <v>271208</v>
      </c>
      <c r="J427" s="32">
        <v>-2.5686346359723777E-2</v>
      </c>
      <c r="K427" s="31">
        <v>52734</v>
      </c>
      <c r="L427" s="32">
        <v>8.8016835850458053E-2</v>
      </c>
      <c r="M427" s="31">
        <v>645964</v>
      </c>
      <c r="N427" s="32">
        <v>2.262242865782027E-2</v>
      </c>
      <c r="O427" s="31">
        <v>264865</v>
      </c>
      <c r="P427" s="32">
        <v>-1.7971020940855453E-2</v>
      </c>
      <c r="Q427" s="31">
        <v>910829</v>
      </c>
      <c r="R427" s="32">
        <v>1.0476089045092785E-2</v>
      </c>
    </row>
    <row r="428" spans="2:18" hidden="1" outlineLevel="1" x14ac:dyDescent="0.25">
      <c r="B428" s="43" t="s">
        <v>58</v>
      </c>
      <c r="C428" s="205">
        <v>1987</v>
      </c>
      <c r="D428" s="206">
        <v>0.15927654609101527</v>
      </c>
      <c r="E428" s="207">
        <v>13195</v>
      </c>
      <c r="F428" s="208">
        <v>0.11878921485501093</v>
      </c>
      <c r="G428" s="205">
        <v>24526</v>
      </c>
      <c r="H428" s="206">
        <v>-0.13249858517260893</v>
      </c>
      <c r="I428" s="207">
        <v>37936</v>
      </c>
      <c r="J428" s="208">
        <v>-7.9580745341614856E-2</v>
      </c>
      <c r="K428" s="205">
        <v>6678</v>
      </c>
      <c r="L428" s="206">
        <v>-0.10829216183736146</v>
      </c>
      <c r="M428" s="207">
        <v>84322</v>
      </c>
      <c r="N428" s="208">
        <v>-6.8110736586174503E-2</v>
      </c>
      <c r="O428" s="205">
        <v>33227</v>
      </c>
      <c r="P428" s="206">
        <v>-8.3418388458249448E-2</v>
      </c>
      <c r="Q428" s="207">
        <v>117549</v>
      </c>
      <c r="R428" s="208">
        <v>-7.2489269031687953E-2</v>
      </c>
    </row>
    <row r="429" spans="2:18" hidden="1" outlineLevel="1" x14ac:dyDescent="0.25">
      <c r="B429" s="43" t="s">
        <v>59</v>
      </c>
      <c r="C429" s="205">
        <v>2786</v>
      </c>
      <c r="D429" s="206">
        <v>0.4279856483854434</v>
      </c>
      <c r="E429" s="207">
        <v>18453</v>
      </c>
      <c r="F429" s="208">
        <v>0.39837829645347078</v>
      </c>
      <c r="G429" s="205">
        <v>29925</v>
      </c>
      <c r="H429" s="206">
        <v>-9.0480821834538983E-2</v>
      </c>
      <c r="I429" s="207">
        <v>44005</v>
      </c>
      <c r="J429" s="208">
        <v>6.7259957447782792E-3</v>
      </c>
      <c r="K429" s="205">
        <v>8183</v>
      </c>
      <c r="L429" s="206">
        <v>3.1774051191526986E-2</v>
      </c>
      <c r="M429" s="207">
        <v>103352</v>
      </c>
      <c r="N429" s="208">
        <v>3.6723475539416794E-2</v>
      </c>
      <c r="O429" s="205">
        <v>44809</v>
      </c>
      <c r="P429" s="206">
        <v>0.13512349588347061</v>
      </c>
      <c r="Q429" s="207">
        <v>148161</v>
      </c>
      <c r="R429" s="208">
        <v>6.4635040167857039E-2</v>
      </c>
    </row>
    <row r="430" spans="2:18" hidden="1" outlineLevel="1" x14ac:dyDescent="0.25">
      <c r="B430" s="43" t="s">
        <v>60</v>
      </c>
      <c r="C430" s="205">
        <v>2769</v>
      </c>
      <c r="D430" s="206">
        <v>0.65907729179149199</v>
      </c>
      <c r="E430" s="207">
        <v>18306</v>
      </c>
      <c r="F430" s="208">
        <v>0.53715677218910063</v>
      </c>
      <c r="G430" s="205">
        <v>26471</v>
      </c>
      <c r="H430" s="206">
        <v>-7.3501102516537742E-2</v>
      </c>
      <c r="I430" s="207">
        <v>37414</v>
      </c>
      <c r="J430" s="208">
        <v>4.7014048245368478E-2</v>
      </c>
      <c r="K430" s="205">
        <v>8551</v>
      </c>
      <c r="L430" s="206">
        <v>0.2656897572528123</v>
      </c>
      <c r="M430" s="207">
        <v>93511</v>
      </c>
      <c r="N430" s="208">
        <v>0.10482165432011237</v>
      </c>
      <c r="O430" s="205">
        <v>35832</v>
      </c>
      <c r="P430" s="206">
        <v>8.9284085727314277E-2</v>
      </c>
      <c r="Q430" s="207">
        <v>129343</v>
      </c>
      <c r="R430" s="208">
        <v>0.10047305460547595</v>
      </c>
    </row>
    <row r="431" spans="2:18" hidden="1" outlineLevel="1" x14ac:dyDescent="0.25">
      <c r="B431" s="43" t="s">
        <v>61</v>
      </c>
      <c r="C431" s="205">
        <v>2757</v>
      </c>
      <c r="D431" s="206">
        <v>0.46259946949602115</v>
      </c>
      <c r="E431" s="207">
        <v>16568</v>
      </c>
      <c r="F431" s="208">
        <v>0.4418240362022452</v>
      </c>
      <c r="G431" s="205">
        <v>31689</v>
      </c>
      <c r="H431" s="206">
        <v>2.9565612917898498E-2</v>
      </c>
      <c r="I431" s="207">
        <v>41384</v>
      </c>
      <c r="J431" s="208">
        <v>5.5256648902261674E-2</v>
      </c>
      <c r="K431" s="205">
        <v>7504</v>
      </c>
      <c r="L431" s="206">
        <v>9.9809467975963573E-2</v>
      </c>
      <c r="M431" s="207">
        <v>99902</v>
      </c>
      <c r="N431" s="208">
        <v>0.1076223737457731</v>
      </c>
      <c r="O431" s="205">
        <v>41527</v>
      </c>
      <c r="P431" s="206">
        <v>1.6996057110670204E-2</v>
      </c>
      <c r="Q431" s="207">
        <v>141429</v>
      </c>
      <c r="R431" s="208">
        <v>7.9379979851634808E-2</v>
      </c>
    </row>
    <row r="432" spans="2:18" collapsed="1" x14ac:dyDescent="0.25">
      <c r="B432" s="145">
        <v>1983</v>
      </c>
      <c r="C432" s="212">
        <v>44082</v>
      </c>
      <c r="D432" s="213">
        <v>0.18496814601758027</v>
      </c>
      <c r="E432" s="212">
        <v>279730</v>
      </c>
      <c r="F432" s="213">
        <v>0.11794068396085033</v>
      </c>
      <c r="G432" s="212">
        <v>527542</v>
      </c>
      <c r="H432" s="213">
        <v>-9.0595737886600691E-3</v>
      </c>
      <c r="I432" s="212">
        <v>754693</v>
      </c>
      <c r="J432" s="213">
        <v>4.0302982266301912E-2</v>
      </c>
      <c r="K432" s="212">
        <v>135179</v>
      </c>
      <c r="L432" s="213">
        <v>4.8061714994572791E-2</v>
      </c>
      <c r="M432" s="212">
        <v>1741226</v>
      </c>
      <c r="N432" s="213">
        <v>4.0022219302122686E-2</v>
      </c>
      <c r="O432" s="212">
        <v>716776</v>
      </c>
      <c r="P432" s="213">
        <v>6.3398032469738519E-2</v>
      </c>
      <c r="Q432" s="212">
        <v>2458002</v>
      </c>
      <c r="R432" s="213">
        <v>4.673198870824935E-2</v>
      </c>
    </row>
    <row r="433" spans="2:18" hidden="1" outlineLevel="1" x14ac:dyDescent="0.25">
      <c r="B433" s="43" t="s">
        <v>49</v>
      </c>
      <c r="C433" s="205">
        <v>2635</v>
      </c>
      <c r="D433" s="206">
        <v>5.6112224448897852E-2</v>
      </c>
      <c r="E433" s="207">
        <v>17200</v>
      </c>
      <c r="F433" s="208">
        <v>0.43740598362025729</v>
      </c>
      <c r="G433" s="205">
        <v>28285</v>
      </c>
      <c r="H433" s="206">
        <v>-5.0966313246544104E-2</v>
      </c>
      <c r="I433" s="207">
        <v>35473</v>
      </c>
      <c r="J433" s="208">
        <v>-2.0272323031457984E-2</v>
      </c>
      <c r="K433" s="205">
        <v>7718</v>
      </c>
      <c r="L433" s="206">
        <v>0.22333174829608504</v>
      </c>
      <c r="M433" s="207">
        <v>91311</v>
      </c>
      <c r="N433" s="208">
        <v>5.2200366439658419E-2</v>
      </c>
      <c r="O433" s="205">
        <v>38903</v>
      </c>
      <c r="P433" s="206">
        <v>-0.13673582602906909</v>
      </c>
      <c r="Q433" s="207">
        <v>130214</v>
      </c>
      <c r="R433" s="208">
        <v>-1.2378077453999325E-2</v>
      </c>
    </row>
    <row r="434" spans="2:18" hidden="1" outlineLevel="1" x14ac:dyDescent="0.25">
      <c r="B434" s="43" t="s">
        <v>50</v>
      </c>
      <c r="C434" s="205">
        <v>2208</v>
      </c>
      <c r="D434" s="206">
        <v>-4.3327556325823191E-2</v>
      </c>
      <c r="E434" s="207">
        <v>13505</v>
      </c>
      <c r="F434" s="208">
        <v>4.8117966627861941E-2</v>
      </c>
      <c r="G434" s="205">
        <v>28684</v>
      </c>
      <c r="H434" s="206">
        <v>-2.0422102315415636E-2</v>
      </c>
      <c r="I434" s="207">
        <v>37069</v>
      </c>
      <c r="J434" s="208">
        <v>-5.1385725618650402E-2</v>
      </c>
      <c r="K434" s="205">
        <v>6339</v>
      </c>
      <c r="L434" s="206">
        <v>-3.677252697158484E-2</v>
      </c>
      <c r="M434" s="207">
        <v>87805</v>
      </c>
      <c r="N434" s="208">
        <v>-2.5828497886456692E-2</v>
      </c>
      <c r="O434" s="205">
        <v>36912</v>
      </c>
      <c r="P434" s="206">
        <v>-0.10264015169932417</v>
      </c>
      <c r="Q434" s="207">
        <v>124717</v>
      </c>
      <c r="R434" s="208">
        <v>-4.9898298887001258E-2</v>
      </c>
    </row>
    <row r="435" spans="2:18" hidden="1" outlineLevel="1" x14ac:dyDescent="0.25">
      <c r="B435" s="43" t="s">
        <v>51</v>
      </c>
      <c r="C435" s="205">
        <v>1846</v>
      </c>
      <c r="D435" s="206">
        <v>-9.73105134474328E-2</v>
      </c>
      <c r="E435" s="207">
        <v>12261</v>
      </c>
      <c r="F435" s="208">
        <v>0.21516352824578799</v>
      </c>
      <c r="G435" s="205">
        <v>25966</v>
      </c>
      <c r="H435" s="206">
        <v>-6.7313218390804619E-2</v>
      </c>
      <c r="I435" s="207">
        <v>37927</v>
      </c>
      <c r="J435" s="208">
        <v>-0.12197888693397541</v>
      </c>
      <c r="K435" s="205">
        <v>7761</v>
      </c>
      <c r="L435" s="206">
        <v>0.17966256269949832</v>
      </c>
      <c r="M435" s="207">
        <v>85761</v>
      </c>
      <c r="N435" s="208">
        <v>-4.4445682451253465E-2</v>
      </c>
      <c r="O435" s="205">
        <v>33655</v>
      </c>
      <c r="P435" s="206">
        <v>-1.1861769282715318E-2</v>
      </c>
      <c r="Q435" s="207">
        <v>119416</v>
      </c>
      <c r="R435" s="208">
        <v>-3.5482073193386587E-2</v>
      </c>
    </row>
    <row r="436" spans="2:18" hidden="1" outlineLevel="1" x14ac:dyDescent="0.25">
      <c r="B436" s="43" t="s">
        <v>52</v>
      </c>
      <c r="C436" s="205">
        <v>2009</v>
      </c>
      <c r="D436" s="206">
        <v>8.8299024918743196E-2</v>
      </c>
      <c r="E436" s="207">
        <v>27172</v>
      </c>
      <c r="F436" s="208">
        <v>1.6169700471925261</v>
      </c>
      <c r="G436" s="205">
        <v>26173</v>
      </c>
      <c r="H436" s="206">
        <v>7.5705889605852672E-2</v>
      </c>
      <c r="I436" s="207">
        <v>37433</v>
      </c>
      <c r="J436" s="208">
        <v>6.6964285714286031E-3</v>
      </c>
      <c r="K436" s="205">
        <v>6044</v>
      </c>
      <c r="L436" s="206">
        <v>0.27537455159316315</v>
      </c>
      <c r="M436" s="207">
        <v>98831</v>
      </c>
      <c r="N436" s="208">
        <v>0.25926633793305554</v>
      </c>
      <c r="O436" s="205">
        <v>30394</v>
      </c>
      <c r="P436" s="206">
        <v>-0.13839437577956681</v>
      </c>
      <c r="Q436" s="207">
        <v>129225</v>
      </c>
      <c r="R436" s="208">
        <v>0.13595407835863527</v>
      </c>
    </row>
    <row r="437" spans="2:18" hidden="1" outlineLevel="1" x14ac:dyDescent="0.25">
      <c r="B437" s="43" t="s">
        <v>53</v>
      </c>
      <c r="C437" s="205">
        <v>2675</v>
      </c>
      <c r="D437" s="206">
        <v>0.1402387041773232</v>
      </c>
      <c r="E437" s="207">
        <v>13052</v>
      </c>
      <c r="F437" s="208">
        <v>3.0068660721332074E-2</v>
      </c>
      <c r="G437" s="205">
        <v>32460</v>
      </c>
      <c r="H437" s="206">
        <v>-1.250342246965408E-2</v>
      </c>
      <c r="I437" s="207">
        <v>44478</v>
      </c>
      <c r="J437" s="208">
        <v>0.15440317682784399</v>
      </c>
      <c r="K437" s="205">
        <v>6274</v>
      </c>
      <c r="L437" s="206">
        <v>0.17008578888474446</v>
      </c>
      <c r="M437" s="207">
        <v>98939</v>
      </c>
      <c r="N437" s="208">
        <v>7.8013488924481678E-2</v>
      </c>
      <c r="O437" s="205">
        <v>40402</v>
      </c>
      <c r="P437" s="206">
        <v>-0.11214152290957036</v>
      </c>
      <c r="Q437" s="207">
        <v>139341</v>
      </c>
      <c r="R437" s="208">
        <v>1.4983537775705935E-2</v>
      </c>
    </row>
    <row r="438" spans="2:18" hidden="1" outlineLevel="1" x14ac:dyDescent="0.25">
      <c r="B438" s="43" t="s">
        <v>54</v>
      </c>
      <c r="C438" s="205">
        <v>1809</v>
      </c>
      <c r="D438" s="206">
        <v>-7.6796489303345705E-3</v>
      </c>
      <c r="E438" s="207">
        <v>10934</v>
      </c>
      <c r="F438" s="208">
        <v>-0.10859285830751675</v>
      </c>
      <c r="G438" s="205">
        <v>26071</v>
      </c>
      <c r="H438" s="206">
        <v>-3.6690806976056756E-2</v>
      </c>
      <c r="I438" s="207">
        <v>35437</v>
      </c>
      <c r="J438" s="208">
        <v>8.7491560792978484E-2</v>
      </c>
      <c r="K438" s="205">
        <v>4878</v>
      </c>
      <c r="L438" s="206">
        <v>0.38618925831202056</v>
      </c>
      <c r="M438" s="207">
        <v>79129</v>
      </c>
      <c r="N438" s="208">
        <v>2.421755675787618E-2</v>
      </c>
      <c r="O438" s="205">
        <v>38720</v>
      </c>
      <c r="P438" s="206">
        <v>8.764044943820215E-2</v>
      </c>
      <c r="Q438" s="207">
        <v>117849</v>
      </c>
      <c r="R438" s="208">
        <v>4.4223714756596699E-2</v>
      </c>
    </row>
    <row r="439" spans="2:18" hidden="1" outlineLevel="1" x14ac:dyDescent="0.25">
      <c r="B439" s="43" t="s">
        <v>55</v>
      </c>
      <c r="C439" s="205">
        <v>1716</v>
      </c>
      <c r="D439" s="206">
        <v>1.2389380530973382E-2</v>
      </c>
      <c r="E439" s="207">
        <v>8035</v>
      </c>
      <c r="F439" s="208">
        <v>-5.0767706785537214E-3</v>
      </c>
      <c r="G439" s="205">
        <v>17953</v>
      </c>
      <c r="H439" s="206">
        <v>-4.8141667992153137E-2</v>
      </c>
      <c r="I439" s="207">
        <v>31960</v>
      </c>
      <c r="J439" s="208">
        <v>0.14765871875897729</v>
      </c>
      <c r="K439" s="205">
        <v>4517</v>
      </c>
      <c r="L439" s="206">
        <v>7.2666824982189571E-2</v>
      </c>
      <c r="M439" s="207">
        <v>64181</v>
      </c>
      <c r="N439" s="208">
        <v>5.7504407572786631E-2</v>
      </c>
      <c r="O439" s="205">
        <v>23978</v>
      </c>
      <c r="P439" s="206">
        <v>6.9289883676983965E-3</v>
      </c>
      <c r="Q439" s="207">
        <v>88159</v>
      </c>
      <c r="R439" s="208">
        <v>4.3252390419388442E-2</v>
      </c>
    </row>
    <row r="440" spans="2:18" hidden="1" outlineLevel="1" x14ac:dyDescent="0.25">
      <c r="B440" s="43" t="s">
        <v>56</v>
      </c>
      <c r="C440" s="205">
        <v>1176</v>
      </c>
      <c r="D440" s="206">
        <v>0.13294797687861282</v>
      </c>
      <c r="E440" s="207">
        <v>8314</v>
      </c>
      <c r="F440" s="208">
        <v>9.3084407047067996E-2</v>
      </c>
      <c r="G440" s="205">
        <v>22790</v>
      </c>
      <c r="H440" s="206">
        <v>0.25185388629497396</v>
      </c>
      <c r="I440" s="207">
        <v>35453</v>
      </c>
      <c r="J440" s="208">
        <v>0.24926882554001195</v>
      </c>
      <c r="K440" s="205">
        <v>5633</v>
      </c>
      <c r="L440" s="206">
        <v>-4.799729592698998E-2</v>
      </c>
      <c r="M440" s="207">
        <v>73366</v>
      </c>
      <c r="N440" s="208">
        <v>0.19986916346389738</v>
      </c>
      <c r="O440" s="205">
        <v>22701</v>
      </c>
      <c r="P440" s="206">
        <v>0.1655285721620372</v>
      </c>
      <c r="Q440" s="207">
        <v>96067</v>
      </c>
      <c r="R440" s="208">
        <v>0.19157301977127839</v>
      </c>
    </row>
    <row r="441" spans="2:18" collapsed="1" x14ac:dyDescent="0.25">
      <c r="B441" s="30" t="s">
        <v>186</v>
      </c>
      <c r="C441" s="31">
        <v>14067</v>
      </c>
      <c r="D441" s="32">
        <v>8.3870967741934699E-3</v>
      </c>
      <c r="E441" s="31">
        <v>83331</v>
      </c>
      <c r="F441" s="32">
        <v>0.25593067068575737</v>
      </c>
      <c r="G441" s="31">
        <v>207450</v>
      </c>
      <c r="H441" s="32">
        <v>0.2671952500794097</v>
      </c>
      <c r="I441" s="31">
        <v>278358</v>
      </c>
      <c r="J441" s="32">
        <v>0.31950113056215246</v>
      </c>
      <c r="K441" s="31">
        <v>48468</v>
      </c>
      <c r="L441" s="32">
        <v>0.37908664105847212</v>
      </c>
      <c r="M441" s="31">
        <v>631674</v>
      </c>
      <c r="N441" s="32">
        <v>0.28884128052886093</v>
      </c>
      <c r="O441" s="31">
        <v>269712</v>
      </c>
      <c r="P441" s="32">
        <v>9.6608674085488566E-2</v>
      </c>
      <c r="Q441" s="31">
        <v>901386</v>
      </c>
      <c r="R441" s="32">
        <v>0.22460774310824783</v>
      </c>
    </row>
    <row r="442" spans="2:18" hidden="1" outlineLevel="1" x14ac:dyDescent="0.25">
      <c r="B442" s="43" t="s">
        <v>58</v>
      </c>
      <c r="C442" s="205">
        <v>1714</v>
      </c>
      <c r="D442" s="206">
        <v>0.19944016794961517</v>
      </c>
      <c r="E442" s="207">
        <v>11794</v>
      </c>
      <c r="F442" s="208">
        <v>-1.4703425229740996E-2</v>
      </c>
      <c r="G442" s="205">
        <v>28272</v>
      </c>
      <c r="H442" s="206">
        <v>0.18100171268641119</v>
      </c>
      <c r="I442" s="207">
        <v>41216</v>
      </c>
      <c r="J442" s="208">
        <v>0.25716028671648616</v>
      </c>
      <c r="K442" s="205">
        <v>7489</v>
      </c>
      <c r="L442" s="206">
        <v>0.34573225516621742</v>
      </c>
      <c r="M442" s="207">
        <v>90485</v>
      </c>
      <c r="N442" s="208">
        <v>0.19549994715146402</v>
      </c>
      <c r="O442" s="205">
        <v>36251</v>
      </c>
      <c r="P442" s="206">
        <v>-6.2336721760947733E-2</v>
      </c>
      <c r="Q442" s="207">
        <v>126736</v>
      </c>
      <c r="R442" s="208">
        <v>0.10832626433112669</v>
      </c>
    </row>
    <row r="443" spans="2:18" hidden="1" outlineLevel="1" x14ac:dyDescent="0.25">
      <c r="B443" s="43" t="s">
        <v>59</v>
      </c>
      <c r="C443" s="205">
        <v>1951</v>
      </c>
      <c r="D443" s="206">
        <v>-0.12471960520412739</v>
      </c>
      <c r="E443" s="207">
        <v>13196</v>
      </c>
      <c r="F443" s="208">
        <v>0.57545367717287488</v>
      </c>
      <c r="G443" s="205">
        <v>32902</v>
      </c>
      <c r="H443" s="206">
        <v>0.26912246865959499</v>
      </c>
      <c r="I443" s="207">
        <v>43711</v>
      </c>
      <c r="J443" s="208">
        <v>0.28796629147268549</v>
      </c>
      <c r="K443" s="205">
        <v>7931</v>
      </c>
      <c r="L443" s="206">
        <v>0.68493732738474611</v>
      </c>
      <c r="M443" s="207">
        <v>99691</v>
      </c>
      <c r="N443" s="208">
        <v>0.32611905553708009</v>
      </c>
      <c r="O443" s="205">
        <v>39475</v>
      </c>
      <c r="P443" s="206">
        <v>6.6257900707687334E-2</v>
      </c>
      <c r="Q443" s="207">
        <v>139166</v>
      </c>
      <c r="R443" s="208">
        <v>0.2403718459495352</v>
      </c>
    </row>
    <row r="444" spans="2:18" hidden="1" outlineLevel="1" x14ac:dyDescent="0.25">
      <c r="B444" s="43" t="s">
        <v>60</v>
      </c>
      <c r="C444" s="205">
        <v>1669</v>
      </c>
      <c r="D444" s="206">
        <v>-0.18941233608547836</v>
      </c>
      <c r="E444" s="207">
        <v>11909</v>
      </c>
      <c r="F444" s="208">
        <v>0.51148622921690579</v>
      </c>
      <c r="G444" s="205">
        <v>28571</v>
      </c>
      <c r="H444" s="206">
        <v>0.2419474027385351</v>
      </c>
      <c r="I444" s="207">
        <v>35734</v>
      </c>
      <c r="J444" s="208">
        <v>0.10467416841844934</v>
      </c>
      <c r="K444" s="205">
        <v>6756</v>
      </c>
      <c r="L444" s="206">
        <v>0.37905695039804033</v>
      </c>
      <c r="M444" s="207">
        <v>84639</v>
      </c>
      <c r="N444" s="208">
        <v>0.20585553497649234</v>
      </c>
      <c r="O444" s="205">
        <v>32895</v>
      </c>
      <c r="P444" s="206">
        <v>-7.2753410756567827E-2</v>
      </c>
      <c r="Q444" s="207">
        <v>117534</v>
      </c>
      <c r="R444" s="208">
        <v>0.11231616603259331</v>
      </c>
    </row>
    <row r="445" spans="2:18" hidden="1" outlineLevel="1" x14ac:dyDescent="0.25">
      <c r="B445" s="43" t="s">
        <v>61</v>
      </c>
      <c r="C445" s="205">
        <v>1885</v>
      </c>
      <c r="D445" s="206">
        <v>-0.16996917657419641</v>
      </c>
      <c r="E445" s="207">
        <v>11491</v>
      </c>
      <c r="F445" s="208">
        <v>0.3182287484226225</v>
      </c>
      <c r="G445" s="205">
        <v>30779</v>
      </c>
      <c r="H445" s="206">
        <v>0.13008518137758851</v>
      </c>
      <c r="I445" s="207">
        <v>39217</v>
      </c>
      <c r="J445" s="208">
        <v>0.20445331695331692</v>
      </c>
      <c r="K445" s="205">
        <v>6823</v>
      </c>
      <c r="L445" s="206">
        <v>0.44310490693739424</v>
      </c>
      <c r="M445" s="207">
        <v>90195</v>
      </c>
      <c r="N445" s="208">
        <v>0.19444591588091953</v>
      </c>
      <c r="O445" s="205">
        <v>40833</v>
      </c>
      <c r="P445" s="206">
        <v>2.2691411826583519E-2</v>
      </c>
      <c r="Q445" s="207">
        <v>131028</v>
      </c>
      <c r="R445" s="208">
        <v>0.13504101733382989</v>
      </c>
    </row>
    <row r="446" spans="2:18" collapsed="1" x14ac:dyDescent="0.25">
      <c r="B446" s="145">
        <v>1982</v>
      </c>
      <c r="C446" s="212">
        <v>37201</v>
      </c>
      <c r="D446" s="213">
        <v>-3.1728266527850102E-2</v>
      </c>
      <c r="E446" s="212">
        <v>250219</v>
      </c>
      <c r="F446" s="213">
        <v>0.28470282592623009</v>
      </c>
      <c r="G446" s="212">
        <v>532365</v>
      </c>
      <c r="H446" s="213">
        <v>7.4629486832702874E-2</v>
      </c>
      <c r="I446" s="212">
        <v>725455</v>
      </c>
      <c r="J446" s="213">
        <v>9.132332853953673E-2</v>
      </c>
      <c r="K446" s="212">
        <v>128980</v>
      </c>
      <c r="L446" s="213">
        <v>0.25853791811404703</v>
      </c>
      <c r="M446" s="212">
        <v>1674220</v>
      </c>
      <c r="N446" s="213">
        <v>0.11927017663960893</v>
      </c>
      <c r="O446" s="212">
        <v>674043</v>
      </c>
      <c r="P446" s="213">
        <v>-4.0315565116984309E-2</v>
      </c>
      <c r="Q446" s="212">
        <v>2348263</v>
      </c>
      <c r="R446" s="213">
        <v>6.8279430235927752E-2</v>
      </c>
    </row>
    <row r="447" spans="2:18" hidden="1" outlineLevel="1" x14ac:dyDescent="0.25">
      <c r="B447" s="43" t="s">
        <v>49</v>
      </c>
      <c r="C447" s="205">
        <v>2495</v>
      </c>
      <c r="D447" s="206">
        <v>0.22785433070866135</v>
      </c>
      <c r="E447" s="207">
        <v>11966</v>
      </c>
      <c r="F447" s="208">
        <v>0.2046712976945535</v>
      </c>
      <c r="G447" s="205">
        <v>29804</v>
      </c>
      <c r="H447" s="206">
        <v>0.34994111785487814</v>
      </c>
      <c r="I447" s="207">
        <v>36207</v>
      </c>
      <c r="J447" s="208">
        <v>0.34129806623694159</v>
      </c>
      <c r="K447" s="205">
        <v>6309</v>
      </c>
      <c r="L447" s="206">
        <v>0.23030421216848684</v>
      </c>
      <c r="M447" s="207">
        <v>86781</v>
      </c>
      <c r="N447" s="208">
        <v>0.31158467467694395</v>
      </c>
      <c r="O447" s="205">
        <v>45065</v>
      </c>
      <c r="P447" s="206">
        <v>0.22499184516690218</v>
      </c>
      <c r="Q447" s="207">
        <v>131846</v>
      </c>
      <c r="R447" s="208">
        <v>0.28064262333297729</v>
      </c>
    </row>
    <row r="448" spans="2:18" hidden="1" outlineLevel="1" x14ac:dyDescent="0.25">
      <c r="B448" s="43" t="s">
        <v>50</v>
      </c>
      <c r="C448" s="205">
        <v>2308</v>
      </c>
      <c r="D448" s="206">
        <v>5.2439580483356174E-2</v>
      </c>
      <c r="E448" s="207">
        <v>12885</v>
      </c>
      <c r="F448" s="208">
        <v>0.32126743232157495</v>
      </c>
      <c r="G448" s="205">
        <v>29282</v>
      </c>
      <c r="H448" s="206">
        <v>0.41616288629878606</v>
      </c>
      <c r="I448" s="207">
        <v>39077</v>
      </c>
      <c r="J448" s="208">
        <v>0.52442069126940782</v>
      </c>
      <c r="K448" s="205">
        <v>6581</v>
      </c>
      <c r="L448" s="206">
        <v>0.40140545144804096</v>
      </c>
      <c r="M448" s="207">
        <v>90133</v>
      </c>
      <c r="N448" s="208">
        <v>0.43177341466514174</v>
      </c>
      <c r="O448" s="205">
        <v>41134</v>
      </c>
      <c r="P448" s="206">
        <v>0.22258879476891069</v>
      </c>
      <c r="Q448" s="207">
        <v>131267</v>
      </c>
      <c r="R448" s="208">
        <v>0.35891383790386855</v>
      </c>
    </row>
    <row r="449" spans="2:18" hidden="1" outlineLevel="1" x14ac:dyDescent="0.25">
      <c r="B449" s="43" t="s">
        <v>51</v>
      </c>
      <c r="C449" s="205">
        <v>2045</v>
      </c>
      <c r="D449" s="206">
        <v>0.17731721358664365</v>
      </c>
      <c r="E449" s="207">
        <v>10090</v>
      </c>
      <c r="F449" s="208">
        <v>3.7745551784428732E-2</v>
      </c>
      <c r="G449" s="205">
        <v>27840</v>
      </c>
      <c r="H449" s="206">
        <v>0.33537989255564082</v>
      </c>
      <c r="I449" s="207">
        <v>43196</v>
      </c>
      <c r="J449" s="208">
        <v>0.61794891003071384</v>
      </c>
      <c r="K449" s="205">
        <v>6579</v>
      </c>
      <c r="L449" s="206">
        <v>0.21338989302840283</v>
      </c>
      <c r="M449" s="207">
        <v>89750</v>
      </c>
      <c r="N449" s="208">
        <v>0.39302787607872358</v>
      </c>
      <c r="O449" s="205">
        <v>34059</v>
      </c>
      <c r="P449" s="206">
        <v>0.39403241650294696</v>
      </c>
      <c r="Q449" s="207">
        <v>123809</v>
      </c>
      <c r="R449" s="208">
        <v>0.39330407382399279</v>
      </c>
    </row>
    <row r="450" spans="2:18" hidden="1" outlineLevel="1" x14ac:dyDescent="0.25">
      <c r="B450" s="43" t="s">
        <v>52</v>
      </c>
      <c r="C450" s="205">
        <v>1846</v>
      </c>
      <c r="D450" s="206">
        <v>-0.46321605117766795</v>
      </c>
      <c r="E450" s="207">
        <v>10383</v>
      </c>
      <c r="F450" s="208">
        <v>-0.10375485541648688</v>
      </c>
      <c r="G450" s="205">
        <v>24331</v>
      </c>
      <c r="H450" s="206">
        <v>5.1640089234075148E-3</v>
      </c>
      <c r="I450" s="207">
        <v>37184</v>
      </c>
      <c r="J450" s="208">
        <v>0.26068825224614334</v>
      </c>
      <c r="K450" s="205">
        <v>4739</v>
      </c>
      <c r="L450" s="206">
        <v>0.29800054779512464</v>
      </c>
      <c r="M450" s="207">
        <v>78483</v>
      </c>
      <c r="N450" s="208">
        <v>8.4378799602077947E-2</v>
      </c>
      <c r="O450" s="205">
        <v>35276</v>
      </c>
      <c r="P450" s="206">
        <v>0.28062150584476875</v>
      </c>
      <c r="Q450" s="207">
        <v>113759</v>
      </c>
      <c r="R450" s="208">
        <v>0.13847801285002292</v>
      </c>
    </row>
    <row r="451" spans="2:18" hidden="1" outlineLevel="1" x14ac:dyDescent="0.25">
      <c r="B451" s="43" t="s">
        <v>53</v>
      </c>
      <c r="C451" s="205">
        <v>2346</v>
      </c>
      <c r="D451" s="206">
        <v>1.6905071521456483E-2</v>
      </c>
      <c r="E451" s="207">
        <v>12671</v>
      </c>
      <c r="F451" s="208">
        <v>-0.144024859825711</v>
      </c>
      <c r="G451" s="205">
        <v>32871</v>
      </c>
      <c r="H451" s="206">
        <v>0.20098648154914134</v>
      </c>
      <c r="I451" s="207">
        <v>38529</v>
      </c>
      <c r="J451" s="208">
        <v>0.22707729545526933</v>
      </c>
      <c r="K451" s="205">
        <v>5362</v>
      </c>
      <c r="L451" s="206">
        <v>0.3647238483074573</v>
      </c>
      <c r="M451" s="207">
        <v>91779</v>
      </c>
      <c r="N451" s="208">
        <v>0.14999749398556528</v>
      </c>
      <c r="O451" s="205">
        <v>45505</v>
      </c>
      <c r="P451" s="206">
        <v>0.3107788915773706</v>
      </c>
      <c r="Q451" s="207">
        <v>137284</v>
      </c>
      <c r="R451" s="208">
        <v>0.19873563619852597</v>
      </c>
    </row>
    <row r="452" spans="2:18" hidden="1" outlineLevel="1" x14ac:dyDescent="0.25">
      <c r="B452" s="43" t="s">
        <v>54</v>
      </c>
      <c r="C452" s="205">
        <v>1823</v>
      </c>
      <c r="D452" s="206">
        <v>-7.9757698132256416E-2</v>
      </c>
      <c r="E452" s="207">
        <v>12266</v>
      </c>
      <c r="F452" s="208">
        <v>-5.5080502272552234E-2</v>
      </c>
      <c r="G452" s="205">
        <v>27064</v>
      </c>
      <c r="H452" s="206">
        <v>0.15396750948705917</v>
      </c>
      <c r="I452" s="207">
        <v>32586</v>
      </c>
      <c r="J452" s="208">
        <v>0.18792606904596987</v>
      </c>
      <c r="K452" s="205">
        <v>3519</v>
      </c>
      <c r="L452" s="206">
        <v>-0.15611510791366912</v>
      </c>
      <c r="M452" s="207">
        <v>77258</v>
      </c>
      <c r="N452" s="208">
        <v>0.10343350091407677</v>
      </c>
      <c r="O452" s="205">
        <v>35600</v>
      </c>
      <c r="P452" s="206">
        <v>8.0752884031572547E-2</v>
      </c>
      <c r="Q452" s="207">
        <v>112858</v>
      </c>
      <c r="R452" s="208">
        <v>9.617700765375492E-2</v>
      </c>
    </row>
    <row r="453" spans="2:18" hidden="1" outlineLevel="1" x14ac:dyDescent="0.25">
      <c r="B453" s="43" t="s">
        <v>55</v>
      </c>
      <c r="C453" s="205">
        <v>1695</v>
      </c>
      <c r="D453" s="206">
        <v>-0.21925380009212347</v>
      </c>
      <c r="E453" s="207">
        <v>8076</v>
      </c>
      <c r="F453" s="208">
        <v>-2.4703557312253377E-3</v>
      </c>
      <c r="G453" s="205">
        <v>18861</v>
      </c>
      <c r="H453" s="206">
        <v>0.19237577443418896</v>
      </c>
      <c r="I453" s="207">
        <v>27848</v>
      </c>
      <c r="J453" s="208">
        <v>0.30009337068160602</v>
      </c>
      <c r="K453" s="205">
        <v>4211</v>
      </c>
      <c r="L453" s="206">
        <v>-0.15847322142286169</v>
      </c>
      <c r="M453" s="207">
        <v>60691</v>
      </c>
      <c r="N453" s="208">
        <v>0.15582090689215189</v>
      </c>
      <c r="O453" s="205">
        <v>23813</v>
      </c>
      <c r="P453" s="206">
        <v>0.21886676562420027</v>
      </c>
      <c r="Q453" s="207">
        <v>84504</v>
      </c>
      <c r="R453" s="208">
        <v>0.17291730283430029</v>
      </c>
    </row>
    <row r="454" spans="2:18" hidden="1" outlineLevel="1" x14ac:dyDescent="0.25">
      <c r="B454" s="43" t="s">
        <v>56</v>
      </c>
      <c r="C454" s="205">
        <v>1038</v>
      </c>
      <c r="D454" s="206">
        <v>-0.59673659673659674</v>
      </c>
      <c r="E454" s="207">
        <v>7606</v>
      </c>
      <c r="F454" s="208">
        <v>-5.1739184640319125E-2</v>
      </c>
      <c r="G454" s="205">
        <v>18205</v>
      </c>
      <c r="H454" s="206">
        <v>4.8192077383694132E-2</v>
      </c>
      <c r="I454" s="207">
        <v>28379</v>
      </c>
      <c r="J454" s="208">
        <v>9.8428549311038838E-2</v>
      </c>
      <c r="K454" s="205">
        <v>5917</v>
      </c>
      <c r="L454" s="206">
        <v>0.54008328995314936</v>
      </c>
      <c r="M454" s="207">
        <v>61145</v>
      </c>
      <c r="N454" s="208">
        <v>6.0790062629031416E-2</v>
      </c>
      <c r="O454" s="205">
        <v>19477</v>
      </c>
      <c r="P454" s="206">
        <v>0.25666172011097488</v>
      </c>
      <c r="Q454" s="207">
        <v>80622</v>
      </c>
      <c r="R454" s="208">
        <v>0.10229696472518457</v>
      </c>
    </row>
    <row r="455" spans="2:18" collapsed="1" x14ac:dyDescent="0.25">
      <c r="B455" s="30" t="s">
        <v>187</v>
      </c>
      <c r="C455" s="31">
        <v>13950</v>
      </c>
      <c r="D455" s="32">
        <v>-0.24085764040052238</v>
      </c>
      <c r="E455" s="31">
        <v>66350</v>
      </c>
      <c r="F455" s="32">
        <v>-0.23110796936020306</v>
      </c>
      <c r="G455" s="31">
        <v>163708</v>
      </c>
      <c r="H455" s="32">
        <v>3.4816721834007858E-3</v>
      </c>
      <c r="I455" s="31">
        <v>210957</v>
      </c>
      <c r="J455" s="32">
        <v>6.268071773275441E-2</v>
      </c>
      <c r="K455" s="31">
        <v>35145</v>
      </c>
      <c r="L455" s="32">
        <v>-0.12947092043990882</v>
      </c>
      <c r="M455" s="31">
        <v>490110</v>
      </c>
      <c r="N455" s="32">
        <v>-3.2731722239216832E-2</v>
      </c>
      <c r="O455" s="31">
        <v>245951</v>
      </c>
      <c r="P455" s="32">
        <v>-2.1300894534110104E-2</v>
      </c>
      <c r="Q455" s="31">
        <v>736061</v>
      </c>
      <c r="R455" s="32">
        <v>-2.8941990688642116E-2</v>
      </c>
    </row>
    <row r="456" spans="2:18" hidden="1" outlineLevel="1" x14ac:dyDescent="0.25">
      <c r="B456" s="43" t="s">
        <v>58</v>
      </c>
      <c r="C456" s="205">
        <v>1429</v>
      </c>
      <c r="D456" s="206">
        <v>-0.38643194504079004</v>
      </c>
      <c r="E456" s="207">
        <v>11970</v>
      </c>
      <c r="F456" s="208">
        <v>-3.0690744189812991E-2</v>
      </c>
      <c r="G456" s="205">
        <v>23939</v>
      </c>
      <c r="H456" s="206">
        <v>0.16395196188068262</v>
      </c>
      <c r="I456" s="207">
        <v>32785</v>
      </c>
      <c r="J456" s="208">
        <v>0.23637666402685076</v>
      </c>
      <c r="K456" s="205">
        <v>5565</v>
      </c>
      <c r="L456" s="206">
        <v>3.151065801668218E-2</v>
      </c>
      <c r="M456" s="207">
        <v>75688</v>
      </c>
      <c r="N456" s="208">
        <v>0.127030689280343</v>
      </c>
      <c r="O456" s="205">
        <v>38661</v>
      </c>
      <c r="P456" s="206">
        <v>0.31218816821097639</v>
      </c>
      <c r="Q456" s="207">
        <v>114349</v>
      </c>
      <c r="R456" s="208">
        <v>0.18349203063547925</v>
      </c>
    </row>
    <row r="457" spans="2:18" hidden="1" outlineLevel="1" x14ac:dyDescent="0.25">
      <c r="B457" s="43" t="s">
        <v>59</v>
      </c>
      <c r="C457" s="205">
        <v>2229</v>
      </c>
      <c r="D457" s="206">
        <v>-8.3847102342786695E-2</v>
      </c>
      <c r="E457" s="207">
        <v>8376</v>
      </c>
      <c r="F457" s="208">
        <v>-0.39575818785168082</v>
      </c>
      <c r="G457" s="205">
        <v>25925</v>
      </c>
      <c r="H457" s="206">
        <v>-8.4525357607282414E-3</v>
      </c>
      <c r="I457" s="207">
        <v>33938</v>
      </c>
      <c r="J457" s="208">
        <v>0.11719007176245966</v>
      </c>
      <c r="K457" s="205">
        <v>4707</v>
      </c>
      <c r="L457" s="206">
        <v>-0.30616155660377353</v>
      </c>
      <c r="M457" s="207">
        <v>75175</v>
      </c>
      <c r="N457" s="208">
        <v>-5.5626044244563633E-2</v>
      </c>
      <c r="O457" s="205">
        <v>37022</v>
      </c>
      <c r="P457" s="206">
        <v>-0.12784753468868526</v>
      </c>
      <c r="Q457" s="207">
        <v>112197</v>
      </c>
      <c r="R457" s="208">
        <v>-8.0744272932848249E-2</v>
      </c>
    </row>
    <row r="458" spans="2:18" hidden="1" outlineLevel="1" x14ac:dyDescent="0.25">
      <c r="B458" s="43" t="s">
        <v>60</v>
      </c>
      <c r="C458" s="205">
        <v>2059</v>
      </c>
      <c r="D458" s="206">
        <v>-0.28157711095603633</v>
      </c>
      <c r="E458" s="207">
        <v>7879</v>
      </c>
      <c r="F458" s="208">
        <v>-0.27973306517963248</v>
      </c>
      <c r="G458" s="205">
        <v>23005</v>
      </c>
      <c r="H458" s="206">
        <v>-0.10406200101257934</v>
      </c>
      <c r="I458" s="207">
        <v>32348</v>
      </c>
      <c r="J458" s="208">
        <v>2.2796977266259733E-2</v>
      </c>
      <c r="K458" s="205">
        <v>4899</v>
      </c>
      <c r="L458" s="206">
        <v>-0.2660674157303371</v>
      </c>
      <c r="M458" s="207">
        <v>70190</v>
      </c>
      <c r="N458" s="208">
        <v>-9.7629332510542066E-2</v>
      </c>
      <c r="O458" s="205">
        <v>35476</v>
      </c>
      <c r="P458" s="206">
        <v>-7.5953323609085244E-2</v>
      </c>
      <c r="Q458" s="207">
        <v>105666</v>
      </c>
      <c r="R458" s="208">
        <v>-9.0466189230133609E-2</v>
      </c>
    </row>
    <row r="459" spans="2:18" hidden="1" outlineLevel="1" x14ac:dyDescent="0.25">
      <c r="B459" s="43" t="s">
        <v>61</v>
      </c>
      <c r="C459" s="205">
        <v>2271</v>
      </c>
      <c r="D459" s="206">
        <v>-7.1924805884756804E-2</v>
      </c>
      <c r="E459" s="207">
        <v>8717</v>
      </c>
      <c r="F459" s="208">
        <v>-0.28012222313981339</v>
      </c>
      <c r="G459" s="205">
        <v>27236</v>
      </c>
      <c r="H459" s="206">
        <v>0.26838355143668791</v>
      </c>
      <c r="I459" s="207">
        <v>32560</v>
      </c>
      <c r="J459" s="208">
        <v>0.24650664216530771</v>
      </c>
      <c r="K459" s="205">
        <v>4728</v>
      </c>
      <c r="L459" s="206">
        <v>-4.7158403869407506E-2</v>
      </c>
      <c r="M459" s="207">
        <v>75512</v>
      </c>
      <c r="N459" s="208">
        <v>0.12516390511383957</v>
      </c>
      <c r="O459" s="205">
        <v>39927</v>
      </c>
      <c r="P459" s="206">
        <v>9.1587609700084727E-2</v>
      </c>
      <c r="Q459" s="207">
        <v>115439</v>
      </c>
      <c r="R459" s="208">
        <v>0.1133196385344637</v>
      </c>
    </row>
    <row r="460" spans="2:18" collapsed="1" x14ac:dyDescent="0.25">
      <c r="B460" s="145">
        <v>1981</v>
      </c>
      <c r="C460" s="212">
        <v>38420</v>
      </c>
      <c r="D460" s="213">
        <v>-0.13752076505185651</v>
      </c>
      <c r="E460" s="212">
        <v>194768</v>
      </c>
      <c r="F460" s="213">
        <v>-8.4822854994831332E-2</v>
      </c>
      <c r="G460" s="212">
        <v>495394</v>
      </c>
      <c r="H460" s="213">
        <v>0.17073735604884344</v>
      </c>
      <c r="I460" s="212">
        <v>664748</v>
      </c>
      <c r="J460" s="213">
        <v>0.26976862348835473</v>
      </c>
      <c r="K460" s="212">
        <v>102484</v>
      </c>
      <c r="L460" s="213">
        <v>3.8128038897893068E-2</v>
      </c>
      <c r="M460" s="212">
        <v>1495814</v>
      </c>
      <c r="N460" s="213">
        <v>0.14819551226941119</v>
      </c>
      <c r="O460" s="212">
        <v>702359</v>
      </c>
      <c r="P460" s="213">
        <v>0.14441040848581621</v>
      </c>
      <c r="Q460" s="212">
        <v>2198173</v>
      </c>
      <c r="R460" s="213">
        <v>0.14698337892033431</v>
      </c>
    </row>
    <row r="461" spans="2:18" hidden="1" outlineLevel="1" x14ac:dyDescent="0.25">
      <c r="B461" s="43" t="s">
        <v>49</v>
      </c>
      <c r="C461" s="205">
        <v>2032</v>
      </c>
      <c r="D461" s="206">
        <v>-0.32176234979973295</v>
      </c>
      <c r="E461" s="207">
        <v>9933</v>
      </c>
      <c r="F461" s="208">
        <v>-0.17479438398271996</v>
      </c>
      <c r="G461" s="205">
        <v>22078</v>
      </c>
      <c r="H461" s="206">
        <v>7.2539805648068612E-3</v>
      </c>
      <c r="I461" s="207">
        <v>26994</v>
      </c>
      <c r="J461" s="208">
        <v>7.0893005911056406E-2</v>
      </c>
      <c r="K461" s="205">
        <v>5128</v>
      </c>
      <c r="L461" s="206">
        <v>-3.3911077618688723E-2</v>
      </c>
      <c r="M461" s="207">
        <v>66165</v>
      </c>
      <c r="N461" s="208">
        <v>-1.9298323624883262E-2</v>
      </c>
      <c r="O461" s="205">
        <v>36788</v>
      </c>
      <c r="P461" s="206">
        <v>-6.7430541472317973E-2</v>
      </c>
      <c r="Q461" s="207">
        <v>102953</v>
      </c>
      <c r="R461" s="208">
        <v>-3.7057475564700959E-2</v>
      </c>
    </row>
    <row r="462" spans="2:18" hidden="1" outlineLevel="1" x14ac:dyDescent="0.25">
      <c r="B462" s="43" t="s">
        <v>50</v>
      </c>
      <c r="C462" s="205">
        <v>2193</v>
      </c>
      <c r="D462" s="206">
        <v>-0.20858895705521474</v>
      </c>
      <c r="E462" s="207">
        <v>9752</v>
      </c>
      <c r="F462" s="208">
        <v>-0.2657179429259845</v>
      </c>
      <c r="G462" s="205">
        <v>20677</v>
      </c>
      <c r="H462" s="206">
        <v>-6.7469444820276947E-2</v>
      </c>
      <c r="I462" s="207">
        <v>25634</v>
      </c>
      <c r="J462" s="208">
        <v>-4.9642234827420029E-2</v>
      </c>
      <c r="K462" s="205">
        <v>4696</v>
      </c>
      <c r="L462" s="206">
        <v>-1.6544502617801049E-2</v>
      </c>
      <c r="M462" s="207">
        <v>62952</v>
      </c>
      <c r="N462" s="208">
        <v>-0.10033870207079876</v>
      </c>
      <c r="O462" s="205">
        <v>33645</v>
      </c>
      <c r="P462" s="206">
        <v>4.6582459912209995E-3</v>
      </c>
      <c r="Q462" s="207">
        <v>96597</v>
      </c>
      <c r="R462" s="208">
        <v>-6.635286385339545E-2</v>
      </c>
    </row>
    <row r="463" spans="2:18" hidden="1" outlineLevel="1" x14ac:dyDescent="0.25">
      <c r="B463" s="43" t="s">
        <v>51</v>
      </c>
      <c r="C463" s="205">
        <v>1737</v>
      </c>
      <c r="D463" s="206">
        <v>-0.31452249408050514</v>
      </c>
      <c r="E463" s="207">
        <v>9723</v>
      </c>
      <c r="F463" s="208">
        <v>-0.17010925230454077</v>
      </c>
      <c r="G463" s="205">
        <v>20848</v>
      </c>
      <c r="H463" s="206">
        <v>-0.1722056779829263</v>
      </c>
      <c r="I463" s="207">
        <v>26698</v>
      </c>
      <c r="J463" s="208">
        <v>-0.15755261746237104</v>
      </c>
      <c r="K463" s="205">
        <v>5422</v>
      </c>
      <c r="L463" s="206">
        <v>-0.16236675420979452</v>
      </c>
      <c r="M463" s="207">
        <v>64428</v>
      </c>
      <c r="N463" s="208">
        <v>-0.16973156870578232</v>
      </c>
      <c r="O463" s="205">
        <v>24432</v>
      </c>
      <c r="P463" s="206">
        <v>-0.224036079527409</v>
      </c>
      <c r="Q463" s="207">
        <v>88860</v>
      </c>
      <c r="R463" s="208">
        <v>-0.18540587615162485</v>
      </c>
    </row>
    <row r="464" spans="2:18" hidden="1" outlineLevel="1" x14ac:dyDescent="0.25">
      <c r="B464" s="43" t="s">
        <v>52</v>
      </c>
      <c r="C464" s="205">
        <v>3439</v>
      </c>
      <c r="D464" s="206">
        <v>0.20497547302032237</v>
      </c>
      <c r="E464" s="207">
        <v>11585</v>
      </c>
      <c r="F464" s="208">
        <v>-4.3589531907867629E-2</v>
      </c>
      <c r="G464" s="205">
        <v>24206</v>
      </c>
      <c r="H464" s="206">
        <v>-5.0707870896897878E-2</v>
      </c>
      <c r="I464" s="207">
        <v>29495</v>
      </c>
      <c r="J464" s="208">
        <v>-2.0360037199415482E-2</v>
      </c>
      <c r="K464" s="205">
        <v>3651</v>
      </c>
      <c r="L464" s="206">
        <v>-0.19863915715539948</v>
      </c>
      <c r="M464" s="207">
        <v>72376</v>
      </c>
      <c r="N464" s="208">
        <v>-3.6656462132304002E-2</v>
      </c>
      <c r="O464" s="205">
        <v>27546</v>
      </c>
      <c r="P464" s="206">
        <v>-0.1073882047958522</v>
      </c>
      <c r="Q464" s="207">
        <v>99922</v>
      </c>
      <c r="R464" s="208">
        <v>-5.7250684026795007E-2</v>
      </c>
    </row>
    <row r="465" spans="2:18" hidden="1" outlineLevel="1" x14ac:dyDescent="0.25">
      <c r="B465" s="43" t="s">
        <v>53</v>
      </c>
      <c r="C465" s="205">
        <v>2307</v>
      </c>
      <c r="D465" s="206">
        <v>-0.30259975816203144</v>
      </c>
      <c r="E465" s="207">
        <v>14803</v>
      </c>
      <c r="F465" s="208">
        <v>0.15396008730901145</v>
      </c>
      <c r="G465" s="205">
        <v>27370</v>
      </c>
      <c r="H465" s="206">
        <v>-1.8046137839486276E-2</v>
      </c>
      <c r="I465" s="207">
        <v>31399</v>
      </c>
      <c r="J465" s="208">
        <v>-3.9404044421329609E-2</v>
      </c>
      <c r="K465" s="205">
        <v>3929</v>
      </c>
      <c r="L465" s="206">
        <v>-9.9885452462772029E-2</v>
      </c>
      <c r="M465" s="207">
        <v>79808</v>
      </c>
      <c r="N465" s="208">
        <v>-1.5457494972921593E-2</v>
      </c>
      <c r="O465" s="205">
        <v>34716</v>
      </c>
      <c r="P465" s="206">
        <v>2.9812227462846064E-2</v>
      </c>
      <c r="Q465" s="207">
        <v>114524</v>
      </c>
      <c r="R465" s="208">
        <v>-2.1608057714425088E-3</v>
      </c>
    </row>
    <row r="466" spans="2:18" hidden="1" outlineLevel="1" x14ac:dyDescent="0.25">
      <c r="B466" s="43" t="s">
        <v>54</v>
      </c>
      <c r="C466" s="205">
        <v>1981</v>
      </c>
      <c r="D466" s="206">
        <v>-0.26819357222016993</v>
      </c>
      <c r="E466" s="207">
        <v>12981</v>
      </c>
      <c r="F466" s="208">
        <v>-8.5541892614373616E-3</v>
      </c>
      <c r="G466" s="205">
        <v>23453</v>
      </c>
      <c r="H466" s="206">
        <v>-4.5811465071809221E-2</v>
      </c>
      <c r="I466" s="207">
        <v>27431</v>
      </c>
      <c r="J466" s="208">
        <v>-5.5796502822525129E-2</v>
      </c>
      <c r="K466" s="205">
        <v>4170</v>
      </c>
      <c r="L466" s="206">
        <v>-4.0717736369910273E-2</v>
      </c>
      <c r="M466" s="207">
        <v>70016</v>
      </c>
      <c r="N466" s="208">
        <v>-5.0990810268643716E-2</v>
      </c>
      <c r="O466" s="205">
        <v>32940</v>
      </c>
      <c r="P466" s="206">
        <v>3.3405205138326011E-4</v>
      </c>
      <c r="Q466" s="207">
        <v>102956</v>
      </c>
      <c r="R466" s="208">
        <v>-3.5152333024075277E-2</v>
      </c>
    </row>
    <row r="467" spans="2:18" hidden="1" outlineLevel="1" x14ac:dyDescent="0.25">
      <c r="B467" s="43" t="s">
        <v>55</v>
      </c>
      <c r="C467" s="205">
        <v>2171</v>
      </c>
      <c r="D467" s="206">
        <v>-0.21850251979841617</v>
      </c>
      <c r="E467" s="207">
        <v>8096</v>
      </c>
      <c r="F467" s="208">
        <v>-8.0522430437251602E-2</v>
      </c>
      <c r="G467" s="205">
        <v>15818</v>
      </c>
      <c r="H467" s="206">
        <v>6.2323707186030974E-2</v>
      </c>
      <c r="I467" s="207">
        <v>21420</v>
      </c>
      <c r="J467" s="208">
        <v>-7.1481208548268227E-2</v>
      </c>
      <c r="K467" s="205">
        <v>5004</v>
      </c>
      <c r="L467" s="206">
        <v>3.7098445595854956E-2</v>
      </c>
      <c r="M467" s="207">
        <v>52509</v>
      </c>
      <c r="N467" s="208">
        <v>-3.4175143009546272E-2</v>
      </c>
      <c r="O467" s="205">
        <v>19537</v>
      </c>
      <c r="P467" s="206">
        <v>-0.11296254256526672</v>
      </c>
      <c r="Q467" s="207">
        <v>72046</v>
      </c>
      <c r="R467" s="208">
        <v>-5.6890773903026548E-2</v>
      </c>
    </row>
    <row r="468" spans="2:18" hidden="1" outlineLevel="1" x14ac:dyDescent="0.25">
      <c r="B468" s="43" t="s">
        <v>56</v>
      </c>
      <c r="C468" s="205">
        <v>2574</v>
      </c>
      <c r="D468" s="206">
        <v>3.6649214659685958E-2</v>
      </c>
      <c r="E468" s="207">
        <v>8021</v>
      </c>
      <c r="F468" s="208">
        <v>-0.17385930579874342</v>
      </c>
      <c r="G468" s="205">
        <v>17368</v>
      </c>
      <c r="H468" s="206">
        <v>-2.3391812865497075E-2</v>
      </c>
      <c r="I468" s="207">
        <v>25836</v>
      </c>
      <c r="J468" s="208">
        <v>-5.6958128078817838E-3</v>
      </c>
      <c r="K468" s="205">
        <v>3842</v>
      </c>
      <c r="L468" s="206">
        <v>-0.30373323667995655</v>
      </c>
      <c r="M468" s="207">
        <v>57641</v>
      </c>
      <c r="N468" s="208">
        <v>-6.241257035036929E-2</v>
      </c>
      <c r="O468" s="205">
        <v>15499</v>
      </c>
      <c r="P468" s="206">
        <v>-0.2484604567715657</v>
      </c>
      <c r="Q468" s="207">
        <v>73140</v>
      </c>
      <c r="R468" s="208">
        <v>-0.10914605181422876</v>
      </c>
    </row>
    <row r="469" spans="2:18" collapsed="1" x14ac:dyDescent="0.25">
      <c r="B469" s="30" t="s">
        <v>188</v>
      </c>
      <c r="C469" s="31">
        <v>18376</v>
      </c>
      <c r="D469" s="32">
        <v>-0.20646024960055276</v>
      </c>
      <c r="E469" s="31">
        <v>86293</v>
      </c>
      <c r="F469" s="32">
        <v>-0.12148514649889031</v>
      </c>
      <c r="G469" s="31">
        <v>163140</v>
      </c>
      <c r="H469" s="32">
        <v>-0.13336343594783395</v>
      </c>
      <c r="I469" s="31">
        <v>198514</v>
      </c>
      <c r="J469" s="32">
        <v>-0.1884336443096245</v>
      </c>
      <c r="K469" s="31">
        <v>40372</v>
      </c>
      <c r="L469" s="32">
        <v>-0.30248790601243958</v>
      </c>
      <c r="M469" s="31">
        <v>506695</v>
      </c>
      <c r="N469" s="32">
        <v>-0.17222118755656624</v>
      </c>
      <c r="O469" s="31">
        <v>251304</v>
      </c>
      <c r="P469" s="32">
        <v>-0.11620039037085228</v>
      </c>
      <c r="Q469" s="31">
        <v>757999</v>
      </c>
      <c r="R469" s="32">
        <v>-0.15445212776044415</v>
      </c>
    </row>
    <row r="470" spans="2:18" hidden="1" outlineLevel="1" x14ac:dyDescent="0.25">
      <c r="B470" s="43" t="s">
        <v>58</v>
      </c>
      <c r="C470" s="205">
        <v>2329</v>
      </c>
      <c r="D470" s="206">
        <v>-0.25184709283649209</v>
      </c>
      <c r="E470" s="207">
        <v>12349</v>
      </c>
      <c r="F470" s="208">
        <v>3.7818304059164642E-2</v>
      </c>
      <c r="G470" s="205">
        <v>20567</v>
      </c>
      <c r="H470" s="206">
        <v>-0.22356449847106341</v>
      </c>
      <c r="I470" s="207">
        <v>26517</v>
      </c>
      <c r="J470" s="208">
        <v>-0.22419543592744295</v>
      </c>
      <c r="K470" s="205">
        <v>5395</v>
      </c>
      <c r="L470" s="206">
        <v>-0.27874331550802134</v>
      </c>
      <c r="M470" s="207">
        <v>67157</v>
      </c>
      <c r="N470" s="208">
        <v>-0.1924459782830894</v>
      </c>
      <c r="O470" s="205">
        <v>29463</v>
      </c>
      <c r="P470" s="206">
        <v>-6.3685766040613934E-2</v>
      </c>
      <c r="Q470" s="207">
        <v>96620</v>
      </c>
      <c r="R470" s="208">
        <v>-0.15709948703632626</v>
      </c>
    </row>
    <row r="471" spans="2:18" hidden="1" outlineLevel="1" x14ac:dyDescent="0.25">
      <c r="B471" s="43" t="s">
        <v>59</v>
      </c>
      <c r="C471" s="205">
        <v>2433</v>
      </c>
      <c r="D471" s="206">
        <v>-0.40571568148510018</v>
      </c>
      <c r="E471" s="207">
        <v>13862</v>
      </c>
      <c r="F471" s="208">
        <v>-0.1407141086040169</v>
      </c>
      <c r="G471" s="205">
        <v>26146</v>
      </c>
      <c r="H471" s="206">
        <v>-9.0795284626351891E-2</v>
      </c>
      <c r="I471" s="207">
        <v>30378</v>
      </c>
      <c r="J471" s="208">
        <v>-0.164728202590118</v>
      </c>
      <c r="K471" s="205">
        <v>6784</v>
      </c>
      <c r="L471" s="206">
        <v>-0.1691365584813227</v>
      </c>
      <c r="M471" s="207">
        <v>79603</v>
      </c>
      <c r="N471" s="208">
        <v>-0.14878578226418726</v>
      </c>
      <c r="O471" s="205">
        <v>42449</v>
      </c>
      <c r="P471" s="206">
        <v>-7.6151301471228394E-2</v>
      </c>
      <c r="Q471" s="207">
        <v>122052</v>
      </c>
      <c r="R471" s="208">
        <v>-0.12485569856236334</v>
      </c>
    </row>
    <row r="472" spans="2:18" hidden="1" outlineLevel="1" x14ac:dyDescent="0.25">
      <c r="B472" s="43" t="s">
        <v>60</v>
      </c>
      <c r="C472" s="205">
        <v>2866</v>
      </c>
      <c r="D472" s="206">
        <v>-0.18277730253778157</v>
      </c>
      <c r="E472" s="207">
        <v>10939</v>
      </c>
      <c r="F472" s="208">
        <v>-0.22363378282469837</v>
      </c>
      <c r="G472" s="205">
        <v>25677</v>
      </c>
      <c r="H472" s="206">
        <v>-4.7094188376753499E-2</v>
      </c>
      <c r="I472" s="207">
        <v>31627</v>
      </c>
      <c r="J472" s="208">
        <v>-6.6747322139927401E-2</v>
      </c>
      <c r="K472" s="205">
        <v>6675</v>
      </c>
      <c r="L472" s="206">
        <v>-0.25940308443359594</v>
      </c>
      <c r="M472" s="207">
        <v>77784</v>
      </c>
      <c r="N472" s="208">
        <v>-0.11048087369203496</v>
      </c>
      <c r="O472" s="205">
        <v>38392</v>
      </c>
      <c r="P472" s="206">
        <v>-4.3404594608063007E-2</v>
      </c>
      <c r="Q472" s="207">
        <v>116176</v>
      </c>
      <c r="R472" s="208">
        <v>-8.9379913622147811E-2</v>
      </c>
    </row>
    <row r="473" spans="2:18" hidden="1" outlineLevel="1" x14ac:dyDescent="0.25">
      <c r="B473" s="43" t="s">
        <v>61</v>
      </c>
      <c r="C473" s="205">
        <v>2447</v>
      </c>
      <c r="D473" s="206">
        <v>-0.15005210142410563</v>
      </c>
      <c r="E473" s="207">
        <v>12109</v>
      </c>
      <c r="F473" s="208">
        <v>-0.19197918056853058</v>
      </c>
      <c r="G473" s="205">
        <v>21473</v>
      </c>
      <c r="H473" s="206">
        <v>-0.24648208583359654</v>
      </c>
      <c r="I473" s="207">
        <v>26121</v>
      </c>
      <c r="J473" s="208">
        <v>-0.28586270060420482</v>
      </c>
      <c r="K473" s="205">
        <v>4962</v>
      </c>
      <c r="L473" s="206">
        <v>-0.47313654703758756</v>
      </c>
      <c r="M473" s="207">
        <v>67112</v>
      </c>
      <c r="N473" s="208">
        <v>-0.27334149008737829</v>
      </c>
      <c r="O473" s="205">
        <v>36577</v>
      </c>
      <c r="P473" s="206">
        <v>-0.15736730556579437</v>
      </c>
      <c r="Q473" s="207">
        <v>103689</v>
      </c>
      <c r="R473" s="208">
        <v>-0.23626118660921447</v>
      </c>
    </row>
    <row r="474" spans="2:18" collapsed="1" x14ac:dyDescent="0.25">
      <c r="B474" s="145">
        <v>1980</v>
      </c>
      <c r="C474" s="212">
        <v>44546</v>
      </c>
      <c r="D474" s="213">
        <v>-0.23087813805725332</v>
      </c>
      <c r="E474" s="212">
        <v>212820</v>
      </c>
      <c r="F474" s="213">
        <v>-0.13074378139933829</v>
      </c>
      <c r="G474" s="212">
        <v>423147</v>
      </c>
      <c r="H474" s="213">
        <v>-0.10075293747622494</v>
      </c>
      <c r="I474" s="212">
        <v>523519</v>
      </c>
      <c r="J474" s="213">
        <v>-0.1136891540482704</v>
      </c>
      <c r="K474" s="212">
        <v>98720</v>
      </c>
      <c r="L474" s="213">
        <v>-0.20944944944944943</v>
      </c>
      <c r="M474" s="212">
        <v>1302752</v>
      </c>
      <c r="N474" s="213">
        <v>-0.12499563422019111</v>
      </c>
      <c r="O474" s="212">
        <v>613730</v>
      </c>
      <c r="P474" s="213">
        <v>-8.5224799823522712E-2</v>
      </c>
      <c r="Q474" s="212">
        <v>1916482</v>
      </c>
      <c r="R474" s="213">
        <v>-0.11264121939474758</v>
      </c>
    </row>
    <row r="475" spans="2:18" hidden="1" outlineLevel="1" x14ac:dyDescent="0.25">
      <c r="B475" s="43" t="s">
        <v>49</v>
      </c>
      <c r="C475" s="205">
        <v>2996</v>
      </c>
      <c r="D475" s="206">
        <v>-0.14765291607396869</v>
      </c>
      <c r="E475" s="207">
        <v>12037</v>
      </c>
      <c r="F475" s="208">
        <v>-0.14818484183709579</v>
      </c>
      <c r="G475" s="205">
        <v>21919</v>
      </c>
      <c r="H475" s="206">
        <v>-0.13924995091301784</v>
      </c>
      <c r="I475" s="207">
        <v>25207</v>
      </c>
      <c r="J475" s="208">
        <v>-0.24466618722282152</v>
      </c>
      <c r="K475" s="205">
        <v>5308</v>
      </c>
      <c r="L475" s="206">
        <v>-0.31163273246012191</v>
      </c>
      <c r="M475" s="207">
        <v>67467</v>
      </c>
      <c r="N475" s="208">
        <v>-0.19867211440245147</v>
      </c>
      <c r="O475" s="205">
        <v>39448</v>
      </c>
      <c r="P475" s="206">
        <v>-0.12717939640676168</v>
      </c>
      <c r="Q475" s="207">
        <v>106915</v>
      </c>
      <c r="R475" s="208">
        <v>-0.17369966767138112</v>
      </c>
    </row>
    <row r="476" spans="2:18" hidden="1" outlineLevel="1" x14ac:dyDescent="0.25">
      <c r="B476" s="43" t="s">
        <v>50</v>
      </c>
      <c r="C476" s="205">
        <v>2771</v>
      </c>
      <c r="D476" s="206">
        <v>-0.17060760251421725</v>
      </c>
      <c r="E476" s="207">
        <v>13281</v>
      </c>
      <c r="F476" s="208">
        <v>-5.4194559179604029E-2</v>
      </c>
      <c r="G476" s="205">
        <v>22173</v>
      </c>
      <c r="H476" s="206">
        <v>-0.15887105951974512</v>
      </c>
      <c r="I476" s="207">
        <v>26973</v>
      </c>
      <c r="J476" s="208">
        <v>-0.22522548400068942</v>
      </c>
      <c r="K476" s="205">
        <v>4775</v>
      </c>
      <c r="L476" s="206">
        <v>-0.36350306584910685</v>
      </c>
      <c r="M476" s="207">
        <v>69973</v>
      </c>
      <c r="N476" s="208">
        <v>-0.18692772484313269</v>
      </c>
      <c r="O476" s="205">
        <v>33489</v>
      </c>
      <c r="P476" s="206">
        <v>-0.21346704871060174</v>
      </c>
      <c r="Q476" s="207">
        <v>103462</v>
      </c>
      <c r="R476" s="208">
        <v>-0.19571199800991934</v>
      </c>
    </row>
    <row r="477" spans="2:18" hidden="1" outlineLevel="1" x14ac:dyDescent="0.25">
      <c r="B477" s="43" t="s">
        <v>51</v>
      </c>
      <c r="C477" s="205">
        <v>2534</v>
      </c>
      <c r="D477" s="206">
        <v>-6.425406203840478E-2</v>
      </c>
      <c r="E477" s="207">
        <v>11716</v>
      </c>
      <c r="F477" s="208">
        <v>-9.5010041711725668E-2</v>
      </c>
      <c r="G477" s="205">
        <v>25185</v>
      </c>
      <c r="H477" s="206">
        <v>-2.1181500194325742E-2</v>
      </c>
      <c r="I477" s="207">
        <v>31691</v>
      </c>
      <c r="J477" s="208">
        <v>-0.10490043779127245</v>
      </c>
      <c r="K477" s="205">
        <v>6473</v>
      </c>
      <c r="L477" s="206">
        <v>-0.24653707368176003</v>
      </c>
      <c r="M477" s="207">
        <v>77599</v>
      </c>
      <c r="N477" s="208">
        <v>-9.1133754977746562E-2</v>
      </c>
      <c r="O477" s="205">
        <v>31486</v>
      </c>
      <c r="P477" s="206">
        <v>-0.11590947380243721</v>
      </c>
      <c r="Q477" s="207">
        <v>109085</v>
      </c>
      <c r="R477" s="208">
        <v>-9.8426368249665219E-2</v>
      </c>
    </row>
    <row r="478" spans="2:18" hidden="1" outlineLevel="1" x14ac:dyDescent="0.25">
      <c r="B478" s="43" t="s">
        <v>52</v>
      </c>
      <c r="C478" s="205">
        <v>2854</v>
      </c>
      <c r="D478" s="206">
        <v>0.18080264791063305</v>
      </c>
      <c r="E478" s="207">
        <v>12113</v>
      </c>
      <c r="F478" s="208">
        <v>7.8148642634623844E-2</v>
      </c>
      <c r="G478" s="205">
        <v>25499</v>
      </c>
      <c r="H478" s="206">
        <v>3.7219329645297838E-2</v>
      </c>
      <c r="I478" s="207">
        <v>30108</v>
      </c>
      <c r="J478" s="208">
        <v>-3.9892853726202993E-2</v>
      </c>
      <c r="K478" s="205">
        <v>4556</v>
      </c>
      <c r="L478" s="206">
        <v>-0.3918034975303698</v>
      </c>
      <c r="M478" s="207">
        <v>75130</v>
      </c>
      <c r="N478" s="208">
        <v>-2.5374257322989924E-2</v>
      </c>
      <c r="O478" s="205">
        <v>30860</v>
      </c>
      <c r="P478" s="206">
        <v>-6.8827132554841408E-2</v>
      </c>
      <c r="Q478" s="207">
        <v>105990</v>
      </c>
      <c r="R478" s="208">
        <v>-3.843885799305069E-2</v>
      </c>
    </row>
    <row r="479" spans="2:18" hidden="1" outlineLevel="1" x14ac:dyDescent="0.25">
      <c r="B479" s="43" t="s">
        <v>53</v>
      </c>
      <c r="C479" s="205">
        <v>3308</v>
      </c>
      <c r="D479" s="206">
        <v>-0.12021276595744679</v>
      </c>
      <c r="E479" s="207">
        <v>12828</v>
      </c>
      <c r="F479" s="208">
        <v>-8.3845164976431907E-2</v>
      </c>
      <c r="G479" s="205">
        <v>27873</v>
      </c>
      <c r="H479" s="206">
        <v>-3.2053062925406328E-2</v>
      </c>
      <c r="I479" s="207">
        <v>32687</v>
      </c>
      <c r="J479" s="208">
        <v>-9.582030925838847E-2</v>
      </c>
      <c r="K479" s="205">
        <v>4365</v>
      </c>
      <c r="L479" s="206">
        <v>-0.49226474351517968</v>
      </c>
      <c r="M479" s="207">
        <v>81061</v>
      </c>
      <c r="N479" s="208">
        <v>-0.11220511247891707</v>
      </c>
      <c r="O479" s="205">
        <v>33711</v>
      </c>
      <c r="P479" s="206">
        <v>-0.12866706298948016</v>
      </c>
      <c r="Q479" s="207">
        <v>114772</v>
      </c>
      <c r="R479" s="208">
        <v>-0.11710450401938532</v>
      </c>
    </row>
    <row r="480" spans="2:18" hidden="1" outlineLevel="1" x14ac:dyDescent="0.25">
      <c r="B480" s="43" t="s">
        <v>54</v>
      </c>
      <c r="C480" s="205">
        <v>2707</v>
      </c>
      <c r="D480" s="206">
        <v>3.9554531490015421E-2</v>
      </c>
      <c r="E480" s="207">
        <v>13093</v>
      </c>
      <c r="F480" s="208">
        <v>-5.77112916698308E-3</v>
      </c>
      <c r="G480" s="205">
        <v>24579</v>
      </c>
      <c r="H480" s="206">
        <v>-5.6613187994165926E-2</v>
      </c>
      <c r="I480" s="207">
        <v>29052</v>
      </c>
      <c r="J480" s="208">
        <v>-0.10875233917231653</v>
      </c>
      <c r="K480" s="205">
        <v>4347</v>
      </c>
      <c r="L480" s="206">
        <v>-0.30347700688992152</v>
      </c>
      <c r="M480" s="207">
        <v>73778</v>
      </c>
      <c r="N480" s="208">
        <v>-8.5377797061922722E-2</v>
      </c>
      <c r="O480" s="205">
        <v>32929</v>
      </c>
      <c r="P480" s="206">
        <v>-0.11428801979665393</v>
      </c>
      <c r="Q480" s="207">
        <v>106707</v>
      </c>
      <c r="R480" s="208">
        <v>-9.4498612560780071E-2</v>
      </c>
    </row>
    <row r="481" spans="2:18" hidden="1" outlineLevel="1" x14ac:dyDescent="0.25">
      <c r="B481" s="43" t="s">
        <v>55</v>
      </c>
      <c r="C481" s="205">
        <v>2778</v>
      </c>
      <c r="D481" s="206">
        <v>0.51142546245919474</v>
      </c>
      <c r="E481" s="207">
        <v>8805</v>
      </c>
      <c r="F481" s="208">
        <v>-1.7299107142857095E-2</v>
      </c>
      <c r="G481" s="205">
        <v>14890</v>
      </c>
      <c r="H481" s="206">
        <v>-0.19570031869497106</v>
      </c>
      <c r="I481" s="207">
        <v>23069</v>
      </c>
      <c r="J481" s="208">
        <v>-7.6142131979695105E-3</v>
      </c>
      <c r="K481" s="205">
        <v>4825</v>
      </c>
      <c r="L481" s="206">
        <v>-1.025641025641022E-2</v>
      </c>
      <c r="M481" s="207">
        <v>54367</v>
      </c>
      <c r="N481" s="208">
        <v>-5.3367460649115461E-2</v>
      </c>
      <c r="O481" s="205">
        <v>22025</v>
      </c>
      <c r="P481" s="206">
        <v>0.10990727675871792</v>
      </c>
      <c r="Q481" s="207">
        <v>76392</v>
      </c>
      <c r="R481" s="208">
        <v>-1.143951550287281E-2</v>
      </c>
    </row>
    <row r="482" spans="2:18" hidden="1" outlineLevel="1" x14ac:dyDescent="0.25">
      <c r="B482" s="43" t="s">
        <v>56</v>
      </c>
      <c r="C482" s="205">
        <v>2483</v>
      </c>
      <c r="D482" s="206">
        <v>0.85992509363295877</v>
      </c>
      <c r="E482" s="207">
        <v>9709</v>
      </c>
      <c r="F482" s="208">
        <v>0.19128834355828217</v>
      </c>
      <c r="G482" s="205">
        <v>17784</v>
      </c>
      <c r="H482" s="206">
        <v>-0.12208125586217111</v>
      </c>
      <c r="I482" s="207">
        <v>25984</v>
      </c>
      <c r="J482" s="208">
        <v>-4.9597659107534775E-2</v>
      </c>
      <c r="K482" s="205">
        <v>5518</v>
      </c>
      <c r="L482" s="206">
        <v>-7.509218907140458E-2</v>
      </c>
      <c r="M482" s="207">
        <v>61478</v>
      </c>
      <c r="N482" s="208">
        <v>-2.4901662225605858E-2</v>
      </c>
      <c r="O482" s="205">
        <v>20623</v>
      </c>
      <c r="P482" s="206">
        <v>0.22807122015125358</v>
      </c>
      <c r="Q482" s="207">
        <v>82101</v>
      </c>
      <c r="R482" s="208">
        <v>2.8306258689144714E-2</v>
      </c>
    </row>
    <row r="483" spans="2:18" collapsed="1" x14ac:dyDescent="0.25">
      <c r="B483" s="30" t="s">
        <v>189</v>
      </c>
      <c r="C483" s="31">
        <v>23157</v>
      </c>
      <c r="D483" s="32"/>
      <c r="E483" s="31">
        <v>98226</v>
      </c>
      <c r="F483" s="32"/>
      <c r="G483" s="31">
        <v>188245</v>
      </c>
      <c r="H483" s="32"/>
      <c r="I483" s="31">
        <v>244606</v>
      </c>
      <c r="J483" s="32"/>
      <c r="K483" s="31">
        <v>57880</v>
      </c>
      <c r="L483" s="32"/>
      <c r="M483" s="31">
        <v>612114</v>
      </c>
      <c r="N483" s="32"/>
      <c r="O483" s="31">
        <v>284345</v>
      </c>
      <c r="P483" s="32"/>
      <c r="Q483" s="31">
        <v>896459</v>
      </c>
      <c r="R483" s="32"/>
    </row>
    <row r="484" spans="2:18" hidden="1" outlineLevel="1" x14ac:dyDescent="0.25">
      <c r="B484" s="43" t="s">
        <v>58</v>
      </c>
      <c r="C484" s="205">
        <v>3113</v>
      </c>
      <c r="D484" s="206">
        <v>0.53198818897637801</v>
      </c>
      <c r="E484" s="207">
        <v>11899</v>
      </c>
      <c r="F484" s="208">
        <v>0.36206501831501825</v>
      </c>
      <c r="G484" s="205">
        <v>26489</v>
      </c>
      <c r="H484" s="206">
        <v>0.14225959465286753</v>
      </c>
      <c r="I484" s="207">
        <v>34180</v>
      </c>
      <c r="J484" s="208">
        <v>0.12984265503107228</v>
      </c>
      <c r="K484" s="205">
        <v>7480</v>
      </c>
      <c r="L484" s="206">
        <v>0.17351741449639158</v>
      </c>
      <c r="M484" s="207">
        <v>83161</v>
      </c>
      <c r="N484" s="208">
        <v>0.1781848577581322</v>
      </c>
      <c r="O484" s="205">
        <v>31467</v>
      </c>
      <c r="P484" s="206">
        <v>0.41507397580608885</v>
      </c>
      <c r="Q484" s="207">
        <v>114628</v>
      </c>
      <c r="R484" s="208">
        <v>0.23493605972786336</v>
      </c>
    </row>
    <row r="485" spans="2:18" hidden="1" outlineLevel="1" x14ac:dyDescent="0.25">
      <c r="B485" s="43" t="s">
        <v>59</v>
      </c>
      <c r="C485" s="205">
        <v>4094</v>
      </c>
      <c r="D485" s="206">
        <v>0.44205706234589637</v>
      </c>
      <c r="E485" s="207">
        <v>16132</v>
      </c>
      <c r="F485" s="208">
        <v>0.21512503766194646</v>
      </c>
      <c r="G485" s="205">
        <v>28757</v>
      </c>
      <c r="H485" s="206">
        <v>6.3498520710059125E-2</v>
      </c>
      <c r="I485" s="207">
        <v>36369</v>
      </c>
      <c r="J485" s="208">
        <v>6.0753660386163366E-2</v>
      </c>
      <c r="K485" s="205">
        <v>8165</v>
      </c>
      <c r="L485" s="206">
        <v>-0.12392703862660948</v>
      </c>
      <c r="M485" s="207">
        <v>93517</v>
      </c>
      <c r="N485" s="208">
        <v>7.7869088645820206E-2</v>
      </c>
      <c r="O485" s="205">
        <v>45948</v>
      </c>
      <c r="P485" s="206">
        <v>0.16871423120946205</v>
      </c>
      <c r="Q485" s="207">
        <v>139465</v>
      </c>
      <c r="R485" s="208">
        <v>0.1061978489165265</v>
      </c>
    </row>
    <row r="486" spans="2:18" hidden="1" outlineLevel="1" x14ac:dyDescent="0.25">
      <c r="B486" s="43" t="s">
        <v>60</v>
      </c>
      <c r="C486" s="205">
        <v>3507</v>
      </c>
      <c r="D486" s="206">
        <v>0.31743050338091661</v>
      </c>
      <c r="E486" s="207">
        <v>14090</v>
      </c>
      <c r="F486" s="208">
        <v>0.33226172465960668</v>
      </c>
      <c r="G486" s="205">
        <v>26946</v>
      </c>
      <c r="H486" s="206">
        <v>0.10652102496714844</v>
      </c>
      <c r="I486" s="207">
        <v>33889</v>
      </c>
      <c r="J486" s="208">
        <v>4.6926166203274722E-2</v>
      </c>
      <c r="K486" s="205">
        <v>9013</v>
      </c>
      <c r="L486" s="206">
        <v>-8.7106249366960431E-2</v>
      </c>
      <c r="M486" s="207">
        <v>87445</v>
      </c>
      <c r="N486" s="208">
        <v>9.534904112334508E-2</v>
      </c>
      <c r="O486" s="205">
        <v>40134</v>
      </c>
      <c r="P486" s="206">
        <v>0.17757173874772603</v>
      </c>
      <c r="Q486" s="207">
        <v>127579</v>
      </c>
      <c r="R486" s="208">
        <v>0.11994908484396261</v>
      </c>
    </row>
    <row r="487" spans="2:18" hidden="1" outlineLevel="1" x14ac:dyDescent="0.25">
      <c r="B487" s="43" t="s">
        <v>61</v>
      </c>
      <c r="C487" s="205">
        <v>2879</v>
      </c>
      <c r="D487" s="206">
        <v>-5.5136199540531616E-2</v>
      </c>
      <c r="E487" s="207">
        <v>14986</v>
      </c>
      <c r="F487" s="208">
        <v>0.18242070380306141</v>
      </c>
      <c r="G487" s="205">
        <v>28497</v>
      </c>
      <c r="H487" s="206">
        <v>0.12948870392390011</v>
      </c>
      <c r="I487" s="207">
        <v>36577</v>
      </c>
      <c r="J487" s="208">
        <v>7.5857403376669241E-2</v>
      </c>
      <c r="K487" s="205">
        <v>9418</v>
      </c>
      <c r="L487" s="206">
        <v>5.6658812969819339E-2</v>
      </c>
      <c r="M487" s="207">
        <v>92357</v>
      </c>
      <c r="N487" s="208">
        <v>0.10129736948796841</v>
      </c>
      <c r="O487" s="205">
        <v>43408</v>
      </c>
      <c r="P487" s="206">
        <v>9.8741995089477896E-2</v>
      </c>
      <c r="Q487" s="207">
        <v>135765</v>
      </c>
      <c r="R487" s="208">
        <v>0.1004790506529194</v>
      </c>
    </row>
    <row r="488" spans="2:18" ht="15" customHeight="1" collapsed="1" x14ac:dyDescent="0.25">
      <c r="B488" s="145">
        <v>1979</v>
      </c>
      <c r="C488" s="212">
        <v>57918</v>
      </c>
      <c r="D488" s="213">
        <v>0.10864821408062486</v>
      </c>
      <c r="E488" s="212">
        <v>244830</v>
      </c>
      <c r="F488" s="213">
        <v>7.2508082250589245E-2</v>
      </c>
      <c r="G488" s="212">
        <v>470557</v>
      </c>
      <c r="H488" s="213">
        <v>-5.0386941261048035E-3</v>
      </c>
      <c r="I488" s="212">
        <v>590672</v>
      </c>
      <c r="J488" s="213">
        <v>-4.6822024667291684E-2</v>
      </c>
      <c r="K488" s="212">
        <v>124875</v>
      </c>
      <c r="L488" s="213">
        <v>-0.16604335572800488</v>
      </c>
      <c r="M488" s="212">
        <v>1488852</v>
      </c>
      <c r="N488" s="213">
        <v>-2.2347715027727033E-2</v>
      </c>
      <c r="O488" s="212">
        <v>670908</v>
      </c>
      <c r="P488" s="213">
        <v>1.2381111900806152E-2</v>
      </c>
      <c r="Q488" s="212">
        <v>2159760</v>
      </c>
      <c r="R488" s="213">
        <v>-1.181741481011056E-2</v>
      </c>
    </row>
    <row r="489" spans="2:18" hidden="1" outlineLevel="1" x14ac:dyDescent="0.25">
      <c r="B489" s="43" t="s">
        <v>49</v>
      </c>
      <c r="C489" s="205">
        <v>3515</v>
      </c>
      <c r="D489" s="205"/>
      <c r="E489" s="207">
        <v>14131</v>
      </c>
      <c r="F489" s="207"/>
      <c r="G489" s="205">
        <v>25465</v>
      </c>
      <c r="H489" s="205"/>
      <c r="I489" s="207">
        <v>33372</v>
      </c>
      <c r="J489" s="207"/>
      <c r="K489" s="205">
        <v>7711</v>
      </c>
      <c r="L489" s="205"/>
      <c r="M489" s="207">
        <v>84194</v>
      </c>
      <c r="N489" s="207"/>
      <c r="O489" s="205">
        <v>45196</v>
      </c>
      <c r="P489" s="205"/>
      <c r="Q489" s="207">
        <v>129390</v>
      </c>
      <c r="R489" s="207"/>
    </row>
    <row r="490" spans="2:18" hidden="1" outlineLevel="1" x14ac:dyDescent="0.25">
      <c r="B490" s="43" t="s">
        <v>50</v>
      </c>
      <c r="C490" s="205">
        <v>3341</v>
      </c>
      <c r="D490" s="205"/>
      <c r="E490" s="207">
        <v>14042</v>
      </c>
      <c r="F490" s="207"/>
      <c r="G490" s="205">
        <v>26361</v>
      </c>
      <c r="H490" s="205"/>
      <c r="I490" s="207">
        <v>34814</v>
      </c>
      <c r="J490" s="207"/>
      <c r="K490" s="205">
        <v>7502</v>
      </c>
      <c r="L490" s="205"/>
      <c r="M490" s="207">
        <v>86060</v>
      </c>
      <c r="N490" s="207"/>
      <c r="O490" s="205">
        <v>42578</v>
      </c>
      <c r="P490" s="205"/>
      <c r="Q490" s="207">
        <v>128638</v>
      </c>
      <c r="R490" s="207"/>
    </row>
    <row r="491" spans="2:18" hidden="1" outlineLevel="1" x14ac:dyDescent="0.25">
      <c r="B491" s="43" t="s">
        <v>51</v>
      </c>
      <c r="C491" s="205">
        <v>2708</v>
      </c>
      <c r="D491" s="205"/>
      <c r="E491" s="207">
        <v>12946</v>
      </c>
      <c r="F491" s="207"/>
      <c r="G491" s="205">
        <v>25730</v>
      </c>
      <c r="H491" s="205"/>
      <c r="I491" s="207">
        <v>35405</v>
      </c>
      <c r="J491" s="207"/>
      <c r="K491" s="205">
        <v>8591</v>
      </c>
      <c r="L491" s="205"/>
      <c r="M491" s="207">
        <v>85380</v>
      </c>
      <c r="N491" s="207"/>
      <c r="O491" s="205">
        <v>35614</v>
      </c>
      <c r="P491" s="205"/>
      <c r="Q491" s="207">
        <v>120994</v>
      </c>
      <c r="R491" s="207"/>
    </row>
    <row r="492" spans="2:18" hidden="1" outlineLevel="1" x14ac:dyDescent="0.25">
      <c r="B492" s="43" t="s">
        <v>52</v>
      </c>
      <c r="C492" s="205">
        <v>2417</v>
      </c>
      <c r="D492" s="205"/>
      <c r="E492" s="207">
        <v>11235</v>
      </c>
      <c r="F492" s="207"/>
      <c r="G492" s="205">
        <v>24584</v>
      </c>
      <c r="H492" s="205"/>
      <c r="I492" s="207">
        <v>31359</v>
      </c>
      <c r="J492" s="207"/>
      <c r="K492" s="205">
        <v>7491</v>
      </c>
      <c r="L492" s="205"/>
      <c r="M492" s="207">
        <v>77086</v>
      </c>
      <c r="N492" s="207"/>
      <c r="O492" s="205">
        <v>33141</v>
      </c>
      <c r="P492" s="205"/>
      <c r="Q492" s="207">
        <v>110227</v>
      </c>
      <c r="R492" s="207"/>
    </row>
    <row r="493" spans="2:18" hidden="1" outlineLevel="1" x14ac:dyDescent="0.25">
      <c r="B493" s="43" t="s">
        <v>53</v>
      </c>
      <c r="C493" s="205">
        <v>3760</v>
      </c>
      <c r="D493" s="205"/>
      <c r="E493" s="207">
        <v>14002</v>
      </c>
      <c r="F493" s="207"/>
      <c r="G493" s="205">
        <v>28796</v>
      </c>
      <c r="H493" s="205"/>
      <c r="I493" s="207">
        <v>36151</v>
      </c>
      <c r="J493" s="207"/>
      <c r="K493" s="205">
        <v>8597</v>
      </c>
      <c r="L493" s="205"/>
      <c r="M493" s="207">
        <v>91306</v>
      </c>
      <c r="N493" s="207"/>
      <c r="O493" s="205">
        <v>38689</v>
      </c>
      <c r="P493" s="205"/>
      <c r="Q493" s="207">
        <v>129995</v>
      </c>
      <c r="R493" s="207"/>
    </row>
    <row r="494" spans="2:18" hidden="1" outlineLevel="1" x14ac:dyDescent="0.25">
      <c r="B494" s="43" t="s">
        <v>54</v>
      </c>
      <c r="C494" s="205">
        <v>2604</v>
      </c>
      <c r="D494" s="205"/>
      <c r="E494" s="207">
        <v>13169</v>
      </c>
      <c r="F494" s="207"/>
      <c r="G494" s="205">
        <v>26054</v>
      </c>
      <c r="H494" s="205"/>
      <c r="I494" s="207">
        <v>32597</v>
      </c>
      <c r="J494" s="207"/>
      <c r="K494" s="205">
        <v>6241</v>
      </c>
      <c r="L494" s="205"/>
      <c r="M494" s="207">
        <v>80665</v>
      </c>
      <c r="N494" s="207"/>
      <c r="O494" s="205">
        <v>37178</v>
      </c>
      <c r="P494" s="205"/>
      <c r="Q494" s="207">
        <v>117843</v>
      </c>
      <c r="R494" s="207"/>
    </row>
    <row r="495" spans="2:18" hidden="1" outlineLevel="1" x14ac:dyDescent="0.25">
      <c r="B495" s="43" t="s">
        <v>55</v>
      </c>
      <c r="C495" s="205">
        <v>1838</v>
      </c>
      <c r="D495" s="205"/>
      <c r="E495" s="207">
        <v>8960</v>
      </c>
      <c r="F495" s="207"/>
      <c r="G495" s="205">
        <v>18513</v>
      </c>
      <c r="H495" s="205"/>
      <c r="I495" s="207">
        <v>23246</v>
      </c>
      <c r="J495" s="207"/>
      <c r="K495" s="205">
        <v>4875</v>
      </c>
      <c r="L495" s="205"/>
      <c r="M495" s="207">
        <v>57432</v>
      </c>
      <c r="N495" s="207"/>
      <c r="O495" s="205">
        <v>19844</v>
      </c>
      <c r="P495" s="205"/>
      <c r="Q495" s="207">
        <v>77276</v>
      </c>
      <c r="R495" s="207"/>
    </row>
    <row r="496" spans="2:18" hidden="1" outlineLevel="1" x14ac:dyDescent="0.25">
      <c r="B496" s="43" t="s">
        <v>56</v>
      </c>
      <c r="C496" s="205">
        <v>1335</v>
      </c>
      <c r="D496" s="205"/>
      <c r="E496" s="207">
        <v>8150</v>
      </c>
      <c r="F496" s="207"/>
      <c r="G496" s="205">
        <v>20257</v>
      </c>
      <c r="H496" s="205"/>
      <c r="I496" s="207">
        <v>27340</v>
      </c>
      <c r="J496" s="207"/>
      <c r="K496" s="205">
        <v>5966</v>
      </c>
      <c r="L496" s="205"/>
      <c r="M496" s="207">
        <v>63048</v>
      </c>
      <c r="N496" s="207"/>
      <c r="O496" s="205">
        <v>16793</v>
      </c>
      <c r="P496" s="205"/>
      <c r="Q496" s="207">
        <v>79841</v>
      </c>
      <c r="R496" s="207"/>
    </row>
    <row r="497" spans="2:18" hidden="1" outlineLevel="1" x14ac:dyDescent="0.25">
      <c r="B497" s="43" t="s">
        <v>58</v>
      </c>
      <c r="C497" s="205">
        <v>2032</v>
      </c>
      <c r="D497" s="205"/>
      <c r="E497" s="207">
        <v>8736</v>
      </c>
      <c r="F497" s="207"/>
      <c r="G497" s="205">
        <v>23190</v>
      </c>
      <c r="H497" s="205"/>
      <c r="I497" s="207">
        <v>30252</v>
      </c>
      <c r="J497" s="207"/>
      <c r="K497" s="205">
        <v>6374</v>
      </c>
      <c r="L497" s="205"/>
      <c r="M497" s="207">
        <v>70584</v>
      </c>
      <c r="N497" s="207"/>
      <c r="O497" s="205">
        <v>22237</v>
      </c>
      <c r="P497" s="205"/>
      <c r="Q497" s="207">
        <v>92821</v>
      </c>
      <c r="R497" s="207"/>
    </row>
    <row r="498" spans="2:18" hidden="1" outlineLevel="1" x14ac:dyDescent="0.25">
      <c r="B498" s="43" t="s">
        <v>59</v>
      </c>
      <c r="C498" s="205">
        <v>2839</v>
      </c>
      <c r="D498" s="205"/>
      <c r="E498" s="207">
        <v>13276</v>
      </c>
      <c r="F498" s="207"/>
      <c r="G498" s="205">
        <v>27040</v>
      </c>
      <c r="H498" s="205"/>
      <c r="I498" s="207">
        <v>34286</v>
      </c>
      <c r="J498" s="207"/>
      <c r="K498" s="205">
        <v>9320</v>
      </c>
      <c r="L498" s="205"/>
      <c r="M498" s="207">
        <v>86761</v>
      </c>
      <c r="N498" s="207"/>
      <c r="O498" s="205">
        <v>39315</v>
      </c>
      <c r="P498" s="205"/>
      <c r="Q498" s="207">
        <v>126076</v>
      </c>
      <c r="R498" s="207"/>
    </row>
    <row r="499" spans="2:18" hidden="1" outlineLevel="1" x14ac:dyDescent="0.25">
      <c r="B499" s="43" t="s">
        <v>60</v>
      </c>
      <c r="C499" s="205">
        <v>2662</v>
      </c>
      <c r="D499" s="205"/>
      <c r="E499" s="207">
        <v>10576</v>
      </c>
      <c r="F499" s="207"/>
      <c r="G499" s="205">
        <v>24352</v>
      </c>
      <c r="H499" s="205"/>
      <c r="I499" s="207">
        <v>32370</v>
      </c>
      <c r="J499" s="207"/>
      <c r="K499" s="205">
        <v>9873</v>
      </c>
      <c r="L499" s="205"/>
      <c r="M499" s="207">
        <v>79833</v>
      </c>
      <c r="N499" s="207"/>
      <c r="O499" s="205">
        <v>34082</v>
      </c>
      <c r="P499" s="205"/>
      <c r="Q499" s="207">
        <v>113915</v>
      </c>
      <c r="R499" s="207"/>
    </row>
    <row r="500" spans="2:18" hidden="1" outlineLevel="1" x14ac:dyDescent="0.25">
      <c r="B500" s="43" t="s">
        <v>61</v>
      </c>
      <c r="C500" s="205">
        <v>3047</v>
      </c>
      <c r="D500" s="205"/>
      <c r="E500" s="207">
        <v>12674</v>
      </c>
      <c r="F500" s="207"/>
      <c r="G500" s="205">
        <v>25230</v>
      </c>
      <c r="H500" s="205"/>
      <c r="I500" s="207">
        <v>33998</v>
      </c>
      <c r="J500" s="207"/>
      <c r="K500" s="205">
        <v>8913</v>
      </c>
      <c r="L500" s="205"/>
      <c r="M500" s="207">
        <v>83862</v>
      </c>
      <c r="N500" s="207"/>
      <c r="O500" s="205">
        <v>39507</v>
      </c>
      <c r="P500" s="205"/>
      <c r="Q500" s="207">
        <v>123369</v>
      </c>
      <c r="R500" s="207"/>
    </row>
    <row r="501" spans="2:18" collapsed="1" x14ac:dyDescent="0.25">
      <c r="B501" s="145">
        <v>1978</v>
      </c>
      <c r="C501" s="212">
        <v>52242</v>
      </c>
      <c r="D501" s="212"/>
      <c r="E501" s="212">
        <v>228278</v>
      </c>
      <c r="F501" s="212"/>
      <c r="G501" s="212">
        <v>472940</v>
      </c>
      <c r="H501" s="212"/>
      <c r="I501" s="212">
        <v>619687</v>
      </c>
      <c r="J501" s="212"/>
      <c r="K501" s="212">
        <v>149738</v>
      </c>
      <c r="L501" s="212"/>
      <c r="M501" s="212">
        <v>1522885</v>
      </c>
      <c r="N501" s="212"/>
      <c r="O501" s="212">
        <v>662703</v>
      </c>
      <c r="P501" s="212"/>
      <c r="Q501" s="212">
        <v>2185588</v>
      </c>
      <c r="R501" s="212"/>
    </row>
    <row r="502" spans="2:18" x14ac:dyDescent="0.25">
      <c r="B502" s="197" t="s">
        <v>169</v>
      </c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</row>
  </sheetData>
  <mergeCells count="2">
    <mergeCell ref="B5:R5"/>
    <mergeCell ref="B502:R5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4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46" t="s">
        <v>84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6" t="s">
        <v>84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6" t="s">
        <v>84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501"/>
  <sheetViews>
    <sheetView showGridLines="0" showRowColHeaders="0" zoomScaleNormal="100" workbookViewId="0">
      <pane xSplit="2" ySplit="6" topLeftCell="C7" activePane="bottomRight" state="frozen"/>
      <selection activeCell="H39" sqref="H39"/>
      <selection pane="topRight" activeCell="H39" sqref="H39"/>
      <selection pane="bottomLeft" activeCell="H39" sqref="H39"/>
      <selection pane="bottomRight"/>
    </sheetView>
  </sheetViews>
  <sheetFormatPr baseColWidth="10" defaultRowHeight="15" outlineLevelRow="1" x14ac:dyDescent="0.25"/>
  <cols>
    <col min="1" max="1" width="15.85546875" style="217" customWidth="1"/>
    <col min="2" max="2" width="13" style="217" customWidth="1"/>
    <col min="3" max="48" width="10.7109375" style="216" customWidth="1"/>
    <col min="49" max="49" width="11.42578125" style="216"/>
    <col min="50" max="276" width="11.42578125" style="217"/>
    <col min="277" max="277" width="36.7109375" style="217" customWidth="1"/>
    <col min="278" max="278" width="12.7109375" style="217" customWidth="1"/>
    <col min="279" max="279" width="12.42578125" style="217" customWidth="1"/>
    <col min="280" max="280" width="10.7109375" style="217" customWidth="1"/>
    <col min="281" max="281" width="4.7109375" style="217" customWidth="1"/>
    <col min="282" max="282" width="36.7109375" style="217" customWidth="1"/>
    <col min="283" max="532" width="11.42578125" style="217"/>
    <col min="533" max="533" width="36.7109375" style="217" customWidth="1"/>
    <col min="534" max="534" width="12.7109375" style="217" customWidth="1"/>
    <col min="535" max="535" width="12.42578125" style="217" customWidth="1"/>
    <col min="536" max="536" width="10.7109375" style="217" customWidth="1"/>
    <col min="537" max="537" width="4.7109375" style="217" customWidth="1"/>
    <col min="538" max="538" width="36.7109375" style="217" customWidth="1"/>
    <col min="539" max="788" width="11.42578125" style="217"/>
    <col min="789" max="789" width="36.7109375" style="217" customWidth="1"/>
    <col min="790" max="790" width="12.7109375" style="217" customWidth="1"/>
    <col min="791" max="791" width="12.42578125" style="217" customWidth="1"/>
    <col min="792" max="792" width="10.7109375" style="217" customWidth="1"/>
    <col min="793" max="793" width="4.7109375" style="217" customWidth="1"/>
    <col min="794" max="794" width="36.7109375" style="217" customWidth="1"/>
    <col min="795" max="1044" width="11.42578125" style="217"/>
    <col min="1045" max="1045" width="36.7109375" style="217" customWidth="1"/>
    <col min="1046" max="1046" width="12.7109375" style="217" customWidth="1"/>
    <col min="1047" max="1047" width="12.42578125" style="217" customWidth="1"/>
    <col min="1048" max="1048" width="10.7109375" style="217" customWidth="1"/>
    <col min="1049" max="1049" width="4.7109375" style="217" customWidth="1"/>
    <col min="1050" max="1050" width="36.7109375" style="217" customWidth="1"/>
    <col min="1051" max="1300" width="11.42578125" style="217"/>
    <col min="1301" max="1301" width="36.7109375" style="217" customWidth="1"/>
    <col min="1302" max="1302" width="12.7109375" style="217" customWidth="1"/>
    <col min="1303" max="1303" width="12.42578125" style="217" customWidth="1"/>
    <col min="1304" max="1304" width="10.7109375" style="217" customWidth="1"/>
    <col min="1305" max="1305" width="4.7109375" style="217" customWidth="1"/>
    <col min="1306" max="1306" width="36.7109375" style="217" customWidth="1"/>
    <col min="1307" max="1556" width="11.42578125" style="217"/>
    <col min="1557" max="1557" width="36.7109375" style="217" customWidth="1"/>
    <col min="1558" max="1558" width="12.7109375" style="217" customWidth="1"/>
    <col min="1559" max="1559" width="12.42578125" style="217" customWidth="1"/>
    <col min="1560" max="1560" width="10.7109375" style="217" customWidth="1"/>
    <col min="1561" max="1561" width="4.7109375" style="217" customWidth="1"/>
    <col min="1562" max="1562" width="36.7109375" style="217" customWidth="1"/>
    <col min="1563" max="1812" width="11.42578125" style="217"/>
    <col min="1813" max="1813" width="36.7109375" style="217" customWidth="1"/>
    <col min="1814" max="1814" width="12.7109375" style="217" customWidth="1"/>
    <col min="1815" max="1815" width="12.42578125" style="217" customWidth="1"/>
    <col min="1816" max="1816" width="10.7109375" style="217" customWidth="1"/>
    <col min="1817" max="1817" width="4.7109375" style="217" customWidth="1"/>
    <col min="1818" max="1818" width="36.7109375" style="217" customWidth="1"/>
    <col min="1819" max="2068" width="11.42578125" style="217"/>
    <col min="2069" max="2069" width="36.7109375" style="217" customWidth="1"/>
    <col min="2070" max="2070" width="12.7109375" style="217" customWidth="1"/>
    <col min="2071" max="2071" width="12.42578125" style="217" customWidth="1"/>
    <col min="2072" max="2072" width="10.7109375" style="217" customWidth="1"/>
    <col min="2073" max="2073" width="4.7109375" style="217" customWidth="1"/>
    <col min="2074" max="2074" width="36.7109375" style="217" customWidth="1"/>
    <col min="2075" max="2324" width="11.42578125" style="217"/>
    <col min="2325" max="2325" width="36.7109375" style="217" customWidth="1"/>
    <col min="2326" max="2326" width="12.7109375" style="217" customWidth="1"/>
    <col min="2327" max="2327" width="12.42578125" style="217" customWidth="1"/>
    <col min="2328" max="2328" width="10.7109375" style="217" customWidth="1"/>
    <col min="2329" max="2329" width="4.7109375" style="217" customWidth="1"/>
    <col min="2330" max="2330" width="36.7109375" style="217" customWidth="1"/>
    <col min="2331" max="2580" width="11.42578125" style="217"/>
    <col min="2581" max="2581" width="36.7109375" style="217" customWidth="1"/>
    <col min="2582" max="2582" width="12.7109375" style="217" customWidth="1"/>
    <col min="2583" max="2583" width="12.42578125" style="217" customWidth="1"/>
    <col min="2584" max="2584" width="10.7109375" style="217" customWidth="1"/>
    <col min="2585" max="2585" width="4.7109375" style="217" customWidth="1"/>
    <col min="2586" max="2586" width="36.7109375" style="217" customWidth="1"/>
    <col min="2587" max="2836" width="11.42578125" style="217"/>
    <col min="2837" max="2837" width="36.7109375" style="217" customWidth="1"/>
    <col min="2838" max="2838" width="12.7109375" style="217" customWidth="1"/>
    <col min="2839" max="2839" width="12.42578125" style="217" customWidth="1"/>
    <col min="2840" max="2840" width="10.7109375" style="217" customWidth="1"/>
    <col min="2841" max="2841" width="4.7109375" style="217" customWidth="1"/>
    <col min="2842" max="2842" width="36.7109375" style="217" customWidth="1"/>
    <col min="2843" max="3092" width="11.42578125" style="217"/>
    <col min="3093" max="3093" width="36.7109375" style="217" customWidth="1"/>
    <col min="3094" max="3094" width="12.7109375" style="217" customWidth="1"/>
    <col min="3095" max="3095" width="12.42578125" style="217" customWidth="1"/>
    <col min="3096" max="3096" width="10.7109375" style="217" customWidth="1"/>
    <col min="3097" max="3097" width="4.7109375" style="217" customWidth="1"/>
    <col min="3098" max="3098" width="36.7109375" style="217" customWidth="1"/>
    <col min="3099" max="3348" width="11.42578125" style="217"/>
    <col min="3349" max="3349" width="36.7109375" style="217" customWidth="1"/>
    <col min="3350" max="3350" width="12.7109375" style="217" customWidth="1"/>
    <col min="3351" max="3351" width="12.42578125" style="217" customWidth="1"/>
    <col min="3352" max="3352" width="10.7109375" style="217" customWidth="1"/>
    <col min="3353" max="3353" width="4.7109375" style="217" customWidth="1"/>
    <col min="3354" max="3354" width="36.7109375" style="217" customWidth="1"/>
    <col min="3355" max="3604" width="11.42578125" style="217"/>
    <col min="3605" max="3605" width="36.7109375" style="217" customWidth="1"/>
    <col min="3606" max="3606" width="12.7109375" style="217" customWidth="1"/>
    <col min="3607" max="3607" width="12.42578125" style="217" customWidth="1"/>
    <col min="3608" max="3608" width="10.7109375" style="217" customWidth="1"/>
    <col min="3609" max="3609" width="4.7109375" style="217" customWidth="1"/>
    <col min="3610" max="3610" width="36.7109375" style="217" customWidth="1"/>
    <col min="3611" max="3860" width="11.42578125" style="217"/>
    <col min="3861" max="3861" width="36.7109375" style="217" customWidth="1"/>
    <col min="3862" max="3862" width="12.7109375" style="217" customWidth="1"/>
    <col min="3863" max="3863" width="12.42578125" style="217" customWidth="1"/>
    <col min="3864" max="3864" width="10.7109375" style="217" customWidth="1"/>
    <col min="3865" max="3865" width="4.7109375" style="217" customWidth="1"/>
    <col min="3866" max="3866" width="36.7109375" style="217" customWidth="1"/>
    <col min="3867" max="4116" width="11.42578125" style="217"/>
    <col min="4117" max="4117" width="36.7109375" style="217" customWidth="1"/>
    <col min="4118" max="4118" width="12.7109375" style="217" customWidth="1"/>
    <col min="4119" max="4119" width="12.42578125" style="217" customWidth="1"/>
    <col min="4120" max="4120" width="10.7109375" style="217" customWidth="1"/>
    <col min="4121" max="4121" width="4.7109375" style="217" customWidth="1"/>
    <col min="4122" max="4122" width="36.7109375" style="217" customWidth="1"/>
    <col min="4123" max="4372" width="11.42578125" style="217"/>
    <col min="4373" max="4373" width="36.7109375" style="217" customWidth="1"/>
    <col min="4374" max="4374" width="12.7109375" style="217" customWidth="1"/>
    <col min="4375" max="4375" width="12.42578125" style="217" customWidth="1"/>
    <col min="4376" max="4376" width="10.7109375" style="217" customWidth="1"/>
    <col min="4377" max="4377" width="4.7109375" style="217" customWidth="1"/>
    <col min="4378" max="4378" width="36.7109375" style="217" customWidth="1"/>
    <col min="4379" max="4628" width="11.42578125" style="217"/>
    <col min="4629" max="4629" width="36.7109375" style="217" customWidth="1"/>
    <col min="4630" max="4630" width="12.7109375" style="217" customWidth="1"/>
    <col min="4631" max="4631" width="12.42578125" style="217" customWidth="1"/>
    <col min="4632" max="4632" width="10.7109375" style="217" customWidth="1"/>
    <col min="4633" max="4633" width="4.7109375" style="217" customWidth="1"/>
    <col min="4634" max="4634" width="36.7109375" style="217" customWidth="1"/>
    <col min="4635" max="4884" width="11.42578125" style="217"/>
    <col min="4885" max="4885" width="36.7109375" style="217" customWidth="1"/>
    <col min="4886" max="4886" width="12.7109375" style="217" customWidth="1"/>
    <col min="4887" max="4887" width="12.42578125" style="217" customWidth="1"/>
    <col min="4888" max="4888" width="10.7109375" style="217" customWidth="1"/>
    <col min="4889" max="4889" width="4.7109375" style="217" customWidth="1"/>
    <col min="4890" max="4890" width="36.7109375" style="217" customWidth="1"/>
    <col min="4891" max="5140" width="11.42578125" style="217"/>
    <col min="5141" max="5141" width="36.7109375" style="217" customWidth="1"/>
    <col min="5142" max="5142" width="12.7109375" style="217" customWidth="1"/>
    <col min="5143" max="5143" width="12.42578125" style="217" customWidth="1"/>
    <col min="5144" max="5144" width="10.7109375" style="217" customWidth="1"/>
    <col min="5145" max="5145" width="4.7109375" style="217" customWidth="1"/>
    <col min="5146" max="5146" width="36.7109375" style="217" customWidth="1"/>
    <col min="5147" max="5396" width="11.42578125" style="217"/>
    <col min="5397" max="5397" width="36.7109375" style="217" customWidth="1"/>
    <col min="5398" max="5398" width="12.7109375" style="217" customWidth="1"/>
    <col min="5399" max="5399" width="12.42578125" style="217" customWidth="1"/>
    <col min="5400" max="5400" width="10.7109375" style="217" customWidth="1"/>
    <col min="5401" max="5401" width="4.7109375" style="217" customWidth="1"/>
    <col min="5402" max="5402" width="36.7109375" style="217" customWidth="1"/>
    <col min="5403" max="5652" width="11.42578125" style="217"/>
    <col min="5653" max="5653" width="36.7109375" style="217" customWidth="1"/>
    <col min="5654" max="5654" width="12.7109375" style="217" customWidth="1"/>
    <col min="5655" max="5655" width="12.42578125" style="217" customWidth="1"/>
    <col min="5656" max="5656" width="10.7109375" style="217" customWidth="1"/>
    <col min="5657" max="5657" width="4.7109375" style="217" customWidth="1"/>
    <col min="5658" max="5658" width="36.7109375" style="217" customWidth="1"/>
    <col min="5659" max="5908" width="11.42578125" style="217"/>
    <col min="5909" max="5909" width="36.7109375" style="217" customWidth="1"/>
    <col min="5910" max="5910" width="12.7109375" style="217" customWidth="1"/>
    <col min="5911" max="5911" width="12.42578125" style="217" customWidth="1"/>
    <col min="5912" max="5912" width="10.7109375" style="217" customWidth="1"/>
    <col min="5913" max="5913" width="4.7109375" style="217" customWidth="1"/>
    <col min="5914" max="5914" width="36.7109375" style="217" customWidth="1"/>
    <col min="5915" max="6164" width="11.42578125" style="217"/>
    <col min="6165" max="6165" width="36.7109375" style="217" customWidth="1"/>
    <col min="6166" max="6166" width="12.7109375" style="217" customWidth="1"/>
    <col min="6167" max="6167" width="12.42578125" style="217" customWidth="1"/>
    <col min="6168" max="6168" width="10.7109375" style="217" customWidth="1"/>
    <col min="6169" max="6169" width="4.7109375" style="217" customWidth="1"/>
    <col min="6170" max="6170" width="36.7109375" style="217" customWidth="1"/>
    <col min="6171" max="6420" width="11.42578125" style="217"/>
    <col min="6421" max="6421" width="36.7109375" style="217" customWidth="1"/>
    <col min="6422" max="6422" width="12.7109375" style="217" customWidth="1"/>
    <col min="6423" max="6423" width="12.42578125" style="217" customWidth="1"/>
    <col min="6424" max="6424" width="10.7109375" style="217" customWidth="1"/>
    <col min="6425" max="6425" width="4.7109375" style="217" customWidth="1"/>
    <col min="6426" max="6426" width="36.7109375" style="217" customWidth="1"/>
    <col min="6427" max="6676" width="11.42578125" style="217"/>
    <col min="6677" max="6677" width="36.7109375" style="217" customWidth="1"/>
    <col min="6678" max="6678" width="12.7109375" style="217" customWidth="1"/>
    <col min="6679" max="6679" width="12.42578125" style="217" customWidth="1"/>
    <col min="6680" max="6680" width="10.7109375" style="217" customWidth="1"/>
    <col min="6681" max="6681" width="4.7109375" style="217" customWidth="1"/>
    <col min="6682" max="6682" width="36.7109375" style="217" customWidth="1"/>
    <col min="6683" max="6932" width="11.42578125" style="217"/>
    <col min="6933" max="6933" width="36.7109375" style="217" customWidth="1"/>
    <col min="6934" max="6934" width="12.7109375" style="217" customWidth="1"/>
    <col min="6935" max="6935" width="12.42578125" style="217" customWidth="1"/>
    <col min="6936" max="6936" width="10.7109375" style="217" customWidth="1"/>
    <col min="6937" max="6937" width="4.7109375" style="217" customWidth="1"/>
    <col min="6938" max="6938" width="36.7109375" style="217" customWidth="1"/>
    <col min="6939" max="7188" width="11.42578125" style="217"/>
    <col min="7189" max="7189" width="36.7109375" style="217" customWidth="1"/>
    <col min="7190" max="7190" width="12.7109375" style="217" customWidth="1"/>
    <col min="7191" max="7191" width="12.42578125" style="217" customWidth="1"/>
    <col min="7192" max="7192" width="10.7109375" style="217" customWidth="1"/>
    <col min="7193" max="7193" width="4.7109375" style="217" customWidth="1"/>
    <col min="7194" max="7194" width="36.7109375" style="217" customWidth="1"/>
    <col min="7195" max="7444" width="11.42578125" style="217"/>
    <col min="7445" max="7445" width="36.7109375" style="217" customWidth="1"/>
    <col min="7446" max="7446" width="12.7109375" style="217" customWidth="1"/>
    <col min="7447" max="7447" width="12.42578125" style="217" customWidth="1"/>
    <col min="7448" max="7448" width="10.7109375" style="217" customWidth="1"/>
    <col min="7449" max="7449" width="4.7109375" style="217" customWidth="1"/>
    <col min="7450" max="7450" width="36.7109375" style="217" customWidth="1"/>
    <col min="7451" max="7700" width="11.42578125" style="217"/>
    <col min="7701" max="7701" width="36.7109375" style="217" customWidth="1"/>
    <col min="7702" max="7702" width="12.7109375" style="217" customWidth="1"/>
    <col min="7703" max="7703" width="12.42578125" style="217" customWidth="1"/>
    <col min="7704" max="7704" width="10.7109375" style="217" customWidth="1"/>
    <col min="7705" max="7705" width="4.7109375" style="217" customWidth="1"/>
    <col min="7706" max="7706" width="36.7109375" style="217" customWidth="1"/>
    <col min="7707" max="7956" width="11.42578125" style="217"/>
    <col min="7957" max="7957" width="36.7109375" style="217" customWidth="1"/>
    <col min="7958" max="7958" width="12.7109375" style="217" customWidth="1"/>
    <col min="7959" max="7959" width="12.42578125" style="217" customWidth="1"/>
    <col min="7960" max="7960" width="10.7109375" style="217" customWidth="1"/>
    <col min="7961" max="7961" width="4.7109375" style="217" customWidth="1"/>
    <col min="7962" max="7962" width="36.7109375" style="217" customWidth="1"/>
    <col min="7963" max="8212" width="11.42578125" style="217"/>
    <col min="8213" max="8213" width="36.7109375" style="217" customWidth="1"/>
    <col min="8214" max="8214" width="12.7109375" style="217" customWidth="1"/>
    <col min="8215" max="8215" width="12.42578125" style="217" customWidth="1"/>
    <col min="8216" max="8216" width="10.7109375" style="217" customWidth="1"/>
    <col min="8217" max="8217" width="4.7109375" style="217" customWidth="1"/>
    <col min="8218" max="8218" width="36.7109375" style="217" customWidth="1"/>
    <col min="8219" max="8468" width="11.42578125" style="217"/>
    <col min="8469" max="8469" width="36.7109375" style="217" customWidth="1"/>
    <col min="8470" max="8470" width="12.7109375" style="217" customWidth="1"/>
    <col min="8471" max="8471" width="12.42578125" style="217" customWidth="1"/>
    <col min="8472" max="8472" width="10.7109375" style="217" customWidth="1"/>
    <col min="8473" max="8473" width="4.7109375" style="217" customWidth="1"/>
    <col min="8474" max="8474" width="36.7109375" style="217" customWidth="1"/>
    <col min="8475" max="8724" width="11.42578125" style="217"/>
    <col min="8725" max="8725" width="36.7109375" style="217" customWidth="1"/>
    <col min="8726" max="8726" width="12.7109375" style="217" customWidth="1"/>
    <col min="8727" max="8727" width="12.42578125" style="217" customWidth="1"/>
    <col min="8728" max="8728" width="10.7109375" style="217" customWidth="1"/>
    <col min="8729" max="8729" width="4.7109375" style="217" customWidth="1"/>
    <col min="8730" max="8730" width="36.7109375" style="217" customWidth="1"/>
    <col min="8731" max="8980" width="11.42578125" style="217"/>
    <col min="8981" max="8981" width="36.7109375" style="217" customWidth="1"/>
    <col min="8982" max="8982" width="12.7109375" style="217" customWidth="1"/>
    <col min="8983" max="8983" width="12.42578125" style="217" customWidth="1"/>
    <col min="8984" max="8984" width="10.7109375" style="217" customWidth="1"/>
    <col min="8985" max="8985" width="4.7109375" style="217" customWidth="1"/>
    <col min="8986" max="8986" width="36.7109375" style="217" customWidth="1"/>
    <col min="8987" max="9236" width="11.42578125" style="217"/>
    <col min="9237" max="9237" width="36.7109375" style="217" customWidth="1"/>
    <col min="9238" max="9238" width="12.7109375" style="217" customWidth="1"/>
    <col min="9239" max="9239" width="12.42578125" style="217" customWidth="1"/>
    <col min="9240" max="9240" width="10.7109375" style="217" customWidth="1"/>
    <col min="9241" max="9241" width="4.7109375" style="217" customWidth="1"/>
    <col min="9242" max="9242" width="36.7109375" style="217" customWidth="1"/>
    <col min="9243" max="9492" width="11.42578125" style="217"/>
    <col min="9493" max="9493" width="36.7109375" style="217" customWidth="1"/>
    <col min="9494" max="9494" width="12.7109375" style="217" customWidth="1"/>
    <col min="9495" max="9495" width="12.42578125" style="217" customWidth="1"/>
    <col min="9496" max="9496" width="10.7109375" style="217" customWidth="1"/>
    <col min="9497" max="9497" width="4.7109375" style="217" customWidth="1"/>
    <col min="9498" max="9498" width="36.7109375" style="217" customWidth="1"/>
    <col min="9499" max="9748" width="11.42578125" style="217"/>
    <col min="9749" max="9749" width="36.7109375" style="217" customWidth="1"/>
    <col min="9750" max="9750" width="12.7109375" style="217" customWidth="1"/>
    <col min="9751" max="9751" width="12.42578125" style="217" customWidth="1"/>
    <col min="9752" max="9752" width="10.7109375" style="217" customWidth="1"/>
    <col min="9753" max="9753" width="4.7109375" style="217" customWidth="1"/>
    <col min="9754" max="9754" width="36.7109375" style="217" customWidth="1"/>
    <col min="9755" max="10004" width="11.42578125" style="217"/>
    <col min="10005" max="10005" width="36.7109375" style="217" customWidth="1"/>
    <col min="10006" max="10006" width="12.7109375" style="217" customWidth="1"/>
    <col min="10007" max="10007" width="12.42578125" style="217" customWidth="1"/>
    <col min="10008" max="10008" width="10.7109375" style="217" customWidth="1"/>
    <col min="10009" max="10009" width="4.7109375" style="217" customWidth="1"/>
    <col min="10010" max="10010" width="36.7109375" style="217" customWidth="1"/>
    <col min="10011" max="10260" width="11.42578125" style="217"/>
    <col min="10261" max="10261" width="36.7109375" style="217" customWidth="1"/>
    <col min="10262" max="10262" width="12.7109375" style="217" customWidth="1"/>
    <col min="10263" max="10263" width="12.42578125" style="217" customWidth="1"/>
    <col min="10264" max="10264" width="10.7109375" style="217" customWidth="1"/>
    <col min="10265" max="10265" width="4.7109375" style="217" customWidth="1"/>
    <col min="10266" max="10266" width="36.7109375" style="217" customWidth="1"/>
    <col min="10267" max="10516" width="11.42578125" style="217"/>
    <col min="10517" max="10517" width="36.7109375" style="217" customWidth="1"/>
    <col min="10518" max="10518" width="12.7109375" style="217" customWidth="1"/>
    <col min="10519" max="10519" width="12.42578125" style="217" customWidth="1"/>
    <col min="10520" max="10520" width="10.7109375" style="217" customWidth="1"/>
    <col min="10521" max="10521" width="4.7109375" style="217" customWidth="1"/>
    <col min="10522" max="10522" width="36.7109375" style="217" customWidth="1"/>
    <col min="10523" max="10772" width="11.42578125" style="217"/>
    <col min="10773" max="10773" width="36.7109375" style="217" customWidth="1"/>
    <col min="10774" max="10774" width="12.7109375" style="217" customWidth="1"/>
    <col min="10775" max="10775" width="12.42578125" style="217" customWidth="1"/>
    <col min="10776" max="10776" width="10.7109375" style="217" customWidth="1"/>
    <col min="10777" max="10777" width="4.7109375" style="217" customWidth="1"/>
    <col min="10778" max="10778" width="36.7109375" style="217" customWidth="1"/>
    <col min="10779" max="11028" width="11.42578125" style="217"/>
    <col min="11029" max="11029" width="36.7109375" style="217" customWidth="1"/>
    <col min="11030" max="11030" width="12.7109375" style="217" customWidth="1"/>
    <col min="11031" max="11031" width="12.42578125" style="217" customWidth="1"/>
    <col min="11032" max="11032" width="10.7109375" style="217" customWidth="1"/>
    <col min="11033" max="11033" width="4.7109375" style="217" customWidth="1"/>
    <col min="11034" max="11034" width="36.7109375" style="217" customWidth="1"/>
    <col min="11035" max="11284" width="11.42578125" style="217"/>
    <col min="11285" max="11285" width="36.7109375" style="217" customWidth="1"/>
    <col min="11286" max="11286" width="12.7109375" style="217" customWidth="1"/>
    <col min="11287" max="11287" width="12.42578125" style="217" customWidth="1"/>
    <col min="11288" max="11288" width="10.7109375" style="217" customWidth="1"/>
    <col min="11289" max="11289" width="4.7109375" style="217" customWidth="1"/>
    <col min="11290" max="11290" width="36.7109375" style="217" customWidth="1"/>
    <col min="11291" max="11540" width="11.42578125" style="217"/>
    <col min="11541" max="11541" width="36.7109375" style="217" customWidth="1"/>
    <col min="11542" max="11542" width="12.7109375" style="217" customWidth="1"/>
    <col min="11543" max="11543" width="12.42578125" style="217" customWidth="1"/>
    <col min="11544" max="11544" width="10.7109375" style="217" customWidth="1"/>
    <col min="11545" max="11545" width="4.7109375" style="217" customWidth="1"/>
    <col min="11546" max="11546" width="36.7109375" style="217" customWidth="1"/>
    <col min="11547" max="11796" width="11.42578125" style="217"/>
    <col min="11797" max="11797" width="36.7109375" style="217" customWidth="1"/>
    <col min="11798" max="11798" width="12.7109375" style="217" customWidth="1"/>
    <col min="11799" max="11799" width="12.42578125" style="217" customWidth="1"/>
    <col min="11800" max="11800" width="10.7109375" style="217" customWidth="1"/>
    <col min="11801" max="11801" width="4.7109375" style="217" customWidth="1"/>
    <col min="11802" max="11802" width="36.7109375" style="217" customWidth="1"/>
    <col min="11803" max="12052" width="11.42578125" style="217"/>
    <col min="12053" max="12053" width="36.7109375" style="217" customWidth="1"/>
    <col min="12054" max="12054" width="12.7109375" style="217" customWidth="1"/>
    <col min="12055" max="12055" width="12.42578125" style="217" customWidth="1"/>
    <col min="12056" max="12056" width="10.7109375" style="217" customWidth="1"/>
    <col min="12057" max="12057" width="4.7109375" style="217" customWidth="1"/>
    <col min="12058" max="12058" width="36.7109375" style="217" customWidth="1"/>
    <col min="12059" max="12308" width="11.42578125" style="217"/>
    <col min="12309" max="12309" width="36.7109375" style="217" customWidth="1"/>
    <col min="12310" max="12310" width="12.7109375" style="217" customWidth="1"/>
    <col min="12311" max="12311" width="12.42578125" style="217" customWidth="1"/>
    <col min="12312" max="12312" width="10.7109375" style="217" customWidth="1"/>
    <col min="12313" max="12313" width="4.7109375" style="217" customWidth="1"/>
    <col min="12314" max="12314" width="36.7109375" style="217" customWidth="1"/>
    <col min="12315" max="12564" width="11.42578125" style="217"/>
    <col min="12565" max="12565" width="36.7109375" style="217" customWidth="1"/>
    <col min="12566" max="12566" width="12.7109375" style="217" customWidth="1"/>
    <col min="12567" max="12567" width="12.42578125" style="217" customWidth="1"/>
    <col min="12568" max="12568" width="10.7109375" style="217" customWidth="1"/>
    <col min="12569" max="12569" width="4.7109375" style="217" customWidth="1"/>
    <col min="12570" max="12570" width="36.7109375" style="217" customWidth="1"/>
    <col min="12571" max="12820" width="11.42578125" style="217"/>
    <col min="12821" max="12821" width="36.7109375" style="217" customWidth="1"/>
    <col min="12822" max="12822" width="12.7109375" style="217" customWidth="1"/>
    <col min="12823" max="12823" width="12.42578125" style="217" customWidth="1"/>
    <col min="12824" max="12824" width="10.7109375" style="217" customWidth="1"/>
    <col min="12825" max="12825" width="4.7109375" style="217" customWidth="1"/>
    <col min="12826" max="12826" width="36.7109375" style="217" customWidth="1"/>
    <col min="12827" max="13076" width="11.42578125" style="217"/>
    <col min="13077" max="13077" width="36.7109375" style="217" customWidth="1"/>
    <col min="13078" max="13078" width="12.7109375" style="217" customWidth="1"/>
    <col min="13079" max="13079" width="12.42578125" style="217" customWidth="1"/>
    <col min="13080" max="13080" width="10.7109375" style="217" customWidth="1"/>
    <col min="13081" max="13081" width="4.7109375" style="217" customWidth="1"/>
    <col min="13082" max="13082" width="36.7109375" style="217" customWidth="1"/>
    <col min="13083" max="13332" width="11.42578125" style="217"/>
    <col min="13333" max="13333" width="36.7109375" style="217" customWidth="1"/>
    <col min="13334" max="13334" width="12.7109375" style="217" customWidth="1"/>
    <col min="13335" max="13335" width="12.42578125" style="217" customWidth="1"/>
    <col min="13336" max="13336" width="10.7109375" style="217" customWidth="1"/>
    <col min="13337" max="13337" width="4.7109375" style="217" customWidth="1"/>
    <col min="13338" max="13338" width="36.7109375" style="217" customWidth="1"/>
    <col min="13339" max="13588" width="11.42578125" style="217"/>
    <col min="13589" max="13589" width="36.7109375" style="217" customWidth="1"/>
    <col min="13590" max="13590" width="12.7109375" style="217" customWidth="1"/>
    <col min="13591" max="13591" width="12.42578125" style="217" customWidth="1"/>
    <col min="13592" max="13592" width="10.7109375" style="217" customWidth="1"/>
    <col min="13593" max="13593" width="4.7109375" style="217" customWidth="1"/>
    <col min="13594" max="13594" width="36.7109375" style="217" customWidth="1"/>
    <col min="13595" max="13844" width="11.42578125" style="217"/>
    <col min="13845" max="13845" width="36.7109375" style="217" customWidth="1"/>
    <col min="13846" max="13846" width="12.7109375" style="217" customWidth="1"/>
    <col min="13847" max="13847" width="12.42578125" style="217" customWidth="1"/>
    <col min="13848" max="13848" width="10.7109375" style="217" customWidth="1"/>
    <col min="13849" max="13849" width="4.7109375" style="217" customWidth="1"/>
    <col min="13850" max="13850" width="36.7109375" style="217" customWidth="1"/>
    <col min="13851" max="14100" width="11.42578125" style="217"/>
    <col min="14101" max="14101" width="36.7109375" style="217" customWidth="1"/>
    <col min="14102" max="14102" width="12.7109375" style="217" customWidth="1"/>
    <col min="14103" max="14103" width="12.42578125" style="217" customWidth="1"/>
    <col min="14104" max="14104" width="10.7109375" style="217" customWidth="1"/>
    <col min="14105" max="14105" width="4.7109375" style="217" customWidth="1"/>
    <col min="14106" max="14106" width="36.7109375" style="217" customWidth="1"/>
    <col min="14107" max="14356" width="11.42578125" style="217"/>
    <col min="14357" max="14357" width="36.7109375" style="217" customWidth="1"/>
    <col min="14358" max="14358" width="12.7109375" style="217" customWidth="1"/>
    <col min="14359" max="14359" width="12.42578125" style="217" customWidth="1"/>
    <col min="14360" max="14360" width="10.7109375" style="217" customWidth="1"/>
    <col min="14361" max="14361" width="4.7109375" style="217" customWidth="1"/>
    <col min="14362" max="14362" width="36.7109375" style="217" customWidth="1"/>
    <col min="14363" max="14612" width="11.42578125" style="217"/>
    <col min="14613" max="14613" width="36.7109375" style="217" customWidth="1"/>
    <col min="14614" max="14614" width="12.7109375" style="217" customWidth="1"/>
    <col min="14615" max="14615" width="12.42578125" style="217" customWidth="1"/>
    <col min="14616" max="14616" width="10.7109375" style="217" customWidth="1"/>
    <col min="14617" max="14617" width="4.7109375" style="217" customWidth="1"/>
    <col min="14618" max="14618" width="36.7109375" style="217" customWidth="1"/>
    <col min="14619" max="14868" width="11.42578125" style="217"/>
    <col min="14869" max="14869" width="36.7109375" style="217" customWidth="1"/>
    <col min="14870" max="14870" width="12.7109375" style="217" customWidth="1"/>
    <col min="14871" max="14871" width="12.42578125" style="217" customWidth="1"/>
    <col min="14872" max="14872" width="10.7109375" style="217" customWidth="1"/>
    <col min="14873" max="14873" width="4.7109375" style="217" customWidth="1"/>
    <col min="14874" max="14874" width="36.7109375" style="217" customWidth="1"/>
    <col min="14875" max="15124" width="11.42578125" style="217"/>
    <col min="15125" max="15125" width="36.7109375" style="217" customWidth="1"/>
    <col min="15126" max="15126" width="12.7109375" style="217" customWidth="1"/>
    <col min="15127" max="15127" width="12.42578125" style="217" customWidth="1"/>
    <col min="15128" max="15128" width="10.7109375" style="217" customWidth="1"/>
    <col min="15129" max="15129" width="4.7109375" style="217" customWidth="1"/>
    <col min="15130" max="15130" width="36.7109375" style="217" customWidth="1"/>
    <col min="15131" max="15380" width="11.42578125" style="217"/>
    <col min="15381" max="15381" width="36.7109375" style="217" customWidth="1"/>
    <col min="15382" max="15382" width="12.7109375" style="217" customWidth="1"/>
    <col min="15383" max="15383" width="12.42578125" style="217" customWidth="1"/>
    <col min="15384" max="15384" width="10.7109375" style="217" customWidth="1"/>
    <col min="15385" max="15385" width="4.7109375" style="217" customWidth="1"/>
    <col min="15386" max="15386" width="36.7109375" style="217" customWidth="1"/>
    <col min="15387" max="15636" width="11.42578125" style="217"/>
    <col min="15637" max="15637" width="36.7109375" style="217" customWidth="1"/>
    <col min="15638" max="15638" width="12.7109375" style="217" customWidth="1"/>
    <col min="15639" max="15639" width="12.42578125" style="217" customWidth="1"/>
    <col min="15640" max="15640" width="10.7109375" style="217" customWidth="1"/>
    <col min="15641" max="15641" width="4.7109375" style="217" customWidth="1"/>
    <col min="15642" max="15642" width="36.7109375" style="217" customWidth="1"/>
    <col min="15643" max="15892" width="11.42578125" style="217"/>
    <col min="15893" max="15893" width="36.7109375" style="217" customWidth="1"/>
    <col min="15894" max="15894" width="12.7109375" style="217" customWidth="1"/>
    <col min="15895" max="15895" width="12.42578125" style="217" customWidth="1"/>
    <col min="15896" max="15896" width="10.7109375" style="217" customWidth="1"/>
    <col min="15897" max="15897" width="4.7109375" style="217" customWidth="1"/>
    <col min="15898" max="15898" width="36.7109375" style="217" customWidth="1"/>
    <col min="15899" max="16148" width="11.42578125" style="217"/>
    <col min="16149" max="16149" width="36.7109375" style="217" customWidth="1"/>
    <col min="16150" max="16150" width="12.7109375" style="217" customWidth="1"/>
    <col min="16151" max="16151" width="12.42578125" style="217" customWidth="1"/>
    <col min="16152" max="16152" width="10.7109375" style="217" customWidth="1"/>
    <col min="16153" max="16153" width="4.7109375" style="217" customWidth="1"/>
    <col min="16154" max="16154" width="36.7109375" style="217" customWidth="1"/>
    <col min="16155" max="16384" width="11.42578125" style="217"/>
  </cols>
  <sheetData>
    <row r="5" spans="2:49" ht="18" customHeight="1" x14ac:dyDescent="0.25">
      <c r="B5" s="214" t="s">
        <v>260</v>
      </c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</row>
    <row r="6" spans="2:49" s="222" customFormat="1" ht="30" customHeight="1" x14ac:dyDescent="0.25">
      <c r="B6" s="218" t="s">
        <v>261</v>
      </c>
      <c r="C6" s="218" t="s">
        <v>262</v>
      </c>
      <c r="D6" s="219" t="s">
        <v>263</v>
      </c>
      <c r="E6" s="218" t="s">
        <v>106</v>
      </c>
      <c r="F6" s="219" t="s">
        <v>263</v>
      </c>
      <c r="G6" s="218" t="s">
        <v>107</v>
      </c>
      <c r="H6" s="219" t="s">
        <v>263</v>
      </c>
      <c r="I6" s="218" t="s">
        <v>108</v>
      </c>
      <c r="J6" s="219" t="s">
        <v>263</v>
      </c>
      <c r="K6" s="220" t="s">
        <v>109</v>
      </c>
      <c r="L6" s="219" t="s">
        <v>263</v>
      </c>
      <c r="M6" s="220" t="s">
        <v>110</v>
      </c>
      <c r="N6" s="219" t="s">
        <v>263</v>
      </c>
      <c r="O6" s="220" t="s">
        <v>111</v>
      </c>
      <c r="P6" s="219" t="s">
        <v>263</v>
      </c>
      <c r="Q6" s="220" t="s">
        <v>112</v>
      </c>
      <c r="R6" s="219" t="s">
        <v>263</v>
      </c>
      <c r="S6" s="218" t="s">
        <v>113</v>
      </c>
      <c r="T6" s="219" t="s">
        <v>263</v>
      </c>
      <c r="U6" s="221" t="s">
        <v>114</v>
      </c>
      <c r="V6" s="219" t="s">
        <v>263</v>
      </c>
      <c r="W6" s="221" t="s">
        <v>115</v>
      </c>
      <c r="X6" s="219" t="s">
        <v>263</v>
      </c>
      <c r="Y6" s="221" t="s">
        <v>116</v>
      </c>
      <c r="Z6" s="219" t="s">
        <v>263</v>
      </c>
      <c r="AA6" s="221" t="s">
        <v>117</v>
      </c>
      <c r="AB6" s="219" t="s">
        <v>263</v>
      </c>
      <c r="AC6" s="218" t="s">
        <v>118</v>
      </c>
      <c r="AD6" s="219" t="s">
        <v>263</v>
      </c>
      <c r="AE6" s="218" t="s">
        <v>119</v>
      </c>
      <c r="AF6" s="219" t="s">
        <v>263</v>
      </c>
      <c r="AG6" s="218" t="s">
        <v>264</v>
      </c>
      <c r="AH6" s="219" t="s">
        <v>263</v>
      </c>
      <c r="AI6" s="218" t="s">
        <v>265</v>
      </c>
      <c r="AJ6" s="219" t="s">
        <v>263</v>
      </c>
      <c r="AK6" s="218" t="s">
        <v>266</v>
      </c>
      <c r="AL6" s="219" t="s">
        <v>263</v>
      </c>
      <c r="AM6" s="218" t="s">
        <v>267</v>
      </c>
      <c r="AN6" s="219" t="s">
        <v>263</v>
      </c>
      <c r="AO6" s="218" t="s">
        <v>268</v>
      </c>
      <c r="AP6" s="219" t="s">
        <v>263</v>
      </c>
      <c r="AQ6" s="218" t="s">
        <v>269</v>
      </c>
      <c r="AR6" s="219" t="s">
        <v>263</v>
      </c>
      <c r="AS6" s="218" t="s">
        <v>270</v>
      </c>
      <c r="AT6" s="219" t="s">
        <v>263</v>
      </c>
      <c r="AU6" s="218" t="s">
        <v>173</v>
      </c>
      <c r="AV6" s="219" t="s">
        <v>263</v>
      </c>
      <c r="AW6" s="216"/>
    </row>
    <row r="7" spans="2:49" s="222" customFormat="1" ht="15" customHeight="1" x14ac:dyDescent="0.2">
      <c r="B7" s="30" t="s">
        <v>63</v>
      </c>
      <c r="C7" s="31">
        <v>522411</v>
      </c>
      <c r="D7" s="32">
        <v>-9.9766330177527007E-2</v>
      </c>
      <c r="E7" s="31">
        <v>95205</v>
      </c>
      <c r="F7" s="32">
        <v>7.8981368149054765E-2</v>
      </c>
      <c r="G7" s="31">
        <v>86256</v>
      </c>
      <c r="H7" s="32">
        <v>1.2465666596239267E-2</v>
      </c>
      <c r="I7" s="31">
        <v>342757</v>
      </c>
      <c r="J7" s="32">
        <v>-8.7385542778178671E-2</v>
      </c>
      <c r="K7" s="31">
        <v>84168</v>
      </c>
      <c r="L7" s="32">
        <v>-9.2939046469523223E-2</v>
      </c>
      <c r="M7" s="31">
        <v>893083</v>
      </c>
      <c r="N7" s="32">
        <v>-3.2068817521285986E-2</v>
      </c>
      <c r="O7" s="31">
        <v>38642</v>
      </c>
      <c r="P7" s="32">
        <v>-4.1234987887222019E-3</v>
      </c>
      <c r="Q7" s="31">
        <v>51804</v>
      </c>
      <c r="R7" s="32">
        <v>-5.3687229417459736E-2</v>
      </c>
      <c r="S7" s="31">
        <v>437179</v>
      </c>
      <c r="T7" s="32">
        <v>1.9697528071018322E-2</v>
      </c>
      <c r="U7" s="31">
        <v>157891</v>
      </c>
      <c r="V7" s="32">
        <v>-1.2959165812307716E-2</v>
      </c>
      <c r="W7" s="31">
        <v>100308</v>
      </c>
      <c r="X7" s="32">
        <v>0.17668864228233572</v>
      </c>
      <c r="Y7" s="31">
        <v>71616</v>
      </c>
      <c r="Z7" s="32">
        <v>-7.3891115996379209E-2</v>
      </c>
      <c r="AA7" s="31">
        <v>107364</v>
      </c>
      <c r="AB7" s="32">
        <v>1.1017571614215571E-2</v>
      </c>
      <c r="AC7" s="31">
        <v>29145</v>
      </c>
      <c r="AD7" s="32">
        <v>0.17297862921077001</v>
      </c>
      <c r="AE7" s="31">
        <v>20288</v>
      </c>
      <c r="AF7" s="32">
        <v>-4.7511737089201866E-2</v>
      </c>
      <c r="AG7" s="31">
        <v>83216</v>
      </c>
      <c r="AH7" s="32">
        <v>0.2502028184249272</v>
      </c>
      <c r="AI7" s="31">
        <v>54800</v>
      </c>
      <c r="AJ7" s="32">
        <v>1.8663097628076386E-2</v>
      </c>
      <c r="AK7" s="31">
        <v>52460</v>
      </c>
      <c r="AL7" s="32">
        <v>-4.6511205220014951E-2</v>
      </c>
      <c r="AM7" s="31">
        <v>7792</v>
      </c>
      <c r="AN7" s="32">
        <v>4.5120536289802171E-3</v>
      </c>
      <c r="AO7" s="31">
        <v>7944</v>
      </c>
      <c r="AP7" s="32">
        <v>-0.12220994475138125</v>
      </c>
      <c r="AQ7" s="31">
        <v>26474</v>
      </c>
      <c r="AR7" s="32">
        <v>-0.18781445576144307</v>
      </c>
      <c r="AS7" s="31">
        <v>2311213</v>
      </c>
      <c r="AT7" s="32">
        <v>-1.9707534153321271E-2</v>
      </c>
      <c r="AU7" s="31">
        <v>2768420</v>
      </c>
      <c r="AV7" s="32">
        <v>-3.4777263667004066E-2</v>
      </c>
      <c r="AW7" s="216"/>
    </row>
    <row r="8" spans="2:49" s="222" customFormat="1" ht="15" customHeight="1" outlineLevel="1" x14ac:dyDescent="0.2">
      <c r="B8" s="43" t="s">
        <v>58</v>
      </c>
      <c r="C8" s="223">
        <v>82509</v>
      </c>
      <c r="D8" s="224">
        <v>-0.25855933574162937</v>
      </c>
      <c r="E8" s="223">
        <v>14289</v>
      </c>
      <c r="F8" s="224">
        <v>0.12556124458448203</v>
      </c>
      <c r="G8" s="223">
        <v>12013</v>
      </c>
      <c r="H8" s="224">
        <v>7.4796457009931094E-2</v>
      </c>
      <c r="I8" s="223">
        <v>40186</v>
      </c>
      <c r="J8" s="224">
        <v>-0.1675091150149155</v>
      </c>
      <c r="K8" s="223">
        <v>16398</v>
      </c>
      <c r="L8" s="224">
        <v>-0.19253496159149108</v>
      </c>
      <c r="M8" s="223">
        <v>133239</v>
      </c>
      <c r="N8" s="224">
        <v>7.0046660295381313E-2</v>
      </c>
      <c r="O8" s="223">
        <v>6119</v>
      </c>
      <c r="P8" s="224">
        <v>0.14523675837544459</v>
      </c>
      <c r="Q8" s="223">
        <v>6605</v>
      </c>
      <c r="R8" s="224">
        <v>-2.5954873912402254E-2</v>
      </c>
      <c r="S8" s="223">
        <v>29561</v>
      </c>
      <c r="T8" s="224">
        <v>-6.2329505804732621E-2</v>
      </c>
      <c r="U8" s="223">
        <v>11698</v>
      </c>
      <c r="V8" s="224">
        <v>-3.6249794035261185E-2</v>
      </c>
      <c r="W8" s="223">
        <v>5029</v>
      </c>
      <c r="X8" s="224">
        <v>-0.31316580169352637</v>
      </c>
      <c r="Y8" s="223">
        <v>6112</v>
      </c>
      <c r="Z8" s="224">
        <v>-4.1104486978349564E-2</v>
      </c>
      <c r="AA8" s="223">
        <v>6722</v>
      </c>
      <c r="AB8" s="224">
        <v>0.18095572733661269</v>
      </c>
      <c r="AC8" s="223">
        <v>4469</v>
      </c>
      <c r="AD8" s="224">
        <v>0.1757432254669824</v>
      </c>
      <c r="AE8" s="223">
        <v>2052</v>
      </c>
      <c r="AF8" s="224">
        <v>-0.10821382007822689</v>
      </c>
      <c r="AG8" s="223">
        <v>14560</v>
      </c>
      <c r="AH8" s="224">
        <v>0.31159355013061885</v>
      </c>
      <c r="AI8" s="223">
        <v>8343</v>
      </c>
      <c r="AJ8" s="224">
        <v>6.2126034373010786E-2</v>
      </c>
      <c r="AK8" s="223">
        <v>7514</v>
      </c>
      <c r="AL8" s="224">
        <v>2.1479064709081008E-2</v>
      </c>
      <c r="AM8" s="223">
        <v>1736</v>
      </c>
      <c r="AN8" s="224">
        <v>3.8277511961722466E-2</v>
      </c>
      <c r="AO8" s="223">
        <v>1147</v>
      </c>
      <c r="AP8" s="224">
        <v>-0.23071763916834342</v>
      </c>
      <c r="AQ8" s="223">
        <v>4044</v>
      </c>
      <c r="AR8" s="224">
        <v>-5.4107230693556385E-3</v>
      </c>
      <c r="AS8" s="223">
        <v>302275</v>
      </c>
      <c r="AT8" s="224">
        <v>6.7041450466591712E-3</v>
      </c>
      <c r="AU8" s="225">
        <v>384784</v>
      </c>
      <c r="AV8" s="226">
        <v>-6.5023423983826767E-2</v>
      </c>
      <c r="AW8" s="216"/>
    </row>
    <row r="9" spans="2:49" s="222" customFormat="1" ht="15" customHeight="1" outlineLevel="1" x14ac:dyDescent="0.2">
      <c r="B9" s="43" t="s">
        <v>59</v>
      </c>
      <c r="C9" s="223">
        <v>99617</v>
      </c>
      <c r="D9" s="224">
        <v>0.2600814612426634</v>
      </c>
      <c r="E9" s="223">
        <v>14005</v>
      </c>
      <c r="F9" s="224">
        <v>0.14354535804686863</v>
      </c>
      <c r="G9" s="223">
        <v>12837</v>
      </c>
      <c r="H9" s="224">
        <v>0.10132120796156485</v>
      </c>
      <c r="I9" s="223">
        <v>55100</v>
      </c>
      <c r="J9" s="224">
        <v>-8.2971868756861467E-3</v>
      </c>
      <c r="K9" s="223">
        <v>15900</v>
      </c>
      <c r="L9" s="224">
        <v>9.7232765164585011E-2</v>
      </c>
      <c r="M9" s="223">
        <v>136269</v>
      </c>
      <c r="N9" s="224">
        <v>-4.4182425228662781E-2</v>
      </c>
      <c r="O9" s="223">
        <v>6291</v>
      </c>
      <c r="P9" s="224">
        <v>0.23716814159292032</v>
      </c>
      <c r="Q9" s="223">
        <v>6344</v>
      </c>
      <c r="R9" s="224">
        <v>-5.1151660185462133E-2</v>
      </c>
      <c r="S9" s="223">
        <v>77474</v>
      </c>
      <c r="T9" s="224">
        <v>8.0364239795847281E-2</v>
      </c>
      <c r="U9" s="223">
        <v>28286</v>
      </c>
      <c r="V9" s="224">
        <v>0.10995134201852141</v>
      </c>
      <c r="W9" s="223">
        <v>17487</v>
      </c>
      <c r="X9" s="224">
        <v>0.20883450850269591</v>
      </c>
      <c r="Y9" s="223">
        <v>13014</v>
      </c>
      <c r="Z9" s="224">
        <v>-8.9548062123968153E-2</v>
      </c>
      <c r="AA9" s="223">
        <v>18687</v>
      </c>
      <c r="AB9" s="224">
        <v>6.9845995305433117E-2</v>
      </c>
      <c r="AC9" s="223">
        <v>3480</v>
      </c>
      <c r="AD9" s="224">
        <v>0.31568998109640822</v>
      </c>
      <c r="AE9" s="223">
        <v>3128</v>
      </c>
      <c r="AF9" s="224">
        <v>-1.6352201257861632E-2</v>
      </c>
      <c r="AG9" s="223">
        <v>12214</v>
      </c>
      <c r="AH9" s="224">
        <v>0.3079888627115015</v>
      </c>
      <c r="AI9" s="223">
        <v>7628</v>
      </c>
      <c r="AJ9" s="224">
        <v>-2.2677770659833452E-2</v>
      </c>
      <c r="AK9" s="223">
        <v>9407</v>
      </c>
      <c r="AL9" s="224">
        <v>0.1210821117864378</v>
      </c>
      <c r="AM9" s="223">
        <v>1417</v>
      </c>
      <c r="AN9" s="224">
        <v>0.34952380952380957</v>
      </c>
      <c r="AO9" s="223">
        <v>1116</v>
      </c>
      <c r="AP9" s="224">
        <v>-0.11217183770883055</v>
      </c>
      <c r="AQ9" s="223">
        <v>4013</v>
      </c>
      <c r="AR9" s="224">
        <v>-6.5875232774674108E-2</v>
      </c>
      <c r="AS9" s="223">
        <v>366623</v>
      </c>
      <c r="AT9" s="224">
        <v>2.418099992457412E-2</v>
      </c>
      <c r="AU9" s="225">
        <v>466240</v>
      </c>
      <c r="AV9" s="226">
        <v>6.6854604906377846E-2</v>
      </c>
      <c r="AW9" s="216"/>
    </row>
    <row r="10" spans="2:49" s="222" customFormat="1" ht="15" customHeight="1" outlineLevel="1" x14ac:dyDescent="0.2">
      <c r="B10" s="43" t="s">
        <v>60</v>
      </c>
      <c r="C10" s="223">
        <v>65204</v>
      </c>
      <c r="D10" s="224">
        <v>-6.6059356021542337E-2</v>
      </c>
      <c r="E10" s="223">
        <v>14564</v>
      </c>
      <c r="F10" s="224">
        <v>9.8258049920820545E-2</v>
      </c>
      <c r="G10" s="223">
        <v>11164</v>
      </c>
      <c r="H10" s="224">
        <v>-8.0395387149917674E-2</v>
      </c>
      <c r="I10" s="223">
        <v>46824</v>
      </c>
      <c r="J10" s="224">
        <v>-0.1180259935957807</v>
      </c>
      <c r="K10" s="223">
        <v>11450</v>
      </c>
      <c r="L10" s="224">
        <v>-0.20192374712483441</v>
      </c>
      <c r="M10" s="223">
        <v>110823</v>
      </c>
      <c r="N10" s="224">
        <v>-8.1374336870026487E-2</v>
      </c>
      <c r="O10" s="223">
        <v>5445</v>
      </c>
      <c r="P10" s="224">
        <v>4.2903658303007131E-2</v>
      </c>
      <c r="Q10" s="223">
        <v>7663</v>
      </c>
      <c r="R10" s="224">
        <v>-2.1328224776500648E-2</v>
      </c>
      <c r="S10" s="223">
        <v>74233</v>
      </c>
      <c r="T10" s="224">
        <v>1.580503024165969E-2</v>
      </c>
      <c r="U10" s="223">
        <v>25443</v>
      </c>
      <c r="V10" s="224">
        <v>-1.0600706713781438E-3</v>
      </c>
      <c r="W10" s="223">
        <v>18395</v>
      </c>
      <c r="X10" s="224">
        <v>0.22772475472201825</v>
      </c>
      <c r="Y10" s="223">
        <v>12283</v>
      </c>
      <c r="Z10" s="224">
        <v>-0.20938465499485071</v>
      </c>
      <c r="AA10" s="223">
        <v>18112</v>
      </c>
      <c r="AB10" s="224">
        <v>5.9863069810989433E-2</v>
      </c>
      <c r="AC10" s="223">
        <v>3643</v>
      </c>
      <c r="AD10" s="224">
        <v>0.21758021390374327</v>
      </c>
      <c r="AE10" s="223">
        <v>3286</v>
      </c>
      <c r="AF10" s="224">
        <v>-6.5415244596132016E-2</v>
      </c>
      <c r="AG10" s="223">
        <v>7859</v>
      </c>
      <c r="AH10" s="224">
        <v>0.40817057874932816</v>
      </c>
      <c r="AI10" s="223">
        <v>6248</v>
      </c>
      <c r="AJ10" s="224">
        <v>5.6297548605240832E-2</v>
      </c>
      <c r="AK10" s="223">
        <v>6427</v>
      </c>
      <c r="AL10" s="224">
        <v>-8.3297675082014022E-2</v>
      </c>
      <c r="AM10" s="223">
        <v>875</v>
      </c>
      <c r="AN10" s="224">
        <v>-0.12935323383084574</v>
      </c>
      <c r="AO10" s="223">
        <v>1034</v>
      </c>
      <c r="AP10" s="224">
        <v>-1.3358778625954248E-2</v>
      </c>
      <c r="AQ10" s="223">
        <v>3942</v>
      </c>
      <c r="AR10" s="224">
        <v>-9.2123445416858574E-2</v>
      </c>
      <c r="AS10" s="223">
        <v>315480</v>
      </c>
      <c r="AT10" s="224">
        <v>-4.6937166369098837E-2</v>
      </c>
      <c r="AU10" s="225">
        <v>315480</v>
      </c>
      <c r="AV10" s="226">
        <v>-4.6937166369098837E-2</v>
      </c>
      <c r="AW10" s="216"/>
    </row>
    <row r="11" spans="2:49" s="222" customFormat="1" ht="15" customHeight="1" outlineLevel="1" x14ac:dyDescent="0.2">
      <c r="B11" s="43" t="s">
        <v>61</v>
      </c>
      <c r="C11" s="223">
        <v>62218</v>
      </c>
      <c r="D11" s="224">
        <v>-8.9861178157136345E-2</v>
      </c>
      <c r="E11" s="223">
        <v>12752</v>
      </c>
      <c r="F11" s="224">
        <v>7.3129681056972151E-2</v>
      </c>
      <c r="G11" s="223">
        <v>12558</v>
      </c>
      <c r="H11" s="224">
        <v>-3.1093279839518595E-2</v>
      </c>
      <c r="I11" s="223">
        <v>49788</v>
      </c>
      <c r="J11" s="224">
        <v>-0.11768771376419929</v>
      </c>
      <c r="K11" s="223">
        <v>10737</v>
      </c>
      <c r="L11" s="224">
        <v>6.2964062964062872E-2</v>
      </c>
      <c r="M11" s="223">
        <v>113241</v>
      </c>
      <c r="N11" s="224">
        <v>1.6389175604721196E-2</v>
      </c>
      <c r="O11" s="223">
        <v>5286</v>
      </c>
      <c r="P11" s="224">
        <v>-8.2928521859819582E-2</v>
      </c>
      <c r="Q11" s="223">
        <v>10506</v>
      </c>
      <c r="R11" s="224">
        <v>-0.14236734693877551</v>
      </c>
      <c r="S11" s="223">
        <v>72633</v>
      </c>
      <c r="T11" s="224">
        <v>-2.1527394215354767E-2</v>
      </c>
      <c r="U11" s="223">
        <v>26440</v>
      </c>
      <c r="V11" s="224">
        <v>-8.1019081714226115E-2</v>
      </c>
      <c r="W11" s="223">
        <v>16915</v>
      </c>
      <c r="X11" s="224">
        <v>0.20169082125603865</v>
      </c>
      <c r="Y11" s="223">
        <v>11865</v>
      </c>
      <c r="Z11" s="224">
        <v>-0.15328623421108967</v>
      </c>
      <c r="AA11" s="223">
        <v>17413</v>
      </c>
      <c r="AB11" s="224">
        <v>2.4178228081284114E-3</v>
      </c>
      <c r="AC11" s="223">
        <v>3282</v>
      </c>
      <c r="AD11" s="224">
        <v>0.19562841530054653</v>
      </c>
      <c r="AE11" s="223">
        <v>2843</v>
      </c>
      <c r="AF11" s="224">
        <v>-9.1983391887575872E-2</v>
      </c>
      <c r="AG11" s="223">
        <v>12634</v>
      </c>
      <c r="AH11" s="224">
        <v>0.20140737923164709</v>
      </c>
      <c r="AI11" s="223">
        <v>6536</v>
      </c>
      <c r="AJ11" s="224">
        <v>-0.17349519473950425</v>
      </c>
      <c r="AK11" s="223">
        <v>7116</v>
      </c>
      <c r="AL11" s="224">
        <v>6.5269461077844371E-2</v>
      </c>
      <c r="AM11" s="223">
        <v>775</v>
      </c>
      <c r="AN11" s="224">
        <v>-0.13697104677060135</v>
      </c>
      <c r="AO11" s="223">
        <v>1064</v>
      </c>
      <c r="AP11" s="224">
        <v>-1.8761726078799779E-3</v>
      </c>
      <c r="AQ11" s="223">
        <v>3986</v>
      </c>
      <c r="AR11" s="224">
        <v>-0.15658061785865429</v>
      </c>
      <c r="AS11" s="223">
        <v>325737</v>
      </c>
      <c r="AT11" s="224">
        <v>-2.0940535731461041E-2</v>
      </c>
      <c r="AU11" s="225">
        <v>387955</v>
      </c>
      <c r="AV11" s="226">
        <v>-3.2687968284442648E-2</v>
      </c>
      <c r="AW11" s="216"/>
    </row>
    <row r="12" spans="2:49" s="222" customFormat="1" ht="30" customHeight="1" x14ac:dyDescent="0.25">
      <c r="B12" s="33" t="s">
        <v>62</v>
      </c>
      <c r="C12" s="227">
        <v>309548</v>
      </c>
      <c r="D12" s="209">
        <v>-5.7735567630093021E-2</v>
      </c>
      <c r="E12" s="227">
        <v>55610</v>
      </c>
      <c r="F12" s="209">
        <v>0.11029030068282553</v>
      </c>
      <c r="G12" s="227">
        <v>48572</v>
      </c>
      <c r="H12" s="209">
        <v>1.330996787249128E-2</v>
      </c>
      <c r="I12" s="227">
        <v>191898</v>
      </c>
      <c r="J12" s="209">
        <v>-0.10055682627770068</v>
      </c>
      <c r="K12" s="227">
        <v>54485</v>
      </c>
      <c r="L12" s="209">
        <v>-8.0375377656252689E-2</v>
      </c>
      <c r="M12" s="227">
        <v>493572</v>
      </c>
      <c r="N12" s="209">
        <v>-1.1155186921504967E-2</v>
      </c>
      <c r="O12" s="227">
        <v>23141</v>
      </c>
      <c r="P12" s="209">
        <v>8.0698641012469041E-2</v>
      </c>
      <c r="Q12" s="227">
        <v>31118</v>
      </c>
      <c r="R12" s="209">
        <v>-7.240587831996903E-2</v>
      </c>
      <c r="S12" s="227">
        <v>253901</v>
      </c>
      <c r="T12" s="209">
        <v>1.3390754591971143E-2</v>
      </c>
      <c r="U12" s="227">
        <v>91867</v>
      </c>
      <c r="V12" s="209">
        <v>4.3543102228316144E-5</v>
      </c>
      <c r="W12" s="227">
        <v>57826</v>
      </c>
      <c r="X12" s="209">
        <v>0.13725490196078427</v>
      </c>
      <c r="Y12" s="227">
        <v>43274</v>
      </c>
      <c r="Z12" s="209">
        <v>-0.1382599518091483</v>
      </c>
      <c r="AA12" s="227">
        <v>60934</v>
      </c>
      <c r="AB12" s="209">
        <v>5.7533105399260709E-2</v>
      </c>
      <c r="AC12" s="227">
        <v>14874</v>
      </c>
      <c r="AD12" s="209">
        <v>0.22088155626692929</v>
      </c>
      <c r="AE12" s="227">
        <v>11309</v>
      </c>
      <c r="AF12" s="209">
        <v>-6.7529683377308691E-2</v>
      </c>
      <c r="AG12" s="227">
        <v>47267</v>
      </c>
      <c r="AH12" s="209">
        <v>0.29371031311583096</v>
      </c>
      <c r="AI12" s="227">
        <v>28755</v>
      </c>
      <c r="AJ12" s="209">
        <v>-2.4692195502492909E-2</v>
      </c>
      <c r="AK12" s="227">
        <v>30464</v>
      </c>
      <c r="AL12" s="209">
        <v>3.4852911203206771E-2</v>
      </c>
      <c r="AM12" s="227">
        <v>4803</v>
      </c>
      <c r="AN12" s="209">
        <v>3.8486486486486449E-2</v>
      </c>
      <c r="AO12" s="227">
        <v>4361</v>
      </c>
      <c r="AP12" s="209">
        <v>-0.10304401480872072</v>
      </c>
      <c r="AQ12" s="227">
        <v>15985</v>
      </c>
      <c r="AR12" s="209">
        <v>-8.2903040734366051E-2</v>
      </c>
      <c r="AS12" s="227">
        <v>1310115</v>
      </c>
      <c r="AT12" s="209">
        <v>-8.9526835356859014E-3</v>
      </c>
      <c r="AU12" s="227">
        <v>1619663</v>
      </c>
      <c r="AV12" s="209">
        <v>-1.8662619322433405E-2</v>
      </c>
      <c r="AW12" s="216"/>
    </row>
    <row r="13" spans="2:49" s="222" customFormat="1" ht="15" customHeight="1" outlineLevel="1" x14ac:dyDescent="0.2">
      <c r="B13" s="43" t="s">
        <v>49</v>
      </c>
      <c r="C13" s="223">
        <v>66289</v>
      </c>
      <c r="D13" s="224">
        <v>-0.19729481000702331</v>
      </c>
      <c r="E13" s="223">
        <v>12792</v>
      </c>
      <c r="F13" s="224">
        <v>0.12893831082870011</v>
      </c>
      <c r="G13" s="223">
        <v>13067</v>
      </c>
      <c r="H13" s="224">
        <v>2.7522214358732366E-2</v>
      </c>
      <c r="I13" s="223">
        <v>48371</v>
      </c>
      <c r="J13" s="224">
        <v>-3.1747302680305012E-2</v>
      </c>
      <c r="K13" s="223">
        <v>10119</v>
      </c>
      <c r="L13" s="224">
        <v>-0.13520211947696781</v>
      </c>
      <c r="M13" s="223">
        <v>119300</v>
      </c>
      <c r="N13" s="224">
        <v>-7.697545048704435E-2</v>
      </c>
      <c r="O13" s="223">
        <v>4376</v>
      </c>
      <c r="P13" s="224">
        <v>-1.352569882777277E-2</v>
      </c>
      <c r="Q13" s="223">
        <v>7605</v>
      </c>
      <c r="R13" s="224">
        <v>9.8260523170894398E-3</v>
      </c>
      <c r="S13" s="223">
        <v>71793</v>
      </c>
      <c r="T13" s="224">
        <v>5.4275518745319218E-2</v>
      </c>
      <c r="U13" s="223">
        <v>26959</v>
      </c>
      <c r="V13" s="224">
        <v>-1.303313197876621E-2</v>
      </c>
      <c r="W13" s="223">
        <v>15930</v>
      </c>
      <c r="X13" s="224">
        <v>0.43941447546760637</v>
      </c>
      <c r="Y13" s="223">
        <v>10779</v>
      </c>
      <c r="Z13" s="224">
        <v>-4.1574279379157364E-3</v>
      </c>
      <c r="AA13" s="223">
        <v>18125</v>
      </c>
      <c r="AB13" s="224">
        <v>-4.0548409295431687E-2</v>
      </c>
      <c r="AC13" s="223">
        <v>3579</v>
      </c>
      <c r="AD13" s="224">
        <v>0.30907095830285303</v>
      </c>
      <c r="AE13" s="223">
        <v>3090</v>
      </c>
      <c r="AF13" s="224">
        <v>9.2644978783592569E-2</v>
      </c>
      <c r="AG13" s="223">
        <v>10237</v>
      </c>
      <c r="AH13" s="224">
        <v>-2.7825261158594516E-2</v>
      </c>
      <c r="AI13" s="223">
        <v>7763</v>
      </c>
      <c r="AJ13" s="224">
        <v>3.1011758625145713E-3</v>
      </c>
      <c r="AK13" s="223">
        <v>6484</v>
      </c>
      <c r="AL13" s="224">
        <v>-0.19282957799078804</v>
      </c>
      <c r="AM13" s="223">
        <v>1175</v>
      </c>
      <c r="AN13" s="224">
        <v>-0.16843595187544236</v>
      </c>
      <c r="AO13" s="223">
        <v>1394</v>
      </c>
      <c r="AP13" s="224">
        <v>-0.16426858513189446</v>
      </c>
      <c r="AQ13" s="223">
        <v>4479</v>
      </c>
      <c r="AR13" s="224">
        <v>0.18273039345128073</v>
      </c>
      <c r="AS13" s="223">
        <v>325624</v>
      </c>
      <c r="AT13" s="224">
        <v>-2.4350488837486584E-2</v>
      </c>
      <c r="AU13" s="225">
        <v>391913</v>
      </c>
      <c r="AV13" s="226">
        <v>-5.8654970900697267E-2</v>
      </c>
      <c r="AW13" s="216"/>
    </row>
    <row r="14" spans="2:49" s="222" customFormat="1" ht="15" customHeight="1" outlineLevel="1" x14ac:dyDescent="0.2">
      <c r="B14" s="43" t="s">
        <v>50</v>
      </c>
      <c r="C14" s="223">
        <v>61741</v>
      </c>
      <c r="D14" s="224">
        <v>-0.17747758549485104</v>
      </c>
      <c r="E14" s="223">
        <v>12018</v>
      </c>
      <c r="F14" s="224">
        <v>6.7981871500933044E-2</v>
      </c>
      <c r="G14" s="223">
        <v>12119</v>
      </c>
      <c r="H14" s="224">
        <v>-4.55225643852879E-2</v>
      </c>
      <c r="I14" s="223">
        <v>54418</v>
      </c>
      <c r="J14" s="224">
        <v>-7.0492783329063169E-2</v>
      </c>
      <c r="K14" s="223">
        <v>9089</v>
      </c>
      <c r="L14" s="224">
        <v>3.1785673742763088E-2</v>
      </c>
      <c r="M14" s="223">
        <v>127613</v>
      </c>
      <c r="N14" s="224">
        <v>-1.0237875485717418E-2</v>
      </c>
      <c r="O14" s="223">
        <v>5026</v>
      </c>
      <c r="P14" s="224">
        <v>-0.11373655439957675</v>
      </c>
      <c r="Q14" s="223">
        <v>5845</v>
      </c>
      <c r="R14" s="224">
        <v>-1.7316745124411614E-2</v>
      </c>
      <c r="S14" s="223">
        <v>69446</v>
      </c>
      <c r="T14" s="224">
        <v>2.8692470633545186E-2</v>
      </c>
      <c r="U14" s="223">
        <v>24706</v>
      </c>
      <c r="V14" s="224">
        <v>-9.9668379432236387E-2</v>
      </c>
      <c r="W14" s="223">
        <v>17004</v>
      </c>
      <c r="X14" s="224">
        <v>0.31875290832945558</v>
      </c>
      <c r="Y14" s="223">
        <v>10191</v>
      </c>
      <c r="Z14" s="224">
        <v>6.92477179729305E-2</v>
      </c>
      <c r="AA14" s="223">
        <v>17545</v>
      </c>
      <c r="AB14" s="224">
        <v>-5.5546108938389072E-3</v>
      </c>
      <c r="AC14" s="223">
        <v>4361</v>
      </c>
      <c r="AD14" s="224">
        <v>0.15953203935123628</v>
      </c>
      <c r="AE14" s="223">
        <v>3108</v>
      </c>
      <c r="AF14" s="224">
        <v>-0.14332965821389199</v>
      </c>
      <c r="AG14" s="223">
        <v>13192</v>
      </c>
      <c r="AH14" s="224">
        <v>0.47726763717805154</v>
      </c>
      <c r="AI14" s="223">
        <v>8067</v>
      </c>
      <c r="AJ14" s="224">
        <v>7.0888092393468716E-2</v>
      </c>
      <c r="AK14" s="223">
        <v>6545</v>
      </c>
      <c r="AL14" s="224">
        <v>-0.12277174641468969</v>
      </c>
      <c r="AM14" s="223">
        <v>763</v>
      </c>
      <c r="AN14" s="224">
        <v>-0.11893764434180143</v>
      </c>
      <c r="AO14" s="223">
        <v>906</v>
      </c>
      <c r="AP14" s="224">
        <v>-0.16497695852534566</v>
      </c>
      <c r="AQ14" s="223">
        <v>2728</v>
      </c>
      <c r="AR14" s="224">
        <v>-0.41181543768865891</v>
      </c>
      <c r="AS14" s="223">
        <v>335244</v>
      </c>
      <c r="AT14" s="224">
        <v>-5.9982150640294218E-3</v>
      </c>
      <c r="AU14" s="225">
        <v>396985</v>
      </c>
      <c r="AV14" s="226">
        <v>-3.7215337229888679E-2</v>
      </c>
      <c r="AW14" s="216"/>
    </row>
    <row r="15" spans="2:49" s="222" customFormat="1" ht="15" customHeight="1" outlineLevel="1" x14ac:dyDescent="0.2">
      <c r="B15" s="43" t="s">
        <v>51</v>
      </c>
      <c r="C15" s="223">
        <v>84833</v>
      </c>
      <c r="D15" s="224">
        <v>-9.8920825101438181E-2</v>
      </c>
      <c r="E15" s="223">
        <v>14785</v>
      </c>
      <c r="F15" s="224">
        <v>-5.0173454965951381E-2</v>
      </c>
      <c r="G15" s="223">
        <v>12498</v>
      </c>
      <c r="H15" s="224">
        <v>5.5039675839946067E-2</v>
      </c>
      <c r="I15" s="223">
        <v>48070</v>
      </c>
      <c r="J15" s="224">
        <v>-0.10522495020754608</v>
      </c>
      <c r="K15" s="223">
        <v>10475</v>
      </c>
      <c r="L15" s="224">
        <v>-0.19639432297660142</v>
      </c>
      <c r="M15" s="223">
        <v>152598</v>
      </c>
      <c r="N15" s="224">
        <v>-7.7121257937707854E-2</v>
      </c>
      <c r="O15" s="223">
        <v>6099</v>
      </c>
      <c r="P15" s="224">
        <v>-0.16245536940400984</v>
      </c>
      <c r="Q15" s="223">
        <v>7236</v>
      </c>
      <c r="R15" s="224">
        <v>-6.232992095373846E-2</v>
      </c>
      <c r="S15" s="223">
        <v>42039</v>
      </c>
      <c r="T15" s="224">
        <v>-1.2751866986050464E-2</v>
      </c>
      <c r="U15" s="223">
        <v>14359</v>
      </c>
      <c r="V15" s="224">
        <v>7.5983514424878162E-2</v>
      </c>
      <c r="W15" s="223">
        <v>9548</v>
      </c>
      <c r="X15" s="224">
        <v>-8.5265376508909752E-2</v>
      </c>
      <c r="Y15" s="223">
        <v>7372</v>
      </c>
      <c r="Z15" s="224">
        <v>9.085528262799647E-2</v>
      </c>
      <c r="AA15" s="223">
        <v>10760</v>
      </c>
      <c r="AB15" s="224">
        <v>-0.10638651274811062</v>
      </c>
      <c r="AC15" s="223">
        <v>6331</v>
      </c>
      <c r="AD15" s="224">
        <v>2.6260333927702995E-2</v>
      </c>
      <c r="AE15" s="223">
        <v>2781</v>
      </c>
      <c r="AF15" s="224">
        <v>2.3932253313696528E-2</v>
      </c>
      <c r="AG15" s="223">
        <v>12520</v>
      </c>
      <c r="AH15" s="224">
        <v>0.18493280333144058</v>
      </c>
      <c r="AI15" s="223">
        <v>10215</v>
      </c>
      <c r="AJ15" s="224">
        <v>0.12985289237916153</v>
      </c>
      <c r="AK15" s="223">
        <v>8967</v>
      </c>
      <c r="AL15" s="224">
        <v>-0.11103400416377518</v>
      </c>
      <c r="AM15" s="223">
        <v>1051</v>
      </c>
      <c r="AN15" s="224">
        <v>0.23212192262602582</v>
      </c>
      <c r="AO15" s="223">
        <v>1283</v>
      </c>
      <c r="AP15" s="224">
        <v>-0.10592334494773514</v>
      </c>
      <c r="AQ15" s="223">
        <v>3282</v>
      </c>
      <c r="AR15" s="224">
        <v>-0.51312861593235426</v>
      </c>
      <c r="AS15" s="223">
        <v>340230</v>
      </c>
      <c r="AT15" s="224">
        <v>-6.711926494821896E-2</v>
      </c>
      <c r="AU15" s="225">
        <v>425063</v>
      </c>
      <c r="AV15" s="226">
        <v>-7.3644179533839615E-2</v>
      </c>
      <c r="AW15" s="216"/>
    </row>
    <row r="16" spans="2:49" s="222" customFormat="1" ht="15" customHeight="1" outlineLevel="1" x14ac:dyDescent="0.2">
      <c r="B16" s="43" t="s">
        <v>52</v>
      </c>
      <c r="C16" s="223">
        <v>111336</v>
      </c>
      <c r="D16" s="224">
        <v>-9.8588812513662583E-2</v>
      </c>
      <c r="E16" s="223">
        <v>10708</v>
      </c>
      <c r="F16" s="224">
        <v>-8.5185185185184809E-3</v>
      </c>
      <c r="G16" s="223">
        <v>11088</v>
      </c>
      <c r="H16" s="224">
        <v>-2.6258013524194213E-2</v>
      </c>
      <c r="I16" s="223">
        <v>45717</v>
      </c>
      <c r="J16" s="224">
        <v>-1.6902135346106739E-2</v>
      </c>
      <c r="K16" s="223">
        <v>9153</v>
      </c>
      <c r="L16" s="224">
        <v>1.5318962687382864E-3</v>
      </c>
      <c r="M16" s="223">
        <v>134331</v>
      </c>
      <c r="N16" s="224">
        <v>-0.13296241552691201</v>
      </c>
      <c r="O16" s="223">
        <v>6221</v>
      </c>
      <c r="P16" s="224">
        <v>-4.6590038314176296E-2</v>
      </c>
      <c r="Q16" s="223">
        <v>7032</v>
      </c>
      <c r="R16" s="224">
        <v>-0.22725274725274724</v>
      </c>
      <c r="S16" s="223">
        <v>6100</v>
      </c>
      <c r="T16" s="224">
        <v>0.28286014721345953</v>
      </c>
      <c r="U16" s="223">
        <v>1554</v>
      </c>
      <c r="V16" s="224">
        <v>0.5235294117647058</v>
      </c>
      <c r="W16" s="223">
        <v>1994</v>
      </c>
      <c r="X16" s="224">
        <v>0.43867243867243877</v>
      </c>
      <c r="Y16" s="223">
        <v>1970</v>
      </c>
      <c r="Z16" s="224">
        <v>4.2328042328042326E-2</v>
      </c>
      <c r="AA16" s="223">
        <v>582</v>
      </c>
      <c r="AB16" s="224">
        <v>0.26797385620915026</v>
      </c>
      <c r="AC16" s="223">
        <v>4247</v>
      </c>
      <c r="AD16" s="224">
        <v>0.42804303967720236</v>
      </c>
      <c r="AE16" s="223">
        <v>2550</v>
      </c>
      <c r="AF16" s="224">
        <v>0.12137203166226906</v>
      </c>
      <c r="AG16" s="223">
        <v>12156</v>
      </c>
      <c r="AH16" s="224">
        <v>0.17381228273464666</v>
      </c>
      <c r="AI16" s="223">
        <v>10461</v>
      </c>
      <c r="AJ16" s="224">
        <v>6.9850685211699792E-2</v>
      </c>
      <c r="AK16" s="223">
        <v>9414</v>
      </c>
      <c r="AL16" s="224">
        <v>-0.16976805714789667</v>
      </c>
      <c r="AM16" s="223">
        <v>876</v>
      </c>
      <c r="AN16" s="224">
        <v>0.29203539823008851</v>
      </c>
      <c r="AO16" s="223">
        <v>1582</v>
      </c>
      <c r="AP16" s="224">
        <v>-0.13881328252585734</v>
      </c>
      <c r="AQ16" s="223">
        <v>4653</v>
      </c>
      <c r="AR16" s="224">
        <v>-0.12897791089479593</v>
      </c>
      <c r="AS16" s="223">
        <v>276289</v>
      </c>
      <c r="AT16" s="224">
        <v>-7.1977508917835054E-2</v>
      </c>
      <c r="AU16" s="225">
        <v>387625</v>
      </c>
      <c r="AV16" s="226">
        <v>-7.9780453005595553E-2</v>
      </c>
      <c r="AW16" s="216"/>
    </row>
    <row r="17" spans="2:49" s="222" customFormat="1" ht="15" customHeight="1" outlineLevel="1" x14ac:dyDescent="0.2">
      <c r="B17" s="43" t="s">
        <v>53</v>
      </c>
      <c r="C17" s="223">
        <v>159789</v>
      </c>
      <c r="D17" s="224">
        <v>-0.10468810408297058</v>
      </c>
      <c r="E17" s="223">
        <v>14917</v>
      </c>
      <c r="F17" s="224">
        <v>0.12768370123979444</v>
      </c>
      <c r="G17" s="223">
        <v>11734</v>
      </c>
      <c r="H17" s="224">
        <v>5.5120942361298386E-2</v>
      </c>
      <c r="I17" s="223">
        <v>41873</v>
      </c>
      <c r="J17" s="224">
        <v>2.3882307986333728E-5</v>
      </c>
      <c r="K17" s="223">
        <v>14896</v>
      </c>
      <c r="L17" s="224">
        <v>0.11172475557877459</v>
      </c>
      <c r="M17" s="223">
        <v>139864</v>
      </c>
      <c r="N17" s="224">
        <v>-9.3017223490350687E-2</v>
      </c>
      <c r="O17" s="223">
        <v>5685</v>
      </c>
      <c r="P17" s="224">
        <v>-9.8334655035685947E-2</v>
      </c>
      <c r="Q17" s="223">
        <v>15485</v>
      </c>
      <c r="R17" s="224">
        <v>-0.10769851331105218</v>
      </c>
      <c r="S17" s="223">
        <v>4613</v>
      </c>
      <c r="T17" s="224">
        <v>8.8228355744279341E-2</v>
      </c>
      <c r="U17" s="223">
        <v>1448</v>
      </c>
      <c r="V17" s="224">
        <v>0.62331838565022424</v>
      </c>
      <c r="W17" s="223">
        <v>1224</v>
      </c>
      <c r="X17" s="224">
        <v>2.5984911986588477E-2</v>
      </c>
      <c r="Y17" s="223">
        <v>1683</v>
      </c>
      <c r="Z17" s="224">
        <v>-0.19164265129683</v>
      </c>
      <c r="AA17" s="223">
        <v>258</v>
      </c>
      <c r="AB17" s="224">
        <v>2.5833333333333335</v>
      </c>
      <c r="AC17" s="223">
        <v>2981</v>
      </c>
      <c r="AD17" s="224">
        <v>3.1844929041190628E-2</v>
      </c>
      <c r="AE17" s="223">
        <v>2885</v>
      </c>
      <c r="AF17" s="224">
        <v>0.24032674118658637</v>
      </c>
      <c r="AG17" s="223">
        <v>15757</v>
      </c>
      <c r="AH17" s="224">
        <v>0.49596506218551228</v>
      </c>
      <c r="AI17" s="223">
        <v>10536</v>
      </c>
      <c r="AJ17" s="224">
        <v>0.38777660695468907</v>
      </c>
      <c r="AK17" s="223">
        <v>14129</v>
      </c>
      <c r="AL17" s="224">
        <v>0.12896524170994805</v>
      </c>
      <c r="AM17" s="223">
        <v>950</v>
      </c>
      <c r="AN17" s="224">
        <v>0.18306351183063518</v>
      </c>
      <c r="AO17" s="223">
        <v>1834</v>
      </c>
      <c r="AP17" s="224">
        <v>-0.37872628726287261</v>
      </c>
      <c r="AQ17" s="223">
        <v>4623</v>
      </c>
      <c r="AR17" s="224">
        <v>-0.34341712824882831</v>
      </c>
      <c r="AS17" s="223">
        <v>302762</v>
      </c>
      <c r="AT17" s="224">
        <v>-1.8208232131449509E-2</v>
      </c>
      <c r="AU17" s="225">
        <v>462551</v>
      </c>
      <c r="AV17" s="226">
        <v>-4.9910650097566012E-2</v>
      </c>
      <c r="AW17" s="216"/>
    </row>
    <row r="18" spans="2:49" s="222" customFormat="1" ht="15" customHeight="1" outlineLevel="1" x14ac:dyDescent="0.2">
      <c r="B18" s="43" t="s">
        <v>54</v>
      </c>
      <c r="C18" s="223">
        <v>142174</v>
      </c>
      <c r="D18" s="224">
        <v>-0.16108665636026764</v>
      </c>
      <c r="E18" s="223">
        <v>17625</v>
      </c>
      <c r="F18" s="224">
        <v>0.13198458574181116</v>
      </c>
      <c r="G18" s="223">
        <v>12205</v>
      </c>
      <c r="H18" s="224">
        <v>-9.9394923258559587E-2</v>
      </c>
      <c r="I18" s="223">
        <v>41226</v>
      </c>
      <c r="J18" s="224">
        <v>-4.9500841537362006E-2</v>
      </c>
      <c r="K18" s="223">
        <v>12169</v>
      </c>
      <c r="L18" s="224">
        <v>-0.12358660424918977</v>
      </c>
      <c r="M18" s="223">
        <v>138430</v>
      </c>
      <c r="N18" s="224">
        <v>-0.12261131357946442</v>
      </c>
      <c r="O18" s="223">
        <v>6540</v>
      </c>
      <c r="P18" s="224">
        <v>-0.1619682214249103</v>
      </c>
      <c r="Q18" s="223">
        <v>8335</v>
      </c>
      <c r="R18" s="224">
        <v>-0.17105917454002983</v>
      </c>
      <c r="S18" s="223">
        <v>7642</v>
      </c>
      <c r="T18" s="224">
        <v>0.40555453375022998</v>
      </c>
      <c r="U18" s="223">
        <v>1608</v>
      </c>
      <c r="V18" s="224">
        <v>0.67674661105318035</v>
      </c>
      <c r="W18" s="223">
        <v>2226</v>
      </c>
      <c r="X18" s="224">
        <v>0.60259179265658758</v>
      </c>
      <c r="Y18" s="223">
        <v>3669</v>
      </c>
      <c r="Z18" s="224">
        <v>0.2586620926243568</v>
      </c>
      <c r="AA18" s="223">
        <v>139</v>
      </c>
      <c r="AB18" s="224">
        <v>-0.20114942528735635</v>
      </c>
      <c r="AC18" s="223">
        <v>4664</v>
      </c>
      <c r="AD18" s="224">
        <v>8.6672879776328093E-2</v>
      </c>
      <c r="AE18" s="223">
        <v>2960</v>
      </c>
      <c r="AF18" s="224">
        <v>-0.16075985256592007</v>
      </c>
      <c r="AG18" s="223">
        <v>14281</v>
      </c>
      <c r="AH18" s="224">
        <v>0.10980727385763123</v>
      </c>
      <c r="AI18" s="223">
        <v>10888</v>
      </c>
      <c r="AJ18" s="224">
        <v>0.18618585902603768</v>
      </c>
      <c r="AK18" s="223">
        <v>10360</v>
      </c>
      <c r="AL18" s="224">
        <v>-0.11882282895296414</v>
      </c>
      <c r="AM18" s="223">
        <v>1287</v>
      </c>
      <c r="AN18" s="224">
        <v>2.0618556701030855E-2</v>
      </c>
      <c r="AO18" s="223">
        <v>1679</v>
      </c>
      <c r="AP18" s="224">
        <v>-0.11817226890756305</v>
      </c>
      <c r="AQ18" s="223">
        <v>4388</v>
      </c>
      <c r="AR18" s="224">
        <v>-0.48929236499068907</v>
      </c>
      <c r="AS18" s="223">
        <v>294679</v>
      </c>
      <c r="AT18" s="224">
        <v>-8.1513320096873398E-2</v>
      </c>
      <c r="AU18" s="225">
        <v>436853</v>
      </c>
      <c r="AV18" s="226">
        <v>-0.10901785623234517</v>
      </c>
      <c r="AW18" s="216"/>
    </row>
    <row r="19" spans="2:49" s="222" customFormat="1" ht="15" customHeight="1" outlineLevel="1" x14ac:dyDescent="0.2">
      <c r="B19" s="43" t="s">
        <v>55</v>
      </c>
      <c r="C19" s="223">
        <v>128086</v>
      </c>
      <c r="D19" s="224">
        <v>3.0475148433603216E-2</v>
      </c>
      <c r="E19" s="223">
        <v>8722</v>
      </c>
      <c r="F19" s="224">
        <v>8.1329035457475829E-2</v>
      </c>
      <c r="G19" s="223">
        <v>9163</v>
      </c>
      <c r="H19" s="224">
        <v>-1.8214936247723079E-2</v>
      </c>
      <c r="I19" s="223">
        <v>38542</v>
      </c>
      <c r="J19" s="224">
        <v>-4.669799653722484E-2</v>
      </c>
      <c r="K19" s="223">
        <v>8553</v>
      </c>
      <c r="L19" s="224">
        <v>-1.4744845063932699E-2</v>
      </c>
      <c r="M19" s="223">
        <v>137557</v>
      </c>
      <c r="N19" s="224">
        <v>2.3093743492101249E-2</v>
      </c>
      <c r="O19" s="223">
        <v>7395</v>
      </c>
      <c r="P19" s="224">
        <v>4.8638684061259152E-2</v>
      </c>
      <c r="Q19" s="223">
        <v>5959</v>
      </c>
      <c r="R19" s="224">
        <v>-0.1824667306900809</v>
      </c>
      <c r="S19" s="223">
        <v>4857</v>
      </c>
      <c r="T19" s="224">
        <v>0.33104960263085781</v>
      </c>
      <c r="U19" s="223">
        <v>1248</v>
      </c>
      <c r="V19" s="224">
        <v>1.521212121212121</v>
      </c>
      <c r="W19" s="223">
        <v>1215</v>
      </c>
      <c r="X19" s="224">
        <v>-2.3311897106109369E-2</v>
      </c>
      <c r="Y19" s="223">
        <v>2150</v>
      </c>
      <c r="Z19" s="224">
        <v>0.28434886499402623</v>
      </c>
      <c r="AA19" s="223">
        <v>244</v>
      </c>
      <c r="AB19" s="224">
        <v>3.3898305084745672E-2</v>
      </c>
      <c r="AC19" s="223">
        <v>2784</v>
      </c>
      <c r="AD19" s="224">
        <v>0.16729559748427669</v>
      </c>
      <c r="AE19" s="223">
        <v>2383</v>
      </c>
      <c r="AF19" s="224">
        <v>0.37745664739884388</v>
      </c>
      <c r="AG19" s="223">
        <v>15284</v>
      </c>
      <c r="AH19" s="224">
        <v>0.48230045582387748</v>
      </c>
      <c r="AI19" s="223">
        <v>9773</v>
      </c>
      <c r="AJ19" s="224">
        <v>0.29804754947536183</v>
      </c>
      <c r="AK19" s="223">
        <v>8979</v>
      </c>
      <c r="AL19" s="224">
        <v>-0.16907273736812878</v>
      </c>
      <c r="AM19" s="223">
        <v>1349</v>
      </c>
      <c r="AN19" s="224">
        <v>6.4719810576164161E-2</v>
      </c>
      <c r="AO19" s="223">
        <v>1584</v>
      </c>
      <c r="AP19" s="224">
        <v>9.543568464730301E-2</v>
      </c>
      <c r="AQ19" s="223">
        <v>5066</v>
      </c>
      <c r="AR19" s="224">
        <v>-5.4674379548423246E-2</v>
      </c>
      <c r="AS19" s="223">
        <v>267950</v>
      </c>
      <c r="AT19" s="224">
        <v>3.1429836210712603E-2</v>
      </c>
      <c r="AU19" s="225">
        <v>396036</v>
      </c>
      <c r="AV19" s="226">
        <v>3.1120877518661327E-2</v>
      </c>
      <c r="AW19" s="216"/>
    </row>
    <row r="20" spans="2:49" s="222" customFormat="1" ht="15" customHeight="1" outlineLevel="1" x14ac:dyDescent="0.2">
      <c r="B20" s="43" t="s">
        <v>56</v>
      </c>
      <c r="C20" s="223">
        <v>102245</v>
      </c>
      <c r="D20" s="224">
        <v>-0.1092787636446001</v>
      </c>
      <c r="E20" s="223">
        <v>9767</v>
      </c>
      <c r="F20" s="224">
        <v>-9.3802189645574297E-2</v>
      </c>
      <c r="G20" s="223">
        <v>8936</v>
      </c>
      <c r="H20" s="224">
        <v>0.20252994213430231</v>
      </c>
      <c r="I20" s="223">
        <v>39047</v>
      </c>
      <c r="J20" s="224">
        <v>7.0660817109953422E-2</v>
      </c>
      <c r="K20" s="223">
        <v>12272</v>
      </c>
      <c r="L20" s="224">
        <v>3.3344560458066663E-2</v>
      </c>
      <c r="M20" s="223">
        <v>119880</v>
      </c>
      <c r="N20" s="224">
        <v>-2.4691860228613249E-2</v>
      </c>
      <c r="O20" s="223">
        <v>5916</v>
      </c>
      <c r="P20" s="224">
        <v>3.0123628765453603E-2</v>
      </c>
      <c r="Q20" s="223">
        <v>5865</v>
      </c>
      <c r="R20" s="224">
        <v>-0.22574257425742572</v>
      </c>
      <c r="S20" s="223">
        <v>4885</v>
      </c>
      <c r="T20" s="224">
        <v>-0.24811451439125753</v>
      </c>
      <c r="U20" s="223">
        <v>884</v>
      </c>
      <c r="V20" s="224">
        <v>-0.11688311688311692</v>
      </c>
      <c r="W20" s="223">
        <v>722</v>
      </c>
      <c r="X20" s="224">
        <v>-0.58742857142857141</v>
      </c>
      <c r="Y20" s="223">
        <v>2484</v>
      </c>
      <c r="Z20" s="224">
        <v>-2.7788649706457891E-2</v>
      </c>
      <c r="AA20" s="223">
        <v>795</v>
      </c>
      <c r="AB20" s="224">
        <v>-0.33249370277078083</v>
      </c>
      <c r="AC20" s="223">
        <v>2829</v>
      </c>
      <c r="AD20" s="224">
        <v>-3.0832476875642389E-2</v>
      </c>
      <c r="AE20" s="223">
        <v>1789</v>
      </c>
      <c r="AF20" s="224">
        <v>-9.7831568330811858E-2</v>
      </c>
      <c r="AG20" s="223">
        <v>10291</v>
      </c>
      <c r="AH20" s="224">
        <v>0.20899906015037595</v>
      </c>
      <c r="AI20" s="223">
        <v>13771</v>
      </c>
      <c r="AJ20" s="224">
        <v>1.2283171521035601</v>
      </c>
      <c r="AK20" s="223">
        <v>7490</v>
      </c>
      <c r="AL20" s="224">
        <v>0.20359955005624286</v>
      </c>
      <c r="AM20" s="223">
        <v>1371</v>
      </c>
      <c r="AN20" s="224">
        <v>0.21542553191489366</v>
      </c>
      <c r="AO20" s="223">
        <v>1483</v>
      </c>
      <c r="AP20" s="224">
        <v>0.25253378378378377</v>
      </c>
      <c r="AQ20" s="223">
        <v>5489</v>
      </c>
      <c r="AR20" s="224">
        <v>-8.1646310858290105E-2</v>
      </c>
      <c r="AS20" s="223">
        <v>251081</v>
      </c>
      <c r="AT20" s="224">
        <v>3.1595252084095193E-2</v>
      </c>
      <c r="AU20" s="225">
        <v>353326</v>
      </c>
      <c r="AV20" s="226">
        <v>-1.355184544083976E-2</v>
      </c>
      <c r="AW20" s="216"/>
    </row>
    <row r="21" spans="2:49" s="222" customFormat="1" ht="15" customHeight="1" x14ac:dyDescent="0.2">
      <c r="B21" s="30" t="s">
        <v>63</v>
      </c>
      <c r="C21" s="31">
        <v>580306</v>
      </c>
      <c r="D21" s="32">
        <v>-6.8474371672153866E-2</v>
      </c>
      <c r="E21" s="31">
        <v>88236</v>
      </c>
      <c r="F21" s="32">
        <v>-7.6526981203164923E-2</v>
      </c>
      <c r="G21" s="31">
        <v>85194</v>
      </c>
      <c r="H21" s="32">
        <v>9.1923523419175091E-3</v>
      </c>
      <c r="I21" s="31">
        <v>375577</v>
      </c>
      <c r="J21" s="32">
        <v>1.2462461652927415E-2</v>
      </c>
      <c r="K21" s="31">
        <v>92792</v>
      </c>
      <c r="L21" s="32">
        <v>-5.7116437868980685E-2</v>
      </c>
      <c r="M21" s="31">
        <v>922672</v>
      </c>
      <c r="N21" s="32">
        <v>1.0871553954044266E-2</v>
      </c>
      <c r="O21" s="31">
        <v>38802</v>
      </c>
      <c r="P21" s="32">
        <v>2.0460761624237378E-2</v>
      </c>
      <c r="Q21" s="31">
        <v>54743</v>
      </c>
      <c r="R21" s="32">
        <v>-0.14414583431046069</v>
      </c>
      <c r="S21" s="31">
        <v>428734</v>
      </c>
      <c r="T21" s="32">
        <v>-2.4480315816246989E-2</v>
      </c>
      <c r="U21" s="31">
        <v>159964</v>
      </c>
      <c r="V21" s="32">
        <v>0.1836647107138365</v>
      </c>
      <c r="W21" s="31">
        <v>85246</v>
      </c>
      <c r="X21" s="32">
        <v>-1.2075839050621151E-2</v>
      </c>
      <c r="Y21" s="31">
        <v>77330</v>
      </c>
      <c r="Z21" s="32">
        <v>-0.10175397839470324</v>
      </c>
      <c r="AA21" s="31">
        <v>106194</v>
      </c>
      <c r="AB21" s="32">
        <v>-0.19532321494873872</v>
      </c>
      <c r="AC21" s="31">
        <v>24847</v>
      </c>
      <c r="AD21" s="32">
        <v>9.1935838277301674E-2</v>
      </c>
      <c r="AE21" s="31">
        <v>21300</v>
      </c>
      <c r="AF21" s="32">
        <v>-3.54571389756827E-2</v>
      </c>
      <c r="AG21" s="31">
        <v>66562</v>
      </c>
      <c r="AH21" s="32">
        <v>0.30955378925001975</v>
      </c>
      <c r="AI21" s="31">
        <v>53796</v>
      </c>
      <c r="AJ21" s="32">
        <v>0.14109960970643143</v>
      </c>
      <c r="AK21" s="31">
        <v>55019</v>
      </c>
      <c r="AL21" s="32">
        <v>4.317242425391532E-2</v>
      </c>
      <c r="AM21" s="31">
        <v>7757</v>
      </c>
      <c r="AN21" s="32">
        <v>-3.2551758543277631E-2</v>
      </c>
      <c r="AO21" s="31">
        <v>9050</v>
      </c>
      <c r="AP21" s="32">
        <v>-2.1515839550221627E-2</v>
      </c>
      <c r="AQ21" s="31">
        <v>32596</v>
      </c>
      <c r="AR21" s="32">
        <v>0.12578572908751817</v>
      </c>
      <c r="AS21" s="31">
        <v>2357677</v>
      </c>
      <c r="AT21" s="32">
        <v>5.2627898627657377E-3</v>
      </c>
      <c r="AU21" s="31">
        <v>2868167</v>
      </c>
      <c r="AV21" s="32">
        <v>-9.9134069871603669E-3</v>
      </c>
      <c r="AW21" s="216"/>
    </row>
    <row r="22" spans="2:49" s="222" customFormat="1" ht="15" customHeight="1" outlineLevel="1" x14ac:dyDescent="0.2">
      <c r="B22" s="43" t="s">
        <v>58</v>
      </c>
      <c r="C22" s="223">
        <v>111282</v>
      </c>
      <c r="D22" s="224">
        <v>-6.6504487878533691E-2</v>
      </c>
      <c r="E22" s="223">
        <v>12695</v>
      </c>
      <c r="F22" s="224">
        <v>-0.12041848541536759</v>
      </c>
      <c r="G22" s="223">
        <v>11177</v>
      </c>
      <c r="H22" s="224">
        <v>-0.16258335206413421</v>
      </c>
      <c r="I22" s="223">
        <v>48272</v>
      </c>
      <c r="J22" s="224">
        <v>-0.11902763076249223</v>
      </c>
      <c r="K22" s="223">
        <v>20308</v>
      </c>
      <c r="L22" s="224">
        <v>-0.12355962194121961</v>
      </c>
      <c r="M22" s="223">
        <v>124517</v>
      </c>
      <c r="N22" s="224">
        <v>-0.14383057723381576</v>
      </c>
      <c r="O22" s="223">
        <v>5343</v>
      </c>
      <c r="P22" s="224">
        <v>-0.10637230306071255</v>
      </c>
      <c r="Q22" s="223">
        <v>6781</v>
      </c>
      <c r="R22" s="224">
        <v>-0.31220204888933967</v>
      </c>
      <c r="S22" s="223">
        <v>31526</v>
      </c>
      <c r="T22" s="224">
        <v>-0.29996669257244368</v>
      </c>
      <c r="U22" s="223">
        <v>12138</v>
      </c>
      <c r="V22" s="224">
        <v>-0.18030794165316044</v>
      </c>
      <c r="W22" s="223">
        <v>7322</v>
      </c>
      <c r="X22" s="224">
        <v>-0.22304753820033951</v>
      </c>
      <c r="Y22" s="223">
        <v>6374</v>
      </c>
      <c r="Z22" s="224">
        <v>-0.45273460977075641</v>
      </c>
      <c r="AA22" s="223">
        <v>5692</v>
      </c>
      <c r="AB22" s="224">
        <v>-0.37833114897335085</v>
      </c>
      <c r="AC22" s="223">
        <v>3801</v>
      </c>
      <c r="AD22" s="224">
        <v>-6.2176165803108807E-2</v>
      </c>
      <c r="AE22" s="223">
        <v>2301</v>
      </c>
      <c r="AF22" s="224">
        <v>-0.34574921808359393</v>
      </c>
      <c r="AG22" s="223">
        <v>11101</v>
      </c>
      <c r="AH22" s="224">
        <v>0.17620258529349431</v>
      </c>
      <c r="AI22" s="223">
        <v>7855</v>
      </c>
      <c r="AJ22" s="224">
        <v>-0.19814209881584322</v>
      </c>
      <c r="AK22" s="223">
        <v>7356</v>
      </c>
      <c r="AL22" s="224">
        <v>-0.17965874874539978</v>
      </c>
      <c r="AM22" s="223">
        <v>1672</v>
      </c>
      <c r="AN22" s="224">
        <v>-3.352601156069368E-2</v>
      </c>
      <c r="AO22" s="223">
        <v>1491</v>
      </c>
      <c r="AP22" s="224">
        <v>-0.11197141155449675</v>
      </c>
      <c r="AQ22" s="223">
        <v>4066</v>
      </c>
      <c r="AR22" s="224">
        <v>-2.1655437921077936E-2</v>
      </c>
      <c r="AS22" s="223">
        <v>300262</v>
      </c>
      <c r="AT22" s="224">
        <v>-0.1551173502837736</v>
      </c>
      <c r="AU22" s="225">
        <v>411544</v>
      </c>
      <c r="AV22" s="226">
        <v>-0.13285952983466043</v>
      </c>
      <c r="AW22" s="216"/>
    </row>
    <row r="23" spans="2:49" s="222" customFormat="1" ht="15" customHeight="1" outlineLevel="1" x14ac:dyDescent="0.2">
      <c r="B23" s="43" t="s">
        <v>59</v>
      </c>
      <c r="C23" s="223">
        <v>79056</v>
      </c>
      <c r="D23" s="224">
        <v>-4.7461382548814601E-3</v>
      </c>
      <c r="E23" s="223">
        <v>12247</v>
      </c>
      <c r="F23" s="224">
        <v>-0.25883563301863954</v>
      </c>
      <c r="G23" s="223">
        <v>11656</v>
      </c>
      <c r="H23" s="224">
        <v>-0.1003396109910466</v>
      </c>
      <c r="I23" s="223">
        <v>55561</v>
      </c>
      <c r="J23" s="224">
        <v>-4.6833988094216905E-2</v>
      </c>
      <c r="K23" s="223">
        <v>14491</v>
      </c>
      <c r="L23" s="224">
        <v>-0.18434087583023751</v>
      </c>
      <c r="M23" s="223">
        <v>142568</v>
      </c>
      <c r="N23" s="224">
        <v>6.8413282473639647E-2</v>
      </c>
      <c r="O23" s="223">
        <v>5085</v>
      </c>
      <c r="P23" s="224">
        <v>-0.15783371977475991</v>
      </c>
      <c r="Q23" s="223">
        <v>6686</v>
      </c>
      <c r="R23" s="224">
        <v>-0.37816220238095233</v>
      </c>
      <c r="S23" s="223">
        <v>71711</v>
      </c>
      <c r="T23" s="224">
        <v>-0.13903062755879991</v>
      </c>
      <c r="U23" s="223">
        <v>25484</v>
      </c>
      <c r="V23" s="224">
        <v>-1.7919765694246359E-2</v>
      </c>
      <c r="W23" s="223">
        <v>14466</v>
      </c>
      <c r="X23" s="224">
        <v>-0.10243841906061923</v>
      </c>
      <c r="Y23" s="223">
        <v>14294</v>
      </c>
      <c r="Z23" s="224">
        <v>-0.15917647058823525</v>
      </c>
      <c r="AA23" s="223">
        <v>17467</v>
      </c>
      <c r="AB23" s="224">
        <v>-0.27896800825593393</v>
      </c>
      <c r="AC23" s="223">
        <v>2645</v>
      </c>
      <c r="AD23" s="224">
        <v>-0.14262560777957856</v>
      </c>
      <c r="AE23" s="223">
        <v>3180</v>
      </c>
      <c r="AF23" s="224">
        <v>0.15426497277676954</v>
      </c>
      <c r="AG23" s="223">
        <v>9338</v>
      </c>
      <c r="AH23" s="224">
        <v>0.23682119205298013</v>
      </c>
      <c r="AI23" s="223">
        <v>7805</v>
      </c>
      <c r="AJ23" s="224">
        <v>4.4706197296211947E-2</v>
      </c>
      <c r="AK23" s="223">
        <v>8391</v>
      </c>
      <c r="AL23" s="224">
        <v>-4.5283877574240572E-2</v>
      </c>
      <c r="AM23" s="223">
        <v>1050</v>
      </c>
      <c r="AN23" s="224">
        <v>-0.19663351185921962</v>
      </c>
      <c r="AO23" s="223">
        <v>1257</v>
      </c>
      <c r="AP23" s="224">
        <v>-0.10406272273699213</v>
      </c>
      <c r="AQ23" s="223">
        <v>4296</v>
      </c>
      <c r="AR23" s="224">
        <v>0.26427310182460273</v>
      </c>
      <c r="AS23" s="223">
        <v>357967</v>
      </c>
      <c r="AT23" s="224">
        <v>-4.4950175419873784E-2</v>
      </c>
      <c r="AU23" s="225">
        <v>437023</v>
      </c>
      <c r="AV23" s="226">
        <v>-3.7919814726757206E-2</v>
      </c>
      <c r="AW23" s="216"/>
    </row>
    <row r="24" spans="2:49" s="222" customFormat="1" ht="15" customHeight="1" outlineLevel="1" x14ac:dyDescent="0.2">
      <c r="B24" s="43" t="s">
        <v>60</v>
      </c>
      <c r="C24" s="223">
        <v>69816</v>
      </c>
      <c r="D24" s="224">
        <v>-2.2349185010922534E-2</v>
      </c>
      <c r="E24" s="223">
        <v>13261</v>
      </c>
      <c r="F24" s="224">
        <v>-0.16529237741549696</v>
      </c>
      <c r="G24" s="223">
        <v>12140</v>
      </c>
      <c r="H24" s="224">
        <v>2.2918773171553664E-2</v>
      </c>
      <c r="I24" s="223">
        <v>53090</v>
      </c>
      <c r="J24" s="224">
        <v>6.7317720678865545E-3</v>
      </c>
      <c r="K24" s="223">
        <v>14347</v>
      </c>
      <c r="L24" s="224">
        <v>-0.22444456457105788</v>
      </c>
      <c r="M24" s="223">
        <v>120640</v>
      </c>
      <c r="N24" s="224">
        <v>-8.7995333207351312E-3</v>
      </c>
      <c r="O24" s="223">
        <v>5221</v>
      </c>
      <c r="P24" s="224">
        <v>-4.8998178506375223E-2</v>
      </c>
      <c r="Q24" s="223">
        <v>7830</v>
      </c>
      <c r="R24" s="224">
        <v>-0.32979542925618421</v>
      </c>
      <c r="S24" s="223">
        <v>73078</v>
      </c>
      <c r="T24" s="224">
        <v>-6.209250988243753E-2</v>
      </c>
      <c r="U24" s="223">
        <v>25470</v>
      </c>
      <c r="V24" s="224">
        <v>0.1449763991908295</v>
      </c>
      <c r="W24" s="223">
        <v>14983</v>
      </c>
      <c r="X24" s="224">
        <v>-4.1517400204708288E-2</v>
      </c>
      <c r="Y24" s="223">
        <v>15536</v>
      </c>
      <c r="Z24" s="224">
        <v>-8.1742419764761487E-2</v>
      </c>
      <c r="AA24" s="223">
        <v>17089</v>
      </c>
      <c r="AB24" s="224">
        <v>-0.26085640138408306</v>
      </c>
      <c r="AC24" s="223">
        <v>2992</v>
      </c>
      <c r="AD24" s="224">
        <v>-0.16796440489432707</v>
      </c>
      <c r="AE24" s="223">
        <v>3516</v>
      </c>
      <c r="AF24" s="224">
        <v>-9.2983939137785132E-3</v>
      </c>
      <c r="AG24" s="223">
        <v>5581</v>
      </c>
      <c r="AH24" s="224">
        <v>0.25981941309255085</v>
      </c>
      <c r="AI24" s="223">
        <v>5915</v>
      </c>
      <c r="AJ24" s="224">
        <v>-1.6461589624210182E-2</v>
      </c>
      <c r="AK24" s="223">
        <v>7011</v>
      </c>
      <c r="AL24" s="224">
        <v>-0.10011551790527529</v>
      </c>
      <c r="AM24" s="223">
        <v>1005</v>
      </c>
      <c r="AN24" s="224">
        <v>-6.7717996289424875E-2</v>
      </c>
      <c r="AO24" s="223">
        <v>1048</v>
      </c>
      <c r="AP24" s="224">
        <v>4.1749502982107334E-2</v>
      </c>
      <c r="AQ24" s="223">
        <v>4342</v>
      </c>
      <c r="AR24" s="224">
        <v>0.46491228070175428</v>
      </c>
      <c r="AS24" s="223">
        <v>331017</v>
      </c>
      <c r="AT24" s="224">
        <v>-4.3903101234197051E-2</v>
      </c>
      <c r="AU24" s="225">
        <v>331017</v>
      </c>
      <c r="AV24" s="226">
        <v>-4.3903101234197051E-2</v>
      </c>
      <c r="AW24" s="216"/>
    </row>
    <row r="25" spans="2:49" s="222" customFormat="1" ht="15" customHeight="1" outlineLevel="1" x14ac:dyDescent="0.2">
      <c r="B25" s="43" t="s">
        <v>61</v>
      </c>
      <c r="C25" s="223">
        <v>68361</v>
      </c>
      <c r="D25" s="224">
        <v>-2.2143071707505513E-2</v>
      </c>
      <c r="E25" s="223">
        <v>11883</v>
      </c>
      <c r="F25" s="224">
        <v>0.11107994389901821</v>
      </c>
      <c r="G25" s="223">
        <v>12961</v>
      </c>
      <c r="H25" s="224">
        <v>3.6548304542546317E-2</v>
      </c>
      <c r="I25" s="223">
        <v>56429</v>
      </c>
      <c r="J25" s="224">
        <v>7.2978266243273637E-2</v>
      </c>
      <c r="K25" s="223">
        <v>10101</v>
      </c>
      <c r="L25" s="224">
        <v>-0.1176624737945493</v>
      </c>
      <c r="M25" s="223">
        <v>111415</v>
      </c>
      <c r="N25" s="224">
        <v>1.3628465114586374E-2</v>
      </c>
      <c r="O25" s="223">
        <v>5764</v>
      </c>
      <c r="P25" s="224">
        <v>1.0420284821117676E-3</v>
      </c>
      <c r="Q25" s="223">
        <v>12250</v>
      </c>
      <c r="R25" s="224">
        <v>-4.743390357698285E-2</v>
      </c>
      <c r="S25" s="223">
        <v>74231</v>
      </c>
      <c r="T25" s="224">
        <v>7.4301344486735976E-2</v>
      </c>
      <c r="U25" s="223">
        <v>28771</v>
      </c>
      <c r="V25" s="224">
        <v>0.41994867239166922</v>
      </c>
      <c r="W25" s="223">
        <v>14076</v>
      </c>
      <c r="X25" s="224">
        <v>8.8799504950495045E-2</v>
      </c>
      <c r="Y25" s="223">
        <v>14013</v>
      </c>
      <c r="Z25" s="224">
        <v>0.16872393661384488</v>
      </c>
      <c r="AA25" s="223">
        <v>17371</v>
      </c>
      <c r="AB25" s="224">
        <v>-0.27369653384621817</v>
      </c>
      <c r="AC25" s="223">
        <v>2745</v>
      </c>
      <c r="AD25" s="224">
        <v>8.8421887390959464E-2</v>
      </c>
      <c r="AE25" s="223">
        <v>3131</v>
      </c>
      <c r="AF25" s="224">
        <v>-0.10106230261269022</v>
      </c>
      <c r="AG25" s="223">
        <v>10516</v>
      </c>
      <c r="AH25" s="224">
        <v>0.35550399587522552</v>
      </c>
      <c r="AI25" s="223">
        <v>7908</v>
      </c>
      <c r="AJ25" s="224">
        <v>0.29025942241801284</v>
      </c>
      <c r="AK25" s="223">
        <v>6680</v>
      </c>
      <c r="AL25" s="224">
        <v>0.21920058404818388</v>
      </c>
      <c r="AM25" s="223">
        <v>898</v>
      </c>
      <c r="AN25" s="224">
        <v>0.16020671834625322</v>
      </c>
      <c r="AO25" s="223">
        <v>1066</v>
      </c>
      <c r="AP25" s="224">
        <v>-1.7511520737327202E-2</v>
      </c>
      <c r="AQ25" s="223">
        <v>4726</v>
      </c>
      <c r="AR25" s="224">
        <v>0.33089270627992118</v>
      </c>
      <c r="AS25" s="223">
        <v>332704</v>
      </c>
      <c r="AT25" s="224">
        <v>5.4024856566270874E-2</v>
      </c>
      <c r="AU25" s="225">
        <v>401065</v>
      </c>
      <c r="AV25" s="226">
        <v>4.0214233841684877E-2</v>
      </c>
      <c r="AW25" s="216"/>
    </row>
    <row r="26" spans="2:49" ht="15" customHeight="1" x14ac:dyDescent="0.25">
      <c r="B26" s="144">
        <v>2012</v>
      </c>
      <c r="C26" s="228">
        <v>1185008</v>
      </c>
      <c r="D26" s="229">
        <v>-9.0066666564283859E-2</v>
      </c>
      <c r="E26" s="228">
        <v>151420</v>
      </c>
      <c r="F26" s="229">
        <v>-1.7588934088535124E-2</v>
      </c>
      <c r="G26" s="228">
        <v>138744</v>
      </c>
      <c r="H26" s="229">
        <v>-1.4315248048082152E-2</v>
      </c>
      <c r="I26" s="228">
        <v>570616</v>
      </c>
      <c r="J26" s="229">
        <v>-3.1679122460477438E-2</v>
      </c>
      <c r="K26" s="228">
        <v>145973</v>
      </c>
      <c r="L26" s="229">
        <v>-9.5632833361212866E-2</v>
      </c>
      <c r="M26" s="228">
        <v>1568713</v>
      </c>
      <c r="N26" s="229">
        <v>-5.4031954122105819E-2</v>
      </c>
      <c r="O26" s="228">
        <v>68671</v>
      </c>
      <c r="P26" s="229">
        <v>-7.3053197089750666E-2</v>
      </c>
      <c r="Q26" s="228">
        <v>96909</v>
      </c>
      <c r="R26" s="229">
        <v>-0.17680487245483045</v>
      </c>
      <c r="S26" s="228">
        <v>461921.05708589923</v>
      </c>
      <c r="T26" s="229">
        <v>-3.3849607286757233E-2</v>
      </c>
      <c r="U26" s="228">
        <v>164629</v>
      </c>
      <c r="V26" s="229">
        <v>5.7130198032517399E-2</v>
      </c>
      <c r="W26" s="228">
        <v>100710</v>
      </c>
      <c r="X26" s="229">
        <v>5.4974754352517197E-2</v>
      </c>
      <c r="Y26" s="228">
        <v>90515</v>
      </c>
      <c r="Z26" s="229">
        <v>-5.501905308764421E-2</v>
      </c>
      <c r="AA26" s="228">
        <v>106067</v>
      </c>
      <c r="AB26" s="229">
        <v>-0.19110009532888461</v>
      </c>
      <c r="AC26" s="228">
        <v>43959</v>
      </c>
      <c r="AD26" s="229">
        <v>6.2350467628507156E-2</v>
      </c>
      <c r="AE26" s="228">
        <v>33674</v>
      </c>
      <c r="AF26" s="229">
        <v>-1.8708474181139967E-2</v>
      </c>
      <c r="AG26" s="228">
        <v>140254</v>
      </c>
      <c r="AH26" s="229">
        <v>0.25471006065377244</v>
      </c>
      <c r="AI26" s="228">
        <v>110957</v>
      </c>
      <c r="AJ26" s="229">
        <v>0.18063225545589012</v>
      </c>
      <c r="AK26" s="228">
        <v>101806</v>
      </c>
      <c r="AL26" s="229">
        <v>-6.8111710161377403E-2</v>
      </c>
      <c r="AM26" s="228">
        <v>13447</v>
      </c>
      <c r="AN26" s="229">
        <v>2.1963824289405576E-2</v>
      </c>
      <c r="AO26" s="228">
        <v>16607</v>
      </c>
      <c r="AP26" s="229">
        <v>-0.11116463284093336</v>
      </c>
      <c r="AQ26" s="228">
        <v>52138</v>
      </c>
      <c r="AR26" s="229">
        <v>-0.15286127449387454</v>
      </c>
      <c r="AS26" s="228">
        <v>3715809</v>
      </c>
      <c r="AT26" s="229">
        <v>-3.6831427245022641E-2</v>
      </c>
      <c r="AU26" s="230">
        <v>4900817</v>
      </c>
      <c r="AV26" s="231">
        <v>-5.0266627107499406E-2</v>
      </c>
    </row>
    <row r="27" spans="2:49" hidden="1" outlineLevel="1" x14ac:dyDescent="0.2">
      <c r="B27" s="43" t="s">
        <v>49</v>
      </c>
      <c r="C27" s="223">
        <v>82582</v>
      </c>
      <c r="D27" s="224">
        <v>-0.10859967833511441</v>
      </c>
      <c r="E27" s="223">
        <v>11331</v>
      </c>
      <c r="F27" s="224">
        <v>-0.10821659058712418</v>
      </c>
      <c r="G27" s="223">
        <v>12717</v>
      </c>
      <c r="H27" s="224">
        <v>6.7489297406194915E-2</v>
      </c>
      <c r="I27" s="223">
        <v>49957</v>
      </c>
      <c r="J27" s="224">
        <v>-5.9495383635784771E-3</v>
      </c>
      <c r="K27" s="223">
        <v>11701</v>
      </c>
      <c r="L27" s="224">
        <v>0.19361419973477512</v>
      </c>
      <c r="M27" s="223">
        <v>129249</v>
      </c>
      <c r="N27" s="224">
        <v>3.2043501868472379E-2</v>
      </c>
      <c r="O27" s="223">
        <v>4436</v>
      </c>
      <c r="P27" s="224">
        <v>0.16095263020151784</v>
      </c>
      <c r="Q27" s="223">
        <v>7531</v>
      </c>
      <c r="R27" s="224">
        <v>-6.447204968944098E-2</v>
      </c>
      <c r="S27" s="223">
        <v>68097</v>
      </c>
      <c r="T27" s="224">
        <v>0.12861005281532711</v>
      </c>
      <c r="U27" s="223">
        <v>27315</v>
      </c>
      <c r="V27" s="224">
        <v>0.55190046020112504</v>
      </c>
      <c r="W27" s="223">
        <v>11067</v>
      </c>
      <c r="X27" s="224">
        <v>9.8549137695045363E-3</v>
      </c>
      <c r="Y27" s="223">
        <v>10824</v>
      </c>
      <c r="Z27" s="224">
        <v>-2.4249526728567616E-2</v>
      </c>
      <c r="AA27" s="223">
        <v>18891</v>
      </c>
      <c r="AB27" s="224">
        <v>-8.6685360665248457E-2</v>
      </c>
      <c r="AC27" s="223">
        <v>2734</v>
      </c>
      <c r="AD27" s="224">
        <v>0.24669402644778837</v>
      </c>
      <c r="AE27" s="223">
        <v>2828</v>
      </c>
      <c r="AF27" s="224">
        <v>1.7266187050359649E-2</v>
      </c>
      <c r="AG27" s="223">
        <v>10530</v>
      </c>
      <c r="AH27" s="224">
        <v>0.59569631762388231</v>
      </c>
      <c r="AI27" s="223">
        <v>7739</v>
      </c>
      <c r="AJ27" s="224">
        <v>0.41610247026532488</v>
      </c>
      <c r="AK27" s="223">
        <v>8033</v>
      </c>
      <c r="AL27" s="224">
        <v>0.10983697153909922</v>
      </c>
      <c r="AM27" s="223">
        <v>1413</v>
      </c>
      <c r="AN27" s="224">
        <v>0.13951612903225796</v>
      </c>
      <c r="AO27" s="223">
        <v>1668</v>
      </c>
      <c r="AP27" s="224">
        <v>7.6823757262750147E-2</v>
      </c>
      <c r="AQ27" s="223">
        <v>3787</v>
      </c>
      <c r="AR27" s="224">
        <v>-9.5317725752508409E-2</v>
      </c>
      <c r="AS27" s="223">
        <v>333751</v>
      </c>
      <c r="AT27" s="224">
        <v>6.5031336558467157E-2</v>
      </c>
      <c r="AU27" s="225">
        <v>416333</v>
      </c>
      <c r="AV27" s="226">
        <v>2.541285420489392E-2</v>
      </c>
    </row>
    <row r="28" spans="2:49" hidden="1" outlineLevel="1" x14ac:dyDescent="0.2">
      <c r="B28" s="43" t="s">
        <v>50</v>
      </c>
      <c r="C28" s="223">
        <v>75063</v>
      </c>
      <c r="D28" s="224">
        <v>-6.5369242837398644E-2</v>
      </c>
      <c r="E28" s="223">
        <v>11253</v>
      </c>
      <c r="F28" s="224">
        <v>-1.1767805392113861E-2</v>
      </c>
      <c r="G28" s="223">
        <v>12697</v>
      </c>
      <c r="H28" s="224">
        <v>7.5470099949178415E-2</v>
      </c>
      <c r="I28" s="223">
        <v>58545</v>
      </c>
      <c r="J28" s="224">
        <v>8.1742761589771007E-2</v>
      </c>
      <c r="K28" s="223">
        <v>8809</v>
      </c>
      <c r="L28" s="224">
        <v>0.11902947154471555</v>
      </c>
      <c r="M28" s="223">
        <v>128933</v>
      </c>
      <c r="N28" s="224">
        <v>5.2901065697603222E-2</v>
      </c>
      <c r="O28" s="223">
        <v>5671</v>
      </c>
      <c r="P28" s="224">
        <v>0.18096626405664296</v>
      </c>
      <c r="Q28" s="223">
        <v>5948</v>
      </c>
      <c r="R28" s="224">
        <v>-5.1960471788332852E-2</v>
      </c>
      <c r="S28" s="223">
        <v>67509</v>
      </c>
      <c r="T28" s="224">
        <v>4.7185043443946029E-2</v>
      </c>
      <c r="U28" s="223">
        <v>27441</v>
      </c>
      <c r="V28" s="224">
        <v>0.25347158779462808</v>
      </c>
      <c r="W28" s="223">
        <v>12894</v>
      </c>
      <c r="X28" s="224">
        <v>-1.4370891301024313E-2</v>
      </c>
      <c r="Y28" s="223">
        <v>9531</v>
      </c>
      <c r="Z28" s="224">
        <v>-5.6243192395286634E-2</v>
      </c>
      <c r="AA28" s="223">
        <v>17643</v>
      </c>
      <c r="AB28" s="224">
        <v>-9.0285655357327022E-2</v>
      </c>
      <c r="AC28" s="223">
        <v>3761</v>
      </c>
      <c r="AD28" s="224">
        <v>0.18906101802086628</v>
      </c>
      <c r="AE28" s="223">
        <v>3628</v>
      </c>
      <c r="AF28" s="224">
        <v>5.6493884682585982E-2</v>
      </c>
      <c r="AG28" s="223">
        <v>8930</v>
      </c>
      <c r="AH28" s="224">
        <v>0.35467233009708732</v>
      </c>
      <c r="AI28" s="223">
        <v>7533</v>
      </c>
      <c r="AJ28" s="224">
        <v>0.30306175402179547</v>
      </c>
      <c r="AK28" s="223">
        <v>7461</v>
      </c>
      <c r="AL28" s="224">
        <v>9.190692228889219E-2</v>
      </c>
      <c r="AM28" s="223">
        <v>866</v>
      </c>
      <c r="AN28" s="224">
        <v>2.2432113341204207E-2</v>
      </c>
      <c r="AO28" s="223">
        <v>1085</v>
      </c>
      <c r="AP28" s="224">
        <v>3.5305343511450316E-2</v>
      </c>
      <c r="AQ28" s="223">
        <v>4638</v>
      </c>
      <c r="AR28" s="224">
        <v>-0.14805290227773693</v>
      </c>
      <c r="AS28" s="223">
        <v>337267</v>
      </c>
      <c r="AT28" s="224">
        <v>6.6200691691482794E-2</v>
      </c>
      <c r="AU28" s="225">
        <v>412330</v>
      </c>
      <c r="AV28" s="226">
        <v>3.9559902077203724E-2</v>
      </c>
    </row>
    <row r="29" spans="2:49" hidden="1" outlineLevel="1" x14ac:dyDescent="0.2">
      <c r="B29" s="43" t="s">
        <v>51</v>
      </c>
      <c r="C29" s="223">
        <v>94146</v>
      </c>
      <c r="D29" s="224">
        <v>-0.1444617104222895</v>
      </c>
      <c r="E29" s="223">
        <v>15566</v>
      </c>
      <c r="F29" s="224">
        <v>0.11856855418223633</v>
      </c>
      <c r="G29" s="223">
        <v>11846</v>
      </c>
      <c r="H29" s="224">
        <v>0.18176376695929775</v>
      </c>
      <c r="I29" s="223">
        <v>53723</v>
      </c>
      <c r="J29" s="224">
        <v>0.11537183905659587</v>
      </c>
      <c r="K29" s="223">
        <v>13035</v>
      </c>
      <c r="L29" s="224">
        <v>0.32281307083417898</v>
      </c>
      <c r="M29" s="223">
        <v>165350</v>
      </c>
      <c r="N29" s="224">
        <v>6.9838763943166127E-2</v>
      </c>
      <c r="O29" s="223">
        <v>7282</v>
      </c>
      <c r="P29" s="224">
        <v>0.18676662320730109</v>
      </c>
      <c r="Q29" s="223">
        <v>7717</v>
      </c>
      <c r="R29" s="224">
        <v>0.72062430323299886</v>
      </c>
      <c r="S29" s="223">
        <v>42582</v>
      </c>
      <c r="T29" s="224">
        <v>8.2141279051432869E-2</v>
      </c>
      <c r="U29" s="223">
        <v>13345</v>
      </c>
      <c r="V29" s="224">
        <v>7.7426126271596951E-2</v>
      </c>
      <c r="W29" s="223">
        <v>10438</v>
      </c>
      <c r="X29" s="224">
        <v>0.28136508715934205</v>
      </c>
      <c r="Y29" s="223">
        <v>6758</v>
      </c>
      <c r="Z29" s="224">
        <v>-7.9542359030236987E-2</v>
      </c>
      <c r="AA29" s="223">
        <v>12041</v>
      </c>
      <c r="AB29" s="224">
        <v>4.9324618736383385E-2</v>
      </c>
      <c r="AC29" s="223">
        <v>6169</v>
      </c>
      <c r="AD29" s="224">
        <v>0.48901762008206617</v>
      </c>
      <c r="AE29" s="223">
        <v>2716</v>
      </c>
      <c r="AF29" s="224">
        <v>5.886939571150096E-2</v>
      </c>
      <c r="AG29" s="223">
        <v>10566</v>
      </c>
      <c r="AH29" s="224">
        <v>0.24878855927195365</v>
      </c>
      <c r="AI29" s="223">
        <v>9041</v>
      </c>
      <c r="AJ29" s="224">
        <v>0.39349568434032056</v>
      </c>
      <c r="AK29" s="223">
        <v>10087</v>
      </c>
      <c r="AL29" s="224">
        <v>0.31942446043165473</v>
      </c>
      <c r="AM29" s="223">
        <v>853</v>
      </c>
      <c r="AN29" s="224">
        <v>-0.18138195777351251</v>
      </c>
      <c r="AO29" s="223">
        <v>1435</v>
      </c>
      <c r="AP29" s="224">
        <v>-2.9749830966869562E-2</v>
      </c>
      <c r="AQ29" s="223">
        <v>6741</v>
      </c>
      <c r="AR29" s="224">
        <v>0.28277830637488099</v>
      </c>
      <c r="AS29" s="223">
        <v>364709</v>
      </c>
      <c r="AT29" s="224">
        <v>0.12716185978662642</v>
      </c>
      <c r="AU29" s="225">
        <v>458855</v>
      </c>
      <c r="AV29" s="226">
        <v>5.8227842262694063E-2</v>
      </c>
    </row>
    <row r="30" spans="2:49" hidden="1" outlineLevel="1" x14ac:dyDescent="0.2">
      <c r="B30" s="43" t="s">
        <v>52</v>
      </c>
      <c r="C30" s="223">
        <v>123513</v>
      </c>
      <c r="D30" s="224">
        <v>-4.4445991737455337E-2</v>
      </c>
      <c r="E30" s="223">
        <v>10800</v>
      </c>
      <c r="F30" s="224">
        <v>0.17035110533159958</v>
      </c>
      <c r="G30" s="223">
        <v>11387</v>
      </c>
      <c r="H30" s="224">
        <v>0.16099102773246332</v>
      </c>
      <c r="I30" s="223">
        <v>46503</v>
      </c>
      <c r="J30" s="224">
        <v>0.10898337824624993</v>
      </c>
      <c r="K30" s="223">
        <v>9139</v>
      </c>
      <c r="L30" s="224">
        <v>0.45432845321451309</v>
      </c>
      <c r="M30" s="223">
        <v>154931</v>
      </c>
      <c r="N30" s="224">
        <v>0.34795280934068806</v>
      </c>
      <c r="O30" s="223">
        <v>6525</v>
      </c>
      <c r="P30" s="224">
        <v>0.32085020242914974</v>
      </c>
      <c r="Q30" s="223">
        <v>9100</v>
      </c>
      <c r="R30" s="224">
        <v>0.40064645220871165</v>
      </c>
      <c r="S30" s="223">
        <v>4755</v>
      </c>
      <c r="T30" s="224">
        <v>0.11508798965392564</v>
      </c>
      <c r="U30" s="223">
        <v>1020</v>
      </c>
      <c r="V30" s="224">
        <v>-0.42275042444821731</v>
      </c>
      <c r="W30" s="223">
        <v>1386</v>
      </c>
      <c r="X30" s="224">
        <v>0.15692821368948251</v>
      </c>
      <c r="Y30" s="223">
        <v>1890</v>
      </c>
      <c r="Z30" s="224">
        <v>0.75813953488372099</v>
      </c>
      <c r="AA30" s="223">
        <v>459</v>
      </c>
      <c r="AB30" s="224">
        <v>1.04</v>
      </c>
      <c r="AC30" s="223">
        <v>2974</v>
      </c>
      <c r="AD30" s="224">
        <v>0.19437751004016057</v>
      </c>
      <c r="AE30" s="223">
        <v>2274</v>
      </c>
      <c r="AF30" s="224">
        <v>5.7674418604651168E-2</v>
      </c>
      <c r="AG30" s="223">
        <v>10356</v>
      </c>
      <c r="AH30" s="224">
        <v>0.40974680098012528</v>
      </c>
      <c r="AI30" s="223">
        <v>9778</v>
      </c>
      <c r="AJ30" s="224">
        <v>0.21662311807888512</v>
      </c>
      <c r="AK30" s="223">
        <v>11339</v>
      </c>
      <c r="AL30" s="224">
        <v>0.35601530734274101</v>
      </c>
      <c r="AM30" s="223">
        <v>678</v>
      </c>
      <c r="AN30" s="224">
        <v>-0.27331189710610937</v>
      </c>
      <c r="AO30" s="223">
        <v>1837</v>
      </c>
      <c r="AP30" s="224">
        <v>7.8051643192488251E-2</v>
      </c>
      <c r="AQ30" s="223">
        <v>5342</v>
      </c>
      <c r="AR30" s="224">
        <v>-2.8727272727272712E-2</v>
      </c>
      <c r="AS30" s="223">
        <v>297718</v>
      </c>
      <c r="AT30" s="224">
        <v>0.27004671202781383</v>
      </c>
      <c r="AU30" s="225">
        <v>421231</v>
      </c>
      <c r="AV30" s="226">
        <v>0.15826855444313992</v>
      </c>
    </row>
    <row r="31" spans="2:49" hidden="1" outlineLevel="1" x14ac:dyDescent="0.2">
      <c r="B31" s="43" t="s">
        <v>53</v>
      </c>
      <c r="C31" s="223">
        <v>178473</v>
      </c>
      <c r="D31" s="224">
        <v>-0.12160153558421105</v>
      </c>
      <c r="E31" s="223">
        <v>13228</v>
      </c>
      <c r="F31" s="224">
        <v>-2.2898507903678533E-2</v>
      </c>
      <c r="G31" s="223">
        <v>11121</v>
      </c>
      <c r="H31" s="224">
        <v>9.0401019707814445E-2</v>
      </c>
      <c r="I31" s="223">
        <v>41872</v>
      </c>
      <c r="J31" s="224">
        <v>0.13231834284323529</v>
      </c>
      <c r="K31" s="223">
        <v>13399</v>
      </c>
      <c r="L31" s="224">
        <v>0.37524376475418242</v>
      </c>
      <c r="M31" s="223">
        <v>154208</v>
      </c>
      <c r="N31" s="224">
        <v>0.23750521619105713</v>
      </c>
      <c r="O31" s="223">
        <v>6305</v>
      </c>
      <c r="P31" s="224">
        <v>0.31108338531919322</v>
      </c>
      <c r="Q31" s="223">
        <v>17354</v>
      </c>
      <c r="R31" s="224">
        <v>0.14088488593780824</v>
      </c>
      <c r="S31" s="223">
        <v>4239</v>
      </c>
      <c r="T31" s="224">
        <v>-5.1808474392665671E-2</v>
      </c>
      <c r="U31" s="223">
        <v>892</v>
      </c>
      <c r="V31" s="224">
        <v>-0.3869415807560137</v>
      </c>
      <c r="W31" s="223">
        <v>1193</v>
      </c>
      <c r="X31" s="224">
        <v>-0.18788291354663034</v>
      </c>
      <c r="Y31" s="223">
        <v>2082</v>
      </c>
      <c r="Z31" s="224">
        <v>0.77796754910333044</v>
      </c>
      <c r="AA31" s="223">
        <v>72</v>
      </c>
      <c r="AB31" s="224">
        <v>-0.80748663101604279</v>
      </c>
      <c r="AC31" s="223">
        <v>2889</v>
      </c>
      <c r="AD31" s="224">
        <v>0.54906166219839148</v>
      </c>
      <c r="AE31" s="223">
        <v>2326</v>
      </c>
      <c r="AF31" s="224">
        <v>0.1198844487241213</v>
      </c>
      <c r="AG31" s="223">
        <v>10533</v>
      </c>
      <c r="AH31" s="224">
        <v>0.17111407605070039</v>
      </c>
      <c r="AI31" s="223">
        <v>7592</v>
      </c>
      <c r="AJ31" s="224">
        <v>1.294196130753833E-2</v>
      </c>
      <c r="AK31" s="223">
        <v>12515</v>
      </c>
      <c r="AL31" s="224">
        <v>-9.7302365839584515E-2</v>
      </c>
      <c r="AM31" s="223">
        <v>803</v>
      </c>
      <c r="AN31" s="224">
        <v>5.5190538764783081E-2</v>
      </c>
      <c r="AO31" s="223">
        <v>2952</v>
      </c>
      <c r="AP31" s="224">
        <v>0.31025299600532619</v>
      </c>
      <c r="AQ31" s="223">
        <v>7041</v>
      </c>
      <c r="AR31" s="224">
        <v>0.36744999028937664</v>
      </c>
      <c r="AS31" s="223">
        <v>308377</v>
      </c>
      <c r="AT31" s="224">
        <v>0.17693059255471</v>
      </c>
      <c r="AU31" s="225">
        <v>486850</v>
      </c>
      <c r="AV31" s="226">
        <v>4.6543622285564412E-2</v>
      </c>
    </row>
    <row r="32" spans="2:49" hidden="1" outlineLevel="1" x14ac:dyDescent="0.2">
      <c r="B32" s="43" t="s">
        <v>54</v>
      </c>
      <c r="C32" s="223">
        <v>169474</v>
      </c>
      <c r="D32" s="224">
        <v>-2.5518653111918699E-2</v>
      </c>
      <c r="E32" s="223">
        <v>15570</v>
      </c>
      <c r="F32" s="224">
        <v>8.1775863266865922E-2</v>
      </c>
      <c r="G32" s="223">
        <v>13552</v>
      </c>
      <c r="H32" s="224">
        <v>9.9821457555591575E-2</v>
      </c>
      <c r="I32" s="223">
        <v>43373</v>
      </c>
      <c r="J32" s="224">
        <v>0.12196699260179011</v>
      </c>
      <c r="K32" s="223">
        <v>13885</v>
      </c>
      <c r="L32" s="224">
        <v>0.35436987904799055</v>
      </c>
      <c r="M32" s="223">
        <v>157775</v>
      </c>
      <c r="N32" s="224">
        <v>0.15787967298292993</v>
      </c>
      <c r="O32" s="223">
        <v>7804</v>
      </c>
      <c r="P32" s="224">
        <v>0.22051923678448548</v>
      </c>
      <c r="Q32" s="223">
        <v>10055</v>
      </c>
      <c r="R32" s="224">
        <v>0.21144578313253004</v>
      </c>
      <c r="S32" s="223">
        <v>5437</v>
      </c>
      <c r="T32" s="224">
        <v>-0.10985190051313287</v>
      </c>
      <c r="U32" s="223">
        <v>959</v>
      </c>
      <c r="V32" s="224">
        <v>-0.51467611336032393</v>
      </c>
      <c r="W32" s="223">
        <v>1389</v>
      </c>
      <c r="X32" s="224">
        <v>-0.33124699085219067</v>
      </c>
      <c r="Y32" s="223">
        <v>2915</v>
      </c>
      <c r="Z32" s="224">
        <v>0.73202614379084974</v>
      </c>
      <c r="AA32" s="223">
        <v>174</v>
      </c>
      <c r="AB32" s="224">
        <v>-0.532258064516129</v>
      </c>
      <c r="AC32" s="223">
        <v>4292</v>
      </c>
      <c r="AD32" s="224">
        <v>0.33748831411654723</v>
      </c>
      <c r="AE32" s="223">
        <v>3527</v>
      </c>
      <c r="AF32" s="224">
        <v>0.31359404096834265</v>
      </c>
      <c r="AG32" s="223">
        <v>12868</v>
      </c>
      <c r="AH32" s="224">
        <v>0.27431174489998011</v>
      </c>
      <c r="AI32" s="223">
        <v>9179</v>
      </c>
      <c r="AJ32" s="224">
        <v>-6.1355966867777889E-2</v>
      </c>
      <c r="AK32" s="223">
        <v>11757</v>
      </c>
      <c r="AL32" s="224">
        <v>9.4692737430167595E-2</v>
      </c>
      <c r="AM32" s="223">
        <v>1261</v>
      </c>
      <c r="AN32" s="224">
        <v>-0.16268260292164671</v>
      </c>
      <c r="AO32" s="223">
        <v>1904</v>
      </c>
      <c r="AP32" s="224">
        <v>-9.5486935866983425E-2</v>
      </c>
      <c r="AQ32" s="223">
        <v>8592</v>
      </c>
      <c r="AR32" s="224">
        <v>0.89417989417989419</v>
      </c>
      <c r="AS32" s="223">
        <v>320831</v>
      </c>
      <c r="AT32" s="224">
        <v>0.15678554302011549</v>
      </c>
      <c r="AU32" s="225">
        <v>490305</v>
      </c>
      <c r="AV32" s="226">
        <v>8.6526806113562227E-2</v>
      </c>
    </row>
    <row r="33" spans="2:49" hidden="1" outlineLevel="1" x14ac:dyDescent="0.2">
      <c r="B33" s="43" t="s">
        <v>55</v>
      </c>
      <c r="C33" s="223">
        <v>124298</v>
      </c>
      <c r="D33" s="224">
        <v>-0.13873337028824839</v>
      </c>
      <c r="E33" s="223">
        <v>8066</v>
      </c>
      <c r="F33" s="224">
        <v>0.16258287690977236</v>
      </c>
      <c r="G33" s="223">
        <v>9333</v>
      </c>
      <c r="H33" s="224">
        <v>4.7004711689477174E-2</v>
      </c>
      <c r="I33" s="223">
        <v>40430</v>
      </c>
      <c r="J33" s="224">
        <v>0.16576799976932621</v>
      </c>
      <c r="K33" s="223">
        <v>8681</v>
      </c>
      <c r="L33" s="224">
        <v>0.43061964403427822</v>
      </c>
      <c r="M33" s="223">
        <v>134452</v>
      </c>
      <c r="N33" s="224">
        <v>0.11828064309537467</v>
      </c>
      <c r="O33" s="223">
        <v>7052</v>
      </c>
      <c r="P33" s="224">
        <v>0.18242790073775983</v>
      </c>
      <c r="Q33" s="223">
        <v>7289</v>
      </c>
      <c r="R33" s="224">
        <v>0.23542372881355922</v>
      </c>
      <c r="S33" s="223">
        <v>3649</v>
      </c>
      <c r="T33" s="224">
        <v>-0.22999479210871943</v>
      </c>
      <c r="U33" s="223">
        <v>495</v>
      </c>
      <c r="V33" s="224">
        <v>-0.6927374301675977</v>
      </c>
      <c r="W33" s="223">
        <v>1244</v>
      </c>
      <c r="X33" s="224">
        <v>1.3854930725346382E-2</v>
      </c>
      <c r="Y33" s="223">
        <v>1674</v>
      </c>
      <c r="Z33" s="224">
        <v>0.12273641851106643</v>
      </c>
      <c r="AA33" s="223">
        <v>236</v>
      </c>
      <c r="AB33" s="224">
        <v>-0.42439024390243907</v>
      </c>
      <c r="AC33" s="223">
        <v>2385</v>
      </c>
      <c r="AD33" s="224">
        <v>0.22182377049180335</v>
      </c>
      <c r="AE33" s="223">
        <v>1730</v>
      </c>
      <c r="AF33" s="224">
        <v>-4.029936672423684E-3</v>
      </c>
      <c r="AG33" s="223">
        <v>10311</v>
      </c>
      <c r="AH33" s="224">
        <v>0.48852317020355129</v>
      </c>
      <c r="AI33" s="223">
        <v>7529</v>
      </c>
      <c r="AJ33" s="224">
        <v>-5.993257585216627E-2</v>
      </c>
      <c r="AK33" s="223">
        <v>10806</v>
      </c>
      <c r="AL33" s="224">
        <v>0.4171803278688524</v>
      </c>
      <c r="AM33" s="223">
        <v>1267</v>
      </c>
      <c r="AN33" s="224">
        <v>1.0366826156299913E-2</v>
      </c>
      <c r="AO33" s="223">
        <v>1446</v>
      </c>
      <c r="AP33" s="224">
        <v>-0.14589486119314821</v>
      </c>
      <c r="AQ33" s="223">
        <v>5359</v>
      </c>
      <c r="AR33" s="224">
        <v>-0.32937054185959203</v>
      </c>
      <c r="AS33" s="223">
        <v>259785</v>
      </c>
      <c r="AT33" s="224">
        <v>0.12644879305186385</v>
      </c>
      <c r="AU33" s="225">
        <v>384083</v>
      </c>
      <c r="AV33" s="226">
        <v>2.4377038643207172E-2</v>
      </c>
    </row>
    <row r="34" spans="2:49" hidden="1" outlineLevel="1" x14ac:dyDescent="0.2">
      <c r="B34" s="43" t="s">
        <v>56</v>
      </c>
      <c r="C34" s="223">
        <v>114789</v>
      </c>
      <c r="D34" s="224">
        <v>-0.17759372962594122</v>
      </c>
      <c r="E34" s="223">
        <v>10778</v>
      </c>
      <c r="F34" s="224">
        <v>-0.19265917602996252</v>
      </c>
      <c r="G34" s="223">
        <v>7431</v>
      </c>
      <c r="H34" s="224">
        <v>-0.15757850583834032</v>
      </c>
      <c r="I34" s="223">
        <v>36470</v>
      </c>
      <c r="J34" s="224">
        <v>-5.4004980286366466E-2</v>
      </c>
      <c r="K34" s="223">
        <v>11876</v>
      </c>
      <c r="L34" s="224">
        <v>0.46112204724409445</v>
      </c>
      <c r="M34" s="223">
        <v>122915</v>
      </c>
      <c r="N34" s="224">
        <v>0.12277801121727538</v>
      </c>
      <c r="O34" s="223">
        <v>5743</v>
      </c>
      <c r="P34" s="224">
        <v>1.1982378854625608E-2</v>
      </c>
      <c r="Q34" s="223">
        <v>7575</v>
      </c>
      <c r="R34" s="224">
        <v>0.44616265750286366</v>
      </c>
      <c r="S34" s="223">
        <v>6497</v>
      </c>
      <c r="T34" s="224">
        <v>0.62001659687216715</v>
      </c>
      <c r="U34" s="223">
        <v>1001</v>
      </c>
      <c r="V34" s="224">
        <v>-6.0975609756097615E-2</v>
      </c>
      <c r="W34" s="223">
        <v>1750</v>
      </c>
      <c r="X34" s="224">
        <v>0.68431183830606357</v>
      </c>
      <c r="Y34" s="223">
        <v>2555</v>
      </c>
      <c r="Z34" s="224">
        <v>0.52628434886499398</v>
      </c>
      <c r="AA34" s="223">
        <v>1191</v>
      </c>
      <c r="AB34" s="224">
        <v>4.2466960352422909</v>
      </c>
      <c r="AC34" s="223">
        <v>2919</v>
      </c>
      <c r="AD34" s="224">
        <v>0.24690303289192661</v>
      </c>
      <c r="AE34" s="223">
        <v>1983</v>
      </c>
      <c r="AF34" s="224">
        <v>0.30977542932628799</v>
      </c>
      <c r="AG34" s="223">
        <v>8512</v>
      </c>
      <c r="AH34" s="224">
        <v>0.51002306191236468</v>
      </c>
      <c r="AI34" s="223">
        <v>6180</v>
      </c>
      <c r="AJ34" s="224">
        <v>0.38751683879658727</v>
      </c>
      <c r="AK34" s="223">
        <v>6223</v>
      </c>
      <c r="AL34" s="224">
        <v>-0.18086086613136765</v>
      </c>
      <c r="AM34" s="223">
        <v>1128</v>
      </c>
      <c r="AN34" s="224">
        <v>0.25194228634850169</v>
      </c>
      <c r="AO34" s="223">
        <v>1184</v>
      </c>
      <c r="AP34" s="224">
        <v>-0.24151185137732223</v>
      </c>
      <c r="AQ34" s="223">
        <v>5977</v>
      </c>
      <c r="AR34" s="224">
        <v>0.33683739655558043</v>
      </c>
      <c r="AS34" s="223">
        <v>243391</v>
      </c>
      <c r="AT34" s="224">
        <v>9.7740393288832772E-2</v>
      </c>
      <c r="AU34" s="225">
        <v>358180</v>
      </c>
      <c r="AV34" s="226">
        <v>-8.6272512641953902E-3</v>
      </c>
    </row>
    <row r="35" spans="2:49" s="222" customFormat="1" ht="15" customHeight="1" collapsed="1" x14ac:dyDescent="0.2">
      <c r="B35" s="30" t="s">
        <v>64</v>
      </c>
      <c r="C35" s="31">
        <v>622963</v>
      </c>
      <c r="D35" s="32">
        <v>-9.6709973030188801E-2</v>
      </c>
      <c r="E35" s="31">
        <v>95548</v>
      </c>
      <c r="F35" s="32">
        <v>0.20477127149846175</v>
      </c>
      <c r="G35" s="31">
        <v>84418</v>
      </c>
      <c r="H35" s="32">
        <v>0.12122298813935273</v>
      </c>
      <c r="I35" s="31">
        <v>370954</v>
      </c>
      <c r="J35" s="32">
        <v>0.10566852060494414</v>
      </c>
      <c r="K35" s="31">
        <v>98413</v>
      </c>
      <c r="L35" s="32">
        <v>0.53513656854945646</v>
      </c>
      <c r="M35" s="31">
        <v>912749</v>
      </c>
      <c r="N35" s="32">
        <v>6.342951880853831E-2</v>
      </c>
      <c r="O35" s="31">
        <v>38024</v>
      </c>
      <c r="P35" s="32">
        <v>-6.7902142471932159E-2</v>
      </c>
      <c r="Q35" s="31">
        <v>63963</v>
      </c>
      <c r="R35" s="32">
        <v>0.34980057821765453</v>
      </c>
      <c r="S35" s="31">
        <v>439492.9256181384</v>
      </c>
      <c r="T35" s="32">
        <v>0.2635521557820617</v>
      </c>
      <c r="U35" s="31">
        <v>135143</v>
      </c>
      <c r="V35" s="32">
        <v>0.26900793464481909</v>
      </c>
      <c r="W35" s="31">
        <v>86288</v>
      </c>
      <c r="X35" s="32">
        <v>0.22276385897290552</v>
      </c>
      <c r="Y35" s="31">
        <v>86090</v>
      </c>
      <c r="Z35" s="32">
        <v>0.21657905149511048</v>
      </c>
      <c r="AA35" s="31">
        <v>131971</v>
      </c>
      <c r="AB35" s="32">
        <v>0.31969680303196979</v>
      </c>
      <c r="AC35" s="31">
        <v>22755</v>
      </c>
      <c r="AD35" s="32">
        <v>0.2501373475442259</v>
      </c>
      <c r="AE35" s="31">
        <v>22083</v>
      </c>
      <c r="AF35" s="32">
        <v>0.15521029504080341</v>
      </c>
      <c r="AG35" s="31">
        <v>50828</v>
      </c>
      <c r="AH35" s="32">
        <v>0.37517924298585004</v>
      </c>
      <c r="AI35" s="31">
        <v>47144</v>
      </c>
      <c r="AJ35" s="32">
        <v>0.19572881527886987</v>
      </c>
      <c r="AK35" s="31">
        <v>52742</v>
      </c>
      <c r="AL35" s="32">
        <v>0.37545964271743393</v>
      </c>
      <c r="AM35" s="31">
        <v>8018</v>
      </c>
      <c r="AN35" s="32">
        <v>6.3113232564306454E-2</v>
      </c>
      <c r="AO35" s="31">
        <v>9249</v>
      </c>
      <c r="AP35" s="32">
        <v>-0.10212600718376852</v>
      </c>
      <c r="AQ35" s="31">
        <v>28954</v>
      </c>
      <c r="AR35" s="32">
        <v>4.128605336977631E-2</v>
      </c>
      <c r="AS35" s="31">
        <v>2345334</v>
      </c>
      <c r="AT35" s="32">
        <v>0.1461765671793509</v>
      </c>
      <c r="AU35" s="31">
        <v>2896885</v>
      </c>
      <c r="AV35" s="32">
        <v>5.8847889749711557E-2</v>
      </c>
      <c r="AW35" s="216"/>
    </row>
    <row r="36" spans="2:49" hidden="1" outlineLevel="1" x14ac:dyDescent="0.2">
      <c r="B36" s="43" t="s">
        <v>58</v>
      </c>
      <c r="C36" s="223">
        <v>119210</v>
      </c>
      <c r="D36" s="224">
        <v>-0.10338758687084448</v>
      </c>
      <c r="E36" s="223">
        <v>14433</v>
      </c>
      <c r="F36" s="224">
        <v>0.22542027508914919</v>
      </c>
      <c r="G36" s="223">
        <v>13347</v>
      </c>
      <c r="H36" s="224">
        <v>3.0815569972196588E-2</v>
      </c>
      <c r="I36" s="223">
        <v>54794</v>
      </c>
      <c r="J36" s="224">
        <v>0.21220299986726254</v>
      </c>
      <c r="K36" s="223">
        <v>23171</v>
      </c>
      <c r="L36" s="224">
        <v>0.71079444772593026</v>
      </c>
      <c r="M36" s="223">
        <v>145435</v>
      </c>
      <c r="N36" s="224">
        <v>4.6822140646368693E-2</v>
      </c>
      <c r="O36" s="223">
        <v>5979</v>
      </c>
      <c r="P36" s="224">
        <v>7.4136478517270454E-3</v>
      </c>
      <c r="Q36" s="223">
        <v>9859</v>
      </c>
      <c r="R36" s="224">
        <v>0.8472924864155893</v>
      </c>
      <c r="S36" s="223">
        <v>45035</v>
      </c>
      <c r="T36" s="224">
        <v>1.0130617997316906</v>
      </c>
      <c r="U36" s="223">
        <v>14808</v>
      </c>
      <c r="V36" s="224">
        <v>0.67910193899535098</v>
      </c>
      <c r="W36" s="223">
        <v>9424</v>
      </c>
      <c r="X36" s="224">
        <v>1.766069856178456</v>
      </c>
      <c r="Y36" s="223">
        <v>11647</v>
      </c>
      <c r="Z36" s="224">
        <v>1.571081677704194</v>
      </c>
      <c r="AA36" s="223">
        <v>9156</v>
      </c>
      <c r="AB36" s="224">
        <v>0.63034188034188032</v>
      </c>
      <c r="AC36" s="223">
        <v>4053</v>
      </c>
      <c r="AD36" s="224">
        <v>0.44183564567769484</v>
      </c>
      <c r="AE36" s="223">
        <v>3517</v>
      </c>
      <c r="AF36" s="224">
        <v>0.41643173580346349</v>
      </c>
      <c r="AG36" s="223">
        <v>9438</v>
      </c>
      <c r="AH36" s="224">
        <v>0.35779024600776865</v>
      </c>
      <c r="AI36" s="223">
        <v>9796</v>
      </c>
      <c r="AJ36" s="224">
        <v>0.69539633091034969</v>
      </c>
      <c r="AK36" s="223">
        <v>8967</v>
      </c>
      <c r="AL36" s="224">
        <v>0.42265587815326033</v>
      </c>
      <c r="AM36" s="223">
        <v>1730</v>
      </c>
      <c r="AN36" s="224">
        <v>0.32161955691367461</v>
      </c>
      <c r="AO36" s="223">
        <v>1679</v>
      </c>
      <c r="AP36" s="224">
        <v>0.17003484320557494</v>
      </c>
      <c r="AQ36" s="223">
        <v>4156</v>
      </c>
      <c r="AR36" s="224">
        <v>-0.35834491276825686</v>
      </c>
      <c r="AS36" s="223">
        <v>355389</v>
      </c>
      <c r="AT36" s="224">
        <v>0.22720162434865476</v>
      </c>
      <c r="AU36" s="225">
        <v>474599</v>
      </c>
      <c r="AV36" s="226">
        <v>0.12318098019401291</v>
      </c>
    </row>
    <row r="37" spans="2:49" hidden="1" outlineLevel="1" x14ac:dyDescent="0.2">
      <c r="B37" s="43" t="s">
        <v>59</v>
      </c>
      <c r="C37" s="223">
        <v>79433</v>
      </c>
      <c r="D37" s="224">
        <v>-0.21555401935611296</v>
      </c>
      <c r="E37" s="223">
        <v>16524</v>
      </c>
      <c r="F37" s="224">
        <v>0.50711419190076623</v>
      </c>
      <c r="G37" s="223">
        <v>12956</v>
      </c>
      <c r="H37" s="224">
        <v>0.51976539589442816</v>
      </c>
      <c r="I37" s="223">
        <v>58291</v>
      </c>
      <c r="J37" s="224">
        <v>0.16244889819523389</v>
      </c>
      <c r="K37" s="223">
        <v>17766</v>
      </c>
      <c r="L37" s="224">
        <v>0.91691842900302123</v>
      </c>
      <c r="M37" s="223">
        <v>133439</v>
      </c>
      <c r="N37" s="224">
        <v>6.4522819921659869E-2</v>
      </c>
      <c r="O37" s="223">
        <v>6038</v>
      </c>
      <c r="P37" s="224">
        <v>-7.421036491873656E-2</v>
      </c>
      <c r="Q37" s="223">
        <v>10752</v>
      </c>
      <c r="R37" s="224">
        <v>0.5593908629441624</v>
      </c>
      <c r="S37" s="223">
        <v>83291</v>
      </c>
      <c r="T37" s="224">
        <v>0.45047682151084989</v>
      </c>
      <c r="U37" s="223">
        <v>25949</v>
      </c>
      <c r="V37" s="224">
        <v>0.50141757796678821</v>
      </c>
      <c r="W37" s="223">
        <v>16117</v>
      </c>
      <c r="X37" s="224">
        <v>0.36134808683165809</v>
      </c>
      <c r="Y37" s="223">
        <v>17000</v>
      </c>
      <c r="Z37" s="224">
        <v>0.38809504368416747</v>
      </c>
      <c r="AA37" s="223">
        <v>24225</v>
      </c>
      <c r="AB37" s="224">
        <v>0.50887573964497035</v>
      </c>
      <c r="AC37" s="223">
        <v>3085</v>
      </c>
      <c r="AD37" s="224">
        <v>0.33261339092872566</v>
      </c>
      <c r="AE37" s="223">
        <v>2755</v>
      </c>
      <c r="AF37" s="224">
        <v>3.4547502816372422E-2</v>
      </c>
      <c r="AG37" s="223">
        <v>7550</v>
      </c>
      <c r="AH37" s="224">
        <v>0.61601027397260277</v>
      </c>
      <c r="AI37" s="223">
        <v>7471</v>
      </c>
      <c r="AJ37" s="224">
        <v>0.36456621004566214</v>
      </c>
      <c r="AK37" s="223">
        <v>8789</v>
      </c>
      <c r="AL37" s="224">
        <v>0.57933513027852657</v>
      </c>
      <c r="AM37" s="223">
        <v>1307</v>
      </c>
      <c r="AN37" s="224">
        <v>2.8324154209284025E-2</v>
      </c>
      <c r="AO37" s="223">
        <v>1403</v>
      </c>
      <c r="AP37" s="224">
        <v>-2.8429282160625791E-3</v>
      </c>
      <c r="AQ37" s="223">
        <v>3398</v>
      </c>
      <c r="AR37" s="224">
        <v>-0.26751455054968742</v>
      </c>
      <c r="AS37" s="223">
        <v>374815</v>
      </c>
      <c r="AT37" s="224">
        <v>0.23660100098646986</v>
      </c>
      <c r="AU37" s="225">
        <v>454248</v>
      </c>
      <c r="AV37" s="226">
        <v>0.12337243205947157</v>
      </c>
    </row>
    <row r="38" spans="2:49" hidden="1" outlineLevel="1" x14ac:dyDescent="0.2">
      <c r="B38" s="43" t="s">
        <v>60</v>
      </c>
      <c r="C38" s="223">
        <v>71412</v>
      </c>
      <c r="D38" s="224">
        <v>-0.12922814290940132</v>
      </c>
      <c r="E38" s="223">
        <v>15887</v>
      </c>
      <c r="F38" s="224">
        <v>0.27096000000000009</v>
      </c>
      <c r="G38" s="223">
        <v>11868</v>
      </c>
      <c r="H38" s="224">
        <v>0.16501423382742719</v>
      </c>
      <c r="I38" s="223">
        <v>52735</v>
      </c>
      <c r="J38" s="224">
        <v>0.14137610111897492</v>
      </c>
      <c r="K38" s="223">
        <v>18499</v>
      </c>
      <c r="L38" s="224">
        <v>0.6709421009845542</v>
      </c>
      <c r="M38" s="223">
        <v>121711</v>
      </c>
      <c r="N38" s="224">
        <v>8.2462490772774677E-2</v>
      </c>
      <c r="O38" s="223">
        <v>5490</v>
      </c>
      <c r="P38" s="224">
        <v>-0.1367924528301887</v>
      </c>
      <c r="Q38" s="223">
        <v>11683</v>
      </c>
      <c r="R38" s="224">
        <v>0.38096926713947998</v>
      </c>
      <c r="S38" s="223">
        <v>77916</v>
      </c>
      <c r="T38" s="224">
        <v>0.39099856415599143</v>
      </c>
      <c r="U38" s="223">
        <v>22245</v>
      </c>
      <c r="V38" s="224">
        <v>0.38987816307403933</v>
      </c>
      <c r="W38" s="223">
        <v>15632</v>
      </c>
      <c r="X38" s="224">
        <v>0.34272461776327101</v>
      </c>
      <c r="Y38" s="223">
        <v>16919</v>
      </c>
      <c r="Z38" s="224">
        <v>0.28808526836695858</v>
      </c>
      <c r="AA38" s="223">
        <v>23120</v>
      </c>
      <c r="AB38" s="224">
        <v>0.51775750016411748</v>
      </c>
      <c r="AC38" s="223">
        <v>3596</v>
      </c>
      <c r="AD38" s="224">
        <v>0.52243861134631664</v>
      </c>
      <c r="AE38" s="223">
        <v>3549</v>
      </c>
      <c r="AF38" s="224">
        <v>0.27661870503597119</v>
      </c>
      <c r="AG38" s="223">
        <v>4430</v>
      </c>
      <c r="AH38" s="224">
        <v>0.23158187378370854</v>
      </c>
      <c r="AI38" s="223">
        <v>6014</v>
      </c>
      <c r="AJ38" s="224">
        <v>0.1739215303533086</v>
      </c>
      <c r="AK38" s="223">
        <v>7791</v>
      </c>
      <c r="AL38" s="224">
        <v>0.52465753424657535</v>
      </c>
      <c r="AM38" s="223">
        <v>1078</v>
      </c>
      <c r="AN38" s="224">
        <v>0.40364583333333326</v>
      </c>
      <c r="AO38" s="223">
        <v>1006</v>
      </c>
      <c r="AP38" s="224">
        <v>-0.25426241660489246</v>
      </c>
      <c r="AQ38" s="223">
        <v>2964</v>
      </c>
      <c r="AR38" s="224">
        <v>-7.7497665732959797E-2</v>
      </c>
      <c r="AS38" s="223">
        <v>346217</v>
      </c>
      <c r="AT38" s="224">
        <v>0.20407808386398973</v>
      </c>
      <c r="AU38" s="225">
        <v>346217</v>
      </c>
      <c r="AV38" s="226">
        <v>-6.3131347298178597E-2</v>
      </c>
    </row>
    <row r="39" spans="2:49" hidden="1" outlineLevel="1" x14ac:dyDescent="0.2">
      <c r="B39" s="43" t="s">
        <v>61</v>
      </c>
      <c r="C39" s="223">
        <v>69909</v>
      </c>
      <c r="D39" s="224">
        <v>-8.8682344352904341E-2</v>
      </c>
      <c r="E39" s="223">
        <v>10695</v>
      </c>
      <c r="F39" s="224">
        <v>1.4417148819121595E-2</v>
      </c>
      <c r="G39" s="223">
        <v>12504</v>
      </c>
      <c r="H39" s="224">
        <v>9.8287220026350486E-2</v>
      </c>
      <c r="I39" s="223">
        <v>52591</v>
      </c>
      <c r="J39" s="224">
        <v>2.2017956391620297E-2</v>
      </c>
      <c r="K39" s="223">
        <v>11448</v>
      </c>
      <c r="L39" s="224">
        <v>0.26974267968056798</v>
      </c>
      <c r="M39" s="223">
        <v>109917</v>
      </c>
      <c r="N39" s="224">
        <v>-4.2676607122638655E-2</v>
      </c>
      <c r="O39" s="223">
        <v>5758</v>
      </c>
      <c r="P39" s="224">
        <v>-0.11278890600924496</v>
      </c>
      <c r="Q39" s="223">
        <v>12860</v>
      </c>
      <c r="R39" s="224">
        <v>0.31708316263826308</v>
      </c>
      <c r="S39" s="223">
        <v>69097</v>
      </c>
      <c r="T39" s="224">
        <v>9.3743057175397437E-2</v>
      </c>
      <c r="U39" s="223">
        <v>20262</v>
      </c>
      <c r="V39" s="224">
        <v>6.2116685013366979E-2</v>
      </c>
      <c r="W39" s="223">
        <v>12928</v>
      </c>
      <c r="X39" s="224">
        <v>-3.1029830610103448E-2</v>
      </c>
      <c r="Y39" s="223">
        <v>11990</v>
      </c>
      <c r="Z39" s="224">
        <v>-5.5608065532451123E-2</v>
      </c>
      <c r="AA39" s="223">
        <v>23917</v>
      </c>
      <c r="AB39" s="224">
        <v>0.32430786267995559</v>
      </c>
      <c r="AC39" s="223">
        <v>2522</v>
      </c>
      <c r="AD39" s="224">
        <v>0.13706041478809738</v>
      </c>
      <c r="AE39" s="223">
        <v>3483</v>
      </c>
      <c r="AF39" s="224">
        <v>5.353901996370225E-2</v>
      </c>
      <c r="AG39" s="223">
        <v>7758</v>
      </c>
      <c r="AH39" s="224">
        <v>0.26806145799280801</v>
      </c>
      <c r="AI39" s="223">
        <v>6129</v>
      </c>
      <c r="AJ39" s="224">
        <v>5.1466803911477177E-2</v>
      </c>
      <c r="AK39" s="223">
        <v>5479</v>
      </c>
      <c r="AL39" s="224">
        <v>2.8147870144492382E-2</v>
      </c>
      <c r="AM39" s="223">
        <v>774</v>
      </c>
      <c r="AN39" s="224">
        <v>-9.2614302461899167E-2</v>
      </c>
      <c r="AO39" s="223">
        <v>1085</v>
      </c>
      <c r="AP39" s="224">
        <v>-0.28992146596858637</v>
      </c>
      <c r="AQ39" s="223">
        <v>3551</v>
      </c>
      <c r="AR39" s="224">
        <v>-3.9231601731601784E-2</v>
      </c>
      <c r="AS39" s="223">
        <v>315651</v>
      </c>
      <c r="AT39" s="224">
        <v>3.3142950658702208E-2</v>
      </c>
      <c r="AU39" s="225">
        <v>385560</v>
      </c>
      <c r="AV39" s="226">
        <v>8.69355923157622E-3</v>
      </c>
    </row>
    <row r="40" spans="2:49" ht="15" customHeight="1" collapsed="1" x14ac:dyDescent="0.25">
      <c r="B40" s="145">
        <v>2011</v>
      </c>
      <c r="C40" s="232">
        <v>1302302</v>
      </c>
      <c r="D40" s="233">
        <v>-0.11177451124824711</v>
      </c>
      <c r="E40" s="232">
        <v>154131</v>
      </c>
      <c r="F40" s="233">
        <v>9.1262452120843163E-2</v>
      </c>
      <c r="G40" s="232">
        <v>140759</v>
      </c>
      <c r="H40" s="233">
        <v>0.10963169678050022</v>
      </c>
      <c r="I40" s="232">
        <v>589284</v>
      </c>
      <c r="J40" s="233">
        <v>9.8684823829038315E-2</v>
      </c>
      <c r="K40" s="232">
        <v>161409</v>
      </c>
      <c r="L40" s="233">
        <v>0.45540697726842372</v>
      </c>
      <c r="M40" s="232">
        <v>1658315</v>
      </c>
      <c r="N40" s="233">
        <v>0.10605875671396214</v>
      </c>
      <c r="O40" s="232">
        <v>74083</v>
      </c>
      <c r="P40" s="233">
        <v>9.1896592382973763E-2</v>
      </c>
      <c r="Q40" s="232">
        <v>117723</v>
      </c>
      <c r="R40" s="233">
        <v>0.30208713541493837</v>
      </c>
      <c r="S40" s="232">
        <v>478104.71389312908</v>
      </c>
      <c r="T40" s="233">
        <v>0.23628878790151675</v>
      </c>
      <c r="U40" s="232">
        <v>155732</v>
      </c>
      <c r="V40" s="233">
        <v>0.28770113611933379</v>
      </c>
      <c r="W40" s="232">
        <v>95462</v>
      </c>
      <c r="X40" s="233">
        <v>0.20188349050071142</v>
      </c>
      <c r="Y40" s="232">
        <v>95785</v>
      </c>
      <c r="Z40" s="233">
        <v>0.22430850247967693</v>
      </c>
      <c r="AA40" s="232">
        <v>131125</v>
      </c>
      <c r="AB40" s="233">
        <v>0.21271676300578024</v>
      </c>
      <c r="AC40" s="232">
        <v>41379</v>
      </c>
      <c r="AD40" s="233">
        <v>0.33214216727834645</v>
      </c>
      <c r="AE40" s="232">
        <v>34316</v>
      </c>
      <c r="AF40" s="233">
        <v>0.13727049777954536</v>
      </c>
      <c r="AG40" s="232">
        <v>111782</v>
      </c>
      <c r="AH40" s="233">
        <v>0.36332812957361704</v>
      </c>
      <c r="AI40" s="232">
        <v>93981</v>
      </c>
      <c r="AJ40" s="233">
        <v>0.20933434560498254</v>
      </c>
      <c r="AK40" s="232">
        <v>109247</v>
      </c>
      <c r="AL40" s="233">
        <v>0.18475019249330349</v>
      </c>
      <c r="AM40" s="232">
        <v>13158</v>
      </c>
      <c r="AN40" s="233">
        <v>3.7288135593220417E-2</v>
      </c>
      <c r="AO40" s="232">
        <v>18684</v>
      </c>
      <c r="AP40" s="233">
        <v>-2.2343153157867168E-2</v>
      </c>
      <c r="AQ40" s="232">
        <v>61546</v>
      </c>
      <c r="AR40" s="233">
        <v>1.6331720527767324E-2</v>
      </c>
      <c r="AS40" s="232">
        <v>3857901</v>
      </c>
      <c r="AT40" s="233">
        <v>0.14643071419592824</v>
      </c>
      <c r="AU40" s="234">
        <v>5160203</v>
      </c>
      <c r="AV40" s="235">
        <v>6.8072009231421982E-2</v>
      </c>
    </row>
    <row r="41" spans="2:49" ht="15" hidden="1" customHeight="1" outlineLevel="1" x14ac:dyDescent="0.2">
      <c r="B41" s="43" t="s">
        <v>49</v>
      </c>
      <c r="C41" s="223">
        <v>92643</v>
      </c>
      <c r="D41" s="224">
        <v>-5.0993126478933837E-2</v>
      </c>
      <c r="E41" s="223">
        <v>12706</v>
      </c>
      <c r="F41" s="224">
        <v>0.19462203836028591</v>
      </c>
      <c r="G41" s="223">
        <v>11913</v>
      </c>
      <c r="H41" s="224">
        <v>4.3718240756965177E-2</v>
      </c>
      <c r="I41" s="223">
        <v>50256</v>
      </c>
      <c r="J41" s="224">
        <v>0.1218858826680953</v>
      </c>
      <c r="K41" s="223">
        <v>9803</v>
      </c>
      <c r="L41" s="224">
        <v>0.43760082123478505</v>
      </c>
      <c r="M41" s="223">
        <v>125236</v>
      </c>
      <c r="N41" s="224">
        <v>0.10398448519040904</v>
      </c>
      <c r="O41" s="223">
        <v>3821</v>
      </c>
      <c r="P41" s="224">
        <v>-0.17933848797250862</v>
      </c>
      <c r="Q41" s="223">
        <v>8050</v>
      </c>
      <c r="R41" s="224">
        <v>0.16329479768786137</v>
      </c>
      <c r="S41" s="223">
        <v>60337.048948067997</v>
      </c>
      <c r="T41" s="224">
        <v>6.4588707895644637E-2</v>
      </c>
      <c r="U41" s="223">
        <v>17601</v>
      </c>
      <c r="V41" s="224">
        <v>8.5377034150813103E-3</v>
      </c>
      <c r="W41" s="223">
        <v>10959</v>
      </c>
      <c r="X41" s="224">
        <v>-3.6366942449314044E-3</v>
      </c>
      <c r="Y41" s="223">
        <v>11093</v>
      </c>
      <c r="Z41" s="224">
        <v>4.4047058823529328E-2</v>
      </c>
      <c r="AA41" s="223">
        <v>20684</v>
      </c>
      <c r="AB41" s="224">
        <v>0.17516050224419066</v>
      </c>
      <c r="AC41" s="223">
        <v>2193</v>
      </c>
      <c r="AD41" s="224">
        <v>2.0000000000000018E-2</v>
      </c>
      <c r="AE41" s="223">
        <v>2780</v>
      </c>
      <c r="AF41" s="224">
        <v>1.0541621228644216E-2</v>
      </c>
      <c r="AG41" s="223">
        <v>6599</v>
      </c>
      <c r="AH41" s="224">
        <v>0.50903270066316031</v>
      </c>
      <c r="AI41" s="223">
        <v>5465</v>
      </c>
      <c r="AJ41" s="224">
        <v>-5.8407994486560977E-2</v>
      </c>
      <c r="AK41" s="223">
        <v>7238</v>
      </c>
      <c r="AL41" s="224">
        <v>0.35062511662623619</v>
      </c>
      <c r="AM41" s="223">
        <v>1240</v>
      </c>
      <c r="AN41" s="224">
        <v>8.4864391951006146E-2</v>
      </c>
      <c r="AO41" s="223">
        <v>1549</v>
      </c>
      <c r="AP41" s="224">
        <v>-0.10720461095100864</v>
      </c>
      <c r="AQ41" s="223">
        <v>4186</v>
      </c>
      <c r="AR41" s="224">
        <v>-8.761543926118831E-3</v>
      </c>
      <c r="AS41" s="223">
        <v>313372</v>
      </c>
      <c r="AT41" s="224">
        <v>0.10772863525818677</v>
      </c>
      <c r="AU41" s="225">
        <v>406015</v>
      </c>
      <c r="AV41" s="226">
        <v>6.7008832719694489E-2</v>
      </c>
    </row>
    <row r="42" spans="2:49" ht="15" hidden="1" customHeight="1" outlineLevel="1" x14ac:dyDescent="0.2">
      <c r="B42" s="43" t="s">
        <v>50</v>
      </c>
      <c r="C42" s="223">
        <v>80313</v>
      </c>
      <c r="D42" s="224">
        <v>-3.5985644152632945E-2</v>
      </c>
      <c r="E42" s="223">
        <v>11387</v>
      </c>
      <c r="F42" s="224">
        <v>0.19548556430446196</v>
      </c>
      <c r="G42" s="223">
        <v>11806</v>
      </c>
      <c r="H42" s="224">
        <v>2.0838737570255006E-2</v>
      </c>
      <c r="I42" s="223">
        <v>54121</v>
      </c>
      <c r="J42" s="224">
        <v>1.3501872659176017E-2</v>
      </c>
      <c r="K42" s="223">
        <v>7872</v>
      </c>
      <c r="L42" s="224">
        <v>0.25450199203187251</v>
      </c>
      <c r="M42" s="223">
        <v>122455</v>
      </c>
      <c r="N42" s="224">
        <v>0.10105560351028631</v>
      </c>
      <c r="O42" s="223">
        <v>4802</v>
      </c>
      <c r="P42" s="224">
        <v>-6.0090037189273859E-2</v>
      </c>
      <c r="Q42" s="223">
        <v>6274</v>
      </c>
      <c r="R42" s="224">
        <v>0.2350393700787401</v>
      </c>
      <c r="S42" s="223">
        <v>64467.116315927065</v>
      </c>
      <c r="T42" s="224">
        <v>5.5763809610409831E-2</v>
      </c>
      <c r="U42" s="223">
        <v>21892</v>
      </c>
      <c r="V42" s="224">
        <v>0.18354327728820885</v>
      </c>
      <c r="W42" s="223">
        <v>13082</v>
      </c>
      <c r="X42" s="224">
        <v>-3.160855725812417E-2</v>
      </c>
      <c r="Y42" s="223">
        <v>10099</v>
      </c>
      <c r="Z42" s="224">
        <v>-3.5618792971734203E-2</v>
      </c>
      <c r="AA42" s="223">
        <v>19394</v>
      </c>
      <c r="AB42" s="224">
        <v>4.3529728275490953E-2</v>
      </c>
      <c r="AC42" s="223">
        <v>3163</v>
      </c>
      <c r="AD42" s="224">
        <v>0.17758749069247948</v>
      </c>
      <c r="AE42" s="223">
        <v>3434</v>
      </c>
      <c r="AF42" s="224">
        <v>0.14428523825391526</v>
      </c>
      <c r="AG42" s="223">
        <v>6592</v>
      </c>
      <c r="AH42" s="224">
        <v>0.4268398268398268</v>
      </c>
      <c r="AI42" s="223">
        <v>5781</v>
      </c>
      <c r="AJ42" s="224">
        <v>0.15967903711133391</v>
      </c>
      <c r="AK42" s="223">
        <v>6833</v>
      </c>
      <c r="AL42" s="224">
        <v>0.32782743878740761</v>
      </c>
      <c r="AM42" s="223">
        <v>847</v>
      </c>
      <c r="AN42" s="224">
        <v>-0.18085106382978722</v>
      </c>
      <c r="AO42" s="223">
        <v>1048</v>
      </c>
      <c r="AP42" s="224">
        <v>-0.25409252669039151</v>
      </c>
      <c r="AQ42" s="223">
        <v>5444</v>
      </c>
      <c r="AR42" s="224">
        <v>1.2864342713145738</v>
      </c>
      <c r="AS42" s="223">
        <v>316326</v>
      </c>
      <c r="AT42" s="224">
        <v>9.6484812351165239E-2</v>
      </c>
      <c r="AU42" s="225">
        <v>396639</v>
      </c>
      <c r="AV42" s="226">
        <v>6.6801684767698877E-2</v>
      </c>
    </row>
    <row r="43" spans="2:49" ht="15" hidden="1" customHeight="1" outlineLevel="1" x14ac:dyDescent="0.2">
      <c r="B43" s="43" t="s">
        <v>51</v>
      </c>
      <c r="C43" s="223">
        <v>110043</v>
      </c>
      <c r="D43" s="224">
        <v>-4.9632956213835344E-2</v>
      </c>
      <c r="E43" s="223">
        <v>13916</v>
      </c>
      <c r="F43" s="224">
        <v>4.1460859152821383E-2</v>
      </c>
      <c r="G43" s="223">
        <v>10024</v>
      </c>
      <c r="H43" s="224">
        <v>8.1687709075213055E-2</v>
      </c>
      <c r="I43" s="223">
        <v>48166</v>
      </c>
      <c r="J43" s="224">
        <v>8.7317711860580571E-2</v>
      </c>
      <c r="K43" s="223">
        <v>9854</v>
      </c>
      <c r="L43" s="224">
        <v>0.21444417056938625</v>
      </c>
      <c r="M43" s="223">
        <v>154556</v>
      </c>
      <c r="N43" s="224">
        <v>8.7549432146023509E-2</v>
      </c>
      <c r="O43" s="223">
        <v>6136</v>
      </c>
      <c r="P43" s="224">
        <v>7.2352324362111142E-2</v>
      </c>
      <c r="Q43" s="223">
        <v>4485</v>
      </c>
      <c r="R43" s="224">
        <v>-9.0448184952342303E-2</v>
      </c>
      <c r="S43" s="223">
        <v>39349.760354143305</v>
      </c>
      <c r="T43" s="224">
        <v>0.26522243058200901</v>
      </c>
      <c r="U43" s="223">
        <v>12386</v>
      </c>
      <c r="V43" s="224">
        <v>0.32300790429395421</v>
      </c>
      <c r="W43" s="223">
        <v>8146</v>
      </c>
      <c r="X43" s="224">
        <v>0.39725557461406513</v>
      </c>
      <c r="Y43" s="223">
        <v>7342</v>
      </c>
      <c r="Z43" s="224">
        <v>4.0090664400056708E-2</v>
      </c>
      <c r="AA43" s="223">
        <v>11475</v>
      </c>
      <c r="AB43" s="224">
        <v>0.29646367642074334</v>
      </c>
      <c r="AC43" s="223">
        <v>4143</v>
      </c>
      <c r="AD43" s="224">
        <v>0.13196721311475401</v>
      </c>
      <c r="AE43" s="223">
        <v>2565</v>
      </c>
      <c r="AF43" s="224">
        <v>0.20309568480300189</v>
      </c>
      <c r="AG43" s="223">
        <v>8461</v>
      </c>
      <c r="AH43" s="224">
        <v>0.27616892911010549</v>
      </c>
      <c r="AI43" s="223">
        <v>6488</v>
      </c>
      <c r="AJ43" s="224">
        <v>8.5496657857919711E-3</v>
      </c>
      <c r="AK43" s="223">
        <v>7645</v>
      </c>
      <c r="AL43" s="224">
        <v>0.38170974155069581</v>
      </c>
      <c r="AM43" s="223">
        <v>1042</v>
      </c>
      <c r="AN43" s="224">
        <v>-0.10481099656357384</v>
      </c>
      <c r="AO43" s="223">
        <v>1479</v>
      </c>
      <c r="AP43" s="224">
        <v>2.5658807212205259E-2</v>
      </c>
      <c r="AQ43" s="223">
        <v>5255</v>
      </c>
      <c r="AR43" s="224">
        <v>0.65407617248977012</v>
      </c>
      <c r="AS43" s="223">
        <v>323564</v>
      </c>
      <c r="AT43" s="224">
        <v>0.11928490630653688</v>
      </c>
      <c r="AU43" s="225">
        <v>433607</v>
      </c>
      <c r="AV43" s="226">
        <v>7.0975693492495218E-2</v>
      </c>
    </row>
    <row r="44" spans="2:49" ht="15" hidden="1" customHeight="1" outlineLevel="1" x14ac:dyDescent="0.2">
      <c r="B44" s="43" t="s">
        <v>52</v>
      </c>
      <c r="C44" s="223">
        <v>129258</v>
      </c>
      <c r="D44" s="224">
        <v>-3.0067909803774384E-2</v>
      </c>
      <c r="E44" s="223">
        <v>9228</v>
      </c>
      <c r="F44" s="224">
        <v>3.2615786040444128E-3</v>
      </c>
      <c r="G44" s="223">
        <v>9808</v>
      </c>
      <c r="H44" s="224">
        <v>0.19101396478445665</v>
      </c>
      <c r="I44" s="223">
        <v>41933</v>
      </c>
      <c r="J44" s="224">
        <v>0.14856610698731809</v>
      </c>
      <c r="K44" s="223">
        <v>6284</v>
      </c>
      <c r="L44" s="224">
        <v>0.19558599695585999</v>
      </c>
      <c r="M44" s="223">
        <v>114938</v>
      </c>
      <c r="N44" s="224">
        <v>-3.6581137309292799E-3</v>
      </c>
      <c r="O44" s="223">
        <v>4940</v>
      </c>
      <c r="P44" s="224">
        <v>5.2407328504473716E-2</v>
      </c>
      <c r="Q44" s="223">
        <v>6497</v>
      </c>
      <c r="R44" s="224">
        <v>0.24966339680707827</v>
      </c>
      <c r="S44" s="223">
        <v>4264.2374809146168</v>
      </c>
      <c r="T44" s="224">
        <v>-0.30545102187444351</v>
      </c>
      <c r="U44" s="223">
        <v>1767</v>
      </c>
      <c r="V44" s="224">
        <v>-0.18458698661744344</v>
      </c>
      <c r="W44" s="223">
        <v>1198</v>
      </c>
      <c r="X44" s="224">
        <v>-7.5617283950617287E-2</v>
      </c>
      <c r="Y44" s="223">
        <v>1075</v>
      </c>
      <c r="Z44" s="224">
        <v>-0.50231481481481488</v>
      </c>
      <c r="AA44" s="223">
        <v>225</v>
      </c>
      <c r="AB44" s="224">
        <v>-0.56479690522243708</v>
      </c>
      <c r="AC44" s="223">
        <v>2490</v>
      </c>
      <c r="AD44" s="224">
        <v>4.5779084418311689E-2</v>
      </c>
      <c r="AE44" s="223">
        <v>2150</v>
      </c>
      <c r="AF44" s="224">
        <v>0.32063882063882065</v>
      </c>
      <c r="AG44" s="223">
        <v>7346</v>
      </c>
      <c r="AH44" s="224">
        <v>0.37462574850299402</v>
      </c>
      <c r="AI44" s="223">
        <v>8037</v>
      </c>
      <c r="AJ44" s="224">
        <v>8.5347738014854846E-2</v>
      </c>
      <c r="AK44" s="223">
        <v>8362</v>
      </c>
      <c r="AL44" s="224">
        <v>0.15753045404208188</v>
      </c>
      <c r="AM44" s="223">
        <v>933</v>
      </c>
      <c r="AN44" s="224">
        <v>-0.2420796100731113</v>
      </c>
      <c r="AO44" s="223">
        <v>1704</v>
      </c>
      <c r="AP44" s="224">
        <v>-1.7574692442882123E-3</v>
      </c>
      <c r="AQ44" s="223">
        <v>5500</v>
      </c>
      <c r="AR44" s="224">
        <v>0.59976730657358934</v>
      </c>
      <c r="AS44" s="223">
        <v>234415</v>
      </c>
      <c r="AT44" s="224">
        <v>6.0946191202494671E-2</v>
      </c>
      <c r="AU44" s="225">
        <v>363673</v>
      </c>
      <c r="AV44" s="226">
        <v>2.6704195768659567E-2</v>
      </c>
    </row>
    <row r="45" spans="2:49" ht="15" hidden="1" customHeight="1" outlineLevel="1" x14ac:dyDescent="0.2">
      <c r="B45" s="43" t="s">
        <v>53</v>
      </c>
      <c r="C45" s="223">
        <v>203180</v>
      </c>
      <c r="D45" s="224">
        <v>-8.884215058006828E-2</v>
      </c>
      <c r="E45" s="223">
        <v>13538</v>
      </c>
      <c r="F45" s="224">
        <v>-7.1149228130360176E-2</v>
      </c>
      <c r="G45" s="223">
        <v>10199</v>
      </c>
      <c r="H45" s="224">
        <v>-1.1149893348846196E-2</v>
      </c>
      <c r="I45" s="223">
        <v>36979</v>
      </c>
      <c r="J45" s="224">
        <v>5.3322699176802324E-2</v>
      </c>
      <c r="K45" s="223">
        <v>9743</v>
      </c>
      <c r="L45" s="224">
        <v>-6.5060934651185121E-2</v>
      </c>
      <c r="M45" s="223">
        <v>124612</v>
      </c>
      <c r="N45" s="224">
        <v>8.2152285674586656E-2</v>
      </c>
      <c r="O45" s="223">
        <v>4809</v>
      </c>
      <c r="P45" s="224">
        <v>-0.13909774436090228</v>
      </c>
      <c r="Q45" s="223">
        <v>15211</v>
      </c>
      <c r="R45" s="224">
        <v>-2.2115075538412077E-2</v>
      </c>
      <c r="S45" s="223">
        <v>4470.6157833301049</v>
      </c>
      <c r="T45" s="224">
        <v>0.44910949709688652</v>
      </c>
      <c r="U45" s="223">
        <v>1455</v>
      </c>
      <c r="V45" s="224">
        <v>0.86777920410783049</v>
      </c>
      <c r="W45" s="223">
        <v>1469</v>
      </c>
      <c r="X45" s="224">
        <v>0.95086321381142103</v>
      </c>
      <c r="Y45" s="223">
        <v>1171</v>
      </c>
      <c r="Z45" s="224">
        <v>-0.20285908781484008</v>
      </c>
      <c r="AA45" s="223">
        <v>374</v>
      </c>
      <c r="AB45" s="224">
        <v>3.4000000000000004</v>
      </c>
      <c r="AC45" s="223">
        <v>1865</v>
      </c>
      <c r="AD45" s="224">
        <v>-8.846529814271753E-2</v>
      </c>
      <c r="AE45" s="223">
        <v>2077</v>
      </c>
      <c r="AF45" s="224">
        <v>0.2459508098380323</v>
      </c>
      <c r="AG45" s="223">
        <v>8994</v>
      </c>
      <c r="AH45" s="224">
        <v>0.41704742397983297</v>
      </c>
      <c r="AI45" s="223">
        <v>7495</v>
      </c>
      <c r="AJ45" s="224">
        <v>0.22687837616631201</v>
      </c>
      <c r="AK45" s="223">
        <v>13864</v>
      </c>
      <c r="AL45" s="224">
        <v>0.21977828611648786</v>
      </c>
      <c r="AM45" s="223">
        <v>761</v>
      </c>
      <c r="AN45" s="224">
        <v>-0.27316141356255974</v>
      </c>
      <c r="AO45" s="223">
        <v>2253</v>
      </c>
      <c r="AP45" s="224">
        <v>1.3495276653171295E-2</v>
      </c>
      <c r="AQ45" s="223">
        <v>5149</v>
      </c>
      <c r="AR45" s="224">
        <v>0.22887828162291179</v>
      </c>
      <c r="AS45" s="223">
        <v>262018</v>
      </c>
      <c r="AT45" s="224">
        <v>7.0374319317295209E-2</v>
      </c>
      <c r="AU45" s="225">
        <v>465198</v>
      </c>
      <c r="AV45" s="226">
        <v>-5.5239406390156232E-3</v>
      </c>
    </row>
    <row r="46" spans="2:49" ht="15" hidden="1" customHeight="1" outlineLevel="1" x14ac:dyDescent="0.2">
      <c r="B46" s="43" t="s">
        <v>54</v>
      </c>
      <c r="C46" s="223">
        <v>173912</v>
      </c>
      <c r="D46" s="224">
        <v>-3.7714133947147066E-2</v>
      </c>
      <c r="E46" s="223">
        <v>14393</v>
      </c>
      <c r="F46" s="224">
        <v>-8.9741968125474303E-2</v>
      </c>
      <c r="G46" s="223">
        <v>12322</v>
      </c>
      <c r="H46" s="224">
        <v>0.10076826871538325</v>
      </c>
      <c r="I46" s="223">
        <v>38658</v>
      </c>
      <c r="J46" s="224">
        <v>7.7634990103977897E-2</v>
      </c>
      <c r="K46" s="223">
        <v>10252</v>
      </c>
      <c r="L46" s="224">
        <v>0.29772151898734167</v>
      </c>
      <c r="M46" s="223">
        <v>136262</v>
      </c>
      <c r="N46" s="224">
        <v>9.6985066215835358E-2</v>
      </c>
      <c r="O46" s="223">
        <v>6394</v>
      </c>
      <c r="P46" s="224">
        <v>4.5796532548249891E-2</v>
      </c>
      <c r="Q46" s="223">
        <v>8300</v>
      </c>
      <c r="R46" s="224">
        <v>0.18605315804515565</v>
      </c>
      <c r="S46" s="223">
        <v>6107.9723735120051</v>
      </c>
      <c r="T46" s="224">
        <v>-1.0961413961292354E-2</v>
      </c>
      <c r="U46" s="223">
        <v>1976</v>
      </c>
      <c r="V46" s="224">
        <v>-6.3950734249170971E-2</v>
      </c>
      <c r="W46" s="223">
        <v>2077</v>
      </c>
      <c r="X46" s="224">
        <v>0.15517241379310343</v>
      </c>
      <c r="Y46" s="223">
        <v>1683</v>
      </c>
      <c r="Z46" s="224">
        <v>-0.11884816753926697</v>
      </c>
      <c r="AA46" s="223">
        <v>372</v>
      </c>
      <c r="AB46" s="224">
        <v>4.2016806722689148E-2</v>
      </c>
      <c r="AC46" s="223">
        <v>3209</v>
      </c>
      <c r="AD46" s="224">
        <v>-3.5177390258568808E-2</v>
      </c>
      <c r="AE46" s="223">
        <v>2685</v>
      </c>
      <c r="AF46" s="224">
        <v>0.19227353463587926</v>
      </c>
      <c r="AG46" s="223">
        <v>10098</v>
      </c>
      <c r="AH46" s="224">
        <v>0.40406006674082318</v>
      </c>
      <c r="AI46" s="223">
        <v>9779</v>
      </c>
      <c r="AJ46" s="224">
        <v>0.18763662861306774</v>
      </c>
      <c r="AK46" s="223">
        <v>10740</v>
      </c>
      <c r="AL46" s="224">
        <v>3.6279428791972101E-2</v>
      </c>
      <c r="AM46" s="223">
        <v>1506</v>
      </c>
      <c r="AN46" s="224">
        <v>0.11225997045790259</v>
      </c>
      <c r="AO46" s="223">
        <v>2105</v>
      </c>
      <c r="AP46" s="224">
        <v>5.9386009058882694E-2</v>
      </c>
      <c r="AQ46" s="223">
        <v>4536</v>
      </c>
      <c r="AR46" s="224">
        <v>1.3404825737265424E-2</v>
      </c>
      <c r="AS46" s="223">
        <v>277347</v>
      </c>
      <c r="AT46" s="224">
        <v>9.4213447904460956E-2</v>
      </c>
      <c r="AU46" s="225">
        <v>451259</v>
      </c>
      <c r="AV46" s="226">
        <v>3.9300314374877576E-2</v>
      </c>
    </row>
    <row r="47" spans="2:49" ht="15" hidden="1" customHeight="1" outlineLevel="1" x14ac:dyDescent="0.2">
      <c r="B47" s="43" t="s">
        <v>55</v>
      </c>
      <c r="C47" s="223">
        <v>144320</v>
      </c>
      <c r="D47" s="224">
        <v>7.2987219615919363E-2</v>
      </c>
      <c r="E47" s="223">
        <v>6938</v>
      </c>
      <c r="F47" s="224">
        <v>-0.24595152700793388</v>
      </c>
      <c r="G47" s="223">
        <v>8914</v>
      </c>
      <c r="H47" s="224">
        <v>0.15841455490578293</v>
      </c>
      <c r="I47" s="223">
        <v>34681</v>
      </c>
      <c r="J47" s="224">
        <v>3.4358316681082135E-2</v>
      </c>
      <c r="K47" s="223">
        <v>6068</v>
      </c>
      <c r="L47" s="224">
        <v>0.18794048551292097</v>
      </c>
      <c r="M47" s="223">
        <v>120231</v>
      </c>
      <c r="N47" s="224">
        <v>9.3695136039879667E-2</v>
      </c>
      <c r="O47" s="223">
        <v>5964</v>
      </c>
      <c r="P47" s="224">
        <v>3.4518647007805825E-2</v>
      </c>
      <c r="Q47" s="223">
        <v>5900</v>
      </c>
      <c r="R47" s="224">
        <v>0.11573373676248111</v>
      </c>
      <c r="S47" s="223">
        <v>4738.9289872377249</v>
      </c>
      <c r="T47" s="224">
        <v>-4.9026404066173424E-2</v>
      </c>
      <c r="U47" s="223">
        <v>1611</v>
      </c>
      <c r="V47" s="224">
        <v>4.542504866969499E-2</v>
      </c>
      <c r="W47" s="223">
        <v>1227</v>
      </c>
      <c r="X47" s="224">
        <v>0.22089552238805976</v>
      </c>
      <c r="Y47" s="223">
        <v>1491</v>
      </c>
      <c r="Z47" s="224">
        <v>-0.33733333333333337</v>
      </c>
      <c r="AA47" s="223">
        <v>410</v>
      </c>
      <c r="AB47" s="224">
        <v>1.1925133689839571</v>
      </c>
      <c r="AC47" s="223">
        <v>1952</v>
      </c>
      <c r="AD47" s="224">
        <v>-0.10786106032906762</v>
      </c>
      <c r="AE47" s="223">
        <v>1737</v>
      </c>
      <c r="AF47" s="224">
        <v>0.22323943661971835</v>
      </c>
      <c r="AG47" s="223">
        <v>6927</v>
      </c>
      <c r="AH47" s="224">
        <v>0.10337687161516396</v>
      </c>
      <c r="AI47" s="223">
        <v>8009</v>
      </c>
      <c r="AJ47" s="224">
        <v>-9.9505284461434695E-2</v>
      </c>
      <c r="AK47" s="223">
        <v>7625</v>
      </c>
      <c r="AL47" s="224">
        <v>-0.12103746397694526</v>
      </c>
      <c r="AM47" s="223">
        <v>1254</v>
      </c>
      <c r="AN47" s="224">
        <v>0.11367673179396087</v>
      </c>
      <c r="AO47" s="223">
        <v>1693</v>
      </c>
      <c r="AP47" s="224">
        <v>0.29138062547673527</v>
      </c>
      <c r="AQ47" s="223">
        <v>7991</v>
      </c>
      <c r="AR47" s="224">
        <v>1.0164017158718144</v>
      </c>
      <c r="AS47" s="223">
        <v>230623</v>
      </c>
      <c r="AT47" s="224">
        <v>7.0896891179680122E-2</v>
      </c>
      <c r="AU47" s="225">
        <v>374943</v>
      </c>
      <c r="AV47" s="226">
        <v>7.1700518496075505E-2</v>
      </c>
    </row>
    <row r="48" spans="2:49" ht="15" hidden="1" customHeight="1" outlineLevel="1" x14ac:dyDescent="0.2">
      <c r="B48" s="43" t="s">
        <v>56</v>
      </c>
      <c r="C48" s="223">
        <v>139577</v>
      </c>
      <c r="D48" s="224">
        <v>6.278791755183466E-2</v>
      </c>
      <c r="E48" s="223">
        <v>13350</v>
      </c>
      <c r="F48" s="224">
        <v>0.29435718440954051</v>
      </c>
      <c r="G48" s="223">
        <v>8821</v>
      </c>
      <c r="H48" s="224">
        <v>8.766954377311964E-2</v>
      </c>
      <c r="I48" s="223">
        <v>38552</v>
      </c>
      <c r="J48" s="224">
        <v>5.0405972426570855E-2</v>
      </c>
      <c r="K48" s="223">
        <v>8128</v>
      </c>
      <c r="L48" s="224">
        <v>0.16031406138472515</v>
      </c>
      <c r="M48" s="223">
        <v>109474</v>
      </c>
      <c r="N48" s="224">
        <v>-3.0911955809712621E-2</v>
      </c>
      <c r="O48" s="223">
        <v>5675</v>
      </c>
      <c r="P48" s="224">
        <v>-0.31766261873271617</v>
      </c>
      <c r="Q48" s="223">
        <v>5238</v>
      </c>
      <c r="R48" s="224">
        <v>0.186409966024915</v>
      </c>
      <c r="S48" s="223">
        <v>4010.4527401410737</v>
      </c>
      <c r="T48" s="224">
        <v>4.2021247640765758E-2</v>
      </c>
      <c r="U48" s="223">
        <v>1066</v>
      </c>
      <c r="V48" s="224">
        <v>-1.0213556174558991E-2</v>
      </c>
      <c r="W48" s="223">
        <v>1039</v>
      </c>
      <c r="X48" s="224">
        <v>4.6162162162162161</v>
      </c>
      <c r="Y48" s="223">
        <v>1674</v>
      </c>
      <c r="Z48" s="224">
        <v>-0.15326251896813359</v>
      </c>
      <c r="AA48" s="223">
        <v>227</v>
      </c>
      <c r="AB48" s="224">
        <v>-0.62786885245901636</v>
      </c>
      <c r="AC48" s="223">
        <v>2341</v>
      </c>
      <c r="AD48" s="224">
        <v>8.8331008833100855E-2</v>
      </c>
      <c r="AE48" s="223">
        <v>1514</v>
      </c>
      <c r="AF48" s="224">
        <v>-0.1353512278697887</v>
      </c>
      <c r="AG48" s="223">
        <v>5637</v>
      </c>
      <c r="AH48" s="224">
        <v>-0.24396459227467815</v>
      </c>
      <c r="AI48" s="223">
        <v>4454</v>
      </c>
      <c r="AJ48" s="224">
        <v>-0.18514452982070984</v>
      </c>
      <c r="AK48" s="223">
        <v>7597</v>
      </c>
      <c r="AL48" s="224">
        <v>0.63200859291084854</v>
      </c>
      <c r="AM48" s="223">
        <v>901</v>
      </c>
      <c r="AN48" s="224">
        <v>-0.13779904306220092</v>
      </c>
      <c r="AO48" s="223">
        <v>1561</v>
      </c>
      <c r="AP48" s="224">
        <v>5.1178451178451212E-2</v>
      </c>
      <c r="AQ48" s="223">
        <v>4471</v>
      </c>
      <c r="AR48" s="224">
        <v>0.3651908396946566</v>
      </c>
      <c r="AS48" s="223">
        <v>221720</v>
      </c>
      <c r="AT48" s="224">
        <v>1.2595792877302836E-2</v>
      </c>
      <c r="AU48" s="225">
        <v>361297</v>
      </c>
      <c r="AV48" s="226">
        <v>3.1413702243550334E-2</v>
      </c>
    </row>
    <row r="49" spans="2:49" s="222" customFormat="1" ht="15" customHeight="1" collapsed="1" x14ac:dyDescent="0.2">
      <c r="B49" s="30" t="s">
        <v>65</v>
      </c>
      <c r="C49" s="31">
        <v>689660</v>
      </c>
      <c r="D49" s="32">
        <v>7.4245126519676852E-2</v>
      </c>
      <c r="E49" s="31">
        <v>79308</v>
      </c>
      <c r="F49" s="32">
        <v>-0.10379352039144341</v>
      </c>
      <c r="G49" s="31">
        <v>75291</v>
      </c>
      <c r="H49" s="32">
        <v>5.5782255689705851E-2</v>
      </c>
      <c r="I49" s="31">
        <v>335502</v>
      </c>
      <c r="J49" s="32">
        <v>-7.2584033613445342E-2</v>
      </c>
      <c r="K49" s="31">
        <v>64107</v>
      </c>
      <c r="L49" s="32">
        <v>-1.6190417728123796E-2</v>
      </c>
      <c r="M49" s="31">
        <v>858307</v>
      </c>
      <c r="N49" s="32">
        <v>-4.3116807249197864E-2</v>
      </c>
      <c r="O49" s="31">
        <v>40794</v>
      </c>
      <c r="P49" s="32">
        <v>-0.19986662482347406</v>
      </c>
      <c r="Q49" s="31">
        <v>47387</v>
      </c>
      <c r="R49" s="32">
        <v>-3.3726881588874602E-2</v>
      </c>
      <c r="S49" s="31">
        <v>347823.3356707932</v>
      </c>
      <c r="T49" s="32">
        <v>-0.21531861801412</v>
      </c>
      <c r="U49" s="31">
        <v>106495</v>
      </c>
      <c r="V49" s="32">
        <v>-0.20805663590460544</v>
      </c>
      <c r="W49" s="31">
        <v>70568</v>
      </c>
      <c r="X49" s="32">
        <v>-0.17660785960981984</v>
      </c>
      <c r="Y49" s="31">
        <v>70764</v>
      </c>
      <c r="Z49" s="32">
        <v>-0.28904695882813913</v>
      </c>
      <c r="AA49" s="31">
        <v>100001</v>
      </c>
      <c r="AB49" s="32">
        <v>-0.19064229984784231</v>
      </c>
      <c r="AC49" s="31">
        <v>18202</v>
      </c>
      <c r="AD49" s="32">
        <v>-3.2323232323232309E-2</v>
      </c>
      <c r="AE49" s="31">
        <v>19116</v>
      </c>
      <c r="AF49" s="32">
        <v>-9.8415000517974027E-3</v>
      </c>
      <c r="AG49" s="31">
        <v>36961</v>
      </c>
      <c r="AH49" s="32">
        <v>-0.19721552529267394</v>
      </c>
      <c r="AI49" s="31">
        <v>39427</v>
      </c>
      <c r="AJ49" s="32">
        <v>-8.4710743801652888E-2</v>
      </c>
      <c r="AK49" s="31">
        <v>38345</v>
      </c>
      <c r="AL49" s="32">
        <v>-0.15502423975319524</v>
      </c>
      <c r="AM49" s="31">
        <v>7542</v>
      </c>
      <c r="AN49" s="32">
        <v>0.19524564183835191</v>
      </c>
      <c r="AO49" s="31">
        <v>10301</v>
      </c>
      <c r="AP49" s="32">
        <v>-1.8110761605185433E-2</v>
      </c>
      <c r="AQ49" s="31">
        <v>27806</v>
      </c>
      <c r="AR49" s="32">
        <v>0.41585620449106364</v>
      </c>
      <c r="AS49" s="31">
        <v>2046224</v>
      </c>
      <c r="AT49" s="32">
        <v>-8.4895496756564603E-2</v>
      </c>
      <c r="AU49" s="31">
        <v>2735884</v>
      </c>
      <c r="AV49" s="32">
        <v>-4.9396640086169508E-2</v>
      </c>
      <c r="AW49" s="216"/>
    </row>
    <row r="50" spans="2:49" ht="15" hidden="1" customHeight="1" outlineLevel="1" x14ac:dyDescent="0.2">
      <c r="B50" s="43" t="s">
        <v>58</v>
      </c>
      <c r="C50" s="223">
        <v>132956</v>
      </c>
      <c r="D50" s="224">
        <v>1.94370538486901E-2</v>
      </c>
      <c r="E50" s="223">
        <v>11778</v>
      </c>
      <c r="F50" s="224">
        <v>-0.12248547161376844</v>
      </c>
      <c r="G50" s="223">
        <v>12948</v>
      </c>
      <c r="H50" s="224">
        <v>5.6031318815757292E-2</v>
      </c>
      <c r="I50" s="223">
        <v>45202</v>
      </c>
      <c r="J50" s="224">
        <v>-0.11259006223373969</v>
      </c>
      <c r="K50" s="223">
        <v>13544</v>
      </c>
      <c r="L50" s="224">
        <v>2.8632186526923453E-2</v>
      </c>
      <c r="M50" s="223">
        <v>138930</v>
      </c>
      <c r="N50" s="224">
        <v>0.10798309275061801</v>
      </c>
      <c r="O50" s="223">
        <v>5935</v>
      </c>
      <c r="P50" s="224">
        <v>-0.18843156023519758</v>
      </c>
      <c r="Q50" s="223">
        <v>5337</v>
      </c>
      <c r="R50" s="224">
        <v>-0.15446768060836502</v>
      </c>
      <c r="S50" s="223">
        <v>22371.394661605747</v>
      </c>
      <c r="T50" s="224">
        <v>-0.20807368026422901</v>
      </c>
      <c r="U50" s="223">
        <v>8819</v>
      </c>
      <c r="V50" s="224">
        <v>-7.3147661586967949E-2</v>
      </c>
      <c r="W50" s="223">
        <v>3407</v>
      </c>
      <c r="X50" s="224">
        <v>-0.20619757688723206</v>
      </c>
      <c r="Y50" s="223">
        <v>4530</v>
      </c>
      <c r="Z50" s="224">
        <v>-0.32599315578038979</v>
      </c>
      <c r="AA50" s="223">
        <v>5616</v>
      </c>
      <c r="AB50" s="224">
        <v>-0.27263307861675945</v>
      </c>
      <c r="AC50" s="223">
        <v>2811</v>
      </c>
      <c r="AD50" s="224">
        <v>-6.049465240641716E-2</v>
      </c>
      <c r="AE50" s="223">
        <v>2483</v>
      </c>
      <c r="AF50" s="224">
        <v>-0.12199434229137196</v>
      </c>
      <c r="AG50" s="223">
        <v>6951</v>
      </c>
      <c r="AH50" s="224">
        <v>0.29973821989528804</v>
      </c>
      <c r="AI50" s="223">
        <v>5778</v>
      </c>
      <c r="AJ50" s="224">
        <v>-7.4483421432003816E-2</v>
      </c>
      <c r="AK50" s="223">
        <v>6303</v>
      </c>
      <c r="AL50" s="224">
        <v>-8.9425021670037519E-2</v>
      </c>
      <c r="AM50" s="223">
        <v>1309</v>
      </c>
      <c r="AN50" s="224">
        <v>-5.8273381294964066E-2</v>
      </c>
      <c r="AO50" s="223">
        <v>1435</v>
      </c>
      <c r="AP50" s="224">
        <v>-0.31958274063537218</v>
      </c>
      <c r="AQ50" s="223">
        <v>6477</v>
      </c>
      <c r="AR50" s="224">
        <v>1.0719769673704413</v>
      </c>
      <c r="AS50" s="223">
        <v>289593</v>
      </c>
      <c r="AT50" s="224">
        <v>5.4998281303708652E-3</v>
      </c>
      <c r="AU50" s="225">
        <v>422549</v>
      </c>
      <c r="AV50" s="226">
        <v>9.8439404440409106E-3</v>
      </c>
    </row>
    <row r="51" spans="2:49" ht="15" hidden="1" customHeight="1" outlineLevel="1" x14ac:dyDescent="0.2">
      <c r="B51" s="43" t="s">
        <v>59</v>
      </c>
      <c r="C51" s="223">
        <v>101260</v>
      </c>
      <c r="D51" s="224">
        <v>0.28075079367086997</v>
      </c>
      <c r="E51" s="223">
        <v>10964</v>
      </c>
      <c r="F51" s="224">
        <v>-6.2425175303574498E-2</v>
      </c>
      <c r="G51" s="223">
        <v>8525</v>
      </c>
      <c r="H51" s="224">
        <v>-9.5490716180371304E-2</v>
      </c>
      <c r="I51" s="223">
        <v>50145</v>
      </c>
      <c r="J51" s="224">
        <v>-4.3691357082920157E-2</v>
      </c>
      <c r="K51" s="223">
        <v>9268</v>
      </c>
      <c r="L51" s="224">
        <v>-7.0690865336408337E-2</v>
      </c>
      <c r="M51" s="223">
        <v>125351</v>
      </c>
      <c r="N51" s="224">
        <v>-4.6056967704536378E-3</v>
      </c>
      <c r="O51" s="223">
        <v>6522</v>
      </c>
      <c r="P51" s="224">
        <v>-0.12714132762312635</v>
      </c>
      <c r="Q51" s="223">
        <v>6895</v>
      </c>
      <c r="R51" s="224">
        <v>4.8828719196835957E-2</v>
      </c>
      <c r="S51" s="223">
        <v>57423.18578606598</v>
      </c>
      <c r="T51" s="224">
        <v>-0.29179538607901934</v>
      </c>
      <c r="U51" s="223">
        <v>17283</v>
      </c>
      <c r="V51" s="224">
        <v>-0.27333501513622604</v>
      </c>
      <c r="W51" s="223">
        <v>11839</v>
      </c>
      <c r="X51" s="224">
        <v>-0.21885721826339399</v>
      </c>
      <c r="Y51" s="223">
        <v>12247</v>
      </c>
      <c r="Z51" s="224">
        <v>-0.32202170062001767</v>
      </c>
      <c r="AA51" s="223">
        <v>16055</v>
      </c>
      <c r="AB51" s="224">
        <v>-0.33323643008430581</v>
      </c>
      <c r="AC51" s="223">
        <v>2315</v>
      </c>
      <c r="AD51" s="224">
        <v>-2.8127623845507932E-2</v>
      </c>
      <c r="AE51" s="223">
        <v>2663</v>
      </c>
      <c r="AF51" s="224">
        <v>0.29586374695863737</v>
      </c>
      <c r="AG51" s="223">
        <v>4672</v>
      </c>
      <c r="AH51" s="224">
        <v>7.3307460112117528E-3</v>
      </c>
      <c r="AI51" s="223">
        <v>5475</v>
      </c>
      <c r="AJ51" s="224">
        <v>-0.17532760957975602</v>
      </c>
      <c r="AK51" s="223">
        <v>5565</v>
      </c>
      <c r="AL51" s="224">
        <v>-3.8361845515811344E-2</v>
      </c>
      <c r="AM51" s="223">
        <v>1271</v>
      </c>
      <c r="AN51" s="224">
        <v>0.66797900262467191</v>
      </c>
      <c r="AO51" s="223">
        <v>1407</v>
      </c>
      <c r="AP51" s="224">
        <v>0.36469447138700284</v>
      </c>
      <c r="AQ51" s="223">
        <v>4639</v>
      </c>
      <c r="AR51" s="224">
        <v>0.80998829496683578</v>
      </c>
      <c r="AS51" s="223">
        <v>303101</v>
      </c>
      <c r="AT51" s="224">
        <v>-8.2749020260557749E-2</v>
      </c>
      <c r="AU51" s="225">
        <v>404361</v>
      </c>
      <c r="AV51" s="226">
        <v>-1.2568741025816399E-2</v>
      </c>
    </row>
    <row r="52" spans="2:49" ht="15" hidden="1" customHeight="1" outlineLevel="1" x14ac:dyDescent="0.2">
      <c r="B52" s="43" t="s">
        <v>60</v>
      </c>
      <c r="C52" s="223">
        <v>82010</v>
      </c>
      <c r="D52" s="224">
        <v>0.10213680956860638</v>
      </c>
      <c r="E52" s="223">
        <v>12500</v>
      </c>
      <c r="F52" s="224">
        <v>-6.6746304315365101E-2</v>
      </c>
      <c r="G52" s="223">
        <v>10187</v>
      </c>
      <c r="H52" s="224">
        <v>0.10189291508923737</v>
      </c>
      <c r="I52" s="223">
        <v>46203</v>
      </c>
      <c r="J52" s="224">
        <v>-2.4821123282466884E-2</v>
      </c>
      <c r="K52" s="223">
        <v>11071</v>
      </c>
      <c r="L52" s="224">
        <v>-9.4837612955175343E-3</v>
      </c>
      <c r="M52" s="223">
        <v>112439</v>
      </c>
      <c r="N52" s="224">
        <v>-5.9048495752960339E-2</v>
      </c>
      <c r="O52" s="223">
        <v>6360</v>
      </c>
      <c r="P52" s="224">
        <v>-0.17786970010341263</v>
      </c>
      <c r="Q52" s="223">
        <v>8460</v>
      </c>
      <c r="R52" s="224">
        <v>4.2000246335755609E-2</v>
      </c>
      <c r="S52" s="223">
        <v>56014.435965486897</v>
      </c>
      <c r="T52" s="224">
        <v>-0.19669326572594825</v>
      </c>
      <c r="U52" s="223">
        <v>16005</v>
      </c>
      <c r="V52" s="224">
        <v>-0.24908510837946884</v>
      </c>
      <c r="W52" s="223">
        <v>11642</v>
      </c>
      <c r="X52" s="224">
        <v>-0.13928729853615263</v>
      </c>
      <c r="Y52" s="223">
        <v>13135</v>
      </c>
      <c r="Z52" s="224">
        <v>-0.17566210618802558</v>
      </c>
      <c r="AA52" s="223">
        <v>15233</v>
      </c>
      <c r="AB52" s="224">
        <v>-0.19640219455581343</v>
      </c>
      <c r="AC52" s="223">
        <v>2362</v>
      </c>
      <c r="AD52" s="224">
        <v>3.1441048034934527E-2</v>
      </c>
      <c r="AE52" s="223">
        <v>2780</v>
      </c>
      <c r="AF52" s="224">
        <v>2.4318349299926378E-2</v>
      </c>
      <c r="AG52" s="223">
        <v>3597</v>
      </c>
      <c r="AH52" s="224">
        <v>0.13006597549481613</v>
      </c>
      <c r="AI52" s="223">
        <v>5123</v>
      </c>
      <c r="AJ52" s="224">
        <v>-0.17847979474021813</v>
      </c>
      <c r="AK52" s="223">
        <v>5110</v>
      </c>
      <c r="AL52" s="224">
        <v>-0.10554874846840534</v>
      </c>
      <c r="AM52" s="223">
        <v>768</v>
      </c>
      <c r="AN52" s="224">
        <v>4.0650406504065151E-2</v>
      </c>
      <c r="AO52" s="223">
        <v>1349</v>
      </c>
      <c r="AP52" s="224">
        <v>0.22192028985507251</v>
      </c>
      <c r="AQ52" s="223">
        <v>3213</v>
      </c>
      <c r="AR52" s="224">
        <v>0.10071942446043169</v>
      </c>
      <c r="AS52" s="223">
        <v>287537</v>
      </c>
      <c r="AT52" s="224">
        <v>-7.595477742213308E-2</v>
      </c>
      <c r="AU52" s="225">
        <v>369547</v>
      </c>
      <c r="AV52" s="226">
        <v>-4.1586484846284355E-2</v>
      </c>
    </row>
    <row r="53" spans="2:49" ht="15" hidden="1" customHeight="1" outlineLevel="1" x14ac:dyDescent="0.2">
      <c r="B53" s="43" t="s">
        <v>61</v>
      </c>
      <c r="C53" s="223">
        <v>76712</v>
      </c>
      <c r="D53" s="224">
        <v>0.14993254384649979</v>
      </c>
      <c r="E53" s="223">
        <v>10543</v>
      </c>
      <c r="F53" s="224">
        <v>2.58830397976062E-2</v>
      </c>
      <c r="G53" s="223">
        <v>11385</v>
      </c>
      <c r="H53" s="224">
        <v>6.2727527303276354E-2</v>
      </c>
      <c r="I53" s="223">
        <v>51458</v>
      </c>
      <c r="J53" s="224">
        <v>-1.9287211740041887E-2</v>
      </c>
      <c r="K53" s="223">
        <v>9016</v>
      </c>
      <c r="L53" s="224">
        <v>8.5872576177285387E-2</v>
      </c>
      <c r="M53" s="223">
        <v>114817</v>
      </c>
      <c r="N53" s="224">
        <v>-3.3506071890488931E-3</v>
      </c>
      <c r="O53" s="223">
        <v>6490</v>
      </c>
      <c r="P53" s="224">
        <v>-0.21285627653123107</v>
      </c>
      <c r="Q53" s="223">
        <v>9764</v>
      </c>
      <c r="R53" s="224">
        <v>-1.5030767678805623E-2</v>
      </c>
      <c r="S53" s="223">
        <v>63174.80101628595</v>
      </c>
      <c r="T53" s="224">
        <v>-8.67902037292968E-2</v>
      </c>
      <c r="U53" s="223">
        <v>19077</v>
      </c>
      <c r="V53" s="224">
        <v>-7.5592382613752007E-2</v>
      </c>
      <c r="W53" s="223">
        <v>13342</v>
      </c>
      <c r="X53" s="224">
        <v>8.7988257359536748E-2</v>
      </c>
      <c r="Y53" s="223">
        <v>12696</v>
      </c>
      <c r="Z53" s="224">
        <v>-0.21137958879433505</v>
      </c>
      <c r="AA53" s="223">
        <v>18060</v>
      </c>
      <c r="AB53" s="224">
        <v>-0.10505450941526262</v>
      </c>
      <c r="AC53" s="223">
        <v>2218</v>
      </c>
      <c r="AD53" s="224">
        <v>-5.9771089444679903E-2</v>
      </c>
      <c r="AE53" s="223">
        <v>3306</v>
      </c>
      <c r="AF53" s="224">
        <v>-1.1659192825112075E-2</v>
      </c>
      <c r="AG53" s="223">
        <v>6118</v>
      </c>
      <c r="AH53" s="224">
        <v>-6.9930069930069894E-2</v>
      </c>
      <c r="AI53" s="223">
        <v>5829</v>
      </c>
      <c r="AJ53" s="224">
        <v>-8.0309245818870334E-2</v>
      </c>
      <c r="AK53" s="223">
        <v>5329</v>
      </c>
      <c r="AL53" s="224">
        <v>-0.12294272547728768</v>
      </c>
      <c r="AM53" s="223">
        <v>853</v>
      </c>
      <c r="AN53" s="224">
        <v>0.49387040280210148</v>
      </c>
      <c r="AO53" s="223">
        <v>1528</v>
      </c>
      <c r="AP53" s="224">
        <v>0.13017751479289941</v>
      </c>
      <c r="AQ53" s="223">
        <v>3696</v>
      </c>
      <c r="AR53" s="224">
        <v>0.19302775984506138</v>
      </c>
      <c r="AS53" s="223">
        <v>305525</v>
      </c>
      <c r="AT53" s="224">
        <v>-2.7052417043500365E-2</v>
      </c>
      <c r="AU53" s="225">
        <v>382237</v>
      </c>
      <c r="AV53" s="226">
        <v>3.9581855908386032E-3</v>
      </c>
    </row>
    <row r="54" spans="2:49" collapsed="1" x14ac:dyDescent="0.25">
      <c r="B54" s="145">
        <v>2010</v>
      </c>
      <c r="C54" s="232">
        <v>1466184</v>
      </c>
      <c r="D54" s="233">
        <v>1.1060970496723055E-2</v>
      </c>
      <c r="E54" s="232">
        <v>141241</v>
      </c>
      <c r="F54" s="233">
        <v>-1.1951064281168211E-3</v>
      </c>
      <c r="G54" s="232">
        <v>126852</v>
      </c>
      <c r="H54" s="233">
        <v>6.2074046785780101E-2</v>
      </c>
      <c r="I54" s="232">
        <v>536354</v>
      </c>
      <c r="J54" s="233">
        <v>2.4679234901687996E-2</v>
      </c>
      <c r="K54" s="232">
        <v>110903</v>
      </c>
      <c r="L54" s="233">
        <v>0.11440141481942967</v>
      </c>
      <c r="M54" s="232">
        <v>1499301</v>
      </c>
      <c r="N54" s="233">
        <v>4.8159517565905752E-2</v>
      </c>
      <c r="O54" s="232">
        <v>67848</v>
      </c>
      <c r="P54" s="233">
        <v>-0.11574502469731129</v>
      </c>
      <c r="Q54" s="232">
        <v>90411</v>
      </c>
      <c r="R54" s="233">
        <v>5.9868235956110016E-2</v>
      </c>
      <c r="S54" s="232">
        <v>386725.75418617734</v>
      </c>
      <c r="T54" s="233">
        <v>-8.2101635371000348E-2</v>
      </c>
      <c r="U54" s="232">
        <v>120938</v>
      </c>
      <c r="V54" s="233">
        <v>-5.6910695904426212E-2</v>
      </c>
      <c r="W54" s="232">
        <v>79427</v>
      </c>
      <c r="X54" s="233">
        <v>-1.4700044658363498E-2</v>
      </c>
      <c r="Y54" s="232">
        <v>78236</v>
      </c>
      <c r="Z54" s="233">
        <v>-0.17420308211948488</v>
      </c>
      <c r="AA54" s="232">
        <v>108125</v>
      </c>
      <c r="AB54" s="233">
        <v>-8.1577181493090012E-2</v>
      </c>
      <c r="AC54" s="232">
        <v>31062</v>
      </c>
      <c r="AD54" s="233">
        <v>1.473326581947676E-2</v>
      </c>
      <c r="AE54" s="232">
        <v>30174</v>
      </c>
      <c r="AF54" s="233">
        <v>9.548358989253547E-2</v>
      </c>
      <c r="AG54" s="232">
        <v>81992</v>
      </c>
      <c r="AH54" s="233">
        <v>0.20599526380043254</v>
      </c>
      <c r="AI54" s="232">
        <v>77713</v>
      </c>
      <c r="AJ54" s="233">
        <v>-1.3619170918691137E-2</v>
      </c>
      <c r="AK54" s="232">
        <v>92211</v>
      </c>
      <c r="AL54" s="233">
        <v>0.11339048539000252</v>
      </c>
      <c r="AM54" s="232">
        <v>12685</v>
      </c>
      <c r="AN54" s="233">
        <v>6.3466878222926404E-3</v>
      </c>
      <c r="AO54" s="232">
        <v>19111</v>
      </c>
      <c r="AP54" s="233">
        <v>1.1645757238896826E-2</v>
      </c>
      <c r="AQ54" s="232">
        <v>60557</v>
      </c>
      <c r="AR54" s="233">
        <v>0.48318597075608016</v>
      </c>
      <c r="AS54" s="232">
        <v>3365141</v>
      </c>
      <c r="AT54" s="233">
        <v>3.3000290394451515E-2</v>
      </c>
      <c r="AU54" s="234">
        <v>4831325</v>
      </c>
      <c r="AV54" s="235">
        <v>2.6242294141912259E-2</v>
      </c>
    </row>
    <row r="55" spans="2:49" ht="15" hidden="1" customHeight="1" outlineLevel="1" x14ac:dyDescent="0.2">
      <c r="B55" s="43" t="s">
        <v>49</v>
      </c>
      <c r="C55" s="223">
        <v>97621</v>
      </c>
      <c r="D55" s="224">
        <v>0.12041914861871472</v>
      </c>
      <c r="E55" s="223">
        <v>10636</v>
      </c>
      <c r="F55" s="224">
        <v>-0.12841104646398427</v>
      </c>
      <c r="G55" s="223">
        <v>11414</v>
      </c>
      <c r="H55" s="224">
        <v>4.1518386714116229E-2</v>
      </c>
      <c r="I55" s="223">
        <v>44796</v>
      </c>
      <c r="J55" s="224">
        <v>-0.10433078737953372</v>
      </c>
      <c r="K55" s="223">
        <v>6819</v>
      </c>
      <c r="L55" s="224">
        <v>-5.5278470490440546E-2</v>
      </c>
      <c r="M55" s="223">
        <v>113440</v>
      </c>
      <c r="N55" s="224">
        <v>-0.12687417259320832</v>
      </c>
      <c r="O55" s="223">
        <v>4656</v>
      </c>
      <c r="P55" s="224">
        <v>-0.1731486414491209</v>
      </c>
      <c r="Q55" s="223">
        <v>6920</v>
      </c>
      <c r="R55" s="224">
        <v>-0.12227295788939629</v>
      </c>
      <c r="S55" s="223">
        <v>56676.393898010872</v>
      </c>
      <c r="T55" s="224">
        <v>-0.200643416026838</v>
      </c>
      <c r="U55" s="223">
        <v>17452</v>
      </c>
      <c r="V55" s="224">
        <v>-0.194423929098966</v>
      </c>
      <c r="W55" s="223">
        <v>10999</v>
      </c>
      <c r="X55" s="224">
        <v>-0.14743043174947679</v>
      </c>
      <c r="Y55" s="223">
        <v>10625</v>
      </c>
      <c r="Z55" s="224">
        <v>-0.26424762828059001</v>
      </c>
      <c r="AA55" s="223">
        <v>17601</v>
      </c>
      <c r="AB55" s="224">
        <v>-0.19619125907658586</v>
      </c>
      <c r="AC55" s="223">
        <v>2150</v>
      </c>
      <c r="AD55" s="224">
        <v>5.0317537860283368E-2</v>
      </c>
      <c r="AE55" s="223">
        <v>2751</v>
      </c>
      <c r="AF55" s="224">
        <v>2.34375E-2</v>
      </c>
      <c r="AG55" s="223">
        <v>4373</v>
      </c>
      <c r="AH55" s="224">
        <v>-0.19864394355873194</v>
      </c>
      <c r="AI55" s="223">
        <v>5804</v>
      </c>
      <c r="AJ55" s="224">
        <v>5.1258829922115501E-2</v>
      </c>
      <c r="AK55" s="223">
        <v>5359</v>
      </c>
      <c r="AL55" s="224">
        <v>-0.2281434538383984</v>
      </c>
      <c r="AM55" s="223">
        <v>1143</v>
      </c>
      <c r="AN55" s="224">
        <v>0.10009624639076042</v>
      </c>
      <c r="AO55" s="223">
        <v>1735</v>
      </c>
      <c r="AP55" s="224">
        <v>6.7035670356703658E-2</v>
      </c>
      <c r="AQ55" s="223">
        <v>4223</v>
      </c>
      <c r="AR55" s="224">
        <v>0.39973483592973147</v>
      </c>
      <c r="AS55" s="223">
        <v>282896</v>
      </c>
      <c r="AT55" s="224">
        <v>-0.12436160136686947</v>
      </c>
      <c r="AU55" s="225">
        <v>380517</v>
      </c>
      <c r="AV55" s="226">
        <v>-7.2369046545247118E-2</v>
      </c>
    </row>
    <row r="56" spans="2:49" ht="15" hidden="1" customHeight="1" outlineLevel="1" x14ac:dyDescent="0.2">
      <c r="B56" s="43" t="s">
        <v>50</v>
      </c>
      <c r="C56" s="223">
        <v>83311</v>
      </c>
      <c r="D56" s="224">
        <v>-0.10223280674152457</v>
      </c>
      <c r="E56" s="223">
        <v>9525</v>
      </c>
      <c r="F56" s="224">
        <v>-0.11064425770308128</v>
      </c>
      <c r="G56" s="223">
        <v>11565</v>
      </c>
      <c r="H56" s="224">
        <v>0.18179031269160029</v>
      </c>
      <c r="I56" s="223">
        <v>53400</v>
      </c>
      <c r="J56" s="224">
        <v>-0.11363410018922415</v>
      </c>
      <c r="K56" s="223">
        <v>6275</v>
      </c>
      <c r="L56" s="224">
        <v>-4.9098348234581035E-2</v>
      </c>
      <c r="M56" s="223">
        <v>111216</v>
      </c>
      <c r="N56" s="224">
        <v>-0.13622666128180438</v>
      </c>
      <c r="O56" s="223">
        <v>5109</v>
      </c>
      <c r="P56" s="224">
        <v>-0.20209276901452444</v>
      </c>
      <c r="Q56" s="223">
        <v>5080</v>
      </c>
      <c r="R56" s="224">
        <v>-2.9423003439052353E-2</v>
      </c>
      <c r="S56" s="223">
        <v>61062.063057187239</v>
      </c>
      <c r="T56" s="224">
        <v>-0.25389066182235676</v>
      </c>
      <c r="U56" s="223">
        <v>18497</v>
      </c>
      <c r="V56" s="224">
        <v>-0.26602118963533194</v>
      </c>
      <c r="W56" s="223">
        <v>13509</v>
      </c>
      <c r="X56" s="224">
        <v>-0.24862339395961952</v>
      </c>
      <c r="Y56" s="223">
        <v>10472</v>
      </c>
      <c r="Z56" s="224">
        <v>-0.42229822916092019</v>
      </c>
      <c r="AA56" s="223">
        <v>18585</v>
      </c>
      <c r="AB56" s="224">
        <v>-9.4871669994642804E-2</v>
      </c>
      <c r="AC56" s="223">
        <v>2686</v>
      </c>
      <c r="AD56" s="224">
        <v>-0.16867842773135255</v>
      </c>
      <c r="AE56" s="223">
        <v>3001</v>
      </c>
      <c r="AF56" s="224">
        <v>-8.1982257571122652E-2</v>
      </c>
      <c r="AG56" s="223">
        <v>4620</v>
      </c>
      <c r="AH56" s="224">
        <v>-0.23963133640552992</v>
      </c>
      <c r="AI56" s="223">
        <v>4985</v>
      </c>
      <c r="AJ56" s="224">
        <v>-0.13903281519861832</v>
      </c>
      <c r="AK56" s="223">
        <v>5146</v>
      </c>
      <c r="AL56" s="224">
        <v>-0.210009210930304</v>
      </c>
      <c r="AM56" s="223">
        <v>1034</v>
      </c>
      <c r="AN56" s="224">
        <v>0.18442153493699887</v>
      </c>
      <c r="AO56" s="223">
        <v>1405</v>
      </c>
      <c r="AP56" s="224">
        <v>4.4609665427509215E-2</v>
      </c>
      <c r="AQ56" s="223">
        <v>2381</v>
      </c>
      <c r="AR56" s="224">
        <v>4.8898678414097008E-2</v>
      </c>
      <c r="AS56" s="223">
        <v>288491</v>
      </c>
      <c r="AT56" s="224">
        <v>-0.14884847555038916</v>
      </c>
      <c r="AU56" s="225">
        <v>371802</v>
      </c>
      <c r="AV56" s="226">
        <v>-0.1388289248158614</v>
      </c>
    </row>
    <row r="57" spans="2:49" ht="15" hidden="1" customHeight="1" outlineLevel="1" x14ac:dyDescent="0.2">
      <c r="B57" s="43" t="s">
        <v>51</v>
      </c>
      <c r="C57" s="223">
        <v>115790</v>
      </c>
      <c r="D57" s="224">
        <v>3.8810737098973647E-2</v>
      </c>
      <c r="E57" s="223">
        <v>13362</v>
      </c>
      <c r="F57" s="224">
        <v>-0.20431132019293752</v>
      </c>
      <c r="G57" s="223">
        <v>9267</v>
      </c>
      <c r="H57" s="224">
        <v>3.8435679067682749E-2</v>
      </c>
      <c r="I57" s="223">
        <v>44298</v>
      </c>
      <c r="J57" s="224">
        <v>-8.2439206263722586E-2</v>
      </c>
      <c r="K57" s="223">
        <v>8114</v>
      </c>
      <c r="L57" s="224">
        <v>-7.0028653295128973E-2</v>
      </c>
      <c r="M57" s="223">
        <v>142114</v>
      </c>
      <c r="N57" s="224">
        <v>-6.6776987582330305E-2</v>
      </c>
      <c r="O57" s="223">
        <v>5722</v>
      </c>
      <c r="P57" s="224">
        <v>-0.30083088954056691</v>
      </c>
      <c r="Q57" s="223">
        <v>4931</v>
      </c>
      <c r="R57" s="224">
        <v>-1.4785214785214773E-2</v>
      </c>
      <c r="S57" s="223">
        <v>31101.061286150456</v>
      </c>
      <c r="T57" s="224">
        <v>-0.2644554635194617</v>
      </c>
      <c r="U57" s="223">
        <v>9362</v>
      </c>
      <c r="V57" s="224">
        <v>-0.24243405081728431</v>
      </c>
      <c r="W57" s="223">
        <v>5830</v>
      </c>
      <c r="X57" s="224">
        <v>-0.39188484405966417</v>
      </c>
      <c r="Y57" s="223">
        <v>7059</v>
      </c>
      <c r="Z57" s="224">
        <v>-0.30439495467087108</v>
      </c>
      <c r="AA57" s="223">
        <v>8851</v>
      </c>
      <c r="AB57" s="224">
        <v>-0.1314033366045142</v>
      </c>
      <c r="AC57" s="223">
        <v>3660</v>
      </c>
      <c r="AD57" s="224">
        <v>4.303220290681109E-2</v>
      </c>
      <c r="AE57" s="223">
        <v>2132</v>
      </c>
      <c r="AF57" s="224">
        <v>-0.1142501038637308</v>
      </c>
      <c r="AG57" s="223">
        <v>6630</v>
      </c>
      <c r="AH57" s="224">
        <v>-0.55084343879140985</v>
      </c>
      <c r="AI57" s="223">
        <v>6433</v>
      </c>
      <c r="AJ57" s="224">
        <v>1.9654461879854201E-2</v>
      </c>
      <c r="AK57" s="223">
        <v>5533</v>
      </c>
      <c r="AL57" s="224">
        <v>-0.25481481481481483</v>
      </c>
      <c r="AM57" s="223">
        <v>1164</v>
      </c>
      <c r="AN57" s="224">
        <v>0.24226254002134473</v>
      </c>
      <c r="AO57" s="223">
        <v>1442</v>
      </c>
      <c r="AP57" s="224">
        <v>-0.25051975051975051</v>
      </c>
      <c r="AQ57" s="223">
        <v>3177</v>
      </c>
      <c r="AR57" s="224">
        <v>0.20068027210884343</v>
      </c>
      <c r="AS57" s="223">
        <v>289081</v>
      </c>
      <c r="AT57" s="224">
        <v>-0.12503896874328446</v>
      </c>
      <c r="AU57" s="225">
        <v>404871</v>
      </c>
      <c r="AV57" s="226">
        <v>-8.3705814324543937E-2</v>
      </c>
    </row>
    <row r="58" spans="2:49" ht="15" hidden="1" customHeight="1" outlineLevel="1" x14ac:dyDescent="0.2">
      <c r="B58" s="43" t="s">
        <v>52</v>
      </c>
      <c r="C58" s="223">
        <v>133265</v>
      </c>
      <c r="D58" s="224">
        <v>-7.3583594021550236E-2</v>
      </c>
      <c r="E58" s="223">
        <v>9198</v>
      </c>
      <c r="F58" s="224">
        <v>-0.18225462304409668</v>
      </c>
      <c r="G58" s="223">
        <v>8235</v>
      </c>
      <c r="H58" s="224">
        <v>0.15368450546371526</v>
      </c>
      <c r="I58" s="223">
        <v>36509</v>
      </c>
      <c r="J58" s="224">
        <v>-0.18231091401823107</v>
      </c>
      <c r="K58" s="223">
        <v>5256</v>
      </c>
      <c r="L58" s="224">
        <v>-0.12850273586469907</v>
      </c>
      <c r="M58" s="223">
        <v>115360</v>
      </c>
      <c r="N58" s="224">
        <v>-5.9245667686034675E-2</v>
      </c>
      <c r="O58" s="223">
        <v>4694</v>
      </c>
      <c r="P58" s="224">
        <v>-0.36687348260048558</v>
      </c>
      <c r="Q58" s="223">
        <v>5199</v>
      </c>
      <c r="R58" s="224">
        <v>-7.8518255937610748E-2</v>
      </c>
      <c r="S58" s="223">
        <v>6139.5777910766037</v>
      </c>
      <c r="T58" s="224">
        <v>-0.16471466779236288</v>
      </c>
      <c r="U58" s="223">
        <v>2167</v>
      </c>
      <c r="V58" s="224">
        <v>0.35607008760951198</v>
      </c>
      <c r="W58" s="223">
        <v>1296</v>
      </c>
      <c r="X58" s="224">
        <v>-0.47572815533980584</v>
      </c>
      <c r="Y58" s="223">
        <v>2160</v>
      </c>
      <c r="Z58" s="224">
        <v>-0.30255085566677431</v>
      </c>
      <c r="AA58" s="223">
        <v>517</v>
      </c>
      <c r="AB58" s="224">
        <v>1.8563535911602211</v>
      </c>
      <c r="AC58" s="223">
        <v>2381</v>
      </c>
      <c r="AD58" s="224">
        <v>-6.4807541241162614E-2</v>
      </c>
      <c r="AE58" s="223">
        <v>1628</v>
      </c>
      <c r="AF58" s="224">
        <v>-0.18883906327852518</v>
      </c>
      <c r="AG58" s="223">
        <v>5344</v>
      </c>
      <c r="AH58" s="224">
        <v>-0.27440597420230817</v>
      </c>
      <c r="AI58" s="223">
        <v>7405</v>
      </c>
      <c r="AJ58" s="224">
        <v>-0.132700866713516</v>
      </c>
      <c r="AK58" s="223">
        <v>7224</v>
      </c>
      <c r="AL58" s="224">
        <v>-0.29666050043812675</v>
      </c>
      <c r="AM58" s="223">
        <v>1231</v>
      </c>
      <c r="AN58" s="224">
        <v>0.88514548238897395</v>
      </c>
      <c r="AO58" s="223">
        <v>1707</v>
      </c>
      <c r="AP58" s="224">
        <v>-5.2193225985563529E-2</v>
      </c>
      <c r="AQ58" s="223">
        <v>3438</v>
      </c>
      <c r="AR58" s="224">
        <v>0.53963278101209133</v>
      </c>
      <c r="AS58" s="223">
        <v>220949</v>
      </c>
      <c r="AT58" s="224">
        <v>-0.10730922915934371</v>
      </c>
      <c r="AU58" s="225">
        <v>354214</v>
      </c>
      <c r="AV58" s="226">
        <v>-9.4912854949036563E-2</v>
      </c>
    </row>
    <row r="59" spans="2:49" ht="15" hidden="1" customHeight="1" outlineLevel="1" x14ac:dyDescent="0.2">
      <c r="B59" s="43" t="s">
        <v>53</v>
      </c>
      <c r="C59" s="223">
        <v>222991</v>
      </c>
      <c r="D59" s="224">
        <v>-5.1203063503882595E-2</v>
      </c>
      <c r="E59" s="223">
        <v>14575</v>
      </c>
      <c r="F59" s="224">
        <v>3.4348165495706517E-2</v>
      </c>
      <c r="G59" s="223">
        <v>10314</v>
      </c>
      <c r="H59" s="224">
        <v>0.1495764600980829</v>
      </c>
      <c r="I59" s="223">
        <v>35107</v>
      </c>
      <c r="J59" s="224">
        <v>-0.22528466766704913</v>
      </c>
      <c r="K59" s="223">
        <v>10421</v>
      </c>
      <c r="L59" s="224">
        <v>-0.18330721003134798</v>
      </c>
      <c r="M59" s="223">
        <v>115152</v>
      </c>
      <c r="N59" s="224">
        <v>-0.18640044088346264</v>
      </c>
      <c r="O59" s="223">
        <v>5586</v>
      </c>
      <c r="P59" s="224">
        <v>-0.22972972972972971</v>
      </c>
      <c r="Q59" s="223">
        <v>15555</v>
      </c>
      <c r="R59" s="224">
        <v>-0.15323897659227004</v>
      </c>
      <c r="S59" s="223">
        <v>3085.0779684257377</v>
      </c>
      <c r="T59" s="224">
        <v>-0.37041124850132334</v>
      </c>
      <c r="U59" s="223">
        <v>779</v>
      </c>
      <c r="V59" s="224">
        <v>-1.8891687657430767E-2</v>
      </c>
      <c r="W59" s="223">
        <v>753</v>
      </c>
      <c r="X59" s="224">
        <v>-0.50816459830176353</v>
      </c>
      <c r="Y59" s="223">
        <v>1469</v>
      </c>
      <c r="Z59" s="224">
        <v>-0.39497528830313011</v>
      </c>
      <c r="AA59" s="223">
        <v>85</v>
      </c>
      <c r="AB59" s="224">
        <v>-0.4178082191780822</v>
      </c>
      <c r="AC59" s="223">
        <v>2046</v>
      </c>
      <c r="AD59" s="224">
        <v>-8.2404265632574081E-3</v>
      </c>
      <c r="AE59" s="223">
        <v>1667</v>
      </c>
      <c r="AF59" s="224">
        <v>-0.304837364470392</v>
      </c>
      <c r="AG59" s="223">
        <v>6347</v>
      </c>
      <c r="AH59" s="224">
        <v>-0.36005242992538822</v>
      </c>
      <c r="AI59" s="223">
        <v>6109</v>
      </c>
      <c r="AJ59" s="224">
        <v>-0.22464779794390155</v>
      </c>
      <c r="AK59" s="223">
        <v>11366</v>
      </c>
      <c r="AL59" s="224">
        <v>-0.24382941920031931</v>
      </c>
      <c r="AM59" s="223">
        <v>1047</v>
      </c>
      <c r="AN59" s="224">
        <v>0.49358059914407981</v>
      </c>
      <c r="AO59" s="223">
        <v>2223</v>
      </c>
      <c r="AP59" s="224">
        <v>-5.8139534883721034E-3</v>
      </c>
      <c r="AQ59" s="223">
        <v>4190</v>
      </c>
      <c r="AR59" s="224">
        <v>0.26204819277108427</v>
      </c>
      <c r="AS59" s="223">
        <v>244791</v>
      </c>
      <c r="AT59" s="224">
        <v>-0.17506571409314553</v>
      </c>
      <c r="AU59" s="225">
        <v>467782</v>
      </c>
      <c r="AV59" s="226">
        <v>-0.12032194672458696</v>
      </c>
    </row>
    <row r="60" spans="2:49" ht="15" hidden="1" customHeight="1" outlineLevel="1" x14ac:dyDescent="0.2">
      <c r="B60" s="43" t="s">
        <v>54</v>
      </c>
      <c r="C60" s="223">
        <v>180728</v>
      </c>
      <c r="D60" s="224">
        <v>-3.387076080913487E-2</v>
      </c>
      <c r="E60" s="223">
        <v>15812</v>
      </c>
      <c r="F60" s="224">
        <v>-2.7970738304542886E-2</v>
      </c>
      <c r="G60" s="223">
        <v>11194</v>
      </c>
      <c r="H60" s="224">
        <v>0.22231928368639431</v>
      </c>
      <c r="I60" s="223">
        <v>35873</v>
      </c>
      <c r="J60" s="224">
        <v>-0.14632811384512878</v>
      </c>
      <c r="K60" s="223">
        <v>7900</v>
      </c>
      <c r="L60" s="224">
        <v>-5.6829035339064027E-2</v>
      </c>
      <c r="M60" s="223">
        <v>124215</v>
      </c>
      <c r="N60" s="224">
        <v>-0.10865618519342413</v>
      </c>
      <c r="O60" s="223">
        <v>6114</v>
      </c>
      <c r="P60" s="224">
        <v>-0.14141272293217244</v>
      </c>
      <c r="Q60" s="223">
        <v>6998</v>
      </c>
      <c r="R60" s="224">
        <v>-0.1672021896941569</v>
      </c>
      <c r="S60" s="223">
        <v>6175.6664095135311</v>
      </c>
      <c r="T60" s="224">
        <v>-0.2530059458757804</v>
      </c>
      <c r="U60" s="223">
        <v>2111</v>
      </c>
      <c r="V60" s="224">
        <v>0.54538799414348471</v>
      </c>
      <c r="W60" s="223">
        <v>1798</v>
      </c>
      <c r="X60" s="224">
        <v>-0.39338731443994601</v>
      </c>
      <c r="Y60" s="223">
        <v>1910</v>
      </c>
      <c r="Z60" s="224">
        <v>-0.48559116617290599</v>
      </c>
      <c r="AA60" s="223">
        <v>357</v>
      </c>
      <c r="AB60" s="224">
        <v>0.60810810810810811</v>
      </c>
      <c r="AC60" s="223">
        <v>3326</v>
      </c>
      <c r="AD60" s="224">
        <v>0.12516914749661701</v>
      </c>
      <c r="AE60" s="223">
        <v>2252</v>
      </c>
      <c r="AF60" s="224">
        <v>-0.20283185840707962</v>
      </c>
      <c r="AG60" s="223">
        <v>7192</v>
      </c>
      <c r="AH60" s="224">
        <v>-0.18235561618917695</v>
      </c>
      <c r="AI60" s="223">
        <v>8234</v>
      </c>
      <c r="AJ60" s="224">
        <v>-5.7957015213716545E-3</v>
      </c>
      <c r="AK60" s="223">
        <v>10364</v>
      </c>
      <c r="AL60" s="224">
        <v>-0.19944384365827283</v>
      </c>
      <c r="AM60" s="223">
        <v>1354</v>
      </c>
      <c r="AN60" s="224">
        <v>0.58548009367681497</v>
      </c>
      <c r="AO60" s="223">
        <v>1987</v>
      </c>
      <c r="AP60" s="224">
        <v>3.6515388628064693E-2</v>
      </c>
      <c r="AQ60" s="223">
        <v>4476</v>
      </c>
      <c r="AR60" s="224">
        <v>0.53497942386831276</v>
      </c>
      <c r="AS60" s="223">
        <v>253467</v>
      </c>
      <c r="AT60" s="224">
        <v>-9.6248676286542545E-2</v>
      </c>
      <c r="AU60" s="225">
        <v>434195</v>
      </c>
      <c r="AV60" s="226">
        <v>-7.129030533126568E-2</v>
      </c>
    </row>
    <row r="61" spans="2:49" ht="15" hidden="1" customHeight="1" outlineLevel="1" x14ac:dyDescent="0.2">
      <c r="B61" s="43" t="s">
        <v>55</v>
      </c>
      <c r="C61" s="223">
        <v>134503</v>
      </c>
      <c r="D61" s="224">
        <v>-0.14112117903233012</v>
      </c>
      <c r="E61" s="223">
        <v>9201</v>
      </c>
      <c r="F61" s="224">
        <v>-0.13508178228990408</v>
      </c>
      <c r="G61" s="223">
        <v>7695</v>
      </c>
      <c r="H61" s="224">
        <v>9.1025095703955783E-2</v>
      </c>
      <c r="I61" s="223">
        <v>33529</v>
      </c>
      <c r="J61" s="224">
        <v>-0.19224746440530971</v>
      </c>
      <c r="K61" s="223">
        <v>5108</v>
      </c>
      <c r="L61" s="224">
        <v>-3.2942067398712638E-2</v>
      </c>
      <c r="M61" s="223">
        <v>109931</v>
      </c>
      <c r="N61" s="224">
        <v>-0.13782988902395987</v>
      </c>
      <c r="O61" s="223">
        <v>5765</v>
      </c>
      <c r="P61" s="224">
        <v>-0.27043786383194124</v>
      </c>
      <c r="Q61" s="223">
        <v>5288</v>
      </c>
      <c r="R61" s="224">
        <v>-0.2858879135719109</v>
      </c>
      <c r="S61" s="223">
        <v>4983.2392902394349</v>
      </c>
      <c r="T61" s="224">
        <v>-8.9720704954787234E-2</v>
      </c>
      <c r="U61" s="223">
        <v>1541</v>
      </c>
      <c r="V61" s="224">
        <v>0.83890214797136031</v>
      </c>
      <c r="W61" s="223">
        <v>1005</v>
      </c>
      <c r="X61" s="224">
        <v>-0.40462085308056872</v>
      </c>
      <c r="Y61" s="223">
        <v>2250</v>
      </c>
      <c r="Z61" s="224">
        <v>-0.19499105545617168</v>
      </c>
      <c r="AA61" s="223">
        <v>187</v>
      </c>
      <c r="AB61" s="224">
        <v>0.25503355704697994</v>
      </c>
      <c r="AC61" s="223">
        <v>2188</v>
      </c>
      <c r="AD61" s="224">
        <v>9.4547273636818474E-2</v>
      </c>
      <c r="AE61" s="223">
        <v>1420</v>
      </c>
      <c r="AF61" s="224">
        <v>-0.26424870466321249</v>
      </c>
      <c r="AG61" s="223">
        <v>6278</v>
      </c>
      <c r="AH61" s="224">
        <v>-0.14011779208327624</v>
      </c>
      <c r="AI61" s="223">
        <v>8894</v>
      </c>
      <c r="AJ61" s="224">
        <v>0.54839832869080785</v>
      </c>
      <c r="AK61" s="223">
        <v>8675</v>
      </c>
      <c r="AL61" s="224">
        <v>-0.18834206586826352</v>
      </c>
      <c r="AM61" s="223">
        <v>1126</v>
      </c>
      <c r="AN61" s="224">
        <v>0.23329682365826954</v>
      </c>
      <c r="AO61" s="223">
        <v>1311</v>
      </c>
      <c r="AP61" s="224">
        <v>-0.19767441860465118</v>
      </c>
      <c r="AQ61" s="223">
        <v>3963</v>
      </c>
      <c r="AR61" s="224">
        <v>0.38809106830122597</v>
      </c>
      <c r="AS61" s="223">
        <v>215355</v>
      </c>
      <c r="AT61" s="224">
        <v>-0.12396065541760903</v>
      </c>
      <c r="AU61" s="225">
        <v>349858</v>
      </c>
      <c r="AV61" s="226">
        <v>-0.13063854424733679</v>
      </c>
    </row>
    <row r="62" spans="2:49" ht="15" hidden="1" customHeight="1" outlineLevel="1" x14ac:dyDescent="0.2">
      <c r="B62" s="43" t="s">
        <v>56</v>
      </c>
      <c r="C62" s="223">
        <v>131331</v>
      </c>
      <c r="D62" s="224">
        <v>-0.15126311095600919</v>
      </c>
      <c r="E62" s="223">
        <v>10314</v>
      </c>
      <c r="F62" s="224">
        <v>-0.11422191686705596</v>
      </c>
      <c r="G62" s="223">
        <v>8110</v>
      </c>
      <c r="H62" s="224">
        <v>0.12560721721027068</v>
      </c>
      <c r="I62" s="223">
        <v>36702</v>
      </c>
      <c r="J62" s="224">
        <v>-0.23966770939073145</v>
      </c>
      <c r="K62" s="223">
        <v>7005</v>
      </c>
      <c r="L62" s="224">
        <v>-7.6831839746968944E-2</v>
      </c>
      <c r="M62" s="223">
        <v>112966</v>
      </c>
      <c r="N62" s="224">
        <v>-0.15465491308284629</v>
      </c>
      <c r="O62" s="223">
        <v>8317</v>
      </c>
      <c r="P62" s="224">
        <v>0.20501303969863804</v>
      </c>
      <c r="Q62" s="223">
        <v>4415</v>
      </c>
      <c r="R62" s="224">
        <v>-0.16666666666666663</v>
      </c>
      <c r="S62" s="223">
        <v>3848.7245334210952</v>
      </c>
      <c r="T62" s="224">
        <v>-0.14076548974888381</v>
      </c>
      <c r="U62" s="223">
        <v>1077</v>
      </c>
      <c r="V62" s="224">
        <v>0.739903069466882</v>
      </c>
      <c r="W62" s="223">
        <v>185</v>
      </c>
      <c r="X62" s="224">
        <v>-0.83570159857904081</v>
      </c>
      <c r="Y62" s="223">
        <v>1977</v>
      </c>
      <c r="Z62" s="224">
        <v>-0.17966804979253115</v>
      </c>
      <c r="AA62" s="223">
        <v>610</v>
      </c>
      <c r="AB62" s="224">
        <v>0.94888178913738019</v>
      </c>
      <c r="AC62" s="223">
        <v>2151</v>
      </c>
      <c r="AD62" s="224">
        <v>-0.10820895522388063</v>
      </c>
      <c r="AE62" s="223">
        <v>1751</v>
      </c>
      <c r="AF62" s="224">
        <v>-0.32911877394636013</v>
      </c>
      <c r="AG62" s="223">
        <v>7456</v>
      </c>
      <c r="AH62" s="224">
        <v>-0.10792055515673604</v>
      </c>
      <c r="AI62" s="223">
        <v>5466</v>
      </c>
      <c r="AJ62" s="224">
        <v>-0.36867636867636866</v>
      </c>
      <c r="AK62" s="223">
        <v>4655</v>
      </c>
      <c r="AL62" s="224">
        <v>-0.27288347391440171</v>
      </c>
      <c r="AM62" s="223">
        <v>1045</v>
      </c>
      <c r="AN62" s="224">
        <v>0.51230101302460196</v>
      </c>
      <c r="AO62" s="223">
        <v>1485</v>
      </c>
      <c r="AP62" s="224">
        <v>-9.0630740967544421E-2</v>
      </c>
      <c r="AQ62" s="223">
        <v>3275</v>
      </c>
      <c r="AR62" s="224">
        <v>0.22429906542056077</v>
      </c>
      <c r="AS62" s="223">
        <v>218962</v>
      </c>
      <c r="AT62" s="224">
        <v>-0.15278121711137249</v>
      </c>
      <c r="AU62" s="225">
        <v>350293</v>
      </c>
      <c r="AV62" s="226">
        <v>-0.152212689231216</v>
      </c>
    </row>
    <row r="63" spans="2:49" s="222" customFormat="1" ht="15" customHeight="1" collapsed="1" x14ac:dyDescent="0.2">
      <c r="B63" s="30" t="s">
        <v>67</v>
      </c>
      <c r="C63" s="31">
        <v>641995</v>
      </c>
      <c r="D63" s="32">
        <v>-7.942528158764528E-2</v>
      </c>
      <c r="E63" s="31">
        <v>88493</v>
      </c>
      <c r="F63" s="32">
        <v>-4.7581634629872749E-2</v>
      </c>
      <c r="G63" s="31">
        <v>71313</v>
      </c>
      <c r="H63" s="32">
        <v>4.4114202049780449E-2</v>
      </c>
      <c r="I63" s="31">
        <v>361760</v>
      </c>
      <c r="J63" s="32">
        <v>-0.1205328924976905</v>
      </c>
      <c r="K63" s="31">
        <v>65162</v>
      </c>
      <c r="L63" s="32">
        <v>-3.0889810972798526E-2</v>
      </c>
      <c r="M63" s="31">
        <v>896982</v>
      </c>
      <c r="N63" s="32">
        <v>-0.15908200286874108</v>
      </c>
      <c r="O63" s="31">
        <v>50984</v>
      </c>
      <c r="P63" s="32">
        <v>0.26379455654156958</v>
      </c>
      <c r="Q63" s="31">
        <v>49041</v>
      </c>
      <c r="R63" s="32">
        <v>-6.5226921830623508E-2</v>
      </c>
      <c r="S63" s="31">
        <v>443266.96625644184</v>
      </c>
      <c r="T63" s="32">
        <v>-2.4389503650200761E-2</v>
      </c>
      <c r="U63" s="31">
        <v>134473</v>
      </c>
      <c r="V63" s="32">
        <v>-3.7016083986193271E-2</v>
      </c>
      <c r="W63" s="31">
        <v>85704</v>
      </c>
      <c r="X63" s="32">
        <v>2.8402750278987643E-2</v>
      </c>
      <c r="Y63" s="31">
        <v>99534</v>
      </c>
      <c r="Z63" s="32">
        <v>-6.4134267312303095E-2</v>
      </c>
      <c r="AA63" s="31">
        <v>123556</v>
      </c>
      <c r="AB63" s="32">
        <v>-1.1638975770132176E-2</v>
      </c>
      <c r="AC63" s="31">
        <v>18810</v>
      </c>
      <c r="AD63" s="32">
        <v>0.10653567856932766</v>
      </c>
      <c r="AE63" s="31">
        <v>19306</v>
      </c>
      <c r="AF63" s="32">
        <v>-6.0398111646469022E-2</v>
      </c>
      <c r="AG63" s="31">
        <v>46041</v>
      </c>
      <c r="AH63" s="32">
        <v>2.4841402337228757E-2</v>
      </c>
      <c r="AI63" s="31">
        <v>43076</v>
      </c>
      <c r="AJ63" s="32">
        <v>5.71056958452969E-2</v>
      </c>
      <c r="AK63" s="31">
        <v>45380</v>
      </c>
      <c r="AL63" s="32">
        <v>-0.16391841848296695</v>
      </c>
      <c r="AM63" s="31">
        <v>6310</v>
      </c>
      <c r="AN63" s="32">
        <v>-0.15494843980179451</v>
      </c>
      <c r="AO63" s="31">
        <v>10491</v>
      </c>
      <c r="AP63" s="32">
        <v>3.0550098231827194E-2</v>
      </c>
      <c r="AQ63" s="31">
        <v>19639</v>
      </c>
      <c r="AR63" s="32">
        <v>2.6607422895974953E-2</v>
      </c>
      <c r="AS63" s="31">
        <v>2236055</v>
      </c>
      <c r="AT63" s="32">
        <v>-9.3939471296700328E-2</v>
      </c>
      <c r="AU63" s="31">
        <v>2878050</v>
      </c>
      <c r="AV63" s="32">
        <v>-9.0741648742983183E-2</v>
      </c>
      <c r="AW63" s="216"/>
    </row>
    <row r="64" spans="2:49" ht="15" hidden="1" customHeight="1" outlineLevel="1" x14ac:dyDescent="0.2">
      <c r="B64" s="43" t="s">
        <v>58</v>
      </c>
      <c r="C64" s="223">
        <v>130421</v>
      </c>
      <c r="D64" s="224">
        <v>8.63890045814244E-2</v>
      </c>
      <c r="E64" s="223">
        <v>13422</v>
      </c>
      <c r="F64" s="224">
        <v>-0.15981220657276995</v>
      </c>
      <c r="G64" s="223">
        <v>12261</v>
      </c>
      <c r="H64" s="224">
        <v>0.53569639278557113</v>
      </c>
      <c r="I64" s="223">
        <v>50937</v>
      </c>
      <c r="J64" s="224">
        <v>-0.12042617119372834</v>
      </c>
      <c r="K64" s="223">
        <v>13167</v>
      </c>
      <c r="L64" s="224">
        <v>6.1898211829436445E-3</v>
      </c>
      <c r="M64" s="223">
        <v>125390</v>
      </c>
      <c r="N64" s="224">
        <v>-0.11911201657943726</v>
      </c>
      <c r="O64" s="223">
        <v>7313</v>
      </c>
      <c r="P64" s="224">
        <v>0.33717315779850066</v>
      </c>
      <c r="Q64" s="223">
        <v>6312</v>
      </c>
      <c r="R64" s="224">
        <v>8.6402753872633298E-2</v>
      </c>
      <c r="S64" s="223">
        <v>28249.338485264692</v>
      </c>
      <c r="T64" s="224">
        <v>0.1461850393696309</v>
      </c>
      <c r="U64" s="223">
        <v>9515</v>
      </c>
      <c r="V64" s="224">
        <v>0.11508262041486006</v>
      </c>
      <c r="W64" s="223">
        <v>4292</v>
      </c>
      <c r="X64" s="224">
        <v>0.17976910390324363</v>
      </c>
      <c r="Y64" s="223">
        <v>6721</v>
      </c>
      <c r="Z64" s="224">
        <v>4.3633540372670865E-2</v>
      </c>
      <c r="AA64" s="223">
        <v>7721</v>
      </c>
      <c r="AB64" s="224">
        <v>0.27915838303512253</v>
      </c>
      <c r="AC64" s="223">
        <v>2992</v>
      </c>
      <c r="AD64" s="224">
        <v>7.0100143061516462E-2</v>
      </c>
      <c r="AE64" s="223">
        <v>2828</v>
      </c>
      <c r="AF64" s="224">
        <v>8.9368258859784389E-2</v>
      </c>
      <c r="AG64" s="223">
        <v>5348</v>
      </c>
      <c r="AH64" s="224">
        <v>-0.2343593414459556</v>
      </c>
      <c r="AI64" s="223">
        <v>6243</v>
      </c>
      <c r="AJ64" s="224">
        <v>-2.483598875351456E-2</v>
      </c>
      <c r="AK64" s="223">
        <v>6922</v>
      </c>
      <c r="AL64" s="224">
        <v>-3.2834986726281934E-2</v>
      </c>
      <c r="AM64" s="223">
        <v>1390</v>
      </c>
      <c r="AN64" s="224">
        <v>0.19313304721030033</v>
      </c>
      <c r="AO64" s="223">
        <v>2109</v>
      </c>
      <c r="AP64" s="224">
        <v>0.63996889580093308</v>
      </c>
      <c r="AQ64" s="223">
        <v>3126</v>
      </c>
      <c r="AR64" s="224">
        <v>9.6842105263157841E-2</v>
      </c>
      <c r="AS64" s="223">
        <v>288009</v>
      </c>
      <c r="AT64" s="224">
        <v>-5.4045798518051358E-2</v>
      </c>
      <c r="AU64" s="225">
        <v>418430</v>
      </c>
      <c r="AV64" s="226">
        <v>-1.4331682818470082E-2</v>
      </c>
    </row>
    <row r="65" spans="2:49" ht="15" hidden="1" customHeight="1" outlineLevel="1" x14ac:dyDescent="0.2">
      <c r="B65" s="43" t="s">
        <v>59</v>
      </c>
      <c r="C65" s="223">
        <v>79063</v>
      </c>
      <c r="D65" s="224">
        <v>-0.33197299603727826</v>
      </c>
      <c r="E65" s="223">
        <v>11694</v>
      </c>
      <c r="F65" s="224">
        <v>-0.11876412961567451</v>
      </c>
      <c r="G65" s="223">
        <v>9425</v>
      </c>
      <c r="H65" s="224">
        <v>-0.16184971098265899</v>
      </c>
      <c r="I65" s="223">
        <v>52436</v>
      </c>
      <c r="J65" s="224">
        <v>-0.26393217103231426</v>
      </c>
      <c r="K65" s="223">
        <v>9973</v>
      </c>
      <c r="L65" s="224">
        <v>-2.9391727493917275E-2</v>
      </c>
      <c r="M65" s="223">
        <v>125931</v>
      </c>
      <c r="N65" s="224">
        <v>-0.18579270303296758</v>
      </c>
      <c r="O65" s="223">
        <v>7472</v>
      </c>
      <c r="P65" s="224">
        <v>-4.2787599282603117E-2</v>
      </c>
      <c r="Q65" s="223">
        <v>6574</v>
      </c>
      <c r="R65" s="224">
        <v>-6.7517730496453932E-2</v>
      </c>
      <c r="S65" s="223">
        <v>81082.761475023493</v>
      </c>
      <c r="T65" s="224">
        <v>-2.6256329737709971E-2</v>
      </c>
      <c r="U65" s="223">
        <v>23784</v>
      </c>
      <c r="V65" s="224">
        <v>-8.4350336862367703E-2</v>
      </c>
      <c r="W65" s="223">
        <v>15156</v>
      </c>
      <c r="X65" s="224">
        <v>-3.9361095265259549E-2</v>
      </c>
      <c r="Y65" s="223">
        <v>18064</v>
      </c>
      <c r="Z65" s="224">
        <v>-0.11481354437202917</v>
      </c>
      <c r="AA65" s="223">
        <v>24079</v>
      </c>
      <c r="AB65" s="224">
        <v>0.14069828035435128</v>
      </c>
      <c r="AC65" s="223">
        <v>2382</v>
      </c>
      <c r="AD65" s="224">
        <v>8.4033613445377853E-4</v>
      </c>
      <c r="AE65" s="223">
        <v>2055</v>
      </c>
      <c r="AF65" s="224">
        <v>-0.31408544726301735</v>
      </c>
      <c r="AG65" s="223">
        <v>4638</v>
      </c>
      <c r="AH65" s="224">
        <v>-0.14899082568807342</v>
      </c>
      <c r="AI65" s="223">
        <v>6639</v>
      </c>
      <c r="AJ65" s="224">
        <v>6.2240000000000073E-2</v>
      </c>
      <c r="AK65" s="223">
        <v>5787</v>
      </c>
      <c r="AL65" s="224">
        <v>-0.27535687453042823</v>
      </c>
      <c r="AM65" s="223">
        <v>762</v>
      </c>
      <c r="AN65" s="224">
        <v>-0.49603174603174605</v>
      </c>
      <c r="AO65" s="223">
        <v>1031</v>
      </c>
      <c r="AP65" s="224">
        <v>-0.29383561643835621</v>
      </c>
      <c r="AQ65" s="223">
        <v>2563</v>
      </c>
      <c r="AR65" s="224">
        <v>-0.10914146680570036</v>
      </c>
      <c r="AS65" s="223">
        <v>330445</v>
      </c>
      <c r="AT65" s="224">
        <v>-0.15211813306648192</v>
      </c>
      <c r="AU65" s="225">
        <v>409508</v>
      </c>
      <c r="AV65" s="226">
        <v>-0.19401357652194617</v>
      </c>
    </row>
    <row r="66" spans="2:49" ht="15" hidden="1" customHeight="1" outlineLevel="1" x14ac:dyDescent="0.2">
      <c r="B66" s="43" t="s">
        <v>60</v>
      </c>
      <c r="C66" s="223">
        <v>74410</v>
      </c>
      <c r="D66" s="224">
        <v>-0.11695247137008247</v>
      </c>
      <c r="E66" s="223">
        <v>13394</v>
      </c>
      <c r="F66" s="224">
        <v>-0.1156741053743563</v>
      </c>
      <c r="G66" s="223">
        <v>9245</v>
      </c>
      <c r="H66" s="224">
        <v>-2.6432181971356328E-2</v>
      </c>
      <c r="I66" s="223">
        <v>47379</v>
      </c>
      <c r="J66" s="224">
        <v>-0.18067684645580784</v>
      </c>
      <c r="K66" s="223">
        <v>11177</v>
      </c>
      <c r="L66" s="224">
        <v>-0.10933142083034508</v>
      </c>
      <c r="M66" s="223">
        <v>119495</v>
      </c>
      <c r="N66" s="224">
        <v>-0.26744114762138305</v>
      </c>
      <c r="O66" s="223">
        <v>7736</v>
      </c>
      <c r="P66" s="224">
        <v>0.24834597385831847</v>
      </c>
      <c r="Q66" s="223">
        <v>8119</v>
      </c>
      <c r="R66" s="224">
        <v>-2.5681027241089671E-2</v>
      </c>
      <c r="S66" s="223">
        <v>69729.822464524885</v>
      </c>
      <c r="T66" s="224">
        <v>-7.4347320595718136E-2</v>
      </c>
      <c r="U66" s="223">
        <v>21314</v>
      </c>
      <c r="V66" s="224">
        <v>-1.6655132641291814E-2</v>
      </c>
      <c r="W66" s="223">
        <v>13526</v>
      </c>
      <c r="X66" s="224">
        <v>-2.2130421953379109E-3</v>
      </c>
      <c r="Y66" s="223">
        <v>15934</v>
      </c>
      <c r="Z66" s="224">
        <v>-0.15866730027984577</v>
      </c>
      <c r="AA66" s="223">
        <v>18956</v>
      </c>
      <c r="AB66" s="224">
        <v>-0.1041587901701323</v>
      </c>
      <c r="AC66" s="223">
        <v>2290</v>
      </c>
      <c r="AD66" s="224">
        <v>0.21356650768415464</v>
      </c>
      <c r="AE66" s="223">
        <v>2714</v>
      </c>
      <c r="AF66" s="224">
        <v>-0.10488126649076512</v>
      </c>
      <c r="AG66" s="223">
        <v>3183</v>
      </c>
      <c r="AH66" s="224">
        <v>-0.37280788177339896</v>
      </c>
      <c r="AI66" s="223">
        <v>6236</v>
      </c>
      <c r="AJ66" s="224">
        <v>0.12097788962789857</v>
      </c>
      <c r="AK66" s="223">
        <v>5713</v>
      </c>
      <c r="AL66" s="224">
        <v>-0.24341146867964503</v>
      </c>
      <c r="AM66" s="223">
        <v>738</v>
      </c>
      <c r="AN66" s="224">
        <v>-0.23681489141675283</v>
      </c>
      <c r="AO66" s="223">
        <v>1104</v>
      </c>
      <c r="AP66" s="224">
        <v>-0.11961722488038273</v>
      </c>
      <c r="AQ66" s="223">
        <v>2919</v>
      </c>
      <c r="AR66" s="224">
        <v>0.25494411006018924</v>
      </c>
      <c r="AS66" s="223">
        <v>311172</v>
      </c>
      <c r="AT66" s="224">
        <v>-0.17165043271316882</v>
      </c>
      <c r="AU66" s="225">
        <v>385582</v>
      </c>
      <c r="AV66" s="226">
        <v>-0.16162881209259039</v>
      </c>
    </row>
    <row r="67" spans="2:49" ht="15" hidden="1" customHeight="1" outlineLevel="1" x14ac:dyDescent="0.2">
      <c r="B67" s="43" t="s">
        <v>61</v>
      </c>
      <c r="C67" s="223">
        <v>66710</v>
      </c>
      <c r="D67" s="224">
        <v>-3.7304278807994806E-2</v>
      </c>
      <c r="E67" s="223">
        <v>10277</v>
      </c>
      <c r="F67" s="224">
        <v>-2.9464538672206997E-2</v>
      </c>
      <c r="G67" s="223">
        <v>10713</v>
      </c>
      <c r="H67" s="224">
        <v>6.4910536779324124E-2</v>
      </c>
      <c r="I67" s="223">
        <v>52470</v>
      </c>
      <c r="J67" s="224">
        <v>-8.7271904952423984E-2</v>
      </c>
      <c r="K67" s="223">
        <v>8303</v>
      </c>
      <c r="L67" s="224">
        <v>-0.12719436560496167</v>
      </c>
      <c r="M67" s="223">
        <v>115203</v>
      </c>
      <c r="N67" s="224">
        <v>-0.137585902292225</v>
      </c>
      <c r="O67" s="223">
        <v>8245</v>
      </c>
      <c r="P67" s="224">
        <v>0.38921651221566966</v>
      </c>
      <c r="Q67" s="223">
        <v>9913</v>
      </c>
      <c r="R67" s="224">
        <v>-0.10395010395010396</v>
      </c>
      <c r="S67" s="223">
        <v>69178.847264094627</v>
      </c>
      <c r="T67" s="224">
        <v>-3.319815794904124E-2</v>
      </c>
      <c r="U67" s="223">
        <v>20637</v>
      </c>
      <c r="V67" s="224">
        <v>2.3762278003770287E-2</v>
      </c>
      <c r="W67" s="223">
        <v>12263</v>
      </c>
      <c r="X67" s="224">
        <v>-9.591565909761135E-2</v>
      </c>
      <c r="Y67" s="223">
        <v>16099</v>
      </c>
      <c r="Z67" s="224">
        <v>-8.0582524271844647E-2</v>
      </c>
      <c r="AA67" s="223">
        <v>20180</v>
      </c>
      <c r="AB67" s="224">
        <v>-6.987501230193871E-3</v>
      </c>
      <c r="AC67" s="223">
        <v>2359</v>
      </c>
      <c r="AD67" s="224">
        <v>0.38438967136150226</v>
      </c>
      <c r="AE67" s="223">
        <v>3345</v>
      </c>
      <c r="AF67" s="224">
        <v>0.12664196699225339</v>
      </c>
      <c r="AG67" s="223">
        <v>6578</v>
      </c>
      <c r="AH67" s="224">
        <v>-8.7782554430730797E-2</v>
      </c>
      <c r="AI67" s="223">
        <v>6338</v>
      </c>
      <c r="AJ67" s="224">
        <v>0.16786438179473007</v>
      </c>
      <c r="AK67" s="223">
        <v>6076</v>
      </c>
      <c r="AL67" s="224">
        <v>-0.2863518910030538</v>
      </c>
      <c r="AM67" s="223">
        <v>571</v>
      </c>
      <c r="AN67" s="224">
        <v>-0.40334378265412751</v>
      </c>
      <c r="AO67" s="223">
        <v>1352</v>
      </c>
      <c r="AP67" s="224">
        <v>-0.13054662379421222</v>
      </c>
      <c r="AQ67" s="223">
        <v>3098</v>
      </c>
      <c r="AR67" s="224">
        <v>0.32847341337907365</v>
      </c>
      <c r="AS67" s="223">
        <v>314020</v>
      </c>
      <c r="AT67" s="224">
        <v>-7.7637963648326314E-2</v>
      </c>
      <c r="AU67" s="225">
        <v>380730</v>
      </c>
      <c r="AV67" s="226">
        <v>-7.081686992217151E-2</v>
      </c>
    </row>
    <row r="68" spans="2:49" collapsed="1" x14ac:dyDescent="0.25">
      <c r="B68" s="145">
        <v>2009</v>
      </c>
      <c r="C68" s="232">
        <v>1450144</v>
      </c>
      <c r="D68" s="233">
        <v>-7.0797554582018973E-2</v>
      </c>
      <c r="E68" s="232">
        <v>141410</v>
      </c>
      <c r="F68" s="233">
        <v>-0.10823968620328683</v>
      </c>
      <c r="G68" s="232">
        <v>119438</v>
      </c>
      <c r="H68" s="233">
        <v>0.1061122430079644</v>
      </c>
      <c r="I68" s="232">
        <v>523436</v>
      </c>
      <c r="J68" s="233">
        <v>-0.1621914054497029</v>
      </c>
      <c r="K68" s="232">
        <v>99518</v>
      </c>
      <c r="L68" s="233">
        <v>-7.8554100849984265E-2</v>
      </c>
      <c r="M68" s="232">
        <v>1430413</v>
      </c>
      <c r="N68" s="233">
        <v>-0.14312200516254714</v>
      </c>
      <c r="O68" s="232">
        <v>76729</v>
      </c>
      <c r="P68" s="233">
        <v>-6.6738834290162474E-2</v>
      </c>
      <c r="Q68" s="232">
        <v>85304</v>
      </c>
      <c r="R68" s="233">
        <v>-0.10673633726713927</v>
      </c>
      <c r="S68" s="232">
        <v>421316.53033556271</v>
      </c>
      <c r="T68" s="233">
        <v>-0.1227604543602725</v>
      </c>
      <c r="U68" s="232">
        <v>128236</v>
      </c>
      <c r="V68" s="233">
        <v>-8.9097095447474461E-2</v>
      </c>
      <c r="W68" s="232">
        <v>80612</v>
      </c>
      <c r="X68" s="233">
        <v>-0.16708512858663194</v>
      </c>
      <c r="Y68" s="232">
        <v>94740</v>
      </c>
      <c r="Z68" s="233">
        <v>-0.21348221327466688</v>
      </c>
      <c r="AA68" s="232">
        <v>117729</v>
      </c>
      <c r="AB68" s="233">
        <v>-3.7044610577630865E-2</v>
      </c>
      <c r="AC68" s="232">
        <v>30611</v>
      </c>
      <c r="AD68" s="233">
        <v>3.6606840501185234E-2</v>
      </c>
      <c r="AE68" s="232">
        <v>27544</v>
      </c>
      <c r="AF68" s="233">
        <v>-0.13184354020235134</v>
      </c>
      <c r="AG68" s="232">
        <v>67987</v>
      </c>
      <c r="AH68" s="233">
        <v>-0.2670102314749927</v>
      </c>
      <c r="AI68" s="232">
        <v>78786</v>
      </c>
      <c r="AJ68" s="233">
        <v>-1.9623458556798479E-2</v>
      </c>
      <c r="AK68" s="232">
        <v>82820</v>
      </c>
      <c r="AL68" s="233">
        <v>-0.22906504821834162</v>
      </c>
      <c r="AM68" s="232">
        <v>12605</v>
      </c>
      <c r="AN68" s="233">
        <v>0.11925057716213816</v>
      </c>
      <c r="AO68" s="232">
        <v>18891</v>
      </c>
      <c r="AP68" s="233">
        <v>-3.9652280006100327E-2</v>
      </c>
      <c r="AQ68" s="232">
        <v>40829</v>
      </c>
      <c r="AR68" s="233">
        <v>0.26339078503573976</v>
      </c>
      <c r="AS68" s="232">
        <v>3257638</v>
      </c>
      <c r="AT68" s="233">
        <v>-0.12703506771991491</v>
      </c>
      <c r="AU68" s="234">
        <v>4707782</v>
      </c>
      <c r="AV68" s="235">
        <v>-0.11045141390545221</v>
      </c>
    </row>
    <row r="69" spans="2:49" hidden="1" outlineLevel="1" x14ac:dyDescent="0.2">
      <c r="B69" s="43" t="s">
        <v>49</v>
      </c>
      <c r="C69" s="223">
        <v>87129</v>
      </c>
      <c r="D69" s="224">
        <v>2.0150337204945634E-2</v>
      </c>
      <c r="E69" s="223">
        <v>12203</v>
      </c>
      <c r="F69" s="224">
        <v>0.15024978791592036</v>
      </c>
      <c r="G69" s="223">
        <v>10959</v>
      </c>
      <c r="H69" s="224">
        <v>3.3876579381064698E-3</v>
      </c>
      <c r="I69" s="223">
        <v>50014</v>
      </c>
      <c r="J69" s="224">
        <v>-9.1793931249886551E-2</v>
      </c>
      <c r="K69" s="223">
        <v>7218</v>
      </c>
      <c r="L69" s="224">
        <v>-5.7702349869451663E-2</v>
      </c>
      <c r="M69" s="223">
        <v>129924</v>
      </c>
      <c r="N69" s="224">
        <v>-0.10027423063073049</v>
      </c>
      <c r="O69" s="223">
        <v>5631</v>
      </c>
      <c r="P69" s="224">
        <v>4.2005921539600255E-2</v>
      </c>
      <c r="Q69" s="223">
        <v>7884</v>
      </c>
      <c r="R69" s="224">
        <v>9.7336065573769837E-3</v>
      </c>
      <c r="S69" s="223">
        <v>70902.517142354278</v>
      </c>
      <c r="T69" s="224">
        <v>-0.13953017449572924</v>
      </c>
      <c r="U69" s="223">
        <v>21664</v>
      </c>
      <c r="V69" s="224">
        <v>-0.12191958495460442</v>
      </c>
      <c r="W69" s="223">
        <v>12901</v>
      </c>
      <c r="X69" s="224">
        <v>-0.10310066740823132</v>
      </c>
      <c r="Y69" s="223">
        <v>14441</v>
      </c>
      <c r="Z69" s="224">
        <v>-0.25783739336005751</v>
      </c>
      <c r="AA69" s="223">
        <v>21897</v>
      </c>
      <c r="AB69" s="224">
        <v>-8.3232154071593012E-2</v>
      </c>
      <c r="AC69" s="223">
        <v>2047</v>
      </c>
      <c r="AD69" s="224">
        <v>-1.8696069031639451E-2</v>
      </c>
      <c r="AE69" s="223">
        <v>2688</v>
      </c>
      <c r="AF69" s="224">
        <v>7.0489844683393033E-2</v>
      </c>
      <c r="AG69" s="223">
        <v>5457</v>
      </c>
      <c r="AH69" s="224">
        <v>4.5001914975105306E-2</v>
      </c>
      <c r="AI69" s="223">
        <v>5521</v>
      </c>
      <c r="AJ69" s="224">
        <v>8.2176771365960466E-3</v>
      </c>
      <c r="AK69" s="223">
        <v>6943</v>
      </c>
      <c r="AL69" s="224">
        <v>-6.1249323958896706E-2</v>
      </c>
      <c r="AM69" s="223">
        <v>1039</v>
      </c>
      <c r="AN69" s="224">
        <v>3.8647342995168366E-3</v>
      </c>
      <c r="AO69" s="223">
        <v>1626</v>
      </c>
      <c r="AP69" s="224">
        <v>7.0441079657669547E-2</v>
      </c>
      <c r="AQ69" s="223">
        <v>3017</v>
      </c>
      <c r="AR69" s="224">
        <v>-0.11473004694835676</v>
      </c>
      <c r="AS69" s="223">
        <v>323074</v>
      </c>
      <c r="AT69" s="224">
        <v>-8.4589491341010015E-2</v>
      </c>
      <c r="AU69" s="225">
        <v>410203</v>
      </c>
      <c r="AV69" s="226">
        <v>-6.4181358592495297E-2</v>
      </c>
    </row>
    <row r="70" spans="2:49" hidden="1" outlineLevel="1" x14ac:dyDescent="0.2">
      <c r="B70" s="43" t="s">
        <v>50</v>
      </c>
      <c r="C70" s="223">
        <v>92798</v>
      </c>
      <c r="D70" s="224">
        <v>2.6481129153577365E-2</v>
      </c>
      <c r="E70" s="223">
        <v>10710</v>
      </c>
      <c r="F70" s="224">
        <v>-2.7159596693614341E-2</v>
      </c>
      <c r="G70" s="223">
        <v>9786</v>
      </c>
      <c r="H70" s="224">
        <v>9.5120859444941752E-2</v>
      </c>
      <c r="I70" s="223">
        <v>60246</v>
      </c>
      <c r="J70" s="224">
        <v>-4.0622959695526872E-2</v>
      </c>
      <c r="K70" s="223">
        <v>6599</v>
      </c>
      <c r="L70" s="224">
        <v>0.12132540356839416</v>
      </c>
      <c r="M70" s="223">
        <v>128756</v>
      </c>
      <c r="N70" s="224">
        <v>-0.21119892176683208</v>
      </c>
      <c r="O70" s="223">
        <v>6403</v>
      </c>
      <c r="P70" s="224">
        <v>0.41128499008155162</v>
      </c>
      <c r="Q70" s="223">
        <v>5234</v>
      </c>
      <c r="R70" s="224">
        <v>-0.11378259397223167</v>
      </c>
      <c r="S70" s="223">
        <v>81840.636395638838</v>
      </c>
      <c r="T70" s="224">
        <v>0.1336072924642886</v>
      </c>
      <c r="U70" s="223">
        <v>25201</v>
      </c>
      <c r="V70" s="224">
        <v>0.10545247181646711</v>
      </c>
      <c r="W70" s="223">
        <v>17979</v>
      </c>
      <c r="X70" s="224">
        <v>0.31166557233530323</v>
      </c>
      <c r="Y70" s="223">
        <v>18127</v>
      </c>
      <c r="Z70" s="224">
        <v>0.2192775946727652</v>
      </c>
      <c r="AA70" s="223">
        <v>20533</v>
      </c>
      <c r="AB70" s="224">
        <v>-1.3926907746242168E-2</v>
      </c>
      <c r="AC70" s="223">
        <v>3231</v>
      </c>
      <c r="AD70" s="224">
        <v>0.14574468085106385</v>
      </c>
      <c r="AE70" s="223">
        <v>3269</v>
      </c>
      <c r="AF70" s="224">
        <v>-0.12849906691548918</v>
      </c>
      <c r="AG70" s="223">
        <v>6076</v>
      </c>
      <c r="AH70" s="224">
        <v>-0.21892274071217377</v>
      </c>
      <c r="AI70" s="223">
        <v>5790</v>
      </c>
      <c r="AJ70" s="224">
        <v>-3.4517258629314651E-2</v>
      </c>
      <c r="AK70" s="223">
        <v>6514</v>
      </c>
      <c r="AL70" s="224">
        <v>-0.13698993110757818</v>
      </c>
      <c r="AM70" s="223">
        <v>873</v>
      </c>
      <c r="AN70" s="224">
        <v>0.11210191082802545</v>
      </c>
      <c r="AO70" s="223">
        <v>1345</v>
      </c>
      <c r="AP70" s="224">
        <v>-9.9129269926322872E-2</v>
      </c>
      <c r="AQ70" s="223">
        <v>2270</v>
      </c>
      <c r="AR70" s="224">
        <v>-7.686051240341607E-2</v>
      </c>
      <c r="AS70" s="223">
        <v>338942</v>
      </c>
      <c r="AT70" s="224">
        <v>-7.6769283570218394E-2</v>
      </c>
      <c r="AU70" s="225">
        <v>431740</v>
      </c>
      <c r="AV70" s="226">
        <v>-5.6367888444473602E-2</v>
      </c>
    </row>
    <row r="71" spans="2:49" hidden="1" outlineLevel="1" x14ac:dyDescent="0.2">
      <c r="B71" s="43" t="s">
        <v>51</v>
      </c>
      <c r="C71" s="223">
        <v>111464</v>
      </c>
      <c r="D71" s="224">
        <v>-0.14000462927243273</v>
      </c>
      <c r="E71" s="223">
        <v>16793</v>
      </c>
      <c r="F71" s="224">
        <v>2.9235106643785258E-2</v>
      </c>
      <c r="G71" s="223">
        <v>8924</v>
      </c>
      <c r="H71" s="224">
        <v>-7.5903489696593107E-2</v>
      </c>
      <c r="I71" s="223">
        <v>48278</v>
      </c>
      <c r="J71" s="224">
        <v>-1.4955826243088333E-2</v>
      </c>
      <c r="K71" s="223">
        <v>8725</v>
      </c>
      <c r="L71" s="224">
        <v>5.4890581549994044E-2</v>
      </c>
      <c r="M71" s="223">
        <v>152283</v>
      </c>
      <c r="N71" s="224">
        <v>-7.8870325788461315E-2</v>
      </c>
      <c r="O71" s="223">
        <v>8184</v>
      </c>
      <c r="P71" s="224">
        <v>0.63876651982378863</v>
      </c>
      <c r="Q71" s="223">
        <v>5005</v>
      </c>
      <c r="R71" s="224">
        <v>-0.22916987525026955</v>
      </c>
      <c r="S71" s="223">
        <v>42283.043029541092</v>
      </c>
      <c r="T71" s="224">
        <v>-5.9402492025441123E-2</v>
      </c>
      <c r="U71" s="223">
        <v>12358</v>
      </c>
      <c r="V71" s="224">
        <v>-0.21942900454775138</v>
      </c>
      <c r="W71" s="223">
        <v>9587</v>
      </c>
      <c r="X71" s="224">
        <v>0.10056250717483639</v>
      </c>
      <c r="Y71" s="223">
        <v>10148</v>
      </c>
      <c r="Z71" s="224">
        <v>0.16189603847034584</v>
      </c>
      <c r="AA71" s="223">
        <v>10190</v>
      </c>
      <c r="AB71" s="224">
        <v>-0.12726961288112371</v>
      </c>
      <c r="AC71" s="223">
        <v>3509</v>
      </c>
      <c r="AD71" s="224">
        <v>5.5021046301864107E-2</v>
      </c>
      <c r="AE71" s="223">
        <v>2407</v>
      </c>
      <c r="AF71" s="224">
        <v>-0.10586924219910843</v>
      </c>
      <c r="AG71" s="223">
        <v>14761</v>
      </c>
      <c r="AH71" s="224">
        <v>1.0492850201305011</v>
      </c>
      <c r="AI71" s="223">
        <v>6309</v>
      </c>
      <c r="AJ71" s="224">
        <v>0.11980830670926523</v>
      </c>
      <c r="AK71" s="223">
        <v>7425</v>
      </c>
      <c r="AL71" s="224">
        <v>-8.6153846153846136E-2</v>
      </c>
      <c r="AM71" s="223">
        <v>937</v>
      </c>
      <c r="AN71" s="224">
        <v>-0.10420650095602291</v>
      </c>
      <c r="AO71" s="223">
        <v>1924</v>
      </c>
      <c r="AP71" s="224">
        <v>0.19280843149411031</v>
      </c>
      <c r="AQ71" s="223">
        <v>2646</v>
      </c>
      <c r="AR71" s="224">
        <v>-8.0611535788742139E-2</v>
      </c>
      <c r="AS71" s="223">
        <v>330393</v>
      </c>
      <c r="AT71" s="224">
        <v>-2.1156387208399741E-2</v>
      </c>
      <c r="AU71" s="225">
        <v>441857</v>
      </c>
      <c r="AV71" s="226">
        <v>-5.4131060229822059E-2</v>
      </c>
    </row>
    <row r="72" spans="2:49" hidden="1" outlineLevel="1" x14ac:dyDescent="0.2">
      <c r="B72" s="43" t="s">
        <v>52</v>
      </c>
      <c r="C72" s="223">
        <v>143850</v>
      </c>
      <c r="D72" s="224">
        <v>-8.2630239721441012E-2</v>
      </c>
      <c r="E72" s="223">
        <v>11248</v>
      </c>
      <c r="F72" s="224">
        <v>7.4718134913051681E-2</v>
      </c>
      <c r="G72" s="223">
        <v>7138</v>
      </c>
      <c r="H72" s="224">
        <v>-7.2746167835801456E-2</v>
      </c>
      <c r="I72" s="223">
        <v>44649</v>
      </c>
      <c r="J72" s="224">
        <v>-7.9572862767733787E-2</v>
      </c>
      <c r="K72" s="223">
        <v>6031</v>
      </c>
      <c r="L72" s="224">
        <v>-8.2458542522440337E-2</v>
      </c>
      <c r="M72" s="223">
        <v>122625</v>
      </c>
      <c r="N72" s="224">
        <v>-3.7661664992466148E-2</v>
      </c>
      <c r="O72" s="223">
        <v>7414</v>
      </c>
      <c r="P72" s="224">
        <v>0.23525491502832385</v>
      </c>
      <c r="Q72" s="223">
        <v>5642</v>
      </c>
      <c r="R72" s="224">
        <v>-0.17719119148315587</v>
      </c>
      <c r="S72" s="223">
        <v>7350.2760725486005</v>
      </c>
      <c r="T72" s="224">
        <v>0.51273955986470932</v>
      </c>
      <c r="U72" s="223">
        <v>1598</v>
      </c>
      <c r="V72" s="224">
        <v>1.1682496607869743</v>
      </c>
      <c r="W72" s="223">
        <v>2472</v>
      </c>
      <c r="X72" s="224">
        <v>0.93427230046948351</v>
      </c>
      <c r="Y72" s="223">
        <v>3097</v>
      </c>
      <c r="Z72" s="224">
        <v>0.17355058734369089</v>
      </c>
      <c r="AA72" s="223">
        <v>181</v>
      </c>
      <c r="AB72" s="224">
        <v>-0.11274509803921573</v>
      </c>
      <c r="AC72" s="223">
        <v>2546</v>
      </c>
      <c r="AD72" s="224">
        <v>5.6431535269709565E-2</v>
      </c>
      <c r="AE72" s="223">
        <v>2007</v>
      </c>
      <c r="AF72" s="224">
        <v>-0.14740866610025494</v>
      </c>
      <c r="AG72" s="223">
        <v>7365</v>
      </c>
      <c r="AH72" s="224">
        <v>-8.8817117480823882E-3</v>
      </c>
      <c r="AI72" s="223">
        <v>8538</v>
      </c>
      <c r="AJ72" s="224">
        <v>0.26152482269503552</v>
      </c>
      <c r="AK72" s="223">
        <v>10271</v>
      </c>
      <c r="AL72" s="224">
        <v>0.17935469055000564</v>
      </c>
      <c r="AM72" s="223">
        <v>653</v>
      </c>
      <c r="AN72" s="224">
        <v>-0.33367346938775511</v>
      </c>
      <c r="AO72" s="223">
        <v>1801</v>
      </c>
      <c r="AP72" s="224">
        <v>-0.11061728395061732</v>
      </c>
      <c r="AQ72" s="223">
        <v>2233</v>
      </c>
      <c r="AR72" s="224">
        <v>-0.41513881613410164</v>
      </c>
      <c r="AS72" s="223">
        <v>247509</v>
      </c>
      <c r="AT72" s="224">
        <v>-2.1247063847960712E-2</v>
      </c>
      <c r="AU72" s="225">
        <v>391359</v>
      </c>
      <c r="AV72" s="226">
        <v>-4.4741254951926934E-2</v>
      </c>
    </row>
    <row r="73" spans="2:49" hidden="1" outlineLevel="1" x14ac:dyDescent="0.2">
      <c r="B73" s="43" t="s">
        <v>53</v>
      </c>
      <c r="C73" s="223">
        <v>235025</v>
      </c>
      <c r="D73" s="224">
        <v>2.4315089389224553E-2</v>
      </c>
      <c r="E73" s="223">
        <v>14091</v>
      </c>
      <c r="F73" s="224">
        <v>2.8915662650602414E-2</v>
      </c>
      <c r="G73" s="223">
        <v>8972</v>
      </c>
      <c r="H73" s="224">
        <v>-0.27843011098600612</v>
      </c>
      <c r="I73" s="223">
        <v>45316</v>
      </c>
      <c r="J73" s="224">
        <v>-6.3235142118863052E-2</v>
      </c>
      <c r="K73" s="223">
        <v>12760</v>
      </c>
      <c r="L73" s="224">
        <v>0.19812206572769964</v>
      </c>
      <c r="M73" s="223">
        <v>141534</v>
      </c>
      <c r="N73" s="224">
        <v>-2.5637142188382089E-2</v>
      </c>
      <c r="O73" s="223">
        <v>7252</v>
      </c>
      <c r="P73" s="224">
        <v>0.18535469107551483</v>
      </c>
      <c r="Q73" s="223">
        <v>18370</v>
      </c>
      <c r="R73" s="224">
        <v>-0.10972181835804984</v>
      </c>
      <c r="S73" s="223">
        <v>4900.1478522003463</v>
      </c>
      <c r="T73" s="224">
        <v>0.30702577108307616</v>
      </c>
      <c r="U73" s="223">
        <v>794</v>
      </c>
      <c r="V73" s="224">
        <v>0.27858293075684371</v>
      </c>
      <c r="W73" s="223">
        <v>1531</v>
      </c>
      <c r="X73" s="224">
        <v>0.71252796420581666</v>
      </c>
      <c r="Y73" s="223">
        <v>2428</v>
      </c>
      <c r="Z73" s="224">
        <v>0.15674130538351605</v>
      </c>
      <c r="AA73" s="223">
        <v>146</v>
      </c>
      <c r="AB73" s="224">
        <v>8.1481481481481488E-2</v>
      </c>
      <c r="AC73" s="223">
        <v>2063</v>
      </c>
      <c r="AD73" s="224">
        <v>0.19663573085846875</v>
      </c>
      <c r="AE73" s="223">
        <v>2398</v>
      </c>
      <c r="AF73" s="224">
        <v>3.095442820292349E-2</v>
      </c>
      <c r="AG73" s="223">
        <v>9918</v>
      </c>
      <c r="AH73" s="224">
        <v>0.24974798387096775</v>
      </c>
      <c r="AI73" s="223">
        <v>7879</v>
      </c>
      <c r="AJ73" s="224">
        <v>0.15850610204381699</v>
      </c>
      <c r="AK73" s="223">
        <v>15031</v>
      </c>
      <c r="AL73" s="224">
        <v>0.1057897447215479</v>
      </c>
      <c r="AM73" s="223">
        <v>701</v>
      </c>
      <c r="AN73" s="224">
        <v>-0.27731958762886599</v>
      </c>
      <c r="AO73" s="223">
        <v>2236</v>
      </c>
      <c r="AP73" s="224">
        <v>0.17994722955145126</v>
      </c>
      <c r="AQ73" s="223">
        <v>3320</v>
      </c>
      <c r="AR73" s="224">
        <v>0.11111111111111116</v>
      </c>
      <c r="AS73" s="223">
        <v>296740</v>
      </c>
      <c r="AT73" s="224">
        <v>-8.0428954423592547E-3</v>
      </c>
      <c r="AU73" s="225">
        <v>531765</v>
      </c>
      <c r="AV73" s="226">
        <v>6.0027393528467865E-3</v>
      </c>
    </row>
    <row r="74" spans="2:49" hidden="1" outlineLevel="1" x14ac:dyDescent="0.2">
      <c r="B74" s="43" t="s">
        <v>54</v>
      </c>
      <c r="C74" s="223">
        <v>187064</v>
      </c>
      <c r="D74" s="224">
        <v>-6.1583224641316381E-2</v>
      </c>
      <c r="E74" s="223">
        <v>16267</v>
      </c>
      <c r="F74" s="224">
        <v>-7.3369410424380499E-2</v>
      </c>
      <c r="G74" s="223">
        <v>9158</v>
      </c>
      <c r="H74" s="224">
        <v>-0.16555808656036441</v>
      </c>
      <c r="I74" s="223">
        <v>42022</v>
      </c>
      <c r="J74" s="224">
        <v>-4.2909852867489606E-2</v>
      </c>
      <c r="K74" s="223">
        <v>8376</v>
      </c>
      <c r="L74" s="224">
        <v>6.7006369426751533E-2</v>
      </c>
      <c r="M74" s="223">
        <v>139357</v>
      </c>
      <c r="N74" s="224">
        <v>8.4895525176719611E-2</v>
      </c>
      <c r="O74" s="223">
        <v>7121</v>
      </c>
      <c r="P74" s="224">
        <v>0.15077569489334186</v>
      </c>
      <c r="Q74" s="223">
        <v>8403</v>
      </c>
      <c r="R74" s="224">
        <v>-0.20883156011674986</v>
      </c>
      <c r="S74" s="223">
        <v>8267.3568489831159</v>
      </c>
      <c r="T74" s="224">
        <v>0.73853051979476048</v>
      </c>
      <c r="U74" s="223">
        <v>1366</v>
      </c>
      <c r="V74" s="224">
        <v>0.85850340136054415</v>
      </c>
      <c r="W74" s="223">
        <v>2964</v>
      </c>
      <c r="X74" s="224">
        <v>0.91968911917098439</v>
      </c>
      <c r="Y74" s="223">
        <v>3713</v>
      </c>
      <c r="Z74" s="224">
        <v>0.57865646258503411</v>
      </c>
      <c r="AA74" s="223">
        <v>222</v>
      </c>
      <c r="AB74" s="224">
        <v>0.79032258064516125</v>
      </c>
      <c r="AC74" s="223">
        <v>2956</v>
      </c>
      <c r="AD74" s="224">
        <v>0.17768924302788847</v>
      </c>
      <c r="AE74" s="223">
        <v>2825</v>
      </c>
      <c r="AF74" s="224">
        <v>1.765129682997113E-2</v>
      </c>
      <c r="AG74" s="223">
        <v>8796</v>
      </c>
      <c r="AH74" s="224">
        <v>0.28671737858396718</v>
      </c>
      <c r="AI74" s="223">
        <v>8282</v>
      </c>
      <c r="AJ74" s="224">
        <v>0.2874242188714442</v>
      </c>
      <c r="AK74" s="223">
        <v>12946</v>
      </c>
      <c r="AL74" s="224">
        <v>8.5436404795841359E-2</v>
      </c>
      <c r="AM74" s="223">
        <v>854</v>
      </c>
      <c r="AN74" s="224">
        <v>-0.2271493212669683</v>
      </c>
      <c r="AO74" s="223">
        <v>1917</v>
      </c>
      <c r="AP74" s="224">
        <v>5.2140504939626853E-2</v>
      </c>
      <c r="AQ74" s="223">
        <v>2916</v>
      </c>
      <c r="AR74" s="224">
        <v>-6.7774936061381075E-2</v>
      </c>
      <c r="AS74" s="223">
        <v>280461</v>
      </c>
      <c r="AT74" s="224">
        <v>5.1049509254644132E-2</v>
      </c>
      <c r="AU74" s="225">
        <v>467525</v>
      </c>
      <c r="AV74" s="226">
        <v>2.8873029458640342E-3</v>
      </c>
    </row>
    <row r="75" spans="2:49" hidden="1" outlineLevel="1" x14ac:dyDescent="0.2">
      <c r="B75" s="43" t="s">
        <v>55</v>
      </c>
      <c r="C75" s="223">
        <v>156603</v>
      </c>
      <c r="D75" s="224">
        <v>-2.2922814876744635E-2</v>
      </c>
      <c r="E75" s="223">
        <v>10638</v>
      </c>
      <c r="F75" s="224">
        <v>0.15392124959323139</v>
      </c>
      <c r="G75" s="223">
        <v>7053</v>
      </c>
      <c r="H75" s="224">
        <v>-8.3787996882307092E-2</v>
      </c>
      <c r="I75" s="223">
        <v>41509</v>
      </c>
      <c r="J75" s="224">
        <v>-8.5080120787321745E-2</v>
      </c>
      <c r="K75" s="223">
        <v>5282</v>
      </c>
      <c r="L75" s="224">
        <v>-0.18070420350550642</v>
      </c>
      <c r="M75" s="223">
        <v>127505</v>
      </c>
      <c r="N75" s="224">
        <v>-6.3454871312727645E-2</v>
      </c>
      <c r="O75" s="223">
        <v>7902</v>
      </c>
      <c r="P75" s="224">
        <v>0.16257172281889076</v>
      </c>
      <c r="Q75" s="223">
        <v>7405</v>
      </c>
      <c r="R75" s="224">
        <v>0.10687593423019437</v>
      </c>
      <c r="S75" s="223">
        <v>5474.4069401160241</v>
      </c>
      <c r="T75" s="224">
        <v>1.0728327203685155</v>
      </c>
      <c r="U75" s="223">
        <v>838</v>
      </c>
      <c r="V75" s="224">
        <v>0.65285996055226825</v>
      </c>
      <c r="W75" s="223">
        <v>1688</v>
      </c>
      <c r="X75" s="224">
        <v>2.9164733178654294</v>
      </c>
      <c r="Y75" s="223">
        <v>2795</v>
      </c>
      <c r="Z75" s="224">
        <v>0.83760683760683752</v>
      </c>
      <c r="AA75" s="223">
        <v>149</v>
      </c>
      <c r="AB75" s="224">
        <v>-0.18131868131868134</v>
      </c>
      <c r="AC75" s="223">
        <v>1999</v>
      </c>
      <c r="AD75" s="224">
        <v>0.12492965672481704</v>
      </c>
      <c r="AE75" s="223">
        <v>1930</v>
      </c>
      <c r="AF75" s="224">
        <v>-0.19650291423813493</v>
      </c>
      <c r="AG75" s="223">
        <v>7301</v>
      </c>
      <c r="AH75" s="224">
        <v>7.7320348236682879E-2</v>
      </c>
      <c r="AI75" s="223">
        <v>5744</v>
      </c>
      <c r="AJ75" s="224">
        <v>9.1807641132864548E-2</v>
      </c>
      <c r="AK75" s="223">
        <v>10688</v>
      </c>
      <c r="AL75" s="224">
        <v>0.22288329519450811</v>
      </c>
      <c r="AM75" s="223">
        <v>913</v>
      </c>
      <c r="AN75" s="224">
        <v>-0.13786591123701608</v>
      </c>
      <c r="AO75" s="223">
        <v>1634</v>
      </c>
      <c r="AP75" s="224">
        <v>0.10930074677528845</v>
      </c>
      <c r="AQ75" s="223">
        <v>2855</v>
      </c>
      <c r="AR75" s="224">
        <v>5.2728613569321459E-2</v>
      </c>
      <c r="AS75" s="223">
        <v>245828</v>
      </c>
      <c r="AT75" s="224">
        <v>-2.1408724313909722E-2</v>
      </c>
      <c r="AU75" s="225">
        <v>402431</v>
      </c>
      <c r="AV75" s="226">
        <v>-2.1998478673481037E-2</v>
      </c>
    </row>
    <row r="76" spans="2:49" hidden="1" outlineLevel="1" x14ac:dyDescent="0.2">
      <c r="B76" s="43" t="s">
        <v>56</v>
      </c>
      <c r="C76" s="223">
        <v>154737</v>
      </c>
      <c r="D76" s="224">
        <v>0.34019002416442201</v>
      </c>
      <c r="E76" s="223">
        <v>11644</v>
      </c>
      <c r="F76" s="224">
        <v>0.14945705824284294</v>
      </c>
      <c r="G76" s="223">
        <v>7205</v>
      </c>
      <c r="H76" s="224">
        <v>-2.3448088912984555E-2</v>
      </c>
      <c r="I76" s="223">
        <v>48271</v>
      </c>
      <c r="J76" s="224">
        <v>0.11987286562732002</v>
      </c>
      <c r="K76" s="223">
        <v>7588</v>
      </c>
      <c r="L76" s="224">
        <v>0.30422825713303547</v>
      </c>
      <c r="M76" s="223">
        <v>133633</v>
      </c>
      <c r="N76" s="224">
        <v>7.2771498298118242E-2</v>
      </c>
      <c r="O76" s="223">
        <v>6902</v>
      </c>
      <c r="P76" s="224">
        <v>0.21385860007034818</v>
      </c>
      <c r="Q76" s="223">
        <v>5298</v>
      </c>
      <c r="R76" s="224">
        <v>-2.2598870056497189E-3</v>
      </c>
      <c r="S76" s="223">
        <v>4479.2480836183868</v>
      </c>
      <c r="T76" s="224">
        <v>0.49522736199915185</v>
      </c>
      <c r="U76" s="223">
        <v>619</v>
      </c>
      <c r="V76" s="224">
        <v>0.62467191601049876</v>
      </c>
      <c r="W76" s="223">
        <v>1126</v>
      </c>
      <c r="X76" s="224">
        <v>10.608247422680412</v>
      </c>
      <c r="Y76" s="223">
        <v>2410</v>
      </c>
      <c r="Z76" s="224">
        <v>1.5164279696714411E-2</v>
      </c>
      <c r="AA76" s="223">
        <v>313</v>
      </c>
      <c r="AB76" s="224">
        <v>1.1736111111111112</v>
      </c>
      <c r="AC76" s="223">
        <v>2412</v>
      </c>
      <c r="AD76" s="224">
        <v>0.35810810810810811</v>
      </c>
      <c r="AE76" s="223">
        <v>2610</v>
      </c>
      <c r="AF76" s="224">
        <v>0.3964686998394864</v>
      </c>
      <c r="AG76" s="223">
        <v>8358</v>
      </c>
      <c r="AH76" s="224">
        <v>0.71130221130221138</v>
      </c>
      <c r="AI76" s="223">
        <v>8658</v>
      </c>
      <c r="AJ76" s="224">
        <v>2.3913043478260869</v>
      </c>
      <c r="AK76" s="223">
        <v>6402</v>
      </c>
      <c r="AL76" s="224">
        <v>0.16803503010399568</v>
      </c>
      <c r="AM76" s="223">
        <v>691</v>
      </c>
      <c r="AN76" s="224">
        <v>-0.33685220729366605</v>
      </c>
      <c r="AO76" s="223">
        <v>1633</v>
      </c>
      <c r="AP76" s="224">
        <v>4.6124279308135785E-2</v>
      </c>
      <c r="AQ76" s="223">
        <v>2675</v>
      </c>
      <c r="AR76" s="224">
        <v>0.38028895768833859</v>
      </c>
      <c r="AS76" s="223">
        <v>258448</v>
      </c>
      <c r="AT76" s="224">
        <v>0.14309977266092866</v>
      </c>
      <c r="AU76" s="225">
        <v>413185</v>
      </c>
      <c r="AV76" s="226">
        <v>0.20972440587551566</v>
      </c>
    </row>
    <row r="77" spans="2:49" s="222" customFormat="1" ht="15" customHeight="1" collapsed="1" x14ac:dyDescent="0.2">
      <c r="B77" s="30" t="s">
        <v>68</v>
      </c>
      <c r="C77" s="31">
        <v>697385</v>
      </c>
      <c r="D77" s="32">
        <v>-1.0968361368790203E-2</v>
      </c>
      <c r="E77" s="31">
        <v>92914</v>
      </c>
      <c r="F77" s="32">
        <v>8.0056261406302731E-2</v>
      </c>
      <c r="G77" s="31">
        <v>68300</v>
      </c>
      <c r="H77" s="32">
        <v>-1.6225460817704818E-3</v>
      </c>
      <c r="I77" s="31">
        <v>411340</v>
      </c>
      <c r="J77" s="32">
        <v>-5.815170228306743E-2</v>
      </c>
      <c r="K77" s="31">
        <v>67239</v>
      </c>
      <c r="L77" s="32">
        <v>-2.9165884578177592E-2</v>
      </c>
      <c r="M77" s="31">
        <v>1066670</v>
      </c>
      <c r="N77" s="32">
        <v>-3.08982001110224E-2</v>
      </c>
      <c r="O77" s="31">
        <v>40342</v>
      </c>
      <c r="P77" s="32">
        <v>0.36599735888666918</v>
      </c>
      <c r="Q77" s="31">
        <v>52463</v>
      </c>
      <c r="R77" s="32">
        <v>-0.25474458776066822</v>
      </c>
      <c r="S77" s="31">
        <v>454348.29567220149</v>
      </c>
      <c r="T77" s="32">
        <v>0.17202957089793403</v>
      </c>
      <c r="U77" s="31">
        <v>139642</v>
      </c>
      <c r="V77" s="32">
        <v>0.12107320911039565</v>
      </c>
      <c r="W77" s="31">
        <v>83337</v>
      </c>
      <c r="X77" s="32">
        <v>0.25347070767842372</v>
      </c>
      <c r="Y77" s="31">
        <v>106355</v>
      </c>
      <c r="Z77" s="32">
        <v>0.17745721054845776</v>
      </c>
      <c r="AA77" s="31">
        <v>125011</v>
      </c>
      <c r="AB77" s="32">
        <v>0.17616453564405798</v>
      </c>
      <c r="AC77" s="31">
        <v>16999</v>
      </c>
      <c r="AD77" s="32">
        <v>-1.2145513714551415E-2</v>
      </c>
      <c r="AE77" s="31">
        <v>20547</v>
      </c>
      <c r="AF77" s="32">
        <v>-4.4592206826002068E-2</v>
      </c>
      <c r="AG77" s="31">
        <v>44925</v>
      </c>
      <c r="AH77" s="32">
        <v>0.17839156436890158</v>
      </c>
      <c r="AI77" s="31">
        <v>40749</v>
      </c>
      <c r="AJ77" s="32">
        <v>0.24778761061946897</v>
      </c>
      <c r="AK77" s="31">
        <v>54277</v>
      </c>
      <c r="AL77" s="32">
        <v>0.53337853490408782</v>
      </c>
      <c r="AM77" s="31">
        <v>7467</v>
      </c>
      <c r="AN77" s="32">
        <v>2.6856452262655761E-3</v>
      </c>
      <c r="AO77" s="31">
        <v>10180</v>
      </c>
      <c r="AP77" s="32">
        <v>4.1965199590583424E-2</v>
      </c>
      <c r="AQ77" s="31">
        <v>19130</v>
      </c>
      <c r="AR77" s="32">
        <v>-2.090519494094556E-4</v>
      </c>
      <c r="AS77" s="31">
        <v>2467887</v>
      </c>
      <c r="AT77" s="32">
        <v>1.561476313857435E-2</v>
      </c>
      <c r="AU77" s="31">
        <v>3165272</v>
      </c>
      <c r="AV77" s="32">
        <v>9.6358510179859191E-3</v>
      </c>
      <c r="AW77" s="216"/>
    </row>
    <row r="78" spans="2:49" hidden="1" outlineLevel="1" x14ac:dyDescent="0.2">
      <c r="B78" s="43" t="s">
        <v>58</v>
      </c>
      <c r="C78" s="223">
        <v>120050</v>
      </c>
      <c r="D78" s="224">
        <v>-0.1354165916472817</v>
      </c>
      <c r="E78" s="223">
        <v>15975</v>
      </c>
      <c r="F78" s="224">
        <v>0.24658603199375739</v>
      </c>
      <c r="G78" s="223">
        <v>7984</v>
      </c>
      <c r="H78" s="224">
        <v>-0.22844994201778124</v>
      </c>
      <c r="I78" s="223">
        <v>57911</v>
      </c>
      <c r="J78" s="224">
        <v>-4.6920772851453241E-2</v>
      </c>
      <c r="K78" s="223">
        <v>13086</v>
      </c>
      <c r="L78" s="224">
        <v>-1.0435571687840262E-2</v>
      </c>
      <c r="M78" s="223">
        <v>142345</v>
      </c>
      <c r="N78" s="224">
        <v>6.5241306023483325E-2</v>
      </c>
      <c r="O78" s="223">
        <v>5469</v>
      </c>
      <c r="P78" s="224">
        <v>0.26246537396121883</v>
      </c>
      <c r="Q78" s="223">
        <v>5810</v>
      </c>
      <c r="R78" s="224">
        <v>-0.37059906835662437</v>
      </c>
      <c r="S78" s="223">
        <v>24646.403080606447</v>
      </c>
      <c r="T78" s="224">
        <v>-0.17329552357738098</v>
      </c>
      <c r="U78" s="223">
        <v>8533</v>
      </c>
      <c r="V78" s="224">
        <v>-0.18250622724659893</v>
      </c>
      <c r="W78" s="223">
        <v>3638</v>
      </c>
      <c r="X78" s="224">
        <v>-0.28917545916373588</v>
      </c>
      <c r="Y78" s="223">
        <v>6440</v>
      </c>
      <c r="Z78" s="224">
        <v>-0.12523770714479765</v>
      </c>
      <c r="AA78" s="223">
        <v>6036</v>
      </c>
      <c r="AB78" s="224">
        <v>-0.12458303118201597</v>
      </c>
      <c r="AC78" s="223">
        <v>2796</v>
      </c>
      <c r="AD78" s="224">
        <v>0.27963386727688788</v>
      </c>
      <c r="AE78" s="223">
        <v>2596</v>
      </c>
      <c r="AF78" s="224">
        <v>7.763975155279601E-3</v>
      </c>
      <c r="AG78" s="223">
        <v>6985</v>
      </c>
      <c r="AH78" s="224">
        <v>0.22910434629597054</v>
      </c>
      <c r="AI78" s="223">
        <v>6402</v>
      </c>
      <c r="AJ78" s="224">
        <v>0.52428571428571424</v>
      </c>
      <c r="AK78" s="223">
        <v>7157</v>
      </c>
      <c r="AL78" s="224">
        <v>0.33925898203592819</v>
      </c>
      <c r="AM78" s="223">
        <v>1165</v>
      </c>
      <c r="AN78" s="224">
        <v>6.1020036429872526E-2</v>
      </c>
      <c r="AO78" s="223">
        <v>1286</v>
      </c>
      <c r="AP78" s="224">
        <v>-0.21776155717761558</v>
      </c>
      <c r="AQ78" s="223">
        <v>2850</v>
      </c>
      <c r="AR78" s="224">
        <v>0.13908872901678659</v>
      </c>
      <c r="AS78" s="223">
        <v>304464</v>
      </c>
      <c r="AT78" s="224">
        <v>1.6968174651952106E-2</v>
      </c>
      <c r="AU78" s="225">
        <v>424514</v>
      </c>
      <c r="AV78" s="226">
        <v>-3.1314106294082933E-2</v>
      </c>
    </row>
    <row r="79" spans="2:49" hidden="1" outlineLevel="1" x14ac:dyDescent="0.2">
      <c r="B79" s="43" t="s">
        <v>59</v>
      </c>
      <c r="C79" s="223">
        <v>118353</v>
      </c>
      <c r="D79" s="224">
        <v>0.23678600539218753</v>
      </c>
      <c r="E79" s="223">
        <v>13270</v>
      </c>
      <c r="F79" s="224">
        <v>-1.7302339577220938E-3</v>
      </c>
      <c r="G79" s="223">
        <v>11245</v>
      </c>
      <c r="H79" s="224">
        <v>0.1393110435663627</v>
      </c>
      <c r="I79" s="223">
        <v>71238</v>
      </c>
      <c r="J79" s="224">
        <v>-6.1558930853236049E-2</v>
      </c>
      <c r="K79" s="223">
        <v>10275</v>
      </c>
      <c r="L79" s="224">
        <v>-0.19037112914663934</v>
      </c>
      <c r="M79" s="223">
        <v>154667</v>
      </c>
      <c r="N79" s="224">
        <v>-0.12510747578966419</v>
      </c>
      <c r="O79" s="223">
        <v>7806</v>
      </c>
      <c r="P79" s="224">
        <v>0.68851395197923426</v>
      </c>
      <c r="Q79" s="223">
        <v>7050</v>
      </c>
      <c r="R79" s="224">
        <v>-0.27810772066352651</v>
      </c>
      <c r="S79" s="223">
        <v>83269.102486882242</v>
      </c>
      <c r="T79" s="224">
        <v>0.29007317391555176</v>
      </c>
      <c r="U79" s="223">
        <v>25975</v>
      </c>
      <c r="V79" s="224">
        <v>0.32262335149447519</v>
      </c>
      <c r="W79" s="223">
        <v>15777</v>
      </c>
      <c r="X79" s="224">
        <v>0.44161184210526305</v>
      </c>
      <c r="Y79" s="223">
        <v>20407</v>
      </c>
      <c r="Z79" s="224">
        <v>0.3382516886353204</v>
      </c>
      <c r="AA79" s="223">
        <v>21109</v>
      </c>
      <c r="AB79" s="224">
        <v>0.12797905311531466</v>
      </c>
      <c r="AC79" s="223">
        <v>2380</v>
      </c>
      <c r="AD79" s="224">
        <v>0.21366649668536453</v>
      </c>
      <c r="AE79" s="223">
        <v>2996</v>
      </c>
      <c r="AF79" s="224">
        <v>-9.2121212121212159E-2</v>
      </c>
      <c r="AG79" s="223">
        <v>5450</v>
      </c>
      <c r="AH79" s="224">
        <v>0.12347969490826638</v>
      </c>
      <c r="AI79" s="223">
        <v>6250</v>
      </c>
      <c r="AJ79" s="224">
        <v>0.4592575297688537</v>
      </c>
      <c r="AK79" s="223">
        <v>7986</v>
      </c>
      <c r="AL79" s="224">
        <v>0.38573659552316508</v>
      </c>
      <c r="AM79" s="223">
        <v>1512</v>
      </c>
      <c r="AN79" s="224">
        <v>-5.9701492537313383E-2</v>
      </c>
      <c r="AO79" s="223">
        <v>1460</v>
      </c>
      <c r="AP79" s="224">
        <v>8.4695393759286697E-2</v>
      </c>
      <c r="AQ79" s="223">
        <v>2877</v>
      </c>
      <c r="AR79" s="224">
        <v>5.0383351588170866E-2</v>
      </c>
      <c r="AS79" s="223">
        <v>389730</v>
      </c>
      <c r="AT79" s="224">
        <v>-9.1652154016296228E-3</v>
      </c>
      <c r="AU79" s="225">
        <v>508083</v>
      </c>
      <c r="AV79" s="226">
        <v>3.8962924489140738E-2</v>
      </c>
    </row>
    <row r="80" spans="2:49" hidden="1" outlineLevel="1" x14ac:dyDescent="0.2">
      <c r="B80" s="43" t="s">
        <v>60</v>
      </c>
      <c r="C80" s="223">
        <v>84265</v>
      </c>
      <c r="D80" s="224">
        <v>2.6895610421896698E-2</v>
      </c>
      <c r="E80" s="223">
        <v>15146</v>
      </c>
      <c r="F80" s="224">
        <v>0.26006655574043269</v>
      </c>
      <c r="G80" s="223">
        <v>9496</v>
      </c>
      <c r="H80" s="224">
        <v>4.3287189628653078E-2</v>
      </c>
      <c r="I80" s="223">
        <v>57827</v>
      </c>
      <c r="J80" s="224">
        <v>1.7848027740129835E-2</v>
      </c>
      <c r="K80" s="223">
        <v>12549</v>
      </c>
      <c r="L80" s="224">
        <v>8.9890568004168836E-2</v>
      </c>
      <c r="M80" s="223">
        <v>163120</v>
      </c>
      <c r="N80" s="224">
        <v>7.9650000661874776E-2</v>
      </c>
      <c r="O80" s="223">
        <v>6197</v>
      </c>
      <c r="P80" s="224">
        <v>0.5515773660490737</v>
      </c>
      <c r="Q80" s="223">
        <v>8333</v>
      </c>
      <c r="R80" s="224">
        <v>-0.22360942886425039</v>
      </c>
      <c r="S80" s="223">
        <v>75330.438744476589</v>
      </c>
      <c r="T80" s="224">
        <v>0.15689827709827897</v>
      </c>
      <c r="U80" s="223">
        <v>21675</v>
      </c>
      <c r="V80" s="224">
        <v>7.2541936760849079E-2</v>
      </c>
      <c r="W80" s="223">
        <v>13556</v>
      </c>
      <c r="X80" s="224">
        <v>0.20487067816194116</v>
      </c>
      <c r="Y80" s="223">
        <v>18939</v>
      </c>
      <c r="Z80" s="224">
        <v>0.16133186166298752</v>
      </c>
      <c r="AA80" s="223">
        <v>21160</v>
      </c>
      <c r="AB80" s="224">
        <v>0.21987778162112304</v>
      </c>
      <c r="AC80" s="223">
        <v>1887</v>
      </c>
      <c r="AD80" s="224">
        <v>5.4779206260480606E-2</v>
      </c>
      <c r="AE80" s="223">
        <v>3032</v>
      </c>
      <c r="AF80" s="224">
        <v>2.6404874746106977E-2</v>
      </c>
      <c r="AG80" s="223">
        <v>5075</v>
      </c>
      <c r="AH80" s="224">
        <v>0.45875251509054316</v>
      </c>
      <c r="AI80" s="223">
        <v>5563</v>
      </c>
      <c r="AJ80" s="224">
        <v>0.33822468126052452</v>
      </c>
      <c r="AK80" s="223">
        <v>7551</v>
      </c>
      <c r="AL80" s="224">
        <v>0.67576564580559251</v>
      </c>
      <c r="AM80" s="223">
        <v>967</v>
      </c>
      <c r="AN80" s="224">
        <v>-4.2574257425742612E-2</v>
      </c>
      <c r="AO80" s="223">
        <v>1254</v>
      </c>
      <c r="AP80" s="224">
        <v>4.3261231281197965E-2</v>
      </c>
      <c r="AQ80" s="223">
        <v>2326</v>
      </c>
      <c r="AR80" s="224">
        <v>-1.2314225053078554E-2</v>
      </c>
      <c r="AS80" s="223">
        <v>375653</v>
      </c>
      <c r="AT80" s="224">
        <v>9.8953274746363729E-2</v>
      </c>
      <c r="AU80" s="225">
        <v>459918</v>
      </c>
      <c r="AV80" s="226">
        <v>8.5003986921011743E-2</v>
      </c>
    </row>
    <row r="81" spans="2:49" hidden="1" outlineLevel="1" x14ac:dyDescent="0.2">
      <c r="B81" s="43" t="s">
        <v>61</v>
      </c>
      <c r="C81" s="223">
        <v>69295</v>
      </c>
      <c r="D81" s="224">
        <v>6.4487080797663854E-3</v>
      </c>
      <c r="E81" s="223">
        <v>10589</v>
      </c>
      <c r="F81" s="224">
        <v>-1.9537037037037019E-2</v>
      </c>
      <c r="G81" s="223">
        <v>10060</v>
      </c>
      <c r="H81" s="224">
        <v>2.7579162410623193E-2</v>
      </c>
      <c r="I81" s="223">
        <v>57487</v>
      </c>
      <c r="J81" s="224">
        <v>-4.7534627874610602E-2</v>
      </c>
      <c r="K81" s="223">
        <v>9513</v>
      </c>
      <c r="L81" s="224">
        <v>0.1383271508914683</v>
      </c>
      <c r="M81" s="223">
        <v>133582</v>
      </c>
      <c r="N81" s="224">
        <v>-3.5111923318622118E-2</v>
      </c>
      <c r="O81" s="223">
        <v>5935</v>
      </c>
      <c r="P81" s="224">
        <v>0.50139134834303056</v>
      </c>
      <c r="Q81" s="223">
        <v>11063</v>
      </c>
      <c r="R81" s="224">
        <v>-0.22354014598540151</v>
      </c>
      <c r="S81" s="223">
        <v>71554.318842979934</v>
      </c>
      <c r="T81" s="224">
        <v>8.0543631187557585E-2</v>
      </c>
      <c r="U81" s="223">
        <v>20158</v>
      </c>
      <c r="V81" s="224">
        <v>-3.8171581257753551E-2</v>
      </c>
      <c r="W81" s="223">
        <v>13564</v>
      </c>
      <c r="X81" s="224">
        <v>0.32967356141554749</v>
      </c>
      <c r="Y81" s="223">
        <v>17510</v>
      </c>
      <c r="Z81" s="224">
        <v>2.7340999765313345E-2</v>
      </c>
      <c r="AA81" s="223">
        <v>20322</v>
      </c>
      <c r="AB81" s="224">
        <v>0.12787212787212798</v>
      </c>
      <c r="AC81" s="223">
        <v>1704</v>
      </c>
      <c r="AD81" s="224">
        <v>-4.1080472706809257E-2</v>
      </c>
      <c r="AE81" s="223">
        <v>2969</v>
      </c>
      <c r="AF81" s="224">
        <v>-0.12983587338804226</v>
      </c>
      <c r="AG81" s="223">
        <v>7211</v>
      </c>
      <c r="AH81" s="224">
        <v>8.0461492358405717E-2</v>
      </c>
      <c r="AI81" s="223">
        <v>5427</v>
      </c>
      <c r="AJ81" s="224">
        <v>6.8727845608507199E-2</v>
      </c>
      <c r="AK81" s="223">
        <v>8514</v>
      </c>
      <c r="AL81" s="224">
        <v>0.74360024575056327</v>
      </c>
      <c r="AM81" s="223">
        <v>957</v>
      </c>
      <c r="AN81" s="224">
        <v>0.11668611435239207</v>
      </c>
      <c r="AO81" s="223">
        <v>1555</v>
      </c>
      <c r="AP81" s="224">
        <v>0.36403508771929816</v>
      </c>
      <c r="AQ81" s="223">
        <v>2332</v>
      </c>
      <c r="AR81" s="224">
        <v>2.0122484689413911E-2</v>
      </c>
      <c r="AS81" s="223">
        <v>340452</v>
      </c>
      <c r="AT81" s="224">
        <v>6.4355923435075457E-3</v>
      </c>
      <c r="AU81" s="225">
        <v>409747</v>
      </c>
      <c r="AV81" s="226">
        <v>6.4378104075888398E-3</v>
      </c>
    </row>
    <row r="82" spans="2:49" collapsed="1" x14ac:dyDescent="0.25">
      <c r="B82" s="145">
        <v>2008</v>
      </c>
      <c r="C82" s="232">
        <v>1560633</v>
      </c>
      <c r="D82" s="233">
        <v>5.4283996915360788E-3</v>
      </c>
      <c r="E82" s="232">
        <v>158574</v>
      </c>
      <c r="F82" s="233">
        <v>7.1974690218824078E-2</v>
      </c>
      <c r="G82" s="232">
        <v>107980</v>
      </c>
      <c r="H82" s="233">
        <v>-5.9473207441990139E-2</v>
      </c>
      <c r="I82" s="232">
        <v>624768</v>
      </c>
      <c r="J82" s="233">
        <v>-3.8791843466434495E-2</v>
      </c>
      <c r="K82" s="232">
        <v>108002</v>
      </c>
      <c r="L82" s="233">
        <v>2.9178578235182107E-2</v>
      </c>
      <c r="M82" s="232">
        <v>1669331</v>
      </c>
      <c r="N82" s="233">
        <v>-3.7706471625175375E-2</v>
      </c>
      <c r="O82" s="232">
        <v>82216</v>
      </c>
      <c r="P82" s="233">
        <v>0.31276745225777614</v>
      </c>
      <c r="Q82" s="232">
        <v>95497</v>
      </c>
      <c r="R82" s="233">
        <v>-0.16448375722897368</v>
      </c>
      <c r="S82" s="232">
        <v>480275.35059231438</v>
      </c>
      <c r="T82" s="233">
        <v>8.1118679046288777E-2</v>
      </c>
      <c r="U82" s="232">
        <v>140779</v>
      </c>
      <c r="V82" s="233">
        <v>2.3653709116821631E-2</v>
      </c>
      <c r="W82" s="232">
        <v>96783</v>
      </c>
      <c r="X82" s="233">
        <v>0.23196283095723014</v>
      </c>
      <c r="Y82" s="232">
        <v>120455</v>
      </c>
      <c r="Z82" s="233">
        <v>9.4975774268910129E-2</v>
      </c>
      <c r="AA82" s="232">
        <v>122258</v>
      </c>
      <c r="AB82" s="233">
        <v>3.4804394562659713E-2</v>
      </c>
      <c r="AC82" s="232">
        <v>29530</v>
      </c>
      <c r="AD82" s="233">
        <v>0.12964308939979352</v>
      </c>
      <c r="AE82" s="232">
        <v>31727</v>
      </c>
      <c r="AF82" s="233">
        <v>-3.6327187680345041E-2</v>
      </c>
      <c r="AG82" s="232">
        <v>92753</v>
      </c>
      <c r="AH82" s="233">
        <v>0.24075981539696345</v>
      </c>
      <c r="AI82" s="232">
        <v>80363</v>
      </c>
      <c r="AJ82" s="233">
        <v>0.28291374658769808</v>
      </c>
      <c r="AK82" s="232">
        <v>107428</v>
      </c>
      <c r="AL82" s="233">
        <v>0.16750529804923109</v>
      </c>
      <c r="AM82" s="232">
        <v>11262</v>
      </c>
      <c r="AN82" s="233">
        <v>-0.10583564906709009</v>
      </c>
      <c r="AO82" s="232">
        <v>19671</v>
      </c>
      <c r="AP82" s="233">
        <v>5.0072065339240801E-2</v>
      </c>
      <c r="AQ82" s="232">
        <v>32317</v>
      </c>
      <c r="AR82" s="233">
        <v>-2.6918791966517142E-2</v>
      </c>
      <c r="AS82" s="232">
        <v>3731694</v>
      </c>
      <c r="AT82" s="233">
        <v>1.3731099612324105E-3</v>
      </c>
      <c r="AU82" s="234">
        <v>5292327</v>
      </c>
      <c r="AV82" s="235">
        <v>2.5655529758368267E-3</v>
      </c>
    </row>
    <row r="83" spans="2:49" hidden="1" outlineLevel="1" x14ac:dyDescent="0.2">
      <c r="B83" s="43" t="s">
        <v>49</v>
      </c>
      <c r="C83" s="223">
        <v>85408</v>
      </c>
      <c r="D83" s="224">
        <v>-0.12530340116547012</v>
      </c>
      <c r="E83" s="223">
        <v>10609</v>
      </c>
      <c r="F83" s="224">
        <v>-1.6410161320229877E-2</v>
      </c>
      <c r="G83" s="223">
        <v>10922</v>
      </c>
      <c r="H83" s="224">
        <v>3.2813238770685649E-2</v>
      </c>
      <c r="I83" s="223">
        <v>55069</v>
      </c>
      <c r="J83" s="224">
        <v>-4.5482120881216059E-2</v>
      </c>
      <c r="K83" s="223">
        <v>7660</v>
      </c>
      <c r="L83" s="224">
        <v>-2.5940996948118022E-2</v>
      </c>
      <c r="M83" s="223">
        <v>144404</v>
      </c>
      <c r="N83" s="224">
        <v>-0.12779502542854038</v>
      </c>
      <c r="O83" s="223">
        <v>5404</v>
      </c>
      <c r="P83" s="224">
        <v>0.42585751978891828</v>
      </c>
      <c r="Q83" s="223">
        <v>7808</v>
      </c>
      <c r="R83" s="224">
        <v>-0.15534400692340977</v>
      </c>
      <c r="S83" s="223">
        <v>82399.771660560538</v>
      </c>
      <c r="T83" s="224">
        <v>0.26055852379979849</v>
      </c>
      <c r="U83" s="223">
        <v>24672</v>
      </c>
      <c r="V83" s="224">
        <v>0.17681850703553548</v>
      </c>
      <c r="W83" s="223">
        <v>14384</v>
      </c>
      <c r="X83" s="224">
        <v>0.24171270718232041</v>
      </c>
      <c r="Y83" s="223">
        <v>19458</v>
      </c>
      <c r="Z83" s="224">
        <v>0.35312934631432547</v>
      </c>
      <c r="AA83" s="223">
        <v>23885</v>
      </c>
      <c r="AB83" s="224">
        <v>0.29542249701703005</v>
      </c>
      <c r="AC83" s="223">
        <v>2086</v>
      </c>
      <c r="AD83" s="224">
        <v>-8.7888062964582403E-2</v>
      </c>
      <c r="AE83" s="223">
        <v>2511</v>
      </c>
      <c r="AF83" s="224">
        <v>-6.9310600444773884E-2</v>
      </c>
      <c r="AG83" s="223">
        <v>5222</v>
      </c>
      <c r="AH83" s="224">
        <v>-0.11686115339083381</v>
      </c>
      <c r="AI83" s="223">
        <v>5476</v>
      </c>
      <c r="AJ83" s="224">
        <v>0.12374307408167451</v>
      </c>
      <c r="AK83" s="223">
        <v>7396</v>
      </c>
      <c r="AL83" s="224">
        <v>0.40876190476190466</v>
      </c>
      <c r="AM83" s="223">
        <v>1035</v>
      </c>
      <c r="AN83" s="224">
        <v>-9.0509666080843543E-2</v>
      </c>
      <c r="AO83" s="223">
        <v>1519</v>
      </c>
      <c r="AP83" s="224">
        <v>2.7045300878972389E-2</v>
      </c>
      <c r="AQ83" s="223">
        <v>3408</v>
      </c>
      <c r="AR83" s="224">
        <v>-0.20206040739873565</v>
      </c>
      <c r="AS83" s="223">
        <v>352928</v>
      </c>
      <c r="AT83" s="224">
        <v>-1.6338248000222988E-2</v>
      </c>
      <c r="AU83" s="225">
        <v>438336</v>
      </c>
      <c r="AV83" s="226">
        <v>-3.96487545817239E-2</v>
      </c>
    </row>
    <row r="84" spans="2:49" hidden="1" outlineLevel="1" x14ac:dyDescent="0.2">
      <c r="B84" s="43" t="s">
        <v>50</v>
      </c>
      <c r="C84" s="223">
        <v>90404</v>
      </c>
      <c r="D84" s="224">
        <v>-3.2967503155552746E-2</v>
      </c>
      <c r="E84" s="223">
        <v>11009</v>
      </c>
      <c r="F84" s="224">
        <v>0.1254344714782254</v>
      </c>
      <c r="G84" s="223">
        <v>8936</v>
      </c>
      <c r="H84" s="224">
        <v>3.4618501794604573E-2</v>
      </c>
      <c r="I84" s="223">
        <v>62797</v>
      </c>
      <c r="J84" s="224">
        <v>-8.1592956592956623E-2</v>
      </c>
      <c r="K84" s="223">
        <v>5885</v>
      </c>
      <c r="L84" s="224">
        <v>-6.2300828553218612E-2</v>
      </c>
      <c r="M84" s="223">
        <v>163230</v>
      </c>
      <c r="N84" s="224">
        <v>7.4079435685521E-2</v>
      </c>
      <c r="O84" s="223">
        <v>4537</v>
      </c>
      <c r="P84" s="224">
        <v>0.60431400282885428</v>
      </c>
      <c r="Q84" s="223">
        <v>5906</v>
      </c>
      <c r="R84" s="224">
        <v>-0.22716566343889033</v>
      </c>
      <c r="S84" s="223">
        <v>72194.874662220842</v>
      </c>
      <c r="T84" s="224">
        <v>0.26716127903740028</v>
      </c>
      <c r="U84" s="223">
        <v>22797</v>
      </c>
      <c r="V84" s="224">
        <v>0.24860335195530725</v>
      </c>
      <c r="W84" s="223">
        <v>13707</v>
      </c>
      <c r="X84" s="224">
        <v>0.31167464114832533</v>
      </c>
      <c r="Y84" s="223">
        <v>14867</v>
      </c>
      <c r="Z84" s="224">
        <v>0.3143842277429052</v>
      </c>
      <c r="AA84" s="223">
        <v>20823</v>
      </c>
      <c r="AB84" s="224">
        <v>0.22813329401356541</v>
      </c>
      <c r="AC84" s="223">
        <v>2820</v>
      </c>
      <c r="AD84" s="224">
        <v>-9.8177166613367395E-2</v>
      </c>
      <c r="AE84" s="223">
        <v>3751</v>
      </c>
      <c r="AF84" s="224">
        <v>6.4113475177304924E-2</v>
      </c>
      <c r="AG84" s="223">
        <v>7779</v>
      </c>
      <c r="AH84" s="224">
        <v>0.35569884977344013</v>
      </c>
      <c r="AI84" s="223">
        <v>5997</v>
      </c>
      <c r="AJ84" s="224">
        <v>0.13108261033572233</v>
      </c>
      <c r="AK84" s="223">
        <v>7548</v>
      </c>
      <c r="AL84" s="224">
        <v>0.75575715282623857</v>
      </c>
      <c r="AM84" s="223">
        <v>785</v>
      </c>
      <c r="AN84" s="224">
        <v>-0.10285714285714287</v>
      </c>
      <c r="AO84" s="223">
        <v>1493</v>
      </c>
      <c r="AP84" s="224">
        <v>6.7954220314735414E-2</v>
      </c>
      <c r="AQ84" s="223">
        <v>2459</v>
      </c>
      <c r="AR84" s="224">
        <v>6.9130434782608718E-2</v>
      </c>
      <c r="AS84" s="223">
        <v>367126</v>
      </c>
      <c r="AT84" s="224">
        <v>8.2804651807545149E-2</v>
      </c>
      <c r="AU84" s="225">
        <v>457530</v>
      </c>
      <c r="AV84" s="226">
        <v>5.778234000790694E-2</v>
      </c>
    </row>
    <row r="85" spans="2:49" hidden="1" outlineLevel="1" x14ac:dyDescent="0.2">
      <c r="B85" s="43" t="s">
        <v>51</v>
      </c>
      <c r="C85" s="223">
        <v>129610</v>
      </c>
      <c r="D85" s="224">
        <v>8.371325874865887E-3</v>
      </c>
      <c r="E85" s="223">
        <v>16316</v>
      </c>
      <c r="F85" s="224">
        <v>-1.3005867763595691E-2</v>
      </c>
      <c r="G85" s="223">
        <v>9657</v>
      </c>
      <c r="H85" s="224">
        <v>-4.281891168599461E-2</v>
      </c>
      <c r="I85" s="223">
        <v>49011</v>
      </c>
      <c r="J85" s="224">
        <v>-0.13752507654946677</v>
      </c>
      <c r="K85" s="223">
        <v>8271</v>
      </c>
      <c r="L85" s="224">
        <v>-0.11378977820636449</v>
      </c>
      <c r="M85" s="223">
        <v>165322</v>
      </c>
      <c r="N85" s="224">
        <v>-9.7611964738953616E-2</v>
      </c>
      <c r="O85" s="223">
        <v>4994</v>
      </c>
      <c r="P85" s="224">
        <v>-0.16946615666056875</v>
      </c>
      <c r="Q85" s="223">
        <v>6493</v>
      </c>
      <c r="R85" s="224">
        <v>-0.31882081409987406</v>
      </c>
      <c r="S85" s="223">
        <v>44953.386194474966</v>
      </c>
      <c r="T85" s="224">
        <v>0.1344884637206154</v>
      </c>
      <c r="U85" s="223">
        <v>15832</v>
      </c>
      <c r="V85" s="224">
        <v>0.12331488576699301</v>
      </c>
      <c r="W85" s="223">
        <v>8711</v>
      </c>
      <c r="X85" s="224">
        <v>0.25573014271298833</v>
      </c>
      <c r="Y85" s="223">
        <v>8734</v>
      </c>
      <c r="Z85" s="224">
        <v>7.1494464944650282E-3</v>
      </c>
      <c r="AA85" s="223">
        <v>11676</v>
      </c>
      <c r="AB85" s="224">
        <v>0.17689749017236167</v>
      </c>
      <c r="AC85" s="223">
        <v>3326</v>
      </c>
      <c r="AD85" s="224">
        <v>-0.18520333170014702</v>
      </c>
      <c r="AE85" s="223">
        <v>2692</v>
      </c>
      <c r="AF85" s="224">
        <v>-0.11476487997369289</v>
      </c>
      <c r="AG85" s="223">
        <v>7203</v>
      </c>
      <c r="AH85" s="224">
        <v>0.24490148634635323</v>
      </c>
      <c r="AI85" s="223">
        <v>5634</v>
      </c>
      <c r="AJ85" s="224">
        <v>0.18261964735516378</v>
      </c>
      <c r="AK85" s="223">
        <v>8125</v>
      </c>
      <c r="AL85" s="224">
        <v>0.51812406576980563</v>
      </c>
      <c r="AM85" s="223">
        <v>1046</v>
      </c>
      <c r="AN85" s="224">
        <v>0.21486643437862951</v>
      </c>
      <c r="AO85" s="223">
        <v>1613</v>
      </c>
      <c r="AP85" s="224">
        <v>3.3311979500320277E-2</v>
      </c>
      <c r="AQ85" s="223">
        <v>2878</v>
      </c>
      <c r="AR85" s="224">
        <v>7.3480044759418162E-2</v>
      </c>
      <c r="AS85" s="223">
        <v>337534</v>
      </c>
      <c r="AT85" s="224">
        <v>-6.0529223643888797E-2</v>
      </c>
      <c r="AU85" s="225">
        <v>467144</v>
      </c>
      <c r="AV85" s="226">
        <v>-4.2374670725582431E-2</v>
      </c>
    </row>
    <row r="86" spans="2:49" hidden="1" outlineLevel="1" x14ac:dyDescent="0.2">
      <c r="B86" s="43" t="s">
        <v>52</v>
      </c>
      <c r="C86" s="223">
        <v>156807</v>
      </c>
      <c r="D86" s="224">
        <v>-4.7171416418545276E-2</v>
      </c>
      <c r="E86" s="223">
        <v>10466</v>
      </c>
      <c r="F86" s="224">
        <v>-0.12899467376830898</v>
      </c>
      <c r="G86" s="223">
        <v>7698</v>
      </c>
      <c r="H86" s="224">
        <v>-0.103215284249767</v>
      </c>
      <c r="I86" s="223">
        <v>48509</v>
      </c>
      <c r="J86" s="224">
        <v>-0.11290529049247477</v>
      </c>
      <c r="K86" s="223">
        <v>6573</v>
      </c>
      <c r="L86" s="224">
        <v>-8.5940759282436385E-2</v>
      </c>
      <c r="M86" s="223">
        <v>127424</v>
      </c>
      <c r="N86" s="224">
        <v>-0.23835026897788403</v>
      </c>
      <c r="O86" s="223">
        <v>6002</v>
      </c>
      <c r="P86" s="224">
        <v>9.0677812102489597E-2</v>
      </c>
      <c r="Q86" s="223">
        <v>6857</v>
      </c>
      <c r="R86" s="224">
        <v>-0.10774235523747555</v>
      </c>
      <c r="S86" s="223">
        <v>4858.9170717568641</v>
      </c>
      <c r="T86" s="224">
        <v>9.4870468009944142E-2</v>
      </c>
      <c r="U86" s="223">
        <v>737</v>
      </c>
      <c r="V86" s="224">
        <v>-8.1047381546134667E-2</v>
      </c>
      <c r="W86" s="223">
        <v>1278</v>
      </c>
      <c r="X86" s="224">
        <v>0.36102236421725231</v>
      </c>
      <c r="Y86" s="223">
        <v>2639</v>
      </c>
      <c r="Z86" s="224">
        <v>0.63709677419354849</v>
      </c>
      <c r="AA86" s="223">
        <v>204</v>
      </c>
      <c r="AB86" s="224">
        <v>-0.81198156682027656</v>
      </c>
      <c r="AC86" s="223">
        <v>2410</v>
      </c>
      <c r="AD86" s="224">
        <v>-1.1079195732457969E-2</v>
      </c>
      <c r="AE86" s="223">
        <v>2354</v>
      </c>
      <c r="AF86" s="224">
        <v>-2.2425249169435224E-2</v>
      </c>
      <c r="AG86" s="223">
        <v>7431</v>
      </c>
      <c r="AH86" s="224">
        <v>0.1061327776123846</v>
      </c>
      <c r="AI86" s="223">
        <v>6768</v>
      </c>
      <c r="AJ86" s="224">
        <v>8.9504185447520923E-2</v>
      </c>
      <c r="AK86" s="223">
        <v>8709</v>
      </c>
      <c r="AL86" s="224">
        <v>5.2828820116054054E-2</v>
      </c>
      <c r="AM86" s="223">
        <v>980</v>
      </c>
      <c r="AN86" s="224">
        <v>-0.11151405258386216</v>
      </c>
      <c r="AO86" s="223">
        <v>2025</v>
      </c>
      <c r="AP86" s="224">
        <v>4.7052740434333051E-2</v>
      </c>
      <c r="AQ86" s="223">
        <v>3818</v>
      </c>
      <c r="AR86" s="224">
        <v>0.32938718662952637</v>
      </c>
      <c r="AS86" s="223">
        <v>252882</v>
      </c>
      <c r="AT86" s="224">
        <v>-0.15524659602613611</v>
      </c>
      <c r="AU86" s="225">
        <v>409689</v>
      </c>
      <c r="AV86" s="226">
        <v>-0.11690873113384459</v>
      </c>
    </row>
    <row r="87" spans="2:49" hidden="1" outlineLevel="1" x14ac:dyDescent="0.2">
      <c r="B87" s="43" t="s">
        <v>53</v>
      </c>
      <c r="C87" s="223">
        <v>229446</v>
      </c>
      <c r="D87" s="224">
        <v>1.8415691287500424E-2</v>
      </c>
      <c r="E87" s="223">
        <v>13695</v>
      </c>
      <c r="F87" s="224">
        <v>5.8100903963532513E-2</v>
      </c>
      <c r="G87" s="223">
        <v>12434</v>
      </c>
      <c r="H87" s="224">
        <v>0.25393303751512697</v>
      </c>
      <c r="I87" s="223">
        <v>48375</v>
      </c>
      <c r="J87" s="224">
        <v>-5.509528606377101E-3</v>
      </c>
      <c r="K87" s="223">
        <v>10650</v>
      </c>
      <c r="L87" s="224">
        <v>0.12235219728106239</v>
      </c>
      <c r="M87" s="223">
        <v>145258</v>
      </c>
      <c r="N87" s="224">
        <v>-9.0807806416884684E-2</v>
      </c>
      <c r="O87" s="223">
        <v>6118</v>
      </c>
      <c r="P87" s="224">
        <v>-0.13550939663699313</v>
      </c>
      <c r="Q87" s="223">
        <v>20634</v>
      </c>
      <c r="R87" s="224">
        <v>-1.8223343008041071E-2</v>
      </c>
      <c r="S87" s="223">
        <v>3749.0828112285835</v>
      </c>
      <c r="T87" s="224">
        <v>8.9746305750221689E-2</v>
      </c>
      <c r="U87" s="223">
        <v>621</v>
      </c>
      <c r="V87" s="224">
        <v>-0.14107883817427391</v>
      </c>
      <c r="W87" s="223">
        <v>894</v>
      </c>
      <c r="X87" s="224">
        <v>4.9295774647887258E-2</v>
      </c>
      <c r="Y87" s="223">
        <v>2099</v>
      </c>
      <c r="Z87" s="224">
        <v>0.17459429210968103</v>
      </c>
      <c r="AA87" s="223">
        <v>135</v>
      </c>
      <c r="AB87" s="224">
        <v>0.73076923076923084</v>
      </c>
      <c r="AC87" s="223">
        <v>1724</v>
      </c>
      <c r="AD87" s="224">
        <v>5.8968058968059012E-2</v>
      </c>
      <c r="AE87" s="223">
        <v>2326</v>
      </c>
      <c r="AF87" s="224">
        <v>-9.1406250000000022E-2</v>
      </c>
      <c r="AG87" s="223">
        <v>7936</v>
      </c>
      <c r="AH87" s="224">
        <v>0.18165574746873148</v>
      </c>
      <c r="AI87" s="223">
        <v>6801</v>
      </c>
      <c r="AJ87" s="224">
        <v>0.10280525377006655</v>
      </c>
      <c r="AK87" s="223">
        <v>13593</v>
      </c>
      <c r="AL87" s="224">
        <v>9.1631866366848724E-2</v>
      </c>
      <c r="AM87" s="223">
        <v>970</v>
      </c>
      <c r="AN87" s="224">
        <v>0.21249999999999991</v>
      </c>
      <c r="AO87" s="223">
        <v>1895</v>
      </c>
      <c r="AP87" s="224">
        <v>-9.3301435406698552E-2</v>
      </c>
      <c r="AQ87" s="223">
        <v>2988</v>
      </c>
      <c r="AR87" s="224">
        <v>-3.3355570380253496E-3</v>
      </c>
      <c r="AS87" s="223">
        <v>299146</v>
      </c>
      <c r="AT87" s="224">
        <v>-2.7806124107090602E-2</v>
      </c>
      <c r="AU87" s="225">
        <v>528592</v>
      </c>
      <c r="AV87" s="226">
        <v>-8.2683081957001248E-3</v>
      </c>
    </row>
    <row r="88" spans="2:49" hidden="1" outlineLevel="1" x14ac:dyDescent="0.2">
      <c r="B88" s="43" t="s">
        <v>54</v>
      </c>
      <c r="C88" s="223">
        <v>199340</v>
      </c>
      <c r="D88" s="224">
        <v>2.6768928058183983E-2</v>
      </c>
      <c r="E88" s="223">
        <v>17555</v>
      </c>
      <c r="F88" s="224">
        <v>2.0224327308653534E-2</v>
      </c>
      <c r="G88" s="223">
        <v>10975</v>
      </c>
      <c r="H88" s="224">
        <v>-5.9393212204319479E-2</v>
      </c>
      <c r="I88" s="223">
        <v>43906</v>
      </c>
      <c r="J88" s="224">
        <v>-6.2558715517977648E-2</v>
      </c>
      <c r="K88" s="223">
        <v>7850</v>
      </c>
      <c r="L88" s="224">
        <v>-6.5587430067849062E-2</v>
      </c>
      <c r="M88" s="223">
        <v>128452</v>
      </c>
      <c r="N88" s="224">
        <v>-0.14811154955731676</v>
      </c>
      <c r="O88" s="223">
        <v>6188</v>
      </c>
      <c r="P88" s="224">
        <v>-0.19771813820821993</v>
      </c>
      <c r="Q88" s="223">
        <v>10621</v>
      </c>
      <c r="R88" s="224">
        <v>-3.128420284567679E-2</v>
      </c>
      <c r="S88" s="223">
        <v>4755.3705585560301</v>
      </c>
      <c r="T88" s="224">
        <v>2.700936028864187E-2</v>
      </c>
      <c r="U88" s="223">
        <v>735</v>
      </c>
      <c r="V88" s="224">
        <v>-0.13833528722157096</v>
      </c>
      <c r="W88" s="223">
        <v>1544</v>
      </c>
      <c r="X88" s="224">
        <v>0.12536443148688048</v>
      </c>
      <c r="Y88" s="223">
        <v>2352</v>
      </c>
      <c r="Z88" s="224">
        <v>0.3835294117647059</v>
      </c>
      <c r="AA88" s="223">
        <v>124</v>
      </c>
      <c r="AB88" s="224">
        <v>-0.82411347517730493</v>
      </c>
      <c r="AC88" s="223">
        <v>2510</v>
      </c>
      <c r="AD88" s="224">
        <v>-6.3341250989706888E-3</v>
      </c>
      <c r="AE88" s="223">
        <v>2776</v>
      </c>
      <c r="AF88" s="224">
        <v>-9.9857346647646006E-3</v>
      </c>
      <c r="AG88" s="223">
        <v>6836</v>
      </c>
      <c r="AH88" s="224">
        <v>0.15181128896377416</v>
      </c>
      <c r="AI88" s="223">
        <v>6433</v>
      </c>
      <c r="AJ88" s="224">
        <v>9.144893111638952E-2</v>
      </c>
      <c r="AK88" s="223">
        <v>11927</v>
      </c>
      <c r="AL88" s="224">
        <v>0.21110885458976436</v>
      </c>
      <c r="AM88" s="223">
        <v>1105</v>
      </c>
      <c r="AN88" s="224">
        <v>-0.22456140350877196</v>
      </c>
      <c r="AO88" s="223">
        <v>1822</v>
      </c>
      <c r="AP88" s="224">
        <v>-7.3245167853509652E-2</v>
      </c>
      <c r="AQ88" s="223">
        <v>3128</v>
      </c>
      <c r="AR88" s="224">
        <v>-8.0270508673919383E-2</v>
      </c>
      <c r="AS88" s="223">
        <v>266839</v>
      </c>
      <c r="AT88" s="224">
        <v>-8.617719680962177E-2</v>
      </c>
      <c r="AU88" s="225">
        <v>466179</v>
      </c>
      <c r="AV88" s="226">
        <v>-4.1072023630761123E-2</v>
      </c>
    </row>
    <row r="89" spans="2:49" hidden="1" outlineLevel="1" x14ac:dyDescent="0.2">
      <c r="B89" s="43" t="s">
        <v>55</v>
      </c>
      <c r="C89" s="223">
        <v>160277</v>
      </c>
      <c r="D89" s="224">
        <v>7.8696225703978939E-2</v>
      </c>
      <c r="E89" s="223">
        <v>9219</v>
      </c>
      <c r="F89" s="224">
        <v>-5.5720577691283468E-2</v>
      </c>
      <c r="G89" s="223">
        <v>7698</v>
      </c>
      <c r="H89" s="224">
        <v>-8.1603435934144541E-2</v>
      </c>
      <c r="I89" s="223">
        <v>45369</v>
      </c>
      <c r="J89" s="224">
        <v>-6.565479745453795E-2</v>
      </c>
      <c r="K89" s="223">
        <v>6447</v>
      </c>
      <c r="L89" s="224">
        <v>0.20504672897196263</v>
      </c>
      <c r="M89" s="223">
        <v>136144</v>
      </c>
      <c r="N89" s="224">
        <v>-0.14175124503561742</v>
      </c>
      <c r="O89" s="223">
        <v>6797</v>
      </c>
      <c r="P89" s="224">
        <v>2.9511583296444321E-3</v>
      </c>
      <c r="Q89" s="223">
        <v>6690</v>
      </c>
      <c r="R89" s="224">
        <v>-6.1842658813630602E-2</v>
      </c>
      <c r="S89" s="223">
        <v>2641.0268838011998</v>
      </c>
      <c r="T89" s="224">
        <v>-0.30352829307666729</v>
      </c>
      <c r="U89" s="223">
        <v>507</v>
      </c>
      <c r="V89" s="224">
        <v>5.1867219917012486E-2</v>
      </c>
      <c r="W89" s="223">
        <v>431</v>
      </c>
      <c r="X89" s="224">
        <v>-0.20772058823529416</v>
      </c>
      <c r="Y89" s="223">
        <v>1521</v>
      </c>
      <c r="Z89" s="224">
        <v>0.18273716951788499</v>
      </c>
      <c r="AA89" s="223">
        <v>182</v>
      </c>
      <c r="AB89" s="224">
        <v>-0.87711006076975018</v>
      </c>
      <c r="AC89" s="223">
        <v>1777</v>
      </c>
      <c r="AD89" s="224">
        <v>5.5852644087938108E-2</v>
      </c>
      <c r="AE89" s="223">
        <v>2402</v>
      </c>
      <c r="AF89" s="224">
        <v>0.14163498098859306</v>
      </c>
      <c r="AG89" s="223">
        <v>6777</v>
      </c>
      <c r="AH89" s="224">
        <v>6.1393891934220735E-2</v>
      </c>
      <c r="AI89" s="223">
        <v>5261</v>
      </c>
      <c r="AJ89" s="224">
        <v>4.2401426590053415E-2</v>
      </c>
      <c r="AK89" s="223">
        <v>8740</v>
      </c>
      <c r="AL89" s="224">
        <v>0.28002343292325715</v>
      </c>
      <c r="AM89" s="223">
        <v>1059</v>
      </c>
      <c r="AN89" s="224">
        <v>-0.33354310887350536</v>
      </c>
      <c r="AO89" s="223">
        <v>1473</v>
      </c>
      <c r="AP89" s="224">
        <v>-6.0586734693877542E-2</v>
      </c>
      <c r="AQ89" s="223">
        <v>2712</v>
      </c>
      <c r="AR89" s="224">
        <v>-8.0054274084124799E-2</v>
      </c>
      <c r="AS89" s="223">
        <v>251206</v>
      </c>
      <c r="AT89" s="224">
        <v>-9.1594192416873055E-2</v>
      </c>
      <c r="AU89" s="225">
        <v>411483</v>
      </c>
      <c r="AV89" s="226">
        <v>-3.2075724679442752E-2</v>
      </c>
    </row>
    <row r="90" spans="2:49" hidden="1" outlineLevel="1" x14ac:dyDescent="0.2">
      <c r="B90" s="43" t="s">
        <v>56</v>
      </c>
      <c r="C90" s="223">
        <v>115459</v>
      </c>
      <c r="D90" s="224">
        <v>-6.1880966890107691E-2</v>
      </c>
      <c r="E90" s="223">
        <v>10130</v>
      </c>
      <c r="F90" s="224">
        <v>-0.19558484872548243</v>
      </c>
      <c r="G90" s="223">
        <v>7378</v>
      </c>
      <c r="H90" s="224">
        <v>-6.1800610376398835E-2</v>
      </c>
      <c r="I90" s="223">
        <v>43104</v>
      </c>
      <c r="J90" s="224">
        <v>-9.4225434983609357E-2</v>
      </c>
      <c r="K90" s="223">
        <v>5818</v>
      </c>
      <c r="L90" s="224">
        <v>-0.24096542726679715</v>
      </c>
      <c r="M90" s="223">
        <v>124568</v>
      </c>
      <c r="N90" s="224">
        <v>-0.1194554206988202</v>
      </c>
      <c r="O90" s="223">
        <v>5686</v>
      </c>
      <c r="P90" s="224">
        <v>4.84971418034299E-2</v>
      </c>
      <c r="Q90" s="223">
        <v>5310</v>
      </c>
      <c r="R90" s="224">
        <v>-0.29444592080786602</v>
      </c>
      <c r="S90" s="223">
        <v>2995.6969738900002</v>
      </c>
      <c r="T90" s="224">
        <v>-0.19310270996529311</v>
      </c>
      <c r="U90" s="223">
        <v>381</v>
      </c>
      <c r="V90" s="224">
        <v>4.9586776859504189E-2</v>
      </c>
      <c r="W90" s="223">
        <v>97</v>
      </c>
      <c r="X90" s="224">
        <v>-0.55707762557077634</v>
      </c>
      <c r="Y90" s="223">
        <v>2374</v>
      </c>
      <c r="Z90" s="224">
        <v>0.2044647387113141</v>
      </c>
      <c r="AA90" s="223">
        <v>144</v>
      </c>
      <c r="AB90" s="224">
        <v>-0.87596899224806202</v>
      </c>
      <c r="AC90" s="223">
        <v>1776</v>
      </c>
      <c r="AD90" s="224">
        <v>-1.9326339039204887E-2</v>
      </c>
      <c r="AE90" s="223">
        <v>1869</v>
      </c>
      <c r="AF90" s="224">
        <v>-6.5967016491754071E-2</v>
      </c>
      <c r="AG90" s="223">
        <v>4884</v>
      </c>
      <c r="AH90" s="224">
        <v>-1.4312001635656824E-3</v>
      </c>
      <c r="AI90" s="223">
        <v>2553</v>
      </c>
      <c r="AJ90" s="224">
        <v>-1.6184971098265888E-2</v>
      </c>
      <c r="AK90" s="223">
        <v>5481</v>
      </c>
      <c r="AL90" s="224">
        <v>0.33617747440273038</v>
      </c>
      <c r="AM90" s="223">
        <v>1042</v>
      </c>
      <c r="AN90" s="224">
        <v>-4.2279411764705843E-2</v>
      </c>
      <c r="AO90" s="223">
        <v>1561</v>
      </c>
      <c r="AP90" s="224">
        <v>6.4802182810368425E-2</v>
      </c>
      <c r="AQ90" s="223">
        <v>1938</v>
      </c>
      <c r="AR90" s="224">
        <v>0.26749509483322442</v>
      </c>
      <c r="AS90" s="223">
        <v>226094</v>
      </c>
      <c r="AT90" s="224">
        <v>-0.10748727908638378</v>
      </c>
      <c r="AU90" s="225">
        <v>341553</v>
      </c>
      <c r="AV90" s="226">
        <v>-9.2574880844212726E-2</v>
      </c>
    </row>
    <row r="91" spans="2:49" s="222" customFormat="1" ht="15" customHeight="1" collapsed="1" x14ac:dyDescent="0.2">
      <c r="B91" s="30" t="s">
        <v>69</v>
      </c>
      <c r="C91" s="31">
        <v>705119</v>
      </c>
      <c r="D91" s="32">
        <v>4.2272154153381702E-2</v>
      </c>
      <c r="E91" s="31">
        <v>86027</v>
      </c>
      <c r="F91" s="32">
        <v>9.3511674293089708E-3</v>
      </c>
      <c r="G91" s="31">
        <v>68411</v>
      </c>
      <c r="H91" s="32">
        <v>-8.5074929708107705E-3</v>
      </c>
      <c r="I91" s="31">
        <v>436737</v>
      </c>
      <c r="J91" s="32">
        <v>-4.5802827610164742E-2</v>
      </c>
      <c r="K91" s="31">
        <v>69259</v>
      </c>
      <c r="L91" s="32">
        <v>4.9792342437930071E-2</v>
      </c>
      <c r="M91" s="31">
        <v>1100679</v>
      </c>
      <c r="N91" s="32">
        <v>1.2912184994588793E-2</v>
      </c>
      <c r="O91" s="31">
        <v>29533</v>
      </c>
      <c r="P91" s="32">
        <v>0.39471074380165283</v>
      </c>
      <c r="Q91" s="31">
        <v>70396</v>
      </c>
      <c r="R91" s="32">
        <v>9.3988935165040033E-2</v>
      </c>
      <c r="S91" s="31">
        <v>387659.41317001835</v>
      </c>
      <c r="T91" s="32">
        <v>-5.9418804626553134E-2</v>
      </c>
      <c r="U91" s="31">
        <v>124561</v>
      </c>
      <c r="V91" s="32">
        <v>1.2863984907992343E-2</v>
      </c>
      <c r="W91" s="31">
        <v>66485</v>
      </c>
      <c r="X91" s="32">
        <v>2.410659272951321E-2</v>
      </c>
      <c r="Y91" s="31">
        <v>90326</v>
      </c>
      <c r="Z91" s="32">
        <v>-1.6131667519905912E-2</v>
      </c>
      <c r="AA91" s="31">
        <v>106287</v>
      </c>
      <c r="AB91" s="32">
        <v>-0.19747661222733137</v>
      </c>
      <c r="AC91" s="31">
        <v>17208</v>
      </c>
      <c r="AD91" s="32">
        <v>0.1064814814814814</v>
      </c>
      <c r="AE91" s="31">
        <v>21506</v>
      </c>
      <c r="AF91" s="32">
        <v>5.6131218386288761E-2</v>
      </c>
      <c r="AG91" s="31">
        <v>38124</v>
      </c>
      <c r="AH91" s="32">
        <v>0.11437841629885126</v>
      </c>
      <c r="AI91" s="31">
        <v>32657</v>
      </c>
      <c r="AJ91" s="32">
        <v>0.51928355431495699</v>
      </c>
      <c r="AK91" s="31">
        <v>35397</v>
      </c>
      <c r="AL91" s="32">
        <v>9.9798042566412892E-2</v>
      </c>
      <c r="AM91" s="31">
        <v>7447</v>
      </c>
      <c r="AN91" s="32">
        <v>-0.14657345862938342</v>
      </c>
      <c r="AO91" s="31">
        <v>9770</v>
      </c>
      <c r="AP91" s="32">
        <v>0.16963965042499707</v>
      </c>
      <c r="AQ91" s="31">
        <v>19134</v>
      </c>
      <c r="AR91" s="32">
        <v>0.54655674102812801</v>
      </c>
      <c r="AS91" s="31">
        <v>2429944</v>
      </c>
      <c r="AT91" s="32">
        <v>5.9888767357847428E-3</v>
      </c>
      <c r="AU91" s="31">
        <v>3135063</v>
      </c>
      <c r="AV91" s="32">
        <v>1.3927559484980367E-2</v>
      </c>
      <c r="AW91" s="216"/>
    </row>
    <row r="92" spans="2:49" hidden="1" outlineLevel="1" x14ac:dyDescent="0.2">
      <c r="B92" s="43" t="s">
        <v>58</v>
      </c>
      <c r="C92" s="223">
        <v>138853</v>
      </c>
      <c r="D92" s="224">
        <v>-6.8482030846432007E-2</v>
      </c>
      <c r="E92" s="223">
        <v>12815</v>
      </c>
      <c r="F92" s="224">
        <v>7.454301526077467E-2</v>
      </c>
      <c r="G92" s="223">
        <v>10348</v>
      </c>
      <c r="H92" s="224">
        <v>-9.8998693948628591E-2</v>
      </c>
      <c r="I92" s="223">
        <v>60762</v>
      </c>
      <c r="J92" s="224">
        <v>-0.123051610668514</v>
      </c>
      <c r="K92" s="223">
        <v>13224</v>
      </c>
      <c r="L92" s="224">
        <v>-6.491302503182006E-2</v>
      </c>
      <c r="M92" s="223">
        <v>133627</v>
      </c>
      <c r="N92" s="224">
        <v>-0.11286157196252999</v>
      </c>
      <c r="O92" s="223">
        <v>4332</v>
      </c>
      <c r="P92" s="224">
        <v>0.25638051044083521</v>
      </c>
      <c r="Q92" s="223">
        <v>9231</v>
      </c>
      <c r="R92" s="224">
        <v>0.12353943524829591</v>
      </c>
      <c r="S92" s="223">
        <v>29812.83370722548</v>
      </c>
      <c r="T92" s="224">
        <v>-9.8155752235812965E-2</v>
      </c>
      <c r="U92" s="223">
        <v>10438</v>
      </c>
      <c r="V92" s="224">
        <v>-7.4973413683091072E-2</v>
      </c>
      <c r="W92" s="223">
        <v>5118</v>
      </c>
      <c r="X92" s="224">
        <v>7.7473684210526361E-2</v>
      </c>
      <c r="Y92" s="223">
        <v>7362</v>
      </c>
      <c r="Z92" s="224">
        <v>-0.16879304504911374</v>
      </c>
      <c r="AA92" s="223">
        <v>6895</v>
      </c>
      <c r="AB92" s="224">
        <v>-0.15564535880480035</v>
      </c>
      <c r="AC92" s="223">
        <v>2185</v>
      </c>
      <c r="AD92" s="224">
        <v>-5.3702901689042903E-2</v>
      </c>
      <c r="AE92" s="223">
        <v>2576</v>
      </c>
      <c r="AF92" s="224">
        <v>-0.18993710691823895</v>
      </c>
      <c r="AG92" s="223">
        <v>5683</v>
      </c>
      <c r="AH92" s="224">
        <v>-0.10546198646308835</v>
      </c>
      <c r="AI92" s="223">
        <v>4200</v>
      </c>
      <c r="AJ92" s="224">
        <v>0.24962808687890514</v>
      </c>
      <c r="AK92" s="223">
        <v>5344</v>
      </c>
      <c r="AL92" s="224">
        <v>-2.6416469302240841E-2</v>
      </c>
      <c r="AM92" s="223">
        <v>1098</v>
      </c>
      <c r="AN92" s="224">
        <v>-0.26751167444963309</v>
      </c>
      <c r="AO92" s="223">
        <v>1644</v>
      </c>
      <c r="AP92" s="224">
        <v>0.18700361010830324</v>
      </c>
      <c r="AQ92" s="223">
        <v>2502</v>
      </c>
      <c r="AR92" s="224">
        <v>0.42239909039226831</v>
      </c>
      <c r="AS92" s="223">
        <v>299384</v>
      </c>
      <c r="AT92" s="224">
        <v>-8.5917367887544116E-2</v>
      </c>
      <c r="AU92" s="225">
        <v>438237</v>
      </c>
      <c r="AV92" s="226">
        <v>-8.0464135463768294E-2</v>
      </c>
    </row>
    <row r="93" spans="2:49" hidden="1" outlineLevel="1" x14ac:dyDescent="0.2">
      <c r="B93" s="43" t="s">
        <v>59</v>
      </c>
      <c r="C93" s="223">
        <v>95694</v>
      </c>
      <c r="D93" s="224">
        <v>7.2117593017914539E-2</v>
      </c>
      <c r="E93" s="223">
        <v>13293</v>
      </c>
      <c r="F93" s="224">
        <v>6.4461883408071685E-2</v>
      </c>
      <c r="G93" s="223">
        <v>9870</v>
      </c>
      <c r="H93" s="224">
        <v>2.5393600812595452E-3</v>
      </c>
      <c r="I93" s="223">
        <v>75911</v>
      </c>
      <c r="J93" s="224">
        <v>3.0237639618365231E-2</v>
      </c>
      <c r="K93" s="223">
        <v>12691</v>
      </c>
      <c r="L93" s="224">
        <v>0.18862976491523842</v>
      </c>
      <c r="M93" s="223">
        <v>176784</v>
      </c>
      <c r="N93" s="224">
        <v>3.6212091016728509E-2</v>
      </c>
      <c r="O93" s="223">
        <v>4623</v>
      </c>
      <c r="P93" s="224">
        <v>0.53537030886748593</v>
      </c>
      <c r="Q93" s="223">
        <v>9766</v>
      </c>
      <c r="R93" s="224">
        <v>9.4474952370279031E-2</v>
      </c>
      <c r="S93" s="223">
        <v>64546.030543483765</v>
      </c>
      <c r="T93" s="224">
        <v>-6.4106127094173404E-2</v>
      </c>
      <c r="U93" s="223">
        <v>19639</v>
      </c>
      <c r="V93" s="224">
        <v>1.2215235542727632E-2</v>
      </c>
      <c r="W93" s="223">
        <v>10944</v>
      </c>
      <c r="X93" s="224">
        <v>3.2550240588734791E-2</v>
      </c>
      <c r="Y93" s="223">
        <v>15249</v>
      </c>
      <c r="Z93" s="224">
        <v>-1.4221992371840408E-2</v>
      </c>
      <c r="AA93" s="223">
        <v>18714</v>
      </c>
      <c r="AB93" s="224">
        <v>-0.20355790100863935</v>
      </c>
      <c r="AC93" s="223">
        <v>1961</v>
      </c>
      <c r="AD93" s="224">
        <v>-8.7482550023266659E-2</v>
      </c>
      <c r="AE93" s="223">
        <v>3300</v>
      </c>
      <c r="AF93" s="224">
        <v>0.26728110599078336</v>
      </c>
      <c r="AG93" s="223">
        <v>4851</v>
      </c>
      <c r="AH93" s="224">
        <v>8.2570854719928644E-2</v>
      </c>
      <c r="AI93" s="223">
        <v>4283</v>
      </c>
      <c r="AJ93" s="224">
        <v>0.41259894459102897</v>
      </c>
      <c r="AK93" s="223">
        <v>5763</v>
      </c>
      <c r="AL93" s="224">
        <v>0.25939685314685312</v>
      </c>
      <c r="AM93" s="223">
        <v>1608</v>
      </c>
      <c r="AN93" s="224">
        <v>-2.4271844660194164E-2</v>
      </c>
      <c r="AO93" s="223">
        <v>1346</v>
      </c>
      <c r="AP93" s="224">
        <v>-0.14593908629441621</v>
      </c>
      <c r="AQ93" s="223">
        <v>2739</v>
      </c>
      <c r="AR93" s="224">
        <v>0.2376863985539992</v>
      </c>
      <c r="AS93" s="223">
        <v>393335</v>
      </c>
      <c r="AT93" s="224">
        <v>3.3788987040020535E-2</v>
      </c>
      <c r="AU93" s="225">
        <v>489029</v>
      </c>
      <c r="AV93" s="226">
        <v>4.1072006403596983E-2</v>
      </c>
    </row>
    <row r="94" spans="2:49" hidden="1" outlineLevel="1" x14ac:dyDescent="0.2">
      <c r="B94" s="43" t="s">
        <v>60</v>
      </c>
      <c r="C94" s="223">
        <v>82058</v>
      </c>
      <c r="D94" s="224">
        <v>2.6084129445305804E-2</v>
      </c>
      <c r="E94" s="223">
        <v>12020</v>
      </c>
      <c r="F94" s="224">
        <v>-5.5922086082312306E-2</v>
      </c>
      <c r="G94" s="223">
        <v>9102</v>
      </c>
      <c r="H94" s="224">
        <v>-5.561319775887108E-2</v>
      </c>
      <c r="I94" s="223">
        <v>56813</v>
      </c>
      <c r="J94" s="224">
        <v>-6.7155969328276166E-2</v>
      </c>
      <c r="K94" s="223">
        <v>11514</v>
      </c>
      <c r="L94" s="224">
        <v>-2.7122940430925224E-2</v>
      </c>
      <c r="M94" s="223">
        <v>151086</v>
      </c>
      <c r="N94" s="224">
        <v>3.2523047694547058E-2</v>
      </c>
      <c r="O94" s="223">
        <v>3994</v>
      </c>
      <c r="P94" s="224">
        <v>0.49588014981273409</v>
      </c>
      <c r="Q94" s="223">
        <v>10733</v>
      </c>
      <c r="R94" s="224">
        <v>-3.6102379883251046E-2</v>
      </c>
      <c r="S94" s="223">
        <v>65114.142043170519</v>
      </c>
      <c r="T94" s="224">
        <v>-2.9079028043928479E-2</v>
      </c>
      <c r="U94" s="223">
        <v>20209</v>
      </c>
      <c r="V94" s="224">
        <v>7.9655946148092793E-2</v>
      </c>
      <c r="W94" s="223">
        <v>11251</v>
      </c>
      <c r="X94" s="224">
        <v>5.8817993600602358E-2</v>
      </c>
      <c r="Y94" s="223">
        <v>16308</v>
      </c>
      <c r="Z94" s="224">
        <v>3.569230769230769E-3</v>
      </c>
      <c r="AA94" s="223">
        <v>17346</v>
      </c>
      <c r="AB94" s="224">
        <v>-0.19208197484862599</v>
      </c>
      <c r="AC94" s="223">
        <v>1789</v>
      </c>
      <c r="AD94" s="224">
        <v>-3.5059331175836039E-2</v>
      </c>
      <c r="AE94" s="223">
        <v>2954</v>
      </c>
      <c r="AF94" s="224">
        <v>-1.4676450967311516E-2</v>
      </c>
      <c r="AG94" s="223">
        <v>3479</v>
      </c>
      <c r="AH94" s="224">
        <v>0.19430140748369373</v>
      </c>
      <c r="AI94" s="223">
        <v>4157</v>
      </c>
      <c r="AJ94" s="224">
        <v>0.42411784857828017</v>
      </c>
      <c r="AK94" s="223">
        <v>4506</v>
      </c>
      <c r="AL94" s="224">
        <v>0.2399559713813979</v>
      </c>
      <c r="AM94" s="223">
        <v>1010</v>
      </c>
      <c r="AN94" s="224">
        <v>-0.4598930481283422</v>
      </c>
      <c r="AO94" s="223">
        <v>1202</v>
      </c>
      <c r="AP94" s="224">
        <v>-4.9668874172185129E-3</v>
      </c>
      <c r="AQ94" s="223">
        <v>2355</v>
      </c>
      <c r="AR94" s="224">
        <v>0.21329211746522403</v>
      </c>
      <c r="AS94" s="223">
        <v>341828</v>
      </c>
      <c r="AT94" s="224">
        <v>5.473581917860848E-4</v>
      </c>
      <c r="AU94" s="225">
        <v>423886</v>
      </c>
      <c r="AV94" s="226">
        <v>5.3911999867177762E-3</v>
      </c>
    </row>
    <row r="95" spans="2:49" hidden="1" outlineLevel="1" x14ac:dyDescent="0.2">
      <c r="B95" s="43" t="s">
        <v>61</v>
      </c>
      <c r="C95" s="223">
        <v>68851</v>
      </c>
      <c r="D95" s="224">
        <v>-1.9314313387553961E-2</v>
      </c>
      <c r="E95" s="223">
        <v>10800</v>
      </c>
      <c r="F95" s="224">
        <v>-7.4391498114501187E-2</v>
      </c>
      <c r="G95" s="223">
        <v>9790</v>
      </c>
      <c r="H95" s="224">
        <v>-4.8405909797822666E-2</v>
      </c>
      <c r="I95" s="223">
        <v>60356</v>
      </c>
      <c r="J95" s="224">
        <v>-1.7275347216568648E-2</v>
      </c>
      <c r="K95" s="223">
        <v>8357</v>
      </c>
      <c r="L95" s="224">
        <v>5.4910376167634389E-2</v>
      </c>
      <c r="M95" s="223">
        <v>138443</v>
      </c>
      <c r="N95" s="224">
        <v>-3.6744037182377287E-2</v>
      </c>
      <c r="O95" s="223">
        <v>3953</v>
      </c>
      <c r="P95" s="224">
        <v>0.56492478226444964</v>
      </c>
      <c r="Q95" s="223">
        <v>14248</v>
      </c>
      <c r="R95" s="224">
        <v>-2.9890379246953036E-2</v>
      </c>
      <c r="S95" s="223">
        <v>66220.665947879475</v>
      </c>
      <c r="T95" s="224">
        <v>-0.14686582860895514</v>
      </c>
      <c r="U95" s="223">
        <v>20958</v>
      </c>
      <c r="V95" s="224">
        <v>-0.10405266757865939</v>
      </c>
      <c r="W95" s="223">
        <v>10201</v>
      </c>
      <c r="X95" s="224">
        <v>-0.22260326169791189</v>
      </c>
      <c r="Y95" s="223">
        <v>17044</v>
      </c>
      <c r="Z95" s="224">
        <v>-7.3961912526935292E-3</v>
      </c>
      <c r="AA95" s="223">
        <v>18018</v>
      </c>
      <c r="AB95" s="224">
        <v>-0.2472111969918529</v>
      </c>
      <c r="AC95" s="223">
        <v>1777</v>
      </c>
      <c r="AD95" s="224">
        <v>-0.12806673209028463</v>
      </c>
      <c r="AE95" s="223">
        <v>3412</v>
      </c>
      <c r="AF95" s="224">
        <v>0.27123695976154982</v>
      </c>
      <c r="AG95" s="223">
        <v>6674</v>
      </c>
      <c r="AH95" s="224">
        <v>0.34529328764362033</v>
      </c>
      <c r="AI95" s="223">
        <v>5078</v>
      </c>
      <c r="AJ95" s="224">
        <v>0.47145754853665611</v>
      </c>
      <c r="AK95" s="223">
        <v>4883</v>
      </c>
      <c r="AL95" s="224">
        <v>9.2393736017897021E-2</v>
      </c>
      <c r="AM95" s="223">
        <v>857</v>
      </c>
      <c r="AN95" s="224">
        <v>-0.24293286219081267</v>
      </c>
      <c r="AO95" s="223">
        <v>1140</v>
      </c>
      <c r="AP95" s="224">
        <v>0.12537018756169793</v>
      </c>
      <c r="AQ95" s="223">
        <v>2286</v>
      </c>
      <c r="AR95" s="224">
        <v>0.20442571127502629</v>
      </c>
      <c r="AS95" s="223">
        <v>338275</v>
      </c>
      <c r="AT95" s="224">
        <v>-3.7621728653566611E-2</v>
      </c>
      <c r="AU95" s="225">
        <v>407126</v>
      </c>
      <c r="AV95" s="226">
        <v>-3.4573850028218667E-2</v>
      </c>
    </row>
    <row r="96" spans="2:49" collapsed="1" x14ac:dyDescent="0.25">
      <c r="B96" s="145">
        <v>2007</v>
      </c>
      <c r="C96" s="232">
        <v>1552207</v>
      </c>
      <c r="D96" s="233">
        <v>-7.431758843198355E-3</v>
      </c>
      <c r="E96" s="232">
        <v>147927</v>
      </c>
      <c r="F96" s="233">
        <v>-1.6671652208595122E-2</v>
      </c>
      <c r="G96" s="232">
        <v>114808</v>
      </c>
      <c r="H96" s="233">
        <v>-1.8491762915594512E-2</v>
      </c>
      <c r="I96" s="232">
        <v>649982</v>
      </c>
      <c r="J96" s="233">
        <v>-6.4091358732197401E-2</v>
      </c>
      <c r="K96" s="232">
        <v>104940</v>
      </c>
      <c r="L96" s="233">
        <v>-1.1352395308304675E-2</v>
      </c>
      <c r="M96" s="232">
        <v>1734742</v>
      </c>
      <c r="N96" s="233">
        <v>-8.2133006273641285E-2</v>
      </c>
      <c r="O96" s="232">
        <v>62628</v>
      </c>
      <c r="P96" s="233">
        <v>0.10301343806689101</v>
      </c>
      <c r="Q96" s="232">
        <v>114297</v>
      </c>
      <c r="R96" s="233">
        <v>-7.6029490226512064E-2</v>
      </c>
      <c r="S96" s="232">
        <v>444239.24949293298</v>
      </c>
      <c r="T96" s="233">
        <v>3.6275752536930606E-2</v>
      </c>
      <c r="U96" s="232">
        <v>137526</v>
      </c>
      <c r="V96" s="233">
        <v>6.332343663017248E-2</v>
      </c>
      <c r="W96" s="232">
        <v>78560</v>
      </c>
      <c r="X96" s="233">
        <v>9.1202044614828948E-2</v>
      </c>
      <c r="Y96" s="232">
        <v>110007</v>
      </c>
      <c r="Z96" s="233">
        <v>9.4967451675193493E-2</v>
      </c>
      <c r="AA96" s="232">
        <v>118146</v>
      </c>
      <c r="AB96" s="233">
        <v>-6.8924754909686969E-2</v>
      </c>
      <c r="AC96" s="232">
        <v>26141</v>
      </c>
      <c r="AD96" s="233">
        <v>-6.4086498872220843E-2</v>
      </c>
      <c r="AE96" s="232">
        <v>32923</v>
      </c>
      <c r="AF96" s="233">
        <v>9.6911706075382131E-3</v>
      </c>
      <c r="AG96" s="232">
        <v>74755</v>
      </c>
      <c r="AH96" s="233">
        <v>0.11925437939811356</v>
      </c>
      <c r="AI96" s="232">
        <v>62641</v>
      </c>
      <c r="AJ96" s="233">
        <v>0.16830482869239227</v>
      </c>
      <c r="AK96" s="232">
        <v>92015</v>
      </c>
      <c r="AL96" s="233">
        <v>0.23390816928605918</v>
      </c>
      <c r="AM96" s="232">
        <v>12595</v>
      </c>
      <c r="AN96" s="233">
        <v>-0.16189779079052435</v>
      </c>
      <c r="AO96" s="232">
        <v>18733</v>
      </c>
      <c r="AP96" s="233">
        <v>4.7736537223772579E-3</v>
      </c>
      <c r="AQ96" s="232">
        <v>33211</v>
      </c>
      <c r="AR96" s="233">
        <v>7.789425854402654E-2</v>
      </c>
      <c r="AS96" s="232">
        <v>3726577</v>
      </c>
      <c r="AT96" s="233">
        <v>-4.1317056254604911E-2</v>
      </c>
      <c r="AU96" s="234">
        <v>5278784</v>
      </c>
      <c r="AV96" s="235">
        <v>-3.1595778619496917E-2</v>
      </c>
    </row>
    <row r="97" spans="2:49" hidden="1" outlineLevel="1" x14ac:dyDescent="0.2">
      <c r="B97" s="43" t="s">
        <v>49</v>
      </c>
      <c r="C97" s="223">
        <v>97643</v>
      </c>
      <c r="D97" s="224">
        <v>9.3463386227980783E-2</v>
      </c>
      <c r="E97" s="223">
        <v>10786</v>
      </c>
      <c r="F97" s="224">
        <v>-4.5233247764893347E-2</v>
      </c>
      <c r="G97" s="223">
        <v>10575</v>
      </c>
      <c r="H97" s="224">
        <v>8.0183861082737451E-2</v>
      </c>
      <c r="I97" s="223">
        <v>57693</v>
      </c>
      <c r="J97" s="224">
        <v>4.0357046253719275E-2</v>
      </c>
      <c r="K97" s="223">
        <v>7864</v>
      </c>
      <c r="L97" s="224">
        <v>0.1359237324859166</v>
      </c>
      <c r="M97" s="223">
        <v>165562</v>
      </c>
      <c r="N97" s="224">
        <v>7.136986921887245E-2</v>
      </c>
      <c r="O97" s="223">
        <v>3790</v>
      </c>
      <c r="P97" s="224">
        <v>0.52822580645161299</v>
      </c>
      <c r="Q97" s="223">
        <v>9244</v>
      </c>
      <c r="R97" s="224">
        <v>8.7785361261473183E-2</v>
      </c>
      <c r="S97" s="223">
        <v>65367.668461894624</v>
      </c>
      <c r="T97" s="224">
        <v>9.6974450800271894E-2</v>
      </c>
      <c r="U97" s="223">
        <v>20965</v>
      </c>
      <c r="V97" s="224">
        <v>0.21960442117510182</v>
      </c>
      <c r="W97" s="223">
        <v>11584</v>
      </c>
      <c r="X97" s="224">
        <v>0.38963531669865636</v>
      </c>
      <c r="Y97" s="223">
        <v>14380</v>
      </c>
      <c r="Z97" s="224">
        <v>5.9222156747200883E-2</v>
      </c>
      <c r="AA97" s="223">
        <v>18438</v>
      </c>
      <c r="AB97" s="224">
        <v>-0.10001464343242061</v>
      </c>
      <c r="AC97" s="223">
        <v>2287</v>
      </c>
      <c r="AD97" s="224">
        <v>0.38270858524788398</v>
      </c>
      <c r="AE97" s="223">
        <v>2698</v>
      </c>
      <c r="AF97" s="224">
        <v>2.0037807183364897E-2</v>
      </c>
      <c r="AG97" s="223">
        <v>5913</v>
      </c>
      <c r="AH97" s="224">
        <v>0.20821413976297509</v>
      </c>
      <c r="AI97" s="223">
        <v>4873</v>
      </c>
      <c r="AJ97" s="224">
        <v>0.70922483339179232</v>
      </c>
      <c r="AK97" s="223">
        <v>5250</v>
      </c>
      <c r="AL97" s="224">
        <v>0.18536915782343644</v>
      </c>
      <c r="AM97" s="223">
        <v>1138</v>
      </c>
      <c r="AN97" s="224">
        <v>8.6914995224450786E-2</v>
      </c>
      <c r="AO97" s="223">
        <v>1479</v>
      </c>
      <c r="AP97" s="224">
        <v>0.31000885739592565</v>
      </c>
      <c r="AQ97" s="223">
        <v>4271</v>
      </c>
      <c r="AR97" s="224">
        <v>1.0270526815377314</v>
      </c>
      <c r="AS97" s="223">
        <v>358790</v>
      </c>
      <c r="AT97" s="224">
        <v>8.9484120356734032E-2</v>
      </c>
      <c r="AU97" s="225">
        <v>456433</v>
      </c>
      <c r="AV97" s="226">
        <v>9.0332952715841186E-2</v>
      </c>
    </row>
    <row r="98" spans="2:49" hidden="1" outlineLevel="1" x14ac:dyDescent="0.2">
      <c r="B98" s="43" t="s">
        <v>50</v>
      </c>
      <c r="C98" s="223">
        <v>93486</v>
      </c>
      <c r="D98" s="224">
        <v>0.12404862388630389</v>
      </c>
      <c r="E98" s="223">
        <v>9782</v>
      </c>
      <c r="F98" s="224">
        <v>-6.0963218857955637E-3</v>
      </c>
      <c r="G98" s="223">
        <v>8637</v>
      </c>
      <c r="H98" s="224">
        <v>4.8561369430617951E-2</v>
      </c>
      <c r="I98" s="223">
        <v>68376</v>
      </c>
      <c r="J98" s="224">
        <v>-7.8316663521419083E-2</v>
      </c>
      <c r="K98" s="223">
        <v>6276</v>
      </c>
      <c r="L98" s="224">
        <v>0.20068873158599576</v>
      </c>
      <c r="M98" s="223">
        <v>151972</v>
      </c>
      <c r="N98" s="224">
        <v>2.9425312271384785E-2</v>
      </c>
      <c r="O98" s="223">
        <v>2828</v>
      </c>
      <c r="P98" s="224">
        <v>0.50345560871876671</v>
      </c>
      <c r="Q98" s="223">
        <v>7642</v>
      </c>
      <c r="R98" s="224">
        <v>0.23917626074266263</v>
      </c>
      <c r="S98" s="223">
        <v>56973.70639123673</v>
      </c>
      <c r="T98" s="224">
        <v>-0.14740822541819965</v>
      </c>
      <c r="U98" s="223">
        <v>18258</v>
      </c>
      <c r="V98" s="224">
        <v>-9.6541145034390596E-2</v>
      </c>
      <c r="W98" s="223">
        <v>10450</v>
      </c>
      <c r="X98" s="224">
        <v>-6.2948350071736048E-2</v>
      </c>
      <c r="Y98" s="223">
        <v>11311</v>
      </c>
      <c r="Z98" s="224">
        <v>-0.13411926816198427</v>
      </c>
      <c r="AA98" s="223">
        <v>16955</v>
      </c>
      <c r="AB98" s="224">
        <v>-0.24308035714285714</v>
      </c>
      <c r="AC98" s="223">
        <v>3127</v>
      </c>
      <c r="AD98" s="224">
        <v>0.18402120408936007</v>
      </c>
      <c r="AE98" s="223">
        <v>3525</v>
      </c>
      <c r="AF98" s="224">
        <v>3.9874679578466576E-3</v>
      </c>
      <c r="AG98" s="223">
        <v>5738</v>
      </c>
      <c r="AH98" s="224">
        <v>0.11244668476153552</v>
      </c>
      <c r="AI98" s="223">
        <v>5302</v>
      </c>
      <c r="AJ98" s="224">
        <v>0.84674329501915713</v>
      </c>
      <c r="AK98" s="223">
        <v>4299</v>
      </c>
      <c r="AL98" s="224">
        <v>-6.4709960711809567E-3</v>
      </c>
      <c r="AM98" s="223">
        <v>875</v>
      </c>
      <c r="AN98" s="224">
        <v>0.1589403973509933</v>
      </c>
      <c r="AO98" s="223">
        <v>1398</v>
      </c>
      <c r="AP98" s="224">
        <v>0.260595130748422</v>
      </c>
      <c r="AQ98" s="223">
        <v>2300</v>
      </c>
      <c r="AR98" s="224">
        <v>0.87296416938110744</v>
      </c>
      <c r="AS98" s="223">
        <v>339051</v>
      </c>
      <c r="AT98" s="224">
        <v>-7.4386987985667341E-3</v>
      </c>
      <c r="AU98" s="225">
        <v>432537</v>
      </c>
      <c r="AV98" s="226">
        <v>1.8306765451630458E-2</v>
      </c>
    </row>
    <row r="99" spans="2:49" hidden="1" outlineLevel="1" x14ac:dyDescent="0.2">
      <c r="B99" s="43" t="s">
        <v>51</v>
      </c>
      <c r="C99" s="223">
        <v>128534</v>
      </c>
      <c r="D99" s="224">
        <v>0.1122899323283546</v>
      </c>
      <c r="E99" s="223">
        <v>16531</v>
      </c>
      <c r="F99" s="224">
        <v>8.2084178830922339E-2</v>
      </c>
      <c r="G99" s="223">
        <v>10089</v>
      </c>
      <c r="H99" s="224">
        <v>3.8497169325784952E-2</v>
      </c>
      <c r="I99" s="223">
        <v>56826</v>
      </c>
      <c r="J99" s="224">
        <v>-9.4680495148879218E-2</v>
      </c>
      <c r="K99" s="223">
        <v>9333</v>
      </c>
      <c r="L99" s="224">
        <v>9.1911764705883137E-3</v>
      </c>
      <c r="M99" s="223">
        <v>183205</v>
      </c>
      <c r="N99" s="224">
        <v>5.7747267657026757E-2</v>
      </c>
      <c r="O99" s="223">
        <v>6013</v>
      </c>
      <c r="P99" s="224">
        <v>0.16553595658073261</v>
      </c>
      <c r="Q99" s="223">
        <v>9532</v>
      </c>
      <c r="R99" s="224">
        <v>0.41803034811068129</v>
      </c>
      <c r="S99" s="223">
        <v>39624.366075127764</v>
      </c>
      <c r="T99" s="224">
        <v>1.5333382945636576E-2</v>
      </c>
      <c r="U99" s="223">
        <v>14094</v>
      </c>
      <c r="V99" s="224">
        <v>0.10247183979974972</v>
      </c>
      <c r="W99" s="223">
        <v>6937</v>
      </c>
      <c r="X99" s="224">
        <v>9.5027624309392156E-2</v>
      </c>
      <c r="Y99" s="223">
        <v>8672</v>
      </c>
      <c r="Z99" s="224">
        <v>0.16857566365718912</v>
      </c>
      <c r="AA99" s="223">
        <v>9921</v>
      </c>
      <c r="AB99" s="224">
        <v>-0.20543008169149446</v>
      </c>
      <c r="AC99" s="223">
        <v>4082</v>
      </c>
      <c r="AD99" s="224">
        <v>0.40419676642586855</v>
      </c>
      <c r="AE99" s="223">
        <v>3041</v>
      </c>
      <c r="AF99" s="224">
        <v>0.10944910616563308</v>
      </c>
      <c r="AG99" s="223">
        <v>5786</v>
      </c>
      <c r="AH99" s="224">
        <v>6.1456613465419085E-2</v>
      </c>
      <c r="AI99" s="223">
        <v>4764</v>
      </c>
      <c r="AJ99" s="224">
        <v>0.58272425249169446</v>
      </c>
      <c r="AK99" s="223">
        <v>5352</v>
      </c>
      <c r="AL99" s="224">
        <v>1.7490494296577896E-2</v>
      </c>
      <c r="AM99" s="223">
        <v>861</v>
      </c>
      <c r="AN99" s="224">
        <v>0.11096774193548398</v>
      </c>
      <c r="AO99" s="223">
        <v>1561</v>
      </c>
      <c r="AP99" s="224">
        <v>0.67309753483386925</v>
      </c>
      <c r="AQ99" s="223">
        <v>2681</v>
      </c>
      <c r="AR99" s="224">
        <v>1.1867862969004892</v>
      </c>
      <c r="AS99" s="223">
        <v>359281</v>
      </c>
      <c r="AT99" s="224">
        <v>4.6179336210260269E-2</v>
      </c>
      <c r="AU99" s="225">
        <v>487815</v>
      </c>
      <c r="AV99" s="226">
        <v>6.2824088195564176E-2</v>
      </c>
    </row>
    <row r="100" spans="2:49" hidden="1" outlineLevel="1" x14ac:dyDescent="0.2">
      <c r="B100" s="43" t="s">
        <v>52</v>
      </c>
      <c r="C100" s="223">
        <v>164570</v>
      </c>
      <c r="D100" s="224">
        <v>8.0905341144943854E-2</v>
      </c>
      <c r="E100" s="223">
        <v>12016</v>
      </c>
      <c r="F100" s="224">
        <v>2.1594966842373831E-2</v>
      </c>
      <c r="G100" s="223">
        <v>8584</v>
      </c>
      <c r="H100" s="224">
        <v>0.21655328798185947</v>
      </c>
      <c r="I100" s="223">
        <v>54683</v>
      </c>
      <c r="J100" s="224">
        <v>1.5299207189142017E-2</v>
      </c>
      <c r="K100" s="223">
        <v>7191</v>
      </c>
      <c r="L100" s="224">
        <v>0.21285208298195313</v>
      </c>
      <c r="M100" s="223">
        <v>167300</v>
      </c>
      <c r="N100" s="224">
        <v>-1.9721154823015841E-4</v>
      </c>
      <c r="O100" s="223">
        <v>5503</v>
      </c>
      <c r="P100" s="224">
        <v>0.44549514053060157</v>
      </c>
      <c r="Q100" s="223">
        <v>7685</v>
      </c>
      <c r="R100" s="224">
        <v>0.27827677977378573</v>
      </c>
      <c r="S100" s="223">
        <v>4437.8921650782286</v>
      </c>
      <c r="T100" s="224">
        <v>0.15265688688624635</v>
      </c>
      <c r="U100" s="223">
        <v>802</v>
      </c>
      <c r="V100" s="224">
        <v>-0.19639278557114226</v>
      </c>
      <c r="W100" s="223">
        <v>939</v>
      </c>
      <c r="X100" s="224">
        <v>0.10861865407319948</v>
      </c>
      <c r="Y100" s="223">
        <v>1612</v>
      </c>
      <c r="Z100" s="224">
        <v>-2.0060790273556228E-2</v>
      </c>
      <c r="AA100" s="223">
        <v>1085</v>
      </c>
      <c r="AB100" s="224">
        <v>2.0138888888888888</v>
      </c>
      <c r="AC100" s="223">
        <v>2437</v>
      </c>
      <c r="AD100" s="224">
        <v>0.21364541832669315</v>
      </c>
      <c r="AE100" s="223">
        <v>2408</v>
      </c>
      <c r="AF100" s="224">
        <v>7.0222222222222186E-2</v>
      </c>
      <c r="AG100" s="223">
        <v>6718</v>
      </c>
      <c r="AH100" s="224">
        <v>0.289443378119002</v>
      </c>
      <c r="AI100" s="223">
        <v>6212</v>
      </c>
      <c r="AJ100" s="224">
        <v>0.44937004199720021</v>
      </c>
      <c r="AK100" s="223">
        <v>8272</v>
      </c>
      <c r="AL100" s="224">
        <v>0.39847844463229087</v>
      </c>
      <c r="AM100" s="223">
        <v>1103</v>
      </c>
      <c r="AN100" s="224">
        <v>0.51303155006858714</v>
      </c>
      <c r="AO100" s="223">
        <v>1934</v>
      </c>
      <c r="AP100" s="224">
        <v>0.46626231993934808</v>
      </c>
      <c r="AQ100" s="223">
        <v>2872</v>
      </c>
      <c r="AR100" s="224">
        <v>1.537102473498233</v>
      </c>
      <c r="AS100" s="223">
        <v>299356</v>
      </c>
      <c r="AT100" s="224">
        <v>5.9828575677005613E-2</v>
      </c>
      <c r="AU100" s="225">
        <v>463926</v>
      </c>
      <c r="AV100" s="226">
        <v>6.7210478734049728E-2</v>
      </c>
    </row>
    <row r="101" spans="2:49" hidden="1" outlineLevel="1" x14ac:dyDescent="0.2">
      <c r="B101" s="43" t="s">
        <v>53</v>
      </c>
      <c r="C101" s="223">
        <v>225297</v>
      </c>
      <c r="D101" s="224">
        <v>-3.6990651888643367E-2</v>
      </c>
      <c r="E101" s="223">
        <v>12943</v>
      </c>
      <c r="F101" s="224">
        <v>5.2447552447552503E-2</v>
      </c>
      <c r="G101" s="223">
        <v>9916</v>
      </c>
      <c r="H101" s="224">
        <v>7.4322860238353217E-2</v>
      </c>
      <c r="I101" s="223">
        <v>48643</v>
      </c>
      <c r="J101" s="224">
        <v>4.3124892777491874E-2</v>
      </c>
      <c r="K101" s="223">
        <v>9489</v>
      </c>
      <c r="L101" s="224">
        <v>-0.10201570928361881</v>
      </c>
      <c r="M101" s="223">
        <v>159766</v>
      </c>
      <c r="N101" s="224">
        <v>2.0849440585803514E-2</v>
      </c>
      <c r="O101" s="223">
        <v>7077</v>
      </c>
      <c r="P101" s="224">
        <v>0.49083631767432068</v>
      </c>
      <c r="Q101" s="223">
        <v>21017</v>
      </c>
      <c r="R101" s="224">
        <v>1.1161895597786797E-2</v>
      </c>
      <c r="S101" s="223">
        <v>3440.3262405625464</v>
      </c>
      <c r="T101" s="224">
        <v>0.11145705430467756</v>
      </c>
      <c r="U101" s="223">
        <v>723</v>
      </c>
      <c r="V101" s="224">
        <v>3.2857142857142918E-2</v>
      </c>
      <c r="W101" s="223">
        <v>852</v>
      </c>
      <c r="X101" s="224">
        <v>0.1359999999999999</v>
      </c>
      <c r="Y101" s="223">
        <v>1787</v>
      </c>
      <c r="Z101" s="224">
        <v>0.15738341968911906</v>
      </c>
      <c r="AA101" s="223">
        <v>78</v>
      </c>
      <c r="AB101" s="224">
        <v>-0.23529411764705888</v>
      </c>
      <c r="AC101" s="223">
        <v>1628</v>
      </c>
      <c r="AD101" s="224">
        <v>0.62151394422310746</v>
      </c>
      <c r="AE101" s="223">
        <v>2560</v>
      </c>
      <c r="AF101" s="224">
        <v>0.27744510978043913</v>
      </c>
      <c r="AG101" s="223">
        <v>6716</v>
      </c>
      <c r="AH101" s="224">
        <v>0.41777496305678707</v>
      </c>
      <c r="AI101" s="223">
        <v>6167</v>
      </c>
      <c r="AJ101" s="224">
        <v>0.50048661800486616</v>
      </c>
      <c r="AK101" s="223">
        <v>12452</v>
      </c>
      <c r="AL101" s="224">
        <v>0.3193473193473193</v>
      </c>
      <c r="AM101" s="223">
        <v>800</v>
      </c>
      <c r="AN101" s="224">
        <v>0.2084592145015105</v>
      </c>
      <c r="AO101" s="223">
        <v>2090</v>
      </c>
      <c r="AP101" s="224">
        <v>0.46461107217939723</v>
      </c>
      <c r="AQ101" s="223">
        <v>2998</v>
      </c>
      <c r="AR101" s="224">
        <v>0.42422802850356289</v>
      </c>
      <c r="AS101" s="223">
        <v>307702</v>
      </c>
      <c r="AT101" s="224">
        <v>6.3443294337209855E-2</v>
      </c>
      <c r="AU101" s="225">
        <v>532999</v>
      </c>
      <c r="AV101" s="226">
        <v>1.8542087078823544E-2</v>
      </c>
    </row>
    <row r="102" spans="2:49" hidden="1" outlineLevel="1" x14ac:dyDescent="0.2">
      <c r="B102" s="43" t="s">
        <v>54</v>
      </c>
      <c r="C102" s="223">
        <v>194143</v>
      </c>
      <c r="D102" s="224">
        <v>4.1735304375821736E-2</v>
      </c>
      <c r="E102" s="223">
        <v>17207</v>
      </c>
      <c r="F102" s="224">
        <v>0.29648884870403869</v>
      </c>
      <c r="G102" s="223">
        <v>11668</v>
      </c>
      <c r="H102" s="224">
        <v>8.4588213422569281E-2</v>
      </c>
      <c r="I102" s="223">
        <v>46836</v>
      </c>
      <c r="J102" s="224">
        <v>-3.3133089738031862E-2</v>
      </c>
      <c r="K102" s="223">
        <v>8401</v>
      </c>
      <c r="L102" s="224">
        <v>-0.19259971167707834</v>
      </c>
      <c r="M102" s="223">
        <v>150785</v>
      </c>
      <c r="N102" s="224">
        <v>-0.10737965002012739</v>
      </c>
      <c r="O102" s="223">
        <v>7713</v>
      </c>
      <c r="P102" s="224">
        <v>0.53829278021539695</v>
      </c>
      <c r="Q102" s="223">
        <v>10964</v>
      </c>
      <c r="R102" s="224">
        <v>0.24874715261958991</v>
      </c>
      <c r="S102" s="223">
        <v>4630.3088778271012</v>
      </c>
      <c r="T102" s="224">
        <v>0.16818848486677163</v>
      </c>
      <c r="U102" s="223">
        <v>853</v>
      </c>
      <c r="V102" s="224">
        <v>6.3591022443890255E-2</v>
      </c>
      <c r="W102" s="223">
        <v>1372</v>
      </c>
      <c r="X102" s="224">
        <v>0.42323651452282163</v>
      </c>
      <c r="Y102" s="223">
        <v>1700</v>
      </c>
      <c r="Z102" s="224">
        <v>-0.17794970986460346</v>
      </c>
      <c r="AA102" s="223">
        <v>705</v>
      </c>
      <c r="AB102" s="224">
        <v>4.4230769230769234</v>
      </c>
      <c r="AC102" s="223">
        <v>2526</v>
      </c>
      <c r="AD102" s="224">
        <v>0.34648187633262251</v>
      </c>
      <c r="AE102" s="223">
        <v>2804</v>
      </c>
      <c r="AF102" s="224">
        <v>8.7664856477889908E-2</v>
      </c>
      <c r="AG102" s="223">
        <v>5935</v>
      </c>
      <c r="AH102" s="224">
        <v>3.3972125435540068E-2</v>
      </c>
      <c r="AI102" s="223">
        <v>5894</v>
      </c>
      <c r="AJ102" s="224">
        <v>0.26155821917808209</v>
      </c>
      <c r="AK102" s="223">
        <v>9848</v>
      </c>
      <c r="AL102" s="224">
        <v>0.31692966033698844</v>
      </c>
      <c r="AM102" s="223">
        <v>1425</v>
      </c>
      <c r="AN102" s="224">
        <v>0.17671345995045407</v>
      </c>
      <c r="AO102" s="223">
        <v>1966</v>
      </c>
      <c r="AP102" s="224">
        <v>0.29683377308707115</v>
      </c>
      <c r="AQ102" s="223">
        <v>3401</v>
      </c>
      <c r="AR102" s="224">
        <v>0.83046286329386443</v>
      </c>
      <c r="AS102" s="223">
        <v>292003</v>
      </c>
      <c r="AT102" s="224">
        <v>-1.5123765966130076E-2</v>
      </c>
      <c r="AU102" s="225">
        <v>486146</v>
      </c>
      <c r="AV102" s="226">
        <v>6.8219661511188523E-3</v>
      </c>
    </row>
    <row r="103" spans="2:49" hidden="1" outlineLevel="1" x14ac:dyDescent="0.2">
      <c r="B103" s="43" t="s">
        <v>55</v>
      </c>
      <c r="C103" s="223">
        <v>148584</v>
      </c>
      <c r="D103" s="224">
        <v>0.17854593334073643</v>
      </c>
      <c r="E103" s="223">
        <v>9763</v>
      </c>
      <c r="F103" s="224">
        <v>0.28816466552315601</v>
      </c>
      <c r="G103" s="223">
        <v>8382</v>
      </c>
      <c r="H103" s="224">
        <v>0.32229058211074313</v>
      </c>
      <c r="I103" s="223">
        <v>48557</v>
      </c>
      <c r="J103" s="224">
        <v>0.24575401508543271</v>
      </c>
      <c r="K103" s="223">
        <v>5350</v>
      </c>
      <c r="L103" s="224">
        <v>-7.1986123156981829E-2</v>
      </c>
      <c r="M103" s="223">
        <v>158630</v>
      </c>
      <c r="N103" s="224">
        <v>0.18450429730960782</v>
      </c>
      <c r="O103" s="223">
        <v>6777</v>
      </c>
      <c r="P103" s="224">
        <v>0.44130157379838364</v>
      </c>
      <c r="Q103" s="223">
        <v>7131</v>
      </c>
      <c r="R103" s="224">
        <v>0.27521459227467804</v>
      </c>
      <c r="S103" s="223">
        <v>3792.0088605866695</v>
      </c>
      <c r="T103" s="224">
        <v>0.10600255057413621</v>
      </c>
      <c r="U103" s="223">
        <v>482</v>
      </c>
      <c r="V103" s="224">
        <v>-0.38125802310654688</v>
      </c>
      <c r="W103" s="223">
        <v>544</v>
      </c>
      <c r="X103" s="224">
        <v>-0.37399309551208282</v>
      </c>
      <c r="Y103" s="223">
        <v>1286</v>
      </c>
      <c r="Z103" s="224">
        <v>-0.23588829471182415</v>
      </c>
      <c r="AA103" s="223">
        <v>1481</v>
      </c>
      <c r="AB103" s="224">
        <v>14.268041237113403</v>
      </c>
      <c r="AC103" s="223">
        <v>1683</v>
      </c>
      <c r="AD103" s="224">
        <v>0.37163814180929089</v>
      </c>
      <c r="AE103" s="223">
        <v>2104</v>
      </c>
      <c r="AF103" s="224">
        <v>0.2383755150088287</v>
      </c>
      <c r="AG103" s="223">
        <v>6385</v>
      </c>
      <c r="AH103" s="224">
        <v>0.43033154121863793</v>
      </c>
      <c r="AI103" s="223">
        <v>5047</v>
      </c>
      <c r="AJ103" s="224">
        <v>1.3463505346350533</v>
      </c>
      <c r="AK103" s="223">
        <v>6828</v>
      </c>
      <c r="AL103" s="224">
        <v>0.47856214811606756</v>
      </c>
      <c r="AM103" s="223">
        <v>1589</v>
      </c>
      <c r="AN103" s="224">
        <v>0.58899999999999997</v>
      </c>
      <c r="AO103" s="223">
        <v>1568</v>
      </c>
      <c r="AP103" s="224">
        <v>0.40125111706881134</v>
      </c>
      <c r="AQ103" s="223">
        <v>2948</v>
      </c>
      <c r="AR103" s="224">
        <v>1.4026079869600654</v>
      </c>
      <c r="AS103" s="223">
        <v>276535</v>
      </c>
      <c r="AT103" s="224">
        <v>0.23558480668784543</v>
      </c>
      <c r="AU103" s="225">
        <v>425119</v>
      </c>
      <c r="AV103" s="226">
        <v>0.21503188208629731</v>
      </c>
    </row>
    <row r="104" spans="2:49" hidden="1" outlineLevel="1" x14ac:dyDescent="0.2">
      <c r="B104" s="43" t="s">
        <v>56</v>
      </c>
      <c r="C104" s="223">
        <v>123075</v>
      </c>
      <c r="D104" s="224">
        <v>-3.0478006049911799E-2</v>
      </c>
      <c r="E104" s="223">
        <v>12593</v>
      </c>
      <c r="F104" s="224">
        <v>0.14889152449594012</v>
      </c>
      <c r="G104" s="223">
        <v>7864</v>
      </c>
      <c r="H104" s="224">
        <v>0.21545595054095834</v>
      </c>
      <c r="I104" s="223">
        <v>47588</v>
      </c>
      <c r="J104" s="224">
        <v>0.11301337823931146</v>
      </c>
      <c r="K104" s="223">
        <v>7665</v>
      </c>
      <c r="L104" s="224">
        <v>6.4287697861705073E-2</v>
      </c>
      <c r="M104" s="223">
        <v>141467</v>
      </c>
      <c r="N104" s="224">
        <v>2.1451883086876178E-2</v>
      </c>
      <c r="O104" s="223">
        <v>5423</v>
      </c>
      <c r="P104" s="224">
        <v>0.53887627695800222</v>
      </c>
      <c r="Q104" s="223">
        <v>7526</v>
      </c>
      <c r="R104" s="224">
        <v>0.27214334009465846</v>
      </c>
      <c r="S104" s="223">
        <v>3712.6125107709149</v>
      </c>
      <c r="T104" s="224">
        <v>-7.7292841438802218E-2</v>
      </c>
      <c r="U104" s="223">
        <v>363</v>
      </c>
      <c r="V104" s="224">
        <v>-0.62845445240532238</v>
      </c>
      <c r="W104" s="223">
        <v>219</v>
      </c>
      <c r="X104" s="224">
        <v>-0.75198187995469989</v>
      </c>
      <c r="Y104" s="223">
        <v>1971</v>
      </c>
      <c r="Z104" s="224">
        <v>-7.0528967254408492E-3</v>
      </c>
      <c r="AA104" s="223">
        <v>1161</v>
      </c>
      <c r="AB104" s="224">
        <v>5.7109826589595372</v>
      </c>
      <c r="AC104" s="223">
        <v>1811</v>
      </c>
      <c r="AD104" s="224">
        <v>0.32576866764275247</v>
      </c>
      <c r="AE104" s="223">
        <v>2001</v>
      </c>
      <c r="AF104" s="224">
        <v>0.35294117647058831</v>
      </c>
      <c r="AG104" s="223">
        <v>4891</v>
      </c>
      <c r="AH104" s="224">
        <v>0.2133465641280079</v>
      </c>
      <c r="AI104" s="223">
        <v>2595</v>
      </c>
      <c r="AJ104" s="224">
        <v>0.12240484429065734</v>
      </c>
      <c r="AK104" s="223">
        <v>4102</v>
      </c>
      <c r="AL104" s="224">
        <v>1.8624286069033991E-2</v>
      </c>
      <c r="AM104" s="223">
        <v>1088</v>
      </c>
      <c r="AN104" s="224">
        <v>6.562193927522042E-2</v>
      </c>
      <c r="AO104" s="223">
        <v>1466</v>
      </c>
      <c r="AP104" s="224">
        <v>8.3518107908351791E-2</v>
      </c>
      <c r="AQ104" s="223">
        <v>1529</v>
      </c>
      <c r="AR104" s="224">
        <v>0.27522935779816504</v>
      </c>
      <c r="AS104" s="223">
        <v>253323</v>
      </c>
      <c r="AT104" s="224">
        <v>7.2807043547861161E-2</v>
      </c>
      <c r="AU104" s="225">
        <v>376398</v>
      </c>
      <c r="AV104" s="226">
        <v>3.669489774839918E-2</v>
      </c>
    </row>
    <row r="105" spans="2:49" s="222" customFormat="1" ht="15" customHeight="1" collapsed="1" x14ac:dyDescent="0.2">
      <c r="B105" s="30" t="s">
        <v>70</v>
      </c>
      <c r="C105" s="31">
        <v>676521</v>
      </c>
      <c r="D105" s="32">
        <v>8.264493229078318E-2</v>
      </c>
      <c r="E105" s="31">
        <v>85230</v>
      </c>
      <c r="F105" s="32">
        <v>1.0688403669294466E-3</v>
      </c>
      <c r="G105" s="31">
        <v>68998</v>
      </c>
      <c r="H105" s="32">
        <v>4.4838499628995887E-2</v>
      </c>
      <c r="I105" s="31">
        <v>457701</v>
      </c>
      <c r="J105" s="32">
        <v>0.10374771811449346</v>
      </c>
      <c r="K105" s="31">
        <v>65974</v>
      </c>
      <c r="L105" s="32">
        <v>-8.4851090982230759E-2</v>
      </c>
      <c r="M105" s="31">
        <v>1086648</v>
      </c>
      <c r="N105" s="32">
        <v>1.6935673892559677E-4</v>
      </c>
      <c r="O105" s="31">
        <v>21175</v>
      </c>
      <c r="P105" s="32">
        <v>0.44224220133496805</v>
      </c>
      <c r="Q105" s="31">
        <v>64348</v>
      </c>
      <c r="R105" s="32">
        <v>-1.0246219765889242E-3</v>
      </c>
      <c r="S105" s="31">
        <v>412148.80233290512</v>
      </c>
      <c r="T105" s="32">
        <v>0.12189533352922055</v>
      </c>
      <c r="U105" s="31">
        <v>122979</v>
      </c>
      <c r="V105" s="32">
        <v>9.0297356242353244E-2</v>
      </c>
      <c r="W105" s="31">
        <v>64920</v>
      </c>
      <c r="X105" s="32">
        <v>4.5191827797723461E-2</v>
      </c>
      <c r="Y105" s="31">
        <v>91807</v>
      </c>
      <c r="Z105" s="32">
        <v>0.10993302222114765</v>
      </c>
      <c r="AA105" s="31">
        <v>132441</v>
      </c>
      <c r="AB105" s="32">
        <v>0.20682868155599898</v>
      </c>
      <c r="AC105" s="31">
        <v>15552</v>
      </c>
      <c r="AD105" s="32">
        <v>0.12475591234541117</v>
      </c>
      <c r="AE105" s="31">
        <v>20363</v>
      </c>
      <c r="AF105" s="32">
        <v>0.13272514880124597</v>
      </c>
      <c r="AG105" s="31">
        <v>34211</v>
      </c>
      <c r="AH105" s="32">
        <v>0.15914481263129354</v>
      </c>
      <c r="AI105" s="31">
        <v>21495</v>
      </c>
      <c r="AJ105" s="32">
        <v>0.10982032218091708</v>
      </c>
      <c r="AK105" s="31">
        <v>32185</v>
      </c>
      <c r="AL105" s="32">
        <v>0.60212056349245846</v>
      </c>
      <c r="AM105" s="31">
        <v>8726</v>
      </c>
      <c r="AN105" s="32">
        <v>0.5271263563178159</v>
      </c>
      <c r="AO105" s="31">
        <v>8353</v>
      </c>
      <c r="AP105" s="32">
        <v>0.11210225003328445</v>
      </c>
      <c r="AQ105" s="31">
        <v>12372</v>
      </c>
      <c r="AR105" s="32">
        <v>0.11009421265141328</v>
      </c>
      <c r="AS105" s="31">
        <v>2415478</v>
      </c>
      <c r="AT105" s="32">
        <v>5.2029266639162852E-2</v>
      </c>
      <c r="AU105" s="31">
        <v>3091999</v>
      </c>
      <c r="AV105" s="32">
        <v>5.8578872325107945E-2</v>
      </c>
      <c r="AW105" s="216"/>
    </row>
    <row r="106" spans="2:49" hidden="1" outlineLevel="1" x14ac:dyDescent="0.2">
      <c r="B106" s="43" t="s">
        <v>58</v>
      </c>
      <c r="C106" s="223">
        <v>149061</v>
      </c>
      <c r="D106" s="224">
        <v>0.40533431383640672</v>
      </c>
      <c r="E106" s="223">
        <v>11926</v>
      </c>
      <c r="F106" s="224">
        <v>4.5131890281307596E-2</v>
      </c>
      <c r="G106" s="223">
        <v>11485</v>
      </c>
      <c r="H106" s="224">
        <v>0.21252111486486491</v>
      </c>
      <c r="I106" s="223">
        <v>69288</v>
      </c>
      <c r="J106" s="224">
        <v>0.27611610431707678</v>
      </c>
      <c r="K106" s="223">
        <v>14142</v>
      </c>
      <c r="L106" s="224">
        <v>-0.10020996373353697</v>
      </c>
      <c r="M106" s="223">
        <v>150627</v>
      </c>
      <c r="N106" s="224">
        <v>-5.9703728673895506E-2</v>
      </c>
      <c r="O106" s="223">
        <v>3448</v>
      </c>
      <c r="P106" s="224">
        <v>0.38529529931699469</v>
      </c>
      <c r="Q106" s="223">
        <v>8216</v>
      </c>
      <c r="R106" s="224">
        <v>-1.2169891687963119E-4</v>
      </c>
      <c r="S106" s="223">
        <v>33057.630273892813</v>
      </c>
      <c r="T106" s="224">
        <v>0.21086264729796134</v>
      </c>
      <c r="U106" s="223">
        <v>11284</v>
      </c>
      <c r="V106" s="224">
        <v>0.135782586814293</v>
      </c>
      <c r="W106" s="223">
        <v>4750</v>
      </c>
      <c r="X106" s="224">
        <v>7.4417552589911784E-2</v>
      </c>
      <c r="Y106" s="223">
        <v>8857</v>
      </c>
      <c r="Z106" s="224">
        <v>0.42007375340708664</v>
      </c>
      <c r="AA106" s="223">
        <v>8166</v>
      </c>
      <c r="AB106" s="224">
        <v>0.21735241502683356</v>
      </c>
      <c r="AC106" s="223">
        <v>2309</v>
      </c>
      <c r="AD106" s="224">
        <v>0.21080230728893556</v>
      </c>
      <c r="AE106" s="223">
        <v>3180</v>
      </c>
      <c r="AF106" s="224">
        <v>0.40088105726872247</v>
      </c>
      <c r="AG106" s="223">
        <v>6353</v>
      </c>
      <c r="AH106" s="224">
        <v>0.33888303477344572</v>
      </c>
      <c r="AI106" s="223">
        <v>3361</v>
      </c>
      <c r="AJ106" s="224">
        <v>7.3458958799105689E-2</v>
      </c>
      <c r="AK106" s="223">
        <v>5489</v>
      </c>
      <c r="AL106" s="224">
        <v>0.73045397225725095</v>
      </c>
      <c r="AM106" s="223">
        <v>1499</v>
      </c>
      <c r="AN106" s="224">
        <v>0.54376930998970141</v>
      </c>
      <c r="AO106" s="223">
        <v>1385</v>
      </c>
      <c r="AP106" s="224">
        <v>0.32917466410748553</v>
      </c>
      <c r="AQ106" s="223">
        <v>1759</v>
      </c>
      <c r="AR106" s="224">
        <v>0.39381933438985728</v>
      </c>
      <c r="AS106" s="223">
        <v>327524</v>
      </c>
      <c r="AT106" s="224">
        <v>6.4793201427856273E-2</v>
      </c>
      <c r="AU106" s="225">
        <v>476585</v>
      </c>
      <c r="AV106" s="226">
        <v>0.15211211085378884</v>
      </c>
    </row>
    <row r="107" spans="2:49" hidden="1" outlineLevel="1" x14ac:dyDescent="0.2">
      <c r="B107" s="43" t="s">
        <v>59</v>
      </c>
      <c r="C107" s="223">
        <v>89257</v>
      </c>
      <c r="D107" s="224">
        <v>-0.14099146352026326</v>
      </c>
      <c r="E107" s="223">
        <v>12488</v>
      </c>
      <c r="F107" s="224">
        <v>0.13085212351716025</v>
      </c>
      <c r="G107" s="223">
        <v>9845</v>
      </c>
      <c r="H107" s="224">
        <v>0.16233766233766245</v>
      </c>
      <c r="I107" s="223">
        <v>73683</v>
      </c>
      <c r="J107" s="224">
        <v>0.19253240973020214</v>
      </c>
      <c r="K107" s="223">
        <v>10677</v>
      </c>
      <c r="L107" s="224">
        <v>0.12590952230306862</v>
      </c>
      <c r="M107" s="223">
        <v>170606</v>
      </c>
      <c r="N107" s="224">
        <v>9.3740383629090207E-2</v>
      </c>
      <c r="O107" s="223">
        <v>3011</v>
      </c>
      <c r="P107" s="224">
        <v>0.81276339554485255</v>
      </c>
      <c r="Q107" s="223">
        <v>8923</v>
      </c>
      <c r="R107" s="224">
        <v>0.23707195341744081</v>
      </c>
      <c r="S107" s="223">
        <v>68967.254100165097</v>
      </c>
      <c r="T107" s="224">
        <v>0.15844097816318969</v>
      </c>
      <c r="U107" s="223">
        <v>19402</v>
      </c>
      <c r="V107" s="224">
        <v>4.2669819432502143E-2</v>
      </c>
      <c r="W107" s="223">
        <v>10599</v>
      </c>
      <c r="X107" s="224">
        <v>4.4751108920650484E-2</v>
      </c>
      <c r="Y107" s="223">
        <v>15469</v>
      </c>
      <c r="Z107" s="224">
        <v>0.16667923674485263</v>
      </c>
      <c r="AA107" s="223">
        <v>23497</v>
      </c>
      <c r="AB107" s="224">
        <v>0.34099988585777874</v>
      </c>
      <c r="AC107" s="223">
        <v>2149</v>
      </c>
      <c r="AD107" s="224">
        <v>0.23505747126436782</v>
      </c>
      <c r="AE107" s="223">
        <v>2604</v>
      </c>
      <c r="AF107" s="224">
        <v>2.6409144659046202E-2</v>
      </c>
      <c r="AG107" s="223">
        <v>4481</v>
      </c>
      <c r="AH107" s="224">
        <v>0.21700162954915814</v>
      </c>
      <c r="AI107" s="223">
        <v>3032</v>
      </c>
      <c r="AJ107" s="224">
        <v>0.14804998106777734</v>
      </c>
      <c r="AK107" s="223">
        <v>4576</v>
      </c>
      <c r="AL107" s="224">
        <v>0.45454545454545459</v>
      </c>
      <c r="AM107" s="223">
        <v>1648</v>
      </c>
      <c r="AN107" s="224">
        <v>0.37218984179850123</v>
      </c>
      <c r="AO107" s="223">
        <v>1576</v>
      </c>
      <c r="AP107" s="224">
        <v>3.6842105263157787E-2</v>
      </c>
      <c r="AQ107" s="223">
        <v>2213</v>
      </c>
      <c r="AR107" s="224">
        <v>0.4852348993288591</v>
      </c>
      <c r="AS107" s="223">
        <v>380479</v>
      </c>
      <c r="AT107" s="224">
        <v>0.14212684461414704</v>
      </c>
      <c r="AU107" s="225">
        <v>469736</v>
      </c>
      <c r="AV107" s="226">
        <v>7.4814833458798802E-2</v>
      </c>
    </row>
    <row r="108" spans="2:49" hidden="1" outlineLevel="1" x14ac:dyDescent="0.2">
      <c r="B108" s="43" t="s">
        <v>60</v>
      </c>
      <c r="C108" s="223">
        <v>79972</v>
      </c>
      <c r="D108" s="224">
        <v>0.1392996552411887</v>
      </c>
      <c r="E108" s="223">
        <v>12732</v>
      </c>
      <c r="F108" s="224">
        <v>4.7125585985689611E-2</v>
      </c>
      <c r="G108" s="223">
        <v>9638</v>
      </c>
      <c r="H108" s="224">
        <v>-3.3202929080148436E-2</v>
      </c>
      <c r="I108" s="223">
        <v>60903</v>
      </c>
      <c r="J108" s="224">
        <v>6.9580794155353898E-2</v>
      </c>
      <c r="K108" s="223">
        <v>11835</v>
      </c>
      <c r="L108" s="224">
        <v>-7.6184528920459016E-2</v>
      </c>
      <c r="M108" s="223">
        <v>146327</v>
      </c>
      <c r="N108" s="224">
        <v>2.1189916333996806E-4</v>
      </c>
      <c r="O108" s="223">
        <v>2670</v>
      </c>
      <c r="P108" s="224">
        <v>0.48168701442841289</v>
      </c>
      <c r="Q108" s="223">
        <v>11135</v>
      </c>
      <c r="R108" s="224">
        <v>3.9294381183498261E-2</v>
      </c>
      <c r="S108" s="223">
        <v>67064.306904389901</v>
      </c>
      <c r="T108" s="224">
        <v>0.15631234907902414</v>
      </c>
      <c r="U108" s="223">
        <v>18718</v>
      </c>
      <c r="V108" s="224">
        <v>9.8151950718685876E-2</v>
      </c>
      <c r="W108" s="223">
        <v>10626</v>
      </c>
      <c r="X108" s="224">
        <v>9.4899536321483735E-2</v>
      </c>
      <c r="Y108" s="223">
        <v>16250</v>
      </c>
      <c r="Z108" s="224">
        <v>0.11385290287202676</v>
      </c>
      <c r="AA108" s="223">
        <v>21470</v>
      </c>
      <c r="AB108" s="224">
        <v>0.28879284470856592</v>
      </c>
      <c r="AC108" s="223">
        <v>1854</v>
      </c>
      <c r="AD108" s="224">
        <v>7.7906976744186007E-2</v>
      </c>
      <c r="AE108" s="223">
        <v>2998</v>
      </c>
      <c r="AF108" s="224">
        <v>0.14209523809523805</v>
      </c>
      <c r="AG108" s="223">
        <v>2913</v>
      </c>
      <c r="AH108" s="224">
        <v>2.8601694915254328E-2</v>
      </c>
      <c r="AI108" s="223">
        <v>2919</v>
      </c>
      <c r="AJ108" s="224">
        <v>0.31014362657091565</v>
      </c>
      <c r="AK108" s="223">
        <v>3634</v>
      </c>
      <c r="AL108" s="224">
        <v>0.34492968171724647</v>
      </c>
      <c r="AM108" s="223">
        <v>1870</v>
      </c>
      <c r="AN108" s="224">
        <v>1.5616438356164384</v>
      </c>
      <c r="AO108" s="223">
        <v>1208</v>
      </c>
      <c r="AP108" s="224">
        <v>0.54081632653061229</v>
      </c>
      <c r="AQ108" s="223">
        <v>1941</v>
      </c>
      <c r="AR108" s="224">
        <v>0.2644951140065146</v>
      </c>
      <c r="AS108" s="223">
        <v>341641</v>
      </c>
      <c r="AT108" s="224">
        <v>5.4948957220407157E-2</v>
      </c>
      <c r="AU108" s="225">
        <v>421613</v>
      </c>
      <c r="AV108" s="226">
        <v>6.9975129428484495E-2</v>
      </c>
    </row>
    <row r="109" spans="2:49" hidden="1" outlineLevel="1" x14ac:dyDescent="0.2">
      <c r="B109" s="43" t="s">
        <v>61</v>
      </c>
      <c r="C109" s="223">
        <v>70207</v>
      </c>
      <c r="D109" s="224">
        <v>6.474263702265759E-2</v>
      </c>
      <c r="E109" s="223">
        <v>11668</v>
      </c>
      <c r="F109" s="224">
        <v>-0.1301625167735202</v>
      </c>
      <c r="G109" s="223">
        <v>10288</v>
      </c>
      <c r="H109" s="224">
        <v>-0.10281677858201799</v>
      </c>
      <c r="I109" s="223">
        <v>61417</v>
      </c>
      <c r="J109" s="224">
        <v>-2.3126719791318751E-2</v>
      </c>
      <c r="K109" s="223">
        <v>7922</v>
      </c>
      <c r="L109" s="224">
        <v>-0.17237776849143338</v>
      </c>
      <c r="M109" s="223">
        <v>143724</v>
      </c>
      <c r="N109" s="224">
        <v>9.0478683449798591E-2</v>
      </c>
      <c r="O109" s="223">
        <v>2526</v>
      </c>
      <c r="P109" s="224">
        <v>0.44095835710211073</v>
      </c>
      <c r="Q109" s="223">
        <v>14687</v>
      </c>
      <c r="R109" s="224">
        <v>-4.5058517555266575E-2</v>
      </c>
      <c r="S109" s="223">
        <v>77620.458971776898</v>
      </c>
      <c r="T109" s="224">
        <v>0.20526548483764984</v>
      </c>
      <c r="U109" s="223">
        <v>23392</v>
      </c>
      <c r="V109" s="224">
        <v>0.24379220503004206</v>
      </c>
      <c r="W109" s="223">
        <v>13122</v>
      </c>
      <c r="X109" s="224">
        <v>0.10594184576485466</v>
      </c>
      <c r="Y109" s="223">
        <v>17171</v>
      </c>
      <c r="Z109" s="224">
        <v>0.10923772609819116</v>
      </c>
      <c r="AA109" s="223">
        <v>23935</v>
      </c>
      <c r="AB109" s="224">
        <v>0.31165059184568178</v>
      </c>
      <c r="AC109" s="223">
        <v>2038</v>
      </c>
      <c r="AD109" s="224">
        <v>6.2011464304325248E-2</v>
      </c>
      <c r="AE109" s="223">
        <v>2684</v>
      </c>
      <c r="AF109" s="224">
        <v>7.8344716753716348E-2</v>
      </c>
      <c r="AG109" s="223">
        <v>4961</v>
      </c>
      <c r="AH109" s="224">
        <v>0.20295829291949574</v>
      </c>
      <c r="AI109" s="223">
        <v>3451</v>
      </c>
      <c r="AJ109" s="224">
        <v>0.38205847016419714</v>
      </c>
      <c r="AK109" s="223">
        <v>4470</v>
      </c>
      <c r="AL109" s="224">
        <v>0.8765743073047858</v>
      </c>
      <c r="AM109" s="223">
        <v>1132</v>
      </c>
      <c r="AN109" s="224">
        <v>0.70996978851963743</v>
      </c>
      <c r="AO109" s="223">
        <v>1013</v>
      </c>
      <c r="AP109" s="224">
        <v>0.38957475994513024</v>
      </c>
      <c r="AQ109" s="223">
        <v>1898</v>
      </c>
      <c r="AR109" s="224">
        <v>0.33567909922589734</v>
      </c>
      <c r="AS109" s="223">
        <v>351499</v>
      </c>
      <c r="AT109" s="224">
        <v>7.5318389985285172E-2</v>
      </c>
      <c r="AU109" s="225">
        <v>421706</v>
      </c>
      <c r="AV109" s="226">
        <v>7.3543151136534313E-2</v>
      </c>
    </row>
    <row r="110" spans="2:49" collapsed="1" x14ac:dyDescent="0.25">
      <c r="B110" s="145">
        <v>2006</v>
      </c>
      <c r="C110" s="232">
        <v>1563829</v>
      </c>
      <c r="D110" s="233">
        <v>7.1323414059026424E-2</v>
      </c>
      <c r="E110" s="232">
        <v>150435</v>
      </c>
      <c r="F110" s="233">
        <v>7.2123436553469089E-2</v>
      </c>
      <c r="G110" s="232">
        <v>116971</v>
      </c>
      <c r="H110" s="233">
        <v>9.3462836416665862E-2</v>
      </c>
      <c r="I110" s="232">
        <v>694493</v>
      </c>
      <c r="J110" s="233">
        <v>5.3905255314725453E-2</v>
      </c>
      <c r="K110" s="232">
        <v>106145</v>
      </c>
      <c r="L110" s="233">
        <v>-2.4841753254508547E-2</v>
      </c>
      <c r="M110" s="232">
        <v>1889971</v>
      </c>
      <c r="N110" s="233">
        <v>3.0063041915488808E-2</v>
      </c>
      <c r="O110" s="232">
        <v>56779</v>
      </c>
      <c r="P110" s="233">
        <v>0.45516286937133188</v>
      </c>
      <c r="Q110" s="232">
        <v>123702</v>
      </c>
      <c r="R110" s="233">
        <v>0.12460453107385727</v>
      </c>
      <c r="S110" s="232">
        <v>428688.26024866512</v>
      </c>
      <c r="T110" s="233">
        <v>9.0731251926434942E-2</v>
      </c>
      <c r="U110" s="232">
        <v>129336</v>
      </c>
      <c r="V110" s="233">
        <v>8.8375380783277446E-2</v>
      </c>
      <c r="W110" s="232">
        <v>71994</v>
      </c>
      <c r="X110" s="233">
        <v>8.6341139546112888E-2</v>
      </c>
      <c r="Y110" s="232">
        <v>100466</v>
      </c>
      <c r="Z110" s="233">
        <v>8.553214478660176E-2</v>
      </c>
      <c r="AA110" s="232">
        <v>126892</v>
      </c>
      <c r="AB110" s="233">
        <v>9.9850917033595721E-2</v>
      </c>
      <c r="AC110" s="232">
        <v>27931</v>
      </c>
      <c r="AD110" s="233">
        <v>0.27138240247621659</v>
      </c>
      <c r="AE110" s="232">
        <v>32607</v>
      </c>
      <c r="AF110" s="233">
        <v>0.13108783127514911</v>
      </c>
      <c r="AG110" s="232">
        <v>66790</v>
      </c>
      <c r="AH110" s="233">
        <v>0.21286409530035599</v>
      </c>
      <c r="AI110" s="232">
        <v>53617</v>
      </c>
      <c r="AJ110" s="233">
        <v>0.45856909684439606</v>
      </c>
      <c r="AK110" s="232">
        <v>74572</v>
      </c>
      <c r="AL110" s="233">
        <v>0.31071817766372556</v>
      </c>
      <c r="AM110" s="232">
        <v>15028</v>
      </c>
      <c r="AN110" s="233">
        <v>0.39613526570048307</v>
      </c>
      <c r="AO110" s="232">
        <v>18644</v>
      </c>
      <c r="AP110" s="233">
        <v>0.33361945636623758</v>
      </c>
      <c r="AQ110" s="232">
        <v>30811</v>
      </c>
      <c r="AR110" s="233">
        <v>0.7319280494659921</v>
      </c>
      <c r="AS110" s="232">
        <v>3887184</v>
      </c>
      <c r="AT110" s="233">
        <v>6.9666470831848626E-2</v>
      </c>
      <c r="AU110" s="234">
        <v>5451013</v>
      </c>
      <c r="AV110" s="235">
        <v>7.0141303076015848E-2</v>
      </c>
    </row>
    <row r="111" spans="2:49" hidden="1" outlineLevel="1" x14ac:dyDescent="0.2">
      <c r="B111" s="43" t="s">
        <v>49</v>
      </c>
      <c r="C111" s="223">
        <v>89297</v>
      </c>
      <c r="D111" s="224">
        <v>3.811992838708167E-2</v>
      </c>
      <c r="E111" s="223">
        <v>11297</v>
      </c>
      <c r="F111" s="224">
        <v>7.7609277430865653E-3</v>
      </c>
      <c r="G111" s="223">
        <v>9790</v>
      </c>
      <c r="H111" s="224">
        <v>5.0203818922977872E-2</v>
      </c>
      <c r="I111" s="223">
        <v>55455</v>
      </c>
      <c r="J111" s="224">
        <v>3.2201023731968315E-2</v>
      </c>
      <c r="K111" s="223">
        <v>6923</v>
      </c>
      <c r="L111" s="224">
        <v>-0.1278659611992945</v>
      </c>
      <c r="M111" s="223">
        <v>154533</v>
      </c>
      <c r="N111" s="224">
        <v>-4.8922342167132316E-2</v>
      </c>
      <c r="O111" s="223">
        <v>2480</v>
      </c>
      <c r="P111" s="224">
        <v>0.32478632478632474</v>
      </c>
      <c r="Q111" s="223">
        <v>8498</v>
      </c>
      <c r="R111" s="224">
        <v>0.1109949012942868</v>
      </c>
      <c r="S111" s="223">
        <v>59589.052793533323</v>
      </c>
      <c r="T111" s="224">
        <v>4.00503565185788E-2</v>
      </c>
      <c r="U111" s="223">
        <v>17190</v>
      </c>
      <c r="V111" s="224">
        <v>6.4000990344144526E-2</v>
      </c>
      <c r="W111" s="223">
        <v>8336</v>
      </c>
      <c r="X111" s="224">
        <v>-8.0520626516655591E-2</v>
      </c>
      <c r="Y111" s="223">
        <v>13576</v>
      </c>
      <c r="Z111" s="224">
        <v>6.9313169502205341E-2</v>
      </c>
      <c r="AA111" s="223">
        <v>20487</v>
      </c>
      <c r="AB111" s="224">
        <v>5.7338976052848878E-2</v>
      </c>
      <c r="AC111" s="223">
        <v>1654</v>
      </c>
      <c r="AD111" s="224">
        <v>1.8170805572379489E-3</v>
      </c>
      <c r="AE111" s="223">
        <v>2645</v>
      </c>
      <c r="AF111" s="224">
        <v>9.9792099792099798E-2</v>
      </c>
      <c r="AG111" s="223">
        <v>4894</v>
      </c>
      <c r="AH111" s="224">
        <v>6.345067362016521E-2</v>
      </c>
      <c r="AI111" s="223">
        <v>2851</v>
      </c>
      <c r="AJ111" s="224">
        <v>3.7104401600581927E-2</v>
      </c>
      <c r="AK111" s="223">
        <v>4429</v>
      </c>
      <c r="AL111" s="224">
        <v>0.5394508168230796</v>
      </c>
      <c r="AM111" s="223">
        <v>1047</v>
      </c>
      <c r="AN111" s="224">
        <v>0.13311688311688319</v>
      </c>
      <c r="AO111" s="223">
        <v>1129</v>
      </c>
      <c r="AP111" s="224">
        <v>9.9318403115871368E-2</v>
      </c>
      <c r="AQ111" s="223">
        <v>2107</v>
      </c>
      <c r="AR111" s="224">
        <v>0.24014125956444965</v>
      </c>
      <c r="AS111" s="223">
        <v>329321</v>
      </c>
      <c r="AT111" s="224">
        <v>-3.18736226041616E-4</v>
      </c>
      <c r="AU111" s="225">
        <v>418618</v>
      </c>
      <c r="AV111" s="226">
        <v>7.6400188713761086E-3</v>
      </c>
    </row>
    <row r="112" spans="2:49" hidden="1" outlineLevel="1" x14ac:dyDescent="0.2">
      <c r="B112" s="43" t="s">
        <v>50</v>
      </c>
      <c r="C112" s="223">
        <v>83169</v>
      </c>
      <c r="D112" s="224">
        <v>9.3005835041791496E-2</v>
      </c>
      <c r="E112" s="223">
        <v>9842</v>
      </c>
      <c r="F112" s="224">
        <v>-9.5321261145325908E-2</v>
      </c>
      <c r="G112" s="223">
        <v>8237</v>
      </c>
      <c r="H112" s="224">
        <v>-6.8212669683257898E-2</v>
      </c>
      <c r="I112" s="223">
        <v>74186</v>
      </c>
      <c r="J112" s="224">
        <v>0.10786553768499019</v>
      </c>
      <c r="K112" s="223">
        <v>5227</v>
      </c>
      <c r="L112" s="224">
        <v>-8.2821547639936877E-2</v>
      </c>
      <c r="M112" s="223">
        <v>147628</v>
      </c>
      <c r="N112" s="224">
        <v>4.6821485552207109E-2</v>
      </c>
      <c r="O112" s="223">
        <v>1881</v>
      </c>
      <c r="P112" s="224">
        <v>0.31354748603351945</v>
      </c>
      <c r="Q112" s="223">
        <v>6167</v>
      </c>
      <c r="R112" s="224">
        <v>-0.21827861579414376</v>
      </c>
      <c r="S112" s="223">
        <v>66824.133295424486</v>
      </c>
      <c r="T112" s="224">
        <v>0.10130202730658699</v>
      </c>
      <c r="U112" s="223">
        <v>20209</v>
      </c>
      <c r="V112" s="224">
        <v>6.9542206933051132E-2</v>
      </c>
      <c r="W112" s="223">
        <v>11152</v>
      </c>
      <c r="X112" s="224">
        <v>-2.6893769610036866E-4</v>
      </c>
      <c r="Y112" s="223">
        <v>13063</v>
      </c>
      <c r="Z112" s="224">
        <v>6.4022155249653823E-2</v>
      </c>
      <c r="AA112" s="223">
        <v>22400</v>
      </c>
      <c r="AB112" s="224">
        <v>0.22070844686648505</v>
      </c>
      <c r="AC112" s="223">
        <v>2641</v>
      </c>
      <c r="AD112" s="224">
        <v>8.0605564648117856E-2</v>
      </c>
      <c r="AE112" s="223">
        <v>3511</v>
      </c>
      <c r="AF112" s="224">
        <v>7.7985876573533952E-2</v>
      </c>
      <c r="AG112" s="223">
        <v>5158</v>
      </c>
      <c r="AH112" s="224">
        <v>0.35416119716461014</v>
      </c>
      <c r="AI112" s="223">
        <v>2871</v>
      </c>
      <c r="AJ112" s="224">
        <v>0.15999999999999992</v>
      </c>
      <c r="AK112" s="223">
        <v>4327</v>
      </c>
      <c r="AL112" s="224">
        <v>0.95085662759242551</v>
      </c>
      <c r="AM112" s="223">
        <v>755</v>
      </c>
      <c r="AN112" s="224">
        <v>0.26254180602006683</v>
      </c>
      <c r="AO112" s="223">
        <v>1109</v>
      </c>
      <c r="AP112" s="224">
        <v>-0.10129659643435984</v>
      </c>
      <c r="AQ112" s="223">
        <v>1228</v>
      </c>
      <c r="AR112" s="224">
        <v>-0.50801282051282048</v>
      </c>
      <c r="AS112" s="223">
        <v>341592</v>
      </c>
      <c r="AT112" s="224">
        <v>6.1056199110951503E-2</v>
      </c>
      <c r="AU112" s="225">
        <v>424761</v>
      </c>
      <c r="AV112" s="226">
        <v>6.7163914632724087E-2</v>
      </c>
    </row>
    <row r="113" spans="2:49" hidden="1" outlineLevel="1" x14ac:dyDescent="0.2">
      <c r="B113" s="43" t="s">
        <v>51</v>
      </c>
      <c r="C113" s="223">
        <v>115558</v>
      </c>
      <c r="D113" s="224">
        <v>-9.4547449447545118E-3</v>
      </c>
      <c r="E113" s="223">
        <v>15277</v>
      </c>
      <c r="F113" s="224">
        <v>1.6907408640085109E-2</v>
      </c>
      <c r="G113" s="223">
        <v>9715</v>
      </c>
      <c r="H113" s="224">
        <v>0.14334470989761083</v>
      </c>
      <c r="I113" s="223">
        <v>62769</v>
      </c>
      <c r="J113" s="224">
        <v>8.0435830349765869E-2</v>
      </c>
      <c r="K113" s="223">
        <v>9248</v>
      </c>
      <c r="L113" s="224">
        <v>-0.14929629288933866</v>
      </c>
      <c r="M113" s="223">
        <v>173203</v>
      </c>
      <c r="N113" s="224">
        <v>-8.2061827258899656E-2</v>
      </c>
      <c r="O113" s="223">
        <v>5159</v>
      </c>
      <c r="P113" s="224">
        <v>0.4045739177783827</v>
      </c>
      <c r="Q113" s="223">
        <v>6722</v>
      </c>
      <c r="R113" s="224">
        <v>-8.5690968443960847E-2</v>
      </c>
      <c r="S113" s="223">
        <v>39025.965993722624</v>
      </c>
      <c r="T113" s="224">
        <v>-2.8275067186479985E-2</v>
      </c>
      <c r="U113" s="223">
        <v>12784</v>
      </c>
      <c r="V113" s="224">
        <v>-4.2253521126760618E-2</v>
      </c>
      <c r="W113" s="223">
        <v>6335</v>
      </c>
      <c r="X113" s="224">
        <v>0.10059068797776227</v>
      </c>
      <c r="Y113" s="223">
        <v>7421</v>
      </c>
      <c r="Z113" s="224">
        <v>-9.2343444227005911E-2</v>
      </c>
      <c r="AA113" s="223">
        <v>12486</v>
      </c>
      <c r="AB113" s="224">
        <v>-3.0590062111801264E-2</v>
      </c>
      <c r="AC113" s="223">
        <v>2907</v>
      </c>
      <c r="AD113" s="224">
        <v>0.18847097301717097</v>
      </c>
      <c r="AE113" s="223">
        <v>2741</v>
      </c>
      <c r="AF113" s="224">
        <v>0.14494569757727649</v>
      </c>
      <c r="AG113" s="223">
        <v>5451</v>
      </c>
      <c r="AH113" s="224">
        <v>-4.7027972027972043E-2</v>
      </c>
      <c r="AI113" s="223">
        <v>3010</v>
      </c>
      <c r="AJ113" s="224">
        <v>-0.17466410748560457</v>
      </c>
      <c r="AK113" s="223">
        <v>5260</v>
      </c>
      <c r="AL113" s="224">
        <v>0.46436525612472157</v>
      </c>
      <c r="AM113" s="223">
        <v>775</v>
      </c>
      <c r="AN113" s="224">
        <v>0.234076433121019</v>
      </c>
      <c r="AO113" s="223">
        <v>933</v>
      </c>
      <c r="AP113" s="224">
        <v>-0.20595744680851069</v>
      </c>
      <c r="AQ113" s="223">
        <v>1226</v>
      </c>
      <c r="AR113" s="224">
        <v>-1.2882447665056307E-2</v>
      </c>
      <c r="AS113" s="223">
        <v>343422</v>
      </c>
      <c r="AT113" s="224">
        <v>-2.7697937675436823E-2</v>
      </c>
      <c r="AU113" s="225">
        <v>458980</v>
      </c>
      <c r="AV113" s="226">
        <v>-2.3168943475610271E-2</v>
      </c>
    </row>
    <row r="114" spans="2:49" hidden="1" outlineLevel="1" x14ac:dyDescent="0.2">
      <c r="B114" s="43" t="s">
        <v>52</v>
      </c>
      <c r="C114" s="223">
        <v>152252</v>
      </c>
      <c r="D114" s="224">
        <v>2.9453129225942565E-2</v>
      </c>
      <c r="E114" s="223">
        <v>11762</v>
      </c>
      <c r="F114" s="224">
        <v>0.17655296588976688</v>
      </c>
      <c r="G114" s="223">
        <v>7056</v>
      </c>
      <c r="H114" s="224">
        <v>-3.7249283667621813E-2</v>
      </c>
      <c r="I114" s="223">
        <v>53859</v>
      </c>
      <c r="J114" s="224">
        <v>-9.4532212679087069E-3</v>
      </c>
      <c r="K114" s="223">
        <v>5929</v>
      </c>
      <c r="L114" s="224">
        <v>-0.29349380362249766</v>
      </c>
      <c r="M114" s="223">
        <v>167333</v>
      </c>
      <c r="N114" s="224">
        <v>0.21801254895109978</v>
      </c>
      <c r="O114" s="223">
        <v>3807</v>
      </c>
      <c r="P114" s="224">
        <v>0.38436363636363646</v>
      </c>
      <c r="Q114" s="223">
        <v>6012</v>
      </c>
      <c r="R114" s="224">
        <v>-9.8785789236995991E-2</v>
      </c>
      <c r="S114" s="223">
        <v>3850.1415430454945</v>
      </c>
      <c r="T114" s="224">
        <v>0.13759773705878953</v>
      </c>
      <c r="U114" s="223">
        <v>998</v>
      </c>
      <c r="V114" s="224">
        <v>0.14057142857142857</v>
      </c>
      <c r="W114" s="223">
        <v>847</v>
      </c>
      <c r="X114" s="224">
        <v>-0.13039014373716629</v>
      </c>
      <c r="Y114" s="223">
        <v>1645</v>
      </c>
      <c r="Z114" s="224">
        <v>0.13136176066024752</v>
      </c>
      <c r="AA114" s="223">
        <v>360</v>
      </c>
      <c r="AB114" s="224">
        <v>3.3902439024390247</v>
      </c>
      <c r="AC114" s="223">
        <v>2008</v>
      </c>
      <c r="AD114" s="224">
        <v>-2.5715672003881584E-2</v>
      </c>
      <c r="AE114" s="223">
        <v>2250</v>
      </c>
      <c r="AF114" s="224">
        <v>0.21097954790096884</v>
      </c>
      <c r="AG114" s="223">
        <v>5210</v>
      </c>
      <c r="AH114" s="224">
        <v>-0.10218852317766669</v>
      </c>
      <c r="AI114" s="223">
        <v>4286</v>
      </c>
      <c r="AJ114" s="224">
        <v>0.2890225563909774</v>
      </c>
      <c r="AK114" s="223">
        <v>5915</v>
      </c>
      <c r="AL114" s="224">
        <v>0.33011018664268055</v>
      </c>
      <c r="AM114" s="223">
        <v>729</v>
      </c>
      <c r="AN114" s="224">
        <v>3.2577903682719622E-2</v>
      </c>
      <c r="AO114" s="223">
        <v>1319</v>
      </c>
      <c r="AP114" s="224">
        <v>0.45745856353591163</v>
      </c>
      <c r="AQ114" s="223">
        <v>1132</v>
      </c>
      <c r="AR114" s="224">
        <v>0.44942381562099865</v>
      </c>
      <c r="AS114" s="223">
        <v>282457</v>
      </c>
      <c r="AT114" s="224">
        <v>0.12908333248454018</v>
      </c>
      <c r="AU114" s="225">
        <v>434709</v>
      </c>
      <c r="AV114" s="226">
        <v>9.2066400991958286E-2</v>
      </c>
    </row>
    <row r="115" spans="2:49" hidden="1" outlineLevel="1" x14ac:dyDescent="0.2">
      <c r="B115" s="43" t="s">
        <v>53</v>
      </c>
      <c r="C115" s="223">
        <v>233951</v>
      </c>
      <c r="D115" s="224">
        <v>2.6154885344842782E-2</v>
      </c>
      <c r="E115" s="223">
        <v>12298</v>
      </c>
      <c r="F115" s="224">
        <v>4.6564823135364364E-3</v>
      </c>
      <c r="G115" s="223">
        <v>9230</v>
      </c>
      <c r="H115" s="224">
        <v>4.3355733795791274E-4</v>
      </c>
      <c r="I115" s="223">
        <v>46632</v>
      </c>
      <c r="J115" s="224">
        <v>0.10528561270443237</v>
      </c>
      <c r="K115" s="223">
        <v>10567</v>
      </c>
      <c r="L115" s="224">
        <v>-9.6760406872382299E-2</v>
      </c>
      <c r="M115" s="223">
        <v>156503</v>
      </c>
      <c r="N115" s="224">
        <v>3.6821358773063029E-2</v>
      </c>
      <c r="O115" s="223">
        <v>4747</v>
      </c>
      <c r="P115" s="224">
        <v>0.72743813682678304</v>
      </c>
      <c r="Q115" s="223">
        <v>20785</v>
      </c>
      <c r="R115" s="224">
        <v>-3.2609216899247562E-3</v>
      </c>
      <c r="S115" s="223">
        <v>3095.3298890300343</v>
      </c>
      <c r="T115" s="224">
        <v>-0.18370648703483228</v>
      </c>
      <c r="U115" s="223">
        <v>700</v>
      </c>
      <c r="V115" s="224">
        <v>-0.30830039525691699</v>
      </c>
      <c r="W115" s="223">
        <v>750</v>
      </c>
      <c r="X115" s="224">
        <v>-0.29643527204502818</v>
      </c>
      <c r="Y115" s="223">
        <v>1544</v>
      </c>
      <c r="Z115" s="224">
        <v>-6.5375302663438273E-2</v>
      </c>
      <c r="AA115" s="223">
        <v>102</v>
      </c>
      <c r="AB115" s="224">
        <v>0.67213114754098369</v>
      </c>
      <c r="AC115" s="223">
        <v>1004</v>
      </c>
      <c r="AD115" s="224">
        <v>-0.26067746686303384</v>
      </c>
      <c r="AE115" s="223">
        <v>2004</v>
      </c>
      <c r="AF115" s="224">
        <v>0.13476783691959238</v>
      </c>
      <c r="AG115" s="223">
        <v>4737</v>
      </c>
      <c r="AH115" s="224">
        <v>-0.10521344918775977</v>
      </c>
      <c r="AI115" s="223">
        <v>4110</v>
      </c>
      <c r="AJ115" s="224">
        <v>-7.2862621249717985E-2</v>
      </c>
      <c r="AK115" s="223">
        <v>9438</v>
      </c>
      <c r="AL115" s="224">
        <v>0.18152228342513776</v>
      </c>
      <c r="AM115" s="223">
        <v>662</v>
      </c>
      <c r="AN115" s="224">
        <v>-5.428571428571427E-2</v>
      </c>
      <c r="AO115" s="223">
        <v>1427</v>
      </c>
      <c r="AP115" s="224">
        <v>0.56641053787047202</v>
      </c>
      <c r="AQ115" s="223">
        <v>2105</v>
      </c>
      <c r="AR115" s="224">
        <v>0.76298157453936355</v>
      </c>
      <c r="AS115" s="223">
        <v>289345</v>
      </c>
      <c r="AT115" s="224">
        <v>4.3296830082925286E-2</v>
      </c>
      <c r="AU115" s="225">
        <v>523296</v>
      </c>
      <c r="AV115" s="226">
        <v>3.5562715442265525E-2</v>
      </c>
    </row>
    <row r="116" spans="2:49" hidden="1" outlineLevel="1" x14ac:dyDescent="0.2">
      <c r="B116" s="43" t="s">
        <v>54</v>
      </c>
      <c r="C116" s="223">
        <v>186365</v>
      </c>
      <c r="D116" s="224">
        <v>7.0626353614329895E-2</v>
      </c>
      <c r="E116" s="223">
        <v>13272</v>
      </c>
      <c r="F116" s="224">
        <v>-8.6390858401596993E-2</v>
      </c>
      <c r="G116" s="223">
        <v>10758</v>
      </c>
      <c r="H116" s="224">
        <v>2.505955216769884E-2</v>
      </c>
      <c r="I116" s="223">
        <v>48441</v>
      </c>
      <c r="J116" s="224">
        <v>2.3214059397575149E-2</v>
      </c>
      <c r="K116" s="223">
        <v>10405</v>
      </c>
      <c r="L116" s="224">
        <v>-6.5559048046699542E-2</v>
      </c>
      <c r="M116" s="223">
        <v>168924</v>
      </c>
      <c r="N116" s="224">
        <v>2.9095694129687821E-2</v>
      </c>
      <c r="O116" s="223">
        <v>5014</v>
      </c>
      <c r="P116" s="224">
        <v>0.51343193480229399</v>
      </c>
      <c r="Q116" s="223">
        <v>8780</v>
      </c>
      <c r="R116" s="224">
        <v>-6.4763527907967577E-2</v>
      </c>
      <c r="S116" s="223">
        <v>3963.6659133437479</v>
      </c>
      <c r="T116" s="224">
        <v>-6.4544993261994255E-2</v>
      </c>
      <c r="U116" s="223">
        <v>802</v>
      </c>
      <c r="V116" s="224">
        <v>-0.1907164480322906</v>
      </c>
      <c r="W116" s="223">
        <v>964</v>
      </c>
      <c r="X116" s="224">
        <v>-0.30647482014388494</v>
      </c>
      <c r="Y116" s="223">
        <v>2068</v>
      </c>
      <c r="Z116" s="224">
        <v>0.16310461192350956</v>
      </c>
      <c r="AA116" s="223">
        <v>130</v>
      </c>
      <c r="AB116" s="224">
        <v>0.64556962025316467</v>
      </c>
      <c r="AC116" s="223">
        <v>1876</v>
      </c>
      <c r="AD116" s="224">
        <v>-0.10709186101856261</v>
      </c>
      <c r="AE116" s="223">
        <v>2578</v>
      </c>
      <c r="AF116" s="224">
        <v>6.8822553897180727E-2</v>
      </c>
      <c r="AG116" s="223">
        <v>5740</v>
      </c>
      <c r="AH116" s="224">
        <v>-2.4804621134896343E-2</v>
      </c>
      <c r="AI116" s="223">
        <v>4672</v>
      </c>
      <c r="AJ116" s="224">
        <v>0.12065243463660358</v>
      </c>
      <c r="AK116" s="223">
        <v>7478</v>
      </c>
      <c r="AL116" s="224">
        <v>0.21494719740048751</v>
      </c>
      <c r="AM116" s="223">
        <v>1211</v>
      </c>
      <c r="AN116" s="224">
        <v>0.22076612903225801</v>
      </c>
      <c r="AO116" s="223">
        <v>1516</v>
      </c>
      <c r="AP116" s="224">
        <v>0.52822580645161299</v>
      </c>
      <c r="AQ116" s="223">
        <v>1858</v>
      </c>
      <c r="AR116" s="224">
        <v>0.16197623514696691</v>
      </c>
      <c r="AS116" s="223">
        <v>296487</v>
      </c>
      <c r="AT116" s="224">
        <v>2.628981364903038E-2</v>
      </c>
      <c r="AU116" s="225">
        <v>482852</v>
      </c>
      <c r="AV116" s="226">
        <v>4.2959800682102367E-2</v>
      </c>
    </row>
    <row r="117" spans="2:49" hidden="1" outlineLevel="1" x14ac:dyDescent="0.2">
      <c r="B117" s="43" t="s">
        <v>55</v>
      </c>
      <c r="C117" s="223">
        <v>126074</v>
      </c>
      <c r="D117" s="224">
        <v>8.5600130884416981E-2</v>
      </c>
      <c r="E117" s="223">
        <v>7579</v>
      </c>
      <c r="F117" s="224">
        <v>-0.10635538261997401</v>
      </c>
      <c r="G117" s="223">
        <v>6339</v>
      </c>
      <c r="H117" s="224">
        <v>-2.2814860490211197E-2</v>
      </c>
      <c r="I117" s="223">
        <v>38978</v>
      </c>
      <c r="J117" s="224">
        <v>0.13529257565607433</v>
      </c>
      <c r="K117" s="223">
        <v>5765</v>
      </c>
      <c r="L117" s="224">
        <v>-2.568869359472703E-2</v>
      </c>
      <c r="M117" s="223">
        <v>133921</v>
      </c>
      <c r="N117" s="224">
        <v>-7.3089195119081407E-2</v>
      </c>
      <c r="O117" s="223">
        <v>4702</v>
      </c>
      <c r="P117" s="224">
        <v>0.35778226970834526</v>
      </c>
      <c r="Q117" s="223">
        <v>5592</v>
      </c>
      <c r="R117" s="224">
        <v>-0.22762430939226519</v>
      </c>
      <c r="S117" s="223">
        <v>3428.5715332376062</v>
      </c>
      <c r="T117" s="224">
        <v>-0.36084760060770604</v>
      </c>
      <c r="U117" s="223">
        <v>779</v>
      </c>
      <c r="V117" s="224">
        <v>0.29401993355481726</v>
      </c>
      <c r="W117" s="223">
        <v>869</v>
      </c>
      <c r="X117" s="224">
        <v>0.50086355785837644</v>
      </c>
      <c r="Y117" s="223">
        <v>1683</v>
      </c>
      <c r="Z117" s="224">
        <v>-0.2233502538071066</v>
      </c>
      <c r="AA117" s="223">
        <v>97</v>
      </c>
      <c r="AB117" s="224">
        <v>-0.9519087754090233</v>
      </c>
      <c r="AC117" s="223">
        <v>1227</v>
      </c>
      <c r="AD117" s="224">
        <v>-0.10763636363636364</v>
      </c>
      <c r="AE117" s="223">
        <v>1699</v>
      </c>
      <c r="AF117" s="224">
        <v>3.7874160048869898E-2</v>
      </c>
      <c r="AG117" s="223">
        <v>4464</v>
      </c>
      <c r="AH117" s="224">
        <v>7.800048297512685E-2</v>
      </c>
      <c r="AI117" s="223">
        <v>2151</v>
      </c>
      <c r="AJ117" s="224">
        <v>-0.31973434535104361</v>
      </c>
      <c r="AK117" s="223">
        <v>4618</v>
      </c>
      <c r="AL117" s="224">
        <v>0.62777581952767014</v>
      </c>
      <c r="AM117" s="223">
        <v>1000</v>
      </c>
      <c r="AN117" s="224">
        <v>4.4932079414838011E-2</v>
      </c>
      <c r="AO117" s="223">
        <v>1119</v>
      </c>
      <c r="AP117" s="224">
        <v>0.29214780600461898</v>
      </c>
      <c r="AQ117" s="223">
        <v>1227</v>
      </c>
      <c r="AR117" s="224">
        <v>0.31229946524064167</v>
      </c>
      <c r="AS117" s="223">
        <v>223809</v>
      </c>
      <c r="AT117" s="224">
        <v>-3.4016923138494248E-2</v>
      </c>
      <c r="AU117" s="225">
        <v>349883</v>
      </c>
      <c r="AV117" s="226">
        <v>5.9210267955684959E-3</v>
      </c>
    </row>
    <row r="118" spans="2:49" hidden="1" outlineLevel="1" x14ac:dyDescent="0.2">
      <c r="B118" s="43" t="s">
        <v>56</v>
      </c>
      <c r="C118" s="223">
        <v>126944</v>
      </c>
      <c r="D118" s="224">
        <v>0.17565777897144752</v>
      </c>
      <c r="E118" s="223">
        <v>10961</v>
      </c>
      <c r="F118" s="224">
        <v>-1.181031373963215E-2</v>
      </c>
      <c r="G118" s="223">
        <v>6470</v>
      </c>
      <c r="H118" s="224">
        <v>-0.20231783997041053</v>
      </c>
      <c r="I118" s="223">
        <v>42756</v>
      </c>
      <c r="J118" s="224">
        <v>-0.10733448859009964</v>
      </c>
      <c r="K118" s="223">
        <v>7202</v>
      </c>
      <c r="L118" s="224">
        <v>-0.21194879089615937</v>
      </c>
      <c r="M118" s="223">
        <v>138496</v>
      </c>
      <c r="N118" s="224">
        <v>7.962038398276583E-3</v>
      </c>
      <c r="O118" s="223">
        <v>3524</v>
      </c>
      <c r="P118" s="224">
        <v>0.10125000000000006</v>
      </c>
      <c r="Q118" s="223">
        <v>5916</v>
      </c>
      <c r="R118" s="224">
        <v>2.6726830961471659E-2</v>
      </c>
      <c r="S118" s="223">
        <v>4023.6086566837653</v>
      </c>
      <c r="T118" s="224">
        <v>0.5911931365420422</v>
      </c>
      <c r="U118" s="223">
        <v>977</v>
      </c>
      <c r="V118" s="224">
        <v>2.5656934306569341</v>
      </c>
      <c r="W118" s="223">
        <v>883</v>
      </c>
      <c r="X118" s="224">
        <v>2.9774774774774775</v>
      </c>
      <c r="Y118" s="223">
        <v>1985</v>
      </c>
      <c r="Z118" s="224">
        <v>6.5485775630703236E-2</v>
      </c>
      <c r="AA118" s="223">
        <v>173</v>
      </c>
      <c r="AB118" s="224">
        <v>1.1695906432748648E-2</v>
      </c>
      <c r="AC118" s="223">
        <v>1366</v>
      </c>
      <c r="AD118" s="224">
        <v>-0.34105161601543654</v>
      </c>
      <c r="AE118" s="223">
        <v>1479</v>
      </c>
      <c r="AF118" s="224">
        <v>-0.18869994514536481</v>
      </c>
      <c r="AG118" s="223">
        <v>4031</v>
      </c>
      <c r="AH118" s="224">
        <v>0.16100230414746552</v>
      </c>
      <c r="AI118" s="223">
        <v>2312</v>
      </c>
      <c r="AJ118" s="224">
        <v>-0.20303343674594965</v>
      </c>
      <c r="AK118" s="223">
        <v>4027</v>
      </c>
      <c r="AL118" s="224">
        <v>0.6423327895595432</v>
      </c>
      <c r="AM118" s="223">
        <v>1021</v>
      </c>
      <c r="AN118" s="224">
        <v>0.52615844544095669</v>
      </c>
      <c r="AO118" s="223">
        <v>1353</v>
      </c>
      <c r="AP118" s="224">
        <v>0.25277777777777777</v>
      </c>
      <c r="AQ118" s="223">
        <v>1199</v>
      </c>
      <c r="AR118" s="224">
        <v>0.44110576923076916</v>
      </c>
      <c r="AS118" s="223">
        <v>236131</v>
      </c>
      <c r="AT118" s="224">
        <v>-1.7888512130739942E-2</v>
      </c>
      <c r="AU118" s="225">
        <v>363075</v>
      </c>
      <c r="AV118" s="226">
        <v>4.2094016474233609E-2</v>
      </c>
    </row>
    <row r="119" spans="2:49" s="222" customFormat="1" ht="15" customHeight="1" collapsed="1" x14ac:dyDescent="0.2">
      <c r="B119" s="30" t="s">
        <v>71</v>
      </c>
      <c r="C119" s="31">
        <v>624878</v>
      </c>
      <c r="D119" s="32">
        <v>0.12555140271085685</v>
      </c>
      <c r="E119" s="31">
        <v>85139</v>
      </c>
      <c r="F119" s="32">
        <v>-8.1356078507536789E-2</v>
      </c>
      <c r="G119" s="31">
        <v>66037</v>
      </c>
      <c r="H119" s="32">
        <v>-6.2799806988163787E-2</v>
      </c>
      <c r="I119" s="31">
        <v>414679</v>
      </c>
      <c r="J119" s="32">
        <v>-9.9487639848536702E-3</v>
      </c>
      <c r="K119" s="31">
        <v>72091</v>
      </c>
      <c r="L119" s="32">
        <v>0.10692953767254743</v>
      </c>
      <c r="M119" s="31">
        <v>1086464</v>
      </c>
      <c r="N119" s="32">
        <v>-7.2351310875493735E-2</v>
      </c>
      <c r="O119" s="31">
        <v>14682</v>
      </c>
      <c r="P119" s="32">
        <v>-0.20551948051948055</v>
      </c>
      <c r="Q119" s="31">
        <v>64414</v>
      </c>
      <c r="R119" s="32">
        <v>3.4696565682526437E-2</v>
      </c>
      <c r="S119" s="31">
        <v>367368.31860810163</v>
      </c>
      <c r="T119" s="32">
        <v>0.16819118743175432</v>
      </c>
      <c r="U119" s="31">
        <v>112794</v>
      </c>
      <c r="V119" s="32">
        <v>0.25938166430333953</v>
      </c>
      <c r="W119" s="31">
        <v>62113</v>
      </c>
      <c r="X119" s="32">
        <v>9.6085974447660094E-2</v>
      </c>
      <c r="Y119" s="31">
        <v>82714</v>
      </c>
      <c r="Z119" s="32">
        <v>0.20384816906328229</v>
      </c>
      <c r="AA119" s="31">
        <v>109743</v>
      </c>
      <c r="AB119" s="32">
        <v>0.10253473582687844</v>
      </c>
      <c r="AC119" s="31">
        <v>13827</v>
      </c>
      <c r="AD119" s="32">
        <v>-0.2182393848589359</v>
      </c>
      <c r="AE119" s="31">
        <v>17977</v>
      </c>
      <c r="AF119" s="32">
        <v>4.5822855546242547E-3</v>
      </c>
      <c r="AG119" s="31">
        <v>29514</v>
      </c>
      <c r="AH119" s="32">
        <v>-5.4402153018069943E-2</v>
      </c>
      <c r="AI119" s="31">
        <v>19368</v>
      </c>
      <c r="AJ119" s="32">
        <v>-3.2905577470414893E-2</v>
      </c>
      <c r="AK119" s="31">
        <v>20089</v>
      </c>
      <c r="AL119" s="32">
        <v>4.630208333333341E-2</v>
      </c>
      <c r="AM119" s="31">
        <v>5714</v>
      </c>
      <c r="AN119" s="32">
        <v>-9.9590293098014482E-2</v>
      </c>
      <c r="AO119" s="31">
        <v>7511</v>
      </c>
      <c r="AP119" s="32">
        <v>0.38222304011777686</v>
      </c>
      <c r="AQ119" s="31">
        <v>11145</v>
      </c>
      <c r="AR119" s="32">
        <v>0.34002645184561731</v>
      </c>
      <c r="AS119" s="31">
        <v>2296017.8738340065</v>
      </c>
      <c r="AT119" s="32">
        <v>-1.8648437034267662E-2</v>
      </c>
      <c r="AU119" s="31">
        <v>2920896.1947337952</v>
      </c>
      <c r="AV119" s="32">
        <v>9.0065237831014056E-3</v>
      </c>
      <c r="AW119" s="216"/>
    </row>
    <row r="120" spans="2:49" hidden="1" outlineLevel="1" x14ac:dyDescent="0.2">
      <c r="B120" s="43" t="s">
        <v>58</v>
      </c>
      <c r="C120" s="223">
        <v>106068</v>
      </c>
      <c r="D120" s="224">
        <v>-4.4217166028384769E-2</v>
      </c>
      <c r="E120" s="223">
        <v>11411</v>
      </c>
      <c r="F120" s="224">
        <v>-0.23013088652003777</v>
      </c>
      <c r="G120" s="223">
        <v>9472</v>
      </c>
      <c r="H120" s="224">
        <v>-0.11748812074909154</v>
      </c>
      <c r="I120" s="223">
        <v>54296</v>
      </c>
      <c r="J120" s="224">
        <v>-8.0414606056500193E-2</v>
      </c>
      <c r="K120" s="223">
        <v>15717</v>
      </c>
      <c r="L120" s="224">
        <v>0.27067669172932329</v>
      </c>
      <c r="M120" s="223">
        <v>160191</v>
      </c>
      <c r="N120" s="224">
        <v>-7.1647136548558699E-2</v>
      </c>
      <c r="O120" s="223">
        <v>2489</v>
      </c>
      <c r="P120" s="224">
        <v>-2.2388059701492491E-2</v>
      </c>
      <c r="Q120" s="223">
        <v>8217</v>
      </c>
      <c r="R120" s="224">
        <v>7.5664353973033061E-2</v>
      </c>
      <c r="S120" s="223">
        <v>27300.891928296642</v>
      </c>
      <c r="T120" s="224">
        <v>-4.8053240356933369E-3</v>
      </c>
      <c r="U120" s="223">
        <v>9935</v>
      </c>
      <c r="V120" s="224">
        <v>7.7782599262312901E-2</v>
      </c>
      <c r="W120" s="223">
        <v>4421</v>
      </c>
      <c r="X120" s="224">
        <v>-8.9767346098414635E-2</v>
      </c>
      <c r="Y120" s="223">
        <v>6237</v>
      </c>
      <c r="Z120" s="224">
        <v>-9.6086956521739153E-2</v>
      </c>
      <c r="AA120" s="223">
        <v>6708</v>
      </c>
      <c r="AB120" s="224">
        <v>3.8872541427907636E-2</v>
      </c>
      <c r="AC120" s="223">
        <v>1907</v>
      </c>
      <c r="AD120" s="224">
        <v>-0.26256767208043308</v>
      </c>
      <c r="AE120" s="223">
        <v>2270</v>
      </c>
      <c r="AF120" s="224">
        <v>-0.1456529920963493</v>
      </c>
      <c r="AG120" s="223">
        <v>4745</v>
      </c>
      <c r="AH120" s="224">
        <v>-7.3423159539152461E-2</v>
      </c>
      <c r="AI120" s="223">
        <v>3131</v>
      </c>
      <c r="AJ120" s="224">
        <v>-7.606973058637112E-3</v>
      </c>
      <c r="AK120" s="223">
        <v>3172</v>
      </c>
      <c r="AL120" s="224">
        <v>0.14265129682997113</v>
      </c>
      <c r="AM120" s="223">
        <v>971</v>
      </c>
      <c r="AN120" s="224">
        <v>-0.23301737756714058</v>
      </c>
      <c r="AO120" s="223">
        <v>1042</v>
      </c>
      <c r="AP120" s="224">
        <v>0.31234256926952142</v>
      </c>
      <c r="AQ120" s="223">
        <v>1262</v>
      </c>
      <c r="AR120" s="224">
        <v>-4.8982667671439328E-2</v>
      </c>
      <c r="AS120" s="223">
        <v>307594</v>
      </c>
      <c r="AT120" s="224">
        <v>-5.8834984181159289E-2</v>
      </c>
      <c r="AU120" s="225">
        <v>413662</v>
      </c>
      <c r="AV120" s="226">
        <v>-5.5129632500593106E-2</v>
      </c>
    </row>
    <row r="121" spans="2:49" hidden="1" outlineLevel="1" x14ac:dyDescent="0.2">
      <c r="B121" s="43" t="s">
        <v>59</v>
      </c>
      <c r="C121" s="223">
        <v>103907</v>
      </c>
      <c r="D121" s="224">
        <v>0.45961397988425023</v>
      </c>
      <c r="E121" s="223">
        <v>11043</v>
      </c>
      <c r="F121" s="224">
        <v>-0.20001448855404236</v>
      </c>
      <c r="G121" s="223">
        <v>8470</v>
      </c>
      <c r="H121" s="224">
        <v>-6.1911618119393053E-2</v>
      </c>
      <c r="I121" s="223">
        <v>61787</v>
      </c>
      <c r="J121" s="224">
        <v>-5.7248355940737627E-2</v>
      </c>
      <c r="K121" s="223">
        <v>9483</v>
      </c>
      <c r="L121" s="224">
        <v>4.2198544150218176E-4</v>
      </c>
      <c r="M121" s="223">
        <v>155984</v>
      </c>
      <c r="N121" s="224">
        <v>-3.0944615289038024E-2</v>
      </c>
      <c r="O121" s="223">
        <v>1661</v>
      </c>
      <c r="P121" s="224">
        <v>-0.2656940760389036</v>
      </c>
      <c r="Q121" s="223">
        <v>7213</v>
      </c>
      <c r="R121" s="224">
        <v>-0.23044916248799741</v>
      </c>
      <c r="S121" s="223">
        <v>59534.542890151177</v>
      </c>
      <c r="T121" s="224">
        <v>0.14929203220694043</v>
      </c>
      <c r="U121" s="223">
        <v>18608</v>
      </c>
      <c r="V121" s="224">
        <v>0.39699699699699709</v>
      </c>
      <c r="W121" s="223">
        <v>10145</v>
      </c>
      <c r="X121" s="224">
        <v>3.7002964325871357E-2</v>
      </c>
      <c r="Y121" s="223">
        <v>13259</v>
      </c>
      <c r="Z121" s="224">
        <v>0.10889018984695165</v>
      </c>
      <c r="AA121" s="223">
        <v>17522</v>
      </c>
      <c r="AB121" s="224">
        <v>4.6651932381578165E-2</v>
      </c>
      <c r="AC121" s="223">
        <v>1740</v>
      </c>
      <c r="AD121" s="224">
        <v>-0.10493827160493829</v>
      </c>
      <c r="AE121" s="223">
        <v>2537</v>
      </c>
      <c r="AF121" s="224">
        <v>0.21620325982742084</v>
      </c>
      <c r="AG121" s="223">
        <v>3682</v>
      </c>
      <c r="AH121" s="224">
        <v>5.9263521288837717E-2</v>
      </c>
      <c r="AI121" s="223">
        <v>2641</v>
      </c>
      <c r="AJ121" s="224">
        <v>-6.3807160581354161E-2</v>
      </c>
      <c r="AK121" s="223">
        <v>3146</v>
      </c>
      <c r="AL121" s="224">
        <v>0.47907851433944515</v>
      </c>
      <c r="AM121" s="223">
        <v>1201</v>
      </c>
      <c r="AN121" s="224">
        <v>0.24844074844074848</v>
      </c>
      <c r="AO121" s="223">
        <v>1520</v>
      </c>
      <c r="AP121" s="224">
        <v>0.79669030732860513</v>
      </c>
      <c r="AQ121" s="223">
        <v>1490</v>
      </c>
      <c r="AR121" s="224">
        <v>0.27241673783091369</v>
      </c>
      <c r="AS121" s="223">
        <v>333132</v>
      </c>
      <c r="AT121" s="224">
        <v>-1.3482888023565343E-2</v>
      </c>
      <c r="AU121" s="225">
        <v>437039</v>
      </c>
      <c r="AV121" s="226">
        <v>6.8887222962608519E-2</v>
      </c>
    </row>
    <row r="122" spans="2:49" hidden="1" outlineLevel="1" x14ac:dyDescent="0.2">
      <c r="B122" s="43" t="s">
        <v>60</v>
      </c>
      <c r="C122" s="223">
        <v>70194</v>
      </c>
      <c r="D122" s="224">
        <v>-6.4080000000000026E-2</v>
      </c>
      <c r="E122" s="223">
        <v>12159</v>
      </c>
      <c r="F122" s="224">
        <v>-0.16696355165798848</v>
      </c>
      <c r="G122" s="223">
        <v>9969</v>
      </c>
      <c r="H122" s="224">
        <v>-0.17631992068082292</v>
      </c>
      <c r="I122" s="223">
        <v>56941</v>
      </c>
      <c r="J122" s="224">
        <v>-6.5146365890098368E-2</v>
      </c>
      <c r="K122" s="223">
        <v>12811</v>
      </c>
      <c r="L122" s="224">
        <v>0.10012881064834689</v>
      </c>
      <c r="M122" s="223">
        <v>146296</v>
      </c>
      <c r="N122" s="224">
        <v>-0.11389997637809579</v>
      </c>
      <c r="O122" s="223">
        <v>1802</v>
      </c>
      <c r="P122" s="224">
        <v>-0.23805496828752648</v>
      </c>
      <c r="Q122" s="223">
        <v>10714</v>
      </c>
      <c r="R122" s="224">
        <v>8.9928789420142374E-2</v>
      </c>
      <c r="S122" s="223">
        <v>57998.435247885274</v>
      </c>
      <c r="T122" s="224">
        <v>0.13210834467533394</v>
      </c>
      <c r="U122" s="223">
        <v>17045</v>
      </c>
      <c r="V122" s="224">
        <v>0.23648893725063469</v>
      </c>
      <c r="W122" s="223">
        <v>9705</v>
      </c>
      <c r="X122" s="224">
        <v>6.8471833177714547E-3</v>
      </c>
      <c r="Y122" s="223">
        <v>14589</v>
      </c>
      <c r="Z122" s="224">
        <v>0.19191176470588234</v>
      </c>
      <c r="AA122" s="223">
        <v>16659</v>
      </c>
      <c r="AB122" s="224">
        <v>7.0217139920339289E-2</v>
      </c>
      <c r="AC122" s="223">
        <v>1720</v>
      </c>
      <c r="AD122" s="224">
        <v>-0.2515230635335074</v>
      </c>
      <c r="AE122" s="223">
        <v>2625</v>
      </c>
      <c r="AF122" s="224">
        <v>-5.5415617128463435E-2</v>
      </c>
      <c r="AG122" s="223">
        <v>2832</v>
      </c>
      <c r="AH122" s="224">
        <v>-0.16998827667057448</v>
      </c>
      <c r="AI122" s="223">
        <v>2228</v>
      </c>
      <c r="AJ122" s="224">
        <v>-0.1437355880092237</v>
      </c>
      <c r="AK122" s="223">
        <v>2702</v>
      </c>
      <c r="AL122" s="224">
        <v>-8.8086398920013464E-2</v>
      </c>
      <c r="AM122" s="223">
        <v>730</v>
      </c>
      <c r="AN122" s="224">
        <v>-0.3007662835249042</v>
      </c>
      <c r="AO122" s="223">
        <v>784</v>
      </c>
      <c r="AP122" s="224">
        <v>9.4972067039106101E-2</v>
      </c>
      <c r="AQ122" s="223">
        <v>1535</v>
      </c>
      <c r="AR122" s="224">
        <v>0.84939759036144569</v>
      </c>
      <c r="AS122" s="223">
        <v>323846</v>
      </c>
      <c r="AT122" s="224">
        <v>-5.9747720774260382E-2</v>
      </c>
      <c r="AU122" s="225">
        <v>394040</v>
      </c>
      <c r="AV122" s="226">
        <v>-6.052283748858478E-2</v>
      </c>
    </row>
    <row r="123" spans="2:49" hidden="1" outlineLevel="1" x14ac:dyDescent="0.2">
      <c r="B123" s="43" t="s">
        <v>61</v>
      </c>
      <c r="C123" s="223">
        <v>65938</v>
      </c>
      <c r="D123" s="224">
        <v>6.7147874217093673E-2</v>
      </c>
      <c r="E123" s="223">
        <v>13414</v>
      </c>
      <c r="F123" s="224">
        <v>2.2798322531452531E-2</v>
      </c>
      <c r="G123" s="223">
        <v>11467</v>
      </c>
      <c r="H123" s="224">
        <v>1.6037568669147628E-2</v>
      </c>
      <c r="I123" s="223">
        <v>62871</v>
      </c>
      <c r="J123" s="224">
        <v>4.5271663230697534E-2</v>
      </c>
      <c r="K123" s="223">
        <v>9572</v>
      </c>
      <c r="L123" s="224">
        <v>0.10327339787920709</v>
      </c>
      <c r="M123" s="223">
        <v>131799</v>
      </c>
      <c r="N123" s="224">
        <v>-0.19993808275058278</v>
      </c>
      <c r="O123" s="223">
        <v>1753</v>
      </c>
      <c r="P123" s="224">
        <v>-0.38684854844351169</v>
      </c>
      <c r="Q123" s="223">
        <v>15380</v>
      </c>
      <c r="R123" s="224">
        <v>0.17368742368742374</v>
      </c>
      <c r="S123" s="223">
        <v>64401.12983259654</v>
      </c>
      <c r="T123" s="224">
        <v>0.30032377127652277</v>
      </c>
      <c r="U123" s="223">
        <v>18807</v>
      </c>
      <c r="V123" s="224">
        <v>0.47033070127433341</v>
      </c>
      <c r="W123" s="223">
        <v>11865</v>
      </c>
      <c r="X123" s="224">
        <v>0.27525795356835769</v>
      </c>
      <c r="Y123" s="223">
        <v>15480</v>
      </c>
      <c r="Z123" s="224">
        <v>0.38424394169721898</v>
      </c>
      <c r="AA123" s="223">
        <v>18248</v>
      </c>
      <c r="AB123" s="224">
        <v>0.12302295525878515</v>
      </c>
      <c r="AC123" s="223">
        <v>1919</v>
      </c>
      <c r="AD123" s="224">
        <v>-0.20735233374638584</v>
      </c>
      <c r="AE123" s="223">
        <v>2489</v>
      </c>
      <c r="AF123" s="224">
        <v>-0.15340136054421771</v>
      </c>
      <c r="AG123" s="223">
        <v>4124</v>
      </c>
      <c r="AH123" s="224">
        <v>-0.231314072693383</v>
      </c>
      <c r="AI123" s="223">
        <v>2497</v>
      </c>
      <c r="AJ123" s="224">
        <v>-8.265980896399705E-2</v>
      </c>
      <c r="AK123" s="223">
        <v>2382</v>
      </c>
      <c r="AL123" s="224">
        <v>-0.17606364579730194</v>
      </c>
      <c r="AM123" s="223">
        <v>662</v>
      </c>
      <c r="AN123" s="224">
        <v>-5.1575931232091698E-2</v>
      </c>
      <c r="AO123" s="223">
        <v>729</v>
      </c>
      <c r="AP123" s="224">
        <v>-7.9545454545454586E-2</v>
      </c>
      <c r="AQ123" s="223">
        <v>1421</v>
      </c>
      <c r="AR123" s="224">
        <v>0.56153846153846154</v>
      </c>
      <c r="AS123" s="223">
        <v>326879</v>
      </c>
      <c r="AT123" s="224">
        <v>-4.4746811066612713E-2</v>
      </c>
      <c r="AU123" s="225">
        <v>392817</v>
      </c>
      <c r="AV123" s="226">
        <v>-2.7632778694489546E-2</v>
      </c>
    </row>
    <row r="124" spans="2:49" collapsed="1" x14ac:dyDescent="0.25">
      <c r="B124" s="145">
        <v>2005</v>
      </c>
      <c r="C124" s="232">
        <v>1459717</v>
      </c>
      <c r="D124" s="233">
        <v>6.4098096790466075E-2</v>
      </c>
      <c r="E124" s="232">
        <v>140315</v>
      </c>
      <c r="F124" s="233">
        <v>-6.323646244333625E-2</v>
      </c>
      <c r="G124" s="232">
        <v>106973</v>
      </c>
      <c r="H124" s="233">
        <v>-4.0239372678497753E-2</v>
      </c>
      <c r="I124" s="232">
        <v>658971</v>
      </c>
      <c r="J124" s="233">
        <v>1.2930418301798863E-2</v>
      </c>
      <c r="K124" s="232">
        <v>108849</v>
      </c>
      <c r="L124" s="233">
        <v>-3.6384883010649904E-2</v>
      </c>
      <c r="M124" s="232">
        <v>1834811</v>
      </c>
      <c r="N124" s="233">
        <v>-2.915327095287179E-2</v>
      </c>
      <c r="O124" s="232">
        <v>39019</v>
      </c>
      <c r="P124" s="233">
        <v>0.20121294215435759</v>
      </c>
      <c r="Q124" s="232">
        <v>109996</v>
      </c>
      <c r="R124" s="233">
        <v>-2.4425720620842584E-2</v>
      </c>
      <c r="S124" s="232">
        <v>393028.30966979411</v>
      </c>
      <c r="T124" s="233">
        <v>9.9594343190789081E-2</v>
      </c>
      <c r="U124" s="232">
        <v>118834</v>
      </c>
      <c r="V124" s="233">
        <v>0.1734721083867401</v>
      </c>
      <c r="W124" s="232">
        <v>66272</v>
      </c>
      <c r="X124" s="233">
        <v>3.889263375711316E-2</v>
      </c>
      <c r="Y124" s="232">
        <v>92550</v>
      </c>
      <c r="Z124" s="233">
        <v>9.7305051990087987E-2</v>
      </c>
      <c r="AA124" s="232">
        <v>115372</v>
      </c>
      <c r="AB124" s="233">
        <v>6.7972488868729641E-2</v>
      </c>
      <c r="AC124" s="232">
        <v>21969</v>
      </c>
      <c r="AD124" s="233">
        <v>-0.11265045641812743</v>
      </c>
      <c r="AE124" s="232">
        <v>28828</v>
      </c>
      <c r="AF124" s="233">
        <v>2.9056900121367857E-2</v>
      </c>
      <c r="AG124" s="232">
        <v>55068</v>
      </c>
      <c r="AH124" s="233">
        <v>-1.8413219015703808E-2</v>
      </c>
      <c r="AI124" s="232">
        <v>36760</v>
      </c>
      <c r="AJ124" s="233">
        <v>-3.6712874400566031E-2</v>
      </c>
      <c r="AK124" s="232">
        <v>56894</v>
      </c>
      <c r="AL124" s="233">
        <v>0.31325162154052122</v>
      </c>
      <c r="AM124" s="232">
        <v>10764</v>
      </c>
      <c r="AN124" s="233">
        <v>6.1119873817034653E-2</v>
      </c>
      <c r="AO124" s="232">
        <v>13980</v>
      </c>
      <c r="AP124" s="233">
        <v>0.23302169694831543</v>
      </c>
      <c r="AQ124" s="232">
        <v>17790</v>
      </c>
      <c r="AR124" s="233">
        <v>0.18473628129994668</v>
      </c>
      <c r="AS124" s="232">
        <v>3634015</v>
      </c>
      <c r="AT124" s="233">
        <v>-2.7919810326654249E-3</v>
      </c>
      <c r="AU124" s="234">
        <v>5093732</v>
      </c>
      <c r="AV124" s="235">
        <v>1.5501343301569603E-2</v>
      </c>
    </row>
    <row r="125" spans="2:49" hidden="1" outlineLevel="1" x14ac:dyDescent="0.2">
      <c r="B125" s="43" t="s">
        <v>49</v>
      </c>
      <c r="C125" s="223">
        <v>86018</v>
      </c>
      <c r="D125" s="224">
        <v>0.19678882488799854</v>
      </c>
      <c r="E125" s="223">
        <v>11210</v>
      </c>
      <c r="F125" s="224">
        <v>-4.0486176495763027E-2</v>
      </c>
      <c r="G125" s="223">
        <v>9322</v>
      </c>
      <c r="H125" s="224">
        <v>-8.8669469156320235E-2</v>
      </c>
      <c r="I125" s="223">
        <v>53725</v>
      </c>
      <c r="J125" s="224">
        <v>8.4937094852480799E-2</v>
      </c>
      <c r="K125" s="223">
        <v>7938</v>
      </c>
      <c r="L125" s="224">
        <v>4.1185729275970528E-2</v>
      </c>
      <c r="M125" s="223">
        <v>162482</v>
      </c>
      <c r="N125" s="224">
        <v>3.5141368194385958E-2</v>
      </c>
      <c r="O125" s="223">
        <v>1872</v>
      </c>
      <c r="P125" s="224">
        <v>-0.16503122212310439</v>
      </c>
      <c r="Q125" s="223">
        <v>7649</v>
      </c>
      <c r="R125" s="224">
        <v>-0.16037321624588363</v>
      </c>
      <c r="S125" s="223">
        <v>57294.391968672775</v>
      </c>
      <c r="T125" s="224">
        <v>0.12367600222413055</v>
      </c>
      <c r="U125" s="223">
        <v>16156</v>
      </c>
      <c r="V125" s="224">
        <v>9.7181663837011989E-2</v>
      </c>
      <c r="W125" s="223">
        <v>9066</v>
      </c>
      <c r="X125" s="224">
        <v>-2.0315539226280488E-2</v>
      </c>
      <c r="Y125" s="223">
        <v>12696</v>
      </c>
      <c r="Z125" s="224">
        <v>0.31510254816656302</v>
      </c>
      <c r="AA125" s="223">
        <v>19376</v>
      </c>
      <c r="AB125" s="224">
        <v>0.11638626411615571</v>
      </c>
      <c r="AC125" s="223">
        <v>1651</v>
      </c>
      <c r="AD125" s="224">
        <v>-0.15593047034764829</v>
      </c>
      <c r="AE125" s="223">
        <v>2405</v>
      </c>
      <c r="AF125" s="224">
        <v>9.2188919164396088E-2</v>
      </c>
      <c r="AG125" s="223">
        <v>4602</v>
      </c>
      <c r="AH125" s="224">
        <v>0.150787696924231</v>
      </c>
      <c r="AI125" s="223">
        <v>2749</v>
      </c>
      <c r="AJ125" s="224">
        <v>9.9160335865653648E-2</v>
      </c>
      <c r="AK125" s="223">
        <v>2877</v>
      </c>
      <c r="AL125" s="224">
        <v>3.8253338145074034E-2</v>
      </c>
      <c r="AM125" s="223">
        <v>924</v>
      </c>
      <c r="AN125" s="224">
        <v>0.1227217496962334</v>
      </c>
      <c r="AO125" s="223">
        <v>1027</v>
      </c>
      <c r="AP125" s="224">
        <v>5.8762886597938158E-2</v>
      </c>
      <c r="AQ125" s="223">
        <v>1699</v>
      </c>
      <c r="AR125" s="224">
        <v>0.14026845637583896</v>
      </c>
      <c r="AS125" s="223">
        <v>329426</v>
      </c>
      <c r="AT125" s="224">
        <v>4.5551203844176325E-2</v>
      </c>
      <c r="AU125" s="225">
        <v>415444</v>
      </c>
      <c r="AV125" s="226">
        <v>7.364297011484755E-2</v>
      </c>
    </row>
    <row r="126" spans="2:49" hidden="1" outlineLevel="1" x14ac:dyDescent="0.2">
      <c r="B126" s="43" t="s">
        <v>50</v>
      </c>
      <c r="C126" s="223">
        <v>76092</v>
      </c>
      <c r="D126" s="224">
        <v>6.6520898158271002E-2</v>
      </c>
      <c r="E126" s="223">
        <v>10879</v>
      </c>
      <c r="F126" s="224">
        <v>0.17458432304038007</v>
      </c>
      <c r="G126" s="223">
        <v>8840</v>
      </c>
      <c r="H126" s="224">
        <v>0.14775383017398069</v>
      </c>
      <c r="I126" s="223">
        <v>66963</v>
      </c>
      <c r="J126" s="224">
        <v>5.0334096684129692E-2</v>
      </c>
      <c r="K126" s="223">
        <v>5699</v>
      </c>
      <c r="L126" s="224">
        <v>-0.14698398443346805</v>
      </c>
      <c r="M126" s="223">
        <v>141025</v>
      </c>
      <c r="N126" s="224">
        <v>-5.9946139796557718E-2</v>
      </c>
      <c r="O126" s="223">
        <v>1432</v>
      </c>
      <c r="P126" s="224">
        <v>-0.36298932384341642</v>
      </c>
      <c r="Q126" s="223">
        <v>7889</v>
      </c>
      <c r="R126" s="224">
        <v>0.41786484543493896</v>
      </c>
      <c r="S126" s="223">
        <v>60677.390614501783</v>
      </c>
      <c r="T126" s="224">
        <v>0.11917865005221628</v>
      </c>
      <c r="U126" s="223">
        <v>18895</v>
      </c>
      <c r="V126" s="224">
        <v>0.102842467752291</v>
      </c>
      <c r="W126" s="223">
        <v>11155</v>
      </c>
      <c r="X126" s="224">
        <v>5.11684885035808E-2</v>
      </c>
      <c r="Y126" s="223">
        <v>12277</v>
      </c>
      <c r="Z126" s="224">
        <v>0.23660354552780016</v>
      </c>
      <c r="AA126" s="223">
        <v>18350</v>
      </c>
      <c r="AB126" s="224">
        <v>0.10923049023756271</v>
      </c>
      <c r="AC126" s="223">
        <v>2444</v>
      </c>
      <c r="AD126" s="224">
        <v>-0.18614718614718617</v>
      </c>
      <c r="AE126" s="223">
        <v>3257</v>
      </c>
      <c r="AF126" s="224">
        <v>0.17623690863127472</v>
      </c>
      <c r="AG126" s="223">
        <v>3809</v>
      </c>
      <c r="AH126" s="224">
        <v>-0.20496764767271969</v>
      </c>
      <c r="AI126" s="223">
        <v>2475</v>
      </c>
      <c r="AJ126" s="224">
        <v>-6.5332326283987885E-2</v>
      </c>
      <c r="AK126" s="223">
        <v>2218</v>
      </c>
      <c r="AL126" s="224">
        <v>-7.1620411817368002E-3</v>
      </c>
      <c r="AM126" s="223">
        <v>598</v>
      </c>
      <c r="AN126" s="224">
        <v>-0.20266666666666666</v>
      </c>
      <c r="AO126" s="223">
        <v>1234</v>
      </c>
      <c r="AP126" s="224">
        <v>1.009771986970684</v>
      </c>
      <c r="AQ126" s="223">
        <v>2496</v>
      </c>
      <c r="AR126" s="224">
        <v>1.5865284974093266</v>
      </c>
      <c r="AS126" s="223">
        <v>321935.82233082148</v>
      </c>
      <c r="AT126" s="224">
        <v>1.4870279871957326E-2</v>
      </c>
      <c r="AU126" s="225">
        <v>398027.88885171973</v>
      </c>
      <c r="AV126" s="226">
        <v>2.4354355099670322E-2</v>
      </c>
    </row>
    <row r="127" spans="2:49" hidden="1" outlineLevel="1" x14ac:dyDescent="0.2">
      <c r="B127" s="43" t="s">
        <v>51</v>
      </c>
      <c r="C127" s="223">
        <v>116661</v>
      </c>
      <c r="D127" s="224">
        <v>0.25437889100351607</v>
      </c>
      <c r="E127" s="223">
        <v>15023</v>
      </c>
      <c r="F127" s="224">
        <v>-2.4290446190816439E-2</v>
      </c>
      <c r="G127" s="223">
        <v>8497</v>
      </c>
      <c r="H127" s="224">
        <v>-9.4136460554370971E-2</v>
      </c>
      <c r="I127" s="223">
        <v>58096</v>
      </c>
      <c r="J127" s="224">
        <v>-3.0650893497739196E-2</v>
      </c>
      <c r="K127" s="223">
        <v>10871</v>
      </c>
      <c r="L127" s="224">
        <v>0.25632728533456595</v>
      </c>
      <c r="M127" s="223">
        <v>188687</v>
      </c>
      <c r="N127" s="224">
        <v>-6.0613754717169011E-2</v>
      </c>
      <c r="O127" s="223">
        <v>3673</v>
      </c>
      <c r="P127" s="224">
        <v>-7.2006063668519471E-2</v>
      </c>
      <c r="Q127" s="223">
        <v>7352</v>
      </c>
      <c r="R127" s="224">
        <v>-3.6940005239717078E-2</v>
      </c>
      <c r="S127" s="223">
        <v>40161.536125997445</v>
      </c>
      <c r="T127" s="224">
        <v>0.3716088036861418</v>
      </c>
      <c r="U127" s="223">
        <v>13348</v>
      </c>
      <c r="V127" s="224">
        <v>0.55371900826446274</v>
      </c>
      <c r="W127" s="223">
        <v>5756</v>
      </c>
      <c r="X127" s="224">
        <v>0.78813296054675375</v>
      </c>
      <c r="Y127" s="223">
        <v>8176</v>
      </c>
      <c r="Z127" s="224">
        <v>0.19427402862985677</v>
      </c>
      <c r="AA127" s="223">
        <v>12880</v>
      </c>
      <c r="AB127" s="224">
        <v>0.21223529411764708</v>
      </c>
      <c r="AC127" s="223">
        <v>2446</v>
      </c>
      <c r="AD127" s="224">
        <v>-0.29692440356424254</v>
      </c>
      <c r="AE127" s="223">
        <v>2394</v>
      </c>
      <c r="AF127" s="224">
        <v>-2.7619821283509371E-2</v>
      </c>
      <c r="AG127" s="223">
        <v>5720</v>
      </c>
      <c r="AH127" s="224">
        <v>0.13312202852614896</v>
      </c>
      <c r="AI127" s="223">
        <v>3647</v>
      </c>
      <c r="AJ127" s="224">
        <v>1.928451648965912E-2</v>
      </c>
      <c r="AK127" s="223">
        <v>3592</v>
      </c>
      <c r="AL127" s="224">
        <v>4.4793484584060517E-2</v>
      </c>
      <c r="AM127" s="223">
        <v>628</v>
      </c>
      <c r="AN127" s="224">
        <v>-0.2179327521793275</v>
      </c>
      <c r="AO127" s="223">
        <v>1175</v>
      </c>
      <c r="AP127" s="224">
        <v>0.67378917378917369</v>
      </c>
      <c r="AQ127" s="223">
        <v>1242</v>
      </c>
      <c r="AR127" s="224">
        <v>-0.23522167487684731</v>
      </c>
      <c r="AS127" s="223">
        <v>353205.05150318466</v>
      </c>
      <c r="AT127" s="224">
        <v>-8.4995314283710099E-3</v>
      </c>
      <c r="AU127" s="225">
        <v>469866.30588207563</v>
      </c>
      <c r="AV127" s="226">
        <v>4.592338870980095E-2</v>
      </c>
    </row>
    <row r="128" spans="2:49" hidden="1" outlineLevel="1" x14ac:dyDescent="0.2">
      <c r="B128" s="43" t="s">
        <v>52</v>
      </c>
      <c r="C128" s="223">
        <v>147896</v>
      </c>
      <c r="D128" s="224">
        <v>7.6828984156570357E-2</v>
      </c>
      <c r="E128" s="223">
        <v>9997</v>
      </c>
      <c r="F128" s="224">
        <v>-0.10828650432610831</v>
      </c>
      <c r="G128" s="223">
        <v>7329</v>
      </c>
      <c r="H128" s="224">
        <v>2.4748322147650992E-2</v>
      </c>
      <c r="I128" s="223">
        <v>54373</v>
      </c>
      <c r="J128" s="224">
        <v>0.20390133734833049</v>
      </c>
      <c r="K128" s="223">
        <v>8392</v>
      </c>
      <c r="L128" s="224">
        <v>0.36211653952280476</v>
      </c>
      <c r="M128" s="223">
        <v>137382</v>
      </c>
      <c r="N128" s="224">
        <v>-0.15998972778633791</v>
      </c>
      <c r="O128" s="223">
        <v>2750</v>
      </c>
      <c r="P128" s="224">
        <v>-0.2770767613038907</v>
      </c>
      <c r="Q128" s="223">
        <v>6671</v>
      </c>
      <c r="R128" s="224">
        <v>-0.11829236056040182</v>
      </c>
      <c r="S128" s="223">
        <v>3384.4490171014854</v>
      </c>
      <c r="T128" s="224">
        <v>-0.24589836424440914</v>
      </c>
      <c r="U128" s="223">
        <v>875</v>
      </c>
      <c r="V128" s="224">
        <v>-5.8127018299246491E-2</v>
      </c>
      <c r="W128" s="223">
        <v>974</v>
      </c>
      <c r="X128" s="224">
        <v>-0.16538131962296487</v>
      </c>
      <c r="Y128" s="223">
        <v>1454</v>
      </c>
      <c r="Z128" s="224">
        <v>-0.32747456059204438</v>
      </c>
      <c r="AA128" s="223">
        <v>82</v>
      </c>
      <c r="AB128" s="224">
        <v>-0.64347826086956528</v>
      </c>
      <c r="AC128" s="223">
        <v>2061</v>
      </c>
      <c r="AD128" s="224">
        <v>-6.5306122448979598E-2</v>
      </c>
      <c r="AE128" s="223">
        <v>1858</v>
      </c>
      <c r="AF128" s="224">
        <v>0.11390887290167862</v>
      </c>
      <c r="AG128" s="223">
        <v>5803</v>
      </c>
      <c r="AH128" s="224">
        <v>0.4254482928027512</v>
      </c>
      <c r="AI128" s="223">
        <v>3325</v>
      </c>
      <c r="AJ128" s="224">
        <v>3.9712320200125051E-2</v>
      </c>
      <c r="AK128" s="223">
        <v>4447</v>
      </c>
      <c r="AL128" s="224">
        <v>0.2756741250717154</v>
      </c>
      <c r="AM128" s="223">
        <v>706</v>
      </c>
      <c r="AN128" s="224">
        <v>9.2879256965944235E-2</v>
      </c>
      <c r="AO128" s="223">
        <v>905</v>
      </c>
      <c r="AP128" s="224">
        <v>0.14993646759847512</v>
      </c>
      <c r="AQ128" s="223">
        <v>781</v>
      </c>
      <c r="AR128" s="224">
        <v>-0.57646420824295008</v>
      </c>
      <c r="AS128" s="223">
        <v>250164.88320525934</v>
      </c>
      <c r="AT128" s="224">
        <v>-6.3046095887009046E-2</v>
      </c>
      <c r="AU128" s="225">
        <v>398060.96003424347</v>
      </c>
      <c r="AV128" s="226">
        <v>-1.5534344696663149E-2</v>
      </c>
    </row>
    <row r="129" spans="2:49" hidden="1" outlineLevel="1" x14ac:dyDescent="0.2">
      <c r="B129" s="43" t="s">
        <v>53</v>
      </c>
      <c r="C129" s="223">
        <v>227988</v>
      </c>
      <c r="D129" s="224">
        <v>8.2245492779903451E-2</v>
      </c>
      <c r="E129" s="223">
        <v>12241</v>
      </c>
      <c r="F129" s="224">
        <v>-3.9469554300062826E-2</v>
      </c>
      <c r="G129" s="223">
        <v>9226</v>
      </c>
      <c r="H129" s="224">
        <v>-0.18426171529619806</v>
      </c>
      <c r="I129" s="223">
        <v>42190</v>
      </c>
      <c r="J129" s="224">
        <v>-0.12637442279419375</v>
      </c>
      <c r="K129" s="223">
        <v>11699</v>
      </c>
      <c r="L129" s="224">
        <v>-8.6229789892993791E-2</v>
      </c>
      <c r="M129" s="223">
        <v>150945</v>
      </c>
      <c r="N129" s="224">
        <v>-0.15442185635619099</v>
      </c>
      <c r="O129" s="223">
        <v>2748</v>
      </c>
      <c r="P129" s="224">
        <v>-0.40208877284595301</v>
      </c>
      <c r="Q129" s="223">
        <v>20853</v>
      </c>
      <c r="R129" s="224">
        <v>0.33690216694448005</v>
      </c>
      <c r="S129" s="223">
        <v>3791.9324849052377</v>
      </c>
      <c r="T129" s="224">
        <v>0.22194862540438764</v>
      </c>
      <c r="U129" s="223">
        <v>1012</v>
      </c>
      <c r="V129" s="224">
        <v>0.56414219474497673</v>
      </c>
      <c r="W129" s="223">
        <v>1066</v>
      </c>
      <c r="X129" s="224">
        <v>0.29212121212121223</v>
      </c>
      <c r="Y129" s="223">
        <v>1652</v>
      </c>
      <c r="Z129" s="224">
        <v>7.6221498371335406E-2</v>
      </c>
      <c r="AA129" s="223">
        <v>61</v>
      </c>
      <c r="AB129" s="224">
        <v>-0.37113402061855671</v>
      </c>
      <c r="AC129" s="223">
        <v>1358</v>
      </c>
      <c r="AD129" s="224">
        <v>-0.25384615384615383</v>
      </c>
      <c r="AE129" s="223">
        <v>1766</v>
      </c>
      <c r="AF129" s="224">
        <v>1.0875787063537423E-2</v>
      </c>
      <c r="AG129" s="223">
        <v>5294</v>
      </c>
      <c r="AH129" s="224">
        <v>6.1772964300040201E-2</v>
      </c>
      <c r="AI129" s="223">
        <v>4433</v>
      </c>
      <c r="AJ129" s="224">
        <v>0.33003300330033003</v>
      </c>
      <c r="AK129" s="223">
        <v>7988</v>
      </c>
      <c r="AL129" s="224">
        <v>9.2152037188952596E-2</v>
      </c>
      <c r="AM129" s="223">
        <v>700</v>
      </c>
      <c r="AN129" s="224">
        <v>0.20481927710843384</v>
      </c>
      <c r="AO129" s="223">
        <v>911</v>
      </c>
      <c r="AP129" s="224">
        <v>0.1649616368286444</v>
      </c>
      <c r="AQ129" s="223">
        <v>1194</v>
      </c>
      <c r="AR129" s="224">
        <v>-0.50208507089241028</v>
      </c>
      <c r="AS129" s="223">
        <v>277337.17927332508</v>
      </c>
      <c r="AT129" s="224">
        <v>-0.10512617896801535</v>
      </c>
      <c r="AU129" s="225">
        <v>505325.26151881786</v>
      </c>
      <c r="AV129" s="226">
        <v>-2.9302939277732865E-2</v>
      </c>
    </row>
    <row r="130" spans="2:49" hidden="1" outlineLevel="1" x14ac:dyDescent="0.2">
      <c r="B130" s="43" t="s">
        <v>54</v>
      </c>
      <c r="C130" s="223">
        <v>174071</v>
      </c>
      <c r="D130" s="224">
        <v>0.11245957794905226</v>
      </c>
      <c r="E130" s="223">
        <v>14527</v>
      </c>
      <c r="F130" s="224">
        <v>-6.2834655828656216E-2</v>
      </c>
      <c r="G130" s="223">
        <v>10495</v>
      </c>
      <c r="H130" s="224">
        <v>-0.12592654285000415</v>
      </c>
      <c r="I130" s="223">
        <v>47342</v>
      </c>
      <c r="J130" s="224">
        <v>6.4104293099572995E-2</v>
      </c>
      <c r="K130" s="223">
        <v>11135</v>
      </c>
      <c r="L130" s="224">
        <v>0.24274553571428581</v>
      </c>
      <c r="M130" s="223">
        <v>164148</v>
      </c>
      <c r="N130" s="224">
        <v>-1.1662702832886729E-2</v>
      </c>
      <c r="O130" s="223">
        <v>3313</v>
      </c>
      <c r="P130" s="224">
        <v>-0.24343457410367664</v>
      </c>
      <c r="Q130" s="223">
        <v>9388</v>
      </c>
      <c r="R130" s="224">
        <v>2.3326793110965749E-2</v>
      </c>
      <c r="S130" s="223">
        <v>4237.1529200162349</v>
      </c>
      <c r="T130" s="224">
        <v>-0.29310655111760153</v>
      </c>
      <c r="U130" s="223">
        <v>991</v>
      </c>
      <c r="V130" s="224">
        <v>-0.53864059590316571</v>
      </c>
      <c r="W130" s="223">
        <v>1390</v>
      </c>
      <c r="X130" s="224">
        <v>-0.16365824308062571</v>
      </c>
      <c r="Y130" s="223">
        <v>1778</v>
      </c>
      <c r="Z130" s="224">
        <v>-0.14478114478114479</v>
      </c>
      <c r="AA130" s="223">
        <v>79</v>
      </c>
      <c r="AB130" s="224">
        <v>-0.24761904761904763</v>
      </c>
      <c r="AC130" s="223">
        <v>2101</v>
      </c>
      <c r="AD130" s="224">
        <v>-0.12603993344425957</v>
      </c>
      <c r="AE130" s="223">
        <v>2412</v>
      </c>
      <c r="AF130" s="224">
        <v>9.4373865698729631E-2</v>
      </c>
      <c r="AG130" s="223">
        <v>5886</v>
      </c>
      <c r="AH130" s="224">
        <v>0.5181841630126387</v>
      </c>
      <c r="AI130" s="223">
        <v>4169</v>
      </c>
      <c r="AJ130" s="224">
        <v>0.14848484848484844</v>
      </c>
      <c r="AK130" s="223">
        <v>6155</v>
      </c>
      <c r="AL130" s="224">
        <v>2.2255439295798096E-2</v>
      </c>
      <c r="AM130" s="223">
        <v>992</v>
      </c>
      <c r="AN130" s="224">
        <v>0.35704514363885087</v>
      </c>
      <c r="AO130" s="223">
        <v>992</v>
      </c>
      <c r="AP130" s="224">
        <v>0.29842931937172779</v>
      </c>
      <c r="AQ130" s="223">
        <v>1599</v>
      </c>
      <c r="AR130" s="224">
        <v>-0.18667344862665314</v>
      </c>
      <c r="AS130" s="223">
        <v>288892.08102516778</v>
      </c>
      <c r="AT130" s="224">
        <v>2.4485520289667662E-3</v>
      </c>
      <c r="AU130" s="225">
        <v>462963.19348474569</v>
      </c>
      <c r="AV130" s="226">
        <v>4.1160841208254917E-2</v>
      </c>
    </row>
    <row r="131" spans="2:49" hidden="1" outlineLevel="1" x14ac:dyDescent="0.2">
      <c r="B131" s="43" t="s">
        <v>55</v>
      </c>
      <c r="C131" s="223">
        <v>116133</v>
      </c>
      <c r="D131" s="224">
        <v>0.13323705344509618</v>
      </c>
      <c r="E131" s="223">
        <v>8481</v>
      </c>
      <c r="F131" s="224">
        <v>-0.20508013871965503</v>
      </c>
      <c r="G131" s="223">
        <v>6487</v>
      </c>
      <c r="H131" s="224">
        <v>-0.26692281613741664</v>
      </c>
      <c r="I131" s="223">
        <v>34333</v>
      </c>
      <c r="J131" s="224">
        <v>-0.12185078138987648</v>
      </c>
      <c r="K131" s="223">
        <v>5917</v>
      </c>
      <c r="L131" s="224">
        <v>-3.9915625507058294E-2</v>
      </c>
      <c r="M131" s="223">
        <v>144481</v>
      </c>
      <c r="N131" s="224">
        <v>5.0793835501865559E-2</v>
      </c>
      <c r="O131" s="223">
        <v>3463</v>
      </c>
      <c r="P131" s="224">
        <v>-0.21934174932371509</v>
      </c>
      <c r="Q131" s="223">
        <v>7240</v>
      </c>
      <c r="R131" s="224">
        <v>0.12649758829936197</v>
      </c>
      <c r="S131" s="223">
        <v>5364.2473007963226</v>
      </c>
      <c r="T131" s="224">
        <v>0.11680264333767232</v>
      </c>
      <c r="U131" s="223">
        <v>602</v>
      </c>
      <c r="V131" s="224">
        <v>-0.71723813997181773</v>
      </c>
      <c r="W131" s="223">
        <v>579</v>
      </c>
      <c r="X131" s="224">
        <v>-0.37808807733619765</v>
      </c>
      <c r="Y131" s="223">
        <v>2167</v>
      </c>
      <c r="Z131" s="224">
        <v>0.342627013630731</v>
      </c>
      <c r="AA131" s="223">
        <v>2017</v>
      </c>
      <c r="AB131" s="224">
        <v>14.635658914728682</v>
      </c>
      <c r="AC131" s="223">
        <v>1375</v>
      </c>
      <c r="AD131" s="224">
        <v>-0.15436654366543667</v>
      </c>
      <c r="AE131" s="223">
        <v>1637</v>
      </c>
      <c r="AF131" s="224">
        <v>-3.3077377436503297E-2</v>
      </c>
      <c r="AG131" s="223">
        <v>4141</v>
      </c>
      <c r="AH131" s="224">
        <v>0.28006182380216393</v>
      </c>
      <c r="AI131" s="223">
        <v>3162</v>
      </c>
      <c r="AJ131" s="224">
        <v>0.21242331288343563</v>
      </c>
      <c r="AK131" s="223">
        <v>2837</v>
      </c>
      <c r="AL131" s="224">
        <v>-0.18780417978814767</v>
      </c>
      <c r="AM131" s="223">
        <v>957</v>
      </c>
      <c r="AN131" s="224">
        <v>0.18002466091245384</v>
      </c>
      <c r="AO131" s="223">
        <v>866</v>
      </c>
      <c r="AP131" s="224">
        <v>1.6431924882629012E-2</v>
      </c>
      <c r="AQ131" s="223">
        <v>935</v>
      </c>
      <c r="AR131" s="224">
        <v>-0.30637982195845692</v>
      </c>
      <c r="AS131" s="223">
        <v>231690.39433605707</v>
      </c>
      <c r="AT131" s="224">
        <v>-8.2087372603678599E-3</v>
      </c>
      <c r="AU131" s="225">
        <v>347823.52757311048</v>
      </c>
      <c r="AV131" s="226">
        <v>3.4920614100184766E-2</v>
      </c>
    </row>
    <row r="132" spans="2:49" hidden="1" outlineLevel="1" x14ac:dyDescent="0.2">
      <c r="B132" s="43" t="s">
        <v>56</v>
      </c>
      <c r="C132" s="223">
        <v>107977</v>
      </c>
      <c r="D132" s="224">
        <v>9.2939926109620874E-2</v>
      </c>
      <c r="E132" s="223">
        <v>11092</v>
      </c>
      <c r="F132" s="224">
        <v>-0.21953278919223196</v>
      </c>
      <c r="G132" s="223">
        <v>8111</v>
      </c>
      <c r="H132" s="224">
        <v>-0.1844142785319256</v>
      </c>
      <c r="I132" s="223">
        <v>47897</v>
      </c>
      <c r="J132" s="224">
        <v>-9.9257169722614003E-2</v>
      </c>
      <c r="K132" s="223">
        <v>9139</v>
      </c>
      <c r="L132" s="224">
        <v>-0.16493055555555558</v>
      </c>
      <c r="M132" s="223">
        <v>137402</v>
      </c>
      <c r="N132" s="224">
        <v>-0.14146286599767566</v>
      </c>
      <c r="O132" s="223">
        <v>3200</v>
      </c>
      <c r="P132" s="224">
        <v>-0.22178988326848248</v>
      </c>
      <c r="Q132" s="223">
        <v>5762</v>
      </c>
      <c r="R132" s="224">
        <v>0.13202357563850686</v>
      </c>
      <c r="S132" s="223">
        <v>2528.6739643861292</v>
      </c>
      <c r="T132" s="224">
        <v>-0.43769094283515753</v>
      </c>
      <c r="U132" s="223">
        <v>274</v>
      </c>
      <c r="V132" s="224">
        <v>-0.8587628865979382</v>
      </c>
      <c r="W132" s="223">
        <v>222</v>
      </c>
      <c r="X132" s="224">
        <v>-0.59636363636363643</v>
      </c>
      <c r="Y132" s="223">
        <v>1863</v>
      </c>
      <c r="Z132" s="224">
        <v>0.12909090909090915</v>
      </c>
      <c r="AA132" s="223">
        <v>171</v>
      </c>
      <c r="AB132" s="224">
        <v>-0.52100840336134446</v>
      </c>
      <c r="AC132" s="223">
        <v>2073</v>
      </c>
      <c r="AD132" s="224">
        <v>-5.1692589204025641E-2</v>
      </c>
      <c r="AE132" s="223">
        <v>1823</v>
      </c>
      <c r="AF132" s="224">
        <v>-0.10108481262327418</v>
      </c>
      <c r="AG132" s="223">
        <v>3472</v>
      </c>
      <c r="AH132" s="224">
        <v>-0.27303182579564489</v>
      </c>
      <c r="AI132" s="223">
        <v>2901</v>
      </c>
      <c r="AJ132" s="224">
        <v>1.2212142358688061E-2</v>
      </c>
      <c r="AK132" s="223">
        <v>2452</v>
      </c>
      <c r="AL132" s="224">
        <v>-0.14890662964248524</v>
      </c>
      <c r="AM132" s="223">
        <v>669</v>
      </c>
      <c r="AN132" s="224">
        <v>-3.4632034632034681E-2</v>
      </c>
      <c r="AO132" s="223">
        <v>1080</v>
      </c>
      <c r="AP132" s="224">
        <v>0.44578313253012047</v>
      </c>
      <c r="AQ132" s="223">
        <v>832</v>
      </c>
      <c r="AR132" s="224">
        <v>-0.4939172749391727</v>
      </c>
      <c r="AS132" s="223">
        <v>240431.97021582347</v>
      </c>
      <c r="AT132" s="224">
        <v>-0.1408192873402736</v>
      </c>
      <c r="AU132" s="225">
        <v>348409.06315574958</v>
      </c>
      <c r="AV132" s="226">
        <v>-7.9825946994351749E-2</v>
      </c>
    </row>
    <row r="133" spans="2:49" s="222" customFormat="1" ht="15" customHeight="1" collapsed="1" x14ac:dyDescent="0.2">
      <c r="B133" s="30" t="s">
        <v>72</v>
      </c>
      <c r="C133" s="31">
        <v>555175</v>
      </c>
      <c r="D133" s="32">
        <v>2.728763128483358E-2</v>
      </c>
      <c r="E133" s="31">
        <v>92679</v>
      </c>
      <c r="F133" s="32">
        <v>-3.204277940823208E-2</v>
      </c>
      <c r="G133" s="31">
        <v>70462</v>
      </c>
      <c r="H133" s="32">
        <v>-6.3378971155124253E-2</v>
      </c>
      <c r="I133" s="31">
        <v>418846</v>
      </c>
      <c r="J133" s="32">
        <v>-4.3748059396175432E-2</v>
      </c>
      <c r="K133" s="31">
        <v>65127</v>
      </c>
      <c r="L133" s="32">
        <v>-0.16160966001982469</v>
      </c>
      <c r="M133" s="31">
        <v>1171202</v>
      </c>
      <c r="N133" s="32">
        <v>0.10696273836708148</v>
      </c>
      <c r="O133" s="31">
        <v>18480</v>
      </c>
      <c r="P133" s="32">
        <v>4.6847561321021969E-2</v>
      </c>
      <c r="Q133" s="31">
        <v>62254</v>
      </c>
      <c r="R133" s="32">
        <v>-0.12275065172972588</v>
      </c>
      <c r="S133" s="31">
        <v>314476.19410291372</v>
      </c>
      <c r="T133" s="32">
        <v>5.5717113849056421E-3</v>
      </c>
      <c r="U133" s="31">
        <v>89563</v>
      </c>
      <c r="V133" s="32">
        <v>-0.18547991051128609</v>
      </c>
      <c r="W133" s="31">
        <v>56668</v>
      </c>
      <c r="X133" s="32">
        <v>-2.52008325735813E-2</v>
      </c>
      <c r="Y133" s="31">
        <v>68708</v>
      </c>
      <c r="Z133" s="32">
        <v>0.18209345537127519</v>
      </c>
      <c r="AA133" s="31">
        <v>99537</v>
      </c>
      <c r="AB133" s="32">
        <v>0.15043746604870489</v>
      </c>
      <c r="AC133" s="31">
        <v>17687</v>
      </c>
      <c r="AD133" s="32">
        <v>-3.8540987171124197E-2</v>
      </c>
      <c r="AE133" s="31">
        <v>17895</v>
      </c>
      <c r="AF133" s="32">
        <v>-0.12305204351661281</v>
      </c>
      <c r="AG133" s="31">
        <v>31212</v>
      </c>
      <c r="AH133" s="32">
        <v>0.36954804738920588</v>
      </c>
      <c r="AI133" s="31">
        <v>20027</v>
      </c>
      <c r="AJ133" s="32">
        <v>0.1515064397424104</v>
      </c>
      <c r="AK133" s="31">
        <v>19200</v>
      </c>
      <c r="AL133" s="32">
        <v>3.8455297744604877E-2</v>
      </c>
      <c r="AM133" s="31">
        <v>6346</v>
      </c>
      <c r="AN133" s="32">
        <v>1.5522483597375514E-2</v>
      </c>
      <c r="AO133" s="31">
        <v>5434</v>
      </c>
      <c r="AP133" s="32">
        <v>2.0661157024793431E-2</v>
      </c>
      <c r="AQ133" s="31">
        <v>8317</v>
      </c>
      <c r="AR133" s="32">
        <v>-0.14116067740603055</v>
      </c>
      <c r="AS133" s="31">
        <v>2339648.6646388322</v>
      </c>
      <c r="AT133" s="32">
        <v>3.3058574806956065E-2</v>
      </c>
      <c r="AU133" s="31">
        <v>2894823.8944802685</v>
      </c>
      <c r="AV133" s="32">
        <v>3.1946659954565693E-2</v>
      </c>
      <c r="AW133" s="216"/>
    </row>
    <row r="134" spans="2:49" hidden="1" outlineLevel="1" x14ac:dyDescent="0.2">
      <c r="B134" s="43" t="s">
        <v>58</v>
      </c>
      <c r="C134" s="223">
        <v>110975</v>
      </c>
      <c r="D134" s="224">
        <v>1.9353712753058749E-2</v>
      </c>
      <c r="E134" s="223">
        <v>14822</v>
      </c>
      <c r="F134" s="224">
        <v>7.3202519730649396E-2</v>
      </c>
      <c r="G134" s="223">
        <v>10733</v>
      </c>
      <c r="H134" s="224">
        <v>-9.0885990174487508E-2</v>
      </c>
      <c r="I134" s="223">
        <v>59044</v>
      </c>
      <c r="J134" s="224">
        <v>-9.7793533402603772E-2</v>
      </c>
      <c r="K134" s="223">
        <v>12369</v>
      </c>
      <c r="L134" s="224">
        <v>-0.21571238348868171</v>
      </c>
      <c r="M134" s="223">
        <v>172554</v>
      </c>
      <c r="N134" s="224">
        <v>0.11466832038138786</v>
      </c>
      <c r="O134" s="223">
        <v>2546</v>
      </c>
      <c r="P134" s="224">
        <v>2.2079486150140548E-2</v>
      </c>
      <c r="Q134" s="223">
        <v>7639</v>
      </c>
      <c r="R134" s="224">
        <v>-0.32784865816102071</v>
      </c>
      <c r="S134" s="223">
        <v>27432.71501311348</v>
      </c>
      <c r="T134" s="224">
        <v>0.18931869414703462</v>
      </c>
      <c r="U134" s="223">
        <v>9218</v>
      </c>
      <c r="V134" s="224">
        <v>0.10660264105642248</v>
      </c>
      <c r="W134" s="223">
        <v>4857</v>
      </c>
      <c r="X134" s="224">
        <v>0.10186025408348454</v>
      </c>
      <c r="Y134" s="223">
        <v>6900</v>
      </c>
      <c r="Z134" s="224">
        <v>0.50655021834061142</v>
      </c>
      <c r="AA134" s="223">
        <v>6457</v>
      </c>
      <c r="AB134" s="224">
        <v>0.12334725121781487</v>
      </c>
      <c r="AC134" s="223">
        <v>2586</v>
      </c>
      <c r="AD134" s="224">
        <v>1.8511224891689659E-2</v>
      </c>
      <c r="AE134" s="223">
        <v>2657</v>
      </c>
      <c r="AF134" s="224">
        <v>8.0960130187144097E-2</v>
      </c>
      <c r="AG134" s="223">
        <v>5121</v>
      </c>
      <c r="AH134" s="224">
        <v>0.33359374999999991</v>
      </c>
      <c r="AI134" s="223">
        <v>3155</v>
      </c>
      <c r="AJ134" s="224">
        <v>0.36108714408973253</v>
      </c>
      <c r="AK134" s="223">
        <v>2776</v>
      </c>
      <c r="AL134" s="224">
        <v>-0.15029078665442297</v>
      </c>
      <c r="AM134" s="223">
        <v>1266</v>
      </c>
      <c r="AN134" s="224">
        <v>0.26600000000000001</v>
      </c>
      <c r="AO134" s="223">
        <v>794</v>
      </c>
      <c r="AP134" s="224">
        <v>4.8877146631439938E-2</v>
      </c>
      <c r="AQ134" s="223">
        <v>1327</v>
      </c>
      <c r="AR134" s="224">
        <v>-0.33081190115985881</v>
      </c>
      <c r="AS134" s="223">
        <v>326822.60265739303</v>
      </c>
      <c r="AT134" s="224">
        <v>3.1895259043460467E-2</v>
      </c>
      <c r="AU134" s="225">
        <v>437797.62201110582</v>
      </c>
      <c r="AV134" s="226">
        <v>2.8686011600641104E-2</v>
      </c>
    </row>
    <row r="135" spans="2:49" hidden="1" outlineLevel="1" x14ac:dyDescent="0.2">
      <c r="B135" s="43" t="s">
        <v>59</v>
      </c>
      <c r="C135" s="223">
        <v>71188</v>
      </c>
      <c r="D135" s="224">
        <v>-8.6044421620233624E-2</v>
      </c>
      <c r="E135" s="223">
        <v>13804</v>
      </c>
      <c r="F135" s="224">
        <v>4.2125924807489001E-2</v>
      </c>
      <c r="G135" s="223">
        <v>9029</v>
      </c>
      <c r="H135" s="224">
        <v>-0.1868695965417867</v>
      </c>
      <c r="I135" s="223">
        <v>65539</v>
      </c>
      <c r="J135" s="224">
        <v>-4.2107570885705936E-2</v>
      </c>
      <c r="K135" s="223">
        <v>9479</v>
      </c>
      <c r="L135" s="224">
        <v>-0.32471325781862226</v>
      </c>
      <c r="M135" s="223">
        <v>160965</v>
      </c>
      <c r="N135" s="224">
        <v>0.1519963929662842</v>
      </c>
      <c r="O135" s="223">
        <v>2262</v>
      </c>
      <c r="P135" s="224">
        <v>-8.7167070217917697E-2</v>
      </c>
      <c r="Q135" s="223">
        <v>9373</v>
      </c>
      <c r="R135" s="224">
        <v>-0.13092257765414927</v>
      </c>
      <c r="S135" s="223">
        <v>51801.057713616377</v>
      </c>
      <c r="T135" s="224">
        <v>1.9880874837800766E-2</v>
      </c>
      <c r="U135" s="223">
        <v>13320</v>
      </c>
      <c r="V135" s="224">
        <v>-0.19424112273909622</v>
      </c>
      <c r="W135" s="223">
        <v>9783</v>
      </c>
      <c r="X135" s="224">
        <v>4.5639162035057801E-2</v>
      </c>
      <c r="Y135" s="223">
        <v>11957</v>
      </c>
      <c r="Z135" s="224">
        <v>0.20631557707828896</v>
      </c>
      <c r="AA135" s="223">
        <v>16741</v>
      </c>
      <c r="AB135" s="224">
        <v>0.11658774094577473</v>
      </c>
      <c r="AC135" s="223">
        <v>1944</v>
      </c>
      <c r="AD135" s="224">
        <v>-0.33333333333333337</v>
      </c>
      <c r="AE135" s="223">
        <v>2086</v>
      </c>
      <c r="AF135" s="224">
        <v>-0.16392785571142288</v>
      </c>
      <c r="AG135" s="223">
        <v>3476</v>
      </c>
      <c r="AH135" s="224">
        <v>0.23657061543934543</v>
      </c>
      <c r="AI135" s="223">
        <v>2821</v>
      </c>
      <c r="AJ135" s="224">
        <v>0.40139095876800801</v>
      </c>
      <c r="AK135" s="223">
        <v>2127</v>
      </c>
      <c r="AL135" s="224">
        <v>-5.0022331397945541E-2</v>
      </c>
      <c r="AM135" s="223">
        <v>962</v>
      </c>
      <c r="AN135" s="224">
        <v>-0.153169014084507</v>
      </c>
      <c r="AO135" s="223">
        <v>846</v>
      </c>
      <c r="AP135" s="224">
        <v>0.30354391371340528</v>
      </c>
      <c r="AQ135" s="223">
        <v>1171</v>
      </c>
      <c r="AR135" s="224">
        <v>0.10367577756833168</v>
      </c>
      <c r="AS135" s="223">
        <v>337684.96861913294</v>
      </c>
      <c r="AT135" s="224">
        <v>3.6139695097165081E-2</v>
      </c>
      <c r="AU135" s="225">
        <v>408872.8825747114</v>
      </c>
      <c r="AV135" s="226">
        <v>1.2571102823399682E-2</v>
      </c>
    </row>
    <row r="136" spans="2:49" hidden="1" outlineLevel="1" x14ac:dyDescent="0.2">
      <c r="B136" s="43" t="s">
        <v>60</v>
      </c>
      <c r="C136" s="223">
        <v>75000</v>
      </c>
      <c r="D136" s="224">
        <v>0.193792280143255</v>
      </c>
      <c r="E136" s="223">
        <v>14596</v>
      </c>
      <c r="F136" s="224">
        <v>-2.9263101888800214E-2</v>
      </c>
      <c r="G136" s="223">
        <v>12103</v>
      </c>
      <c r="H136" s="224">
        <v>0.13621855050694709</v>
      </c>
      <c r="I136" s="223">
        <v>60909</v>
      </c>
      <c r="J136" s="224">
        <v>-1.729562285216435E-2</v>
      </c>
      <c r="K136" s="223">
        <v>11645</v>
      </c>
      <c r="L136" s="224">
        <v>-0.11980347694633409</v>
      </c>
      <c r="M136" s="223">
        <v>165101</v>
      </c>
      <c r="N136" s="224">
        <v>0.13189864392370865</v>
      </c>
      <c r="O136" s="223">
        <v>2365</v>
      </c>
      <c r="P136" s="224">
        <v>0.10102420856610794</v>
      </c>
      <c r="Q136" s="223">
        <v>9830</v>
      </c>
      <c r="R136" s="224">
        <v>-0.13361537105587873</v>
      </c>
      <c r="S136" s="223">
        <v>51230.46351585551</v>
      </c>
      <c r="T136" s="224">
        <v>0.13278374513010061</v>
      </c>
      <c r="U136" s="223">
        <v>13785</v>
      </c>
      <c r="V136" s="224">
        <v>-8.7931718936085757E-2</v>
      </c>
      <c r="W136" s="223">
        <v>9639</v>
      </c>
      <c r="X136" s="224">
        <v>0.10172591153274668</v>
      </c>
      <c r="Y136" s="223">
        <v>12240</v>
      </c>
      <c r="Z136" s="224">
        <v>0.449721662916025</v>
      </c>
      <c r="AA136" s="223">
        <v>15566</v>
      </c>
      <c r="AB136" s="224">
        <v>0.20479876160990718</v>
      </c>
      <c r="AC136" s="223">
        <v>2298</v>
      </c>
      <c r="AD136" s="224">
        <v>-1.9206145966709331E-2</v>
      </c>
      <c r="AE136" s="223">
        <v>2779</v>
      </c>
      <c r="AF136" s="224">
        <v>-8.7955365933705232E-2</v>
      </c>
      <c r="AG136" s="223">
        <v>3412</v>
      </c>
      <c r="AH136" s="224">
        <v>0.58109360518999065</v>
      </c>
      <c r="AI136" s="223">
        <v>2602</v>
      </c>
      <c r="AJ136" s="224">
        <v>8.5271317829458404E-3</v>
      </c>
      <c r="AK136" s="223">
        <v>2963</v>
      </c>
      <c r="AL136" s="224">
        <v>0.30184534270650265</v>
      </c>
      <c r="AM136" s="223">
        <v>1044</v>
      </c>
      <c r="AN136" s="224">
        <v>-0.10921501706484638</v>
      </c>
      <c r="AO136" s="223">
        <v>716</v>
      </c>
      <c r="AP136" s="224">
        <v>3.7681159420289934E-2</v>
      </c>
      <c r="AQ136" s="223">
        <v>830</v>
      </c>
      <c r="AR136" s="224">
        <v>-2.6963657678780728E-2</v>
      </c>
      <c r="AS136" s="223">
        <v>344424.58386452869</v>
      </c>
      <c r="AT136" s="224">
        <v>7.4319020634944222E-2</v>
      </c>
      <c r="AU136" s="225">
        <v>419424.77765680884</v>
      </c>
      <c r="AV136" s="226">
        <v>9.3895556088443355E-2</v>
      </c>
    </row>
    <row r="137" spans="2:49" hidden="1" outlineLevel="1" x14ac:dyDescent="0.2">
      <c r="B137" s="43" t="s">
        <v>61</v>
      </c>
      <c r="C137" s="223">
        <v>61789</v>
      </c>
      <c r="D137" s="224">
        <v>0.13852702179801368</v>
      </c>
      <c r="E137" s="223">
        <v>13115</v>
      </c>
      <c r="F137" s="224">
        <v>-6.3214285714285667E-2</v>
      </c>
      <c r="G137" s="223">
        <v>11286</v>
      </c>
      <c r="H137" s="224">
        <v>3.7220843672456594E-2</v>
      </c>
      <c r="I137" s="223">
        <v>60148</v>
      </c>
      <c r="J137" s="224">
        <v>3.0478507426887624E-2</v>
      </c>
      <c r="K137" s="223">
        <v>8676</v>
      </c>
      <c r="L137" s="224">
        <v>7.9372978352824086E-2</v>
      </c>
      <c r="M137" s="223">
        <v>164736</v>
      </c>
      <c r="N137" s="224">
        <v>0.13130425227996922</v>
      </c>
      <c r="O137" s="223">
        <v>2859</v>
      </c>
      <c r="P137" s="224">
        <v>0.1922435362802335</v>
      </c>
      <c r="Q137" s="223">
        <v>13104</v>
      </c>
      <c r="R137" s="224">
        <v>-4.9952874646559842E-2</v>
      </c>
      <c r="S137" s="223">
        <v>49526.995703058019</v>
      </c>
      <c r="T137" s="224">
        <v>-3.0239967413917768E-2</v>
      </c>
      <c r="U137" s="223">
        <v>12791</v>
      </c>
      <c r="V137" s="224">
        <v>-0.26720137496419361</v>
      </c>
      <c r="W137" s="223">
        <v>9304</v>
      </c>
      <c r="X137" s="224">
        <v>6.0043294975504091E-2</v>
      </c>
      <c r="Y137" s="223">
        <v>11183</v>
      </c>
      <c r="Z137" s="224">
        <v>0.20286113800150596</v>
      </c>
      <c r="AA137" s="223">
        <v>16249</v>
      </c>
      <c r="AB137" s="224">
        <v>4.5422376632567651E-2</v>
      </c>
      <c r="AC137" s="223">
        <v>2421</v>
      </c>
      <c r="AD137" s="224">
        <v>0.12552301255230125</v>
      </c>
      <c r="AE137" s="223">
        <v>2940</v>
      </c>
      <c r="AF137" s="224">
        <v>-0.15565766800689262</v>
      </c>
      <c r="AG137" s="223">
        <v>5365</v>
      </c>
      <c r="AH137" s="224">
        <v>0.2662261033750295</v>
      </c>
      <c r="AI137" s="223">
        <v>2722</v>
      </c>
      <c r="AJ137" s="224">
        <v>-0.14267716535433073</v>
      </c>
      <c r="AK137" s="223">
        <v>2891</v>
      </c>
      <c r="AL137" s="224">
        <v>0.49328512396694224</v>
      </c>
      <c r="AM137" s="223">
        <v>698</v>
      </c>
      <c r="AN137" s="224">
        <v>-0.12749999999999995</v>
      </c>
      <c r="AO137" s="223">
        <v>792</v>
      </c>
      <c r="AP137" s="224">
        <v>4.6235138705416068E-2</v>
      </c>
      <c r="AQ137" s="223">
        <v>910</v>
      </c>
      <c r="AR137" s="224">
        <v>-0.2175408426483233</v>
      </c>
      <c r="AS137" s="223">
        <v>342190.95396581216</v>
      </c>
      <c r="AT137" s="224">
        <v>6.3139260256513285E-2</v>
      </c>
      <c r="AU137" s="225">
        <v>403980.09249283391</v>
      </c>
      <c r="AV137" s="226">
        <v>7.4016705994166765E-2</v>
      </c>
    </row>
    <row r="138" spans="2:49" collapsed="1" x14ac:dyDescent="0.25">
      <c r="B138" s="145">
        <v>2004</v>
      </c>
      <c r="C138" s="232">
        <v>1371788</v>
      </c>
      <c r="D138" s="233">
        <v>0.10110279805206335</v>
      </c>
      <c r="E138" s="232">
        <v>149787</v>
      </c>
      <c r="F138" s="233">
        <v>-4.4555150154364287E-2</v>
      </c>
      <c r="G138" s="232">
        <v>111458</v>
      </c>
      <c r="H138" s="233">
        <v>-7.8988902385615289E-2</v>
      </c>
      <c r="I138" s="232">
        <v>650559</v>
      </c>
      <c r="J138" s="233">
        <v>-1.0765784875896967E-2</v>
      </c>
      <c r="K138" s="232">
        <v>112959</v>
      </c>
      <c r="L138" s="233">
        <v>-5.1282912694746607E-2</v>
      </c>
      <c r="M138" s="232">
        <v>1889908</v>
      </c>
      <c r="N138" s="233">
        <v>-5.0691300037851716E-3</v>
      </c>
      <c r="O138" s="232">
        <v>32483</v>
      </c>
      <c r="P138" s="233">
        <v>-0.17325019088826676</v>
      </c>
      <c r="Q138" s="232">
        <v>112750</v>
      </c>
      <c r="R138" s="233">
        <v>-6.1876388252301018E-3</v>
      </c>
      <c r="S138" s="232">
        <v>357430.27608646062</v>
      </c>
      <c r="T138" s="233">
        <v>9.1298473638788735E-2</v>
      </c>
      <c r="U138" s="232">
        <v>101267</v>
      </c>
      <c r="V138" s="233">
        <v>-4.1685593156181366E-2</v>
      </c>
      <c r="W138" s="232">
        <v>63791</v>
      </c>
      <c r="X138" s="233">
        <v>7.1937489497563512E-2</v>
      </c>
      <c r="Y138" s="232">
        <v>84343</v>
      </c>
      <c r="Z138" s="233">
        <v>0.24583456425406203</v>
      </c>
      <c r="AA138" s="232">
        <v>108029</v>
      </c>
      <c r="AB138" s="233">
        <v>0.1414005874521902</v>
      </c>
      <c r="AC138" s="232">
        <v>24758</v>
      </c>
      <c r="AD138" s="233">
        <v>-0.13518233896884169</v>
      </c>
      <c r="AE138" s="232">
        <v>28014</v>
      </c>
      <c r="AF138" s="233">
        <v>-8.5294638117147104E-3</v>
      </c>
      <c r="AG138" s="232">
        <v>56101</v>
      </c>
      <c r="AH138" s="233">
        <v>0.1729494658052646</v>
      </c>
      <c r="AI138" s="232">
        <v>38161</v>
      </c>
      <c r="AJ138" s="233">
        <v>0.10778564793311651</v>
      </c>
      <c r="AK138" s="232">
        <v>43323</v>
      </c>
      <c r="AL138" s="233">
        <v>4.7562626946513253E-2</v>
      </c>
      <c r="AM138" s="232">
        <v>10144</v>
      </c>
      <c r="AN138" s="233">
        <v>1.9907500502714726E-2</v>
      </c>
      <c r="AO138" s="232">
        <v>11338</v>
      </c>
      <c r="AP138" s="233">
        <v>0.24991731892845337</v>
      </c>
      <c r="AQ138" s="232">
        <v>15016</v>
      </c>
      <c r="AR138" s="233">
        <v>-0.18119853863351332</v>
      </c>
      <c r="AS138" s="232">
        <v>3644189.5079857344</v>
      </c>
      <c r="AT138" s="233">
        <v>-2.1854769041628197E-3</v>
      </c>
      <c r="AU138" s="234">
        <v>5015977.6090885326</v>
      </c>
      <c r="AV138" s="235">
        <v>2.4086403582092242E-2</v>
      </c>
    </row>
    <row r="139" spans="2:49" hidden="1" outlineLevel="1" x14ac:dyDescent="0.2">
      <c r="B139" s="43" t="s">
        <v>49</v>
      </c>
      <c r="C139" s="223">
        <v>71874</v>
      </c>
      <c r="D139" s="224">
        <v>3.1176023299522182E-2</v>
      </c>
      <c r="E139" s="223">
        <v>11683</v>
      </c>
      <c r="F139" s="224">
        <v>-9.0109034267912724E-2</v>
      </c>
      <c r="G139" s="223">
        <v>10229</v>
      </c>
      <c r="H139" s="224">
        <v>3.37544214249621E-2</v>
      </c>
      <c r="I139" s="223">
        <v>49519</v>
      </c>
      <c r="J139" s="224">
        <v>-0.10311164239658044</v>
      </c>
      <c r="K139" s="223">
        <v>7624</v>
      </c>
      <c r="L139" s="224">
        <v>-0.11912189485846336</v>
      </c>
      <c r="M139" s="223">
        <v>156966</v>
      </c>
      <c r="N139" s="224">
        <v>7.4557590278966357E-2</v>
      </c>
      <c r="O139" s="223">
        <v>2242</v>
      </c>
      <c r="P139" s="224">
        <v>-4.3107127614169904E-2</v>
      </c>
      <c r="Q139" s="223">
        <v>9110</v>
      </c>
      <c r="R139" s="224">
        <v>-0.13999811196072875</v>
      </c>
      <c r="S139" s="223">
        <v>50988.35594536861</v>
      </c>
      <c r="T139" s="224">
        <v>-0.16526482846706947</v>
      </c>
      <c r="U139" s="223">
        <v>14725</v>
      </c>
      <c r="V139" s="224">
        <v>-0.37882303311537646</v>
      </c>
      <c r="W139" s="223">
        <v>9254</v>
      </c>
      <c r="X139" s="224">
        <v>-0.17822573483704818</v>
      </c>
      <c r="Y139" s="223">
        <v>9654</v>
      </c>
      <c r="Z139" s="224">
        <v>-8.7005863438623043E-2</v>
      </c>
      <c r="AA139" s="223">
        <v>17356</v>
      </c>
      <c r="AB139" s="224">
        <v>0.11664414849128235</v>
      </c>
      <c r="AC139" s="223">
        <v>1956</v>
      </c>
      <c r="AD139" s="224">
        <v>-0.1451048951048951</v>
      </c>
      <c r="AE139" s="223">
        <v>2202</v>
      </c>
      <c r="AF139" s="224">
        <v>-0.18954729481045274</v>
      </c>
      <c r="AG139" s="223">
        <v>3999</v>
      </c>
      <c r="AH139" s="224">
        <v>0.29083279535183992</v>
      </c>
      <c r="AI139" s="223">
        <v>2501</v>
      </c>
      <c r="AJ139" s="224">
        <v>0.16001855287569566</v>
      </c>
      <c r="AK139" s="223">
        <v>2771</v>
      </c>
      <c r="AL139" s="224">
        <v>0.15651085141903165</v>
      </c>
      <c r="AM139" s="223">
        <v>823</v>
      </c>
      <c r="AN139" s="224">
        <v>3.2622333751568311E-2</v>
      </c>
      <c r="AO139" s="223">
        <v>970</v>
      </c>
      <c r="AP139" s="224">
        <v>0.25974025974025983</v>
      </c>
      <c r="AQ139" s="223">
        <v>1490</v>
      </c>
      <c r="AR139" s="224">
        <v>3.9776692254012591E-2</v>
      </c>
      <c r="AS139" s="223">
        <v>315074</v>
      </c>
      <c r="AT139" s="224">
        <v>-2.2574770979460257E-2</v>
      </c>
      <c r="AU139" s="225">
        <v>386948</v>
      </c>
      <c r="AV139" s="226">
        <v>-1.3018681195351656E-2</v>
      </c>
    </row>
    <row r="140" spans="2:49" hidden="1" outlineLevel="1" x14ac:dyDescent="0.2">
      <c r="B140" s="43" t="s">
        <v>50</v>
      </c>
      <c r="C140" s="223">
        <v>71346</v>
      </c>
      <c r="D140" s="224">
        <v>-4.4157444870180362E-2</v>
      </c>
      <c r="E140" s="223">
        <v>9262</v>
      </c>
      <c r="F140" s="224">
        <v>-0.26846220677671595</v>
      </c>
      <c r="G140" s="223">
        <v>7702</v>
      </c>
      <c r="H140" s="224">
        <v>-0.17218400687876179</v>
      </c>
      <c r="I140" s="223">
        <v>63754</v>
      </c>
      <c r="J140" s="224">
        <v>-9.9494335998192018E-2</v>
      </c>
      <c r="K140" s="223">
        <v>6681</v>
      </c>
      <c r="L140" s="224">
        <v>-0.1384912959381045</v>
      </c>
      <c r="M140" s="223">
        <v>150018</v>
      </c>
      <c r="N140" s="224">
        <v>-5.0344683517860922E-2</v>
      </c>
      <c r="O140" s="223">
        <v>2248</v>
      </c>
      <c r="P140" s="224">
        <v>0.18816067653276947</v>
      </c>
      <c r="Q140" s="223">
        <v>5564</v>
      </c>
      <c r="R140" s="224">
        <v>-0.14610190300798032</v>
      </c>
      <c r="S140" s="223">
        <v>54216.000824953931</v>
      </c>
      <c r="T140" s="224">
        <v>3.5287916793412144E-2</v>
      </c>
      <c r="U140" s="223">
        <v>17133</v>
      </c>
      <c r="V140" s="224">
        <v>-7.4592200496921279E-2</v>
      </c>
      <c r="W140" s="223">
        <v>10612</v>
      </c>
      <c r="X140" s="224">
        <v>-2.2205841702754969E-2</v>
      </c>
      <c r="Y140" s="223">
        <v>9928</v>
      </c>
      <c r="Z140" s="224">
        <v>9.7622996130458883E-2</v>
      </c>
      <c r="AA140" s="223">
        <v>16543</v>
      </c>
      <c r="AB140" s="224">
        <v>0.18536830037259966</v>
      </c>
      <c r="AC140" s="223">
        <v>3003</v>
      </c>
      <c r="AD140" s="224">
        <v>0.10040307805056803</v>
      </c>
      <c r="AE140" s="223">
        <v>2769</v>
      </c>
      <c r="AF140" s="224">
        <v>-0.21491352424156507</v>
      </c>
      <c r="AG140" s="223">
        <v>4791</v>
      </c>
      <c r="AH140" s="224">
        <v>0.34957746478873242</v>
      </c>
      <c r="AI140" s="223">
        <v>2648</v>
      </c>
      <c r="AJ140" s="224">
        <v>0.13941480206540446</v>
      </c>
      <c r="AK140" s="223">
        <v>2234</v>
      </c>
      <c r="AL140" s="224">
        <v>-0.16485981308411213</v>
      </c>
      <c r="AM140" s="223">
        <v>750</v>
      </c>
      <c r="AN140" s="224">
        <v>0.24792013311148087</v>
      </c>
      <c r="AO140" s="223">
        <v>614</v>
      </c>
      <c r="AP140" s="224">
        <v>-0.41131351869606902</v>
      </c>
      <c r="AQ140" s="223">
        <v>965</v>
      </c>
      <c r="AR140" s="224">
        <v>-0.26504188880426505</v>
      </c>
      <c r="AS140" s="223">
        <v>317218.69160602376</v>
      </c>
      <c r="AT140" s="224">
        <v>-5.8772292149257721E-2</v>
      </c>
      <c r="AU140" s="225">
        <v>388564.64744857885</v>
      </c>
      <c r="AV140" s="226">
        <v>-5.6122918171443548E-2</v>
      </c>
    </row>
    <row r="141" spans="2:49" hidden="1" outlineLevel="1" x14ac:dyDescent="0.2">
      <c r="B141" s="43" t="s">
        <v>51</v>
      </c>
      <c r="C141" s="223">
        <v>93003</v>
      </c>
      <c r="D141" s="224">
        <v>8.3702876473203958E-3</v>
      </c>
      <c r="E141" s="223">
        <v>15397</v>
      </c>
      <c r="F141" s="224">
        <v>8.7896559033420418E-2</v>
      </c>
      <c r="G141" s="223">
        <v>9380</v>
      </c>
      <c r="H141" s="224">
        <v>-0.19054193993786672</v>
      </c>
      <c r="I141" s="223">
        <v>59933</v>
      </c>
      <c r="J141" s="224">
        <v>3.7190225668005006E-2</v>
      </c>
      <c r="K141" s="223">
        <v>8653</v>
      </c>
      <c r="L141" s="224">
        <v>-0.1512506130456106</v>
      </c>
      <c r="M141" s="223">
        <v>200862</v>
      </c>
      <c r="N141" s="224">
        <v>0.19576373096476929</v>
      </c>
      <c r="O141" s="223">
        <v>3958</v>
      </c>
      <c r="P141" s="224">
        <v>1.4091724314629683E-2</v>
      </c>
      <c r="Q141" s="223">
        <v>7634</v>
      </c>
      <c r="R141" s="224">
        <v>0.16247906197654949</v>
      </c>
      <c r="S141" s="223">
        <v>29280.60538694778</v>
      </c>
      <c r="T141" s="224">
        <v>5.2200312347192579E-3</v>
      </c>
      <c r="U141" s="223">
        <v>8591</v>
      </c>
      <c r="V141" s="224">
        <v>-0.16665049956348821</v>
      </c>
      <c r="W141" s="223">
        <v>3219</v>
      </c>
      <c r="X141" s="224">
        <v>-0.31930640727426518</v>
      </c>
      <c r="Y141" s="223">
        <v>6846</v>
      </c>
      <c r="Z141" s="224">
        <v>9.1343854615016706E-2</v>
      </c>
      <c r="AA141" s="223">
        <v>10625</v>
      </c>
      <c r="AB141" s="224">
        <v>0.35904323356357115</v>
      </c>
      <c r="AC141" s="223">
        <v>3479</v>
      </c>
      <c r="AD141" s="224">
        <v>1.4285714285714235E-2</v>
      </c>
      <c r="AE141" s="223">
        <v>2462</v>
      </c>
      <c r="AF141" s="224">
        <v>-8.1343283582089532E-2</v>
      </c>
      <c r="AG141" s="223">
        <v>5048</v>
      </c>
      <c r="AH141" s="224">
        <v>0.6304909560723515</v>
      </c>
      <c r="AI141" s="223">
        <v>3578</v>
      </c>
      <c r="AJ141" s="224">
        <v>0.26610049539985847</v>
      </c>
      <c r="AK141" s="223">
        <v>3438</v>
      </c>
      <c r="AL141" s="224">
        <v>-7.0810810810810865E-2</v>
      </c>
      <c r="AM141" s="223">
        <v>803</v>
      </c>
      <c r="AN141" s="224">
        <v>8.075370121130554E-2</v>
      </c>
      <c r="AO141" s="223">
        <v>702</v>
      </c>
      <c r="AP141" s="224">
        <v>6.6869300911854168E-2</v>
      </c>
      <c r="AQ141" s="223">
        <v>1624</v>
      </c>
      <c r="AR141" s="224">
        <v>-0.13525026624068159</v>
      </c>
      <c r="AS141" s="223">
        <v>356232.86392594181</v>
      </c>
      <c r="AT141" s="224">
        <v>0.11216131683474728</v>
      </c>
      <c r="AU141" s="225">
        <v>449235.87229622941</v>
      </c>
      <c r="AV141" s="226">
        <v>8.8956910666406985E-2</v>
      </c>
    </row>
    <row r="142" spans="2:49" hidden="1" outlineLevel="1" x14ac:dyDescent="0.2">
      <c r="B142" s="43" t="s">
        <v>52</v>
      </c>
      <c r="C142" s="223">
        <v>137344</v>
      </c>
      <c r="D142" s="224">
        <v>8.1304077406961328E-2</v>
      </c>
      <c r="E142" s="223">
        <v>11211</v>
      </c>
      <c r="F142" s="224">
        <v>-5.8526203777600205E-3</v>
      </c>
      <c r="G142" s="223">
        <v>7152</v>
      </c>
      <c r="H142" s="224">
        <v>-0.11953711682875789</v>
      </c>
      <c r="I142" s="223">
        <v>45164</v>
      </c>
      <c r="J142" s="224">
        <v>-9.0334145702833935E-2</v>
      </c>
      <c r="K142" s="223">
        <v>6161</v>
      </c>
      <c r="L142" s="224">
        <v>-0.29020737327188939</v>
      </c>
      <c r="M142" s="223">
        <v>163548</v>
      </c>
      <c r="N142" s="224">
        <v>9.5688875489900571E-2</v>
      </c>
      <c r="O142" s="223">
        <v>3804</v>
      </c>
      <c r="P142" s="224">
        <v>-0.20067241017020387</v>
      </c>
      <c r="Q142" s="223">
        <v>7566</v>
      </c>
      <c r="R142" s="224">
        <v>-0.1414955179847952</v>
      </c>
      <c r="S142" s="223">
        <v>4488.0542046701075</v>
      </c>
      <c r="T142" s="224">
        <v>-9.9587607155606994E-2</v>
      </c>
      <c r="U142" s="223">
        <v>929</v>
      </c>
      <c r="V142" s="224">
        <v>-0.60008609556607828</v>
      </c>
      <c r="W142" s="223">
        <v>1167</v>
      </c>
      <c r="X142" s="224">
        <v>5.1679586563306845E-3</v>
      </c>
      <c r="Y142" s="223">
        <v>2162</v>
      </c>
      <c r="Z142" s="224">
        <v>0.64912280701754388</v>
      </c>
      <c r="AA142" s="223">
        <v>230</v>
      </c>
      <c r="AB142" s="224">
        <v>0.21052631578947367</v>
      </c>
      <c r="AC142" s="223">
        <v>2205</v>
      </c>
      <c r="AD142" s="224">
        <v>-0.1155234657039711</v>
      </c>
      <c r="AE142" s="223">
        <v>1668</v>
      </c>
      <c r="AF142" s="224">
        <v>-0.24353741496598635</v>
      </c>
      <c r="AG142" s="223">
        <v>4071</v>
      </c>
      <c r="AH142" s="224">
        <v>0.54732041049030777</v>
      </c>
      <c r="AI142" s="223">
        <v>3198</v>
      </c>
      <c r="AJ142" s="224">
        <v>-7.7588693394865849E-2</v>
      </c>
      <c r="AK142" s="223">
        <v>3486</v>
      </c>
      <c r="AL142" s="224">
        <v>-0.3594266813671444</v>
      </c>
      <c r="AM142" s="223">
        <v>646</v>
      </c>
      <c r="AN142" s="224">
        <v>-0.242672919109027</v>
      </c>
      <c r="AO142" s="223">
        <v>787</v>
      </c>
      <c r="AP142" s="224">
        <v>-9.3317972350230427E-2</v>
      </c>
      <c r="AQ142" s="223">
        <v>1844</v>
      </c>
      <c r="AR142" s="224">
        <v>-0.17898486197684771</v>
      </c>
      <c r="AS142" s="223">
        <v>266998.0690694587</v>
      </c>
      <c r="AT142" s="224">
        <v>4.6777040044518881E-3</v>
      </c>
      <c r="AU142" s="225">
        <v>404342.15037353599</v>
      </c>
      <c r="AV142" s="226">
        <v>2.9457267449985558E-2</v>
      </c>
    </row>
    <row r="143" spans="2:49" hidden="1" outlineLevel="1" x14ac:dyDescent="0.2">
      <c r="B143" s="43" t="s">
        <v>53</v>
      </c>
      <c r="C143" s="223">
        <v>210662</v>
      </c>
      <c r="D143" s="224">
        <v>0.14301991828673444</v>
      </c>
      <c r="E143" s="223">
        <v>12744</v>
      </c>
      <c r="F143" s="224">
        <v>-9.4564831261101268E-2</v>
      </c>
      <c r="G143" s="223">
        <v>11310</v>
      </c>
      <c r="H143" s="224">
        <v>-2.5923693049694219E-2</v>
      </c>
      <c r="I143" s="223">
        <v>48293</v>
      </c>
      <c r="J143" s="224">
        <v>-7.0090308666936219E-2</v>
      </c>
      <c r="K143" s="223">
        <v>12803</v>
      </c>
      <c r="L143" s="224">
        <v>-0.11818995798608722</v>
      </c>
      <c r="M143" s="223">
        <v>178511</v>
      </c>
      <c r="N143" s="224">
        <v>8.2199670207090625E-2</v>
      </c>
      <c r="O143" s="223">
        <v>4596</v>
      </c>
      <c r="P143" s="224">
        <v>-0.12290076335877864</v>
      </c>
      <c r="Q143" s="223">
        <v>15598</v>
      </c>
      <c r="R143" s="224">
        <v>-0.26570002824592787</v>
      </c>
      <c r="S143" s="223">
        <v>3103.1848688813311</v>
      </c>
      <c r="T143" s="224">
        <v>-0.31859403440759382</v>
      </c>
      <c r="U143" s="223">
        <v>647</v>
      </c>
      <c r="V143" s="224">
        <v>-0.67073791348600509</v>
      </c>
      <c r="W143" s="223">
        <v>825</v>
      </c>
      <c r="X143" s="224">
        <v>-0.18719211822660098</v>
      </c>
      <c r="Y143" s="223">
        <v>1535</v>
      </c>
      <c r="Z143" s="224">
        <v>4.2798913043478271E-2</v>
      </c>
      <c r="AA143" s="223">
        <v>97</v>
      </c>
      <c r="AB143" s="224">
        <v>-5.8252427184465994E-2</v>
      </c>
      <c r="AC143" s="223">
        <v>1820</v>
      </c>
      <c r="AD143" s="224">
        <v>-0.21246213760276933</v>
      </c>
      <c r="AE143" s="223">
        <v>1747</v>
      </c>
      <c r="AF143" s="224">
        <v>-0.38290356764394207</v>
      </c>
      <c r="AG143" s="223">
        <v>4986</v>
      </c>
      <c r="AH143" s="224">
        <v>0.28770661157024802</v>
      </c>
      <c r="AI143" s="223">
        <v>3333</v>
      </c>
      <c r="AJ143" s="224">
        <v>-0.17171968190854869</v>
      </c>
      <c r="AK143" s="223">
        <v>7314</v>
      </c>
      <c r="AL143" s="224">
        <v>-0.25168815224063845</v>
      </c>
      <c r="AM143" s="223">
        <v>581</v>
      </c>
      <c r="AN143" s="224">
        <v>-5.8346839546191243E-2</v>
      </c>
      <c r="AO143" s="223">
        <v>782</v>
      </c>
      <c r="AP143" s="224">
        <v>-0.35157545605306795</v>
      </c>
      <c r="AQ143" s="223">
        <v>2398</v>
      </c>
      <c r="AR143" s="224">
        <v>-9.0633295411452375E-2</v>
      </c>
      <c r="AS143" s="223">
        <v>309917.63615734654</v>
      </c>
      <c r="AT143" s="224">
        <v>-1.7375467563121916E-2</v>
      </c>
      <c r="AU143" s="225">
        <v>520579.77917726483</v>
      </c>
      <c r="AV143" s="226">
        <v>4.1782281079635331E-2</v>
      </c>
    </row>
    <row r="144" spans="2:49" hidden="1" outlineLevel="1" x14ac:dyDescent="0.2">
      <c r="B144" s="43" t="s">
        <v>54</v>
      </c>
      <c r="C144" s="223">
        <v>156474</v>
      </c>
      <c r="D144" s="224">
        <v>0.14803700741762471</v>
      </c>
      <c r="E144" s="223">
        <v>15501</v>
      </c>
      <c r="F144" s="224">
        <v>-0.15750856024783955</v>
      </c>
      <c r="G144" s="223">
        <v>12007</v>
      </c>
      <c r="H144" s="224">
        <v>-0.10308508254276538</v>
      </c>
      <c r="I144" s="223">
        <v>44490</v>
      </c>
      <c r="J144" s="224">
        <v>-4.9460527721397307E-2</v>
      </c>
      <c r="K144" s="223">
        <v>8960</v>
      </c>
      <c r="L144" s="224">
        <v>-0.11532385466034756</v>
      </c>
      <c r="M144" s="223">
        <v>166085</v>
      </c>
      <c r="N144" s="224">
        <v>7.2595644648807856E-2</v>
      </c>
      <c r="O144" s="223">
        <v>4379</v>
      </c>
      <c r="P144" s="224">
        <v>-5.5028053517479525E-2</v>
      </c>
      <c r="Q144" s="223">
        <v>9174</v>
      </c>
      <c r="R144" s="224">
        <v>-0.18518518518518523</v>
      </c>
      <c r="S144" s="223">
        <v>5994.0475141129</v>
      </c>
      <c r="T144" s="224">
        <v>-1.1270524746928245E-2</v>
      </c>
      <c r="U144" s="223">
        <v>2148</v>
      </c>
      <c r="V144" s="224">
        <v>-8.6346235644406688E-2</v>
      </c>
      <c r="W144" s="223">
        <v>1662</v>
      </c>
      <c r="X144" s="224">
        <v>0.1956834532374101</v>
      </c>
      <c r="Y144" s="223">
        <v>2079</v>
      </c>
      <c r="Z144" s="224">
        <v>-6.1823104693140785E-2</v>
      </c>
      <c r="AA144" s="223">
        <v>105</v>
      </c>
      <c r="AB144" s="224">
        <v>-9.4339622641509413E-3</v>
      </c>
      <c r="AC144" s="223">
        <v>2404</v>
      </c>
      <c r="AD144" s="224">
        <v>-1.5963978714695015E-2</v>
      </c>
      <c r="AE144" s="223">
        <v>2204</v>
      </c>
      <c r="AF144" s="224">
        <v>-0.12435439014700045</v>
      </c>
      <c r="AG144" s="223">
        <v>3877</v>
      </c>
      <c r="AH144" s="224">
        <v>0.21383844708829058</v>
      </c>
      <c r="AI144" s="223">
        <v>3630</v>
      </c>
      <c r="AJ144" s="224">
        <v>0.18318122555410699</v>
      </c>
      <c r="AK144" s="223">
        <v>6021</v>
      </c>
      <c r="AL144" s="224">
        <v>-0.23328664204762506</v>
      </c>
      <c r="AM144" s="223">
        <v>731</v>
      </c>
      <c r="AN144" s="224">
        <v>-0.17680180180180183</v>
      </c>
      <c r="AO144" s="223">
        <v>764</v>
      </c>
      <c r="AP144" s="224">
        <v>-3.5353535353535359E-2</v>
      </c>
      <c r="AQ144" s="223">
        <v>1966</v>
      </c>
      <c r="AR144" s="224">
        <v>-6.7362428842504762E-2</v>
      </c>
      <c r="AS144" s="223">
        <v>288186.44152904116</v>
      </c>
      <c r="AT144" s="224">
        <v>-6.7210635732006807E-4</v>
      </c>
      <c r="AU144" s="225">
        <v>444660.58956604853</v>
      </c>
      <c r="AV144" s="226">
        <v>4.7054680117300185E-2</v>
      </c>
    </row>
    <row r="145" spans="2:49" hidden="1" outlineLevel="1" x14ac:dyDescent="0.2">
      <c r="B145" s="43" t="s">
        <v>55</v>
      </c>
      <c r="C145" s="223">
        <v>102479</v>
      </c>
      <c r="D145" s="224">
        <v>0.1364331973030517</v>
      </c>
      <c r="E145" s="223">
        <v>10669</v>
      </c>
      <c r="F145" s="224">
        <v>0.14070351758793964</v>
      </c>
      <c r="G145" s="223">
        <v>8849</v>
      </c>
      <c r="H145" s="224">
        <v>2.6089981447124266E-2</v>
      </c>
      <c r="I145" s="223">
        <v>39097</v>
      </c>
      <c r="J145" s="224">
        <v>-0.10500412050178554</v>
      </c>
      <c r="K145" s="223">
        <v>6163</v>
      </c>
      <c r="L145" s="224">
        <v>-0.22837110304244401</v>
      </c>
      <c r="M145" s="223">
        <v>137497</v>
      </c>
      <c r="N145" s="224">
        <v>-3.6650131719074053E-2</v>
      </c>
      <c r="O145" s="223">
        <v>4436</v>
      </c>
      <c r="P145" s="224">
        <v>-3.711742999782941E-2</v>
      </c>
      <c r="Q145" s="223">
        <v>6427</v>
      </c>
      <c r="R145" s="224">
        <v>-0.11534755677907782</v>
      </c>
      <c r="S145" s="223">
        <v>4803.2186642796196</v>
      </c>
      <c r="T145" s="224">
        <v>2.6852585207999935E-2</v>
      </c>
      <c r="U145" s="223">
        <v>2129</v>
      </c>
      <c r="V145" s="224">
        <v>0.1633879781420764</v>
      </c>
      <c r="W145" s="223">
        <v>931</v>
      </c>
      <c r="X145" s="224">
        <v>0.25981055480378901</v>
      </c>
      <c r="Y145" s="223">
        <v>1614</v>
      </c>
      <c r="Z145" s="224">
        <v>-0.20453425332676201</v>
      </c>
      <c r="AA145" s="223">
        <v>129</v>
      </c>
      <c r="AB145" s="224">
        <v>0.61250000000000004</v>
      </c>
      <c r="AC145" s="223">
        <v>1626</v>
      </c>
      <c r="AD145" s="224">
        <v>-0.36335160532498045</v>
      </c>
      <c r="AE145" s="223">
        <v>1693</v>
      </c>
      <c r="AF145" s="224">
        <v>-5.0476724621424607E-2</v>
      </c>
      <c r="AG145" s="223">
        <v>3235</v>
      </c>
      <c r="AH145" s="224">
        <v>0.25436215587436983</v>
      </c>
      <c r="AI145" s="223">
        <v>2608</v>
      </c>
      <c r="AJ145" s="224">
        <v>3.0422757803239886E-2</v>
      </c>
      <c r="AK145" s="223">
        <v>3493</v>
      </c>
      <c r="AL145" s="224">
        <v>-8.7274627645675507E-2</v>
      </c>
      <c r="AM145" s="223">
        <v>811</v>
      </c>
      <c r="AN145" s="224">
        <v>0.24769230769230766</v>
      </c>
      <c r="AO145" s="223">
        <v>852</v>
      </c>
      <c r="AP145" s="224">
        <v>0.39901477832512322</v>
      </c>
      <c r="AQ145" s="223">
        <v>1348</v>
      </c>
      <c r="AR145" s="224">
        <v>-8.2993197278911524E-2</v>
      </c>
      <c r="AS145" s="223">
        <v>233608.02120403544</v>
      </c>
      <c r="AT145" s="224">
        <v>-4.6210357921325995E-2</v>
      </c>
      <c r="AU145" s="225">
        <v>336087.15763723268</v>
      </c>
      <c r="AV145" s="226">
        <v>2.9393607762648877E-3</v>
      </c>
    </row>
    <row r="146" spans="2:49" hidden="1" outlineLevel="1" x14ac:dyDescent="0.2">
      <c r="B146" s="43" t="s">
        <v>56</v>
      </c>
      <c r="C146" s="223">
        <v>98795</v>
      </c>
      <c r="D146" s="224">
        <v>0.22103298686210771</v>
      </c>
      <c r="E146" s="223">
        <v>14212</v>
      </c>
      <c r="F146" s="224">
        <v>6.3215381162564421E-2</v>
      </c>
      <c r="G146" s="223">
        <v>9945</v>
      </c>
      <c r="H146" s="224">
        <v>7.4554294975688773E-2</v>
      </c>
      <c r="I146" s="223">
        <v>53175</v>
      </c>
      <c r="J146" s="224">
        <v>0.15319554986879491</v>
      </c>
      <c r="K146" s="223">
        <v>10944</v>
      </c>
      <c r="L146" s="224">
        <v>0.14716981132075468</v>
      </c>
      <c r="M146" s="223">
        <v>160042</v>
      </c>
      <c r="N146" s="224">
        <v>6.8806389784892286E-2</v>
      </c>
      <c r="O146" s="223">
        <v>4112</v>
      </c>
      <c r="P146" s="224">
        <v>-0.29078992756122801</v>
      </c>
      <c r="Q146" s="223">
        <v>5090</v>
      </c>
      <c r="R146" s="224">
        <v>-0.19411019632678905</v>
      </c>
      <c r="S146" s="223">
        <v>4496.9468874210952</v>
      </c>
      <c r="T146" s="224">
        <v>-3.2088833639563386E-2</v>
      </c>
      <c r="U146" s="223">
        <v>1940</v>
      </c>
      <c r="V146" s="224">
        <v>2.9723991507430991E-2</v>
      </c>
      <c r="W146" s="223">
        <v>550</v>
      </c>
      <c r="X146" s="224">
        <v>6.7961165048543659E-2</v>
      </c>
      <c r="Y146" s="223">
        <v>1650</v>
      </c>
      <c r="Z146" s="224">
        <v>-0.15079773546062791</v>
      </c>
      <c r="AA146" s="223">
        <v>357</v>
      </c>
      <c r="AB146" s="224">
        <v>0.17049180327868863</v>
      </c>
      <c r="AC146" s="223">
        <v>2186</v>
      </c>
      <c r="AD146" s="224">
        <v>-0.22619469026548678</v>
      </c>
      <c r="AE146" s="223">
        <v>2028</v>
      </c>
      <c r="AF146" s="224">
        <v>-0.15920398009950254</v>
      </c>
      <c r="AG146" s="223">
        <v>4776</v>
      </c>
      <c r="AH146" s="224">
        <v>0.37320299022426684</v>
      </c>
      <c r="AI146" s="223">
        <v>2866</v>
      </c>
      <c r="AJ146" s="224">
        <v>0.11387485425573263</v>
      </c>
      <c r="AK146" s="223">
        <v>2881</v>
      </c>
      <c r="AL146" s="224">
        <v>3.4099066762383279E-2</v>
      </c>
      <c r="AM146" s="223">
        <v>693</v>
      </c>
      <c r="AN146" s="224">
        <v>0.125</v>
      </c>
      <c r="AO146" s="223">
        <v>747</v>
      </c>
      <c r="AP146" s="224">
        <v>5.508474576271194E-2</v>
      </c>
      <c r="AQ146" s="223">
        <v>1644</v>
      </c>
      <c r="AR146" s="224">
        <v>-0.44119646498980281</v>
      </c>
      <c r="AS146" s="223">
        <v>279838.64939371048</v>
      </c>
      <c r="AT146" s="224">
        <v>6.3564877486094185E-2</v>
      </c>
      <c r="AU146" s="225">
        <v>378633.87042669737</v>
      </c>
      <c r="AV146" s="226">
        <v>0.10060017479656969</v>
      </c>
    </row>
    <row r="147" spans="2:49" s="222" customFormat="1" ht="15" customHeight="1" collapsed="1" x14ac:dyDescent="0.2">
      <c r="B147" s="30" t="s">
        <v>73</v>
      </c>
      <c r="C147" s="31">
        <v>540428</v>
      </c>
      <c r="D147" s="32">
        <v>9.4868122228277452E-2</v>
      </c>
      <c r="E147" s="31">
        <v>95747</v>
      </c>
      <c r="F147" s="32">
        <v>2.2468310498382049E-2</v>
      </c>
      <c r="G147" s="31">
        <v>75230</v>
      </c>
      <c r="H147" s="32">
        <v>-8.4659561006472983E-2</v>
      </c>
      <c r="I147" s="31">
        <v>438008</v>
      </c>
      <c r="J147" s="32">
        <v>3.4374616249303269E-2</v>
      </c>
      <c r="K147" s="31">
        <v>77681</v>
      </c>
      <c r="L147" s="32">
        <v>-7.6973348067348679E-2</v>
      </c>
      <c r="M147" s="31">
        <v>1058032</v>
      </c>
      <c r="N147" s="32">
        <v>-2.9970973355263775E-2</v>
      </c>
      <c r="O147" s="31">
        <v>17653</v>
      </c>
      <c r="P147" s="32">
        <v>0.13371010211290213</v>
      </c>
      <c r="Q147" s="31">
        <v>70965</v>
      </c>
      <c r="R147" s="32">
        <v>-3.5264209682023928E-2</v>
      </c>
      <c r="S147" s="31">
        <v>312733.73200784158</v>
      </c>
      <c r="T147" s="32">
        <v>-0.10703569104359867</v>
      </c>
      <c r="U147" s="31">
        <v>109958</v>
      </c>
      <c r="V147" s="32">
        <v>-0.27517105904997952</v>
      </c>
      <c r="W147" s="31">
        <v>58133</v>
      </c>
      <c r="X147" s="32">
        <v>-6.0203372294162394E-2</v>
      </c>
      <c r="Y147" s="31">
        <v>58124</v>
      </c>
      <c r="Z147" s="32">
        <v>-3.0135157683964575E-2</v>
      </c>
      <c r="AA147" s="31">
        <v>86521</v>
      </c>
      <c r="AB147" s="32">
        <v>0.12757389355158222</v>
      </c>
      <c r="AC147" s="31">
        <v>18396</v>
      </c>
      <c r="AD147" s="32">
        <v>4.6178343949044631E-2</v>
      </c>
      <c r="AE147" s="31">
        <v>20406</v>
      </c>
      <c r="AF147" s="32">
        <v>4.7267355982274495E-3</v>
      </c>
      <c r="AG147" s="31">
        <v>22790</v>
      </c>
      <c r="AH147" s="32">
        <v>-0.18833250231497967</v>
      </c>
      <c r="AI147" s="31">
        <v>17392</v>
      </c>
      <c r="AJ147" s="32">
        <v>-6.1312607944732256E-2</v>
      </c>
      <c r="AK147" s="31">
        <v>18489</v>
      </c>
      <c r="AL147" s="32">
        <v>-7.5041272699984951E-2</v>
      </c>
      <c r="AM147" s="31">
        <v>6249</v>
      </c>
      <c r="AN147" s="32">
        <v>-4.4607296479209912E-3</v>
      </c>
      <c r="AO147" s="31">
        <v>5324</v>
      </c>
      <c r="AP147" s="32">
        <v>-0.17045808663134931</v>
      </c>
      <c r="AQ147" s="31">
        <v>9684</v>
      </c>
      <c r="AR147" s="32">
        <v>7.0291777188328908E-2</v>
      </c>
      <c r="AS147" s="31">
        <v>2264778.3210899089</v>
      </c>
      <c r="AT147" s="32">
        <v>-3.2041070372916591E-2</v>
      </c>
      <c r="AU147" s="31">
        <v>2805206.9034340605</v>
      </c>
      <c r="AV147" s="32">
        <v>-9.9318776630201722E-3</v>
      </c>
      <c r="AW147" s="216"/>
    </row>
    <row r="148" spans="2:49" hidden="1" outlineLevel="1" x14ac:dyDescent="0.2">
      <c r="B148" s="43" t="s">
        <v>58</v>
      </c>
      <c r="C148" s="223">
        <v>108868</v>
      </c>
      <c r="D148" s="224">
        <v>0.452793680024554</v>
      </c>
      <c r="E148" s="223">
        <v>13811</v>
      </c>
      <c r="F148" s="224">
        <v>-4.3493316711683661E-2</v>
      </c>
      <c r="G148" s="223">
        <v>11806</v>
      </c>
      <c r="H148" s="224">
        <v>-1.1388377156255181E-2</v>
      </c>
      <c r="I148" s="223">
        <v>65444</v>
      </c>
      <c r="J148" s="224">
        <v>0.20149075620995438</v>
      </c>
      <c r="K148" s="223">
        <v>15771</v>
      </c>
      <c r="L148" s="224">
        <v>-6.889833510449872E-2</v>
      </c>
      <c r="M148" s="223">
        <v>154803</v>
      </c>
      <c r="N148" s="224">
        <v>0.11696117408527118</v>
      </c>
      <c r="O148" s="223">
        <v>2491</v>
      </c>
      <c r="P148" s="224">
        <v>0.25050200803212852</v>
      </c>
      <c r="Q148" s="223">
        <v>11365</v>
      </c>
      <c r="R148" s="224">
        <v>-3.4081251062383133E-2</v>
      </c>
      <c r="S148" s="223">
        <v>23065.90752177481</v>
      </c>
      <c r="T148" s="224">
        <v>-5.6961264010673474E-2</v>
      </c>
      <c r="U148" s="223">
        <v>8330</v>
      </c>
      <c r="V148" s="224">
        <v>-0.23282372444280719</v>
      </c>
      <c r="W148" s="223">
        <v>4408</v>
      </c>
      <c r="X148" s="224">
        <v>0.18974358974358974</v>
      </c>
      <c r="Y148" s="223">
        <v>4580</v>
      </c>
      <c r="Z148" s="224">
        <v>-4.9398090493980917E-2</v>
      </c>
      <c r="AA148" s="223">
        <v>5748</v>
      </c>
      <c r="AB148" s="224">
        <v>0.13171884229178965</v>
      </c>
      <c r="AC148" s="223">
        <v>2539</v>
      </c>
      <c r="AD148" s="224">
        <v>0.21367112810707467</v>
      </c>
      <c r="AE148" s="223">
        <v>2458</v>
      </c>
      <c r="AF148" s="224">
        <v>-0.18690043003638768</v>
      </c>
      <c r="AG148" s="223">
        <v>3840</v>
      </c>
      <c r="AH148" s="224">
        <v>0.14319738017267047</v>
      </c>
      <c r="AI148" s="223">
        <v>2318</v>
      </c>
      <c r="AJ148" s="224">
        <v>3.9461883408071774E-2</v>
      </c>
      <c r="AK148" s="223">
        <v>3267</v>
      </c>
      <c r="AL148" s="224">
        <v>0.14792691496837662</v>
      </c>
      <c r="AM148" s="223">
        <v>1000</v>
      </c>
      <c r="AN148" s="224">
        <v>0.62866449511400657</v>
      </c>
      <c r="AO148" s="223">
        <v>757</v>
      </c>
      <c r="AP148" s="224">
        <v>0.24302134646962226</v>
      </c>
      <c r="AQ148" s="223">
        <v>1983</v>
      </c>
      <c r="AR148" s="224">
        <v>0.26871401151631469</v>
      </c>
      <c r="AS148" s="223">
        <v>316720.71345724462</v>
      </c>
      <c r="AT148" s="224">
        <v>8.8636697371514694E-2</v>
      </c>
      <c r="AU148" s="225">
        <v>425589.16625092464</v>
      </c>
      <c r="AV148" s="226">
        <v>0.16322473143099914</v>
      </c>
    </row>
    <row r="149" spans="2:49" hidden="1" outlineLevel="1" x14ac:dyDescent="0.2">
      <c r="B149" s="43" t="s">
        <v>59</v>
      </c>
      <c r="C149" s="223">
        <v>77890</v>
      </c>
      <c r="D149" s="224">
        <v>-8.3787185489278104E-2</v>
      </c>
      <c r="E149" s="223">
        <v>13246</v>
      </c>
      <c r="F149" s="224">
        <v>-7.2668720246429563E-2</v>
      </c>
      <c r="G149" s="223">
        <v>11104</v>
      </c>
      <c r="H149" s="224">
        <v>4.3020852902498685E-2</v>
      </c>
      <c r="I149" s="223">
        <v>68420</v>
      </c>
      <c r="J149" s="224">
        <v>-1.8491156091752892E-2</v>
      </c>
      <c r="K149" s="223">
        <v>14037</v>
      </c>
      <c r="L149" s="224">
        <v>-0.13634405955823536</v>
      </c>
      <c r="M149" s="223">
        <v>139727</v>
      </c>
      <c r="N149" s="224">
        <v>-0.24910657186923979</v>
      </c>
      <c r="O149" s="223">
        <v>2478</v>
      </c>
      <c r="P149" s="224">
        <v>-3.76699029126214E-2</v>
      </c>
      <c r="Q149" s="223">
        <v>10785</v>
      </c>
      <c r="R149" s="224">
        <v>-4.5575221238938091E-2</v>
      </c>
      <c r="S149" s="223">
        <v>50791.282581757092</v>
      </c>
      <c r="T149" s="224">
        <v>-0.19686566369378522</v>
      </c>
      <c r="U149" s="223">
        <v>16531</v>
      </c>
      <c r="V149" s="224">
        <v>-0.38438908129445504</v>
      </c>
      <c r="W149" s="223">
        <v>9356</v>
      </c>
      <c r="X149" s="224">
        <v>-0.24657754871960058</v>
      </c>
      <c r="Y149" s="223">
        <v>9912</v>
      </c>
      <c r="Z149" s="224">
        <v>-8.6451612903225783E-2</v>
      </c>
      <c r="AA149" s="223">
        <v>14993</v>
      </c>
      <c r="AB149" s="224">
        <v>0.14275914634146347</v>
      </c>
      <c r="AC149" s="223">
        <v>2916</v>
      </c>
      <c r="AD149" s="224">
        <v>0.20049403046521208</v>
      </c>
      <c r="AE149" s="223">
        <v>2495</v>
      </c>
      <c r="AF149" s="224">
        <v>-0.35429606625258803</v>
      </c>
      <c r="AG149" s="223">
        <v>2811</v>
      </c>
      <c r="AH149" s="224">
        <v>-6.7042814470627321E-2</v>
      </c>
      <c r="AI149" s="223">
        <v>2013</v>
      </c>
      <c r="AJ149" s="224">
        <v>-0.30753353973168218</v>
      </c>
      <c r="AK149" s="223">
        <v>2239</v>
      </c>
      <c r="AL149" s="224">
        <v>-0.36355884025014218</v>
      </c>
      <c r="AM149" s="223">
        <v>1136</v>
      </c>
      <c r="AN149" s="224">
        <v>-2.5728987993138941E-2</v>
      </c>
      <c r="AO149" s="223">
        <v>649</v>
      </c>
      <c r="AP149" s="224">
        <v>-0.24004683840749419</v>
      </c>
      <c r="AQ149" s="223">
        <v>1061</v>
      </c>
      <c r="AR149" s="224">
        <v>-0.36122817579771227</v>
      </c>
      <c r="AS149" s="223">
        <v>325906.7963682891</v>
      </c>
      <c r="AT149" s="224">
        <v>-0.17177647191601542</v>
      </c>
      <c r="AU149" s="225">
        <v>403796.71258110361</v>
      </c>
      <c r="AV149" s="226">
        <v>-0.15614487246787745</v>
      </c>
    </row>
    <row r="150" spans="2:49" hidden="1" outlineLevel="1" x14ac:dyDescent="0.2">
      <c r="B150" s="43" t="s">
        <v>60</v>
      </c>
      <c r="C150" s="223">
        <v>62825</v>
      </c>
      <c r="D150" s="224">
        <v>5.8276364451417262E-3</v>
      </c>
      <c r="E150" s="223">
        <v>15036</v>
      </c>
      <c r="F150" s="224">
        <v>0.12368283386891865</v>
      </c>
      <c r="G150" s="223">
        <v>10652</v>
      </c>
      <c r="H150" s="224">
        <v>-0.10162773045458384</v>
      </c>
      <c r="I150" s="223">
        <v>61981</v>
      </c>
      <c r="J150" s="224">
        <v>3.287894947340364E-2</v>
      </c>
      <c r="K150" s="223">
        <v>13230</v>
      </c>
      <c r="L150" s="224">
        <v>-9.637319855201143E-2</v>
      </c>
      <c r="M150" s="223">
        <v>145862</v>
      </c>
      <c r="N150" s="224">
        <v>-2.5507749866381602E-2</v>
      </c>
      <c r="O150" s="223">
        <v>2148</v>
      </c>
      <c r="P150" s="224">
        <v>-2.9371893357433398E-2</v>
      </c>
      <c r="Q150" s="223">
        <v>11346</v>
      </c>
      <c r="R150" s="224">
        <v>-0.11373222933916571</v>
      </c>
      <c r="S150" s="223">
        <v>45225.281291418665</v>
      </c>
      <c r="T150" s="224">
        <v>-0.21630909447075941</v>
      </c>
      <c r="U150" s="223">
        <v>15114</v>
      </c>
      <c r="V150" s="224">
        <v>-0.38678135270012581</v>
      </c>
      <c r="W150" s="223">
        <v>8749</v>
      </c>
      <c r="X150" s="224">
        <v>-0.1425071057532098</v>
      </c>
      <c r="Y150" s="223">
        <v>8443</v>
      </c>
      <c r="Z150" s="224">
        <v>-0.18942012288786481</v>
      </c>
      <c r="AA150" s="223">
        <v>12920</v>
      </c>
      <c r="AB150" s="224">
        <v>3.8418260729786269E-2</v>
      </c>
      <c r="AC150" s="223">
        <v>2343</v>
      </c>
      <c r="AD150" s="224">
        <v>-6.3174730107956822E-2</v>
      </c>
      <c r="AE150" s="223">
        <v>3047</v>
      </c>
      <c r="AF150" s="224">
        <v>2.282645182947296E-2</v>
      </c>
      <c r="AG150" s="223">
        <v>2158</v>
      </c>
      <c r="AH150" s="224">
        <v>-0.35735556879094699</v>
      </c>
      <c r="AI150" s="223">
        <v>2580</v>
      </c>
      <c r="AJ150" s="224">
        <v>-0.17466410748560457</v>
      </c>
      <c r="AK150" s="223">
        <v>2276</v>
      </c>
      <c r="AL150" s="224">
        <v>-0.27791878172588835</v>
      </c>
      <c r="AM150" s="223">
        <v>1172</v>
      </c>
      <c r="AN150" s="224">
        <v>-8.5251491901106036E-4</v>
      </c>
      <c r="AO150" s="223">
        <v>690</v>
      </c>
      <c r="AP150" s="224">
        <v>-0.32153392330383479</v>
      </c>
      <c r="AQ150" s="223">
        <v>853</v>
      </c>
      <c r="AR150" s="224">
        <v>-0.32031872509960158</v>
      </c>
      <c r="AS150" s="223">
        <v>320598.05071771587</v>
      </c>
      <c r="AT150" s="224">
        <v>-5.9423224757151227E-2</v>
      </c>
      <c r="AU150" s="225">
        <v>383423.05654535233</v>
      </c>
      <c r="AV150" s="226">
        <v>-4.9317902089475618E-2</v>
      </c>
    </row>
    <row r="151" spans="2:49" hidden="1" outlineLevel="1" x14ac:dyDescent="0.2">
      <c r="B151" s="43" t="s">
        <v>61</v>
      </c>
      <c r="C151" s="223">
        <v>54271</v>
      </c>
      <c r="D151" s="224">
        <v>6.6667976964956077E-2</v>
      </c>
      <c r="E151" s="223">
        <v>14000</v>
      </c>
      <c r="F151" s="224">
        <v>0.26069338135974784</v>
      </c>
      <c r="G151" s="223">
        <v>10881</v>
      </c>
      <c r="H151" s="224">
        <v>5.2626487375447395E-2</v>
      </c>
      <c r="I151" s="223">
        <v>58369</v>
      </c>
      <c r="J151" s="224">
        <v>8.2932893003580865E-2</v>
      </c>
      <c r="K151" s="223">
        <v>8038</v>
      </c>
      <c r="L151" s="224">
        <v>-2.8875196327171726E-2</v>
      </c>
      <c r="M151" s="223">
        <v>145616</v>
      </c>
      <c r="N151" s="224">
        <v>1.2713161042646082E-2</v>
      </c>
      <c r="O151" s="223">
        <v>2398</v>
      </c>
      <c r="P151" s="224">
        <v>0.18128078817733995</v>
      </c>
      <c r="Q151" s="223">
        <v>13793</v>
      </c>
      <c r="R151" s="224">
        <v>0.11269764440141983</v>
      </c>
      <c r="S151" s="223">
        <v>51071.392962012673</v>
      </c>
      <c r="T151" s="224">
        <v>-0.16265269317935427</v>
      </c>
      <c r="U151" s="223">
        <v>17455</v>
      </c>
      <c r="V151" s="224">
        <v>-0.3662636604581927</v>
      </c>
      <c r="W151" s="223">
        <v>8777</v>
      </c>
      <c r="X151" s="224">
        <v>-0.14877315488313447</v>
      </c>
      <c r="Y151" s="223">
        <v>9297</v>
      </c>
      <c r="Z151" s="224">
        <v>-9.2001171989452124E-2</v>
      </c>
      <c r="AA151" s="223">
        <v>15543</v>
      </c>
      <c r="AB151" s="224">
        <v>0.20497713001007822</v>
      </c>
      <c r="AC151" s="223">
        <v>2151</v>
      </c>
      <c r="AD151" s="224">
        <v>2.5751072961373467E-2</v>
      </c>
      <c r="AE151" s="223">
        <v>3482</v>
      </c>
      <c r="AF151" s="224">
        <v>0.46179680940386225</v>
      </c>
      <c r="AG151" s="223">
        <v>4237</v>
      </c>
      <c r="AH151" s="224">
        <v>-4.8292902066486953E-2</v>
      </c>
      <c r="AI151" s="223">
        <v>3175</v>
      </c>
      <c r="AJ151" s="224">
        <v>0.22634221707222868</v>
      </c>
      <c r="AK151" s="223">
        <v>1936</v>
      </c>
      <c r="AL151" s="224">
        <v>1.4143530644316504E-2</v>
      </c>
      <c r="AM151" s="223">
        <v>800</v>
      </c>
      <c r="AN151" s="224">
        <v>-0.14621131270010668</v>
      </c>
      <c r="AO151" s="223">
        <v>757</v>
      </c>
      <c r="AP151" s="224">
        <v>-0.27281460134486069</v>
      </c>
      <c r="AQ151" s="223">
        <v>1163</v>
      </c>
      <c r="AR151" s="224">
        <v>0.20643153526970948</v>
      </c>
      <c r="AS151" s="223">
        <v>321868.42002547119</v>
      </c>
      <c r="AT151" s="224">
        <v>8.3781576532979685E-3</v>
      </c>
      <c r="AU151" s="225">
        <v>376139.48669344815</v>
      </c>
      <c r="AV151" s="226">
        <v>1.6392236959781314E-2</v>
      </c>
    </row>
    <row r="152" spans="2:49" collapsed="1" x14ac:dyDescent="0.25">
      <c r="B152" s="145">
        <v>2003</v>
      </c>
      <c r="C152" s="232">
        <v>1245831</v>
      </c>
      <c r="D152" s="233">
        <v>0.10390423970908258</v>
      </c>
      <c r="E152" s="232">
        <v>156772</v>
      </c>
      <c r="F152" s="233">
        <v>-1.6079430629997393E-2</v>
      </c>
      <c r="G152" s="232">
        <v>121017</v>
      </c>
      <c r="H152" s="233">
        <v>-4.3865401480615351E-2</v>
      </c>
      <c r="I152" s="232">
        <v>657639</v>
      </c>
      <c r="J152" s="233">
        <v>-3.669357832079112E-3</v>
      </c>
      <c r="K152" s="232">
        <v>119065</v>
      </c>
      <c r="L152" s="233">
        <v>-0.1085813967417345</v>
      </c>
      <c r="M152" s="232">
        <v>1899537</v>
      </c>
      <c r="N152" s="233">
        <v>2.5837422381883801E-2</v>
      </c>
      <c r="O152" s="232">
        <v>39290</v>
      </c>
      <c r="P152" s="233">
        <v>-6.4211880150526368E-2</v>
      </c>
      <c r="Q152" s="232">
        <v>113452</v>
      </c>
      <c r="R152" s="233">
        <v>-0.10551503922418892</v>
      </c>
      <c r="S152" s="232">
        <v>327527.51398492954</v>
      </c>
      <c r="T152" s="233">
        <v>-0.12404457747647579</v>
      </c>
      <c r="U152" s="232">
        <v>105672</v>
      </c>
      <c r="V152" s="233">
        <v>-0.30834784202327503</v>
      </c>
      <c r="W152" s="232">
        <v>59510</v>
      </c>
      <c r="X152" s="233">
        <v>-0.128696925329429</v>
      </c>
      <c r="Y152" s="232">
        <v>67700</v>
      </c>
      <c r="Z152" s="233">
        <v>-4.8970303149495686E-2</v>
      </c>
      <c r="AA152" s="232">
        <v>94646</v>
      </c>
      <c r="AB152" s="233">
        <v>0.15929496209012628</v>
      </c>
      <c r="AC152" s="232">
        <v>28628</v>
      </c>
      <c r="AD152" s="233">
        <v>-5.1801801801801828E-2</v>
      </c>
      <c r="AE152" s="232">
        <v>28255</v>
      </c>
      <c r="AF152" s="233">
        <v>-0.14170716889428914</v>
      </c>
      <c r="AG152" s="232">
        <v>47829</v>
      </c>
      <c r="AH152" s="233">
        <v>0.20536794354838706</v>
      </c>
      <c r="AI152" s="232">
        <v>34448</v>
      </c>
      <c r="AJ152" s="233">
        <v>1.8538777682505003E-2</v>
      </c>
      <c r="AK152" s="232">
        <v>41356</v>
      </c>
      <c r="AL152" s="233">
        <v>-0.17085689081358513</v>
      </c>
      <c r="AM152" s="232">
        <v>9946</v>
      </c>
      <c r="AN152" s="233">
        <v>3.0139823925427134E-2</v>
      </c>
      <c r="AO152" s="232">
        <v>9071</v>
      </c>
      <c r="AP152" s="233">
        <v>-0.10850122850122845</v>
      </c>
      <c r="AQ152" s="232">
        <v>18339</v>
      </c>
      <c r="AR152" s="233">
        <v>-0.14583139264089429</v>
      </c>
      <c r="AS152" s="232">
        <v>3652171.243889302</v>
      </c>
      <c r="AT152" s="233">
        <v>-1.3392317298072443E-2</v>
      </c>
      <c r="AU152" s="234">
        <v>4898002.3477935418</v>
      </c>
      <c r="AV152" s="235">
        <v>1.4013173694218395E-2</v>
      </c>
    </row>
    <row r="153" spans="2:49" hidden="1" outlineLevel="1" x14ac:dyDescent="0.2">
      <c r="B153" s="43" t="s">
        <v>49</v>
      </c>
      <c r="C153" s="223">
        <v>69701</v>
      </c>
      <c r="D153" s="224">
        <v>0.14470356380358029</v>
      </c>
      <c r="E153" s="223">
        <v>12840</v>
      </c>
      <c r="F153" s="224">
        <v>6.4500082904990874E-2</v>
      </c>
      <c r="G153" s="223">
        <v>9895</v>
      </c>
      <c r="H153" s="224">
        <v>-0.23525774789396403</v>
      </c>
      <c r="I153" s="223">
        <v>55212</v>
      </c>
      <c r="J153" s="224">
        <v>3.5697537001256885E-2</v>
      </c>
      <c r="K153" s="223">
        <v>8655</v>
      </c>
      <c r="L153" s="224">
        <v>-8.0917489646384233E-2</v>
      </c>
      <c r="M153" s="223">
        <v>146075</v>
      </c>
      <c r="N153" s="224">
        <v>6.333804067727522E-2</v>
      </c>
      <c r="O153" s="223">
        <v>2343</v>
      </c>
      <c r="P153" s="224">
        <v>0.20586721564590849</v>
      </c>
      <c r="Q153" s="223">
        <v>10593</v>
      </c>
      <c r="R153" s="224">
        <v>0.10343750000000007</v>
      </c>
      <c r="S153" s="223">
        <v>61083.27249675151</v>
      </c>
      <c r="T153" s="224">
        <v>7.6893713832664634E-2</v>
      </c>
      <c r="U153" s="223">
        <v>23705</v>
      </c>
      <c r="V153" s="224">
        <v>-3.5087719298245612E-2</v>
      </c>
      <c r="W153" s="223">
        <v>11261</v>
      </c>
      <c r="X153" s="224">
        <v>0.16888104629437417</v>
      </c>
      <c r="Y153" s="223">
        <v>10574</v>
      </c>
      <c r="Z153" s="224">
        <v>0.13870342451001516</v>
      </c>
      <c r="AA153" s="223">
        <v>15543</v>
      </c>
      <c r="AB153" s="224">
        <v>0.17438609746883271</v>
      </c>
      <c r="AC153" s="223">
        <v>2288</v>
      </c>
      <c r="AD153" s="224">
        <v>0.21702127659574466</v>
      </c>
      <c r="AE153" s="223">
        <v>2717</v>
      </c>
      <c r="AF153" s="224">
        <v>0.3632714500752634</v>
      </c>
      <c r="AG153" s="223">
        <v>3098</v>
      </c>
      <c r="AH153" s="224">
        <v>-0.12436404748445451</v>
      </c>
      <c r="AI153" s="223">
        <v>2156</v>
      </c>
      <c r="AJ153" s="224">
        <v>8.9439110661950538E-2</v>
      </c>
      <c r="AK153" s="223">
        <v>2396</v>
      </c>
      <c r="AL153" s="224">
        <v>0.21377912867274573</v>
      </c>
      <c r="AM153" s="223">
        <v>797</v>
      </c>
      <c r="AN153" s="224">
        <v>0.29173419773095621</v>
      </c>
      <c r="AO153" s="223">
        <v>770</v>
      </c>
      <c r="AP153" s="224">
        <v>-0.25387596899224807</v>
      </c>
      <c r="AQ153" s="223">
        <v>1433</v>
      </c>
      <c r="AR153" s="224">
        <v>4.6749452154857485E-2</v>
      </c>
      <c r="AS153" s="223">
        <v>322351</v>
      </c>
      <c r="AT153" s="224">
        <v>4.7451161339797432E-2</v>
      </c>
      <c r="AU153" s="225">
        <v>392052</v>
      </c>
      <c r="AV153" s="226">
        <v>6.3514884520857962E-2</v>
      </c>
    </row>
    <row r="154" spans="2:49" hidden="1" outlineLevel="1" x14ac:dyDescent="0.2">
      <c r="B154" s="43" t="s">
        <v>50</v>
      </c>
      <c r="C154" s="223">
        <v>74642</v>
      </c>
      <c r="D154" s="224">
        <v>0.18374143618370975</v>
      </c>
      <c r="E154" s="223">
        <v>12661</v>
      </c>
      <c r="F154" s="224">
        <v>-2.8353154288414117E-3</v>
      </c>
      <c r="G154" s="223">
        <v>9304</v>
      </c>
      <c r="H154" s="224">
        <v>-0.16293297345928925</v>
      </c>
      <c r="I154" s="223">
        <v>70798</v>
      </c>
      <c r="J154" s="224">
        <v>-4.6517265528201235E-2</v>
      </c>
      <c r="K154" s="223">
        <v>7755</v>
      </c>
      <c r="L154" s="224">
        <v>9.6888260254596847E-2</v>
      </c>
      <c r="M154" s="223">
        <v>157971</v>
      </c>
      <c r="N154" s="224">
        <v>-3.2105679151527733E-2</v>
      </c>
      <c r="O154" s="223">
        <v>1892</v>
      </c>
      <c r="P154" s="224">
        <v>0.3323943661971831</v>
      </c>
      <c r="Q154" s="223">
        <v>6516</v>
      </c>
      <c r="R154" s="224">
        <v>-9.6631082767225873E-2</v>
      </c>
      <c r="S154" s="223">
        <v>52368.041725896554</v>
      </c>
      <c r="T154" s="224">
        <v>-5.3029274156475847E-2</v>
      </c>
      <c r="U154" s="223">
        <v>18514</v>
      </c>
      <c r="V154" s="224">
        <v>-0.222688722814678</v>
      </c>
      <c r="W154" s="223">
        <v>10853</v>
      </c>
      <c r="X154" s="224">
        <v>0.16937829975218177</v>
      </c>
      <c r="Y154" s="223">
        <v>9045</v>
      </c>
      <c r="Z154" s="224">
        <v>9.5036319612590736E-2</v>
      </c>
      <c r="AA154" s="223">
        <v>13956</v>
      </c>
      <c r="AB154" s="224">
        <v>1.0041600918089255E-3</v>
      </c>
      <c r="AC154" s="223">
        <v>2729</v>
      </c>
      <c r="AD154" s="224">
        <v>-0.13089171974522296</v>
      </c>
      <c r="AE154" s="223">
        <v>3527</v>
      </c>
      <c r="AF154" s="224">
        <v>-4.7786177105831551E-2</v>
      </c>
      <c r="AG154" s="223">
        <v>3550</v>
      </c>
      <c r="AH154" s="224">
        <v>-0.39911983750846314</v>
      </c>
      <c r="AI154" s="223">
        <v>2324</v>
      </c>
      <c r="AJ154" s="224">
        <v>-0.24126673196212867</v>
      </c>
      <c r="AK154" s="223">
        <v>2675</v>
      </c>
      <c r="AL154" s="224">
        <v>-4.1218637992831542E-2</v>
      </c>
      <c r="AM154" s="223">
        <v>601</v>
      </c>
      <c r="AN154" s="224">
        <v>5.0167224080268635E-3</v>
      </c>
      <c r="AO154" s="223">
        <v>1043</v>
      </c>
      <c r="AP154" s="224">
        <v>0.13989071038251377</v>
      </c>
      <c r="AQ154" s="223">
        <v>1313</v>
      </c>
      <c r="AR154" s="224">
        <v>0.26737451737451745</v>
      </c>
      <c r="AS154" s="223">
        <v>337026.51224577799</v>
      </c>
      <c r="AT154" s="224">
        <v>-4.6421302255692631E-2</v>
      </c>
      <c r="AU154" s="225">
        <v>411668.69598721416</v>
      </c>
      <c r="AV154" s="226">
        <v>-1.157440995125103E-2</v>
      </c>
    </row>
    <row r="155" spans="2:49" hidden="1" outlineLevel="1" x14ac:dyDescent="0.2">
      <c r="B155" s="43" t="s">
        <v>51</v>
      </c>
      <c r="C155" s="223">
        <v>92231</v>
      </c>
      <c r="D155" s="224">
        <v>-4.2899392933118841E-2</v>
      </c>
      <c r="E155" s="223">
        <v>14153</v>
      </c>
      <c r="F155" s="224">
        <v>-9.7097288676236015E-2</v>
      </c>
      <c r="G155" s="223">
        <v>11588</v>
      </c>
      <c r="H155" s="224">
        <v>-0.13211503894547638</v>
      </c>
      <c r="I155" s="223">
        <v>57784</v>
      </c>
      <c r="J155" s="224">
        <v>-3.8058333045010162E-4</v>
      </c>
      <c r="K155" s="223">
        <v>10195</v>
      </c>
      <c r="L155" s="224">
        <v>-0.11830839747470379</v>
      </c>
      <c r="M155" s="223">
        <v>167978</v>
      </c>
      <c r="N155" s="224">
        <v>-2.3355330096805127E-2</v>
      </c>
      <c r="O155" s="223">
        <v>3903</v>
      </c>
      <c r="P155" s="224">
        <v>0.14861683343143017</v>
      </c>
      <c r="Q155" s="223">
        <v>6567</v>
      </c>
      <c r="R155" s="224">
        <v>-0.22577222353218585</v>
      </c>
      <c r="S155" s="223">
        <v>29128.553428230232</v>
      </c>
      <c r="T155" s="224">
        <v>-8.3921845521291893E-2</v>
      </c>
      <c r="U155" s="223">
        <v>10309</v>
      </c>
      <c r="V155" s="224">
        <v>-0.23158914728682167</v>
      </c>
      <c r="W155" s="223">
        <v>4729</v>
      </c>
      <c r="X155" s="224">
        <v>-0.24996034892942109</v>
      </c>
      <c r="Y155" s="223">
        <v>6273</v>
      </c>
      <c r="Z155" s="224">
        <v>3.4977726447780855E-2</v>
      </c>
      <c r="AA155" s="223">
        <v>7818</v>
      </c>
      <c r="AB155" s="224">
        <v>0.29975062344139647</v>
      </c>
      <c r="AC155" s="223">
        <v>3430</v>
      </c>
      <c r="AD155" s="224">
        <v>-4.3541364296081353E-3</v>
      </c>
      <c r="AE155" s="223">
        <v>2680</v>
      </c>
      <c r="AF155" s="224">
        <v>0.13319238900634245</v>
      </c>
      <c r="AG155" s="223">
        <v>3096</v>
      </c>
      <c r="AH155" s="224">
        <v>-0.30426966292134827</v>
      </c>
      <c r="AI155" s="223">
        <v>2826</v>
      </c>
      <c r="AJ155" s="224">
        <v>7.2892938496583071E-2</v>
      </c>
      <c r="AK155" s="223">
        <v>3700</v>
      </c>
      <c r="AL155" s="224">
        <v>-2.6315789473684181E-2</v>
      </c>
      <c r="AM155" s="223">
        <v>743</v>
      </c>
      <c r="AN155" s="224">
        <v>-0.36604095563139927</v>
      </c>
      <c r="AO155" s="223">
        <v>658</v>
      </c>
      <c r="AP155" s="224">
        <v>-0.30736842105263162</v>
      </c>
      <c r="AQ155" s="223">
        <v>1878</v>
      </c>
      <c r="AR155" s="224">
        <v>0.56499999999999995</v>
      </c>
      <c r="AS155" s="223">
        <v>320306.82827541052</v>
      </c>
      <c r="AT155" s="224">
        <v>-4.1238130599886902E-2</v>
      </c>
      <c r="AU155" s="225">
        <v>412537.78537601762</v>
      </c>
      <c r="AV155" s="226">
        <v>-4.1610258020918778E-2</v>
      </c>
    </row>
    <row r="156" spans="2:49" hidden="1" outlineLevel="1" x14ac:dyDescent="0.2">
      <c r="B156" s="43" t="s">
        <v>52</v>
      </c>
      <c r="C156" s="223">
        <v>127017</v>
      </c>
      <c r="D156" s="224">
        <v>0.2098355034432835</v>
      </c>
      <c r="E156" s="223">
        <v>11277</v>
      </c>
      <c r="F156" s="224">
        <v>-4.7470225525804599E-2</v>
      </c>
      <c r="G156" s="223">
        <v>8123</v>
      </c>
      <c r="H156" s="224">
        <v>-0.13704451290768083</v>
      </c>
      <c r="I156" s="223">
        <v>49649</v>
      </c>
      <c r="J156" s="224">
        <v>-0.13248064859953523</v>
      </c>
      <c r="K156" s="223">
        <v>8680</v>
      </c>
      <c r="L156" s="224">
        <v>-0.20169226524418282</v>
      </c>
      <c r="M156" s="223">
        <v>149265</v>
      </c>
      <c r="N156" s="224">
        <v>-5.9653256391195342E-2</v>
      </c>
      <c r="O156" s="223">
        <v>4759</v>
      </c>
      <c r="P156" s="224">
        <v>0.11504217432052477</v>
      </c>
      <c r="Q156" s="223">
        <v>8813</v>
      </c>
      <c r="R156" s="224">
        <v>0.13569587628865976</v>
      </c>
      <c r="S156" s="223">
        <v>4984.4429511819499</v>
      </c>
      <c r="T156" s="224">
        <v>-0.16132458209078016</v>
      </c>
      <c r="U156" s="223">
        <v>2323</v>
      </c>
      <c r="V156" s="224">
        <v>1.4853647881170717E-2</v>
      </c>
      <c r="W156" s="223">
        <v>1161</v>
      </c>
      <c r="X156" s="224">
        <v>-0.34994400895856659</v>
      </c>
      <c r="Y156" s="223">
        <v>1311</v>
      </c>
      <c r="Z156" s="224">
        <v>-0.22195845697329375</v>
      </c>
      <c r="AA156" s="223">
        <v>190</v>
      </c>
      <c r="AB156" s="224">
        <v>3.2608695652173836E-2</v>
      </c>
      <c r="AC156" s="223">
        <v>2493</v>
      </c>
      <c r="AD156" s="224">
        <v>-0.13826477704804696</v>
      </c>
      <c r="AE156" s="223">
        <v>2205</v>
      </c>
      <c r="AF156" s="224">
        <v>9.0785292782569194E-4</v>
      </c>
      <c r="AG156" s="223">
        <v>2631</v>
      </c>
      <c r="AH156" s="224">
        <v>-0.31909937888198758</v>
      </c>
      <c r="AI156" s="223">
        <v>3467</v>
      </c>
      <c r="AJ156" s="224">
        <v>0.23644793152639076</v>
      </c>
      <c r="AK156" s="223">
        <v>5442</v>
      </c>
      <c r="AL156" s="224">
        <v>-0.10478697154137195</v>
      </c>
      <c r="AM156" s="223">
        <v>853</v>
      </c>
      <c r="AN156" s="224">
        <v>0.49387040280210148</v>
      </c>
      <c r="AO156" s="223">
        <v>868</v>
      </c>
      <c r="AP156" s="224">
        <v>-0.23524229074889869</v>
      </c>
      <c r="AQ156" s="223">
        <v>2246</v>
      </c>
      <c r="AR156" s="224">
        <v>0.18522427440633238</v>
      </c>
      <c r="AS156" s="223">
        <v>265754.94609391229</v>
      </c>
      <c r="AT156" s="224">
        <v>-7.5648363453073464E-2</v>
      </c>
      <c r="AU156" s="225">
        <v>392772.15592941578</v>
      </c>
      <c r="AV156" s="226">
        <v>7.1606227715736992E-4</v>
      </c>
    </row>
    <row r="157" spans="2:49" hidden="1" outlineLevel="1" x14ac:dyDescent="0.2">
      <c r="B157" s="43" t="s">
        <v>53</v>
      </c>
      <c r="C157" s="223">
        <v>184303</v>
      </c>
      <c r="D157" s="224">
        <v>0.30550242962585172</v>
      </c>
      <c r="E157" s="223">
        <v>14075</v>
      </c>
      <c r="F157" s="224">
        <v>-4.6473816137118096E-2</v>
      </c>
      <c r="G157" s="223">
        <v>11611</v>
      </c>
      <c r="H157" s="224">
        <v>-0.12031214485945907</v>
      </c>
      <c r="I157" s="223">
        <v>51933</v>
      </c>
      <c r="J157" s="224">
        <v>-5.4043715846994522E-2</v>
      </c>
      <c r="K157" s="223">
        <v>14519</v>
      </c>
      <c r="L157" s="224">
        <v>-4.2787447257383926E-2</v>
      </c>
      <c r="M157" s="223">
        <v>164952</v>
      </c>
      <c r="N157" s="224">
        <v>-6.6020428962924371E-2</v>
      </c>
      <c r="O157" s="223">
        <v>5240</v>
      </c>
      <c r="P157" s="224">
        <v>8.8944305901911935E-2</v>
      </c>
      <c r="Q157" s="223">
        <v>21242</v>
      </c>
      <c r="R157" s="224">
        <v>8.6880884158821114E-2</v>
      </c>
      <c r="S157" s="223">
        <v>4554.0911374080197</v>
      </c>
      <c r="T157" s="224">
        <v>-0.29633607064204304</v>
      </c>
      <c r="U157" s="223">
        <v>1965</v>
      </c>
      <c r="V157" s="224">
        <v>-0.1515544041450777</v>
      </c>
      <c r="W157" s="223">
        <v>1015</v>
      </c>
      <c r="X157" s="224">
        <v>-0.53779599271402545</v>
      </c>
      <c r="Y157" s="223">
        <v>1472</v>
      </c>
      <c r="Z157" s="224">
        <v>-0.21951219512195119</v>
      </c>
      <c r="AA157" s="223">
        <v>103</v>
      </c>
      <c r="AB157" s="224">
        <v>0.37333333333333329</v>
      </c>
      <c r="AC157" s="223">
        <v>2311</v>
      </c>
      <c r="AD157" s="224">
        <v>-0.16237767306995288</v>
      </c>
      <c r="AE157" s="223">
        <v>2831</v>
      </c>
      <c r="AF157" s="224">
        <v>0.21658788139235075</v>
      </c>
      <c r="AG157" s="223">
        <v>3872</v>
      </c>
      <c r="AH157" s="224">
        <v>-0.13203317641784351</v>
      </c>
      <c r="AI157" s="223">
        <v>4024</v>
      </c>
      <c r="AJ157" s="224">
        <v>0.25475522294979736</v>
      </c>
      <c r="AK157" s="223">
        <v>9774</v>
      </c>
      <c r="AL157" s="224">
        <v>-0.29516117401024011</v>
      </c>
      <c r="AM157" s="223">
        <v>617</v>
      </c>
      <c r="AN157" s="224">
        <v>-0.18815789473684208</v>
      </c>
      <c r="AO157" s="223">
        <v>1206</v>
      </c>
      <c r="AP157" s="224">
        <v>-9.6629213483146015E-2</v>
      </c>
      <c r="AQ157" s="223">
        <v>2637</v>
      </c>
      <c r="AR157" s="224">
        <v>0.26172248803827758</v>
      </c>
      <c r="AS157" s="223">
        <v>315397.82076146675</v>
      </c>
      <c r="AT157" s="224">
        <v>-6.2085564501737744E-2</v>
      </c>
      <c r="AU157" s="225">
        <v>499701.12626389635</v>
      </c>
      <c r="AV157" s="226">
        <v>4.6604703341569964E-2</v>
      </c>
    </row>
    <row r="158" spans="2:49" hidden="1" outlineLevel="1" x14ac:dyDescent="0.2">
      <c r="B158" s="43" t="s">
        <v>54</v>
      </c>
      <c r="C158" s="223">
        <v>136297</v>
      </c>
      <c r="D158" s="224">
        <v>0.26076017279177122</v>
      </c>
      <c r="E158" s="223">
        <v>18399</v>
      </c>
      <c r="F158" s="224">
        <v>0.24149797570850207</v>
      </c>
      <c r="G158" s="223">
        <v>13387</v>
      </c>
      <c r="H158" s="224">
        <v>-8.5462494876349271E-2</v>
      </c>
      <c r="I158" s="223">
        <v>46805</v>
      </c>
      <c r="J158" s="224">
        <v>-8.2704556589906941E-2</v>
      </c>
      <c r="K158" s="223">
        <v>10128</v>
      </c>
      <c r="L158" s="224">
        <v>-0.16075571760026519</v>
      </c>
      <c r="M158" s="223">
        <v>154844</v>
      </c>
      <c r="N158" s="224">
        <v>-8.6304360653802981E-2</v>
      </c>
      <c r="O158" s="223">
        <v>4634</v>
      </c>
      <c r="P158" s="224">
        <v>-3.397957056493639E-2</v>
      </c>
      <c r="Q158" s="223">
        <v>11259</v>
      </c>
      <c r="R158" s="224">
        <v>-4.1052721233285072E-2</v>
      </c>
      <c r="S158" s="223">
        <v>6062.3736463188625</v>
      </c>
      <c r="T158" s="224">
        <v>-0.20889129013211061</v>
      </c>
      <c r="U158" s="223">
        <v>2351</v>
      </c>
      <c r="V158" s="224">
        <v>-0.25365079365079368</v>
      </c>
      <c r="W158" s="223">
        <v>1390</v>
      </c>
      <c r="X158" s="224">
        <v>-0.24002186987424823</v>
      </c>
      <c r="Y158" s="223">
        <v>2216</v>
      </c>
      <c r="Z158" s="224">
        <v>-0.13268101761252449</v>
      </c>
      <c r="AA158" s="223">
        <v>106</v>
      </c>
      <c r="AB158" s="224">
        <v>-0.17829457364341084</v>
      </c>
      <c r="AC158" s="223">
        <v>2443</v>
      </c>
      <c r="AD158" s="224">
        <v>-0.26702670267026707</v>
      </c>
      <c r="AE158" s="223">
        <v>2517</v>
      </c>
      <c r="AF158" s="224">
        <v>0.28746803069053706</v>
      </c>
      <c r="AG158" s="223">
        <v>3194</v>
      </c>
      <c r="AH158" s="224">
        <v>-0.1491742141715503</v>
      </c>
      <c r="AI158" s="223">
        <v>3068</v>
      </c>
      <c r="AJ158" s="224">
        <v>-4.9271769445305202E-2</v>
      </c>
      <c r="AK158" s="223">
        <v>7853</v>
      </c>
      <c r="AL158" s="224">
        <v>-1.9967552726818938E-2</v>
      </c>
      <c r="AM158" s="223">
        <v>888</v>
      </c>
      <c r="AN158" s="224">
        <v>-0.12684365781710916</v>
      </c>
      <c r="AO158" s="223">
        <v>792</v>
      </c>
      <c r="AP158" s="224">
        <v>-0.39908952959028832</v>
      </c>
      <c r="AQ158" s="223">
        <v>2108</v>
      </c>
      <c r="AR158" s="224">
        <v>-0.22953216374269003</v>
      </c>
      <c r="AS158" s="223">
        <v>288380.26373762486</v>
      </c>
      <c r="AT158" s="224">
        <v>-7.4441818019178929E-2</v>
      </c>
      <c r="AU158" s="225">
        <v>424677.52449779771</v>
      </c>
      <c r="AV158" s="226">
        <v>1.1904472093677176E-2</v>
      </c>
    </row>
    <row r="159" spans="2:49" hidden="1" outlineLevel="1" x14ac:dyDescent="0.2">
      <c r="B159" s="43" t="s">
        <v>55</v>
      </c>
      <c r="C159" s="223">
        <v>90176</v>
      </c>
      <c r="D159" s="224">
        <v>2.5379787137269183E-2</v>
      </c>
      <c r="E159" s="223">
        <v>9353</v>
      </c>
      <c r="F159" s="224">
        <v>-0.15142442387951371</v>
      </c>
      <c r="G159" s="223">
        <v>8624</v>
      </c>
      <c r="H159" s="224">
        <v>-0.13794482207117154</v>
      </c>
      <c r="I159" s="223">
        <v>43684</v>
      </c>
      <c r="J159" s="224">
        <v>-0.17005794623349479</v>
      </c>
      <c r="K159" s="223">
        <v>7987</v>
      </c>
      <c r="L159" s="224">
        <v>-0.31489106193172067</v>
      </c>
      <c r="M159" s="223">
        <v>142728</v>
      </c>
      <c r="N159" s="224">
        <v>-0.20565007596881102</v>
      </c>
      <c r="O159" s="223">
        <v>4607</v>
      </c>
      <c r="P159" s="224">
        <v>0.1297204512015695</v>
      </c>
      <c r="Q159" s="223">
        <v>7265</v>
      </c>
      <c r="R159" s="224">
        <v>-3.9656311962987467E-2</v>
      </c>
      <c r="S159" s="223">
        <v>4677.6126714495012</v>
      </c>
      <c r="T159" s="224">
        <v>-0.10883717666255399</v>
      </c>
      <c r="U159" s="223">
        <v>1830</v>
      </c>
      <c r="V159" s="224">
        <v>-0.13270142180094791</v>
      </c>
      <c r="W159" s="223">
        <v>739</v>
      </c>
      <c r="X159" s="224">
        <v>-0.40355125100887812</v>
      </c>
      <c r="Y159" s="223">
        <v>2029</v>
      </c>
      <c r="Z159" s="224">
        <v>0.14892412231030572</v>
      </c>
      <c r="AA159" s="223">
        <v>80</v>
      </c>
      <c r="AB159" s="224">
        <v>-0.40740740740740744</v>
      </c>
      <c r="AC159" s="223">
        <v>2554</v>
      </c>
      <c r="AD159" s="224">
        <v>-4.0210447200300647E-2</v>
      </c>
      <c r="AE159" s="223">
        <v>1783</v>
      </c>
      <c r="AF159" s="224">
        <v>1.5375854214122908E-2</v>
      </c>
      <c r="AG159" s="223">
        <v>2579</v>
      </c>
      <c r="AH159" s="224">
        <v>-0.29323102219786246</v>
      </c>
      <c r="AI159" s="223">
        <v>2531</v>
      </c>
      <c r="AJ159" s="224">
        <v>0.14732547597461476</v>
      </c>
      <c r="AK159" s="223">
        <v>3827</v>
      </c>
      <c r="AL159" s="224">
        <v>-0.15611907386990076</v>
      </c>
      <c r="AM159" s="223">
        <v>650</v>
      </c>
      <c r="AN159" s="224">
        <v>-0.3743984600577478</v>
      </c>
      <c r="AO159" s="223">
        <v>609</v>
      </c>
      <c r="AP159" s="224">
        <v>-0.50767987065481002</v>
      </c>
      <c r="AQ159" s="223">
        <v>1470</v>
      </c>
      <c r="AR159" s="224">
        <v>-0.31018301267010795</v>
      </c>
      <c r="AS159" s="223">
        <v>244926.14607861941</v>
      </c>
      <c r="AT159" s="224">
        <v>-0.18657238210750038</v>
      </c>
      <c r="AU159" s="225">
        <v>335102.17145840666</v>
      </c>
      <c r="AV159" s="226">
        <v>-0.13866061029102406</v>
      </c>
    </row>
    <row r="160" spans="2:49" hidden="1" outlineLevel="1" x14ac:dyDescent="0.2">
      <c r="B160" s="43" t="s">
        <v>56</v>
      </c>
      <c r="C160" s="223">
        <v>80911</v>
      </c>
      <c r="D160" s="224">
        <v>5.5094802180319702E-2</v>
      </c>
      <c r="E160" s="223">
        <v>13367</v>
      </c>
      <c r="F160" s="224">
        <v>0.12026483405967148</v>
      </c>
      <c r="G160" s="223">
        <v>9255</v>
      </c>
      <c r="H160" s="224">
        <v>-4.548267326732669E-2</v>
      </c>
      <c r="I160" s="223">
        <v>46111</v>
      </c>
      <c r="J160" s="224">
        <v>-0.18152934076467042</v>
      </c>
      <c r="K160" s="223">
        <v>9540</v>
      </c>
      <c r="L160" s="224">
        <v>-0.18279938324481759</v>
      </c>
      <c r="M160" s="223">
        <v>149739</v>
      </c>
      <c r="N160" s="224">
        <v>-1.9679858587842491E-2</v>
      </c>
      <c r="O160" s="223">
        <v>5798</v>
      </c>
      <c r="P160" s="224">
        <v>0.90347997373604727</v>
      </c>
      <c r="Q160" s="223">
        <v>6316</v>
      </c>
      <c r="R160" s="224">
        <v>9.7480451781059907E-2</v>
      </c>
      <c r="S160" s="223">
        <v>4646.0326564168336</v>
      </c>
      <c r="T160" s="224">
        <v>-0.25839061352624326</v>
      </c>
      <c r="U160" s="223">
        <v>1884</v>
      </c>
      <c r="V160" s="224">
        <v>-0.29411764705882348</v>
      </c>
      <c r="W160" s="223">
        <v>515</v>
      </c>
      <c r="X160" s="224">
        <v>-0.4624217118997912</v>
      </c>
      <c r="Y160" s="223">
        <v>1943</v>
      </c>
      <c r="Z160" s="224">
        <v>-0.21080422420796097</v>
      </c>
      <c r="AA160" s="223">
        <v>305</v>
      </c>
      <c r="AB160" s="224">
        <v>0.7231638418079096</v>
      </c>
      <c r="AC160" s="223">
        <v>2825</v>
      </c>
      <c r="AD160" s="224">
        <v>-2.5862068965517238E-2</v>
      </c>
      <c r="AE160" s="223">
        <v>2412</v>
      </c>
      <c r="AF160" s="224">
        <v>0.39502602660497388</v>
      </c>
      <c r="AG160" s="223">
        <v>3478</v>
      </c>
      <c r="AH160" s="224">
        <v>2.595870206489681E-2</v>
      </c>
      <c r="AI160" s="223">
        <v>2573</v>
      </c>
      <c r="AJ160" s="224">
        <v>0.58533579790511392</v>
      </c>
      <c r="AK160" s="223">
        <v>2786</v>
      </c>
      <c r="AL160" s="224">
        <v>0.27798165137614683</v>
      </c>
      <c r="AM160" s="223">
        <v>616</v>
      </c>
      <c r="AN160" s="224">
        <v>-0.2992036405005688</v>
      </c>
      <c r="AO160" s="223">
        <v>708</v>
      </c>
      <c r="AP160" s="224">
        <v>-0.45954198473282448</v>
      </c>
      <c r="AQ160" s="223">
        <v>2942</v>
      </c>
      <c r="AR160" s="224">
        <v>1.0791519434628976</v>
      </c>
      <c r="AS160" s="223">
        <v>263113.84976829425</v>
      </c>
      <c r="AT160" s="224">
        <v>-3.5778412729872366E-2</v>
      </c>
      <c r="AU160" s="225">
        <v>344024.9048630966</v>
      </c>
      <c r="AV160" s="226">
        <v>-1.5842716887032648E-2</v>
      </c>
    </row>
    <row r="161" spans="2:49" s="222" customFormat="1" ht="15" customHeight="1" collapsed="1" x14ac:dyDescent="0.2">
      <c r="B161" s="30" t="s">
        <v>74</v>
      </c>
      <c r="C161" s="31">
        <v>493601</v>
      </c>
      <c r="D161" s="32">
        <v>-1.1946297708624876E-2</v>
      </c>
      <c r="E161" s="31">
        <v>93643</v>
      </c>
      <c r="F161" s="32">
        <v>-4.9628043396628518E-2</v>
      </c>
      <c r="G161" s="31">
        <v>82188</v>
      </c>
      <c r="H161" s="32">
        <v>-4.018498405913884E-2</v>
      </c>
      <c r="I161" s="31">
        <v>423452</v>
      </c>
      <c r="J161" s="32">
        <v>-6.6280641483889013E-2</v>
      </c>
      <c r="K161" s="31">
        <v>84159</v>
      </c>
      <c r="L161" s="32">
        <v>-0.10745458209160996</v>
      </c>
      <c r="M161" s="31">
        <v>1090722</v>
      </c>
      <c r="N161" s="32">
        <v>8.192594209080184E-2</v>
      </c>
      <c r="O161" s="31">
        <v>15571</v>
      </c>
      <c r="P161" s="32">
        <v>0.16418691588785039</v>
      </c>
      <c r="Q161" s="31">
        <v>73559</v>
      </c>
      <c r="R161" s="32">
        <v>2.4120356490693329E-3</v>
      </c>
      <c r="S161" s="31">
        <v>350219.74436282949</v>
      </c>
      <c r="T161" s="32">
        <v>-7.9780196225290756E-2</v>
      </c>
      <c r="U161" s="31">
        <v>151702</v>
      </c>
      <c r="V161" s="32">
        <v>-0.10596291887177189</v>
      </c>
      <c r="W161" s="31">
        <v>61857</v>
      </c>
      <c r="X161" s="32">
        <v>-4.4650027800086534E-2</v>
      </c>
      <c r="Y161" s="31">
        <v>59930</v>
      </c>
      <c r="Z161" s="32">
        <v>-2.7788408739204407E-3</v>
      </c>
      <c r="AA161" s="31">
        <v>76732</v>
      </c>
      <c r="AB161" s="32">
        <v>-0.10834805243097523</v>
      </c>
      <c r="AC161" s="31">
        <v>17584</v>
      </c>
      <c r="AD161" s="32">
        <v>-0.17321798006394584</v>
      </c>
      <c r="AE161" s="31">
        <v>20310</v>
      </c>
      <c r="AF161" s="32">
        <v>4.1530703055472351E-3</v>
      </c>
      <c r="AG161" s="31">
        <v>28078</v>
      </c>
      <c r="AH161" s="32">
        <v>0.22381554286710537</v>
      </c>
      <c r="AI161" s="31">
        <v>18528</v>
      </c>
      <c r="AJ161" s="32">
        <v>0.13334964521654036</v>
      </c>
      <c r="AK161" s="31">
        <v>19989</v>
      </c>
      <c r="AL161" s="32">
        <v>-0.14817182306315524</v>
      </c>
      <c r="AM161" s="31">
        <v>6277</v>
      </c>
      <c r="AN161" s="32">
        <v>-0.24318784663612247</v>
      </c>
      <c r="AO161" s="31">
        <v>6418</v>
      </c>
      <c r="AP161" s="32">
        <v>-0.22469195457840063</v>
      </c>
      <c r="AQ161" s="31">
        <v>9048</v>
      </c>
      <c r="AR161" s="32">
        <v>-0.22308088614116439</v>
      </c>
      <c r="AS161" s="31">
        <v>2339746.2968417876</v>
      </c>
      <c r="AT161" s="32">
        <v>-6.7108249509395534E-5</v>
      </c>
      <c r="AU161" s="31">
        <v>2833347.3628184139</v>
      </c>
      <c r="AV161" s="32">
        <v>-2.1570399776924543E-3</v>
      </c>
      <c r="AW161" s="216"/>
    </row>
    <row r="162" spans="2:49" hidden="1" outlineLevel="1" x14ac:dyDescent="0.2">
      <c r="B162" s="43" t="s">
        <v>58</v>
      </c>
      <c r="C162" s="223">
        <v>74937</v>
      </c>
      <c r="D162" s="224">
        <v>-0.22780388277482377</v>
      </c>
      <c r="E162" s="223">
        <v>14439</v>
      </c>
      <c r="F162" s="224">
        <v>0.13416071007776287</v>
      </c>
      <c r="G162" s="223">
        <v>11942</v>
      </c>
      <c r="H162" s="224">
        <v>6.5869332381292445E-2</v>
      </c>
      <c r="I162" s="223">
        <v>54469</v>
      </c>
      <c r="J162" s="224">
        <v>-0.14718960388288715</v>
      </c>
      <c r="K162" s="223">
        <v>16938</v>
      </c>
      <c r="L162" s="224">
        <v>-5.7533941687068824E-2</v>
      </c>
      <c r="M162" s="223">
        <v>138593</v>
      </c>
      <c r="N162" s="224">
        <v>-2.4871946414499635E-2</v>
      </c>
      <c r="O162" s="223">
        <v>1992</v>
      </c>
      <c r="P162" s="224">
        <v>0.49549549549549554</v>
      </c>
      <c r="Q162" s="223">
        <v>11766</v>
      </c>
      <c r="R162" s="224">
        <v>1.3873330461008138E-2</v>
      </c>
      <c r="S162" s="223">
        <v>24459.13051236092</v>
      </c>
      <c r="T162" s="224">
        <v>-0.28627407711918251</v>
      </c>
      <c r="U162" s="223">
        <v>10858</v>
      </c>
      <c r="V162" s="224">
        <v>-0.29848817676702422</v>
      </c>
      <c r="W162" s="223">
        <v>3705</v>
      </c>
      <c r="X162" s="224">
        <v>-0.41125059590020663</v>
      </c>
      <c r="Y162" s="223">
        <v>4818</v>
      </c>
      <c r="Z162" s="224">
        <v>-0.15974886641088248</v>
      </c>
      <c r="AA162" s="223">
        <v>5079</v>
      </c>
      <c r="AB162" s="224">
        <v>-0.24922394678492243</v>
      </c>
      <c r="AC162" s="223">
        <v>2092</v>
      </c>
      <c r="AD162" s="224">
        <v>-0.23677489967165266</v>
      </c>
      <c r="AE162" s="223">
        <v>3023</v>
      </c>
      <c r="AF162" s="224">
        <v>0.40473977695167296</v>
      </c>
      <c r="AG162" s="223">
        <v>3359</v>
      </c>
      <c r="AH162" s="224">
        <v>-0.13739085772984083</v>
      </c>
      <c r="AI162" s="223">
        <v>2230</v>
      </c>
      <c r="AJ162" s="224">
        <v>0.18996798292422623</v>
      </c>
      <c r="AK162" s="223">
        <v>2846</v>
      </c>
      <c r="AL162" s="224">
        <v>-0.33176802066212729</v>
      </c>
      <c r="AM162" s="223">
        <v>614</v>
      </c>
      <c r="AN162" s="224">
        <v>-0.51462450592885378</v>
      </c>
      <c r="AO162" s="223">
        <v>609</v>
      </c>
      <c r="AP162" s="224">
        <v>-0.37857142857142856</v>
      </c>
      <c r="AQ162" s="223">
        <v>1563</v>
      </c>
      <c r="AR162" s="224">
        <v>-9.1279069767441823E-2</v>
      </c>
      <c r="AS162" s="223">
        <v>290933.34279650747</v>
      </c>
      <c r="AT162" s="224">
        <v>-7.3445917068706068E-2</v>
      </c>
      <c r="AU162" s="225">
        <v>365870.11499262467</v>
      </c>
      <c r="AV162" s="226">
        <v>-0.10988932400484497</v>
      </c>
    </row>
    <row r="163" spans="2:49" hidden="1" outlineLevel="1" x14ac:dyDescent="0.2">
      <c r="B163" s="43" t="s">
        <v>59</v>
      </c>
      <c r="C163" s="223">
        <v>85013</v>
      </c>
      <c r="D163" s="224">
        <v>0.24892388605679527</v>
      </c>
      <c r="E163" s="223">
        <v>14284</v>
      </c>
      <c r="F163" s="224">
        <v>-0.1515295515295515</v>
      </c>
      <c r="G163" s="223">
        <v>10646</v>
      </c>
      <c r="H163" s="224">
        <v>-0.15661887031608968</v>
      </c>
      <c r="I163" s="223">
        <v>69709</v>
      </c>
      <c r="J163" s="224">
        <v>-0.12053543267350464</v>
      </c>
      <c r="K163" s="223">
        <v>16253</v>
      </c>
      <c r="L163" s="224">
        <v>-9.4439491865388914E-2</v>
      </c>
      <c r="M163" s="223">
        <v>186081</v>
      </c>
      <c r="N163" s="224">
        <v>0.15062267347670688</v>
      </c>
      <c r="O163" s="223">
        <v>2575</v>
      </c>
      <c r="P163" s="224">
        <v>0.62153652392947101</v>
      </c>
      <c r="Q163" s="223">
        <v>11300</v>
      </c>
      <c r="R163" s="224">
        <v>0.11330049261083741</v>
      </c>
      <c r="S163" s="223">
        <v>63241.328736307027</v>
      </c>
      <c r="T163" s="224">
        <v>1.5791488321182934E-2</v>
      </c>
      <c r="U163" s="223">
        <v>26853</v>
      </c>
      <c r="V163" s="224">
        <v>-1.8279530581654657E-2</v>
      </c>
      <c r="W163" s="223">
        <v>12418</v>
      </c>
      <c r="X163" s="224">
        <v>0.19300605245460667</v>
      </c>
      <c r="Y163" s="223">
        <v>10850</v>
      </c>
      <c r="Z163" s="224">
        <v>0.1540097851520954</v>
      </c>
      <c r="AA163" s="223">
        <v>13120</v>
      </c>
      <c r="AB163" s="224">
        <v>-0.13078044255995758</v>
      </c>
      <c r="AC163" s="223">
        <v>2429</v>
      </c>
      <c r="AD163" s="224">
        <v>-0.18735362997658078</v>
      </c>
      <c r="AE163" s="223">
        <v>3864</v>
      </c>
      <c r="AF163" s="224">
        <v>0.26274509803921564</v>
      </c>
      <c r="AG163" s="223">
        <v>3013</v>
      </c>
      <c r="AH163" s="224">
        <v>-0.32969966629588432</v>
      </c>
      <c r="AI163" s="223">
        <v>2907</v>
      </c>
      <c r="AJ163" s="224">
        <v>0.12674418604651172</v>
      </c>
      <c r="AK163" s="223">
        <v>3518</v>
      </c>
      <c r="AL163" s="224">
        <v>8.6808773555761443E-2</v>
      </c>
      <c r="AM163" s="223">
        <v>1166</v>
      </c>
      <c r="AN163" s="224">
        <v>-0.23989569752281614</v>
      </c>
      <c r="AO163" s="223">
        <v>854</v>
      </c>
      <c r="AP163" s="224">
        <v>-0.15445544554455448</v>
      </c>
      <c r="AQ163" s="223">
        <v>1661</v>
      </c>
      <c r="AR163" s="224">
        <v>0.38763575605680867</v>
      </c>
      <c r="AS163" s="223">
        <v>393501.01188533381</v>
      </c>
      <c r="AT163" s="224">
        <v>2.878369884973031E-2</v>
      </c>
      <c r="AU163" s="225">
        <v>478514.26080921991</v>
      </c>
      <c r="AV163" s="226">
        <v>6.2042258569754871E-2</v>
      </c>
    </row>
    <row r="164" spans="2:49" hidden="1" outlineLevel="1" x14ac:dyDescent="0.2">
      <c r="B164" s="43" t="s">
        <v>60</v>
      </c>
      <c r="C164" s="223">
        <v>62461</v>
      </c>
      <c r="D164" s="224">
        <v>2.7015028445525946E-2</v>
      </c>
      <c r="E164" s="223">
        <v>13381</v>
      </c>
      <c r="F164" s="224">
        <v>3.7367237770369766E-2</v>
      </c>
      <c r="G164" s="223">
        <v>11857</v>
      </c>
      <c r="H164" s="224">
        <v>-6.3354135397740707E-2</v>
      </c>
      <c r="I164" s="223">
        <v>60008</v>
      </c>
      <c r="J164" s="224">
        <v>-0.10774080352098014</v>
      </c>
      <c r="K164" s="223">
        <v>14641</v>
      </c>
      <c r="L164" s="224">
        <v>-0.19373313508453105</v>
      </c>
      <c r="M164" s="223">
        <v>149680</v>
      </c>
      <c r="N164" s="224">
        <v>9.3856193865694326E-2</v>
      </c>
      <c r="O164" s="223">
        <v>2213</v>
      </c>
      <c r="P164" s="224">
        <v>0.38312499999999994</v>
      </c>
      <c r="Q164" s="223">
        <v>12802</v>
      </c>
      <c r="R164" s="224">
        <v>-4.4341594505822646E-2</v>
      </c>
      <c r="S164" s="223">
        <v>57708.05935393268</v>
      </c>
      <c r="T164" s="224">
        <v>-2.6742659401578939E-2</v>
      </c>
      <c r="U164" s="223">
        <v>24647</v>
      </c>
      <c r="V164" s="224">
        <v>-7.6856811116521206E-2</v>
      </c>
      <c r="W164" s="223">
        <v>10203</v>
      </c>
      <c r="X164" s="224">
        <v>5.4028925619834745E-2</v>
      </c>
      <c r="Y164" s="223">
        <v>10416</v>
      </c>
      <c r="Z164" s="224">
        <v>8.2181818181818134E-2</v>
      </c>
      <c r="AA164" s="223">
        <v>12442</v>
      </c>
      <c r="AB164" s="224">
        <v>-6.3807373965387493E-2</v>
      </c>
      <c r="AC164" s="223">
        <v>2501</v>
      </c>
      <c r="AD164" s="224">
        <v>0.17307692307692313</v>
      </c>
      <c r="AE164" s="223">
        <v>2979</v>
      </c>
      <c r="AF164" s="224">
        <v>9.7641857037582991E-2</v>
      </c>
      <c r="AG164" s="223">
        <v>3358</v>
      </c>
      <c r="AH164" s="224">
        <v>0.538250114521301</v>
      </c>
      <c r="AI164" s="223">
        <v>3126</v>
      </c>
      <c r="AJ164" s="224">
        <v>0.37225636523266026</v>
      </c>
      <c r="AK164" s="223">
        <v>3152</v>
      </c>
      <c r="AL164" s="224">
        <v>0.59675785207700094</v>
      </c>
      <c r="AM164" s="223">
        <v>1173</v>
      </c>
      <c r="AN164" s="224">
        <v>-0.20149761742682093</v>
      </c>
      <c r="AO164" s="223">
        <v>1017</v>
      </c>
      <c r="AP164" s="224">
        <v>-0.10945709281961469</v>
      </c>
      <c r="AQ164" s="223">
        <v>1255</v>
      </c>
      <c r="AR164" s="224">
        <v>-0.21118793211816467</v>
      </c>
      <c r="AS164" s="223">
        <v>340852.61209531804</v>
      </c>
      <c r="AT164" s="224">
        <v>9.6928711945003521E-3</v>
      </c>
      <c r="AU164" s="225">
        <v>403313.6391103465</v>
      </c>
      <c r="AV164" s="226">
        <v>1.2337129491936771E-2</v>
      </c>
    </row>
    <row r="165" spans="2:49" hidden="1" outlineLevel="1" x14ac:dyDescent="0.2">
      <c r="B165" s="43" t="s">
        <v>61</v>
      </c>
      <c r="C165" s="223">
        <v>50879</v>
      </c>
      <c r="D165" s="224">
        <v>-1.2563060675656601E-3</v>
      </c>
      <c r="E165" s="223">
        <v>11105</v>
      </c>
      <c r="F165" s="224">
        <v>-0.1094627105052125</v>
      </c>
      <c r="G165" s="223">
        <v>10337</v>
      </c>
      <c r="H165" s="224">
        <v>-0.11430040270756581</v>
      </c>
      <c r="I165" s="223">
        <v>53899</v>
      </c>
      <c r="J165" s="224">
        <v>-6.0616623385677193E-2</v>
      </c>
      <c r="K165" s="223">
        <v>8277</v>
      </c>
      <c r="L165" s="224">
        <v>-0.17690930787589498</v>
      </c>
      <c r="M165" s="223">
        <v>143788</v>
      </c>
      <c r="N165" s="224">
        <v>7.1509478955526395E-2</v>
      </c>
      <c r="O165" s="223">
        <v>2030</v>
      </c>
      <c r="P165" s="224">
        <v>0.54607768469154605</v>
      </c>
      <c r="Q165" s="223">
        <v>12396</v>
      </c>
      <c r="R165" s="224">
        <v>-0.16525252525252521</v>
      </c>
      <c r="S165" s="223">
        <v>60991.88776987591</v>
      </c>
      <c r="T165" s="224">
        <v>-6.8794836849252694E-2</v>
      </c>
      <c r="U165" s="223">
        <v>27543</v>
      </c>
      <c r="V165" s="224">
        <v>-6.9178776613720849E-2</v>
      </c>
      <c r="W165" s="223">
        <v>10311</v>
      </c>
      <c r="X165" s="224">
        <v>-3.1467217734360342E-2</v>
      </c>
      <c r="Y165" s="223">
        <v>10239</v>
      </c>
      <c r="Z165" s="224">
        <v>-1.1584129742253091E-2</v>
      </c>
      <c r="AA165" s="223">
        <v>12899</v>
      </c>
      <c r="AB165" s="224">
        <v>-0.13446956988525804</v>
      </c>
      <c r="AC165" s="223">
        <v>2097</v>
      </c>
      <c r="AD165" s="224">
        <v>-0.14963503649635035</v>
      </c>
      <c r="AE165" s="223">
        <v>2382</v>
      </c>
      <c r="AF165" s="224">
        <v>-0.21567336187026676</v>
      </c>
      <c r="AG165" s="223">
        <v>4452</v>
      </c>
      <c r="AH165" s="224">
        <v>0.35814521049420378</v>
      </c>
      <c r="AI165" s="223">
        <v>2589</v>
      </c>
      <c r="AJ165" s="224">
        <v>1.8489378442171578E-2</v>
      </c>
      <c r="AK165" s="223">
        <v>1909</v>
      </c>
      <c r="AL165" s="224">
        <v>-0.26802147239263807</v>
      </c>
      <c r="AM165" s="223">
        <v>937</v>
      </c>
      <c r="AN165" s="224">
        <v>-0.22497932175351532</v>
      </c>
      <c r="AO165" s="223">
        <v>1041</v>
      </c>
      <c r="AP165" s="224">
        <v>-0.2669014084507042</v>
      </c>
      <c r="AQ165" s="223">
        <v>964</v>
      </c>
      <c r="AR165" s="224">
        <v>-0.25731895223420642</v>
      </c>
      <c r="AS165" s="223">
        <v>319194.16102241323</v>
      </c>
      <c r="AT165" s="224">
        <v>-1.8723869039393159E-2</v>
      </c>
      <c r="AU165" s="225">
        <v>370073.1597661071</v>
      </c>
      <c r="AV165" s="226">
        <v>-1.6358671986449469E-2</v>
      </c>
    </row>
    <row r="166" spans="2:49" collapsed="1" x14ac:dyDescent="0.25">
      <c r="B166" s="145">
        <v>2002</v>
      </c>
      <c r="C166" s="232">
        <v>1128568</v>
      </c>
      <c r="D166" s="233">
        <v>0.11070453890085741</v>
      </c>
      <c r="E166" s="232">
        <v>159334</v>
      </c>
      <c r="F166" s="233">
        <v>-2.5603625823980014E-3</v>
      </c>
      <c r="G166" s="232">
        <v>126569</v>
      </c>
      <c r="H166" s="233">
        <v>-0.11187751292864512</v>
      </c>
      <c r="I166" s="232">
        <v>660061</v>
      </c>
      <c r="J166" s="233">
        <v>-8.9897416099054106E-2</v>
      </c>
      <c r="K166" s="232">
        <v>133568</v>
      </c>
      <c r="L166" s="233">
        <v>-0.13056383685053308</v>
      </c>
      <c r="M166" s="232">
        <v>1851694</v>
      </c>
      <c r="N166" s="233">
        <v>-1.7512080178320288E-2</v>
      </c>
      <c r="O166" s="232">
        <v>41986</v>
      </c>
      <c r="P166" s="233">
        <v>0.2497693109093615</v>
      </c>
      <c r="Q166" s="232">
        <v>126835</v>
      </c>
      <c r="R166" s="233">
        <v>-6.4702610820845941E-3</v>
      </c>
      <c r="S166" s="232">
        <v>373908.88344678708</v>
      </c>
      <c r="T166" s="233">
        <v>-5.7536580686307848E-2</v>
      </c>
      <c r="U166" s="232">
        <v>152782</v>
      </c>
      <c r="V166" s="233">
        <v>-0.11918364993802422</v>
      </c>
      <c r="W166" s="232">
        <v>68300</v>
      </c>
      <c r="X166" s="233">
        <v>-2.7841038487815939E-2</v>
      </c>
      <c r="Y166" s="232">
        <v>71186</v>
      </c>
      <c r="Z166" s="233">
        <v>3.0471475514251445E-2</v>
      </c>
      <c r="AA166" s="232">
        <v>81641</v>
      </c>
      <c r="AB166" s="233">
        <v>-2.7434956637758523E-2</v>
      </c>
      <c r="AC166" s="232">
        <v>30192</v>
      </c>
      <c r="AD166" s="233">
        <v>-9.4393953027985256E-2</v>
      </c>
      <c r="AE166" s="232">
        <v>32920</v>
      </c>
      <c r="AF166" s="233">
        <v>0.13536816692533193</v>
      </c>
      <c r="AG166" s="232">
        <v>39680</v>
      </c>
      <c r="AH166" s="233">
        <v>-0.15329463980880842</v>
      </c>
      <c r="AI166" s="232">
        <v>33821</v>
      </c>
      <c r="AJ166" s="233">
        <v>0.12672818736049574</v>
      </c>
      <c r="AK166" s="232">
        <v>49878</v>
      </c>
      <c r="AL166" s="233">
        <v>-9.8307903680671105E-2</v>
      </c>
      <c r="AM166" s="232">
        <v>9655</v>
      </c>
      <c r="AN166" s="233">
        <v>-0.20403957131079964</v>
      </c>
      <c r="AO166" s="232">
        <v>10175</v>
      </c>
      <c r="AP166" s="233">
        <v>-0.26182530470110277</v>
      </c>
      <c r="AQ166" s="232">
        <v>21470</v>
      </c>
      <c r="AR166" s="233">
        <v>9.1066165260697218E-2</v>
      </c>
      <c r="AS166" s="232">
        <v>3701746.2036049142</v>
      </c>
      <c r="AT166" s="233">
        <v>-4.1980167885585784E-2</v>
      </c>
      <c r="AU166" s="234">
        <v>4830314.3143094545</v>
      </c>
      <c r="AV166" s="235">
        <v>-1.0189342175368599E-2</v>
      </c>
    </row>
    <row r="167" spans="2:49" hidden="1" outlineLevel="1" x14ac:dyDescent="0.2">
      <c r="B167" s="43" t="s">
        <v>49</v>
      </c>
      <c r="C167" s="223">
        <v>60890</v>
      </c>
      <c r="D167" s="224">
        <v>-7.6346646845562249E-2</v>
      </c>
      <c r="E167" s="223">
        <v>12062</v>
      </c>
      <c r="F167" s="224">
        <v>-6.669761683689257E-2</v>
      </c>
      <c r="G167" s="223">
        <v>12939</v>
      </c>
      <c r="H167" s="224">
        <v>1.5460681211740601E-2</v>
      </c>
      <c r="I167" s="223">
        <v>53309</v>
      </c>
      <c r="J167" s="224">
        <v>-8.5232342645342851E-2</v>
      </c>
      <c r="K167" s="223">
        <v>9417</v>
      </c>
      <c r="L167" s="224">
        <v>-0.16315649160223944</v>
      </c>
      <c r="M167" s="223">
        <v>137374</v>
      </c>
      <c r="N167" s="224">
        <v>-5.3219937145062568E-2</v>
      </c>
      <c r="O167" s="223">
        <v>1943</v>
      </c>
      <c r="P167" s="224">
        <v>-0.15374564459930318</v>
      </c>
      <c r="Q167" s="223">
        <v>9600</v>
      </c>
      <c r="R167" s="224">
        <v>0.11601953034178103</v>
      </c>
      <c r="S167" s="223">
        <v>56721.728163270767</v>
      </c>
      <c r="T167" s="224">
        <v>-0.10449512065462463</v>
      </c>
      <c r="U167" s="223">
        <v>24567</v>
      </c>
      <c r="V167" s="224">
        <v>-0.13123276044981969</v>
      </c>
      <c r="W167" s="223">
        <v>9634</v>
      </c>
      <c r="X167" s="224">
        <v>-1.5733551287290592E-2</v>
      </c>
      <c r="Y167" s="223">
        <v>9286</v>
      </c>
      <c r="Z167" s="224">
        <v>-0.12487041749128258</v>
      </c>
      <c r="AA167" s="223">
        <v>13235</v>
      </c>
      <c r="AB167" s="224">
        <v>-9.7387983359476182E-2</v>
      </c>
      <c r="AC167" s="223">
        <v>1880</v>
      </c>
      <c r="AD167" s="224">
        <v>-0.33568904593639581</v>
      </c>
      <c r="AE167" s="223">
        <v>1993</v>
      </c>
      <c r="AF167" s="224">
        <v>-0.33544514838279427</v>
      </c>
      <c r="AG167" s="223">
        <v>3538</v>
      </c>
      <c r="AH167" s="224">
        <v>6.5021071643588169E-2</v>
      </c>
      <c r="AI167" s="223">
        <v>1979</v>
      </c>
      <c r="AJ167" s="224">
        <v>-0.19257445940432472</v>
      </c>
      <c r="AK167" s="223">
        <v>1974</v>
      </c>
      <c r="AL167" s="224">
        <v>-0.44079320113314446</v>
      </c>
      <c r="AM167" s="223">
        <v>617</v>
      </c>
      <c r="AN167" s="224">
        <v>-0.26895734597156395</v>
      </c>
      <c r="AO167" s="223">
        <v>1032</v>
      </c>
      <c r="AP167" s="224">
        <v>0.23003575685339683</v>
      </c>
      <c r="AQ167" s="223">
        <v>1369</v>
      </c>
      <c r="AR167" s="224">
        <v>-0.21412169919632607</v>
      </c>
      <c r="AS167" s="223">
        <v>307748</v>
      </c>
      <c r="AT167" s="224">
        <v>-7.6070444269648041E-2</v>
      </c>
      <c r="AU167" s="225">
        <v>368638</v>
      </c>
      <c r="AV167" s="226">
        <v>-7.6116077582209951E-2</v>
      </c>
    </row>
    <row r="168" spans="2:49" hidden="1" outlineLevel="1" x14ac:dyDescent="0.2">
      <c r="B168" s="43" t="s">
        <v>50</v>
      </c>
      <c r="C168" s="223">
        <v>63056</v>
      </c>
      <c r="D168" s="224">
        <v>-3.4497542452035734E-2</v>
      </c>
      <c r="E168" s="223">
        <v>12697</v>
      </c>
      <c r="F168" s="224">
        <v>-5.8722204823050683E-3</v>
      </c>
      <c r="G168" s="223">
        <v>11115</v>
      </c>
      <c r="H168" s="224">
        <v>-7.6443705857914379E-2</v>
      </c>
      <c r="I168" s="223">
        <v>74252</v>
      </c>
      <c r="J168" s="224">
        <v>8.541273809001737E-2</v>
      </c>
      <c r="K168" s="223">
        <v>7070</v>
      </c>
      <c r="L168" s="224">
        <v>-6.3328033916269177E-2</v>
      </c>
      <c r="M168" s="223">
        <v>163211</v>
      </c>
      <c r="N168" s="224">
        <v>0.24408110374266334</v>
      </c>
      <c r="O168" s="223">
        <v>1420</v>
      </c>
      <c r="P168" s="224">
        <v>-0.35425193269668032</v>
      </c>
      <c r="Q168" s="223">
        <v>7213</v>
      </c>
      <c r="R168" s="224">
        <v>-4.0824468085106425E-2</v>
      </c>
      <c r="S168" s="223">
        <v>55300.591978964469</v>
      </c>
      <c r="T168" s="224">
        <v>-0.11977967881445251</v>
      </c>
      <c r="U168" s="223">
        <v>23818</v>
      </c>
      <c r="V168" s="224">
        <v>-0.15571940023395126</v>
      </c>
      <c r="W168" s="223">
        <v>9281</v>
      </c>
      <c r="X168" s="224">
        <v>-0.16672652181720238</v>
      </c>
      <c r="Y168" s="223">
        <v>8260</v>
      </c>
      <c r="Z168" s="224">
        <v>-8.5575113472821873E-2</v>
      </c>
      <c r="AA168" s="223">
        <v>13942</v>
      </c>
      <c r="AB168" s="224">
        <v>-3.4754915535862629E-2</v>
      </c>
      <c r="AC168" s="223">
        <v>3140</v>
      </c>
      <c r="AD168" s="224">
        <v>1.421188630490966E-2</v>
      </c>
      <c r="AE168" s="223">
        <v>3704</v>
      </c>
      <c r="AF168" s="224">
        <v>0.12174439733494857</v>
      </c>
      <c r="AG168" s="223">
        <v>5908</v>
      </c>
      <c r="AH168" s="224">
        <v>0.99459824442943967</v>
      </c>
      <c r="AI168" s="223">
        <v>3063</v>
      </c>
      <c r="AJ168" s="224">
        <v>0.31798623063683307</v>
      </c>
      <c r="AK168" s="223">
        <v>2790</v>
      </c>
      <c r="AL168" s="224">
        <v>-9.4155844155844104E-2</v>
      </c>
      <c r="AM168" s="223">
        <v>598</v>
      </c>
      <c r="AN168" s="224">
        <v>-0.44680851063829785</v>
      </c>
      <c r="AO168" s="223">
        <v>915</v>
      </c>
      <c r="AP168" s="224">
        <v>5.4147465437788034E-2</v>
      </c>
      <c r="AQ168" s="223">
        <v>1036</v>
      </c>
      <c r="AR168" s="224">
        <v>-0.32727272727272727</v>
      </c>
      <c r="AS168" s="223">
        <v>353433.34854586725</v>
      </c>
      <c r="AT168" s="224">
        <v>9.5060654545047196E-2</v>
      </c>
      <c r="AU168" s="225">
        <v>416489.31404832483</v>
      </c>
      <c r="AV168" s="226">
        <v>7.3256473670123112E-2</v>
      </c>
    </row>
    <row r="169" spans="2:49" hidden="1" outlineLevel="1" x14ac:dyDescent="0.2">
      <c r="B169" s="43" t="s">
        <v>51</v>
      </c>
      <c r="C169" s="223">
        <v>96365</v>
      </c>
      <c r="D169" s="224">
        <v>5.3595442966008155E-2</v>
      </c>
      <c r="E169" s="223">
        <v>15675</v>
      </c>
      <c r="F169" s="224">
        <v>-0.12439950843481173</v>
      </c>
      <c r="G169" s="223">
        <v>13352</v>
      </c>
      <c r="H169" s="224">
        <v>5.1752658526979189E-2</v>
      </c>
      <c r="I169" s="223">
        <v>57806</v>
      </c>
      <c r="J169" s="224">
        <v>-2.1265788493447513E-2</v>
      </c>
      <c r="K169" s="223">
        <v>11563</v>
      </c>
      <c r="L169" s="224">
        <v>1.8317921620431443E-2</v>
      </c>
      <c r="M169" s="223">
        <v>171995</v>
      </c>
      <c r="N169" s="224">
        <v>9.5753830471761114E-2</v>
      </c>
      <c r="O169" s="223">
        <v>3398</v>
      </c>
      <c r="P169" s="224">
        <v>0.11519527404003949</v>
      </c>
      <c r="Q169" s="223">
        <v>8482</v>
      </c>
      <c r="R169" s="224">
        <v>0.1684805069568811</v>
      </c>
      <c r="S169" s="223">
        <v>31797.017848117728</v>
      </c>
      <c r="T169" s="224">
        <v>-3.9278075176123806E-2</v>
      </c>
      <c r="U169" s="223">
        <v>13416</v>
      </c>
      <c r="V169" s="224">
        <v>-4.6685141760818616E-2</v>
      </c>
      <c r="W169" s="223">
        <v>6305</v>
      </c>
      <c r="X169" s="224">
        <v>-7.1975272299087401E-2</v>
      </c>
      <c r="Y169" s="223">
        <v>6061</v>
      </c>
      <c r="Z169" s="224">
        <v>0.13650853178323641</v>
      </c>
      <c r="AA169" s="223">
        <v>6015</v>
      </c>
      <c r="AB169" s="224">
        <v>-0.12788168769030017</v>
      </c>
      <c r="AC169" s="223">
        <v>3445</v>
      </c>
      <c r="AD169" s="224">
        <v>-0.31292381332269648</v>
      </c>
      <c r="AE169" s="223">
        <v>2365</v>
      </c>
      <c r="AF169" s="224">
        <v>-0.20155300472653614</v>
      </c>
      <c r="AG169" s="223">
        <v>4450</v>
      </c>
      <c r="AH169" s="224">
        <v>0.58419366322534705</v>
      </c>
      <c r="AI169" s="223">
        <v>2634</v>
      </c>
      <c r="AJ169" s="224">
        <v>0.14571552849064817</v>
      </c>
      <c r="AK169" s="223">
        <v>3800</v>
      </c>
      <c r="AL169" s="224">
        <v>-0.20468815403934704</v>
      </c>
      <c r="AM169" s="223">
        <v>1172</v>
      </c>
      <c r="AN169" s="224">
        <v>0.31390134529147984</v>
      </c>
      <c r="AO169" s="223">
        <v>950</v>
      </c>
      <c r="AP169" s="224">
        <v>-0.52947003467062903</v>
      </c>
      <c r="AQ169" s="223">
        <v>1200</v>
      </c>
      <c r="AR169" s="224">
        <v>-0.53088350273651286</v>
      </c>
      <c r="AS169" s="223">
        <v>334083.82049634808</v>
      </c>
      <c r="AT169" s="224">
        <v>2.8857836198662001E-2</v>
      </c>
      <c r="AU169" s="225">
        <v>430448.87409179105</v>
      </c>
      <c r="AV169" s="226">
        <v>3.4294680746437489E-2</v>
      </c>
    </row>
    <row r="170" spans="2:49" hidden="1" outlineLevel="1" x14ac:dyDescent="0.2">
      <c r="B170" s="43" t="s">
        <v>52</v>
      </c>
      <c r="C170" s="223">
        <v>104987</v>
      </c>
      <c r="D170" s="224">
        <v>-5.7863328397720681E-2</v>
      </c>
      <c r="E170" s="223">
        <v>11839</v>
      </c>
      <c r="F170" s="224">
        <v>-8.4519022579647385E-2</v>
      </c>
      <c r="G170" s="223">
        <v>9413</v>
      </c>
      <c r="H170" s="224">
        <v>0.1067607289829513</v>
      </c>
      <c r="I170" s="223">
        <v>57231</v>
      </c>
      <c r="J170" s="224">
        <v>5.668285297538822E-2</v>
      </c>
      <c r="K170" s="223">
        <v>10873</v>
      </c>
      <c r="L170" s="224">
        <v>1.6263202168427027E-2</v>
      </c>
      <c r="M170" s="223">
        <v>158734</v>
      </c>
      <c r="N170" s="224">
        <v>-6.7975644556135584E-2</v>
      </c>
      <c r="O170" s="223">
        <v>4268</v>
      </c>
      <c r="P170" s="224">
        <v>0.20940776423916119</v>
      </c>
      <c r="Q170" s="223">
        <v>7760</v>
      </c>
      <c r="R170" s="224">
        <v>-8.2091317719422796E-2</v>
      </c>
      <c r="S170" s="223">
        <v>5943.2324409936118</v>
      </c>
      <c r="T170" s="224">
        <v>-0.31780584976552828</v>
      </c>
      <c r="U170" s="223">
        <v>2289</v>
      </c>
      <c r="V170" s="224">
        <v>-0.33939393939393936</v>
      </c>
      <c r="W170" s="223">
        <v>1786</v>
      </c>
      <c r="X170" s="224">
        <v>-0.33407904548844147</v>
      </c>
      <c r="Y170" s="223">
        <v>1685</v>
      </c>
      <c r="Z170" s="224">
        <v>-9.4086021505376372E-2</v>
      </c>
      <c r="AA170" s="223">
        <v>184</v>
      </c>
      <c r="AB170" s="224">
        <v>-0.73826458036984355</v>
      </c>
      <c r="AC170" s="223">
        <v>2893</v>
      </c>
      <c r="AD170" s="224">
        <v>-0.11852528945764773</v>
      </c>
      <c r="AE170" s="223">
        <v>2203</v>
      </c>
      <c r="AF170" s="224">
        <v>-0.16203879802206167</v>
      </c>
      <c r="AG170" s="223">
        <v>3864</v>
      </c>
      <c r="AH170" s="224">
        <v>0.33103685842232178</v>
      </c>
      <c r="AI170" s="223">
        <v>2804</v>
      </c>
      <c r="AJ170" s="224">
        <v>-8.9610389610389585E-2</v>
      </c>
      <c r="AK170" s="223">
        <v>6079</v>
      </c>
      <c r="AL170" s="224">
        <v>-0.1748337179313153</v>
      </c>
      <c r="AM170" s="223">
        <v>571</v>
      </c>
      <c r="AN170" s="224">
        <v>-0.25261780104712039</v>
      </c>
      <c r="AO170" s="223">
        <v>1135</v>
      </c>
      <c r="AP170" s="224">
        <v>-9.8490865766481361E-2</v>
      </c>
      <c r="AQ170" s="223">
        <v>1895</v>
      </c>
      <c r="AR170" s="224">
        <v>-0.40632832080200498</v>
      </c>
      <c r="AS170" s="223">
        <v>287504.16571629094</v>
      </c>
      <c r="AT170" s="224">
        <v>-4.7302962753172362E-2</v>
      </c>
      <c r="AU170" s="225">
        <v>392491.10785296257</v>
      </c>
      <c r="AV170" s="226">
        <v>-5.0151093231183719E-2</v>
      </c>
    </row>
    <row r="171" spans="2:49" hidden="1" outlineLevel="1" x14ac:dyDescent="0.2">
      <c r="B171" s="43" t="s">
        <v>53</v>
      </c>
      <c r="C171" s="223">
        <v>141174</v>
      </c>
      <c r="D171" s="224">
        <v>3.6946174638617935E-2</v>
      </c>
      <c r="E171" s="223">
        <v>14761</v>
      </c>
      <c r="F171" s="224">
        <v>0.16650861387703486</v>
      </c>
      <c r="G171" s="223">
        <v>13199</v>
      </c>
      <c r="H171" s="224">
        <v>0.3580615289638851</v>
      </c>
      <c r="I171" s="223">
        <v>54900</v>
      </c>
      <c r="J171" s="224">
        <v>0.16254446891411156</v>
      </c>
      <c r="K171" s="223">
        <v>15168</v>
      </c>
      <c r="L171" s="224">
        <v>3.9714058776807448E-3</v>
      </c>
      <c r="M171" s="223">
        <v>176612</v>
      </c>
      <c r="N171" s="224">
        <v>0.15857490537198493</v>
      </c>
      <c r="O171" s="223">
        <v>4812</v>
      </c>
      <c r="P171" s="224">
        <v>0.17222898903775885</v>
      </c>
      <c r="Q171" s="223">
        <v>19544</v>
      </c>
      <c r="R171" s="224">
        <v>0.1650670640834575</v>
      </c>
      <c r="S171" s="223">
        <v>6471.9690002630978</v>
      </c>
      <c r="T171" s="224">
        <v>-0.38850950415721042</v>
      </c>
      <c r="U171" s="223">
        <v>2316</v>
      </c>
      <c r="V171" s="224">
        <v>-0.41381928625664388</v>
      </c>
      <c r="W171" s="223">
        <v>2196</v>
      </c>
      <c r="X171" s="224">
        <v>-0.37400228050171036</v>
      </c>
      <c r="Y171" s="223">
        <v>1886</v>
      </c>
      <c r="Z171" s="224">
        <v>-0.2431781701444623</v>
      </c>
      <c r="AA171" s="223">
        <v>75</v>
      </c>
      <c r="AB171" s="224">
        <v>-0.88114104595879561</v>
      </c>
      <c r="AC171" s="223">
        <v>2759</v>
      </c>
      <c r="AD171" s="224">
        <v>-1.429081814933908E-2</v>
      </c>
      <c r="AE171" s="223">
        <v>2327</v>
      </c>
      <c r="AF171" s="224">
        <v>5.8689717925386686E-2</v>
      </c>
      <c r="AG171" s="223">
        <v>4461</v>
      </c>
      <c r="AH171" s="224">
        <v>0.54199792602834429</v>
      </c>
      <c r="AI171" s="223">
        <v>3207</v>
      </c>
      <c r="AJ171" s="224">
        <v>4.3605597136348928E-2</v>
      </c>
      <c r="AK171" s="223">
        <v>13867</v>
      </c>
      <c r="AL171" s="224">
        <v>0.14897671720937944</v>
      </c>
      <c r="AM171" s="223">
        <v>760</v>
      </c>
      <c r="AN171" s="224">
        <v>0.67032967032967039</v>
      </c>
      <c r="AO171" s="223">
        <v>1335</v>
      </c>
      <c r="AP171" s="224">
        <v>0.12753378378378377</v>
      </c>
      <c r="AQ171" s="223">
        <v>2090</v>
      </c>
      <c r="AR171" s="224">
        <v>-0.43952802359882004</v>
      </c>
      <c r="AS171" s="223">
        <v>336275.68659172335</v>
      </c>
      <c r="AT171" s="224">
        <v>0.13221544127539686</v>
      </c>
      <c r="AU171" s="225">
        <v>477449.72353789798</v>
      </c>
      <c r="AV171" s="226">
        <v>0.10227137114963725</v>
      </c>
    </row>
    <row r="172" spans="2:49" hidden="1" outlineLevel="1" x14ac:dyDescent="0.2">
      <c r="B172" s="43" t="s">
        <v>54</v>
      </c>
      <c r="C172" s="223">
        <v>108107</v>
      </c>
      <c r="D172" s="224">
        <v>7.7087994034301666E-3</v>
      </c>
      <c r="E172" s="223">
        <v>14820</v>
      </c>
      <c r="F172" s="224">
        <v>-0.13282621416032769</v>
      </c>
      <c r="G172" s="223">
        <v>14638</v>
      </c>
      <c r="H172" s="224">
        <v>0.13790422885572129</v>
      </c>
      <c r="I172" s="223">
        <v>51025</v>
      </c>
      <c r="J172" s="224">
        <v>3.0662330579513952E-2</v>
      </c>
      <c r="K172" s="223">
        <v>12068</v>
      </c>
      <c r="L172" s="224">
        <v>-0.18492503039308383</v>
      </c>
      <c r="M172" s="223">
        <v>169470</v>
      </c>
      <c r="N172" s="224">
        <v>0.18021073450655667</v>
      </c>
      <c r="O172" s="223">
        <v>4797</v>
      </c>
      <c r="P172" s="224">
        <v>2.917828792104693E-2</v>
      </c>
      <c r="Q172" s="223">
        <v>11741</v>
      </c>
      <c r="R172" s="224">
        <v>-7.3322809786898202E-2</v>
      </c>
      <c r="S172" s="223">
        <v>7663.1360149368647</v>
      </c>
      <c r="T172" s="224">
        <v>-6.3554036666194302E-2</v>
      </c>
      <c r="U172" s="223">
        <v>3150</v>
      </c>
      <c r="V172" s="224">
        <v>5.3511705685618693E-2</v>
      </c>
      <c r="W172" s="223">
        <v>1829</v>
      </c>
      <c r="X172" s="224">
        <v>-0.31214742384355021</v>
      </c>
      <c r="Y172" s="223">
        <v>2555</v>
      </c>
      <c r="Z172" s="224">
        <v>0.39465065502183405</v>
      </c>
      <c r="AA172" s="223">
        <v>129</v>
      </c>
      <c r="AB172" s="224">
        <v>-0.81571428571428573</v>
      </c>
      <c r="AC172" s="223">
        <v>3333</v>
      </c>
      <c r="AD172" s="224">
        <v>-0.19628647214854111</v>
      </c>
      <c r="AE172" s="223">
        <v>1955</v>
      </c>
      <c r="AF172" s="224">
        <v>-0.21674679487179482</v>
      </c>
      <c r="AG172" s="223">
        <v>3754</v>
      </c>
      <c r="AH172" s="224">
        <v>0.38575119970468807</v>
      </c>
      <c r="AI172" s="223">
        <v>3227</v>
      </c>
      <c r="AJ172" s="224">
        <v>3.396347324575455E-2</v>
      </c>
      <c r="AK172" s="223">
        <v>8013</v>
      </c>
      <c r="AL172" s="224">
        <v>-6.1049917975158241E-2</v>
      </c>
      <c r="AM172" s="223">
        <v>1017</v>
      </c>
      <c r="AN172" s="224">
        <v>0.35962566844919786</v>
      </c>
      <c r="AO172" s="223">
        <v>1318</v>
      </c>
      <c r="AP172" s="224">
        <v>-0.25494629734313168</v>
      </c>
      <c r="AQ172" s="223">
        <v>2736</v>
      </c>
      <c r="AR172" s="224">
        <v>-5.8175559380378661E-2</v>
      </c>
      <c r="AS172" s="223">
        <v>311574.43081584742</v>
      </c>
      <c r="AT172" s="224">
        <v>7.5124193117171112E-2</v>
      </c>
      <c r="AU172" s="225">
        <v>419681.43852464674</v>
      </c>
      <c r="AV172" s="226">
        <v>5.6910607964356652E-2</v>
      </c>
    </row>
    <row r="173" spans="2:49" hidden="1" outlineLevel="1" x14ac:dyDescent="0.2">
      <c r="B173" s="43" t="s">
        <v>55</v>
      </c>
      <c r="C173" s="223">
        <v>87944</v>
      </c>
      <c r="D173" s="224">
        <v>-2.60368791184451E-2</v>
      </c>
      <c r="E173" s="223">
        <v>11022</v>
      </c>
      <c r="F173" s="224">
        <v>3.4152749108650848E-2</v>
      </c>
      <c r="G173" s="223">
        <v>10004</v>
      </c>
      <c r="H173" s="224">
        <v>8.9760348583878047E-2</v>
      </c>
      <c r="I173" s="223">
        <v>52635</v>
      </c>
      <c r="J173" s="224">
        <v>0.18251668126979848</v>
      </c>
      <c r="K173" s="223">
        <v>11658</v>
      </c>
      <c r="L173" s="224">
        <v>0.21996651318543314</v>
      </c>
      <c r="M173" s="223">
        <v>179679</v>
      </c>
      <c r="N173" s="224">
        <v>0.18527240703726422</v>
      </c>
      <c r="O173" s="223">
        <v>4078</v>
      </c>
      <c r="P173" s="224">
        <v>6.5865133298484091E-2</v>
      </c>
      <c r="Q173" s="223">
        <v>7565</v>
      </c>
      <c r="R173" s="224">
        <v>-3.1989763275751759E-2</v>
      </c>
      <c r="S173" s="223">
        <v>5248.886678117502</v>
      </c>
      <c r="T173" s="224">
        <v>-0.43454395838728255</v>
      </c>
      <c r="U173" s="223">
        <v>2110</v>
      </c>
      <c r="V173" s="224">
        <v>-0.45209036613866527</v>
      </c>
      <c r="W173" s="223">
        <v>1239</v>
      </c>
      <c r="X173" s="224">
        <v>-0.53032600454890066</v>
      </c>
      <c r="Y173" s="223">
        <v>1766</v>
      </c>
      <c r="Z173" s="224">
        <v>-0.13090551181102361</v>
      </c>
      <c r="AA173" s="223">
        <v>135</v>
      </c>
      <c r="AB173" s="224">
        <v>-0.82236842105263164</v>
      </c>
      <c r="AC173" s="223">
        <v>2661</v>
      </c>
      <c r="AD173" s="224">
        <v>-1.8443378827001089E-2</v>
      </c>
      <c r="AE173" s="223">
        <v>1756</v>
      </c>
      <c r="AF173" s="224">
        <v>-0.22948661693725314</v>
      </c>
      <c r="AG173" s="223">
        <v>3649</v>
      </c>
      <c r="AH173" s="224">
        <v>0.42483404919953149</v>
      </c>
      <c r="AI173" s="223">
        <v>2206</v>
      </c>
      <c r="AJ173" s="224">
        <v>-0.185075729589952</v>
      </c>
      <c r="AK173" s="223">
        <v>4535</v>
      </c>
      <c r="AL173" s="224">
        <v>-0.16282074949233893</v>
      </c>
      <c r="AM173" s="223">
        <v>1039</v>
      </c>
      <c r="AN173" s="224">
        <v>0.13551912568306013</v>
      </c>
      <c r="AO173" s="223">
        <v>1237</v>
      </c>
      <c r="AP173" s="224">
        <v>-7.2231139646870002E-3</v>
      </c>
      <c r="AQ173" s="223">
        <v>2131</v>
      </c>
      <c r="AR173" s="224">
        <v>-0.19615239532251982</v>
      </c>
      <c r="AS173" s="223">
        <v>301103.79914711497</v>
      </c>
      <c r="AT173" s="224">
        <v>0.12811290808230869</v>
      </c>
      <c r="AU173" s="225">
        <v>389047.77311023581</v>
      </c>
      <c r="AV173" s="226">
        <v>8.9146244444839207E-2</v>
      </c>
    </row>
    <row r="174" spans="2:49" hidden="1" outlineLevel="1" x14ac:dyDescent="0.2">
      <c r="B174" s="43" t="s">
        <v>56</v>
      </c>
      <c r="C174" s="223">
        <v>76686</v>
      </c>
      <c r="D174" s="224">
        <v>-2.2635160969641355E-2</v>
      </c>
      <c r="E174" s="223">
        <v>11932</v>
      </c>
      <c r="F174" s="224">
        <v>-4.0913109878627174E-2</v>
      </c>
      <c r="G174" s="223">
        <v>9696</v>
      </c>
      <c r="H174" s="224">
        <v>0.2752860712876497</v>
      </c>
      <c r="I174" s="223">
        <v>56338</v>
      </c>
      <c r="J174" s="224">
        <v>0.12041843167670985</v>
      </c>
      <c r="K174" s="223">
        <v>11674</v>
      </c>
      <c r="L174" s="224">
        <v>2.2510291670316152E-2</v>
      </c>
      <c r="M174" s="223">
        <v>152745</v>
      </c>
      <c r="N174" s="224">
        <v>0.14829460453017984</v>
      </c>
      <c r="O174" s="223">
        <v>3046</v>
      </c>
      <c r="P174" s="224">
        <v>-3.3322754681053612E-2</v>
      </c>
      <c r="Q174" s="223">
        <v>5755</v>
      </c>
      <c r="R174" s="224">
        <v>-0.2257500336337952</v>
      </c>
      <c r="S174" s="223">
        <v>6264.7975351391296</v>
      </c>
      <c r="T174" s="224">
        <v>-0.47496833216364487</v>
      </c>
      <c r="U174" s="223">
        <v>2669</v>
      </c>
      <c r="V174" s="224">
        <v>-0.4403438876074649</v>
      </c>
      <c r="W174" s="223">
        <v>958</v>
      </c>
      <c r="X174" s="224">
        <v>-0.72383972326318824</v>
      </c>
      <c r="Y174" s="223">
        <v>2462</v>
      </c>
      <c r="Z174" s="224">
        <v>-3.8281250000000044E-2</v>
      </c>
      <c r="AA174" s="223">
        <v>177</v>
      </c>
      <c r="AB174" s="224">
        <v>-0.84308510638297873</v>
      </c>
      <c r="AC174" s="223">
        <v>2900</v>
      </c>
      <c r="AD174" s="224">
        <v>-2.4079807361541139E-3</v>
      </c>
      <c r="AE174" s="223">
        <v>1729</v>
      </c>
      <c r="AF174" s="224">
        <v>-0.18173213440605773</v>
      </c>
      <c r="AG174" s="223">
        <v>3390</v>
      </c>
      <c r="AH174" s="224">
        <v>1.0178571428571428</v>
      </c>
      <c r="AI174" s="223">
        <v>1623</v>
      </c>
      <c r="AJ174" s="224">
        <v>-3.046594982078854E-2</v>
      </c>
      <c r="AK174" s="223">
        <v>2180</v>
      </c>
      <c r="AL174" s="224">
        <v>-0.21014492753623193</v>
      </c>
      <c r="AM174" s="223">
        <v>879</v>
      </c>
      <c r="AN174" s="224">
        <v>-0.12711022840119168</v>
      </c>
      <c r="AO174" s="223">
        <v>1310</v>
      </c>
      <c r="AP174" s="224">
        <v>4.133545310015907E-2</v>
      </c>
      <c r="AQ174" s="223">
        <v>1415</v>
      </c>
      <c r="AR174" s="224">
        <v>-0.3683035714285714</v>
      </c>
      <c r="AS174" s="223">
        <v>272876.95405494241</v>
      </c>
      <c r="AT174" s="224">
        <v>7.8921551518079891E-2</v>
      </c>
      <c r="AU174" s="225">
        <v>349562.93141978141</v>
      </c>
      <c r="AV174" s="226">
        <v>5.4875372767805519E-2</v>
      </c>
    </row>
    <row r="175" spans="2:49" s="222" customFormat="1" ht="15" customHeight="1" collapsed="1" x14ac:dyDescent="0.2">
      <c r="B175" s="30" t="s">
        <v>75</v>
      </c>
      <c r="C175" s="31">
        <v>499569</v>
      </c>
      <c r="D175" s="32">
        <v>-2.7750531306195869E-2</v>
      </c>
      <c r="E175" s="31">
        <v>98533</v>
      </c>
      <c r="F175" s="32">
        <v>6.0909169214867109E-2</v>
      </c>
      <c r="G175" s="31">
        <v>85629</v>
      </c>
      <c r="H175" s="32">
        <v>-3.1028278507655216E-2</v>
      </c>
      <c r="I175" s="31">
        <v>453511</v>
      </c>
      <c r="J175" s="32">
        <v>5.2154677518740922E-3</v>
      </c>
      <c r="K175" s="31">
        <v>94291</v>
      </c>
      <c r="L175" s="32">
        <v>-1.9109936750998702E-2</v>
      </c>
      <c r="M175" s="31">
        <v>1008130</v>
      </c>
      <c r="N175" s="32">
        <v>9.426745093527189E-2</v>
      </c>
      <c r="O175" s="31">
        <v>13375</v>
      </c>
      <c r="P175" s="32">
        <v>0.25693073959214363</v>
      </c>
      <c r="Q175" s="31">
        <v>73382</v>
      </c>
      <c r="R175" s="32">
        <v>9.3637759132028764E-2</v>
      </c>
      <c r="S175" s="31">
        <v>380582.70744254842</v>
      </c>
      <c r="T175" s="32">
        <v>-3.528810418979933E-2</v>
      </c>
      <c r="U175" s="31">
        <v>169682</v>
      </c>
      <c r="V175" s="32">
        <v>3.224197296540976E-2</v>
      </c>
      <c r="W175" s="31">
        <v>64748</v>
      </c>
      <c r="X175" s="32">
        <v>-2.3305628045193316E-2</v>
      </c>
      <c r="Y175" s="31">
        <v>60097</v>
      </c>
      <c r="Z175" s="32">
        <v>-6.7844457197809849E-2</v>
      </c>
      <c r="AA175" s="31">
        <v>86056</v>
      </c>
      <c r="AB175" s="32">
        <v>-0.13387950643128887</v>
      </c>
      <c r="AC175" s="31">
        <v>21268</v>
      </c>
      <c r="AD175" s="32">
        <v>-0.18880158669616298</v>
      </c>
      <c r="AE175" s="31">
        <v>20226</v>
      </c>
      <c r="AF175" s="32">
        <v>-8.101231314462265E-2</v>
      </c>
      <c r="AG175" s="31">
        <v>22943</v>
      </c>
      <c r="AH175" s="32">
        <v>0.40599338154185571</v>
      </c>
      <c r="AI175" s="31">
        <v>16348</v>
      </c>
      <c r="AJ175" s="32">
        <v>-0.25819039840275892</v>
      </c>
      <c r="AK175" s="31">
        <v>23466</v>
      </c>
      <c r="AL175" s="32">
        <v>-0.17294611073908295</v>
      </c>
      <c r="AM175" s="31">
        <v>8294</v>
      </c>
      <c r="AN175" s="32">
        <v>0.22096275577800673</v>
      </c>
      <c r="AO175" s="31">
        <v>8278</v>
      </c>
      <c r="AP175" s="32">
        <v>0.17635355975557765</v>
      </c>
      <c r="AQ175" s="31">
        <v>11646</v>
      </c>
      <c r="AR175" s="32">
        <v>-0.13630970038564227</v>
      </c>
      <c r="AS175" s="31">
        <v>2339903.3236578596</v>
      </c>
      <c r="AT175" s="32">
        <v>3.3376006481027787E-2</v>
      </c>
      <c r="AU175" s="31">
        <v>2839472.2179079885</v>
      </c>
      <c r="AV175" s="32">
        <v>2.2070225275367061E-2</v>
      </c>
      <c r="AW175" s="216"/>
    </row>
    <row r="176" spans="2:49" hidden="1" outlineLevel="1" x14ac:dyDescent="0.2">
      <c r="B176" s="43" t="s">
        <v>58</v>
      </c>
      <c r="C176" s="223">
        <v>97044</v>
      </c>
      <c r="D176" s="224">
        <v>-9.0931232494309233E-2</v>
      </c>
      <c r="E176" s="223">
        <v>12731</v>
      </c>
      <c r="F176" s="224">
        <v>-7.0186970493718914E-2</v>
      </c>
      <c r="G176" s="223">
        <v>11204</v>
      </c>
      <c r="H176" s="224">
        <v>-0.21705101327742837</v>
      </c>
      <c r="I176" s="223">
        <v>63870</v>
      </c>
      <c r="J176" s="224">
        <v>-6.6419153974332734E-2</v>
      </c>
      <c r="K176" s="223">
        <v>17972</v>
      </c>
      <c r="L176" s="224">
        <v>-0.22517784005173525</v>
      </c>
      <c r="M176" s="223">
        <v>142128</v>
      </c>
      <c r="N176" s="224">
        <v>0.17757985003521282</v>
      </c>
      <c r="O176" s="223">
        <v>1332</v>
      </c>
      <c r="P176" s="224">
        <v>-5.5319148936170182E-2</v>
      </c>
      <c r="Q176" s="223">
        <v>11605</v>
      </c>
      <c r="R176" s="224">
        <v>-4.1542781631978887E-2</v>
      </c>
      <c r="S176" s="223">
        <v>34269.640107278632</v>
      </c>
      <c r="T176" s="224">
        <v>-0.12483830821332575</v>
      </c>
      <c r="U176" s="223">
        <v>15478</v>
      </c>
      <c r="V176" s="224">
        <v>-0.12026827327498013</v>
      </c>
      <c r="W176" s="223">
        <v>6293</v>
      </c>
      <c r="X176" s="224">
        <v>-0.21728855721393037</v>
      </c>
      <c r="Y176" s="223">
        <v>5734</v>
      </c>
      <c r="Z176" s="224">
        <v>-2.2335890878090403E-2</v>
      </c>
      <c r="AA176" s="223">
        <v>6765</v>
      </c>
      <c r="AB176" s="224">
        <v>-0.11661008096108649</v>
      </c>
      <c r="AC176" s="223">
        <v>2741</v>
      </c>
      <c r="AD176" s="224">
        <v>-0.34738095238095235</v>
      </c>
      <c r="AE176" s="223">
        <v>2152</v>
      </c>
      <c r="AF176" s="224">
        <v>-0.32560325916640553</v>
      </c>
      <c r="AG176" s="223">
        <v>3894</v>
      </c>
      <c r="AH176" s="224">
        <v>0.23384030418250945</v>
      </c>
      <c r="AI176" s="223">
        <v>1874</v>
      </c>
      <c r="AJ176" s="224">
        <v>-0.44621749408983447</v>
      </c>
      <c r="AK176" s="223">
        <v>4259</v>
      </c>
      <c r="AL176" s="224">
        <v>-0.25346187554776511</v>
      </c>
      <c r="AM176" s="223">
        <v>1265</v>
      </c>
      <c r="AN176" s="224">
        <v>0.17238183503243754</v>
      </c>
      <c r="AO176" s="223">
        <v>980</v>
      </c>
      <c r="AP176" s="224">
        <v>-0.10746812386156646</v>
      </c>
      <c r="AQ176" s="223">
        <v>1720</v>
      </c>
      <c r="AR176" s="224">
        <v>-0.41075710859883519</v>
      </c>
      <c r="AS176" s="223">
        <v>313994.9930133553</v>
      </c>
      <c r="AT176" s="224">
        <v>-1.1708262772289979E-2</v>
      </c>
      <c r="AU176" s="225">
        <v>411038.9020821228</v>
      </c>
      <c r="AV176" s="226">
        <v>-3.1633327487794904E-2</v>
      </c>
    </row>
    <row r="177" spans="2:49" hidden="1" outlineLevel="1" x14ac:dyDescent="0.2">
      <c r="B177" s="43" t="s">
        <v>59</v>
      </c>
      <c r="C177" s="223">
        <v>68069</v>
      </c>
      <c r="D177" s="224">
        <v>-2.0434888975233489E-2</v>
      </c>
      <c r="E177" s="223">
        <v>16835</v>
      </c>
      <c r="F177" s="224">
        <v>0.13176470588235301</v>
      </c>
      <c r="G177" s="223">
        <v>12623</v>
      </c>
      <c r="H177" s="224">
        <v>1.8558863874768017E-2</v>
      </c>
      <c r="I177" s="223">
        <v>79263</v>
      </c>
      <c r="J177" s="224">
        <v>1.2182507757728889E-2</v>
      </c>
      <c r="K177" s="223">
        <v>17948</v>
      </c>
      <c r="L177" s="224">
        <v>0.43641456582633054</v>
      </c>
      <c r="M177" s="223">
        <v>161722</v>
      </c>
      <c r="N177" s="224">
        <v>0.13827009297775139</v>
      </c>
      <c r="O177" s="223">
        <v>1588</v>
      </c>
      <c r="P177" s="224">
        <v>0.55686274509803924</v>
      </c>
      <c r="Q177" s="223">
        <v>10150</v>
      </c>
      <c r="R177" s="224">
        <v>3.8571852437938592E-3</v>
      </c>
      <c r="S177" s="223">
        <v>62258.17942304982</v>
      </c>
      <c r="T177" s="224">
        <v>6.2942238603217016E-2</v>
      </c>
      <c r="U177" s="223">
        <v>27353</v>
      </c>
      <c r="V177" s="224">
        <v>0.13833284780889765</v>
      </c>
      <c r="W177" s="223">
        <v>10409</v>
      </c>
      <c r="X177" s="224">
        <v>6.8905319367426499E-2</v>
      </c>
      <c r="Y177" s="223">
        <v>9402</v>
      </c>
      <c r="Z177" s="224">
        <v>-2.7815117361182917E-2</v>
      </c>
      <c r="AA177" s="223">
        <v>15094</v>
      </c>
      <c r="AB177" s="224">
        <v>-2.6430553720100392E-3</v>
      </c>
      <c r="AC177" s="223">
        <v>2989</v>
      </c>
      <c r="AD177" s="224">
        <v>-0.12831729367162437</v>
      </c>
      <c r="AE177" s="223">
        <v>3060</v>
      </c>
      <c r="AF177" s="224">
        <v>0.10589085652331054</v>
      </c>
      <c r="AG177" s="223">
        <v>4495</v>
      </c>
      <c r="AH177" s="224">
        <v>1.1841593780369291</v>
      </c>
      <c r="AI177" s="223">
        <v>2580</v>
      </c>
      <c r="AJ177" s="224">
        <v>-0.24028268551236753</v>
      </c>
      <c r="AK177" s="223">
        <v>3237</v>
      </c>
      <c r="AL177" s="224">
        <v>-0.11095852787695692</v>
      </c>
      <c r="AM177" s="223">
        <v>1534</v>
      </c>
      <c r="AN177" s="224">
        <v>8.7172218284904401E-2</v>
      </c>
      <c r="AO177" s="223">
        <v>1010</v>
      </c>
      <c r="AP177" s="224">
        <v>0.12347052280311455</v>
      </c>
      <c r="AQ177" s="223">
        <v>1197</v>
      </c>
      <c r="AR177" s="224">
        <v>8.361204013378476E-4</v>
      </c>
      <c r="AS177" s="223">
        <v>382491.49196794443</v>
      </c>
      <c r="AT177" s="224">
        <v>9.7069548232092906E-2</v>
      </c>
      <c r="AU177" s="225">
        <v>450560.47153305542</v>
      </c>
      <c r="AV177" s="226">
        <v>7.7541959203343724E-2</v>
      </c>
    </row>
    <row r="178" spans="2:49" hidden="1" outlineLevel="1" x14ac:dyDescent="0.2">
      <c r="B178" s="43" t="s">
        <v>60</v>
      </c>
      <c r="C178" s="223">
        <v>60818</v>
      </c>
      <c r="D178" s="224">
        <v>5.6767041406752261E-2</v>
      </c>
      <c r="E178" s="223">
        <v>12899</v>
      </c>
      <c r="F178" s="224">
        <v>-6.699522562759852E-3</v>
      </c>
      <c r="G178" s="223">
        <v>12659</v>
      </c>
      <c r="H178" s="224">
        <v>4.5766212308963272E-2</v>
      </c>
      <c r="I178" s="223">
        <v>67254</v>
      </c>
      <c r="J178" s="224">
        <v>0.10589666853027269</v>
      </c>
      <c r="K178" s="223">
        <v>18159</v>
      </c>
      <c r="L178" s="224">
        <v>4.1585407823792497E-2</v>
      </c>
      <c r="M178" s="223">
        <v>136837</v>
      </c>
      <c r="N178" s="224">
        <v>3.7964985739425972E-2</v>
      </c>
      <c r="O178" s="223">
        <v>1600</v>
      </c>
      <c r="P178" s="224">
        <v>0.40105078809106831</v>
      </c>
      <c r="Q178" s="223">
        <v>13396</v>
      </c>
      <c r="R178" s="224">
        <v>0.37804752597469404</v>
      </c>
      <c r="S178" s="223">
        <v>59293.731417890012</v>
      </c>
      <c r="T178" s="224">
        <v>-0.11045285571918084</v>
      </c>
      <c r="U178" s="223">
        <v>26699</v>
      </c>
      <c r="V178" s="224">
        <v>-3.390505138225508E-2</v>
      </c>
      <c r="W178" s="223">
        <v>9680</v>
      </c>
      <c r="X178" s="224">
        <v>-0.17342669285287338</v>
      </c>
      <c r="Y178" s="223">
        <v>9625</v>
      </c>
      <c r="Z178" s="224">
        <v>-6.1250365746610802E-2</v>
      </c>
      <c r="AA178" s="223">
        <v>13290</v>
      </c>
      <c r="AB178" s="224">
        <v>-0.22080206378986866</v>
      </c>
      <c r="AC178" s="223">
        <v>2132</v>
      </c>
      <c r="AD178" s="224">
        <v>-0.38718022420235698</v>
      </c>
      <c r="AE178" s="223">
        <v>2714</v>
      </c>
      <c r="AF178" s="224">
        <v>-0.25151682294539435</v>
      </c>
      <c r="AG178" s="223">
        <v>2183</v>
      </c>
      <c r="AH178" s="224">
        <v>0.29631828978622332</v>
      </c>
      <c r="AI178" s="223">
        <v>2278</v>
      </c>
      <c r="AJ178" s="224">
        <v>-0.22119658119658114</v>
      </c>
      <c r="AK178" s="223">
        <v>1974</v>
      </c>
      <c r="AL178" s="224">
        <v>-0.37273593898951385</v>
      </c>
      <c r="AM178" s="223">
        <v>1469</v>
      </c>
      <c r="AN178" s="224">
        <v>0.30693950177935947</v>
      </c>
      <c r="AO178" s="223">
        <v>1142</v>
      </c>
      <c r="AP178" s="224">
        <v>-1.8900343642611728E-2</v>
      </c>
      <c r="AQ178" s="223">
        <v>1591</v>
      </c>
      <c r="AR178" s="224">
        <v>0.31705298013245042</v>
      </c>
      <c r="AS178" s="223">
        <v>337580.48790824681</v>
      </c>
      <c r="AT178" s="224">
        <v>1.9739336530773866E-2</v>
      </c>
      <c r="AU178" s="225">
        <v>398398.54467528831</v>
      </c>
      <c r="AV178" s="226">
        <v>2.5222830972771337E-2</v>
      </c>
    </row>
    <row r="179" spans="2:49" hidden="1" outlineLevel="1" x14ac:dyDescent="0.2">
      <c r="B179" s="43" t="s">
        <v>61</v>
      </c>
      <c r="C179" s="223">
        <v>50943</v>
      </c>
      <c r="D179" s="224">
        <v>-4.027449216993495E-3</v>
      </c>
      <c r="E179" s="223">
        <v>12470</v>
      </c>
      <c r="F179" s="224">
        <v>0.10061782877316849</v>
      </c>
      <c r="G179" s="223">
        <v>11671</v>
      </c>
      <c r="H179" s="224">
        <v>1.40759405682509E-2</v>
      </c>
      <c r="I179" s="223">
        <v>57377</v>
      </c>
      <c r="J179" s="224">
        <v>-2.7261168093583144E-2</v>
      </c>
      <c r="K179" s="223">
        <v>10056</v>
      </c>
      <c r="L179" s="224">
        <v>-0.11533386117709155</v>
      </c>
      <c r="M179" s="223">
        <v>134192</v>
      </c>
      <c r="N179" s="224">
        <v>0.16583263830970263</v>
      </c>
      <c r="O179" s="223">
        <v>1313</v>
      </c>
      <c r="P179" s="224">
        <v>9.5993322203672848E-2</v>
      </c>
      <c r="Q179" s="223">
        <v>14850</v>
      </c>
      <c r="R179" s="224">
        <v>0.15286080273270719</v>
      </c>
      <c r="S179" s="223">
        <v>65497.798104457346</v>
      </c>
      <c r="T179" s="224">
        <v>-7.1371331606794097E-2</v>
      </c>
      <c r="U179" s="223">
        <v>29590</v>
      </c>
      <c r="V179" s="224">
        <v>3.7481154237228642E-2</v>
      </c>
      <c r="W179" s="223">
        <v>10646</v>
      </c>
      <c r="X179" s="224">
        <v>-6.4663503777894871E-2</v>
      </c>
      <c r="Y179" s="223">
        <v>10359</v>
      </c>
      <c r="Z179" s="224">
        <v>-0.1747131931166348</v>
      </c>
      <c r="AA179" s="223">
        <v>14903</v>
      </c>
      <c r="AB179" s="224">
        <v>-0.1755822315649721</v>
      </c>
      <c r="AC179" s="223">
        <v>2466</v>
      </c>
      <c r="AD179" s="224">
        <v>-0.24146416487234701</v>
      </c>
      <c r="AE179" s="223">
        <v>3037</v>
      </c>
      <c r="AF179" s="224">
        <v>6.0405027932960875E-2</v>
      </c>
      <c r="AG179" s="223">
        <v>3278</v>
      </c>
      <c r="AH179" s="224">
        <v>0.18811163465023562</v>
      </c>
      <c r="AI179" s="223">
        <v>2542</v>
      </c>
      <c r="AJ179" s="224">
        <v>-0.32375631816972594</v>
      </c>
      <c r="AK179" s="223">
        <v>2608</v>
      </c>
      <c r="AL179" s="224">
        <v>-0.2601418439716312</v>
      </c>
      <c r="AM179" s="223">
        <v>1209</v>
      </c>
      <c r="AN179" s="224">
        <v>0.3141304347826086</v>
      </c>
      <c r="AO179" s="223">
        <v>1420</v>
      </c>
      <c r="AP179" s="224">
        <v>0.15635179153094469</v>
      </c>
      <c r="AQ179" s="223">
        <v>1298</v>
      </c>
      <c r="AR179" s="224">
        <v>-0.18824265165728582</v>
      </c>
      <c r="AS179" s="223">
        <v>325284.75008348818</v>
      </c>
      <c r="AT179" s="224">
        <v>3.9883951412593932E-2</v>
      </c>
      <c r="AU179" s="225">
        <v>376227.74605603906</v>
      </c>
      <c r="AV179" s="226">
        <v>3.3712791716158375E-2</v>
      </c>
    </row>
    <row r="180" spans="2:49" collapsed="1" x14ac:dyDescent="0.25">
      <c r="B180" s="145">
        <v>2001</v>
      </c>
      <c r="C180" s="232">
        <v>1016083</v>
      </c>
      <c r="D180" s="233">
        <v>-1.4708349373721785E-2</v>
      </c>
      <c r="E180" s="232">
        <v>159743</v>
      </c>
      <c r="F180" s="233">
        <v>-1.5487871018637245E-2</v>
      </c>
      <c r="G180" s="232">
        <v>142513</v>
      </c>
      <c r="H180" s="233">
        <v>5.0515995872032926E-2</v>
      </c>
      <c r="I180" s="232">
        <v>725260</v>
      </c>
      <c r="J180" s="233">
        <v>3.9121433330228994E-2</v>
      </c>
      <c r="K180" s="232">
        <v>153626</v>
      </c>
      <c r="L180" s="233">
        <v>-1.6686615503766822E-2</v>
      </c>
      <c r="M180" s="232">
        <v>1884699</v>
      </c>
      <c r="N180" s="233">
        <v>0.11262968486003411</v>
      </c>
      <c r="O180" s="232">
        <v>33595</v>
      </c>
      <c r="P180" s="233">
        <v>6.3671479229989947E-2</v>
      </c>
      <c r="Q180" s="232">
        <v>127661</v>
      </c>
      <c r="R180" s="233">
        <v>5.2015261765651077E-2</v>
      </c>
      <c r="S180" s="232">
        <v>396735.69900364929</v>
      </c>
      <c r="T180" s="233">
        <v>-0.10415138131023316</v>
      </c>
      <c r="U180" s="232">
        <v>173455</v>
      </c>
      <c r="V180" s="233">
        <v>-7.4254942145937419E-2</v>
      </c>
      <c r="W180" s="232">
        <v>70256</v>
      </c>
      <c r="X180" s="233">
        <v>-0.15908410834620035</v>
      </c>
      <c r="Y180" s="232">
        <v>69081</v>
      </c>
      <c r="Z180" s="233">
        <v>-6.7657300186249936E-2</v>
      </c>
      <c r="AA180" s="232">
        <v>83944</v>
      </c>
      <c r="AB180" s="233">
        <v>-0.14212425013540997</v>
      </c>
      <c r="AC180" s="232">
        <v>33339</v>
      </c>
      <c r="AD180" s="233">
        <v>-0.18971928545388261</v>
      </c>
      <c r="AE180" s="232">
        <v>28995</v>
      </c>
      <c r="AF180" s="233">
        <v>-0.13256147908813498</v>
      </c>
      <c r="AG180" s="232">
        <v>46864</v>
      </c>
      <c r="AH180" s="233">
        <v>0.48793497586995183</v>
      </c>
      <c r="AI180" s="232">
        <v>30017</v>
      </c>
      <c r="AJ180" s="233">
        <v>-0.12213026057965082</v>
      </c>
      <c r="AK180" s="232">
        <v>55316</v>
      </c>
      <c r="AL180" s="233">
        <v>-0.12960835837804663</v>
      </c>
      <c r="AM180" s="232">
        <v>12130</v>
      </c>
      <c r="AN180" s="233">
        <v>7.9181494661921814E-2</v>
      </c>
      <c r="AO180" s="232">
        <v>13784</v>
      </c>
      <c r="AP180" s="233">
        <v>-7.0595374553300561E-2</v>
      </c>
      <c r="AQ180" s="232">
        <v>19678</v>
      </c>
      <c r="AR180" s="233">
        <v>-0.28388951563011755</v>
      </c>
      <c r="AS180" s="232">
        <v>3863955.7131452188</v>
      </c>
      <c r="AT180" s="233">
        <v>4.4545532431263357E-2</v>
      </c>
      <c r="AU180" s="234">
        <v>4880038.6984368684</v>
      </c>
      <c r="AV180" s="235">
        <v>3.1627946278638408E-2</v>
      </c>
    </row>
    <row r="181" spans="2:49" hidden="1" outlineLevel="1" x14ac:dyDescent="0.2">
      <c r="B181" s="43" t="s">
        <v>49</v>
      </c>
      <c r="C181" s="223">
        <v>65923</v>
      </c>
      <c r="D181" s="224">
        <v>-2.0707993523181312E-2</v>
      </c>
      <c r="E181" s="223">
        <v>12924</v>
      </c>
      <c r="F181" s="224">
        <v>0.33347090383821709</v>
      </c>
      <c r="G181" s="223">
        <v>12742</v>
      </c>
      <c r="H181" s="224">
        <v>0.1036812472932005</v>
      </c>
      <c r="I181" s="223">
        <v>58276</v>
      </c>
      <c r="J181" s="224">
        <v>0.18971888206112331</v>
      </c>
      <c r="K181" s="223">
        <v>11253</v>
      </c>
      <c r="L181" s="224">
        <v>0.2772985244040862</v>
      </c>
      <c r="M181" s="223">
        <v>145096</v>
      </c>
      <c r="N181" s="224">
        <v>0.22115149933933131</v>
      </c>
      <c r="O181" s="223">
        <v>2296</v>
      </c>
      <c r="P181" s="224">
        <v>0.66981818181818187</v>
      </c>
      <c r="Q181" s="223">
        <v>8602</v>
      </c>
      <c r="R181" s="224">
        <v>0.20391882435269415</v>
      </c>
      <c r="S181" s="223">
        <v>63340.501510985647</v>
      </c>
      <c r="T181" s="224">
        <v>0.11506668720075419</v>
      </c>
      <c r="U181" s="223">
        <v>28278</v>
      </c>
      <c r="V181" s="224">
        <v>0.1655743786323729</v>
      </c>
      <c r="W181" s="223">
        <v>9788</v>
      </c>
      <c r="X181" s="224">
        <v>0.2021616310488823</v>
      </c>
      <c r="Y181" s="223">
        <v>10611</v>
      </c>
      <c r="Z181" s="224">
        <v>0.13377497595896992</v>
      </c>
      <c r="AA181" s="223">
        <v>14663</v>
      </c>
      <c r="AB181" s="224">
        <v>-2.5260918699727464E-2</v>
      </c>
      <c r="AC181" s="223">
        <v>2830</v>
      </c>
      <c r="AD181" s="224">
        <v>0.18907563025210083</v>
      </c>
      <c r="AE181" s="223">
        <v>2999</v>
      </c>
      <c r="AF181" s="224">
        <v>0.22960229602296023</v>
      </c>
      <c r="AG181" s="223">
        <v>3322</v>
      </c>
      <c r="AH181" s="224">
        <v>0.19884518224467707</v>
      </c>
      <c r="AI181" s="223">
        <v>2451</v>
      </c>
      <c r="AJ181" s="224">
        <v>-0.10153958944281527</v>
      </c>
      <c r="AK181" s="223">
        <v>3530</v>
      </c>
      <c r="AL181" s="224">
        <v>1.8759018759018753E-2</v>
      </c>
      <c r="AM181" s="223">
        <v>844</v>
      </c>
      <c r="AN181" s="224">
        <v>0.10906701708278588</v>
      </c>
      <c r="AO181" s="223">
        <v>839</v>
      </c>
      <c r="AP181" s="224">
        <v>0.40536013400335014</v>
      </c>
      <c r="AQ181" s="223">
        <v>1742</v>
      </c>
      <c r="AR181" s="224">
        <v>1.1027278003482355E-2</v>
      </c>
      <c r="AS181" s="223">
        <v>333086</v>
      </c>
      <c r="AT181" s="224">
        <v>0.18943143430534426</v>
      </c>
      <c r="AU181" s="225">
        <v>399009</v>
      </c>
      <c r="AV181" s="226">
        <v>0.14870665457529042</v>
      </c>
    </row>
    <row r="182" spans="2:49" hidden="1" outlineLevel="1" x14ac:dyDescent="0.2">
      <c r="B182" s="43" t="s">
        <v>50</v>
      </c>
      <c r="C182" s="223">
        <v>65309</v>
      </c>
      <c r="D182" s="224">
        <v>7.5128814291445245E-3</v>
      </c>
      <c r="E182" s="223">
        <v>12772</v>
      </c>
      <c r="F182" s="224">
        <v>-3.4034185448494902E-2</v>
      </c>
      <c r="G182" s="223">
        <v>12035</v>
      </c>
      <c r="H182" s="224">
        <v>-0.13179916317991636</v>
      </c>
      <c r="I182" s="223">
        <v>68409</v>
      </c>
      <c r="J182" s="224">
        <v>5.1721351220299638E-3</v>
      </c>
      <c r="K182" s="223">
        <v>7548</v>
      </c>
      <c r="L182" s="224">
        <v>-6.1882817643186261E-3</v>
      </c>
      <c r="M182" s="223">
        <v>131190</v>
      </c>
      <c r="N182" s="224">
        <v>-1.6920448414363687E-2</v>
      </c>
      <c r="O182" s="223">
        <v>2199</v>
      </c>
      <c r="P182" s="224">
        <v>0.38041431261770242</v>
      </c>
      <c r="Q182" s="223">
        <v>7520</v>
      </c>
      <c r="R182" s="224">
        <v>1.4649087761353652E-3</v>
      </c>
      <c r="S182" s="223">
        <v>62825.852400773292</v>
      </c>
      <c r="T182" s="224">
        <v>-8.7890169187991085E-2</v>
      </c>
      <c r="U182" s="223">
        <v>28211</v>
      </c>
      <c r="V182" s="224">
        <v>-1.5803795701925805E-2</v>
      </c>
      <c r="W182" s="223">
        <v>11138</v>
      </c>
      <c r="X182" s="224">
        <v>-3.8086190517315877E-2</v>
      </c>
      <c r="Y182" s="223">
        <v>9033</v>
      </c>
      <c r="Z182" s="224">
        <v>-9.3709240493628942E-2</v>
      </c>
      <c r="AA182" s="223">
        <v>14444</v>
      </c>
      <c r="AB182" s="224">
        <v>-0.2263524370648099</v>
      </c>
      <c r="AC182" s="223">
        <v>3096</v>
      </c>
      <c r="AD182" s="224">
        <v>-0.13591962042980743</v>
      </c>
      <c r="AE182" s="223">
        <v>3302</v>
      </c>
      <c r="AF182" s="224">
        <v>-9.4846491228070207E-2</v>
      </c>
      <c r="AG182" s="223">
        <v>2962</v>
      </c>
      <c r="AH182" s="224">
        <v>0.74543311726576311</v>
      </c>
      <c r="AI182" s="223">
        <v>2324</v>
      </c>
      <c r="AJ182" s="224">
        <v>-0.18255364052057688</v>
      </c>
      <c r="AK182" s="223">
        <v>3080</v>
      </c>
      <c r="AL182" s="224">
        <v>-0.21146953405017921</v>
      </c>
      <c r="AM182" s="223">
        <v>1081</v>
      </c>
      <c r="AN182" s="224">
        <v>0.39124839124839128</v>
      </c>
      <c r="AO182" s="223">
        <v>868</v>
      </c>
      <c r="AP182" s="224">
        <v>-3.125E-2</v>
      </c>
      <c r="AQ182" s="223">
        <v>1540</v>
      </c>
      <c r="AR182" s="224">
        <v>-0.25060827250608275</v>
      </c>
      <c r="AS182" s="223">
        <v>322752.30333492742</v>
      </c>
      <c r="AT182" s="224">
        <v>-3.2432538794009202E-2</v>
      </c>
      <c r="AU182" s="225">
        <v>388061.31084780884</v>
      </c>
      <c r="AV182" s="226">
        <v>-2.5933180580404391E-2</v>
      </c>
    </row>
    <row r="183" spans="2:49" hidden="1" outlineLevel="1" x14ac:dyDescent="0.2">
      <c r="B183" s="43" t="s">
        <v>51</v>
      </c>
      <c r="C183" s="223">
        <v>91463</v>
      </c>
      <c r="D183" s="224">
        <v>-5.4636223630218361E-2</v>
      </c>
      <c r="E183" s="223">
        <v>17902</v>
      </c>
      <c r="F183" s="224">
        <v>4.8187833011300363E-2</v>
      </c>
      <c r="G183" s="223">
        <v>12695</v>
      </c>
      <c r="H183" s="224">
        <v>3.7953664900767237E-3</v>
      </c>
      <c r="I183" s="223">
        <v>59062</v>
      </c>
      <c r="J183" s="224">
        <v>-0.12625007396887389</v>
      </c>
      <c r="K183" s="223">
        <v>11355</v>
      </c>
      <c r="L183" s="224">
        <v>-0.25452993697478987</v>
      </c>
      <c r="M183" s="223">
        <v>156965</v>
      </c>
      <c r="N183" s="224">
        <v>-1.4707359329098391E-2</v>
      </c>
      <c r="O183" s="223">
        <v>3047</v>
      </c>
      <c r="P183" s="224">
        <v>4.9603858077850393E-2</v>
      </c>
      <c r="Q183" s="223">
        <v>7259</v>
      </c>
      <c r="R183" s="224">
        <v>-4.7875131164742957E-2</v>
      </c>
      <c r="S183" s="223">
        <v>33097.00447811358</v>
      </c>
      <c r="T183" s="224">
        <v>-2.376283670939483E-2</v>
      </c>
      <c r="U183" s="223">
        <v>14073</v>
      </c>
      <c r="V183" s="224">
        <v>2.8953717920596533E-2</v>
      </c>
      <c r="W183" s="223">
        <v>6794</v>
      </c>
      <c r="X183" s="224">
        <v>0.19172075074548323</v>
      </c>
      <c r="Y183" s="223">
        <v>5333</v>
      </c>
      <c r="Z183" s="224">
        <v>-0.21619635508524393</v>
      </c>
      <c r="AA183" s="223">
        <v>6897</v>
      </c>
      <c r="AB183" s="224">
        <v>-0.10660621761658029</v>
      </c>
      <c r="AC183" s="223">
        <v>5014</v>
      </c>
      <c r="AD183" s="224">
        <v>-0.14959294436906379</v>
      </c>
      <c r="AE183" s="223">
        <v>2962</v>
      </c>
      <c r="AF183" s="224">
        <v>-0.14738054116292454</v>
      </c>
      <c r="AG183" s="223">
        <v>2809</v>
      </c>
      <c r="AH183" s="224">
        <v>0.28089375284997731</v>
      </c>
      <c r="AI183" s="223">
        <v>2299</v>
      </c>
      <c r="AJ183" s="224">
        <v>-0.23443223443223449</v>
      </c>
      <c r="AK183" s="223">
        <v>4778</v>
      </c>
      <c r="AL183" s="224">
        <v>-4.13322632423756E-2</v>
      </c>
      <c r="AM183" s="223">
        <v>892</v>
      </c>
      <c r="AN183" s="224">
        <v>0.23717059639389726</v>
      </c>
      <c r="AO183" s="223">
        <v>2019</v>
      </c>
      <c r="AP183" s="224">
        <v>0.74805194805194808</v>
      </c>
      <c r="AQ183" s="223">
        <v>2558</v>
      </c>
      <c r="AR183" s="224">
        <v>-8.1178160919540221E-2</v>
      </c>
      <c r="AS183" s="223">
        <v>324713.29734989733</v>
      </c>
      <c r="AT183" s="224">
        <v>-4.6370040869635587E-2</v>
      </c>
      <c r="AU183" s="225">
        <v>416176.24271367374</v>
      </c>
      <c r="AV183" s="226">
        <v>-4.8199474177364476E-2</v>
      </c>
    </row>
    <row r="184" spans="2:49" hidden="1" outlineLevel="1" x14ac:dyDescent="0.2">
      <c r="B184" s="43" t="s">
        <v>52</v>
      </c>
      <c r="C184" s="223">
        <v>111435</v>
      </c>
      <c r="D184" s="224">
        <v>3.7685774946921491E-2</v>
      </c>
      <c r="E184" s="223">
        <v>12932</v>
      </c>
      <c r="F184" s="224">
        <v>8.6905362245755624E-2</v>
      </c>
      <c r="G184" s="223">
        <v>8505</v>
      </c>
      <c r="H184" s="224">
        <v>-0.12047569803516034</v>
      </c>
      <c r="I184" s="223">
        <v>54161</v>
      </c>
      <c r="J184" s="224">
        <v>-1.2543528596692721E-2</v>
      </c>
      <c r="K184" s="223">
        <v>10699</v>
      </c>
      <c r="L184" s="224">
        <v>-0.20900487949134994</v>
      </c>
      <c r="M184" s="223">
        <v>170311</v>
      </c>
      <c r="N184" s="224">
        <v>0.20276979357198854</v>
      </c>
      <c r="O184" s="223">
        <v>3529</v>
      </c>
      <c r="P184" s="224">
        <v>0.22195290858725758</v>
      </c>
      <c r="Q184" s="223">
        <v>8454</v>
      </c>
      <c r="R184" s="224">
        <v>-8.0087051142546217E-2</v>
      </c>
      <c r="S184" s="223">
        <v>8711.9369741750343</v>
      </c>
      <c r="T184" s="224">
        <v>0.42878020147118368</v>
      </c>
      <c r="U184" s="223">
        <v>3465</v>
      </c>
      <c r="V184" s="224">
        <v>0.88931297709923673</v>
      </c>
      <c r="W184" s="223">
        <v>2682</v>
      </c>
      <c r="X184" s="224">
        <v>0.88078541374474062</v>
      </c>
      <c r="Y184" s="223">
        <v>1860</v>
      </c>
      <c r="Z184" s="224">
        <v>0.16687578419071514</v>
      </c>
      <c r="AA184" s="223">
        <v>703</v>
      </c>
      <c r="AB184" s="224">
        <v>-0.43488745980707399</v>
      </c>
      <c r="AC184" s="223">
        <v>3282</v>
      </c>
      <c r="AD184" s="224">
        <v>1.2650416538105613E-2</v>
      </c>
      <c r="AE184" s="223">
        <v>2629</v>
      </c>
      <c r="AF184" s="224">
        <v>7.7900779007790133E-2</v>
      </c>
      <c r="AG184" s="223">
        <v>2903</v>
      </c>
      <c r="AH184" s="224">
        <v>0.67706528018486423</v>
      </c>
      <c r="AI184" s="223">
        <v>3080</v>
      </c>
      <c r="AJ184" s="224">
        <v>-0.13604488078541377</v>
      </c>
      <c r="AK184" s="223">
        <v>7367</v>
      </c>
      <c r="AL184" s="224">
        <v>2.3052353839744466E-2</v>
      </c>
      <c r="AM184" s="223">
        <v>764</v>
      </c>
      <c r="AN184" s="224">
        <v>-0.25098039215686274</v>
      </c>
      <c r="AO184" s="223">
        <v>1259</v>
      </c>
      <c r="AP184" s="224">
        <v>0.14143245693563</v>
      </c>
      <c r="AQ184" s="223">
        <v>3192</v>
      </c>
      <c r="AR184" s="224">
        <v>0.14122273864855206</v>
      </c>
      <c r="AS184" s="223">
        <v>301779.21676668705</v>
      </c>
      <c r="AT184" s="224">
        <v>0.10610052919441726</v>
      </c>
      <c r="AU184" s="225">
        <v>413214.25445246208</v>
      </c>
      <c r="AV184" s="226">
        <v>8.6777449283831576E-2</v>
      </c>
    </row>
    <row r="185" spans="2:49" hidden="1" outlineLevel="1" x14ac:dyDescent="0.2">
      <c r="B185" s="43" t="s">
        <v>53</v>
      </c>
      <c r="C185" s="223">
        <v>136144</v>
      </c>
      <c r="D185" s="224">
        <v>-3.7393436025026094E-3</v>
      </c>
      <c r="E185" s="223">
        <v>12654</v>
      </c>
      <c r="F185" s="224">
        <v>-0.16165363720683712</v>
      </c>
      <c r="G185" s="223">
        <v>9719</v>
      </c>
      <c r="H185" s="224">
        <v>-0.22668682367918525</v>
      </c>
      <c r="I185" s="223">
        <v>47224</v>
      </c>
      <c r="J185" s="224">
        <v>-6.3331812682230204E-2</v>
      </c>
      <c r="K185" s="223">
        <v>15108</v>
      </c>
      <c r="L185" s="224">
        <v>-0.17456154728732998</v>
      </c>
      <c r="M185" s="223">
        <v>152439</v>
      </c>
      <c r="N185" s="224">
        <v>9.2603874741074677E-2</v>
      </c>
      <c r="O185" s="223">
        <v>4105</v>
      </c>
      <c r="P185" s="224">
        <v>7.4326092645904174E-2</v>
      </c>
      <c r="Q185" s="223">
        <v>16775</v>
      </c>
      <c r="R185" s="224">
        <v>-0.12970168612191957</v>
      </c>
      <c r="S185" s="223">
        <v>10583.924107181874</v>
      </c>
      <c r="T185" s="224">
        <v>0.48042578207945308</v>
      </c>
      <c r="U185" s="223">
        <v>3951</v>
      </c>
      <c r="V185" s="224">
        <v>0.64419475655430714</v>
      </c>
      <c r="W185" s="223">
        <v>3508</v>
      </c>
      <c r="X185" s="224">
        <v>1.2501603592046182</v>
      </c>
      <c r="Y185" s="223">
        <v>2492</v>
      </c>
      <c r="Z185" s="224">
        <v>2.9752066115702469E-2</v>
      </c>
      <c r="AA185" s="223">
        <v>631</v>
      </c>
      <c r="AB185" s="224">
        <v>-0.1740837696335078</v>
      </c>
      <c r="AC185" s="223">
        <v>2799</v>
      </c>
      <c r="AD185" s="224">
        <v>-0.1728723404255319</v>
      </c>
      <c r="AE185" s="223">
        <v>2198</v>
      </c>
      <c r="AF185" s="224">
        <v>-0.19220874678427047</v>
      </c>
      <c r="AG185" s="223">
        <v>2893</v>
      </c>
      <c r="AH185" s="224">
        <v>0.18081632653061219</v>
      </c>
      <c r="AI185" s="223">
        <v>3073</v>
      </c>
      <c r="AJ185" s="224">
        <v>-0.3844150641025641</v>
      </c>
      <c r="AK185" s="223">
        <v>12069</v>
      </c>
      <c r="AL185" s="224">
        <v>-7.2186346863468587E-2</v>
      </c>
      <c r="AM185" s="223">
        <v>455</v>
      </c>
      <c r="AN185" s="224">
        <v>-4.2105263157894757E-2</v>
      </c>
      <c r="AO185" s="223">
        <v>1184</v>
      </c>
      <c r="AP185" s="224">
        <v>0.19354838709677424</v>
      </c>
      <c r="AQ185" s="223">
        <v>3729</v>
      </c>
      <c r="AR185" s="224">
        <v>0.21268292682926826</v>
      </c>
      <c r="AS185" s="223">
        <v>297006.80129651102</v>
      </c>
      <c r="AT185" s="224">
        <v>-8.6165664760140537E-4</v>
      </c>
      <c r="AU185" s="225">
        <v>433150.79755716748</v>
      </c>
      <c r="AV185" s="226">
        <v>-1.7680756767447514E-3</v>
      </c>
    </row>
    <row r="186" spans="2:49" hidden="1" outlineLevel="1" x14ac:dyDescent="0.2">
      <c r="B186" s="43" t="s">
        <v>54</v>
      </c>
      <c r="C186" s="223">
        <v>107280</v>
      </c>
      <c r="D186" s="224">
        <v>-6.6850613877520448E-3</v>
      </c>
      <c r="E186" s="223">
        <v>17090</v>
      </c>
      <c r="F186" s="224">
        <v>-2.006880733944949E-2</v>
      </c>
      <c r="G186" s="223">
        <v>12864</v>
      </c>
      <c r="H186" s="224">
        <v>-0.20257872551450529</v>
      </c>
      <c r="I186" s="223">
        <v>49507</v>
      </c>
      <c r="J186" s="224">
        <v>-8.5878355921562788E-2</v>
      </c>
      <c r="K186" s="223">
        <v>14806</v>
      </c>
      <c r="L186" s="224">
        <v>-0.10114133074307918</v>
      </c>
      <c r="M186" s="223">
        <v>143593</v>
      </c>
      <c r="N186" s="224">
        <v>-3.6838045410336417E-2</v>
      </c>
      <c r="O186" s="223">
        <v>4661</v>
      </c>
      <c r="P186" s="224">
        <v>0.3934230194319881</v>
      </c>
      <c r="Q186" s="223">
        <v>12670</v>
      </c>
      <c r="R186" s="224">
        <v>0.13601721509907638</v>
      </c>
      <c r="S186" s="223">
        <v>8183.2121819988688</v>
      </c>
      <c r="T186" s="224">
        <v>0.59008632656517546</v>
      </c>
      <c r="U186" s="223">
        <v>2990</v>
      </c>
      <c r="V186" s="224">
        <v>0.44444444444444442</v>
      </c>
      <c r="W186" s="223">
        <v>2659</v>
      </c>
      <c r="X186" s="224">
        <v>0.77859531772575252</v>
      </c>
      <c r="Y186" s="223">
        <v>1832</v>
      </c>
      <c r="Z186" s="224">
        <v>0.98914223669923995</v>
      </c>
      <c r="AA186" s="223">
        <v>700</v>
      </c>
      <c r="AB186" s="224">
        <v>6.0606060606060552E-2</v>
      </c>
      <c r="AC186" s="223">
        <v>4147</v>
      </c>
      <c r="AD186" s="224">
        <v>-0.12969569779643231</v>
      </c>
      <c r="AE186" s="223">
        <v>2496</v>
      </c>
      <c r="AF186" s="224">
        <v>-0.2903042365652545</v>
      </c>
      <c r="AG186" s="223">
        <v>2709</v>
      </c>
      <c r="AH186" s="224">
        <v>0.44249201277955263</v>
      </c>
      <c r="AI186" s="223">
        <v>3121</v>
      </c>
      <c r="AJ186" s="224">
        <v>-0.35060341240116522</v>
      </c>
      <c r="AK186" s="223">
        <v>8534</v>
      </c>
      <c r="AL186" s="224">
        <v>1.1257257968953605E-2</v>
      </c>
      <c r="AM186" s="223">
        <v>748</v>
      </c>
      <c r="AN186" s="224">
        <v>-0.1913513513513514</v>
      </c>
      <c r="AO186" s="223">
        <v>1769</v>
      </c>
      <c r="AP186" s="224">
        <v>0.48780487804878048</v>
      </c>
      <c r="AQ186" s="223">
        <v>2905</v>
      </c>
      <c r="AR186" s="224">
        <v>0.23880597014925375</v>
      </c>
      <c r="AS186" s="223">
        <v>289803.19930526469</v>
      </c>
      <c r="AT186" s="224">
        <v>-3.655703331493132E-2</v>
      </c>
      <c r="AU186" s="225">
        <v>397083.19262020325</v>
      </c>
      <c r="AV186" s="226">
        <v>-2.8665393692154484E-2</v>
      </c>
    </row>
    <row r="187" spans="2:49" hidden="1" outlineLevel="1" x14ac:dyDescent="0.2">
      <c r="B187" s="43" t="s">
        <v>55</v>
      </c>
      <c r="C187" s="223">
        <v>90295</v>
      </c>
      <c r="D187" s="224">
        <v>7.1420095875456724E-2</v>
      </c>
      <c r="E187" s="223">
        <v>10658</v>
      </c>
      <c r="F187" s="224">
        <v>5.9232756907175554E-2</v>
      </c>
      <c r="G187" s="223">
        <v>9180</v>
      </c>
      <c r="H187" s="224">
        <v>4.4862676441623783E-3</v>
      </c>
      <c r="I187" s="223">
        <v>44511</v>
      </c>
      <c r="J187" s="224">
        <v>-3.6537587393666526E-2</v>
      </c>
      <c r="K187" s="223">
        <v>9556</v>
      </c>
      <c r="L187" s="224">
        <v>-0.10103480714957669</v>
      </c>
      <c r="M187" s="223">
        <v>151593</v>
      </c>
      <c r="N187" s="224">
        <v>0.1456891078932252</v>
      </c>
      <c r="O187" s="223">
        <v>3826</v>
      </c>
      <c r="P187" s="224">
        <v>0.61912822683030044</v>
      </c>
      <c r="Q187" s="223">
        <v>7815</v>
      </c>
      <c r="R187" s="224">
        <v>5.9948460599484665E-2</v>
      </c>
      <c r="S187" s="223">
        <v>9282.5724580594015</v>
      </c>
      <c r="T187" s="224">
        <v>0.23463146741467078</v>
      </c>
      <c r="U187" s="223">
        <v>3851</v>
      </c>
      <c r="V187" s="224">
        <v>0.62420919443272882</v>
      </c>
      <c r="W187" s="223">
        <v>2638</v>
      </c>
      <c r="X187" s="224">
        <v>1.1711934156378603</v>
      </c>
      <c r="Y187" s="223">
        <v>2032</v>
      </c>
      <c r="Z187" s="224">
        <v>-0.22294455066921604</v>
      </c>
      <c r="AA187" s="223">
        <v>760</v>
      </c>
      <c r="AB187" s="224">
        <v>-0.42293090356871677</v>
      </c>
      <c r="AC187" s="223">
        <v>2711</v>
      </c>
      <c r="AD187" s="224">
        <v>-0.19650266745702427</v>
      </c>
      <c r="AE187" s="223">
        <v>2279</v>
      </c>
      <c r="AF187" s="224">
        <v>0.15275670207384917</v>
      </c>
      <c r="AG187" s="223">
        <v>2561</v>
      </c>
      <c r="AH187" s="224">
        <v>0.55873402312842368</v>
      </c>
      <c r="AI187" s="223">
        <v>2707</v>
      </c>
      <c r="AJ187" s="224">
        <v>-0.13762344695762985</v>
      </c>
      <c r="AK187" s="223">
        <v>5417</v>
      </c>
      <c r="AL187" s="224">
        <v>-1.1676701331873707E-2</v>
      </c>
      <c r="AM187" s="223">
        <v>915</v>
      </c>
      <c r="AN187" s="224">
        <v>7.9009433962264231E-2</v>
      </c>
      <c r="AO187" s="223">
        <v>1246</v>
      </c>
      <c r="AP187" s="224">
        <v>-9.5389507154213238E-3</v>
      </c>
      <c r="AQ187" s="223">
        <v>2651</v>
      </c>
      <c r="AR187" s="224">
        <v>0.18242640499553975</v>
      </c>
      <c r="AS187" s="223">
        <v>266909.27564951329</v>
      </c>
      <c r="AT187" s="224">
        <v>8.6904279517043381E-2</v>
      </c>
      <c r="AU187" s="225">
        <v>357204.34706960927</v>
      </c>
      <c r="AV187" s="226">
        <v>8.2948281255323941E-2</v>
      </c>
    </row>
    <row r="188" spans="2:49" hidden="1" outlineLevel="1" x14ac:dyDescent="0.2">
      <c r="B188" s="43" t="s">
        <v>56</v>
      </c>
      <c r="C188" s="223">
        <v>78462</v>
      </c>
      <c r="D188" s="224">
        <v>1.7836989375640488E-2</v>
      </c>
      <c r="E188" s="223">
        <v>12441</v>
      </c>
      <c r="F188" s="224">
        <v>0</v>
      </c>
      <c r="G188" s="223">
        <v>7603</v>
      </c>
      <c r="H188" s="224">
        <v>-0.23101041772023867</v>
      </c>
      <c r="I188" s="223">
        <v>50283</v>
      </c>
      <c r="J188" s="224">
        <v>-0.1042805992482676</v>
      </c>
      <c r="K188" s="223">
        <v>11417</v>
      </c>
      <c r="L188" s="224">
        <v>-0.20211055978754633</v>
      </c>
      <c r="M188" s="223">
        <v>133019</v>
      </c>
      <c r="N188" s="224">
        <v>6.1248424311084904E-2</v>
      </c>
      <c r="O188" s="223">
        <v>3151</v>
      </c>
      <c r="P188" s="224">
        <v>0.36466002598527503</v>
      </c>
      <c r="Q188" s="223">
        <v>7433</v>
      </c>
      <c r="R188" s="224">
        <v>8.4001750036459155E-2</v>
      </c>
      <c r="S188" s="223">
        <v>11932.227937709422</v>
      </c>
      <c r="T188" s="224">
        <v>0.96970892881460147</v>
      </c>
      <c r="U188" s="223">
        <v>4769</v>
      </c>
      <c r="V188" s="224">
        <v>1.9186046511627906</v>
      </c>
      <c r="W188" s="223">
        <v>3469</v>
      </c>
      <c r="X188" s="224">
        <v>4.049490538573508</v>
      </c>
      <c r="Y188" s="223">
        <v>2560</v>
      </c>
      <c r="Z188" s="224">
        <v>0.25984251968503935</v>
      </c>
      <c r="AA188" s="223">
        <v>1128</v>
      </c>
      <c r="AB188" s="224">
        <v>-0.3380281690140845</v>
      </c>
      <c r="AC188" s="223">
        <v>2907</v>
      </c>
      <c r="AD188" s="224">
        <v>-0.22603833865814693</v>
      </c>
      <c r="AE188" s="223">
        <v>2113</v>
      </c>
      <c r="AF188" s="224">
        <v>-0.20444277108433739</v>
      </c>
      <c r="AG188" s="223">
        <v>1680</v>
      </c>
      <c r="AH188" s="224">
        <v>-6.6147859922178975E-2</v>
      </c>
      <c r="AI188" s="223">
        <v>1674</v>
      </c>
      <c r="AJ188" s="224">
        <v>-0.32281553398058249</v>
      </c>
      <c r="AK188" s="223">
        <v>2760</v>
      </c>
      <c r="AL188" s="224">
        <v>-0.61175974117316079</v>
      </c>
      <c r="AM188" s="223">
        <v>1007</v>
      </c>
      <c r="AN188" s="224">
        <v>2.8600612870275821E-2</v>
      </c>
      <c r="AO188" s="223">
        <v>1258</v>
      </c>
      <c r="AP188" s="224">
        <v>2.3596419853539441E-2</v>
      </c>
      <c r="AQ188" s="223">
        <v>2240</v>
      </c>
      <c r="AR188" s="224">
        <v>2.3298309730470645E-2</v>
      </c>
      <c r="AS188" s="223">
        <v>252916.39940920184</v>
      </c>
      <c r="AT188" s="224">
        <v>-1.0297724557861265E-2</v>
      </c>
      <c r="AU188" s="225">
        <v>331378.4172461913</v>
      </c>
      <c r="AV188" s="226">
        <v>-3.777707445946743E-3</v>
      </c>
    </row>
    <row r="189" spans="2:49" s="222" customFormat="1" ht="15" customHeight="1" collapsed="1" x14ac:dyDescent="0.2">
      <c r="B189" s="30" t="s">
        <v>76</v>
      </c>
      <c r="C189" s="31">
        <v>513828</v>
      </c>
      <c r="D189" s="32">
        <v>0.11455325942427286</v>
      </c>
      <c r="E189" s="31">
        <v>92876</v>
      </c>
      <c r="F189" s="32">
        <v>-1.7070770142556313E-2</v>
      </c>
      <c r="G189" s="31">
        <v>88371</v>
      </c>
      <c r="H189" s="32">
        <v>-5.5966242922764642E-2</v>
      </c>
      <c r="I189" s="31">
        <v>451158</v>
      </c>
      <c r="J189" s="32">
        <v>-2.358165928657685E-2</v>
      </c>
      <c r="K189" s="31">
        <v>96128</v>
      </c>
      <c r="L189" s="32">
        <v>-7.8562938537632743E-2</v>
      </c>
      <c r="M189" s="31">
        <v>921283</v>
      </c>
      <c r="N189" s="32">
        <v>7.2869854630614128E-2</v>
      </c>
      <c r="O189" s="31">
        <v>10641</v>
      </c>
      <c r="P189" s="32">
        <v>-0.17696650939747849</v>
      </c>
      <c r="Q189" s="31">
        <v>67099</v>
      </c>
      <c r="R189" s="32">
        <v>6.930677290836651E-2</v>
      </c>
      <c r="S189" s="31">
        <v>394504.00590626179</v>
      </c>
      <c r="T189" s="32">
        <v>-2.1484695613181226E-2</v>
      </c>
      <c r="U189" s="31">
        <v>164382</v>
      </c>
      <c r="V189" s="32">
        <v>-7.4415252424013811E-2</v>
      </c>
      <c r="W189" s="31">
        <v>66293</v>
      </c>
      <c r="X189" s="32">
        <v>1.8951736858284551E-2</v>
      </c>
      <c r="Y189" s="31">
        <v>64471</v>
      </c>
      <c r="Z189" s="32">
        <v>-0.11862251872915186</v>
      </c>
      <c r="AA189" s="31">
        <v>99358</v>
      </c>
      <c r="AB189" s="32">
        <v>0.13737880192772178</v>
      </c>
      <c r="AC189" s="31">
        <v>26218</v>
      </c>
      <c r="AD189" s="32">
        <v>-3.5393671817512851E-2</v>
      </c>
      <c r="AE189" s="31">
        <v>22009</v>
      </c>
      <c r="AF189" s="32">
        <v>-0.13848984225153638</v>
      </c>
      <c r="AG189" s="31">
        <v>16318</v>
      </c>
      <c r="AH189" s="32">
        <v>0.83327715986967754</v>
      </c>
      <c r="AI189" s="31">
        <v>22038</v>
      </c>
      <c r="AJ189" s="32">
        <v>0.5188146106133702</v>
      </c>
      <c r="AK189" s="31">
        <v>28373</v>
      </c>
      <c r="AL189" s="32">
        <v>-0.44091509192299361</v>
      </c>
      <c r="AM189" s="31">
        <v>6793</v>
      </c>
      <c r="AN189" s="32">
        <v>-4.1213832039520115E-2</v>
      </c>
      <c r="AO189" s="31">
        <v>7037</v>
      </c>
      <c r="AP189" s="32">
        <v>6.8803159173754569E-2</v>
      </c>
      <c r="AQ189" s="31">
        <v>13484</v>
      </c>
      <c r="AR189" s="32">
        <v>-0.13944731635713825</v>
      </c>
      <c r="AS189" s="31">
        <v>2264329.0622026059</v>
      </c>
      <c r="AT189" s="32">
        <v>7.1443012582246279E-3</v>
      </c>
      <c r="AU189" s="31">
        <v>2778157.6526632262</v>
      </c>
      <c r="AV189" s="32">
        <v>2.5421358849080367E-2</v>
      </c>
      <c r="AW189" s="216"/>
    </row>
    <row r="190" spans="2:49" hidden="1" outlineLevel="1" x14ac:dyDescent="0.2">
      <c r="B190" s="43" t="s">
        <v>58</v>
      </c>
      <c r="C190" s="223">
        <v>106751</v>
      </c>
      <c r="D190" s="224">
        <v>0.29741127856101124</v>
      </c>
      <c r="E190" s="223">
        <v>13692</v>
      </c>
      <c r="F190" s="224">
        <v>-5.3897180762852437E-2</v>
      </c>
      <c r="G190" s="223">
        <v>14310</v>
      </c>
      <c r="H190" s="224">
        <v>-1.3259822737106131E-3</v>
      </c>
      <c r="I190" s="223">
        <v>68414</v>
      </c>
      <c r="J190" s="224">
        <v>3.5665627176117987E-2</v>
      </c>
      <c r="K190" s="223">
        <v>23195</v>
      </c>
      <c r="L190" s="224">
        <v>3.7649298944089082E-3</v>
      </c>
      <c r="M190" s="223">
        <v>120695</v>
      </c>
      <c r="N190" s="224">
        <v>-3.3550866797453671E-2</v>
      </c>
      <c r="O190" s="223">
        <v>1410</v>
      </c>
      <c r="P190" s="224">
        <v>-0.31185944363103957</v>
      </c>
      <c r="Q190" s="223">
        <v>12108</v>
      </c>
      <c r="R190" s="224">
        <v>0.57226334242306187</v>
      </c>
      <c r="S190" s="223">
        <v>39158.066936540519</v>
      </c>
      <c r="T190" s="224">
        <v>0.30064518925500905</v>
      </c>
      <c r="U190" s="223">
        <v>17594</v>
      </c>
      <c r="V190" s="224">
        <v>0.26995813483470488</v>
      </c>
      <c r="W190" s="223">
        <v>8040</v>
      </c>
      <c r="X190" s="224">
        <v>0.67534903104813493</v>
      </c>
      <c r="Y190" s="223">
        <v>5865</v>
      </c>
      <c r="Z190" s="224">
        <v>0.12162937464142276</v>
      </c>
      <c r="AA190" s="223">
        <v>7658</v>
      </c>
      <c r="AB190" s="224">
        <v>0.2303984575835476</v>
      </c>
      <c r="AC190" s="223">
        <v>4200</v>
      </c>
      <c r="AD190" s="224">
        <v>0.11464968152866239</v>
      </c>
      <c r="AE190" s="223">
        <v>3191</v>
      </c>
      <c r="AF190" s="224">
        <v>-0.12599287866337994</v>
      </c>
      <c r="AG190" s="223">
        <v>3156</v>
      </c>
      <c r="AH190" s="224">
        <v>0.23136948888021847</v>
      </c>
      <c r="AI190" s="223">
        <v>3384</v>
      </c>
      <c r="AJ190" s="224">
        <v>6.9532237673830544E-2</v>
      </c>
      <c r="AK190" s="223">
        <v>5705</v>
      </c>
      <c r="AL190" s="224">
        <v>6.1197916666666741E-2</v>
      </c>
      <c r="AM190" s="223">
        <v>1079</v>
      </c>
      <c r="AN190" s="224">
        <v>0.13340336134453779</v>
      </c>
      <c r="AO190" s="223">
        <v>1098</v>
      </c>
      <c r="AP190" s="224">
        <v>0.46205059920106528</v>
      </c>
      <c r="AQ190" s="223">
        <v>2919</v>
      </c>
      <c r="AR190" s="224">
        <v>0.34330418775885874</v>
      </c>
      <c r="AS190" s="223">
        <v>317714.88234248833</v>
      </c>
      <c r="AT190" s="224">
        <v>4.1318909746276722E-2</v>
      </c>
      <c r="AU190" s="225">
        <v>424466.17975376692</v>
      </c>
      <c r="AV190" s="226">
        <v>9.5713236189868711E-2</v>
      </c>
    </row>
    <row r="191" spans="2:49" hidden="1" outlineLevel="1" x14ac:dyDescent="0.2">
      <c r="B191" s="43" t="s">
        <v>59</v>
      </c>
      <c r="C191" s="223">
        <v>69489</v>
      </c>
      <c r="D191" s="224">
        <v>-6.6698005506681923E-2</v>
      </c>
      <c r="E191" s="223">
        <v>14875</v>
      </c>
      <c r="F191" s="224">
        <v>0.19123888844398174</v>
      </c>
      <c r="G191" s="223">
        <v>12393</v>
      </c>
      <c r="H191" s="224">
        <v>9.3918262865213098E-2</v>
      </c>
      <c r="I191" s="223">
        <v>78309</v>
      </c>
      <c r="J191" s="224">
        <v>9.9027409372236974E-2</v>
      </c>
      <c r="K191" s="223">
        <v>12495</v>
      </c>
      <c r="L191" s="224">
        <v>-0.23875959546728398</v>
      </c>
      <c r="M191" s="223">
        <v>142077</v>
      </c>
      <c r="N191" s="224">
        <v>0.1386838498713665</v>
      </c>
      <c r="O191" s="223">
        <v>1020</v>
      </c>
      <c r="P191" s="224">
        <v>-0.45072697899838454</v>
      </c>
      <c r="Q191" s="223">
        <v>10111</v>
      </c>
      <c r="R191" s="224">
        <v>6.7800190093990853E-2</v>
      </c>
      <c r="S191" s="223">
        <v>58571.554654617517</v>
      </c>
      <c r="T191" s="224">
        <v>-0.12773453458566042</v>
      </c>
      <c r="U191" s="223">
        <v>24029</v>
      </c>
      <c r="V191" s="224">
        <v>-0.17610149151380083</v>
      </c>
      <c r="W191" s="223">
        <v>9738</v>
      </c>
      <c r="X191" s="224">
        <v>-7.2483093627964568E-2</v>
      </c>
      <c r="Y191" s="223">
        <v>9671</v>
      </c>
      <c r="Z191" s="224">
        <v>-0.19676079734219265</v>
      </c>
      <c r="AA191" s="223">
        <v>15134</v>
      </c>
      <c r="AB191" s="224">
        <v>-2.0135966332146316E-2</v>
      </c>
      <c r="AC191" s="223">
        <v>3429</v>
      </c>
      <c r="AD191" s="224">
        <v>-3.0260180995475117E-2</v>
      </c>
      <c r="AE191" s="223">
        <v>2767</v>
      </c>
      <c r="AF191" s="224">
        <v>-0.18903868698710435</v>
      </c>
      <c r="AG191" s="223">
        <v>2058</v>
      </c>
      <c r="AH191" s="224">
        <v>9.2356687898089262E-2</v>
      </c>
      <c r="AI191" s="223">
        <v>3396</v>
      </c>
      <c r="AJ191" s="224">
        <v>8.5330776605944347E-2</v>
      </c>
      <c r="AK191" s="223">
        <v>3641</v>
      </c>
      <c r="AL191" s="224">
        <v>-0.194647201946472</v>
      </c>
      <c r="AM191" s="223">
        <v>1411</v>
      </c>
      <c r="AN191" s="224">
        <v>0.21428571428571419</v>
      </c>
      <c r="AO191" s="223">
        <v>899</v>
      </c>
      <c r="AP191" s="224">
        <v>7.8475336322869627E-3</v>
      </c>
      <c r="AQ191" s="223">
        <v>1196</v>
      </c>
      <c r="AR191" s="224">
        <v>-0.416015625</v>
      </c>
      <c r="AS191" s="223">
        <v>348648.35377512971</v>
      </c>
      <c r="AT191" s="224">
        <v>3.9760527777032983E-2</v>
      </c>
      <c r="AU191" s="225">
        <v>418137.28707712423</v>
      </c>
      <c r="AV191" s="226">
        <v>2.0416548857078221E-2</v>
      </c>
    </row>
    <row r="192" spans="2:49" hidden="1" outlineLevel="1" x14ac:dyDescent="0.2">
      <c r="B192" s="43" t="s">
        <v>60</v>
      </c>
      <c r="C192" s="223">
        <v>57551</v>
      </c>
      <c r="D192" s="224">
        <v>0.16530665964727564</v>
      </c>
      <c r="E192" s="223">
        <v>12986</v>
      </c>
      <c r="F192" s="224">
        <v>-5.7893209518282029E-2</v>
      </c>
      <c r="G192" s="223">
        <v>12105</v>
      </c>
      <c r="H192" s="224">
        <v>-0.14215859967401323</v>
      </c>
      <c r="I192" s="223">
        <v>60814</v>
      </c>
      <c r="J192" s="224">
        <v>-8.9144570655628197E-3</v>
      </c>
      <c r="K192" s="223">
        <v>17434</v>
      </c>
      <c r="L192" s="224">
        <v>-0.11502538071065993</v>
      </c>
      <c r="M192" s="223">
        <v>131832</v>
      </c>
      <c r="N192" s="224">
        <v>8.5242473883945014E-2</v>
      </c>
      <c r="O192" s="223">
        <v>1142</v>
      </c>
      <c r="P192" s="224">
        <v>-0.62122719734660037</v>
      </c>
      <c r="Q192" s="223">
        <v>9721</v>
      </c>
      <c r="R192" s="224">
        <v>-0.14615722441809398</v>
      </c>
      <c r="S192" s="223">
        <v>66656.086525720675</v>
      </c>
      <c r="T192" s="224">
        <v>8.3321921184194903E-2</v>
      </c>
      <c r="U192" s="223">
        <v>27636</v>
      </c>
      <c r="V192" s="224">
        <v>6.8264398917665225E-2</v>
      </c>
      <c r="W192" s="223">
        <v>11711</v>
      </c>
      <c r="X192" s="224">
        <v>0.12389635316698655</v>
      </c>
      <c r="Y192" s="223">
        <v>10253</v>
      </c>
      <c r="Z192" s="224">
        <v>-0.10563503140265174</v>
      </c>
      <c r="AA192" s="223">
        <v>17056</v>
      </c>
      <c r="AB192" s="224">
        <v>0.23818511796733222</v>
      </c>
      <c r="AC192" s="223">
        <v>3479</v>
      </c>
      <c r="AD192" s="224">
        <v>-1.9723865877712021E-2</v>
      </c>
      <c r="AE192" s="223">
        <v>3626</v>
      </c>
      <c r="AF192" s="224">
        <v>-5.9891107078039907E-2</v>
      </c>
      <c r="AG192" s="223">
        <v>1684</v>
      </c>
      <c r="AH192" s="224">
        <v>0.1565934065934067</v>
      </c>
      <c r="AI192" s="223">
        <v>2925</v>
      </c>
      <c r="AJ192" s="224">
        <v>-0.26210898082744705</v>
      </c>
      <c r="AK192" s="223">
        <v>3147</v>
      </c>
      <c r="AL192" s="224">
        <v>-0.26779897626803162</v>
      </c>
      <c r="AM192" s="223">
        <v>1124</v>
      </c>
      <c r="AN192" s="224">
        <v>-0.23641304347826086</v>
      </c>
      <c r="AO192" s="223">
        <v>1164</v>
      </c>
      <c r="AP192" s="224">
        <v>8.6834733893557337E-2</v>
      </c>
      <c r="AQ192" s="223">
        <v>1208</v>
      </c>
      <c r="AR192" s="224">
        <v>-0.49792186201163757</v>
      </c>
      <c r="AS192" s="223">
        <v>331045.86222663504</v>
      </c>
      <c r="AT192" s="224">
        <v>7.9394781357025046E-3</v>
      </c>
      <c r="AU192" s="225">
        <v>388597.02753329469</v>
      </c>
      <c r="AV192" s="226">
        <v>2.8509906768605875E-2</v>
      </c>
    </row>
    <row r="193" spans="2:49" hidden="1" outlineLevel="1" x14ac:dyDescent="0.2">
      <c r="B193" s="43" t="s">
        <v>61</v>
      </c>
      <c r="C193" s="223">
        <v>51149</v>
      </c>
      <c r="D193" s="224">
        <v>1.243047445616674E-2</v>
      </c>
      <c r="E193" s="223">
        <v>11330</v>
      </c>
      <c r="F193" s="224">
        <v>-0.12765629812134283</v>
      </c>
      <c r="G193" s="223">
        <v>11509</v>
      </c>
      <c r="H193" s="224">
        <v>-0.18698784967504944</v>
      </c>
      <c r="I193" s="223">
        <v>58985</v>
      </c>
      <c r="J193" s="224">
        <v>-0.13449545861396017</v>
      </c>
      <c r="K193" s="223">
        <v>11367</v>
      </c>
      <c r="L193" s="224">
        <v>-0.14430894308943087</v>
      </c>
      <c r="M193" s="223">
        <v>115104</v>
      </c>
      <c r="N193" s="224">
        <v>-7.2826130734222061E-2</v>
      </c>
      <c r="O193" s="223">
        <v>1198</v>
      </c>
      <c r="P193" s="224">
        <v>-0.37991718426501031</v>
      </c>
      <c r="Q193" s="223">
        <v>12881</v>
      </c>
      <c r="R193" s="224">
        <v>-8.0978881278538806E-2</v>
      </c>
      <c r="S193" s="223">
        <v>70531.742486248389</v>
      </c>
      <c r="T193" s="224">
        <v>-6.2049664509818636E-2</v>
      </c>
      <c r="U193" s="223">
        <v>28521</v>
      </c>
      <c r="V193" s="224">
        <v>-0.1453357705792454</v>
      </c>
      <c r="W193" s="223">
        <v>11382</v>
      </c>
      <c r="X193" s="224">
        <v>-2.6846785225718151E-2</v>
      </c>
      <c r="Y193" s="223">
        <v>12552</v>
      </c>
      <c r="Z193" s="224">
        <v>-8.5331195802667015E-2</v>
      </c>
      <c r="AA193" s="223">
        <v>18077</v>
      </c>
      <c r="AB193" s="224">
        <v>0.10178582312427631</v>
      </c>
      <c r="AC193" s="223">
        <v>3251</v>
      </c>
      <c r="AD193" s="224">
        <v>-3.3303597977995869E-2</v>
      </c>
      <c r="AE193" s="223">
        <v>2864</v>
      </c>
      <c r="AF193" s="224">
        <v>-0.25687597301504927</v>
      </c>
      <c r="AG193" s="223">
        <v>2759</v>
      </c>
      <c r="AH193" s="224">
        <v>-7.9719813208805834E-2</v>
      </c>
      <c r="AI193" s="223">
        <v>3759</v>
      </c>
      <c r="AJ193" s="224">
        <v>-0.11615330355043496</v>
      </c>
      <c r="AK193" s="223">
        <v>3525</v>
      </c>
      <c r="AL193" s="224">
        <v>-0.32107087827426806</v>
      </c>
      <c r="AM193" s="223">
        <v>920</v>
      </c>
      <c r="AN193" s="224">
        <v>-9.2702169625246578E-2</v>
      </c>
      <c r="AO193" s="223">
        <v>1228</v>
      </c>
      <c r="AP193" s="224">
        <v>-0.19528178243774574</v>
      </c>
      <c r="AQ193" s="223">
        <v>1599</v>
      </c>
      <c r="AR193" s="224">
        <v>-0.15396825396825398</v>
      </c>
      <c r="AS193" s="223">
        <v>312808.70297268895</v>
      </c>
      <c r="AT193" s="224">
        <v>-0.10102480551234749</v>
      </c>
      <c r="AU193" s="225">
        <v>363957.7154031634</v>
      </c>
      <c r="AV193" s="226">
        <v>-8.6640729610869327E-2</v>
      </c>
    </row>
    <row r="194" spans="2:49" collapsed="1" x14ac:dyDescent="0.25">
      <c r="B194" s="145">
        <v>2000</v>
      </c>
      <c r="C194" s="232">
        <v>1031251</v>
      </c>
      <c r="D194" s="233">
        <v>3.234631944493116E-2</v>
      </c>
      <c r="E194" s="232">
        <v>162256</v>
      </c>
      <c r="F194" s="233">
        <v>9.9403083549629567E-3</v>
      </c>
      <c r="G194" s="232">
        <v>135660</v>
      </c>
      <c r="H194" s="233">
        <v>-9.1815899581589977E-2</v>
      </c>
      <c r="I194" s="232">
        <v>697955</v>
      </c>
      <c r="J194" s="233">
        <v>-2.1401561091333843E-2</v>
      </c>
      <c r="K194" s="232">
        <v>156233</v>
      </c>
      <c r="L194" s="233">
        <v>-0.11923352294188283</v>
      </c>
      <c r="M194" s="232">
        <v>1693914</v>
      </c>
      <c r="N194" s="233">
        <v>6.2204179302145279E-2</v>
      </c>
      <c r="O194" s="232">
        <v>31584</v>
      </c>
      <c r="P194" s="233">
        <v>7.2461799660441528E-2</v>
      </c>
      <c r="Q194" s="232">
        <v>121349</v>
      </c>
      <c r="R194" s="233">
        <v>2.2342603435638653E-2</v>
      </c>
      <c r="S194" s="232">
        <v>442860.20062619442</v>
      </c>
      <c r="T194" s="233">
        <v>4.0718741152379057E-2</v>
      </c>
      <c r="U194" s="232">
        <v>187368</v>
      </c>
      <c r="V194" s="233">
        <v>4.5732081663634183E-2</v>
      </c>
      <c r="W194" s="232">
        <v>83547</v>
      </c>
      <c r="X194" s="233">
        <v>0.20701262677338272</v>
      </c>
      <c r="Y194" s="232">
        <v>74094</v>
      </c>
      <c r="Z194" s="233">
        <v>-5.2118513969910962E-2</v>
      </c>
      <c r="AA194" s="232">
        <v>97851</v>
      </c>
      <c r="AB194" s="233">
        <v>-1.1336425085629376E-2</v>
      </c>
      <c r="AC194" s="232">
        <v>41145</v>
      </c>
      <c r="AD194" s="233">
        <v>-7.736293306424491E-2</v>
      </c>
      <c r="AE194" s="232">
        <v>33426</v>
      </c>
      <c r="AF194" s="233">
        <v>-0.11207331650949659</v>
      </c>
      <c r="AG194" s="232">
        <v>31496</v>
      </c>
      <c r="AH194" s="233">
        <v>0.256673183577385</v>
      </c>
      <c r="AI194" s="232">
        <v>34193</v>
      </c>
      <c r="AJ194" s="233">
        <v>-0.18700366161015736</v>
      </c>
      <c r="AK194" s="232">
        <v>63553</v>
      </c>
      <c r="AL194" s="233">
        <v>-0.12917237599342291</v>
      </c>
      <c r="AM194" s="232">
        <v>11240</v>
      </c>
      <c r="AN194" s="233">
        <v>1.2065550153070426E-2</v>
      </c>
      <c r="AO194" s="232">
        <v>14831</v>
      </c>
      <c r="AP194" s="233">
        <v>0.17157753377043994</v>
      </c>
      <c r="AQ194" s="232">
        <v>27479</v>
      </c>
      <c r="AR194" s="233">
        <v>-8.9443502722977852E-3</v>
      </c>
      <c r="AS194" s="232">
        <v>3699174.0361490538</v>
      </c>
      <c r="AT194" s="233">
        <v>1.5457192516812324E-2</v>
      </c>
      <c r="AU194" s="234">
        <v>4730425.0684953723</v>
      </c>
      <c r="AV194" s="235">
        <v>1.9091807608390798E-2</v>
      </c>
    </row>
    <row r="195" spans="2:49" hidden="1" outlineLevel="1" x14ac:dyDescent="0.2">
      <c r="B195" s="43" t="s">
        <v>49</v>
      </c>
      <c r="C195" s="223">
        <v>67317</v>
      </c>
      <c r="D195" s="224">
        <v>0.17851890756302513</v>
      </c>
      <c r="E195" s="223">
        <v>9692</v>
      </c>
      <c r="F195" s="224">
        <v>-0.22264998395893487</v>
      </c>
      <c r="G195" s="223">
        <v>11545</v>
      </c>
      <c r="H195" s="224">
        <v>-0.20313362782992817</v>
      </c>
      <c r="I195" s="223">
        <v>48983</v>
      </c>
      <c r="J195" s="224">
        <v>-0.19773650419287214</v>
      </c>
      <c r="K195" s="223">
        <v>8810</v>
      </c>
      <c r="L195" s="224">
        <v>-0.21793164669329779</v>
      </c>
      <c r="M195" s="223">
        <v>118819</v>
      </c>
      <c r="N195" s="224">
        <v>0.11395597389934742</v>
      </c>
      <c r="O195" s="223">
        <v>1375</v>
      </c>
      <c r="P195" s="224">
        <v>0.21897163120567376</v>
      </c>
      <c r="Q195" s="223">
        <v>7145</v>
      </c>
      <c r="R195" s="224">
        <v>5.8989180376463723E-2</v>
      </c>
      <c r="S195" s="223">
        <v>56804.227261057044</v>
      </c>
      <c r="T195" s="224">
        <v>-0.1758849664415989</v>
      </c>
      <c r="U195" s="223">
        <v>24261</v>
      </c>
      <c r="V195" s="224">
        <v>-0.19851337958374626</v>
      </c>
      <c r="W195" s="223">
        <v>8142</v>
      </c>
      <c r="X195" s="224">
        <v>-0.32234706616729092</v>
      </c>
      <c r="Y195" s="223">
        <v>9359</v>
      </c>
      <c r="Z195" s="224">
        <v>-0.25187849720223821</v>
      </c>
      <c r="AA195" s="223">
        <v>15043</v>
      </c>
      <c r="AB195" s="224">
        <v>6.4463628644211735E-2</v>
      </c>
      <c r="AC195" s="223">
        <v>2380</v>
      </c>
      <c r="AD195" s="224">
        <v>-0.15662650602409633</v>
      </c>
      <c r="AE195" s="223">
        <v>2439</v>
      </c>
      <c r="AF195" s="224">
        <v>-0.20058997050147498</v>
      </c>
      <c r="AG195" s="223">
        <v>2771</v>
      </c>
      <c r="AH195" s="224" t="s">
        <v>121</v>
      </c>
      <c r="AI195" s="223">
        <v>2728</v>
      </c>
      <c r="AJ195" s="224" t="s">
        <v>121</v>
      </c>
      <c r="AK195" s="223">
        <v>3465</v>
      </c>
      <c r="AL195" s="224">
        <v>-0.68067459220348359</v>
      </c>
      <c r="AM195" s="223">
        <v>761</v>
      </c>
      <c r="AN195" s="224">
        <v>0.10610465116279078</v>
      </c>
      <c r="AO195" s="223">
        <v>597</v>
      </c>
      <c r="AP195" s="224">
        <v>0.34157303370786507</v>
      </c>
      <c r="AQ195" s="223">
        <v>1723</v>
      </c>
      <c r="AR195" s="224">
        <v>-0.22247292418772568</v>
      </c>
      <c r="AS195" s="223">
        <v>280038</v>
      </c>
      <c r="AT195" s="224">
        <v>-7.5220596005495133E-2</v>
      </c>
      <c r="AU195" s="225">
        <v>347355</v>
      </c>
      <c r="AV195" s="226">
        <v>-3.4953436166429541E-2</v>
      </c>
    </row>
    <row r="196" spans="2:49" hidden="1" outlineLevel="1" x14ac:dyDescent="0.2">
      <c r="B196" s="43" t="s">
        <v>50</v>
      </c>
      <c r="C196" s="223">
        <v>64822</v>
      </c>
      <c r="D196" s="224">
        <v>5.3057378647085596E-2</v>
      </c>
      <c r="E196" s="223">
        <v>13222</v>
      </c>
      <c r="F196" s="224">
        <v>2.3929373499574025E-2</v>
      </c>
      <c r="G196" s="223">
        <v>13862</v>
      </c>
      <c r="H196" s="224">
        <v>-7.4385683760683774E-2</v>
      </c>
      <c r="I196" s="223">
        <v>68057</v>
      </c>
      <c r="J196" s="224">
        <v>-7.0180046105809968E-3</v>
      </c>
      <c r="K196" s="223">
        <v>7595</v>
      </c>
      <c r="L196" s="224">
        <v>-6.79838016934593E-2</v>
      </c>
      <c r="M196" s="223">
        <v>133448</v>
      </c>
      <c r="N196" s="224">
        <v>0.12508009307658585</v>
      </c>
      <c r="O196" s="223">
        <v>1593</v>
      </c>
      <c r="P196" s="224">
        <v>0.6875</v>
      </c>
      <c r="Q196" s="223">
        <v>7509</v>
      </c>
      <c r="R196" s="224">
        <v>0.10883047844063798</v>
      </c>
      <c r="S196" s="223">
        <v>68879.700972899678</v>
      </c>
      <c r="T196" s="224">
        <v>-3.754212645697752E-2</v>
      </c>
      <c r="U196" s="223">
        <v>28664</v>
      </c>
      <c r="V196" s="224">
        <v>-0.10795755142688201</v>
      </c>
      <c r="W196" s="223">
        <v>11579</v>
      </c>
      <c r="X196" s="224">
        <v>-1.7242865764289794E-3</v>
      </c>
      <c r="Y196" s="223">
        <v>9967</v>
      </c>
      <c r="Z196" s="224">
        <v>-0.18934526230174864</v>
      </c>
      <c r="AA196" s="223">
        <v>18670</v>
      </c>
      <c r="AB196" s="224">
        <v>0.2014930175686982</v>
      </c>
      <c r="AC196" s="223">
        <v>3583</v>
      </c>
      <c r="AD196" s="224">
        <v>-0.19789567942690844</v>
      </c>
      <c r="AE196" s="223">
        <v>3648</v>
      </c>
      <c r="AF196" s="224">
        <v>-0.12769010043041606</v>
      </c>
      <c r="AG196" s="223">
        <v>1697</v>
      </c>
      <c r="AH196" s="224" t="s">
        <v>121</v>
      </c>
      <c r="AI196" s="223">
        <v>2843</v>
      </c>
      <c r="AJ196" s="224" t="s">
        <v>121</v>
      </c>
      <c r="AK196" s="223">
        <v>3906</v>
      </c>
      <c r="AL196" s="224">
        <v>-0.61091742205398947</v>
      </c>
      <c r="AM196" s="223">
        <v>777</v>
      </c>
      <c r="AN196" s="224">
        <v>-0.15359477124183007</v>
      </c>
      <c r="AO196" s="223">
        <v>896</v>
      </c>
      <c r="AP196" s="224">
        <v>0.3534743202416919</v>
      </c>
      <c r="AQ196" s="223">
        <v>2055</v>
      </c>
      <c r="AR196" s="224">
        <v>0.16562677254679525</v>
      </c>
      <c r="AS196" s="223">
        <v>333570.85296424088</v>
      </c>
      <c r="AT196" s="224">
        <v>2.7944637177195419E-2</v>
      </c>
      <c r="AU196" s="225">
        <v>398392.90602161956</v>
      </c>
      <c r="AV196" s="226">
        <v>3.1948908923458141E-2</v>
      </c>
    </row>
    <row r="197" spans="2:49" hidden="1" outlineLevel="1" x14ac:dyDescent="0.2">
      <c r="B197" s="43" t="s">
        <v>51</v>
      </c>
      <c r="C197" s="223">
        <v>96749</v>
      </c>
      <c r="D197" s="224">
        <v>0.128952834371864</v>
      </c>
      <c r="E197" s="223">
        <v>17079</v>
      </c>
      <c r="F197" s="224">
        <v>0.11068478897054046</v>
      </c>
      <c r="G197" s="223">
        <v>12647</v>
      </c>
      <c r="H197" s="224">
        <v>0.23735446629488299</v>
      </c>
      <c r="I197" s="223">
        <v>67596</v>
      </c>
      <c r="J197" s="224">
        <v>2.9845971022441686E-2</v>
      </c>
      <c r="K197" s="223">
        <v>15232</v>
      </c>
      <c r="L197" s="224">
        <v>0.22799097065462748</v>
      </c>
      <c r="M197" s="223">
        <v>159308</v>
      </c>
      <c r="N197" s="224">
        <v>0.15312732984444777</v>
      </c>
      <c r="O197" s="223">
        <v>2903</v>
      </c>
      <c r="P197" s="224">
        <v>0.44860279441117767</v>
      </c>
      <c r="Q197" s="223">
        <v>7624</v>
      </c>
      <c r="R197" s="224">
        <v>0.14474474474474475</v>
      </c>
      <c r="S197" s="223">
        <v>33902.627069177965</v>
      </c>
      <c r="T197" s="224">
        <v>0.18171273386564701</v>
      </c>
      <c r="U197" s="223">
        <v>13677</v>
      </c>
      <c r="V197" s="224">
        <v>5.7363741785852351E-2</v>
      </c>
      <c r="W197" s="223">
        <v>5701</v>
      </c>
      <c r="X197" s="224">
        <v>0.41393849206349209</v>
      </c>
      <c r="Y197" s="223">
        <v>6804</v>
      </c>
      <c r="Z197" s="224">
        <v>0.15576694411414982</v>
      </c>
      <c r="AA197" s="223">
        <v>7720</v>
      </c>
      <c r="AB197" s="224">
        <v>0.32305055698371898</v>
      </c>
      <c r="AC197" s="223">
        <v>5896</v>
      </c>
      <c r="AD197" s="224">
        <v>3.8942731277533005E-2</v>
      </c>
      <c r="AE197" s="223">
        <v>3474</v>
      </c>
      <c r="AF197" s="224">
        <v>-1.8644067796610209E-2</v>
      </c>
      <c r="AG197" s="223">
        <v>2193</v>
      </c>
      <c r="AH197" s="224" t="s">
        <v>121</v>
      </c>
      <c r="AI197" s="223">
        <v>3003</v>
      </c>
      <c r="AJ197" s="224" t="s">
        <v>121</v>
      </c>
      <c r="AK197" s="223">
        <v>4984</v>
      </c>
      <c r="AL197" s="224">
        <v>-0.52406417112299464</v>
      </c>
      <c r="AM197" s="223">
        <v>721</v>
      </c>
      <c r="AN197" s="224">
        <v>-0.17974971558589303</v>
      </c>
      <c r="AO197" s="223">
        <v>1155</v>
      </c>
      <c r="AP197" s="224">
        <v>-6.6289409862570703E-2</v>
      </c>
      <c r="AQ197" s="223">
        <v>2784</v>
      </c>
      <c r="AR197" s="224">
        <v>-0.12259691144027729</v>
      </c>
      <c r="AS197" s="223">
        <v>340502.40792142303</v>
      </c>
      <c r="AT197" s="224">
        <v>0.11961631317466725</v>
      </c>
      <c r="AU197" s="225">
        <v>437251.53687425744</v>
      </c>
      <c r="AV197" s="226">
        <v>0.12166905956831542</v>
      </c>
    </row>
    <row r="198" spans="2:49" hidden="1" outlineLevel="1" x14ac:dyDescent="0.2">
      <c r="B198" s="43" t="s">
        <v>52</v>
      </c>
      <c r="C198" s="223">
        <v>107388</v>
      </c>
      <c r="D198" s="224">
        <v>0.11820567287267281</v>
      </c>
      <c r="E198" s="223">
        <v>11898</v>
      </c>
      <c r="F198" s="224">
        <v>0.16441573693482092</v>
      </c>
      <c r="G198" s="223">
        <v>9670</v>
      </c>
      <c r="H198" s="224">
        <v>6.2987798175222709E-2</v>
      </c>
      <c r="I198" s="223">
        <v>54849</v>
      </c>
      <c r="J198" s="224">
        <v>0.25817773088039631</v>
      </c>
      <c r="K198" s="223">
        <v>13526</v>
      </c>
      <c r="L198" s="224">
        <v>0.25764760576476053</v>
      </c>
      <c r="M198" s="223">
        <v>141599</v>
      </c>
      <c r="N198" s="224">
        <v>0.11667613009053346</v>
      </c>
      <c r="O198" s="223">
        <v>2888</v>
      </c>
      <c r="P198" s="224">
        <v>0.25184221933246631</v>
      </c>
      <c r="Q198" s="223">
        <v>9190</v>
      </c>
      <c r="R198" s="224">
        <v>7.3096683792620354E-2</v>
      </c>
      <c r="S198" s="223">
        <v>6097.4647921384576</v>
      </c>
      <c r="T198" s="224">
        <v>1.3927546025061188E-2</v>
      </c>
      <c r="U198" s="223">
        <v>1834</v>
      </c>
      <c r="V198" s="224">
        <v>-2.2388059701492491E-2</v>
      </c>
      <c r="W198" s="223">
        <v>1426</v>
      </c>
      <c r="X198" s="224">
        <v>-0.24907846234860453</v>
      </c>
      <c r="Y198" s="223">
        <v>1594</v>
      </c>
      <c r="Z198" s="224">
        <v>-0.2637413394919168</v>
      </c>
      <c r="AA198" s="223">
        <v>1244</v>
      </c>
      <c r="AB198" s="224">
        <v>16.52112676056338</v>
      </c>
      <c r="AC198" s="223">
        <v>3241</v>
      </c>
      <c r="AD198" s="224">
        <v>-0.11857492521076962</v>
      </c>
      <c r="AE198" s="223">
        <v>2439</v>
      </c>
      <c r="AF198" s="224">
        <v>3.7872340425531892E-2</v>
      </c>
      <c r="AG198" s="223">
        <v>1731</v>
      </c>
      <c r="AH198" s="224" t="s">
        <v>121</v>
      </c>
      <c r="AI198" s="223">
        <v>3565</v>
      </c>
      <c r="AJ198" s="224" t="s">
        <v>121</v>
      </c>
      <c r="AK198" s="223">
        <v>7201</v>
      </c>
      <c r="AL198" s="224">
        <v>-0.45934379457917263</v>
      </c>
      <c r="AM198" s="223">
        <v>1020</v>
      </c>
      <c r="AN198" s="224">
        <v>0.22448979591836737</v>
      </c>
      <c r="AO198" s="223">
        <v>1103</v>
      </c>
      <c r="AP198" s="224">
        <v>-0.14628482972136225</v>
      </c>
      <c r="AQ198" s="223">
        <v>2797</v>
      </c>
      <c r="AR198" s="224">
        <v>-0.10438680755683638</v>
      </c>
      <c r="AS198" s="223">
        <v>272831.6358247071</v>
      </c>
      <c r="AT198" s="224">
        <v>0.12764825024547033</v>
      </c>
      <c r="AU198" s="225">
        <v>380219.75403037987</v>
      </c>
      <c r="AV198" s="226">
        <v>0.12496573375208486</v>
      </c>
    </row>
    <row r="199" spans="2:49" hidden="1" outlineLevel="1" x14ac:dyDescent="0.2">
      <c r="B199" s="43" t="s">
        <v>53</v>
      </c>
      <c r="C199" s="223">
        <v>136655</v>
      </c>
      <c r="D199" s="224">
        <v>5.7529348944830971E-2</v>
      </c>
      <c r="E199" s="223">
        <v>15094</v>
      </c>
      <c r="F199" s="224">
        <v>5.7972945958553179E-3</v>
      </c>
      <c r="G199" s="223">
        <v>12568</v>
      </c>
      <c r="H199" s="224">
        <v>-6.5784583364305371E-2</v>
      </c>
      <c r="I199" s="223">
        <v>50417</v>
      </c>
      <c r="J199" s="224">
        <v>7.1721616393512377E-2</v>
      </c>
      <c r="K199" s="223">
        <v>18303</v>
      </c>
      <c r="L199" s="224">
        <v>1.04339185160649E-2</v>
      </c>
      <c r="M199" s="223">
        <v>139519</v>
      </c>
      <c r="N199" s="224">
        <v>0.15807428927163314</v>
      </c>
      <c r="O199" s="223">
        <v>3821</v>
      </c>
      <c r="P199" s="224">
        <v>-7.7721457880762679E-2</v>
      </c>
      <c r="Q199" s="223">
        <v>19275</v>
      </c>
      <c r="R199" s="224">
        <v>3.4677116324010937E-2</v>
      </c>
      <c r="S199" s="223">
        <v>7149.2433023662679</v>
      </c>
      <c r="T199" s="224">
        <v>0.90678851590285481</v>
      </c>
      <c r="U199" s="223">
        <v>2403</v>
      </c>
      <c r="V199" s="224">
        <v>0.77343173431734313</v>
      </c>
      <c r="W199" s="223">
        <v>1559</v>
      </c>
      <c r="X199" s="224">
        <v>-6.814106395696351E-2</v>
      </c>
      <c r="Y199" s="223">
        <v>2420</v>
      </c>
      <c r="Z199" s="224">
        <v>2.5380116959064329</v>
      </c>
      <c r="AA199" s="223">
        <v>764</v>
      </c>
      <c r="AB199" s="224">
        <v>20.222222222222221</v>
      </c>
      <c r="AC199" s="223">
        <v>3384</v>
      </c>
      <c r="AD199" s="224">
        <v>-0.10900473933649291</v>
      </c>
      <c r="AE199" s="223">
        <v>2721</v>
      </c>
      <c r="AF199" s="224">
        <v>-7.4804488269296199E-2</v>
      </c>
      <c r="AG199" s="223">
        <v>2450</v>
      </c>
      <c r="AH199" s="224" t="s">
        <v>121</v>
      </c>
      <c r="AI199" s="223">
        <v>4992</v>
      </c>
      <c r="AJ199" s="224" t="s">
        <v>121</v>
      </c>
      <c r="AK199" s="223">
        <v>13008</v>
      </c>
      <c r="AL199" s="224">
        <v>-0.41265182643247389</v>
      </c>
      <c r="AM199" s="223">
        <v>475</v>
      </c>
      <c r="AN199" s="224">
        <v>-8.477842003853564E-2</v>
      </c>
      <c r="AO199" s="223">
        <v>992</v>
      </c>
      <c r="AP199" s="224">
        <v>5.3078556263269627E-2</v>
      </c>
      <c r="AQ199" s="223">
        <v>3075</v>
      </c>
      <c r="AR199" s="224">
        <v>-0.25018288222384788</v>
      </c>
      <c r="AS199" s="223">
        <v>297262.93988474825</v>
      </c>
      <c r="AT199" s="224">
        <v>8.0708476614967939E-2</v>
      </c>
      <c r="AU199" s="225">
        <v>433917.99741409713</v>
      </c>
      <c r="AV199" s="226">
        <v>7.329992632876281E-2</v>
      </c>
    </row>
    <row r="200" spans="2:49" hidden="1" outlineLevel="1" x14ac:dyDescent="0.2">
      <c r="B200" s="43" t="s">
        <v>54</v>
      </c>
      <c r="C200" s="223">
        <v>108002</v>
      </c>
      <c r="D200" s="224">
        <v>0.11490538964189478</v>
      </c>
      <c r="E200" s="223">
        <v>17440</v>
      </c>
      <c r="F200" s="224">
        <v>0.25739005046863728</v>
      </c>
      <c r="G200" s="223">
        <v>16132</v>
      </c>
      <c r="H200" s="224">
        <v>-1.0367462118888393E-2</v>
      </c>
      <c r="I200" s="223">
        <v>54158</v>
      </c>
      <c r="J200" s="224">
        <v>0.20324372361697396</v>
      </c>
      <c r="K200" s="223">
        <v>16472</v>
      </c>
      <c r="L200" s="224">
        <v>0.18828451882845187</v>
      </c>
      <c r="M200" s="223">
        <v>149085</v>
      </c>
      <c r="N200" s="224">
        <v>0.12630036187267213</v>
      </c>
      <c r="O200" s="223">
        <v>3345</v>
      </c>
      <c r="P200" s="224">
        <v>8.6744639376218347E-2</v>
      </c>
      <c r="Q200" s="223">
        <v>11153</v>
      </c>
      <c r="R200" s="224">
        <v>0.23483170947741372</v>
      </c>
      <c r="S200" s="223">
        <v>5146.3949128320801</v>
      </c>
      <c r="T200" s="224">
        <v>0.13646550093781595</v>
      </c>
      <c r="U200" s="223">
        <v>2070</v>
      </c>
      <c r="V200" s="224">
        <v>0.88010899182561309</v>
      </c>
      <c r="W200" s="223">
        <v>1495</v>
      </c>
      <c r="X200" s="224">
        <v>-2.1596858638743499E-2</v>
      </c>
      <c r="Y200" s="223">
        <v>921</v>
      </c>
      <c r="Z200" s="224">
        <v>-0.46359930110658121</v>
      </c>
      <c r="AA200" s="223">
        <v>660</v>
      </c>
      <c r="AB200" s="224">
        <v>2.6263736263736264</v>
      </c>
      <c r="AC200" s="223">
        <v>4765</v>
      </c>
      <c r="AD200" s="224">
        <v>1.5991471215351716E-2</v>
      </c>
      <c r="AE200" s="223">
        <v>3517</v>
      </c>
      <c r="AF200" s="224">
        <v>-1.1245431543435491E-2</v>
      </c>
      <c r="AG200" s="223">
        <v>1878</v>
      </c>
      <c r="AH200" s="224" t="s">
        <v>121</v>
      </c>
      <c r="AI200" s="223">
        <v>4806</v>
      </c>
      <c r="AJ200" s="224" t="s">
        <v>121</v>
      </c>
      <c r="AK200" s="223">
        <v>8439</v>
      </c>
      <c r="AL200" s="224">
        <v>-0.51680503864872596</v>
      </c>
      <c r="AM200" s="223">
        <v>925</v>
      </c>
      <c r="AN200" s="224">
        <v>0.57045840407470294</v>
      </c>
      <c r="AO200" s="223">
        <v>1189</v>
      </c>
      <c r="AP200" s="224">
        <v>0.60675675675675667</v>
      </c>
      <c r="AQ200" s="223">
        <v>2345</v>
      </c>
      <c r="AR200" s="224">
        <v>-0.44006685768863418</v>
      </c>
      <c r="AS200" s="223">
        <v>300799.53803845233</v>
      </c>
      <c r="AT200" s="224">
        <v>0.11705234044009627</v>
      </c>
      <c r="AU200" s="225">
        <v>408801.652943842</v>
      </c>
      <c r="AV200" s="226">
        <v>0.11648473092583367</v>
      </c>
    </row>
    <row r="201" spans="2:49" hidden="1" outlineLevel="1" x14ac:dyDescent="0.2">
      <c r="B201" s="43" t="s">
        <v>55</v>
      </c>
      <c r="C201" s="223">
        <v>84276</v>
      </c>
      <c r="D201" s="224">
        <v>-9.2519661897652039E-3</v>
      </c>
      <c r="E201" s="223">
        <v>10062</v>
      </c>
      <c r="F201" s="224">
        <v>0.2791762013729977</v>
      </c>
      <c r="G201" s="223">
        <v>9139</v>
      </c>
      <c r="H201" s="224">
        <v>-4.802083333333329E-2</v>
      </c>
      <c r="I201" s="223">
        <v>46199</v>
      </c>
      <c r="J201" s="224">
        <v>0.16575826394145854</v>
      </c>
      <c r="K201" s="223">
        <v>10630</v>
      </c>
      <c r="L201" s="224">
        <v>0.14350258175559372</v>
      </c>
      <c r="M201" s="223">
        <v>132316</v>
      </c>
      <c r="N201" s="224">
        <v>9.6202279957582126E-2</v>
      </c>
      <c r="O201" s="223">
        <v>2363</v>
      </c>
      <c r="P201" s="224">
        <v>-8.0902372617658536E-2</v>
      </c>
      <c r="Q201" s="223">
        <v>7373</v>
      </c>
      <c r="R201" s="224">
        <v>-0.1568896512292739</v>
      </c>
      <c r="S201" s="223">
        <v>7518.4965741211754</v>
      </c>
      <c r="T201" s="224">
        <v>0.37372646018890165</v>
      </c>
      <c r="U201" s="223">
        <v>2371</v>
      </c>
      <c r="V201" s="224">
        <v>0.21965020576131677</v>
      </c>
      <c r="W201" s="223">
        <v>1215</v>
      </c>
      <c r="X201" s="224">
        <v>2.2727272727272707E-2</v>
      </c>
      <c r="Y201" s="223">
        <v>2615</v>
      </c>
      <c r="Z201" s="224">
        <v>0.25419664268585129</v>
      </c>
      <c r="AA201" s="223">
        <v>1317</v>
      </c>
      <c r="AB201" s="224">
        <v>4.2055335968379444</v>
      </c>
      <c r="AC201" s="223">
        <v>3374</v>
      </c>
      <c r="AD201" s="224">
        <v>-8.8836245188039786E-4</v>
      </c>
      <c r="AE201" s="223">
        <v>1977</v>
      </c>
      <c r="AF201" s="224">
        <v>-0.19437652811735939</v>
      </c>
      <c r="AG201" s="223">
        <v>1643</v>
      </c>
      <c r="AH201" s="224" t="s">
        <v>121</v>
      </c>
      <c r="AI201" s="223">
        <v>3139</v>
      </c>
      <c r="AJ201" s="224" t="s">
        <v>121</v>
      </c>
      <c r="AK201" s="223">
        <v>5481</v>
      </c>
      <c r="AL201" s="224">
        <v>-0.50904693658187028</v>
      </c>
      <c r="AM201" s="223">
        <v>848</v>
      </c>
      <c r="AN201" s="224">
        <v>0.12317880794701996</v>
      </c>
      <c r="AO201" s="223">
        <v>1258</v>
      </c>
      <c r="AP201" s="224">
        <v>1.6596194503171247</v>
      </c>
      <c r="AQ201" s="223">
        <v>2242</v>
      </c>
      <c r="AR201" s="224">
        <v>-0.30930375847196545</v>
      </c>
      <c r="AS201" s="223">
        <v>245568.33631027024</v>
      </c>
      <c r="AT201" s="224">
        <v>8.9692791822494344E-2</v>
      </c>
      <c r="AU201" s="225">
        <v>329844.32705830404</v>
      </c>
      <c r="AV201" s="226">
        <v>6.2579061747462639E-2</v>
      </c>
    </row>
    <row r="202" spans="2:49" hidden="1" outlineLevel="1" x14ac:dyDescent="0.2">
      <c r="B202" s="43" t="s">
        <v>56</v>
      </c>
      <c r="C202" s="223">
        <v>77087</v>
      </c>
      <c r="D202" s="224">
        <v>5.3086706465758748E-2</v>
      </c>
      <c r="E202" s="223">
        <v>12441</v>
      </c>
      <c r="F202" s="224">
        <v>0.21755725190839703</v>
      </c>
      <c r="G202" s="223">
        <v>9887</v>
      </c>
      <c r="H202" s="224">
        <v>-8.921411387329603E-3</v>
      </c>
      <c r="I202" s="223">
        <v>56137</v>
      </c>
      <c r="J202" s="224">
        <v>4.0614688762836915E-2</v>
      </c>
      <c r="K202" s="223">
        <v>14309</v>
      </c>
      <c r="L202" s="224">
        <v>8.5742469079596262E-2</v>
      </c>
      <c r="M202" s="223">
        <v>125342</v>
      </c>
      <c r="N202" s="224">
        <v>6.6579393316361646E-3</v>
      </c>
      <c r="O202" s="223">
        <v>2309</v>
      </c>
      <c r="P202" s="224">
        <v>-5.291222313371613E-2</v>
      </c>
      <c r="Q202" s="223">
        <v>6857</v>
      </c>
      <c r="R202" s="224">
        <v>0.14036254781307167</v>
      </c>
      <c r="S202" s="223">
        <v>6057.8635569725548</v>
      </c>
      <c r="T202" s="224">
        <v>0.70211851519211055</v>
      </c>
      <c r="U202" s="223">
        <v>1634</v>
      </c>
      <c r="V202" s="224">
        <v>0.8868360277136258</v>
      </c>
      <c r="W202" s="223">
        <v>687</v>
      </c>
      <c r="X202" s="224">
        <v>-0.23496659242761697</v>
      </c>
      <c r="Y202" s="223">
        <v>2032</v>
      </c>
      <c r="Z202" s="224">
        <v>0.21168753726893264</v>
      </c>
      <c r="AA202" s="223">
        <v>1704</v>
      </c>
      <c r="AB202" s="224">
        <v>18.813953488372093</v>
      </c>
      <c r="AC202" s="223">
        <v>3756</v>
      </c>
      <c r="AD202" s="224">
        <v>-0.11037423022264325</v>
      </c>
      <c r="AE202" s="223">
        <v>2656</v>
      </c>
      <c r="AF202" s="224">
        <v>-0.15116650687120481</v>
      </c>
      <c r="AG202" s="223">
        <v>1799</v>
      </c>
      <c r="AH202" s="224" t="s">
        <v>121</v>
      </c>
      <c r="AI202" s="223">
        <v>2472</v>
      </c>
      <c r="AJ202" s="224" t="s">
        <v>121</v>
      </c>
      <c r="AK202" s="223">
        <v>7109</v>
      </c>
      <c r="AL202" s="224">
        <v>-0.1406986582859906</v>
      </c>
      <c r="AM202" s="223">
        <v>979</v>
      </c>
      <c r="AN202" s="224">
        <v>-0.38582183186951069</v>
      </c>
      <c r="AO202" s="223">
        <v>1229</v>
      </c>
      <c r="AP202" s="224">
        <v>0.78374455732946302</v>
      </c>
      <c r="AQ202" s="223">
        <v>2189</v>
      </c>
      <c r="AR202" s="224">
        <v>-0.35900439238653004</v>
      </c>
      <c r="AS202" s="223">
        <v>255547.9619325056</v>
      </c>
      <c r="AT202" s="224">
        <v>4.2339377684637913E-2</v>
      </c>
      <c r="AU202" s="225">
        <v>332635.01501921198</v>
      </c>
      <c r="AV202" s="226">
        <v>4.4810877585906406E-2</v>
      </c>
    </row>
    <row r="203" spans="2:49" s="222" customFormat="1" ht="15" customHeight="1" collapsed="1" x14ac:dyDescent="0.2">
      <c r="B203" s="30" t="s">
        <v>77</v>
      </c>
      <c r="C203" s="31">
        <v>461017</v>
      </c>
      <c r="D203" s="32">
        <v>8.0399702628242142E-3</v>
      </c>
      <c r="E203" s="31">
        <v>94489</v>
      </c>
      <c r="F203" s="32">
        <v>0.2428184353133056</v>
      </c>
      <c r="G203" s="31">
        <v>93610</v>
      </c>
      <c r="H203" s="32">
        <v>5.4095444001531323E-2</v>
      </c>
      <c r="I203" s="31">
        <v>462054</v>
      </c>
      <c r="J203" s="32">
        <v>5.071255909567407E-2</v>
      </c>
      <c r="K203" s="31">
        <v>104324</v>
      </c>
      <c r="L203" s="32">
        <v>-1.7461244325566505E-2</v>
      </c>
      <c r="M203" s="31">
        <v>858709</v>
      </c>
      <c r="N203" s="32">
        <v>3.8435119950273711E-2</v>
      </c>
      <c r="O203" s="31">
        <v>12929</v>
      </c>
      <c r="P203" s="32">
        <v>0.65926591375770016</v>
      </c>
      <c r="Q203" s="31">
        <v>62750</v>
      </c>
      <c r="R203" s="32">
        <v>-0.14139893820808935</v>
      </c>
      <c r="S203" s="31">
        <v>403165.90260535124</v>
      </c>
      <c r="T203" s="32">
        <v>0.10773656061719805</v>
      </c>
      <c r="U203" s="31">
        <v>177598</v>
      </c>
      <c r="V203" s="32">
        <v>0.20533720638238662</v>
      </c>
      <c r="W203" s="31">
        <v>65060</v>
      </c>
      <c r="X203" s="32">
        <v>4.4838440290357884E-2</v>
      </c>
      <c r="Y203" s="31">
        <v>73148</v>
      </c>
      <c r="Z203" s="32">
        <v>0.12054412598232211</v>
      </c>
      <c r="AA203" s="31">
        <v>87357</v>
      </c>
      <c r="AB203" s="32">
        <v>-1.9154980182567449E-2</v>
      </c>
      <c r="AC203" s="31">
        <v>27180</v>
      </c>
      <c r="AD203" s="32">
        <v>4.4621238325838863E-2</v>
      </c>
      <c r="AE203" s="31">
        <v>25547</v>
      </c>
      <c r="AF203" s="32">
        <v>-8.0761017278198066E-3</v>
      </c>
      <c r="AG203" s="31">
        <v>8901</v>
      </c>
      <c r="AH203" s="32" t="e">
        <v>#DIV/0!</v>
      </c>
      <c r="AI203" s="31">
        <v>14510</v>
      </c>
      <c r="AJ203" s="32" t="e">
        <v>#DIV/0!</v>
      </c>
      <c r="AK203" s="31">
        <v>50749</v>
      </c>
      <c r="AL203" s="32">
        <v>-0.35154992205668145</v>
      </c>
      <c r="AM203" s="31">
        <v>7085</v>
      </c>
      <c r="AN203" s="32">
        <v>3.3989519898032228E-3</v>
      </c>
      <c r="AO203" s="31">
        <v>6584</v>
      </c>
      <c r="AP203" s="32">
        <v>0.8609383832673827</v>
      </c>
      <c r="AQ203" s="31">
        <v>15669</v>
      </c>
      <c r="AR203" s="32">
        <v>-0.36065774440998855</v>
      </c>
      <c r="AS203" s="31">
        <v>2248266.7671095207</v>
      </c>
      <c r="AT203" s="32">
        <v>4.6839524154286938E-2</v>
      </c>
      <c r="AU203" s="31">
        <v>2709283.9725724012</v>
      </c>
      <c r="AV203" s="32">
        <v>4.0027910625629382E-2</v>
      </c>
      <c r="AW203" s="216"/>
    </row>
    <row r="204" spans="2:49" hidden="1" outlineLevel="1" x14ac:dyDescent="0.2">
      <c r="B204" s="43" t="s">
        <v>58</v>
      </c>
      <c r="C204" s="223">
        <v>82280</v>
      </c>
      <c r="D204" s="224">
        <v>-0.12756730392000937</v>
      </c>
      <c r="E204" s="223">
        <v>14472</v>
      </c>
      <c r="F204" s="224">
        <v>0.31491913501726332</v>
      </c>
      <c r="G204" s="223">
        <v>14329</v>
      </c>
      <c r="H204" s="224">
        <v>1.0222786238014647E-2</v>
      </c>
      <c r="I204" s="223">
        <v>66058</v>
      </c>
      <c r="J204" s="224">
        <v>9.7509511704796603E-2</v>
      </c>
      <c r="K204" s="223">
        <v>23108</v>
      </c>
      <c r="L204" s="224">
        <v>6.8084122948925296E-2</v>
      </c>
      <c r="M204" s="223">
        <v>124885</v>
      </c>
      <c r="N204" s="224">
        <v>0.13924339314547396</v>
      </c>
      <c r="O204" s="223">
        <v>2049</v>
      </c>
      <c r="P204" s="224">
        <v>1.1891025641025643</v>
      </c>
      <c r="Q204" s="223">
        <v>7701</v>
      </c>
      <c r="R204" s="224">
        <v>-0.21136712749615971</v>
      </c>
      <c r="S204" s="223">
        <v>30106.648039016469</v>
      </c>
      <c r="T204" s="224">
        <v>0.25122006055209911</v>
      </c>
      <c r="U204" s="223">
        <v>13854</v>
      </c>
      <c r="V204" s="224">
        <v>0.32981378383566895</v>
      </c>
      <c r="W204" s="223">
        <v>4799</v>
      </c>
      <c r="X204" s="224">
        <v>6.7128172855044355E-3</v>
      </c>
      <c r="Y204" s="223">
        <v>5229</v>
      </c>
      <c r="Z204" s="224">
        <v>0.31151241534988716</v>
      </c>
      <c r="AA204" s="223">
        <v>6224</v>
      </c>
      <c r="AB204" s="224">
        <v>0.27306197586418501</v>
      </c>
      <c r="AC204" s="223">
        <v>3768</v>
      </c>
      <c r="AD204" s="224">
        <v>-0.13019390581717449</v>
      </c>
      <c r="AE204" s="223">
        <v>3651</v>
      </c>
      <c r="AF204" s="224">
        <v>-6.8384792038785447E-2</v>
      </c>
      <c r="AG204" s="223">
        <v>2563</v>
      </c>
      <c r="AH204" s="224" t="s">
        <v>121</v>
      </c>
      <c r="AI204" s="223">
        <v>3164</v>
      </c>
      <c r="AJ204" s="224" t="s">
        <v>121</v>
      </c>
      <c r="AK204" s="223">
        <v>5376</v>
      </c>
      <c r="AL204" s="224">
        <v>-0.60770577933450087</v>
      </c>
      <c r="AM204" s="223">
        <v>952</v>
      </c>
      <c r="AN204" s="224">
        <v>-0.14311431143114306</v>
      </c>
      <c r="AO204" s="223">
        <v>751</v>
      </c>
      <c r="AP204" s="224">
        <v>0.35559566787003605</v>
      </c>
      <c r="AQ204" s="223">
        <v>2173</v>
      </c>
      <c r="AR204" s="224">
        <v>-0.35134328358208955</v>
      </c>
      <c r="AS204" s="223">
        <v>305108.14637938474</v>
      </c>
      <c r="AT204" s="224">
        <v>9.6049750073174733E-2</v>
      </c>
      <c r="AU204" s="225">
        <v>387388.0188120809</v>
      </c>
      <c r="AV204" s="226">
        <v>3.9460212413796381E-2</v>
      </c>
    </row>
    <row r="205" spans="2:49" hidden="1" outlineLevel="1" x14ac:dyDescent="0.2">
      <c r="B205" s="43" t="s">
        <v>59</v>
      </c>
      <c r="C205" s="223">
        <v>74455</v>
      </c>
      <c r="D205" s="224">
        <v>0.16172569823685445</v>
      </c>
      <c r="E205" s="223">
        <v>12487</v>
      </c>
      <c r="F205" s="224">
        <v>0.12861532899493855</v>
      </c>
      <c r="G205" s="223">
        <v>11329</v>
      </c>
      <c r="H205" s="224">
        <v>-7.9684763572679396E-3</v>
      </c>
      <c r="I205" s="223">
        <v>71253</v>
      </c>
      <c r="J205" s="224">
        <v>0.12612014603385324</v>
      </c>
      <c r="K205" s="223">
        <v>16414</v>
      </c>
      <c r="L205" s="224">
        <v>4.5810767760433357E-2</v>
      </c>
      <c r="M205" s="223">
        <v>124773</v>
      </c>
      <c r="N205" s="224">
        <v>3.2307972333454726E-2</v>
      </c>
      <c r="O205" s="223">
        <v>1857</v>
      </c>
      <c r="P205" s="224">
        <v>1.1150341685649203</v>
      </c>
      <c r="Q205" s="223">
        <v>9469</v>
      </c>
      <c r="R205" s="224">
        <v>-0.22385245901639339</v>
      </c>
      <c r="S205" s="223">
        <v>67148.7717638748</v>
      </c>
      <c r="T205" s="224">
        <v>-5.3529391490712119E-2</v>
      </c>
      <c r="U205" s="223">
        <v>29165</v>
      </c>
      <c r="V205" s="224">
        <v>-3.4591194968553451E-2</v>
      </c>
      <c r="W205" s="223">
        <v>10499</v>
      </c>
      <c r="X205" s="224">
        <v>-9.9725604527525324E-2</v>
      </c>
      <c r="Y205" s="223">
        <v>12040</v>
      </c>
      <c r="Z205" s="224">
        <v>-9.3919325707405132E-2</v>
      </c>
      <c r="AA205" s="223">
        <v>15445</v>
      </c>
      <c r="AB205" s="224">
        <v>-2.1601418978842046E-2</v>
      </c>
      <c r="AC205" s="223">
        <v>3536</v>
      </c>
      <c r="AD205" s="224">
        <v>0.10087173100871727</v>
      </c>
      <c r="AE205" s="223">
        <v>3412</v>
      </c>
      <c r="AF205" s="224">
        <v>6.5916900968447267E-2</v>
      </c>
      <c r="AG205" s="223">
        <v>1884</v>
      </c>
      <c r="AH205" s="224" t="s">
        <v>121</v>
      </c>
      <c r="AI205" s="223">
        <v>3129</v>
      </c>
      <c r="AJ205" s="224" t="s">
        <v>121</v>
      </c>
      <c r="AK205" s="223">
        <v>4521</v>
      </c>
      <c r="AL205" s="224">
        <v>-0.59056330374932076</v>
      </c>
      <c r="AM205" s="223">
        <v>1162</v>
      </c>
      <c r="AN205" s="224">
        <v>-0.1975138121546961</v>
      </c>
      <c r="AO205" s="223">
        <v>892</v>
      </c>
      <c r="AP205" s="224">
        <v>0.44336569579288021</v>
      </c>
      <c r="AQ205" s="223">
        <v>2048</v>
      </c>
      <c r="AR205" s="224">
        <v>-0.23866171003717473</v>
      </c>
      <c r="AS205" s="223">
        <v>335316.01215957501</v>
      </c>
      <c r="AT205" s="224">
        <v>2.0575556900210401E-2</v>
      </c>
      <c r="AU205" s="225">
        <v>409771.17388527328</v>
      </c>
      <c r="AV205" s="226">
        <v>4.3615951629760952E-2</v>
      </c>
    </row>
    <row r="206" spans="2:49" hidden="1" outlineLevel="1" x14ac:dyDescent="0.2">
      <c r="B206" s="43" t="s">
        <v>60</v>
      </c>
      <c r="C206" s="223">
        <v>49387</v>
      </c>
      <c r="D206" s="224">
        <v>3.0419996244444913E-2</v>
      </c>
      <c r="E206" s="223">
        <v>13784</v>
      </c>
      <c r="F206" s="224">
        <v>0.24911644766651553</v>
      </c>
      <c r="G206" s="223">
        <v>14111</v>
      </c>
      <c r="H206" s="224">
        <v>9.651099541533914E-2</v>
      </c>
      <c r="I206" s="223">
        <v>61361</v>
      </c>
      <c r="J206" s="224">
        <v>5.0000855593011595E-2</v>
      </c>
      <c r="K206" s="223">
        <v>19700</v>
      </c>
      <c r="L206" s="224">
        <v>-2.4221110505720955E-2</v>
      </c>
      <c r="M206" s="223">
        <v>121477</v>
      </c>
      <c r="N206" s="224">
        <v>8.5401048972918003E-2</v>
      </c>
      <c r="O206" s="223">
        <v>3015</v>
      </c>
      <c r="P206" s="224">
        <v>1.7994428969359331</v>
      </c>
      <c r="Q206" s="223">
        <v>11385</v>
      </c>
      <c r="R206" s="224">
        <v>-0.11442128189172374</v>
      </c>
      <c r="S206" s="223">
        <v>61529.343422551567</v>
      </c>
      <c r="T206" s="224">
        <v>0.10034898734191366</v>
      </c>
      <c r="U206" s="223">
        <v>25870</v>
      </c>
      <c r="V206" s="224">
        <v>0.1533146092461326</v>
      </c>
      <c r="W206" s="223">
        <v>10420</v>
      </c>
      <c r="X206" s="224">
        <v>9.3389296956978063E-2</v>
      </c>
      <c r="Y206" s="223">
        <v>11464</v>
      </c>
      <c r="Z206" s="224">
        <v>9.6718645364967104E-2</v>
      </c>
      <c r="AA206" s="223">
        <v>13775</v>
      </c>
      <c r="AB206" s="224">
        <v>2.0068127962085347E-2</v>
      </c>
      <c r="AC206" s="223">
        <v>3549</v>
      </c>
      <c r="AD206" s="224">
        <v>7.5454545454545441E-2</v>
      </c>
      <c r="AE206" s="223">
        <v>3857</v>
      </c>
      <c r="AF206" s="224">
        <v>4.4270833333333037E-3</v>
      </c>
      <c r="AG206" s="223">
        <v>1456</v>
      </c>
      <c r="AH206" s="224" t="s">
        <v>121</v>
      </c>
      <c r="AI206" s="223">
        <v>3964</v>
      </c>
      <c r="AJ206" s="224" t="s">
        <v>121</v>
      </c>
      <c r="AK206" s="223">
        <v>4298</v>
      </c>
      <c r="AL206" s="224">
        <v>-0.55740912367418394</v>
      </c>
      <c r="AM206" s="223">
        <v>1472</v>
      </c>
      <c r="AN206" s="224">
        <v>0.186140209508461</v>
      </c>
      <c r="AO206" s="223">
        <v>1071</v>
      </c>
      <c r="AP206" s="224">
        <v>0.90569395017793597</v>
      </c>
      <c r="AQ206" s="223">
        <v>2406</v>
      </c>
      <c r="AR206" s="224">
        <v>-4.2578591325109438E-2</v>
      </c>
      <c r="AS206" s="223">
        <v>328438.23404847842</v>
      </c>
      <c r="AT206" s="224">
        <v>7.5190391876984064E-2</v>
      </c>
      <c r="AU206" s="225">
        <v>377825.2644684746</v>
      </c>
      <c r="AV206" s="226">
        <v>6.9118618981634405E-2</v>
      </c>
    </row>
    <row r="207" spans="2:49" hidden="1" outlineLevel="1" x14ac:dyDescent="0.2">
      <c r="B207" s="43" t="s">
        <v>61</v>
      </c>
      <c r="C207" s="223">
        <v>50521</v>
      </c>
      <c r="D207" s="224">
        <v>9.3031306116267531E-2</v>
      </c>
      <c r="E207" s="223">
        <v>12988</v>
      </c>
      <c r="F207" s="224">
        <v>0.21872947358543682</v>
      </c>
      <c r="G207" s="223">
        <v>14156</v>
      </c>
      <c r="H207" s="224">
        <v>0.12260111022997622</v>
      </c>
      <c r="I207" s="223">
        <v>68151</v>
      </c>
      <c r="J207" s="224">
        <v>5.9495678129469542E-2</v>
      </c>
      <c r="K207" s="223">
        <v>13284</v>
      </c>
      <c r="L207" s="224">
        <v>-8.8046560214892766E-3</v>
      </c>
      <c r="M207" s="223">
        <v>124145</v>
      </c>
      <c r="N207" s="224">
        <v>2.2848008267264408E-3</v>
      </c>
      <c r="O207" s="223">
        <v>1932</v>
      </c>
      <c r="P207" s="224">
        <v>0.71733333333333338</v>
      </c>
      <c r="Q207" s="223">
        <v>14016</v>
      </c>
      <c r="R207" s="224">
        <v>4.9473004947300225E-3</v>
      </c>
      <c r="S207" s="223">
        <v>75197.736828344816</v>
      </c>
      <c r="T207" s="224">
        <v>0.21972585635884401</v>
      </c>
      <c r="U207" s="223">
        <v>33371</v>
      </c>
      <c r="V207" s="224">
        <v>0.41020114942528729</v>
      </c>
      <c r="W207" s="223">
        <v>11696</v>
      </c>
      <c r="X207" s="224">
        <v>0.12873962555491225</v>
      </c>
      <c r="Y207" s="223">
        <v>13723</v>
      </c>
      <c r="Z207" s="224">
        <v>0.1978875698324023</v>
      </c>
      <c r="AA207" s="223">
        <v>16407</v>
      </c>
      <c r="AB207" s="224">
        <v>1.4719525017007795E-2</v>
      </c>
      <c r="AC207" s="223">
        <v>3363</v>
      </c>
      <c r="AD207" s="224">
        <v>-6.4794215795328181E-2</v>
      </c>
      <c r="AE207" s="223">
        <v>3854</v>
      </c>
      <c r="AF207" s="224">
        <v>-0.10016343684333406</v>
      </c>
      <c r="AG207" s="223">
        <v>2998</v>
      </c>
      <c r="AH207" s="224" t="s">
        <v>121</v>
      </c>
      <c r="AI207" s="223">
        <v>4253</v>
      </c>
      <c r="AJ207" s="224" t="s">
        <v>121</v>
      </c>
      <c r="AK207" s="223">
        <v>5192</v>
      </c>
      <c r="AL207" s="224">
        <v>-0.61574896388395506</v>
      </c>
      <c r="AM207" s="223">
        <v>1014</v>
      </c>
      <c r="AN207" s="224">
        <v>-0.17761557177615572</v>
      </c>
      <c r="AO207" s="223">
        <v>1526</v>
      </c>
      <c r="AP207" s="224">
        <v>1.5348837209302326</v>
      </c>
      <c r="AQ207" s="223">
        <v>1890</v>
      </c>
      <c r="AR207" s="224">
        <v>-0.45845272206303722</v>
      </c>
      <c r="AS207" s="223">
        <v>347961.4397491425</v>
      </c>
      <c r="AT207" s="224">
        <v>5.9904130100935538E-2</v>
      </c>
      <c r="AU207" s="225">
        <v>398482.53278044862</v>
      </c>
      <c r="AV207" s="226">
        <v>6.3992747968555364E-2</v>
      </c>
    </row>
    <row r="208" spans="2:49" collapsed="1" x14ac:dyDescent="0.25">
      <c r="B208" s="145">
        <v>1999</v>
      </c>
      <c r="C208" s="232">
        <v>998939</v>
      </c>
      <c r="D208" s="233">
        <v>6.5742966360366806E-2</v>
      </c>
      <c r="E208" s="232">
        <v>160659</v>
      </c>
      <c r="F208" s="233">
        <v>0.13380475515000101</v>
      </c>
      <c r="G208" s="232">
        <v>149375</v>
      </c>
      <c r="H208" s="233">
        <v>1.2064747478133242E-3</v>
      </c>
      <c r="I208" s="232">
        <v>713219</v>
      </c>
      <c r="J208" s="233">
        <v>6.342825703503463E-2</v>
      </c>
      <c r="K208" s="232">
        <v>177383</v>
      </c>
      <c r="L208" s="233">
        <v>5.6196969245884132E-2</v>
      </c>
      <c r="M208" s="232">
        <v>1594716</v>
      </c>
      <c r="N208" s="233">
        <v>9.6354778964389265E-2</v>
      </c>
      <c r="O208" s="232">
        <v>29450</v>
      </c>
      <c r="P208" s="233">
        <v>0.30142737195633917</v>
      </c>
      <c r="Q208" s="232">
        <v>118697</v>
      </c>
      <c r="R208" s="233">
        <v>-1.028099724839493E-2</v>
      </c>
      <c r="S208" s="232">
        <v>425533.0312739627</v>
      </c>
      <c r="T208" s="233">
        <v>5.058859085704781E-2</v>
      </c>
      <c r="U208" s="232">
        <v>179174</v>
      </c>
      <c r="V208" s="233">
        <v>5.8929215203040064E-2</v>
      </c>
      <c r="W208" s="232">
        <v>69218</v>
      </c>
      <c r="X208" s="233">
        <v>-2.7194917993619394E-2</v>
      </c>
      <c r="Y208" s="232">
        <v>78168</v>
      </c>
      <c r="Z208" s="233">
        <v>-4.6033450974369838E-4</v>
      </c>
      <c r="AA208" s="232">
        <v>98973</v>
      </c>
      <c r="AB208" s="233">
        <v>0.14443468004902749</v>
      </c>
      <c r="AC208" s="232">
        <v>44595</v>
      </c>
      <c r="AD208" s="233">
        <v>-5.4549694708276752E-2</v>
      </c>
      <c r="AE208" s="232">
        <v>37645</v>
      </c>
      <c r="AF208" s="233">
        <v>-6.9275842460503889E-2</v>
      </c>
      <c r="AG208" s="232">
        <v>25063</v>
      </c>
      <c r="AH208" s="233" t="s">
        <v>121</v>
      </c>
      <c r="AI208" s="232">
        <v>42058</v>
      </c>
      <c r="AJ208" s="233" t="s">
        <v>121</v>
      </c>
      <c r="AK208" s="232">
        <v>72980</v>
      </c>
      <c r="AL208" s="233">
        <v>-0.51891574763182358</v>
      </c>
      <c r="AM208" s="232">
        <v>11106</v>
      </c>
      <c r="AN208" s="233">
        <v>-5.9451219512195119E-2</v>
      </c>
      <c r="AO208" s="232">
        <v>12659</v>
      </c>
      <c r="AP208" s="233">
        <v>0.43591197822141559</v>
      </c>
      <c r="AQ208" s="232">
        <v>27727</v>
      </c>
      <c r="AR208" s="233">
        <v>-0.25601051840721267</v>
      </c>
      <c r="AS208" s="232">
        <v>3642865.5618467233</v>
      </c>
      <c r="AT208" s="233">
        <v>6.2404037460000117E-2</v>
      </c>
      <c r="AU208" s="234">
        <v>4641804.6275896914</v>
      </c>
      <c r="AV208" s="235">
        <v>6.3120842398917132E-2</v>
      </c>
    </row>
    <row r="209" spans="2:49" hidden="1" outlineLevel="1" x14ac:dyDescent="0.2">
      <c r="B209" s="43" t="s">
        <v>49</v>
      </c>
      <c r="C209" s="223">
        <v>57120</v>
      </c>
      <c r="D209" s="224">
        <v>-6.8143628562572389E-2</v>
      </c>
      <c r="E209" s="223">
        <v>12468</v>
      </c>
      <c r="F209" s="224">
        <v>0.18720243763092737</v>
      </c>
      <c r="G209" s="223">
        <v>14488</v>
      </c>
      <c r="H209" s="224">
        <v>8.5731414868105427E-2</v>
      </c>
      <c r="I209" s="223">
        <v>61056</v>
      </c>
      <c r="J209" s="224">
        <v>6.3730443569462336E-2</v>
      </c>
      <c r="K209" s="223">
        <v>11265</v>
      </c>
      <c r="L209" s="224">
        <v>-9.0064620355411962E-2</v>
      </c>
      <c r="M209" s="223">
        <v>106664</v>
      </c>
      <c r="N209" s="224">
        <v>-6.4326254199671973E-2</v>
      </c>
      <c r="O209" s="223">
        <v>1128</v>
      </c>
      <c r="P209" s="224">
        <v>-4.4130626654897975E-3</v>
      </c>
      <c r="Q209" s="223">
        <v>6747</v>
      </c>
      <c r="R209" s="224">
        <v>-0.21170697511391523</v>
      </c>
      <c r="S209" s="223">
        <v>68927.546456451819</v>
      </c>
      <c r="T209" s="224">
        <v>0.12523931573274982</v>
      </c>
      <c r="U209" s="223">
        <v>30270</v>
      </c>
      <c r="V209" s="224">
        <v>0.25632937660828414</v>
      </c>
      <c r="W209" s="223">
        <v>12015</v>
      </c>
      <c r="X209" s="224">
        <v>7.8739450529718091E-2</v>
      </c>
      <c r="Y209" s="223">
        <v>12510</v>
      </c>
      <c r="Z209" s="224">
        <v>0.21138762467318672</v>
      </c>
      <c r="AA209" s="223">
        <v>14132</v>
      </c>
      <c r="AB209" s="224">
        <v>-9.9700579728610572E-2</v>
      </c>
      <c r="AC209" s="223">
        <v>2822</v>
      </c>
      <c r="AD209" s="224">
        <v>1.6204537270435804E-2</v>
      </c>
      <c r="AE209" s="223">
        <v>3051</v>
      </c>
      <c r="AF209" s="224">
        <v>-5.8042605742513076E-2</v>
      </c>
      <c r="AG209" s="223">
        <v>0</v>
      </c>
      <c r="AH209" s="224" t="s">
        <v>121</v>
      </c>
      <c r="AI209" s="223">
        <v>0</v>
      </c>
      <c r="AJ209" s="224" t="s">
        <v>121</v>
      </c>
      <c r="AK209" s="223">
        <v>10851</v>
      </c>
      <c r="AL209" s="224">
        <v>3.5697241576787331E-2</v>
      </c>
      <c r="AM209" s="223">
        <v>688</v>
      </c>
      <c r="AN209" s="224">
        <v>-0.16097560975609759</v>
      </c>
      <c r="AO209" s="223">
        <v>445</v>
      </c>
      <c r="AP209" s="224">
        <v>0.57801418439716312</v>
      </c>
      <c r="AQ209" s="223">
        <v>2216</v>
      </c>
      <c r="AR209" s="224">
        <v>-0.46628131021194608</v>
      </c>
      <c r="AS209" s="223">
        <v>302816</v>
      </c>
      <c r="AT209" s="224">
        <v>8.3245647917526977E-3</v>
      </c>
      <c r="AU209" s="225">
        <v>359936</v>
      </c>
      <c r="AV209" s="226">
        <v>-4.6375545126973172E-3</v>
      </c>
    </row>
    <row r="210" spans="2:49" hidden="1" outlineLevel="1" x14ac:dyDescent="0.2">
      <c r="B210" s="43" t="s">
        <v>50</v>
      </c>
      <c r="C210" s="223">
        <v>61556</v>
      </c>
      <c r="D210" s="224">
        <v>8.5856599816489521E-3</v>
      </c>
      <c r="E210" s="223">
        <v>12913</v>
      </c>
      <c r="F210" s="224">
        <v>0.34889794212890424</v>
      </c>
      <c r="G210" s="223">
        <v>14976</v>
      </c>
      <c r="H210" s="224">
        <v>0.21047526673132877</v>
      </c>
      <c r="I210" s="223">
        <v>68538</v>
      </c>
      <c r="J210" s="224">
        <v>-7.6095601418114667E-2</v>
      </c>
      <c r="K210" s="223">
        <v>8149</v>
      </c>
      <c r="L210" s="224">
        <v>-9.1223374595739926E-2</v>
      </c>
      <c r="M210" s="223">
        <v>118612</v>
      </c>
      <c r="N210" s="224">
        <v>3.5424341358660572E-2</v>
      </c>
      <c r="O210" s="223">
        <v>944</v>
      </c>
      <c r="P210" s="224">
        <v>-0.2362459546925566</v>
      </c>
      <c r="Q210" s="223">
        <v>6772</v>
      </c>
      <c r="R210" s="224">
        <v>-5.6824512534818905E-2</v>
      </c>
      <c r="S210" s="223">
        <v>71566.457988792914</v>
      </c>
      <c r="T210" s="224">
        <v>0.12747117161978339</v>
      </c>
      <c r="U210" s="223">
        <v>32133</v>
      </c>
      <c r="V210" s="224">
        <v>0.23332309818070152</v>
      </c>
      <c r="W210" s="223">
        <v>11599</v>
      </c>
      <c r="X210" s="224">
        <v>7.6673164392462745E-2</v>
      </c>
      <c r="Y210" s="223">
        <v>12295</v>
      </c>
      <c r="Z210" s="224">
        <v>0.14799253034547144</v>
      </c>
      <c r="AA210" s="223">
        <v>15539</v>
      </c>
      <c r="AB210" s="224">
        <v>-2.5034508721294979E-2</v>
      </c>
      <c r="AC210" s="223">
        <v>4467</v>
      </c>
      <c r="AD210" s="224">
        <v>0.13606307222787395</v>
      </c>
      <c r="AE210" s="223">
        <v>4182</v>
      </c>
      <c r="AF210" s="224">
        <v>1.9502681618722484E-2</v>
      </c>
      <c r="AG210" s="223">
        <v>0</v>
      </c>
      <c r="AH210" s="224" t="s">
        <v>121</v>
      </c>
      <c r="AI210" s="223">
        <v>0</v>
      </c>
      <c r="AJ210" s="224" t="s">
        <v>121</v>
      </c>
      <c r="AK210" s="223">
        <v>10039</v>
      </c>
      <c r="AL210" s="224">
        <v>-4.1165234001910189E-2</v>
      </c>
      <c r="AM210" s="223">
        <v>918</v>
      </c>
      <c r="AN210" s="224">
        <v>0.38045112781954882</v>
      </c>
      <c r="AO210" s="223">
        <v>662</v>
      </c>
      <c r="AP210" s="224">
        <v>0.62254901960784315</v>
      </c>
      <c r="AQ210" s="223">
        <v>1763</v>
      </c>
      <c r="AR210" s="224">
        <v>-0.496141754787082</v>
      </c>
      <c r="AS210" s="223">
        <v>324502.74158757098</v>
      </c>
      <c r="AT210" s="224">
        <v>3.142550193044924E-2</v>
      </c>
      <c r="AU210" s="225">
        <v>386058.75017323095</v>
      </c>
      <c r="AV210" s="226">
        <v>2.7714766239591793E-2</v>
      </c>
    </row>
    <row r="211" spans="2:49" hidden="1" outlineLevel="1" x14ac:dyDescent="0.2">
      <c r="B211" s="43" t="s">
        <v>51</v>
      </c>
      <c r="C211" s="223">
        <v>85698</v>
      </c>
      <c r="D211" s="224">
        <v>3.9267523647829261E-2</v>
      </c>
      <c r="E211" s="223">
        <v>15377</v>
      </c>
      <c r="F211" s="224">
        <v>0.26134033303256499</v>
      </c>
      <c r="G211" s="223">
        <v>10221</v>
      </c>
      <c r="H211" s="224">
        <v>-0.14874656450403934</v>
      </c>
      <c r="I211" s="223">
        <v>65637</v>
      </c>
      <c r="J211" s="224">
        <v>5.9567049251779691E-2</v>
      </c>
      <c r="K211" s="223">
        <v>12404</v>
      </c>
      <c r="L211" s="224">
        <v>-0.10826743350107837</v>
      </c>
      <c r="M211" s="223">
        <v>138153</v>
      </c>
      <c r="N211" s="224">
        <v>4.5781764505506972E-2</v>
      </c>
      <c r="O211" s="223">
        <v>2004</v>
      </c>
      <c r="P211" s="224">
        <v>0.42430703624733468</v>
      </c>
      <c r="Q211" s="223">
        <v>6660</v>
      </c>
      <c r="R211" s="224">
        <v>-0.223504721930745</v>
      </c>
      <c r="S211" s="223">
        <v>28689.398106318848</v>
      </c>
      <c r="T211" s="224">
        <v>7.6691637407283686E-2</v>
      </c>
      <c r="U211" s="223">
        <v>12935</v>
      </c>
      <c r="V211" s="224">
        <v>0.23519862490450727</v>
      </c>
      <c r="W211" s="223">
        <v>4032</v>
      </c>
      <c r="X211" s="224">
        <v>-9.910802775024985E-4</v>
      </c>
      <c r="Y211" s="223">
        <v>5887</v>
      </c>
      <c r="Z211" s="224">
        <v>0.16389877421905896</v>
      </c>
      <c r="AA211" s="223">
        <v>5835</v>
      </c>
      <c r="AB211" s="224">
        <v>-0.17584745762711862</v>
      </c>
      <c r="AC211" s="223">
        <v>5675</v>
      </c>
      <c r="AD211" s="224">
        <v>0.16529774127310071</v>
      </c>
      <c r="AE211" s="223">
        <v>3540</v>
      </c>
      <c r="AF211" s="224">
        <v>0.11636707663197732</v>
      </c>
      <c r="AG211" s="223">
        <v>0</v>
      </c>
      <c r="AH211" s="224" t="s">
        <v>121</v>
      </c>
      <c r="AI211" s="223">
        <v>0</v>
      </c>
      <c r="AJ211" s="224" t="s">
        <v>121</v>
      </c>
      <c r="AK211" s="223">
        <v>10472</v>
      </c>
      <c r="AL211" s="224">
        <v>0.12047934945431193</v>
      </c>
      <c r="AM211" s="223">
        <v>879</v>
      </c>
      <c r="AN211" s="224">
        <v>0.61878453038674031</v>
      </c>
      <c r="AO211" s="223">
        <v>1237</v>
      </c>
      <c r="AP211" s="224">
        <v>1.416015625</v>
      </c>
      <c r="AQ211" s="223">
        <v>3173</v>
      </c>
      <c r="AR211" s="224">
        <v>-0.34088076443705861</v>
      </c>
      <c r="AS211" s="223">
        <v>304124.19318536896</v>
      </c>
      <c r="AT211" s="224">
        <v>4.135159584861392E-2</v>
      </c>
      <c r="AU211" s="225">
        <v>389822.2324528927</v>
      </c>
      <c r="AV211" s="226">
        <v>4.0892828202281795E-2</v>
      </c>
    </row>
    <row r="212" spans="2:49" hidden="1" outlineLevel="1" x14ac:dyDescent="0.2">
      <c r="B212" s="43" t="s">
        <v>52</v>
      </c>
      <c r="C212" s="223">
        <v>96036</v>
      </c>
      <c r="D212" s="224">
        <v>-5.5943849715414773E-2</v>
      </c>
      <c r="E212" s="223">
        <v>10218</v>
      </c>
      <c r="F212" s="224">
        <v>7.1743234738829376E-2</v>
      </c>
      <c r="G212" s="223">
        <v>9097</v>
      </c>
      <c r="H212" s="224">
        <v>3.5397222854541388E-2</v>
      </c>
      <c r="I212" s="223">
        <v>43594</v>
      </c>
      <c r="J212" s="224">
        <v>-9.5485102498132579E-2</v>
      </c>
      <c r="K212" s="223">
        <v>10755</v>
      </c>
      <c r="L212" s="224">
        <v>-0.12525416836112235</v>
      </c>
      <c r="M212" s="223">
        <v>126804</v>
      </c>
      <c r="N212" s="224">
        <v>5.0241017740893401E-2</v>
      </c>
      <c r="O212" s="223">
        <v>2307</v>
      </c>
      <c r="P212" s="224">
        <v>0.44458359423919847</v>
      </c>
      <c r="Q212" s="223">
        <v>8564</v>
      </c>
      <c r="R212" s="224">
        <v>-0.3142765633757707</v>
      </c>
      <c r="S212" s="223">
        <v>6013.7085889840764</v>
      </c>
      <c r="T212" s="224">
        <v>0.71507868934237884</v>
      </c>
      <c r="U212" s="223">
        <v>1876</v>
      </c>
      <c r="V212" s="224">
        <v>0.70081595648232087</v>
      </c>
      <c r="W212" s="223">
        <v>1899</v>
      </c>
      <c r="X212" s="224">
        <v>1.2688172043010755</v>
      </c>
      <c r="Y212" s="223">
        <v>2165</v>
      </c>
      <c r="Z212" s="224">
        <v>0.73895582329317278</v>
      </c>
      <c r="AA212" s="223">
        <v>71</v>
      </c>
      <c r="AB212" s="224">
        <v>-0.77388535031847128</v>
      </c>
      <c r="AC212" s="223">
        <v>3677</v>
      </c>
      <c r="AD212" s="224">
        <v>0.14441332088390912</v>
      </c>
      <c r="AE212" s="223">
        <v>2350</v>
      </c>
      <c r="AF212" s="224">
        <v>-3.0528052805280481E-2</v>
      </c>
      <c r="AG212" s="223">
        <v>0</v>
      </c>
      <c r="AH212" s="224" t="s">
        <v>121</v>
      </c>
      <c r="AI212" s="223">
        <v>0</v>
      </c>
      <c r="AJ212" s="224" t="s">
        <v>121</v>
      </c>
      <c r="AK212" s="223">
        <v>13319</v>
      </c>
      <c r="AL212" s="224">
        <v>0.19517229002153624</v>
      </c>
      <c r="AM212" s="223">
        <v>833</v>
      </c>
      <c r="AN212" s="224">
        <v>-0.17850098619329391</v>
      </c>
      <c r="AO212" s="223">
        <v>1292</v>
      </c>
      <c r="AP212" s="224">
        <v>1.0187499999999998</v>
      </c>
      <c r="AQ212" s="223">
        <v>3123</v>
      </c>
      <c r="AR212" s="224">
        <v>-0.29359873331825381</v>
      </c>
      <c r="AS212" s="223">
        <v>241947.46523600438</v>
      </c>
      <c r="AT212" s="224">
        <v>8.096584222185621E-3</v>
      </c>
      <c r="AU212" s="225">
        <v>337983.40929215454</v>
      </c>
      <c r="AV212" s="226">
        <v>-1.0967113973848974E-2</v>
      </c>
    </row>
    <row r="213" spans="2:49" hidden="1" outlineLevel="1" x14ac:dyDescent="0.2">
      <c r="B213" s="43" t="s">
        <v>53</v>
      </c>
      <c r="C213" s="223">
        <v>129221</v>
      </c>
      <c r="D213" s="224">
        <v>-1.306031421130216E-2</v>
      </c>
      <c r="E213" s="223">
        <v>15007</v>
      </c>
      <c r="F213" s="224">
        <v>0.63208265361609572</v>
      </c>
      <c r="G213" s="223">
        <v>13453</v>
      </c>
      <c r="H213" s="224">
        <v>-3.0383874314510173E-3</v>
      </c>
      <c r="I213" s="223">
        <v>47043</v>
      </c>
      <c r="J213" s="224">
        <v>-0.10465912983898595</v>
      </c>
      <c r="K213" s="223">
        <v>18114</v>
      </c>
      <c r="L213" s="224">
        <v>-0.13417140672052008</v>
      </c>
      <c r="M213" s="223">
        <v>120475</v>
      </c>
      <c r="N213" s="224">
        <v>-8.4014445922828362E-2</v>
      </c>
      <c r="O213" s="223">
        <v>4143</v>
      </c>
      <c r="P213" s="224">
        <v>0.84543429844097995</v>
      </c>
      <c r="Q213" s="223">
        <v>18629</v>
      </c>
      <c r="R213" s="224">
        <v>-3.7111696903912805E-2</v>
      </c>
      <c r="S213" s="223">
        <v>3749.3635202544406</v>
      </c>
      <c r="T213" s="224">
        <v>0.30086293916206808</v>
      </c>
      <c r="U213" s="223">
        <v>1355</v>
      </c>
      <c r="V213" s="224">
        <v>0.57925407925407923</v>
      </c>
      <c r="W213" s="223">
        <v>1673</v>
      </c>
      <c r="X213" s="224">
        <v>1.1097099621689788</v>
      </c>
      <c r="Y213" s="223">
        <v>684</v>
      </c>
      <c r="Z213" s="224">
        <v>-0.32544378698224852</v>
      </c>
      <c r="AA213" s="223">
        <v>36</v>
      </c>
      <c r="AB213" s="224">
        <v>-0.82775119617224879</v>
      </c>
      <c r="AC213" s="223">
        <v>3798</v>
      </c>
      <c r="AD213" s="224">
        <v>4.3980208905992413E-2</v>
      </c>
      <c r="AE213" s="223">
        <v>2941</v>
      </c>
      <c r="AF213" s="224">
        <v>-4.0143603133159234E-2</v>
      </c>
      <c r="AG213" s="223">
        <v>0</v>
      </c>
      <c r="AH213" s="224" t="s">
        <v>121</v>
      </c>
      <c r="AI213" s="223">
        <v>0</v>
      </c>
      <c r="AJ213" s="224" t="s">
        <v>121</v>
      </c>
      <c r="AK213" s="223">
        <v>22147</v>
      </c>
      <c r="AL213" s="224">
        <v>0.40401927222010903</v>
      </c>
      <c r="AM213" s="223">
        <v>519</v>
      </c>
      <c r="AN213" s="224">
        <v>0.38031914893617014</v>
      </c>
      <c r="AO213" s="223">
        <v>942</v>
      </c>
      <c r="AP213" s="224">
        <v>0.54679802955665036</v>
      </c>
      <c r="AQ213" s="223">
        <v>4101</v>
      </c>
      <c r="AR213" s="224">
        <v>-8.701957940536631E-3</v>
      </c>
      <c r="AS213" s="223">
        <v>275063.02237569692</v>
      </c>
      <c r="AT213" s="224">
        <v>-1.6811133787058563E-2</v>
      </c>
      <c r="AU213" s="225">
        <v>404284.00931538275</v>
      </c>
      <c r="AV213" s="226">
        <v>-1.5615561707259751E-2</v>
      </c>
    </row>
    <row r="214" spans="2:49" hidden="1" outlineLevel="1" x14ac:dyDescent="0.2">
      <c r="B214" s="43" t="s">
        <v>54</v>
      </c>
      <c r="C214" s="223">
        <v>96871</v>
      </c>
      <c r="D214" s="224">
        <v>-2.8423850358557767E-2</v>
      </c>
      <c r="E214" s="223">
        <v>13870</v>
      </c>
      <c r="F214" s="224">
        <v>0.20829340534889806</v>
      </c>
      <c r="G214" s="223">
        <v>16301</v>
      </c>
      <c r="H214" s="224">
        <v>0.10793176102766266</v>
      </c>
      <c r="I214" s="223">
        <v>45010</v>
      </c>
      <c r="J214" s="224">
        <v>1.9143442258036103E-3</v>
      </c>
      <c r="K214" s="223">
        <v>13862</v>
      </c>
      <c r="L214" s="224">
        <v>-8.6343263907197487E-2</v>
      </c>
      <c r="M214" s="223">
        <v>132367</v>
      </c>
      <c r="N214" s="224">
        <v>7.8407729972381324E-2</v>
      </c>
      <c r="O214" s="223">
        <v>3078</v>
      </c>
      <c r="P214" s="224">
        <v>0.79370629370629375</v>
      </c>
      <c r="Q214" s="223">
        <v>9032</v>
      </c>
      <c r="R214" s="224">
        <v>-0.18762367332254004</v>
      </c>
      <c r="S214" s="223">
        <v>4528.4215918435311</v>
      </c>
      <c r="T214" s="224">
        <v>0.10939388500126146</v>
      </c>
      <c r="U214" s="223">
        <v>1101</v>
      </c>
      <c r="V214" s="224">
        <v>-0.23060796645702308</v>
      </c>
      <c r="W214" s="223">
        <v>1528</v>
      </c>
      <c r="X214" s="224">
        <v>0.35341009743135521</v>
      </c>
      <c r="Y214" s="223">
        <v>1717</v>
      </c>
      <c r="Z214" s="224">
        <v>0.29878971255673226</v>
      </c>
      <c r="AA214" s="223">
        <v>182</v>
      </c>
      <c r="AB214" s="224">
        <v>-5.208333333333337E-2</v>
      </c>
      <c r="AC214" s="223">
        <v>4690</v>
      </c>
      <c r="AD214" s="224">
        <v>0.22230909564764145</v>
      </c>
      <c r="AE214" s="223">
        <v>3557</v>
      </c>
      <c r="AF214" s="224">
        <v>0.37495168148434477</v>
      </c>
      <c r="AG214" s="223">
        <v>0</v>
      </c>
      <c r="AH214" s="224" t="s">
        <v>121</v>
      </c>
      <c r="AI214" s="223">
        <v>0</v>
      </c>
      <c r="AJ214" s="224" t="s">
        <v>121</v>
      </c>
      <c r="AK214" s="223">
        <v>17465</v>
      </c>
      <c r="AL214" s="224">
        <v>0.38578116321510758</v>
      </c>
      <c r="AM214" s="223">
        <v>589</v>
      </c>
      <c r="AN214" s="224">
        <v>0.13926499032882012</v>
      </c>
      <c r="AO214" s="223">
        <v>740</v>
      </c>
      <c r="AP214" s="224">
        <v>0.1212121212121211</v>
      </c>
      <c r="AQ214" s="223">
        <v>4188</v>
      </c>
      <c r="AR214" s="224">
        <v>-2.6046511627906943E-2</v>
      </c>
      <c r="AS214" s="223">
        <v>269279.71693783242</v>
      </c>
      <c r="AT214" s="224">
        <v>7.5166833548386602E-2</v>
      </c>
      <c r="AU214" s="225">
        <v>366150.68851398205</v>
      </c>
      <c r="AV214" s="226">
        <v>4.5669969704696278E-2</v>
      </c>
    </row>
    <row r="215" spans="2:49" hidden="1" outlineLevel="1" x14ac:dyDescent="0.2">
      <c r="B215" s="43" t="s">
        <v>55</v>
      </c>
      <c r="C215" s="223">
        <v>85063</v>
      </c>
      <c r="D215" s="224">
        <v>5.4600230600428956E-2</v>
      </c>
      <c r="E215" s="223">
        <v>7866</v>
      </c>
      <c r="F215" s="224">
        <v>-6.5684760660410957E-2</v>
      </c>
      <c r="G215" s="223">
        <v>9600</v>
      </c>
      <c r="H215" s="224">
        <v>-5.0914483440435032E-2</v>
      </c>
      <c r="I215" s="223">
        <v>39630</v>
      </c>
      <c r="J215" s="224">
        <v>0.22292168117015376</v>
      </c>
      <c r="K215" s="223">
        <v>9296</v>
      </c>
      <c r="L215" s="224">
        <v>-0.16620324692797561</v>
      </c>
      <c r="M215" s="223">
        <v>120704</v>
      </c>
      <c r="N215" s="224">
        <v>9.4959904205522694E-2</v>
      </c>
      <c r="O215" s="223">
        <v>2571</v>
      </c>
      <c r="P215" s="224">
        <v>6.8578553615959992E-2</v>
      </c>
      <c r="Q215" s="223">
        <v>8745</v>
      </c>
      <c r="R215" s="224">
        <v>6.2133241284088037E-3</v>
      </c>
      <c r="S215" s="223">
        <v>5473.0667218037743</v>
      </c>
      <c r="T215" s="224">
        <v>0.91799062521039487</v>
      </c>
      <c r="U215" s="223">
        <v>1944</v>
      </c>
      <c r="V215" s="224">
        <v>0.78185151237396888</v>
      </c>
      <c r="W215" s="223">
        <v>1188</v>
      </c>
      <c r="X215" s="224">
        <v>1.216417910447761</v>
      </c>
      <c r="Y215" s="223">
        <v>2085</v>
      </c>
      <c r="Z215" s="224">
        <v>1.0684523809523809</v>
      </c>
      <c r="AA215" s="223">
        <v>253</v>
      </c>
      <c r="AB215" s="224">
        <v>0.24019607843137258</v>
      </c>
      <c r="AC215" s="223">
        <v>3377</v>
      </c>
      <c r="AD215" s="224">
        <v>0.25027767493520914</v>
      </c>
      <c r="AE215" s="223">
        <v>2454</v>
      </c>
      <c r="AF215" s="224">
        <v>0.11292517006802716</v>
      </c>
      <c r="AG215" s="223">
        <v>0</v>
      </c>
      <c r="AH215" s="224" t="s">
        <v>121</v>
      </c>
      <c r="AI215" s="223">
        <v>0</v>
      </c>
      <c r="AJ215" s="224" t="s">
        <v>121</v>
      </c>
      <c r="AK215" s="223">
        <v>11164</v>
      </c>
      <c r="AL215" s="224">
        <v>0.46336348145235284</v>
      </c>
      <c r="AM215" s="223">
        <v>755</v>
      </c>
      <c r="AN215" s="224">
        <v>0.49504950495049505</v>
      </c>
      <c r="AO215" s="223">
        <v>473</v>
      </c>
      <c r="AP215" s="224">
        <v>-0.16578483245149911</v>
      </c>
      <c r="AQ215" s="223">
        <v>3246</v>
      </c>
      <c r="AR215" s="224">
        <v>0.2804733727810651</v>
      </c>
      <c r="AS215" s="223">
        <v>225355.56640652913</v>
      </c>
      <c r="AT215" s="224">
        <v>0.11331673844505485</v>
      </c>
      <c r="AU215" s="225">
        <v>310418.62100675981</v>
      </c>
      <c r="AV215" s="226">
        <v>9.6586618990292861E-2</v>
      </c>
    </row>
    <row r="216" spans="2:49" hidden="1" outlineLevel="1" x14ac:dyDescent="0.2">
      <c r="B216" s="43" t="s">
        <v>56</v>
      </c>
      <c r="C216" s="223">
        <v>73201</v>
      </c>
      <c r="D216" s="224">
        <v>-7.6514520727676394E-2</v>
      </c>
      <c r="E216" s="223">
        <v>10218</v>
      </c>
      <c r="F216" s="224">
        <v>0.1478319478768817</v>
      </c>
      <c r="G216" s="223">
        <v>9976</v>
      </c>
      <c r="H216" s="224">
        <v>0.21126760563380276</v>
      </c>
      <c r="I216" s="223">
        <v>53946</v>
      </c>
      <c r="J216" s="224">
        <v>-1.6050778827563561E-2</v>
      </c>
      <c r="K216" s="223">
        <v>13179</v>
      </c>
      <c r="L216" s="224">
        <v>-0.2204542765881935</v>
      </c>
      <c r="M216" s="223">
        <v>124513</v>
      </c>
      <c r="N216" s="224">
        <v>1.4850315019031557E-2</v>
      </c>
      <c r="O216" s="223">
        <v>2438</v>
      </c>
      <c r="P216" s="224">
        <v>0.33224043715846996</v>
      </c>
      <c r="Q216" s="223">
        <v>6013</v>
      </c>
      <c r="R216" s="224">
        <v>-3.0161290322580636E-2</v>
      </c>
      <c r="S216" s="223">
        <v>3559.0139598997494</v>
      </c>
      <c r="T216" s="224">
        <v>1.6772886293881619</v>
      </c>
      <c r="U216" s="223">
        <v>866</v>
      </c>
      <c r="V216" s="224">
        <v>-8.8421052631578956E-2</v>
      </c>
      <c r="W216" s="223">
        <v>898</v>
      </c>
      <c r="X216" s="224">
        <v>6.4833333333333334</v>
      </c>
      <c r="Y216" s="223">
        <v>1677</v>
      </c>
      <c r="Z216" s="224">
        <v>25.61904761904762</v>
      </c>
      <c r="AA216" s="223">
        <v>86</v>
      </c>
      <c r="AB216" s="224">
        <v>-0.55897435897435899</v>
      </c>
      <c r="AC216" s="223">
        <v>4222</v>
      </c>
      <c r="AD216" s="224">
        <v>0.39847631666114602</v>
      </c>
      <c r="AE216" s="223">
        <v>3129</v>
      </c>
      <c r="AF216" s="224">
        <v>0.11194029850746268</v>
      </c>
      <c r="AG216" s="223">
        <v>0</v>
      </c>
      <c r="AH216" s="224" t="s">
        <v>121</v>
      </c>
      <c r="AI216" s="223">
        <v>0</v>
      </c>
      <c r="AJ216" s="224" t="s">
        <v>121</v>
      </c>
      <c r="AK216" s="223">
        <v>8273</v>
      </c>
      <c r="AL216" s="224">
        <v>0.27433764633394953</v>
      </c>
      <c r="AM216" s="223">
        <v>1594</v>
      </c>
      <c r="AN216" s="224">
        <v>2.2464358452138491</v>
      </c>
      <c r="AO216" s="223">
        <v>689</v>
      </c>
      <c r="AP216" s="224">
        <v>0.75765306122448983</v>
      </c>
      <c r="AQ216" s="223">
        <v>3415</v>
      </c>
      <c r="AR216" s="224">
        <v>0.19447359216509263</v>
      </c>
      <c r="AS216" s="223">
        <v>245167.713513959</v>
      </c>
      <c r="AT216" s="224">
        <v>3.4517987790036786E-2</v>
      </c>
      <c r="AU216" s="225">
        <v>318368.63699943828</v>
      </c>
      <c r="AV216" s="226">
        <v>6.6880784257439263E-3</v>
      </c>
    </row>
    <row r="217" spans="2:49" s="222" customFormat="1" ht="15" customHeight="1" collapsed="1" x14ac:dyDescent="0.2">
      <c r="B217" s="30" t="s">
        <v>78</v>
      </c>
      <c r="C217" s="31">
        <v>457340</v>
      </c>
      <c r="D217" s="32">
        <v>-8.6076192723283373E-4</v>
      </c>
      <c r="E217" s="31">
        <v>76028</v>
      </c>
      <c r="F217" s="32">
        <v>0.10190298128904152</v>
      </c>
      <c r="G217" s="31">
        <v>88806</v>
      </c>
      <c r="H217" s="32">
        <v>-1.9043411023970003E-2</v>
      </c>
      <c r="I217" s="31">
        <v>439753</v>
      </c>
      <c r="J217" s="32">
        <v>-1.1919794723384336E-2</v>
      </c>
      <c r="K217" s="31">
        <v>106178</v>
      </c>
      <c r="L217" s="32">
        <v>-0.17990901437387519</v>
      </c>
      <c r="M217" s="31">
        <v>826926</v>
      </c>
      <c r="N217" s="32">
        <v>6.6098889198304311E-2</v>
      </c>
      <c r="O217" s="31">
        <v>7792</v>
      </c>
      <c r="P217" s="32">
        <v>-1.3670886075949351E-2</v>
      </c>
      <c r="Q217" s="31">
        <v>73084</v>
      </c>
      <c r="R217" s="32">
        <v>-3.97834769812907E-2</v>
      </c>
      <c r="S217" s="31">
        <v>363954.67743767443</v>
      </c>
      <c r="T217" s="32">
        <v>5.4390815078146248E-2</v>
      </c>
      <c r="U217" s="31">
        <v>147343</v>
      </c>
      <c r="V217" s="32">
        <v>0.21540047842943166</v>
      </c>
      <c r="W217" s="31">
        <v>62268</v>
      </c>
      <c r="X217" s="32">
        <v>-0.12320820073784111</v>
      </c>
      <c r="Y217" s="31">
        <v>65279</v>
      </c>
      <c r="Z217" s="32">
        <v>8.800146669111153E-2</v>
      </c>
      <c r="AA217" s="31">
        <v>89063</v>
      </c>
      <c r="AB217" s="32">
        <v>-4.1601652874775352E-2</v>
      </c>
      <c r="AC217" s="31">
        <v>26019</v>
      </c>
      <c r="AD217" s="32">
        <v>-3.3613133264002393E-2</v>
      </c>
      <c r="AE217" s="31">
        <v>25755</v>
      </c>
      <c r="AF217" s="32">
        <v>-6.2021997232136306E-2</v>
      </c>
      <c r="AG217" s="31">
        <v>0</v>
      </c>
      <c r="AH217" s="32" t="e">
        <v>#DIV/0!</v>
      </c>
      <c r="AI217" s="31">
        <v>0</v>
      </c>
      <c r="AJ217" s="32" t="e">
        <v>#DIV/0!</v>
      </c>
      <c r="AK217" s="31">
        <v>78262</v>
      </c>
      <c r="AL217" s="32">
        <v>0.37256002385169862</v>
      </c>
      <c r="AM217" s="31">
        <v>7061</v>
      </c>
      <c r="AN217" s="32">
        <v>3.9758503902223463E-2</v>
      </c>
      <c r="AO217" s="31">
        <v>3538</v>
      </c>
      <c r="AP217" s="32">
        <v>-5.9005338578251854E-3</v>
      </c>
      <c r="AQ217" s="31">
        <v>24508</v>
      </c>
      <c r="AR217" s="32">
        <v>0.34511525795828768</v>
      </c>
      <c r="AS217" s="31">
        <v>2147670.8848243328</v>
      </c>
      <c r="AT217" s="32">
        <v>3.3089609758533811E-2</v>
      </c>
      <c r="AU217" s="31">
        <v>2605010.8318176093</v>
      </c>
      <c r="AV217" s="32">
        <v>2.6963185122213851E-2</v>
      </c>
      <c r="AW217" s="216"/>
    </row>
    <row r="218" spans="2:49" hidden="1" outlineLevel="1" x14ac:dyDescent="0.2">
      <c r="B218" s="43" t="s">
        <v>58</v>
      </c>
      <c r="C218" s="223">
        <v>94311</v>
      </c>
      <c r="D218" s="224">
        <v>0.20210311643617351</v>
      </c>
      <c r="E218" s="223">
        <v>11006</v>
      </c>
      <c r="F218" s="224">
        <v>0.15149612889725894</v>
      </c>
      <c r="G218" s="223">
        <v>14184</v>
      </c>
      <c r="H218" s="224">
        <v>0.17915038656579929</v>
      </c>
      <c r="I218" s="223">
        <v>60189</v>
      </c>
      <c r="J218" s="224">
        <v>3.661540051323553E-2</v>
      </c>
      <c r="K218" s="223">
        <v>21635</v>
      </c>
      <c r="L218" s="224">
        <v>-0.19799080664294189</v>
      </c>
      <c r="M218" s="223">
        <v>109621</v>
      </c>
      <c r="N218" s="224">
        <v>2.4131616808983791E-2</v>
      </c>
      <c r="O218" s="223">
        <v>936</v>
      </c>
      <c r="P218" s="224">
        <v>5.6433408577878152E-2</v>
      </c>
      <c r="Q218" s="223">
        <v>9765</v>
      </c>
      <c r="R218" s="224">
        <v>-1.5525758645024701E-2</v>
      </c>
      <c r="S218" s="223">
        <v>24061.832916690892</v>
      </c>
      <c r="T218" s="224">
        <v>0.32334229226301159</v>
      </c>
      <c r="U218" s="223">
        <v>10418</v>
      </c>
      <c r="V218" s="224">
        <v>0.29819314641744543</v>
      </c>
      <c r="W218" s="223">
        <v>4767</v>
      </c>
      <c r="X218" s="224">
        <v>0.24108305128872698</v>
      </c>
      <c r="Y218" s="223">
        <v>3987</v>
      </c>
      <c r="Z218" s="224">
        <v>0.29364049318624263</v>
      </c>
      <c r="AA218" s="223">
        <v>4889</v>
      </c>
      <c r="AB218" s="224">
        <v>0.51128284389489953</v>
      </c>
      <c r="AC218" s="223">
        <v>4332</v>
      </c>
      <c r="AD218" s="224">
        <v>0.36613055818353835</v>
      </c>
      <c r="AE218" s="223">
        <v>3919</v>
      </c>
      <c r="AF218" s="224">
        <v>0.22049205854873866</v>
      </c>
      <c r="AG218" s="223">
        <v>0</v>
      </c>
      <c r="AH218" s="224" t="s">
        <v>121</v>
      </c>
      <c r="AI218" s="223">
        <v>0</v>
      </c>
      <c r="AJ218" s="224" t="s">
        <v>121</v>
      </c>
      <c r="AK218" s="223">
        <v>13704</v>
      </c>
      <c r="AL218" s="224">
        <v>0.45061924420450938</v>
      </c>
      <c r="AM218" s="223">
        <v>1111</v>
      </c>
      <c r="AN218" s="224">
        <v>1.0922787193973633</v>
      </c>
      <c r="AO218" s="223">
        <v>554</v>
      </c>
      <c r="AP218" s="224">
        <v>-1.4234875444839812E-2</v>
      </c>
      <c r="AQ218" s="223">
        <v>3350</v>
      </c>
      <c r="AR218" s="224">
        <v>3.2943995208145616E-3</v>
      </c>
      <c r="AS218" s="223">
        <v>278370.70932137436</v>
      </c>
      <c r="AT218" s="224">
        <v>5.8793041462729123E-2</v>
      </c>
      <c r="AU218" s="225">
        <v>372681.91142449086</v>
      </c>
      <c r="AV218" s="226">
        <v>9.1730601784148158E-2</v>
      </c>
    </row>
    <row r="219" spans="2:49" hidden="1" outlineLevel="1" x14ac:dyDescent="0.2">
      <c r="B219" s="43" t="s">
        <v>59</v>
      </c>
      <c r="C219" s="223">
        <v>64090</v>
      </c>
      <c r="D219" s="224">
        <v>-0.22977081806054633</v>
      </c>
      <c r="E219" s="223">
        <v>11064</v>
      </c>
      <c r="F219" s="224">
        <v>1.4208451737097727E-2</v>
      </c>
      <c r="G219" s="223">
        <v>11420</v>
      </c>
      <c r="H219" s="224">
        <v>-6.6383257030738996E-2</v>
      </c>
      <c r="I219" s="223">
        <v>63273</v>
      </c>
      <c r="J219" s="224">
        <v>-0.11193296653941165</v>
      </c>
      <c r="K219" s="223">
        <v>15695</v>
      </c>
      <c r="L219" s="224">
        <v>-0.20123161484044993</v>
      </c>
      <c r="M219" s="223">
        <v>120868</v>
      </c>
      <c r="N219" s="224">
        <v>0.15469787437305937</v>
      </c>
      <c r="O219" s="223">
        <v>878</v>
      </c>
      <c r="P219" s="224">
        <v>-7.9664570230607912E-2</v>
      </c>
      <c r="Q219" s="223">
        <v>12200</v>
      </c>
      <c r="R219" s="224">
        <v>1.641256352578524E-2</v>
      </c>
      <c r="S219" s="223">
        <v>70946.494439627233</v>
      </c>
      <c r="T219" s="224">
        <v>0.12787619660266047</v>
      </c>
      <c r="U219" s="223">
        <v>30210</v>
      </c>
      <c r="V219" s="224">
        <v>0.45457171746352731</v>
      </c>
      <c r="W219" s="223">
        <v>11662</v>
      </c>
      <c r="X219" s="224">
        <v>-0.1023015934108229</v>
      </c>
      <c r="Y219" s="223">
        <v>13288</v>
      </c>
      <c r="Z219" s="224">
        <v>0.14216950318033361</v>
      </c>
      <c r="AA219" s="223">
        <v>15786</v>
      </c>
      <c r="AB219" s="224">
        <v>-9.8355037697052783E-2</v>
      </c>
      <c r="AC219" s="223">
        <v>3212</v>
      </c>
      <c r="AD219" s="224">
        <v>-0.20396530359355636</v>
      </c>
      <c r="AE219" s="223">
        <v>3201</v>
      </c>
      <c r="AF219" s="224">
        <v>-0.30594102341717255</v>
      </c>
      <c r="AG219" s="223">
        <v>0</v>
      </c>
      <c r="AH219" s="224" t="s">
        <v>121</v>
      </c>
      <c r="AI219" s="223">
        <v>0</v>
      </c>
      <c r="AJ219" s="224" t="s">
        <v>121</v>
      </c>
      <c r="AK219" s="223">
        <v>11042</v>
      </c>
      <c r="AL219" s="224">
        <v>0.27285302593659932</v>
      </c>
      <c r="AM219" s="223">
        <v>1448</v>
      </c>
      <c r="AN219" s="224">
        <v>0.84458598726114653</v>
      </c>
      <c r="AO219" s="223">
        <v>618</v>
      </c>
      <c r="AP219" s="224">
        <v>8.0419580419580416E-2</v>
      </c>
      <c r="AQ219" s="223">
        <v>2690</v>
      </c>
      <c r="AR219" s="224">
        <v>-2.5954764553207665E-3</v>
      </c>
      <c r="AS219" s="223">
        <v>328555.79373077367</v>
      </c>
      <c r="AT219" s="224">
        <v>3.9902501990289885E-2</v>
      </c>
      <c r="AU219" s="225">
        <v>392645.56395995565</v>
      </c>
      <c r="AV219" s="226">
        <v>-1.6315159887421604E-2</v>
      </c>
    </row>
    <row r="220" spans="2:49" hidden="1" outlineLevel="1" x14ac:dyDescent="0.2">
      <c r="B220" s="43" t="s">
        <v>60</v>
      </c>
      <c r="C220" s="223">
        <v>47929</v>
      </c>
      <c r="D220" s="224">
        <v>-1.1589779546720025E-2</v>
      </c>
      <c r="E220" s="223">
        <v>11035</v>
      </c>
      <c r="F220" s="224">
        <v>4.2611489040060402E-2</v>
      </c>
      <c r="G220" s="223">
        <v>12869</v>
      </c>
      <c r="H220" s="224">
        <v>4.4731287546679654E-2</v>
      </c>
      <c r="I220" s="223">
        <v>58439</v>
      </c>
      <c r="J220" s="224">
        <v>-1.3158794175951449E-3</v>
      </c>
      <c r="K220" s="223">
        <v>20189</v>
      </c>
      <c r="L220" s="224">
        <v>-5.6721020417698442E-2</v>
      </c>
      <c r="M220" s="223">
        <v>111919</v>
      </c>
      <c r="N220" s="224">
        <v>-6.0238637031563513E-2</v>
      </c>
      <c r="O220" s="223">
        <v>1077</v>
      </c>
      <c r="P220" s="224">
        <v>-0.36385115180153571</v>
      </c>
      <c r="Q220" s="223">
        <v>12856</v>
      </c>
      <c r="R220" s="224">
        <v>-7.0628207908624341E-2</v>
      </c>
      <c r="S220" s="223">
        <v>55918.026126589626</v>
      </c>
      <c r="T220" s="224">
        <v>1.0598343241989605E-2</v>
      </c>
      <c r="U220" s="223">
        <v>22431</v>
      </c>
      <c r="V220" s="224">
        <v>0.11964660077867628</v>
      </c>
      <c r="W220" s="223">
        <v>9530</v>
      </c>
      <c r="X220" s="224">
        <v>-5.9601342016972536E-2</v>
      </c>
      <c r="Y220" s="223">
        <v>10453</v>
      </c>
      <c r="Z220" s="224">
        <v>-3.3918669131238421E-2</v>
      </c>
      <c r="AA220" s="223">
        <v>13504</v>
      </c>
      <c r="AB220" s="224">
        <v>-5.8495433312417244E-2</v>
      </c>
      <c r="AC220" s="223">
        <v>3300</v>
      </c>
      <c r="AD220" s="224">
        <v>-4.6793760831889131E-2</v>
      </c>
      <c r="AE220" s="223">
        <v>3840</v>
      </c>
      <c r="AF220" s="224">
        <v>-3.6386449184441672E-2</v>
      </c>
      <c r="AG220" s="223">
        <v>0</v>
      </c>
      <c r="AH220" s="224" t="s">
        <v>121</v>
      </c>
      <c r="AI220" s="223">
        <v>0</v>
      </c>
      <c r="AJ220" s="224" t="s">
        <v>121</v>
      </c>
      <c r="AK220" s="223">
        <v>9711</v>
      </c>
      <c r="AL220" s="224">
        <v>0.53485064011379801</v>
      </c>
      <c r="AM220" s="223">
        <v>1241</v>
      </c>
      <c r="AN220" s="224">
        <v>0.90337423312883436</v>
      </c>
      <c r="AO220" s="223">
        <v>562</v>
      </c>
      <c r="AP220" s="224">
        <v>-9.061488673139162E-2</v>
      </c>
      <c r="AQ220" s="223">
        <v>2513</v>
      </c>
      <c r="AR220" s="224">
        <v>0.23793103448275854</v>
      </c>
      <c r="AS220" s="223">
        <v>305469.83727702068</v>
      </c>
      <c r="AT220" s="224">
        <v>-1.4122637173045294E-2</v>
      </c>
      <c r="AU220" s="225">
        <v>353398.82568724116</v>
      </c>
      <c r="AV220" s="226">
        <v>-1.3780245448378969E-2</v>
      </c>
    </row>
    <row r="221" spans="2:49" hidden="1" outlineLevel="1" x14ac:dyDescent="0.2">
      <c r="B221" s="43" t="s">
        <v>61</v>
      </c>
      <c r="C221" s="223">
        <v>46221</v>
      </c>
      <c r="D221" s="224">
        <v>9.9639462471321494E-3</v>
      </c>
      <c r="E221" s="223">
        <v>10657</v>
      </c>
      <c r="F221" s="224">
        <v>0.14900269541778965</v>
      </c>
      <c r="G221" s="223">
        <v>12610</v>
      </c>
      <c r="H221" s="224">
        <v>-0.10839284451672204</v>
      </c>
      <c r="I221" s="223">
        <v>64324</v>
      </c>
      <c r="J221" s="224">
        <v>-7.8320676314658222E-2</v>
      </c>
      <c r="K221" s="223">
        <v>13402</v>
      </c>
      <c r="L221" s="224">
        <v>-0.30095973294387646</v>
      </c>
      <c r="M221" s="223">
        <v>123862</v>
      </c>
      <c r="N221" s="224">
        <v>0.10694847848429334</v>
      </c>
      <c r="O221" s="223">
        <v>1125</v>
      </c>
      <c r="P221" s="224">
        <v>0.66420118343195256</v>
      </c>
      <c r="Q221" s="223">
        <v>13947</v>
      </c>
      <c r="R221" s="224">
        <v>-0.15257017863652933</v>
      </c>
      <c r="S221" s="223">
        <v>61651.34274748178</v>
      </c>
      <c r="T221" s="224">
        <v>5.4622122929616435E-2</v>
      </c>
      <c r="U221" s="223">
        <v>23664</v>
      </c>
      <c r="V221" s="224">
        <v>0.16882347130297348</v>
      </c>
      <c r="W221" s="223">
        <v>10362</v>
      </c>
      <c r="X221" s="224">
        <v>-4.8310066127847162E-2</v>
      </c>
      <c r="Y221" s="223">
        <v>11456</v>
      </c>
      <c r="Z221" s="224">
        <v>0.22223407660300865</v>
      </c>
      <c r="AA221" s="223">
        <v>16169</v>
      </c>
      <c r="AB221" s="224">
        <v>-9.9270235641468418E-2</v>
      </c>
      <c r="AC221" s="223">
        <v>3596</v>
      </c>
      <c r="AD221" s="224">
        <v>-4.0042712226374788E-2</v>
      </c>
      <c r="AE221" s="223">
        <v>4283</v>
      </c>
      <c r="AF221" s="224">
        <v>-4.8645046645935164E-2</v>
      </c>
      <c r="AG221" s="223">
        <v>0</v>
      </c>
      <c r="AH221" s="224" t="s">
        <v>121</v>
      </c>
      <c r="AI221" s="223">
        <v>0</v>
      </c>
      <c r="AJ221" s="224" t="s">
        <v>121</v>
      </c>
      <c r="AK221" s="223">
        <v>13512</v>
      </c>
      <c r="AL221" s="224">
        <v>0.39198516534459671</v>
      </c>
      <c r="AM221" s="223">
        <v>1233</v>
      </c>
      <c r="AN221" s="224">
        <v>3.7005887300252338E-2</v>
      </c>
      <c r="AO221" s="223">
        <v>602</v>
      </c>
      <c r="AP221" s="224">
        <v>0.18503937007874005</v>
      </c>
      <c r="AQ221" s="223">
        <v>3490</v>
      </c>
      <c r="AR221" s="224">
        <v>8.5199004975124337E-2</v>
      </c>
      <c r="AS221" s="223">
        <v>328295.20129901357</v>
      </c>
      <c r="AT221" s="224">
        <v>1.7223403495740808E-2</v>
      </c>
      <c r="AU221" s="225">
        <v>374516.21126295981</v>
      </c>
      <c r="AV221" s="226">
        <v>1.6321818540746547E-2</v>
      </c>
    </row>
    <row r="222" spans="2:49" collapsed="1" x14ac:dyDescent="0.25">
      <c r="B222" s="145">
        <v>1998</v>
      </c>
      <c r="C222" s="232">
        <v>937317</v>
      </c>
      <c r="D222" s="233">
        <v>-1.6453357145930103E-2</v>
      </c>
      <c r="E222" s="232">
        <v>141699</v>
      </c>
      <c r="F222" s="233">
        <v>0.17963553416971223</v>
      </c>
      <c r="G222" s="232">
        <v>149195</v>
      </c>
      <c r="H222" s="233">
        <v>3.7596756358274863E-2</v>
      </c>
      <c r="I222" s="232">
        <v>670679</v>
      </c>
      <c r="J222" s="233">
        <v>-1.9531050130182637E-2</v>
      </c>
      <c r="K222" s="232">
        <v>167945</v>
      </c>
      <c r="L222" s="233">
        <v>-0.15563097033685269</v>
      </c>
      <c r="M222" s="232">
        <v>1454562</v>
      </c>
      <c r="N222" s="233">
        <v>3.0661309865442243E-2</v>
      </c>
      <c r="O222" s="232">
        <v>22629</v>
      </c>
      <c r="P222" s="233">
        <v>0.27279374543000179</v>
      </c>
      <c r="Q222" s="232">
        <v>119930</v>
      </c>
      <c r="R222" s="233">
        <v>-0.10749103249140457</v>
      </c>
      <c r="S222" s="232">
        <v>405042.50186728366</v>
      </c>
      <c r="T222" s="233">
        <v>0.12242049264771637</v>
      </c>
      <c r="U222" s="232">
        <v>169203</v>
      </c>
      <c r="V222" s="233">
        <v>0.25217758109038169</v>
      </c>
      <c r="W222" s="232">
        <v>71153</v>
      </c>
      <c r="X222" s="233">
        <v>5.8572363722923182E-2</v>
      </c>
      <c r="Y222" s="232">
        <v>78204</v>
      </c>
      <c r="Z222" s="233">
        <v>0.19111733885707327</v>
      </c>
      <c r="AA222" s="232">
        <v>86482</v>
      </c>
      <c r="AB222" s="233">
        <v>-6.8744212090539047E-2</v>
      </c>
      <c r="AC222" s="232">
        <v>47168</v>
      </c>
      <c r="AD222" s="233">
        <v>0.11242659371241248</v>
      </c>
      <c r="AE222" s="232">
        <v>40447</v>
      </c>
      <c r="AF222" s="233">
        <v>1.3302936165948465E-2</v>
      </c>
      <c r="AG222" s="232">
        <v>0</v>
      </c>
      <c r="AH222" s="233" t="s">
        <v>121</v>
      </c>
      <c r="AI222" s="232">
        <v>0</v>
      </c>
      <c r="AJ222" s="233" t="s">
        <v>121</v>
      </c>
      <c r="AK222" s="232">
        <v>151699</v>
      </c>
      <c r="AL222" s="233">
        <v>0.28459408422318377</v>
      </c>
      <c r="AM222" s="232">
        <v>11808</v>
      </c>
      <c r="AN222" s="233">
        <v>0.4599406528189911</v>
      </c>
      <c r="AO222" s="232">
        <v>8816</v>
      </c>
      <c r="AP222" s="233">
        <v>0.39273301737756716</v>
      </c>
      <c r="AQ222" s="232">
        <v>37268</v>
      </c>
      <c r="AR222" s="233">
        <v>-0.11264553917950426</v>
      </c>
      <c r="AS222" s="232">
        <v>3428889.041645682</v>
      </c>
      <c r="AT222" s="233">
        <v>3.032068648823083E-2</v>
      </c>
      <c r="AU222" s="234">
        <v>4366206.0251923241</v>
      </c>
      <c r="AV222" s="235">
        <v>1.9908219015706274E-2</v>
      </c>
    </row>
    <row r="223" spans="2:49" hidden="1" outlineLevel="1" x14ac:dyDescent="0.2">
      <c r="B223" s="43" t="s">
        <v>49</v>
      </c>
      <c r="C223" s="223">
        <v>61297</v>
      </c>
      <c r="D223" s="224">
        <v>7.8887617706591584E-2</v>
      </c>
      <c r="E223" s="223">
        <v>10502</v>
      </c>
      <c r="F223" s="224">
        <v>0.10118485897032614</v>
      </c>
      <c r="G223" s="223">
        <v>13344</v>
      </c>
      <c r="H223" s="224">
        <v>-9.9595141700404843E-2</v>
      </c>
      <c r="I223" s="223">
        <v>57398</v>
      </c>
      <c r="J223" s="224">
        <v>-6.5681311347321469E-2</v>
      </c>
      <c r="K223" s="223">
        <v>12380</v>
      </c>
      <c r="L223" s="224">
        <v>-5.5610649172324389E-2</v>
      </c>
      <c r="M223" s="223">
        <v>113997</v>
      </c>
      <c r="N223" s="224">
        <v>9.7613110081937959E-2</v>
      </c>
      <c r="O223" s="223">
        <v>1133</v>
      </c>
      <c r="P223" s="224">
        <v>0.55418381344307277</v>
      </c>
      <c r="Q223" s="223">
        <v>8559</v>
      </c>
      <c r="R223" s="224">
        <v>-7.0684039087947848E-2</v>
      </c>
      <c r="S223" s="223">
        <v>61255.899516421152</v>
      </c>
      <c r="T223" s="224">
        <v>-1.1919408832195666E-2</v>
      </c>
      <c r="U223" s="223">
        <v>24094</v>
      </c>
      <c r="V223" s="224">
        <v>0.11078327416901024</v>
      </c>
      <c r="W223" s="223">
        <v>11138</v>
      </c>
      <c r="X223" s="224">
        <v>-0.12629432067775337</v>
      </c>
      <c r="Y223" s="223">
        <v>10327</v>
      </c>
      <c r="Z223" s="224">
        <v>-8.4972532340953366E-2</v>
      </c>
      <c r="AA223" s="223">
        <v>15697</v>
      </c>
      <c r="AB223" s="224">
        <v>-3.5158891142664017E-2</v>
      </c>
      <c r="AC223" s="223">
        <v>2777</v>
      </c>
      <c r="AD223" s="224">
        <v>-0.26959495002630196</v>
      </c>
      <c r="AE223" s="223">
        <v>3239</v>
      </c>
      <c r="AF223" s="224">
        <v>-0.36240157480314961</v>
      </c>
      <c r="AG223" s="223">
        <v>0</v>
      </c>
      <c r="AH223" s="224" t="s">
        <v>121</v>
      </c>
      <c r="AI223" s="223">
        <v>0</v>
      </c>
      <c r="AJ223" s="224" t="s">
        <v>121</v>
      </c>
      <c r="AK223" s="223">
        <v>10477</v>
      </c>
      <c r="AL223" s="224">
        <v>0.2273898781630741</v>
      </c>
      <c r="AM223" s="223">
        <v>820</v>
      </c>
      <c r="AN223" s="224">
        <v>0.45907473309608537</v>
      </c>
      <c r="AO223" s="223">
        <v>282</v>
      </c>
      <c r="AP223" s="224">
        <v>-0.31386861313868608</v>
      </c>
      <c r="AQ223" s="223">
        <v>4152</v>
      </c>
      <c r="AR223" s="224">
        <v>0.4935251798561151</v>
      </c>
      <c r="AS223" s="223">
        <v>300316</v>
      </c>
      <c r="AT223" s="224">
        <v>1.505431586347683E-2</v>
      </c>
      <c r="AU223" s="225">
        <v>361613</v>
      </c>
      <c r="AV223" s="226">
        <v>2.533763188413185E-2</v>
      </c>
    </row>
    <row r="224" spans="2:49" hidden="1" outlineLevel="1" x14ac:dyDescent="0.2">
      <c r="B224" s="43" t="s">
        <v>50</v>
      </c>
      <c r="C224" s="223">
        <v>61032</v>
      </c>
      <c r="D224" s="224">
        <v>-2.2393080249879849E-2</v>
      </c>
      <c r="E224" s="223">
        <v>9573</v>
      </c>
      <c r="F224" s="224">
        <v>-1.4109165808444901E-2</v>
      </c>
      <c r="G224" s="223">
        <v>12372</v>
      </c>
      <c r="H224" s="224">
        <v>-5.226340757417347E-3</v>
      </c>
      <c r="I224" s="223">
        <v>74183</v>
      </c>
      <c r="J224" s="224">
        <v>8.5435444223340706E-2</v>
      </c>
      <c r="K224" s="223">
        <v>8967</v>
      </c>
      <c r="L224" s="224">
        <v>-0.25696055684454755</v>
      </c>
      <c r="M224" s="223">
        <v>114554</v>
      </c>
      <c r="N224" s="224">
        <v>-1.8851441051775053E-2</v>
      </c>
      <c r="O224" s="223">
        <v>1236</v>
      </c>
      <c r="P224" s="224">
        <v>0.37792642140468224</v>
      </c>
      <c r="Q224" s="223">
        <v>7180</v>
      </c>
      <c r="R224" s="224">
        <v>9.2181320352905383E-2</v>
      </c>
      <c r="S224" s="223">
        <v>63475.199890013006</v>
      </c>
      <c r="T224" s="224">
        <v>4.4988114347676689E-2</v>
      </c>
      <c r="U224" s="223">
        <v>26054</v>
      </c>
      <c r="V224" s="224">
        <v>0.32854010504308806</v>
      </c>
      <c r="W224" s="223">
        <v>10773</v>
      </c>
      <c r="X224" s="224">
        <v>-0.31390905617118836</v>
      </c>
      <c r="Y224" s="223">
        <v>10710</v>
      </c>
      <c r="Z224" s="224">
        <v>0.18525896414342635</v>
      </c>
      <c r="AA224" s="223">
        <v>15938</v>
      </c>
      <c r="AB224" s="224">
        <v>-2.769643728648119E-2</v>
      </c>
      <c r="AC224" s="223">
        <v>3932</v>
      </c>
      <c r="AD224" s="224">
        <v>-9.1916859122401884E-2</v>
      </c>
      <c r="AE224" s="223">
        <v>4102</v>
      </c>
      <c r="AF224" s="224">
        <v>0.10954828239112802</v>
      </c>
      <c r="AG224" s="223">
        <v>0</v>
      </c>
      <c r="AH224" s="224" t="s">
        <v>121</v>
      </c>
      <c r="AI224" s="223">
        <v>0</v>
      </c>
      <c r="AJ224" s="224" t="s">
        <v>121</v>
      </c>
      <c r="AK224" s="223">
        <v>10470</v>
      </c>
      <c r="AL224" s="224">
        <v>0.1442622950819672</v>
      </c>
      <c r="AM224" s="223">
        <v>665</v>
      </c>
      <c r="AN224" s="224">
        <v>-0.75251209527353924</v>
      </c>
      <c r="AO224" s="223">
        <v>408</v>
      </c>
      <c r="AP224" s="224">
        <v>3.2911392405063244E-2</v>
      </c>
      <c r="AQ224" s="223">
        <v>3499</v>
      </c>
      <c r="AR224" s="224">
        <v>0.47512647554806064</v>
      </c>
      <c r="AS224" s="223">
        <v>314615.78270095238</v>
      </c>
      <c r="AT224" s="224">
        <v>1.4352349225659866E-2</v>
      </c>
      <c r="AU224" s="225">
        <v>375647.76030787209</v>
      </c>
      <c r="AV224" s="226">
        <v>8.1954182628911632E-3</v>
      </c>
    </row>
    <row r="225" spans="2:49" hidden="1" outlineLevel="1" x14ac:dyDescent="0.2">
      <c r="B225" s="43" t="s">
        <v>51</v>
      </c>
      <c r="C225" s="223">
        <v>82460</v>
      </c>
      <c r="D225" s="224">
        <v>-1.3201080308590241E-3</v>
      </c>
      <c r="E225" s="223">
        <v>12191</v>
      </c>
      <c r="F225" s="224">
        <v>0.29361205432937187</v>
      </c>
      <c r="G225" s="223">
        <v>12007</v>
      </c>
      <c r="H225" s="224">
        <v>-4.3343159907577089E-2</v>
      </c>
      <c r="I225" s="223">
        <v>61947</v>
      </c>
      <c r="J225" s="224">
        <v>7.4275110987791271E-2</v>
      </c>
      <c r="K225" s="223">
        <v>13910</v>
      </c>
      <c r="L225" s="224">
        <v>-0.18626418626418628</v>
      </c>
      <c r="M225" s="223">
        <v>132105</v>
      </c>
      <c r="N225" s="224">
        <v>0.17592864581942469</v>
      </c>
      <c r="O225" s="223">
        <v>1407</v>
      </c>
      <c r="P225" s="224">
        <v>-0.31864406779661014</v>
      </c>
      <c r="Q225" s="223">
        <v>8577</v>
      </c>
      <c r="R225" s="224">
        <v>5.6931608133086842E-2</v>
      </c>
      <c r="S225" s="223">
        <v>26645.881800850671</v>
      </c>
      <c r="T225" s="224">
        <v>-3.3431866554526346E-2</v>
      </c>
      <c r="U225" s="223">
        <v>10472</v>
      </c>
      <c r="V225" s="224">
        <v>-3.5194398378477931E-2</v>
      </c>
      <c r="W225" s="223">
        <v>4036</v>
      </c>
      <c r="X225" s="224">
        <v>-0.14382689859991515</v>
      </c>
      <c r="Y225" s="223">
        <v>5058</v>
      </c>
      <c r="Z225" s="224">
        <v>6.0822147651006686E-2</v>
      </c>
      <c r="AA225" s="223">
        <v>7080</v>
      </c>
      <c r="AB225" s="224">
        <v>-2.0882312266629843E-2</v>
      </c>
      <c r="AC225" s="223">
        <v>4870</v>
      </c>
      <c r="AD225" s="224">
        <v>0.11238008222932838</v>
      </c>
      <c r="AE225" s="223">
        <v>3171</v>
      </c>
      <c r="AF225" s="224">
        <v>0.3374103753690425</v>
      </c>
      <c r="AG225" s="223">
        <v>0</v>
      </c>
      <c r="AH225" s="224" t="s">
        <v>121</v>
      </c>
      <c r="AI225" s="223">
        <v>0</v>
      </c>
      <c r="AJ225" s="224" t="s">
        <v>121</v>
      </c>
      <c r="AK225" s="223">
        <v>9346</v>
      </c>
      <c r="AL225" s="224">
        <v>0.80529264052540084</v>
      </c>
      <c r="AM225" s="223">
        <v>543</v>
      </c>
      <c r="AN225" s="224">
        <v>0.4103896103896103</v>
      </c>
      <c r="AO225" s="223">
        <v>512</v>
      </c>
      <c r="AP225" s="224">
        <v>3.8539553752535483E-2</v>
      </c>
      <c r="AQ225" s="223">
        <v>4814</v>
      </c>
      <c r="AR225" s="224">
        <v>1.6954087346024638</v>
      </c>
      <c r="AS225" s="223">
        <v>292047.56049519789</v>
      </c>
      <c r="AT225" s="224">
        <v>0.11719621147462589</v>
      </c>
      <c r="AU225" s="225">
        <v>374507.55917508987</v>
      </c>
      <c r="AV225" s="226">
        <v>8.8747733106192328E-2</v>
      </c>
    </row>
    <row r="226" spans="2:49" hidden="1" outlineLevel="1" x14ac:dyDescent="0.2">
      <c r="B226" s="43" t="s">
        <v>52</v>
      </c>
      <c r="C226" s="223">
        <v>101727</v>
      </c>
      <c r="D226" s="224">
        <v>-3.6137614765825554E-2</v>
      </c>
      <c r="E226" s="223">
        <v>9534</v>
      </c>
      <c r="F226" s="224">
        <v>0.18818544366899292</v>
      </c>
      <c r="G226" s="223">
        <v>8786</v>
      </c>
      <c r="H226" s="224">
        <v>-3.8309982486865124E-2</v>
      </c>
      <c r="I226" s="223">
        <v>48196</v>
      </c>
      <c r="J226" s="224">
        <v>1.6986347618746178E-2</v>
      </c>
      <c r="K226" s="223">
        <v>12295</v>
      </c>
      <c r="L226" s="224">
        <v>-0.29622209502003438</v>
      </c>
      <c r="M226" s="223">
        <v>120738</v>
      </c>
      <c r="N226" s="224">
        <v>0.19102719659080813</v>
      </c>
      <c r="O226" s="223">
        <v>1597</v>
      </c>
      <c r="P226" s="224">
        <v>-0.32701222081753056</v>
      </c>
      <c r="Q226" s="223">
        <v>12489</v>
      </c>
      <c r="R226" s="224">
        <v>0.1756565941824344</v>
      </c>
      <c r="S226" s="223">
        <v>3506.3747374121608</v>
      </c>
      <c r="T226" s="224">
        <v>0.60523364056722029</v>
      </c>
      <c r="U226" s="223">
        <v>1103</v>
      </c>
      <c r="V226" s="224">
        <v>-2.5618374558303847E-2</v>
      </c>
      <c r="W226" s="223">
        <v>837</v>
      </c>
      <c r="X226" s="224">
        <v>-1.1806375442739103E-2</v>
      </c>
      <c r="Y226" s="223">
        <v>1245</v>
      </c>
      <c r="Z226" s="224">
        <v>7.4121621621621614</v>
      </c>
      <c r="AA226" s="223">
        <v>314</v>
      </c>
      <c r="AB226" s="224">
        <v>4.8148148148148149</v>
      </c>
      <c r="AC226" s="223">
        <v>3213</v>
      </c>
      <c r="AD226" s="224">
        <v>-3.6581709145427244E-2</v>
      </c>
      <c r="AE226" s="223">
        <v>2424</v>
      </c>
      <c r="AF226" s="224">
        <v>-4.5293422607325717E-2</v>
      </c>
      <c r="AG226" s="223">
        <v>0</v>
      </c>
      <c r="AH226" s="224" t="s">
        <v>121</v>
      </c>
      <c r="AI226" s="223">
        <v>0</v>
      </c>
      <c r="AJ226" s="224" t="s">
        <v>121</v>
      </c>
      <c r="AK226" s="223">
        <v>11144</v>
      </c>
      <c r="AL226" s="224">
        <v>0.97483608009923794</v>
      </c>
      <c r="AM226" s="223">
        <v>1014</v>
      </c>
      <c r="AN226" s="224">
        <v>1.4028436018957344</v>
      </c>
      <c r="AO226" s="223">
        <v>640</v>
      </c>
      <c r="AP226" s="224">
        <v>3.0595813204508771E-2</v>
      </c>
      <c r="AQ226" s="223">
        <v>4421</v>
      </c>
      <c r="AR226" s="224">
        <v>0.75019794140934293</v>
      </c>
      <c r="AS226" s="223">
        <v>240004.25060727997</v>
      </c>
      <c r="AT226" s="224">
        <v>0.12330867965085734</v>
      </c>
      <c r="AU226" s="225">
        <v>341731.2144696652</v>
      </c>
      <c r="AV226" s="226">
        <v>7.0588514795054902E-2</v>
      </c>
    </row>
    <row r="227" spans="2:49" hidden="1" outlineLevel="1" x14ac:dyDescent="0.2">
      <c r="B227" s="43" t="s">
        <v>53</v>
      </c>
      <c r="C227" s="223">
        <v>130931</v>
      </c>
      <c r="D227" s="224">
        <v>6.8449442236602653E-2</v>
      </c>
      <c r="E227" s="223">
        <v>9195</v>
      </c>
      <c r="F227" s="224">
        <v>0.20590163934426231</v>
      </c>
      <c r="G227" s="223">
        <v>13494</v>
      </c>
      <c r="H227" s="224">
        <v>0.17820658342792273</v>
      </c>
      <c r="I227" s="223">
        <v>52542</v>
      </c>
      <c r="J227" s="224">
        <v>9.7574732092498673E-2</v>
      </c>
      <c r="K227" s="223">
        <v>20921</v>
      </c>
      <c r="L227" s="224">
        <v>-0.16023762694175736</v>
      </c>
      <c r="M227" s="223">
        <v>131525</v>
      </c>
      <c r="N227" s="224">
        <v>0.15272701776527398</v>
      </c>
      <c r="O227" s="223">
        <v>2245</v>
      </c>
      <c r="P227" s="224">
        <v>-0.40952130457653868</v>
      </c>
      <c r="Q227" s="223">
        <v>19347</v>
      </c>
      <c r="R227" s="224">
        <v>1.102633779264206E-2</v>
      </c>
      <c r="S227" s="223">
        <v>2882.2125739622797</v>
      </c>
      <c r="T227" s="224">
        <v>0.35145913031705844</v>
      </c>
      <c r="U227" s="223">
        <v>858</v>
      </c>
      <c r="V227" s="224">
        <v>-0.19887955182072825</v>
      </c>
      <c r="W227" s="223">
        <v>793</v>
      </c>
      <c r="X227" s="224">
        <v>-0.15458422174840081</v>
      </c>
      <c r="Y227" s="223">
        <v>1014</v>
      </c>
      <c r="Z227" s="224">
        <v>8.566037735849056</v>
      </c>
      <c r="AA227" s="223">
        <v>209</v>
      </c>
      <c r="AB227" s="224">
        <v>16.416666666666668</v>
      </c>
      <c r="AC227" s="223">
        <v>3638</v>
      </c>
      <c r="AD227" s="224">
        <v>0.32628508931826472</v>
      </c>
      <c r="AE227" s="223">
        <v>3064</v>
      </c>
      <c r="AF227" s="224">
        <v>-0.23419145213696579</v>
      </c>
      <c r="AG227" s="223">
        <v>0</v>
      </c>
      <c r="AH227" s="224" t="s">
        <v>121</v>
      </c>
      <c r="AI227" s="223">
        <v>0</v>
      </c>
      <c r="AJ227" s="224" t="s">
        <v>121</v>
      </c>
      <c r="AK227" s="223">
        <v>15774</v>
      </c>
      <c r="AL227" s="224">
        <v>0.51862905555020689</v>
      </c>
      <c r="AM227" s="223">
        <v>376</v>
      </c>
      <c r="AN227" s="224">
        <v>-9.1787439613526534E-2</v>
      </c>
      <c r="AO227" s="223">
        <v>609</v>
      </c>
      <c r="AP227" s="224">
        <v>-3.2733224222586399E-3</v>
      </c>
      <c r="AQ227" s="223">
        <v>4137</v>
      </c>
      <c r="AR227" s="224">
        <v>0.24308894230769229</v>
      </c>
      <c r="AS227" s="223">
        <v>279766.20955360075</v>
      </c>
      <c r="AT227" s="224">
        <v>0.10791487696765545</v>
      </c>
      <c r="AU227" s="225">
        <v>410697.27800304285</v>
      </c>
      <c r="AV227" s="226">
        <v>9.5020383113148643E-2</v>
      </c>
    </row>
    <row r="228" spans="2:49" hidden="1" outlineLevel="1" x14ac:dyDescent="0.2">
      <c r="B228" s="43" t="s">
        <v>54</v>
      </c>
      <c r="C228" s="223">
        <v>99705</v>
      </c>
      <c r="D228" s="224">
        <v>4.9316452498973984E-2</v>
      </c>
      <c r="E228" s="223">
        <v>11479</v>
      </c>
      <c r="F228" s="224">
        <v>0.1167428738204106</v>
      </c>
      <c r="G228" s="223">
        <v>14713</v>
      </c>
      <c r="H228" s="224">
        <v>0.15686428683755316</v>
      </c>
      <c r="I228" s="223">
        <v>44924</v>
      </c>
      <c r="J228" s="224">
        <v>-6.2501304284313108E-2</v>
      </c>
      <c r="K228" s="223">
        <v>15172</v>
      </c>
      <c r="L228" s="224">
        <v>-0.14634558037472567</v>
      </c>
      <c r="M228" s="223">
        <v>122743</v>
      </c>
      <c r="N228" s="224">
        <v>0.20461459948574001</v>
      </c>
      <c r="O228" s="223">
        <v>1716</v>
      </c>
      <c r="P228" s="224">
        <v>-0.36748986361960934</v>
      </c>
      <c r="Q228" s="223">
        <v>11118</v>
      </c>
      <c r="R228" s="224">
        <v>-4.4763295815791748E-2</v>
      </c>
      <c r="S228" s="223">
        <v>4081.8880048526512</v>
      </c>
      <c r="T228" s="224">
        <v>0.36888536077919065</v>
      </c>
      <c r="U228" s="223">
        <v>1431</v>
      </c>
      <c r="V228" s="224">
        <v>0</v>
      </c>
      <c r="W228" s="223">
        <v>1129</v>
      </c>
      <c r="X228" s="224">
        <v>-0.16678966789667893</v>
      </c>
      <c r="Y228" s="223">
        <v>1322</v>
      </c>
      <c r="Z228" s="224">
        <v>8.0547945205479454</v>
      </c>
      <c r="AA228" s="223">
        <v>192</v>
      </c>
      <c r="AB228" s="224">
        <v>3.0851063829787231</v>
      </c>
      <c r="AC228" s="223">
        <v>3837</v>
      </c>
      <c r="AD228" s="224">
        <v>0.14639976097998209</v>
      </c>
      <c r="AE228" s="223">
        <v>2587</v>
      </c>
      <c r="AF228" s="224">
        <v>-0.13996010638297873</v>
      </c>
      <c r="AG228" s="223">
        <v>0</v>
      </c>
      <c r="AH228" s="224" t="s">
        <v>121</v>
      </c>
      <c r="AI228" s="223">
        <v>0</v>
      </c>
      <c r="AJ228" s="224" t="s">
        <v>121</v>
      </c>
      <c r="AK228" s="223">
        <v>12603</v>
      </c>
      <c r="AL228" s="224">
        <v>0.4827058823529411</v>
      </c>
      <c r="AM228" s="223">
        <v>517</v>
      </c>
      <c r="AN228" s="224">
        <v>-0.5713101160862355</v>
      </c>
      <c r="AO228" s="223">
        <v>660</v>
      </c>
      <c r="AP228" s="224">
        <v>9.8169717138103074E-2</v>
      </c>
      <c r="AQ228" s="223">
        <v>4300</v>
      </c>
      <c r="AR228" s="224">
        <v>0.28511655708308425</v>
      </c>
      <c r="AS228" s="223">
        <v>250453.89100138552</v>
      </c>
      <c r="AT228" s="224">
        <v>9.8836397670461817E-2</v>
      </c>
      <c r="AU228" s="225">
        <v>350158.94031783787</v>
      </c>
      <c r="AV228" s="226">
        <v>8.4266616210212808E-2</v>
      </c>
    </row>
    <row r="229" spans="2:49" hidden="1" outlineLevel="1" x14ac:dyDescent="0.2">
      <c r="B229" s="43" t="s">
        <v>55</v>
      </c>
      <c r="C229" s="223">
        <v>80659</v>
      </c>
      <c r="D229" s="224">
        <v>-4.0938384342821821E-2</v>
      </c>
      <c r="E229" s="223">
        <v>8419</v>
      </c>
      <c r="F229" s="224">
        <v>0.53603357051632905</v>
      </c>
      <c r="G229" s="223">
        <v>10115</v>
      </c>
      <c r="H229" s="224">
        <v>0.18664946034725483</v>
      </c>
      <c r="I229" s="223">
        <v>32406</v>
      </c>
      <c r="J229" s="224">
        <v>-0.22117811050493885</v>
      </c>
      <c r="K229" s="223">
        <v>11149</v>
      </c>
      <c r="L229" s="224">
        <v>-0.30043295475936505</v>
      </c>
      <c r="M229" s="223">
        <v>110236</v>
      </c>
      <c r="N229" s="224">
        <v>0.15374793293282818</v>
      </c>
      <c r="O229" s="223">
        <v>2406</v>
      </c>
      <c r="P229" s="224">
        <v>-0.276173285198556</v>
      </c>
      <c r="Q229" s="223">
        <v>8691</v>
      </c>
      <c r="R229" s="224">
        <v>-6.2560673066551664E-2</v>
      </c>
      <c r="S229" s="223">
        <v>2853.5419568087846</v>
      </c>
      <c r="T229" s="224">
        <v>1.3330242131280068</v>
      </c>
      <c r="U229" s="223">
        <v>1091</v>
      </c>
      <c r="V229" s="224">
        <v>0.88428324697754745</v>
      </c>
      <c r="W229" s="223">
        <v>536</v>
      </c>
      <c r="X229" s="224">
        <v>0.46049046321525888</v>
      </c>
      <c r="Y229" s="223">
        <v>1008</v>
      </c>
      <c r="Z229" s="224">
        <v>13.19718309859155</v>
      </c>
      <c r="AA229" s="223">
        <v>204</v>
      </c>
      <c r="AB229" s="224">
        <v>0</v>
      </c>
      <c r="AC229" s="223">
        <v>2701</v>
      </c>
      <c r="AD229" s="224">
        <v>4.8117966627861941E-2</v>
      </c>
      <c r="AE229" s="223">
        <v>2205</v>
      </c>
      <c r="AF229" s="224">
        <v>-0.28246013667425973</v>
      </c>
      <c r="AG229" s="223">
        <v>0</v>
      </c>
      <c r="AH229" s="224" t="s">
        <v>121</v>
      </c>
      <c r="AI229" s="223">
        <v>0</v>
      </c>
      <c r="AJ229" s="224" t="s">
        <v>121</v>
      </c>
      <c r="AK229" s="223">
        <v>7629</v>
      </c>
      <c r="AL229" s="224">
        <v>0.47249565720903308</v>
      </c>
      <c r="AM229" s="223">
        <v>505</v>
      </c>
      <c r="AN229" s="224">
        <v>2.2267206477732726E-2</v>
      </c>
      <c r="AO229" s="223">
        <v>567</v>
      </c>
      <c r="AP229" s="224">
        <v>0.31554524361948966</v>
      </c>
      <c r="AQ229" s="223">
        <v>2535</v>
      </c>
      <c r="AR229" s="224">
        <v>0.73155737704918034</v>
      </c>
      <c r="AS229" s="223">
        <v>202418.19656935934</v>
      </c>
      <c r="AT229" s="224">
        <v>4.2658275923398881E-2</v>
      </c>
      <c r="AU229" s="225">
        <v>283077.15563097497</v>
      </c>
      <c r="AV229" s="226">
        <v>1.7389610506263864E-2</v>
      </c>
    </row>
    <row r="230" spans="2:49" hidden="1" outlineLevel="1" x14ac:dyDescent="0.2">
      <c r="B230" s="43" t="s">
        <v>56</v>
      </c>
      <c r="C230" s="223">
        <v>79266</v>
      </c>
      <c r="D230" s="224">
        <v>0.12290692732681685</v>
      </c>
      <c r="E230" s="223">
        <v>8902</v>
      </c>
      <c r="F230" s="224">
        <v>0.280126545872879</v>
      </c>
      <c r="G230" s="223">
        <v>8236</v>
      </c>
      <c r="H230" s="224">
        <v>0.11072151045178691</v>
      </c>
      <c r="I230" s="223">
        <v>54826</v>
      </c>
      <c r="J230" s="224">
        <v>-1.9738959413552637E-2</v>
      </c>
      <c r="K230" s="223">
        <v>16906</v>
      </c>
      <c r="L230" s="224">
        <v>-0.26035787723673276</v>
      </c>
      <c r="M230" s="223">
        <v>122691</v>
      </c>
      <c r="N230" s="224">
        <v>0.16551088649922097</v>
      </c>
      <c r="O230" s="223">
        <v>1830</v>
      </c>
      <c r="P230" s="224">
        <v>-0.29042264443582788</v>
      </c>
      <c r="Q230" s="223">
        <v>6200</v>
      </c>
      <c r="R230" s="224">
        <v>-0.21269841269841272</v>
      </c>
      <c r="S230" s="223">
        <v>1329.335179193245</v>
      </c>
      <c r="T230" s="224">
        <v>-0.14923718988059875</v>
      </c>
      <c r="U230" s="223">
        <v>950</v>
      </c>
      <c r="V230" s="224">
        <v>-0.15102770330652371</v>
      </c>
      <c r="W230" s="223">
        <v>120</v>
      </c>
      <c r="X230" s="224">
        <v>1.4</v>
      </c>
      <c r="Y230" s="223">
        <v>63</v>
      </c>
      <c r="Z230" s="224">
        <v>8.6206896551724199E-2</v>
      </c>
      <c r="AA230" s="223">
        <v>195</v>
      </c>
      <c r="AB230" s="224">
        <v>-0.40548780487804881</v>
      </c>
      <c r="AC230" s="223">
        <v>3019</v>
      </c>
      <c r="AD230" s="224">
        <v>-3.9590894094357898E-3</v>
      </c>
      <c r="AE230" s="223">
        <v>2814</v>
      </c>
      <c r="AF230" s="224">
        <v>-1.5739769150052485E-2</v>
      </c>
      <c r="AG230" s="223">
        <v>0</v>
      </c>
      <c r="AH230" s="224" t="s">
        <v>121</v>
      </c>
      <c r="AI230" s="223">
        <v>0</v>
      </c>
      <c r="AJ230" s="224" t="s">
        <v>121</v>
      </c>
      <c r="AK230" s="223">
        <v>6492</v>
      </c>
      <c r="AL230" s="224">
        <v>5.7328990228012966E-2</v>
      </c>
      <c r="AM230" s="223">
        <v>491</v>
      </c>
      <c r="AN230" s="224">
        <v>0.4526627218934911</v>
      </c>
      <c r="AO230" s="223">
        <v>392</v>
      </c>
      <c r="AP230" s="224">
        <v>-2.0000000000000018E-2</v>
      </c>
      <c r="AQ230" s="223">
        <v>2859</v>
      </c>
      <c r="AR230" s="224">
        <v>0.79135338345864659</v>
      </c>
      <c r="AS230" s="223">
        <v>236987.38582370366</v>
      </c>
      <c r="AT230" s="224">
        <v>5.4185956907828903E-2</v>
      </c>
      <c r="AU230" s="225">
        <v>316253.50873063115</v>
      </c>
      <c r="AV230" s="226">
        <v>7.0609002793396103E-2</v>
      </c>
    </row>
    <row r="231" spans="2:49" s="222" customFormat="1" ht="15" customHeight="1" collapsed="1" x14ac:dyDescent="0.2">
      <c r="B231" s="30" t="s">
        <v>79</v>
      </c>
      <c r="C231" s="31">
        <v>457734</v>
      </c>
      <c r="D231" s="32">
        <v>-1.2985276740354879E-2</v>
      </c>
      <c r="E231" s="31">
        <v>68997</v>
      </c>
      <c r="F231" s="32">
        <v>0.17112789612153101</v>
      </c>
      <c r="G231" s="31">
        <v>90530</v>
      </c>
      <c r="H231" s="32">
        <v>0.12776241373296449</v>
      </c>
      <c r="I231" s="31">
        <v>445058</v>
      </c>
      <c r="J231" s="32">
        <v>-2.2888322472028877E-3</v>
      </c>
      <c r="K231" s="31">
        <v>129471</v>
      </c>
      <c r="L231" s="32">
        <v>-8.1974303704123841E-2</v>
      </c>
      <c r="M231" s="31">
        <v>775656</v>
      </c>
      <c r="N231" s="32">
        <v>3.1543538230536239E-3</v>
      </c>
      <c r="O231" s="31">
        <v>7900</v>
      </c>
      <c r="P231" s="32">
        <v>-0.31441464896294369</v>
      </c>
      <c r="Q231" s="31">
        <v>76112</v>
      </c>
      <c r="R231" s="32">
        <v>-0.18935787242653712</v>
      </c>
      <c r="S231" s="31">
        <v>345180.0530059624</v>
      </c>
      <c r="T231" s="32">
        <v>0.1386595958548178</v>
      </c>
      <c r="U231" s="31">
        <v>121230</v>
      </c>
      <c r="V231" s="32">
        <v>9.9701557525013751E-2</v>
      </c>
      <c r="W231" s="31">
        <v>71018</v>
      </c>
      <c r="X231" s="32">
        <v>0.4417849239701972</v>
      </c>
      <c r="Y231" s="31">
        <v>59999</v>
      </c>
      <c r="Z231" s="32">
        <v>7.9390494009282886E-2</v>
      </c>
      <c r="AA231" s="31">
        <v>92929</v>
      </c>
      <c r="AB231" s="32">
        <v>5.5291846468316974E-2</v>
      </c>
      <c r="AC231" s="31">
        <v>26924</v>
      </c>
      <c r="AD231" s="32">
        <v>-3.7372802960221607E-3</v>
      </c>
      <c r="AE231" s="31">
        <v>27458</v>
      </c>
      <c r="AF231" s="32">
        <v>1.3584348468069329E-2</v>
      </c>
      <c r="AG231" s="31">
        <v>0</v>
      </c>
      <c r="AH231" s="32" t="e">
        <v>#DIV/0!</v>
      </c>
      <c r="AI231" s="31">
        <v>0</v>
      </c>
      <c r="AJ231" s="32" t="e">
        <v>#DIV/0!</v>
      </c>
      <c r="AK231" s="31">
        <v>57019</v>
      </c>
      <c r="AL231" s="32">
        <v>0.27056175769325042</v>
      </c>
      <c r="AM231" s="31">
        <v>6791</v>
      </c>
      <c r="AN231" s="32">
        <v>0.26414743112434858</v>
      </c>
      <c r="AO231" s="31">
        <v>3559</v>
      </c>
      <c r="AP231" s="32">
        <v>0.18003978779840857</v>
      </c>
      <c r="AQ231" s="31">
        <v>18220</v>
      </c>
      <c r="AR231" s="32">
        <v>0.35980297037092313</v>
      </c>
      <c r="AS231" s="31">
        <v>2078881.5070227182</v>
      </c>
      <c r="AT231" s="32">
        <v>2.4652153568130997E-2</v>
      </c>
      <c r="AU231" s="31">
        <v>2536615.5959208994</v>
      </c>
      <c r="AV231" s="32">
        <v>1.7649582829510013E-2</v>
      </c>
      <c r="AW231" s="216"/>
    </row>
    <row r="232" spans="2:49" hidden="1" outlineLevel="1" x14ac:dyDescent="0.2">
      <c r="B232" s="43" t="s">
        <v>58</v>
      </c>
      <c r="C232" s="223">
        <v>78455</v>
      </c>
      <c r="D232" s="224">
        <v>-0.22255583962582004</v>
      </c>
      <c r="E232" s="223">
        <v>9558</v>
      </c>
      <c r="F232" s="224">
        <v>0.39227967953386744</v>
      </c>
      <c r="G232" s="223">
        <v>12029</v>
      </c>
      <c r="H232" s="224">
        <v>0.18105056455571922</v>
      </c>
      <c r="I232" s="223">
        <v>58063</v>
      </c>
      <c r="J232" s="224">
        <v>-1.2517219680606817E-2</v>
      </c>
      <c r="K232" s="223">
        <v>26976</v>
      </c>
      <c r="L232" s="224">
        <v>-6.7928961371017893E-2</v>
      </c>
      <c r="M232" s="223">
        <v>107038</v>
      </c>
      <c r="N232" s="224">
        <v>2.2818920210224469E-2</v>
      </c>
      <c r="O232" s="223">
        <v>886</v>
      </c>
      <c r="P232" s="224">
        <v>-0.40814963259853043</v>
      </c>
      <c r="Q232" s="223">
        <v>9919</v>
      </c>
      <c r="R232" s="224">
        <v>-0.24639112596869772</v>
      </c>
      <c r="S232" s="223">
        <v>18182.622181252445</v>
      </c>
      <c r="T232" s="224">
        <v>-0.27999881437373497</v>
      </c>
      <c r="U232" s="223">
        <v>8025</v>
      </c>
      <c r="V232" s="224">
        <v>-0.43318265291707869</v>
      </c>
      <c r="W232" s="223">
        <v>3841</v>
      </c>
      <c r="X232" s="224">
        <v>0.20445280652242093</v>
      </c>
      <c r="Y232" s="223">
        <v>3082</v>
      </c>
      <c r="Z232" s="224">
        <v>-0.14908890115958029</v>
      </c>
      <c r="AA232" s="223">
        <v>3235</v>
      </c>
      <c r="AB232" s="224">
        <v>-0.24486461251167135</v>
      </c>
      <c r="AC232" s="223">
        <v>3171</v>
      </c>
      <c r="AD232" s="224">
        <v>-0.21568142468464013</v>
      </c>
      <c r="AE232" s="223">
        <v>3211</v>
      </c>
      <c r="AF232" s="224">
        <v>-8.8043169554103962E-2</v>
      </c>
      <c r="AG232" s="223">
        <v>0</v>
      </c>
      <c r="AH232" s="224" t="s">
        <v>121</v>
      </c>
      <c r="AI232" s="223">
        <v>0</v>
      </c>
      <c r="AJ232" s="224" t="s">
        <v>121</v>
      </c>
      <c r="AK232" s="223">
        <v>9447</v>
      </c>
      <c r="AL232" s="224">
        <v>0.41485697169387459</v>
      </c>
      <c r="AM232" s="223">
        <v>531</v>
      </c>
      <c r="AN232" s="224">
        <v>1.5296367112810794E-2</v>
      </c>
      <c r="AO232" s="223">
        <v>562</v>
      </c>
      <c r="AP232" s="224">
        <v>0.62898550724637681</v>
      </c>
      <c r="AQ232" s="223">
        <v>3339</v>
      </c>
      <c r="AR232" s="224">
        <v>0.91127647395535205</v>
      </c>
      <c r="AS232" s="223">
        <v>262913.24028424243</v>
      </c>
      <c r="AT232" s="224">
        <v>-1.2379826243500314E-2</v>
      </c>
      <c r="AU232" s="225">
        <v>341368.01772840274</v>
      </c>
      <c r="AV232" s="226">
        <v>-7.0153116122259829E-2</v>
      </c>
    </row>
    <row r="233" spans="2:49" hidden="1" outlineLevel="1" x14ac:dyDescent="0.2">
      <c r="B233" s="43" t="s">
        <v>59</v>
      </c>
      <c r="C233" s="223">
        <v>83209</v>
      </c>
      <c r="D233" s="224">
        <v>0.23672007371956849</v>
      </c>
      <c r="E233" s="223">
        <v>10909</v>
      </c>
      <c r="F233" s="224">
        <v>0.14374082616900807</v>
      </c>
      <c r="G233" s="223">
        <v>12232</v>
      </c>
      <c r="H233" s="224">
        <v>6.4114832535885125E-2</v>
      </c>
      <c r="I233" s="223">
        <v>71248</v>
      </c>
      <c r="J233" s="224">
        <v>-4.4177030090822522E-2</v>
      </c>
      <c r="K233" s="223">
        <v>19649</v>
      </c>
      <c r="L233" s="224">
        <v>-0.33329940282301851</v>
      </c>
      <c r="M233" s="223">
        <v>104675</v>
      </c>
      <c r="N233" s="224">
        <v>-0.15697533946490982</v>
      </c>
      <c r="O233" s="223">
        <v>954</v>
      </c>
      <c r="P233" s="224">
        <v>-0.37360472751149043</v>
      </c>
      <c r="Q233" s="223">
        <v>12003</v>
      </c>
      <c r="R233" s="224">
        <v>-1.1366444279713339E-2</v>
      </c>
      <c r="S233" s="223">
        <v>62902.732279774304</v>
      </c>
      <c r="T233" s="224">
        <v>0.2032394344237447</v>
      </c>
      <c r="U233" s="223">
        <v>20769</v>
      </c>
      <c r="V233" s="224">
        <v>0.20658804392029273</v>
      </c>
      <c r="W233" s="223">
        <v>12991</v>
      </c>
      <c r="X233" s="224">
        <v>0.42304743126300792</v>
      </c>
      <c r="Y233" s="223">
        <v>11634</v>
      </c>
      <c r="Z233" s="224">
        <v>0.10264429911856698</v>
      </c>
      <c r="AA233" s="223">
        <v>17508</v>
      </c>
      <c r="AB233" s="224">
        <v>0.13806552262090488</v>
      </c>
      <c r="AC233" s="223">
        <v>4035</v>
      </c>
      <c r="AD233" s="224">
        <v>6.8308181096107923E-2</v>
      </c>
      <c r="AE233" s="223">
        <v>4612</v>
      </c>
      <c r="AF233" s="224">
        <v>-2.0390824129141838E-2</v>
      </c>
      <c r="AG233" s="223">
        <v>0</v>
      </c>
      <c r="AH233" s="224" t="s">
        <v>121</v>
      </c>
      <c r="AI233" s="223">
        <v>0</v>
      </c>
      <c r="AJ233" s="224" t="s">
        <v>121</v>
      </c>
      <c r="AK233" s="223">
        <v>8675</v>
      </c>
      <c r="AL233" s="224">
        <v>0.22945011337868482</v>
      </c>
      <c r="AM233" s="223">
        <v>785</v>
      </c>
      <c r="AN233" s="224">
        <v>-0.34144295302013428</v>
      </c>
      <c r="AO233" s="223">
        <v>572</v>
      </c>
      <c r="AP233" s="224">
        <v>0.54594594594594592</v>
      </c>
      <c r="AQ233" s="223">
        <v>2697</v>
      </c>
      <c r="AR233" s="224">
        <v>0.69196988707653695</v>
      </c>
      <c r="AS233" s="223">
        <v>315948.65201491897</v>
      </c>
      <c r="AT233" s="224">
        <v>-5.3631049884009685E-2</v>
      </c>
      <c r="AU233" s="225">
        <v>399157.88873499271</v>
      </c>
      <c r="AV233" s="226">
        <v>-4.930455498373898E-3</v>
      </c>
    </row>
    <row r="234" spans="2:49" hidden="1" outlineLevel="1" x14ac:dyDescent="0.2">
      <c r="B234" s="43" t="s">
        <v>60</v>
      </c>
      <c r="C234" s="223">
        <v>48491</v>
      </c>
      <c r="D234" s="224">
        <v>0.11934165877980663</v>
      </c>
      <c r="E234" s="223">
        <v>10584</v>
      </c>
      <c r="F234" s="224">
        <v>0.33873007842145197</v>
      </c>
      <c r="G234" s="223">
        <v>12318</v>
      </c>
      <c r="H234" s="224">
        <v>-1.1078998073217772E-2</v>
      </c>
      <c r="I234" s="223">
        <v>58516</v>
      </c>
      <c r="J234" s="224">
        <v>-0.13864723632884379</v>
      </c>
      <c r="K234" s="223">
        <v>21403</v>
      </c>
      <c r="L234" s="224">
        <v>-7.4700032681263018E-4</v>
      </c>
      <c r="M234" s="223">
        <v>119093</v>
      </c>
      <c r="N234" s="224">
        <v>0.11169919814799267</v>
      </c>
      <c r="O234" s="223">
        <v>1693</v>
      </c>
      <c r="P234" s="224">
        <v>0.1822625698324023</v>
      </c>
      <c r="Q234" s="223">
        <v>13833</v>
      </c>
      <c r="R234" s="224">
        <v>-9.8122310601121421E-2</v>
      </c>
      <c r="S234" s="223">
        <v>55331.60280790204</v>
      </c>
      <c r="T234" s="224">
        <v>0.1421825063889961</v>
      </c>
      <c r="U234" s="223">
        <v>20034</v>
      </c>
      <c r="V234" s="224">
        <v>0.25817999120768698</v>
      </c>
      <c r="W234" s="223">
        <v>10134</v>
      </c>
      <c r="X234" s="224">
        <v>0.21554516012954306</v>
      </c>
      <c r="Y234" s="223">
        <v>10820</v>
      </c>
      <c r="Z234" s="224">
        <v>0.12908275070437236</v>
      </c>
      <c r="AA234" s="223">
        <v>14343</v>
      </c>
      <c r="AB234" s="224">
        <v>-1.7602739726027439E-2</v>
      </c>
      <c r="AC234" s="223">
        <v>3462</v>
      </c>
      <c r="AD234" s="224">
        <v>5.1001821493624755E-2</v>
      </c>
      <c r="AE234" s="223">
        <v>3985</v>
      </c>
      <c r="AF234" s="224">
        <v>-1.4345782834528809E-2</v>
      </c>
      <c r="AG234" s="223">
        <v>0</v>
      </c>
      <c r="AH234" s="224" t="s">
        <v>121</v>
      </c>
      <c r="AI234" s="223">
        <v>0</v>
      </c>
      <c r="AJ234" s="224" t="s">
        <v>121</v>
      </c>
      <c r="AK234" s="223">
        <v>6327</v>
      </c>
      <c r="AL234" s="224">
        <v>1.4592687620269329E-2</v>
      </c>
      <c r="AM234" s="223">
        <v>652</v>
      </c>
      <c r="AN234" s="224">
        <v>-0.35889872173058013</v>
      </c>
      <c r="AO234" s="223">
        <v>618</v>
      </c>
      <c r="AP234" s="224">
        <v>-8.4444444444444433E-2</v>
      </c>
      <c r="AQ234" s="223">
        <v>2030</v>
      </c>
      <c r="AR234" s="224">
        <v>0.44176136363636354</v>
      </c>
      <c r="AS234" s="223">
        <v>309845.67532933404</v>
      </c>
      <c r="AT234" s="224">
        <v>3.7201396182159119E-2</v>
      </c>
      <c r="AU234" s="225">
        <v>358336.79467099282</v>
      </c>
      <c r="AV234" s="226">
        <v>4.7605094250521285E-2</v>
      </c>
    </row>
    <row r="235" spans="2:49" hidden="1" outlineLevel="1" x14ac:dyDescent="0.2">
      <c r="B235" s="43" t="s">
        <v>61</v>
      </c>
      <c r="C235" s="223">
        <v>45765</v>
      </c>
      <c r="D235" s="224">
        <v>1.6119363218543903E-2</v>
      </c>
      <c r="E235" s="223">
        <v>9275</v>
      </c>
      <c r="F235" s="224">
        <v>0.10918440564458254</v>
      </c>
      <c r="G235" s="223">
        <v>14143</v>
      </c>
      <c r="H235" s="224">
        <v>0.10665101721439751</v>
      </c>
      <c r="I235" s="223">
        <v>69790</v>
      </c>
      <c r="J235" s="224">
        <v>0.11311365593798839</v>
      </c>
      <c r="K235" s="223">
        <v>19172</v>
      </c>
      <c r="L235" s="224">
        <v>0.21951529800903247</v>
      </c>
      <c r="M235" s="223">
        <v>111895</v>
      </c>
      <c r="N235" s="224">
        <v>-3.6002894705101873E-2</v>
      </c>
      <c r="O235" s="223">
        <v>676</v>
      </c>
      <c r="P235" s="224">
        <v>-0.48079877112135172</v>
      </c>
      <c r="Q235" s="223">
        <v>16458</v>
      </c>
      <c r="R235" s="224">
        <v>-0.18423791821561342</v>
      </c>
      <c r="S235" s="223">
        <v>58458.230115846221</v>
      </c>
      <c r="T235" s="224">
        <v>0.10502162685365368</v>
      </c>
      <c r="U235" s="223">
        <v>20246</v>
      </c>
      <c r="V235" s="224">
        <v>7.6056338028168913E-2</v>
      </c>
      <c r="W235" s="223">
        <v>10888</v>
      </c>
      <c r="X235" s="224">
        <v>0.28320565704183864</v>
      </c>
      <c r="Y235" s="223">
        <v>9373</v>
      </c>
      <c r="Z235" s="224">
        <v>-0.12914614884325937</v>
      </c>
      <c r="AA235" s="223">
        <v>17951</v>
      </c>
      <c r="AB235" s="224">
        <v>0.20971763595929649</v>
      </c>
      <c r="AC235" s="223">
        <v>3746</v>
      </c>
      <c r="AD235" s="224">
        <v>8.9903986034332251E-2</v>
      </c>
      <c r="AE235" s="223">
        <v>4502</v>
      </c>
      <c r="AF235" s="224">
        <v>0.18504869702553295</v>
      </c>
      <c r="AG235" s="223">
        <v>0</v>
      </c>
      <c r="AH235" s="224" t="s">
        <v>121</v>
      </c>
      <c r="AI235" s="223">
        <v>0</v>
      </c>
      <c r="AJ235" s="224" t="s">
        <v>121</v>
      </c>
      <c r="AK235" s="223">
        <v>9707</v>
      </c>
      <c r="AL235" s="224">
        <v>0.29288758657432079</v>
      </c>
      <c r="AM235" s="223">
        <v>1189</v>
      </c>
      <c r="AN235" s="224">
        <v>0.74340175953079179</v>
      </c>
      <c r="AO235" s="223">
        <v>508</v>
      </c>
      <c r="AP235" s="224">
        <v>-0.20376175548589337</v>
      </c>
      <c r="AQ235" s="223">
        <v>3216</v>
      </c>
      <c r="AR235" s="224">
        <v>0.27923627684964192</v>
      </c>
      <c r="AS235" s="223">
        <v>322736.57897646684</v>
      </c>
      <c r="AT235" s="224">
        <v>4.5831474481951684E-2</v>
      </c>
      <c r="AU235" s="225">
        <v>368501.59509582998</v>
      </c>
      <c r="AV235" s="226">
        <v>4.2047216424958789E-2</v>
      </c>
    </row>
    <row r="236" spans="2:49" collapsed="1" x14ac:dyDescent="0.25">
      <c r="B236" s="145">
        <v>1997</v>
      </c>
      <c r="C236" s="232">
        <v>952997</v>
      </c>
      <c r="D236" s="233">
        <v>1.7979736478078046E-2</v>
      </c>
      <c r="E236" s="232">
        <v>120121</v>
      </c>
      <c r="F236" s="233">
        <v>0.20476405395917952</v>
      </c>
      <c r="G236" s="232">
        <v>143789</v>
      </c>
      <c r="H236" s="233">
        <v>5.7505332058542358E-2</v>
      </c>
      <c r="I236" s="232">
        <v>684039</v>
      </c>
      <c r="J236" s="233">
        <v>-1.1695712101991829E-2</v>
      </c>
      <c r="K236" s="232">
        <v>198900</v>
      </c>
      <c r="L236" s="233">
        <v>-0.15996198923028193</v>
      </c>
      <c r="M236" s="232">
        <v>1411290</v>
      </c>
      <c r="N236" s="233">
        <v>8.298187778555377E-2</v>
      </c>
      <c r="O236" s="232">
        <v>17779</v>
      </c>
      <c r="P236" s="233">
        <v>-0.26642185179072453</v>
      </c>
      <c r="Q236" s="232">
        <v>134374</v>
      </c>
      <c r="R236" s="233">
        <v>-6.2020536231580548E-2</v>
      </c>
      <c r="S236" s="232">
        <v>360865.20561631495</v>
      </c>
      <c r="T236" s="233">
        <v>6.374356069712972E-2</v>
      </c>
      <c r="U236" s="232">
        <v>135127</v>
      </c>
      <c r="V236" s="233">
        <v>9.3287053892893823E-2</v>
      </c>
      <c r="W236" s="232">
        <v>67216</v>
      </c>
      <c r="X236" s="233">
        <v>2.0573632346912341E-2</v>
      </c>
      <c r="Y236" s="232">
        <v>65656</v>
      </c>
      <c r="Z236" s="233">
        <v>9.1755628720609161E-2</v>
      </c>
      <c r="AA236" s="232">
        <v>92866</v>
      </c>
      <c r="AB236" s="233">
        <v>3.5942171255187283E-2</v>
      </c>
      <c r="AC236" s="232">
        <v>42401</v>
      </c>
      <c r="AD236" s="233">
        <v>7.2932009312491886E-3</v>
      </c>
      <c r="AE236" s="232">
        <v>39916</v>
      </c>
      <c r="AF236" s="233">
        <v>-6.5177170425536946E-2</v>
      </c>
      <c r="AG236" s="232">
        <v>0</v>
      </c>
      <c r="AH236" s="233" t="s">
        <v>121</v>
      </c>
      <c r="AI236" s="232">
        <v>0</v>
      </c>
      <c r="AJ236" s="233" t="s">
        <v>121</v>
      </c>
      <c r="AK236" s="232">
        <v>118091</v>
      </c>
      <c r="AL236" s="233">
        <v>0.3701082479609239</v>
      </c>
      <c r="AM236" s="232">
        <v>8088</v>
      </c>
      <c r="AN236" s="233">
        <v>-0.18484176577302958</v>
      </c>
      <c r="AO236" s="232">
        <v>6330</v>
      </c>
      <c r="AP236" s="233">
        <v>5.6584877315974058E-2</v>
      </c>
      <c r="AQ236" s="232">
        <v>41999</v>
      </c>
      <c r="AR236" s="233">
        <v>0.58720380937984196</v>
      </c>
      <c r="AS236" s="232">
        <v>3327982.3326975871</v>
      </c>
      <c r="AT236" s="233">
        <v>4.3964724730646498E-2</v>
      </c>
      <c r="AU236" s="234">
        <v>4280979.3506773235</v>
      </c>
      <c r="AV236" s="235">
        <v>3.8066024540305943E-2</v>
      </c>
    </row>
    <row r="237" spans="2:49" hidden="1" outlineLevel="1" x14ac:dyDescent="0.2">
      <c r="B237" s="43" t="s">
        <v>49</v>
      </c>
      <c r="C237" s="223">
        <v>56815</v>
      </c>
      <c r="D237" s="224">
        <v>-2.3354639320081194E-3</v>
      </c>
      <c r="E237" s="223">
        <v>9537</v>
      </c>
      <c r="F237" s="224">
        <v>0.11622191011235961</v>
      </c>
      <c r="G237" s="223">
        <v>14820</v>
      </c>
      <c r="H237" s="224">
        <v>0.17451260104612465</v>
      </c>
      <c r="I237" s="223">
        <v>61433</v>
      </c>
      <c r="J237" s="224">
        <v>1.7119488733257082E-2</v>
      </c>
      <c r="K237" s="223">
        <v>13109</v>
      </c>
      <c r="L237" s="224">
        <v>-0.13750904664780572</v>
      </c>
      <c r="M237" s="223">
        <v>103859</v>
      </c>
      <c r="N237" s="224">
        <v>-5.7609247967479682E-2</v>
      </c>
      <c r="O237" s="223">
        <v>729</v>
      </c>
      <c r="P237" s="224">
        <v>-0.578368999421631</v>
      </c>
      <c r="Q237" s="223">
        <v>9210</v>
      </c>
      <c r="R237" s="224">
        <v>-0.16515591007976793</v>
      </c>
      <c r="S237" s="223">
        <v>61994.841376272059</v>
      </c>
      <c r="T237" s="224">
        <v>0.18814249367710523</v>
      </c>
      <c r="U237" s="223">
        <v>21691</v>
      </c>
      <c r="V237" s="224">
        <v>0.21599955151922856</v>
      </c>
      <c r="W237" s="223">
        <v>12748</v>
      </c>
      <c r="X237" s="224">
        <v>0.42563184969805423</v>
      </c>
      <c r="Y237" s="223">
        <v>11286</v>
      </c>
      <c r="Z237" s="224">
        <v>0.19974487084086312</v>
      </c>
      <c r="AA237" s="223">
        <v>16269</v>
      </c>
      <c r="AB237" s="224">
        <v>1.7448405253283283E-2</v>
      </c>
      <c r="AC237" s="223">
        <v>3802</v>
      </c>
      <c r="AD237" s="224">
        <v>6.171460485897784E-2</v>
      </c>
      <c r="AE237" s="223">
        <v>5080</v>
      </c>
      <c r="AF237" s="224">
        <v>0.40022050716648283</v>
      </c>
      <c r="AG237" s="223">
        <v>0</v>
      </c>
      <c r="AH237" s="224" t="s">
        <v>121</v>
      </c>
      <c r="AI237" s="223">
        <v>0</v>
      </c>
      <c r="AJ237" s="224" t="s">
        <v>121</v>
      </c>
      <c r="AK237" s="223">
        <v>8536</v>
      </c>
      <c r="AL237" s="224">
        <v>0.20073146715431145</v>
      </c>
      <c r="AM237" s="223">
        <v>562</v>
      </c>
      <c r="AN237" s="224">
        <v>-0.38105726872246692</v>
      </c>
      <c r="AO237" s="223">
        <v>411</v>
      </c>
      <c r="AP237" s="224">
        <v>0.38383838383838387</v>
      </c>
      <c r="AQ237" s="223">
        <v>2780</v>
      </c>
      <c r="AR237" s="224">
        <v>9.5782420181316441E-2</v>
      </c>
      <c r="AS237" s="223">
        <v>295862</v>
      </c>
      <c r="AT237" s="224">
        <v>2.0333418400777958E-2</v>
      </c>
      <c r="AU237" s="225">
        <v>352677</v>
      </c>
      <c r="AV237" s="226">
        <v>1.6612186305539733E-2</v>
      </c>
    </row>
    <row r="238" spans="2:49" hidden="1" outlineLevel="1" x14ac:dyDescent="0.2">
      <c r="B238" s="43" t="s">
        <v>50</v>
      </c>
      <c r="C238" s="223">
        <v>62430</v>
      </c>
      <c r="D238" s="224">
        <v>-2.7793751198006422E-3</v>
      </c>
      <c r="E238" s="223">
        <v>9710</v>
      </c>
      <c r="F238" s="224">
        <v>0.16945682283511987</v>
      </c>
      <c r="G238" s="223">
        <v>12437</v>
      </c>
      <c r="H238" s="224">
        <v>0.29579078974786421</v>
      </c>
      <c r="I238" s="223">
        <v>68344</v>
      </c>
      <c r="J238" s="224">
        <v>-1.4902258714899475E-3</v>
      </c>
      <c r="K238" s="223">
        <v>12068</v>
      </c>
      <c r="L238" s="224">
        <v>0.33628612556748982</v>
      </c>
      <c r="M238" s="223">
        <v>116755</v>
      </c>
      <c r="N238" s="224">
        <v>0.20833117723156525</v>
      </c>
      <c r="O238" s="223">
        <v>897</v>
      </c>
      <c r="P238" s="224">
        <v>-0.34952864394488758</v>
      </c>
      <c r="Q238" s="223">
        <v>6574</v>
      </c>
      <c r="R238" s="224">
        <v>-0.25464852607709754</v>
      </c>
      <c r="S238" s="223">
        <v>60742.508951536511</v>
      </c>
      <c r="T238" s="224">
        <v>0.29214792565319669</v>
      </c>
      <c r="U238" s="223">
        <v>19611</v>
      </c>
      <c r="V238" s="224">
        <v>0.14543543017347127</v>
      </c>
      <c r="W238" s="223">
        <v>15702</v>
      </c>
      <c r="X238" s="224">
        <v>1.0888652387920712</v>
      </c>
      <c r="Y238" s="223">
        <v>9036</v>
      </c>
      <c r="Z238" s="224">
        <v>0.27465086754126111</v>
      </c>
      <c r="AA238" s="223">
        <v>16392</v>
      </c>
      <c r="AB238" s="224">
        <v>7.2634471927758071E-2</v>
      </c>
      <c r="AC238" s="223">
        <v>4330</v>
      </c>
      <c r="AD238" s="224">
        <v>1.2391863455693208E-2</v>
      </c>
      <c r="AE238" s="223">
        <v>3697</v>
      </c>
      <c r="AF238" s="224">
        <v>-5.0834403080872947E-2</v>
      </c>
      <c r="AG238" s="223">
        <v>0</v>
      </c>
      <c r="AH238" s="224" t="s">
        <v>121</v>
      </c>
      <c r="AI238" s="223">
        <v>0</v>
      </c>
      <c r="AJ238" s="224" t="s">
        <v>121</v>
      </c>
      <c r="AK238" s="223">
        <v>9150</v>
      </c>
      <c r="AL238" s="224">
        <v>0.48732119635890769</v>
      </c>
      <c r="AM238" s="223">
        <v>2687</v>
      </c>
      <c r="AN238" s="224">
        <v>4.2893700787401574</v>
      </c>
      <c r="AO238" s="223">
        <v>395</v>
      </c>
      <c r="AP238" s="224">
        <v>0.21913580246913589</v>
      </c>
      <c r="AQ238" s="223">
        <v>2372</v>
      </c>
      <c r="AR238" s="224">
        <v>0.13438546150167374</v>
      </c>
      <c r="AS238" s="223">
        <v>310164.197816592</v>
      </c>
      <c r="AT238" s="224">
        <v>0.16401848272356623</v>
      </c>
      <c r="AU238" s="225">
        <v>372594.19503721688</v>
      </c>
      <c r="AV238" s="226">
        <v>0.13228504422272791</v>
      </c>
    </row>
    <row r="239" spans="2:49" hidden="1" outlineLevel="1" x14ac:dyDescent="0.2">
      <c r="B239" s="43" t="s">
        <v>51</v>
      </c>
      <c r="C239" s="223">
        <v>82569</v>
      </c>
      <c r="D239" s="224">
        <v>-5.7947699890470994E-2</v>
      </c>
      <c r="E239" s="223">
        <v>9424</v>
      </c>
      <c r="F239" s="224">
        <v>2.8732574225815988E-3</v>
      </c>
      <c r="G239" s="223">
        <v>12551</v>
      </c>
      <c r="H239" s="224">
        <v>0.12645844552145036</v>
      </c>
      <c r="I239" s="223">
        <v>57664</v>
      </c>
      <c r="J239" s="224">
        <v>8.2668368975422846E-2</v>
      </c>
      <c r="K239" s="223">
        <v>17094</v>
      </c>
      <c r="L239" s="224">
        <v>-0.19550075301204817</v>
      </c>
      <c r="M239" s="223">
        <v>112341</v>
      </c>
      <c r="N239" s="224">
        <v>-1.7714900277177814E-2</v>
      </c>
      <c r="O239" s="223">
        <v>2065</v>
      </c>
      <c r="P239" s="224">
        <v>-0.22397594889139416</v>
      </c>
      <c r="Q239" s="223">
        <v>8115</v>
      </c>
      <c r="R239" s="224">
        <v>-0.38629660440142177</v>
      </c>
      <c r="S239" s="223">
        <v>27567.515293378776</v>
      </c>
      <c r="T239" s="224">
        <v>9.9115113551172751E-2</v>
      </c>
      <c r="U239" s="223">
        <v>10854</v>
      </c>
      <c r="V239" s="224">
        <v>0.18351324828263005</v>
      </c>
      <c r="W239" s="223">
        <v>4714</v>
      </c>
      <c r="X239" s="224">
        <v>0.28868234007654459</v>
      </c>
      <c r="Y239" s="223">
        <v>4768</v>
      </c>
      <c r="Z239" s="224">
        <v>4.3097790417851778E-2</v>
      </c>
      <c r="AA239" s="223">
        <v>7231</v>
      </c>
      <c r="AB239" s="224">
        <v>-5.8586121598750207E-2</v>
      </c>
      <c r="AC239" s="223">
        <v>4378</v>
      </c>
      <c r="AD239" s="224">
        <v>-5.1559792027729645E-2</v>
      </c>
      <c r="AE239" s="223">
        <v>2371</v>
      </c>
      <c r="AF239" s="224">
        <v>-0.32179633867276891</v>
      </c>
      <c r="AG239" s="223">
        <v>0</v>
      </c>
      <c r="AH239" s="224" t="s">
        <v>121</v>
      </c>
      <c r="AI239" s="223">
        <v>0</v>
      </c>
      <c r="AJ239" s="224" t="s">
        <v>121</v>
      </c>
      <c r="AK239" s="223">
        <v>5177</v>
      </c>
      <c r="AL239" s="224">
        <v>0.25078521381976326</v>
      </c>
      <c r="AM239" s="223">
        <v>385</v>
      </c>
      <c r="AN239" s="224">
        <v>-0.28966789667896675</v>
      </c>
      <c r="AO239" s="223">
        <v>493</v>
      </c>
      <c r="AP239" s="224">
        <v>0.34332425068119887</v>
      </c>
      <c r="AQ239" s="223">
        <v>1786</v>
      </c>
      <c r="AR239" s="224">
        <v>0.18435013262599464</v>
      </c>
      <c r="AS239" s="223">
        <v>261411.16260116405</v>
      </c>
      <c r="AT239" s="224">
        <v>-1.3734859523047316E-2</v>
      </c>
      <c r="AU239" s="225">
        <v>343980.10465346411</v>
      </c>
      <c r="AV239" s="226">
        <v>-2.4722579612511453E-2</v>
      </c>
    </row>
    <row r="240" spans="2:49" hidden="1" outlineLevel="1" x14ac:dyDescent="0.2">
      <c r="B240" s="43" t="s">
        <v>52</v>
      </c>
      <c r="C240" s="223">
        <v>105541</v>
      </c>
      <c r="D240" s="224">
        <v>7.801599542404225E-2</v>
      </c>
      <c r="E240" s="223">
        <v>8024</v>
      </c>
      <c r="F240" s="224">
        <v>4.5336112558624242E-2</v>
      </c>
      <c r="G240" s="223">
        <v>9136</v>
      </c>
      <c r="H240" s="224">
        <v>0.14185726784151975</v>
      </c>
      <c r="I240" s="223">
        <v>47391</v>
      </c>
      <c r="J240" s="224">
        <v>-0.15894368821765137</v>
      </c>
      <c r="K240" s="223">
        <v>17470</v>
      </c>
      <c r="L240" s="224">
        <v>-0.21288578508673128</v>
      </c>
      <c r="M240" s="223">
        <v>101373</v>
      </c>
      <c r="N240" s="224">
        <v>-0.16688856015779097</v>
      </c>
      <c r="O240" s="223">
        <v>2373</v>
      </c>
      <c r="P240" s="224">
        <v>-0.49542844992557944</v>
      </c>
      <c r="Q240" s="223">
        <v>10623</v>
      </c>
      <c r="R240" s="224">
        <v>-0.22550306211723536</v>
      </c>
      <c r="S240" s="223">
        <v>2184.3391820353077</v>
      </c>
      <c r="T240" s="224">
        <v>0.27259311421894439</v>
      </c>
      <c r="U240" s="223">
        <v>1132</v>
      </c>
      <c r="V240" s="224">
        <v>3.9004329004329001</v>
      </c>
      <c r="W240" s="223">
        <v>847</v>
      </c>
      <c r="X240" s="224">
        <v>-7.0339976553340788E-3</v>
      </c>
      <c r="Y240" s="223">
        <v>148</v>
      </c>
      <c r="Z240" s="224">
        <v>-0.55421686746987953</v>
      </c>
      <c r="AA240" s="223">
        <v>54</v>
      </c>
      <c r="AB240" s="224">
        <v>-0.8193979933110368</v>
      </c>
      <c r="AC240" s="223">
        <v>3335</v>
      </c>
      <c r="AD240" s="224">
        <v>-0.11912308505018487</v>
      </c>
      <c r="AE240" s="223">
        <v>2539</v>
      </c>
      <c r="AF240" s="224">
        <v>-0.27807790730736426</v>
      </c>
      <c r="AG240" s="223">
        <v>0</v>
      </c>
      <c r="AH240" s="224" t="s">
        <v>121</v>
      </c>
      <c r="AI240" s="223">
        <v>0</v>
      </c>
      <c r="AJ240" s="224" t="s">
        <v>121</v>
      </c>
      <c r="AK240" s="223">
        <v>5643</v>
      </c>
      <c r="AL240" s="224">
        <v>6.6931366988088437E-2</v>
      </c>
      <c r="AM240" s="223">
        <v>422</v>
      </c>
      <c r="AN240" s="224">
        <v>-0.27241379310344827</v>
      </c>
      <c r="AO240" s="223">
        <v>621</v>
      </c>
      <c r="AP240" s="224">
        <v>0.25454545454545463</v>
      </c>
      <c r="AQ240" s="223">
        <v>2526</v>
      </c>
      <c r="AR240" s="224">
        <v>0.3315761729045863</v>
      </c>
      <c r="AS240" s="223">
        <v>213658.32469297506</v>
      </c>
      <c r="AT240" s="224">
        <v>-0.15081461015401521</v>
      </c>
      <c r="AU240" s="225">
        <v>319199.40270897036</v>
      </c>
      <c r="AV240" s="226">
        <v>-8.6715022376855466E-2</v>
      </c>
    </row>
    <row r="241" spans="2:49" hidden="1" outlineLevel="1" x14ac:dyDescent="0.2">
      <c r="B241" s="43" t="s">
        <v>53</v>
      </c>
      <c r="C241" s="223">
        <v>122543</v>
      </c>
      <c r="D241" s="224">
        <v>4.6919718755072504E-2</v>
      </c>
      <c r="E241" s="223">
        <v>7625</v>
      </c>
      <c r="F241" s="224">
        <v>-1.0639678214610093E-2</v>
      </c>
      <c r="G241" s="223">
        <v>11453</v>
      </c>
      <c r="H241" s="224">
        <v>2.9853430446902252E-2</v>
      </c>
      <c r="I241" s="223">
        <v>47871</v>
      </c>
      <c r="J241" s="224">
        <v>6.6882103855582686E-2</v>
      </c>
      <c r="K241" s="223">
        <v>24913</v>
      </c>
      <c r="L241" s="224">
        <v>1.4910172322483373E-2</v>
      </c>
      <c r="M241" s="223">
        <v>114099</v>
      </c>
      <c r="N241" s="224">
        <v>-2.4305585913251271E-3</v>
      </c>
      <c r="O241" s="223">
        <v>3802</v>
      </c>
      <c r="P241" s="224">
        <v>-6.6077130926062377E-2</v>
      </c>
      <c r="Q241" s="223">
        <v>19136</v>
      </c>
      <c r="R241" s="224">
        <v>-8.5888984427247572E-2</v>
      </c>
      <c r="S241" s="223">
        <v>2132.6672107991158</v>
      </c>
      <c r="T241" s="224">
        <v>0.84430170650087466</v>
      </c>
      <c r="U241" s="223">
        <v>1071</v>
      </c>
      <c r="V241" s="224">
        <v>5.865384615384615</v>
      </c>
      <c r="W241" s="223">
        <v>938</v>
      </c>
      <c r="X241" s="224">
        <v>0.32861189801699719</v>
      </c>
      <c r="Y241" s="223">
        <v>106</v>
      </c>
      <c r="Z241" s="224">
        <v>-0.5267857142857143</v>
      </c>
      <c r="AA241" s="223">
        <v>12</v>
      </c>
      <c r="AB241" s="224">
        <v>-0.82857142857142851</v>
      </c>
      <c r="AC241" s="223">
        <v>2743</v>
      </c>
      <c r="AD241" s="224">
        <v>-2.971347718429429E-2</v>
      </c>
      <c r="AE241" s="223">
        <v>4001</v>
      </c>
      <c r="AF241" s="224">
        <v>0.36134739707383456</v>
      </c>
      <c r="AG241" s="223">
        <v>0</v>
      </c>
      <c r="AH241" s="224" t="s">
        <v>121</v>
      </c>
      <c r="AI241" s="223">
        <v>0</v>
      </c>
      <c r="AJ241" s="224" t="s">
        <v>121</v>
      </c>
      <c r="AK241" s="223">
        <v>10387</v>
      </c>
      <c r="AL241" s="224">
        <v>0.2863157894736843</v>
      </c>
      <c r="AM241" s="223">
        <v>414</v>
      </c>
      <c r="AN241" s="224">
        <v>-1.8957345971563955E-2</v>
      </c>
      <c r="AO241" s="223">
        <v>611</v>
      </c>
      <c r="AP241" s="224">
        <v>0.50864197530864197</v>
      </c>
      <c r="AQ241" s="223">
        <v>3328</v>
      </c>
      <c r="AR241" s="224">
        <v>1.7211774325429272</v>
      </c>
      <c r="AS241" s="223">
        <v>252515.97877204811</v>
      </c>
      <c r="AT241" s="224">
        <v>3.1987196903246806E-2</v>
      </c>
      <c r="AU241" s="225">
        <v>375059.02569176687</v>
      </c>
      <c r="AV241" s="226">
        <v>3.6818814666814026E-2</v>
      </c>
    </row>
    <row r="242" spans="2:49" hidden="1" outlineLevel="1" x14ac:dyDescent="0.2">
      <c r="B242" s="43" t="s">
        <v>54</v>
      </c>
      <c r="C242" s="223">
        <v>95019</v>
      </c>
      <c r="D242" s="224">
        <v>-3.8337364761605985E-2</v>
      </c>
      <c r="E242" s="223">
        <v>10279</v>
      </c>
      <c r="F242" s="224">
        <v>-7.3880529777457404E-2</v>
      </c>
      <c r="G242" s="223">
        <v>12718</v>
      </c>
      <c r="H242" s="224">
        <v>-0.16400446986130279</v>
      </c>
      <c r="I242" s="223">
        <v>47919</v>
      </c>
      <c r="J242" s="224">
        <v>-2.2240812911914154E-2</v>
      </c>
      <c r="K242" s="223">
        <v>17773</v>
      </c>
      <c r="L242" s="224">
        <v>-0.27860534967731465</v>
      </c>
      <c r="M242" s="223">
        <v>101894</v>
      </c>
      <c r="N242" s="224">
        <v>-7.3556153622345022E-2</v>
      </c>
      <c r="O242" s="223">
        <v>2713</v>
      </c>
      <c r="P242" s="224">
        <v>-0.34642254878342571</v>
      </c>
      <c r="Q242" s="223">
        <v>11639</v>
      </c>
      <c r="R242" s="224">
        <v>-0.32660263827817637</v>
      </c>
      <c r="S242" s="223">
        <v>2981.9063902686325</v>
      </c>
      <c r="T242" s="224">
        <v>1.2518937301395425</v>
      </c>
      <c r="U242" s="223">
        <v>1431</v>
      </c>
      <c r="V242" s="224">
        <v>1.3497536945812807</v>
      </c>
      <c r="W242" s="223">
        <v>1355</v>
      </c>
      <c r="X242" s="224">
        <v>1.8646934460887947</v>
      </c>
      <c r="Y242" s="223">
        <v>146</v>
      </c>
      <c r="Z242" s="224">
        <v>-0.30805687203791465</v>
      </c>
      <c r="AA242" s="223">
        <v>47</v>
      </c>
      <c r="AB242" s="224">
        <v>0.6785714285714286</v>
      </c>
      <c r="AC242" s="223">
        <v>3347</v>
      </c>
      <c r="AD242" s="224">
        <v>-9.7600431383122133E-2</v>
      </c>
      <c r="AE242" s="223">
        <v>3008</v>
      </c>
      <c r="AF242" s="224">
        <v>-6.2344139650872821E-2</v>
      </c>
      <c r="AG242" s="223">
        <v>0</v>
      </c>
      <c r="AH242" s="224" t="s">
        <v>121</v>
      </c>
      <c r="AI242" s="223">
        <v>0</v>
      </c>
      <c r="AJ242" s="224" t="s">
        <v>121</v>
      </c>
      <c r="AK242" s="223">
        <v>8500</v>
      </c>
      <c r="AL242" s="224">
        <v>0.52548456568557067</v>
      </c>
      <c r="AM242" s="223">
        <v>1206</v>
      </c>
      <c r="AN242" s="224">
        <v>1.2927756653992395</v>
      </c>
      <c r="AO242" s="223">
        <v>601</v>
      </c>
      <c r="AP242" s="224">
        <v>0.1761252446183954</v>
      </c>
      <c r="AQ242" s="223">
        <v>3346</v>
      </c>
      <c r="AR242" s="224">
        <v>0.71765913757700206</v>
      </c>
      <c r="AS242" s="223">
        <v>227926.46069273725</v>
      </c>
      <c r="AT242" s="224">
        <v>-8.15911468067545E-2</v>
      </c>
      <c r="AU242" s="225">
        <v>322945.42235537258</v>
      </c>
      <c r="AV242" s="226">
        <v>-6.927445765516671E-2</v>
      </c>
    </row>
    <row r="243" spans="2:49" hidden="1" outlineLevel="1" x14ac:dyDescent="0.2">
      <c r="B243" s="43" t="s">
        <v>55</v>
      </c>
      <c r="C243" s="223">
        <v>84102</v>
      </c>
      <c r="D243" s="224">
        <v>3.1825096923001395E-2</v>
      </c>
      <c r="E243" s="223">
        <v>5481</v>
      </c>
      <c r="F243" s="224">
        <v>-0.29838709677419351</v>
      </c>
      <c r="G243" s="223">
        <v>8524</v>
      </c>
      <c r="H243" s="224">
        <v>8.0416272469252537E-3</v>
      </c>
      <c r="I243" s="223">
        <v>41609</v>
      </c>
      <c r="J243" s="224">
        <v>-0.22520157160680032</v>
      </c>
      <c r="K243" s="223">
        <v>15937</v>
      </c>
      <c r="L243" s="224">
        <v>-9.2167473654229615E-2</v>
      </c>
      <c r="M243" s="223">
        <v>95546</v>
      </c>
      <c r="N243" s="224">
        <v>-0.12241673861528002</v>
      </c>
      <c r="O243" s="223">
        <v>3324</v>
      </c>
      <c r="P243" s="224">
        <v>-0.28238341968911918</v>
      </c>
      <c r="Q243" s="223">
        <v>9271</v>
      </c>
      <c r="R243" s="224">
        <v>-0.1975244525231542</v>
      </c>
      <c r="S243" s="223">
        <v>1223.1085904517436</v>
      </c>
      <c r="T243" s="224">
        <v>0.7989421672355419</v>
      </c>
      <c r="U243" s="223">
        <v>579</v>
      </c>
      <c r="V243" s="224">
        <v>2.3662790697674421</v>
      </c>
      <c r="W243" s="223">
        <v>367</v>
      </c>
      <c r="X243" s="224">
        <v>2.5139664804469275E-2</v>
      </c>
      <c r="Y243" s="223">
        <v>71</v>
      </c>
      <c r="Z243" s="224">
        <v>-0.28282828282828287</v>
      </c>
      <c r="AA243" s="223">
        <v>204</v>
      </c>
      <c r="AB243" s="224">
        <v>3</v>
      </c>
      <c r="AC243" s="223">
        <v>2577</v>
      </c>
      <c r="AD243" s="224">
        <v>-9.8635886673662077E-2</v>
      </c>
      <c r="AE243" s="223">
        <v>3073</v>
      </c>
      <c r="AF243" s="224">
        <v>-0.17481203007518797</v>
      </c>
      <c r="AG243" s="223">
        <v>0</v>
      </c>
      <c r="AH243" s="224" t="s">
        <v>121</v>
      </c>
      <c r="AI243" s="223">
        <v>0</v>
      </c>
      <c r="AJ243" s="224" t="s">
        <v>121</v>
      </c>
      <c r="AK243" s="223">
        <v>5181</v>
      </c>
      <c r="AL243" s="224">
        <v>0.24125539051269773</v>
      </c>
      <c r="AM243" s="223">
        <v>494</v>
      </c>
      <c r="AN243" s="224">
        <v>-0.4386363636363636</v>
      </c>
      <c r="AO243" s="223">
        <v>431</v>
      </c>
      <c r="AP243" s="224">
        <v>3.6057692307692291E-2</v>
      </c>
      <c r="AQ243" s="223">
        <v>1464</v>
      </c>
      <c r="AR243" s="224">
        <v>-0.10513447432762835</v>
      </c>
      <c r="AS243" s="223">
        <v>194136.66130458107</v>
      </c>
      <c r="AT243" s="224">
        <v>-0.14463256305516758</v>
      </c>
      <c r="AU243" s="225">
        <v>278238.69312967802</v>
      </c>
      <c r="AV243" s="226">
        <v>-9.8006348107900765E-2</v>
      </c>
    </row>
    <row r="244" spans="2:49" hidden="1" outlineLevel="1" x14ac:dyDescent="0.2">
      <c r="B244" s="43" t="s">
        <v>56</v>
      </c>
      <c r="C244" s="223">
        <v>70590</v>
      </c>
      <c r="D244" s="224">
        <v>-0.15575329195220844</v>
      </c>
      <c r="E244" s="223">
        <v>6954</v>
      </c>
      <c r="F244" s="224">
        <v>8.7032201914707397E-3</v>
      </c>
      <c r="G244" s="223">
        <v>7415</v>
      </c>
      <c r="H244" s="224">
        <v>-0.1610092781172211</v>
      </c>
      <c r="I244" s="223">
        <v>55930</v>
      </c>
      <c r="J244" s="224">
        <v>0.12818961169944521</v>
      </c>
      <c r="K244" s="223">
        <v>22857</v>
      </c>
      <c r="L244" s="224">
        <v>-0.10662497557162398</v>
      </c>
      <c r="M244" s="223">
        <v>105268</v>
      </c>
      <c r="N244" s="224">
        <v>-4.0986817531680764E-2</v>
      </c>
      <c r="O244" s="223">
        <v>2579</v>
      </c>
      <c r="P244" s="224">
        <v>-0.19607231920199497</v>
      </c>
      <c r="Q244" s="223">
        <v>7875</v>
      </c>
      <c r="R244" s="224">
        <v>-0.13877952755905509</v>
      </c>
      <c r="S244" s="223">
        <v>1562.521496451729</v>
      </c>
      <c r="T244" s="224">
        <v>2.1943696932866468</v>
      </c>
      <c r="U244" s="223">
        <v>1119</v>
      </c>
      <c r="V244" s="224">
        <v>7.6744186046511622</v>
      </c>
      <c r="W244" s="223">
        <v>50</v>
      </c>
      <c r="X244" s="224">
        <v>0.35135135135135132</v>
      </c>
      <c r="Y244" s="223">
        <v>58</v>
      </c>
      <c r="Z244" s="224">
        <v>-0.50427350427350426</v>
      </c>
      <c r="AA244" s="223">
        <v>328</v>
      </c>
      <c r="AB244" s="224">
        <v>0.59223300970873782</v>
      </c>
      <c r="AC244" s="223">
        <v>3031</v>
      </c>
      <c r="AD244" s="224">
        <v>4.1938810587830888E-2</v>
      </c>
      <c r="AE244" s="223">
        <v>2859</v>
      </c>
      <c r="AF244" s="224">
        <v>-0.11073094867807154</v>
      </c>
      <c r="AG244" s="223">
        <v>0</v>
      </c>
      <c r="AH244" s="224" t="s">
        <v>121</v>
      </c>
      <c r="AI244" s="223">
        <v>0</v>
      </c>
      <c r="AJ244" s="224" t="s">
        <v>121</v>
      </c>
      <c r="AK244" s="223">
        <v>6140</v>
      </c>
      <c r="AL244" s="224">
        <v>1.5215605749486651</v>
      </c>
      <c r="AM244" s="223">
        <v>338</v>
      </c>
      <c r="AN244" s="224">
        <v>-0.28691983122362874</v>
      </c>
      <c r="AO244" s="223">
        <v>400</v>
      </c>
      <c r="AP244" s="224">
        <v>0.14285714285714279</v>
      </c>
      <c r="AQ244" s="223">
        <v>1596</v>
      </c>
      <c r="AR244" s="224">
        <v>0.29021827000808398</v>
      </c>
      <c r="AS244" s="223">
        <v>224806.0546346514</v>
      </c>
      <c r="AT244" s="224">
        <v>3.0514898286084779E-3</v>
      </c>
      <c r="AU244" s="225">
        <v>295395.89888135949</v>
      </c>
      <c r="AV244" s="226">
        <v>-4.0097160512238661E-2</v>
      </c>
    </row>
    <row r="245" spans="2:49" s="222" customFormat="1" ht="15" customHeight="1" collapsed="1" x14ac:dyDescent="0.2">
      <c r="B245" s="30" t="s">
        <v>80</v>
      </c>
      <c r="C245" s="31">
        <v>463756</v>
      </c>
      <c r="D245" s="32">
        <v>5.0288641629166353E-2</v>
      </c>
      <c r="E245" s="31">
        <v>58915</v>
      </c>
      <c r="F245" s="32">
        <v>-9.7917623641096352E-2</v>
      </c>
      <c r="G245" s="31">
        <v>80274</v>
      </c>
      <c r="H245" s="32">
        <v>7.8024280189084694E-2</v>
      </c>
      <c r="I245" s="31">
        <v>446079</v>
      </c>
      <c r="J245" s="32">
        <v>7.8595366246427378E-2</v>
      </c>
      <c r="K245" s="31">
        <v>141032</v>
      </c>
      <c r="L245" s="32">
        <v>-0.1146989403906995</v>
      </c>
      <c r="M245" s="31">
        <v>773217</v>
      </c>
      <c r="N245" s="32">
        <v>6.3943936395934653E-2</v>
      </c>
      <c r="O245" s="31">
        <v>11523</v>
      </c>
      <c r="P245" s="32">
        <v>4.2428080332911122E-2</v>
      </c>
      <c r="Q245" s="31">
        <v>93891</v>
      </c>
      <c r="R245" s="32">
        <v>2.5682761634258311E-2</v>
      </c>
      <c r="S245" s="31">
        <v>303145.95710830315</v>
      </c>
      <c r="T245" s="32">
        <v>0.23431635284564978</v>
      </c>
      <c r="U245" s="31">
        <v>110239</v>
      </c>
      <c r="V245" s="32">
        <v>0.11975743786122761</v>
      </c>
      <c r="W245" s="31">
        <v>49257</v>
      </c>
      <c r="X245" s="32">
        <v>1.3414257792408124E-2</v>
      </c>
      <c r="Y245" s="31">
        <v>55586</v>
      </c>
      <c r="Z245" s="32">
        <v>0.37561868936844189</v>
      </c>
      <c r="AA245" s="31">
        <v>88060</v>
      </c>
      <c r="AB245" s="32">
        <v>0.51480226377444827</v>
      </c>
      <c r="AC245" s="31">
        <v>27025</v>
      </c>
      <c r="AD245" s="32">
        <v>0.34305735016399952</v>
      </c>
      <c r="AE245" s="31">
        <v>27090</v>
      </c>
      <c r="AF245" s="32">
        <v>8.1782605223224891E-2</v>
      </c>
      <c r="AG245" s="31">
        <v>0</v>
      </c>
      <c r="AH245" s="32" t="e">
        <v>#DIV/0!</v>
      </c>
      <c r="AI245" s="31">
        <v>0</v>
      </c>
      <c r="AJ245" s="32" t="e">
        <v>#DIV/0!</v>
      </c>
      <c r="AK245" s="31">
        <v>44877</v>
      </c>
      <c r="AL245" s="32">
        <v>0.34406541076402397</v>
      </c>
      <c r="AM245" s="31">
        <v>5372</v>
      </c>
      <c r="AN245" s="32">
        <v>-0.24263358240518818</v>
      </c>
      <c r="AO245" s="31">
        <v>3016</v>
      </c>
      <c r="AP245" s="32">
        <v>0.21368209255533199</v>
      </c>
      <c r="AQ245" s="31">
        <v>13399</v>
      </c>
      <c r="AR245" s="32">
        <v>0.30594541910331374</v>
      </c>
      <c r="AS245" s="31">
        <v>2028865.6006660014</v>
      </c>
      <c r="AT245" s="32">
        <v>7.5749626134215431E-2</v>
      </c>
      <c r="AU245" s="31">
        <v>2492621.8599412194</v>
      </c>
      <c r="AV245" s="32">
        <v>7.0919550777722717E-2</v>
      </c>
      <c r="AW245" s="216"/>
    </row>
    <row r="246" spans="2:49" hidden="1" outlineLevel="1" x14ac:dyDescent="0.2">
      <c r="B246" s="43" t="s">
        <v>58</v>
      </c>
      <c r="C246" s="223">
        <v>100914</v>
      </c>
      <c r="D246" s="224">
        <v>-3.1591271136019006E-2</v>
      </c>
      <c r="E246" s="223">
        <v>6865</v>
      </c>
      <c r="F246" s="224">
        <v>-0.27223576804834093</v>
      </c>
      <c r="G246" s="223">
        <v>10185</v>
      </c>
      <c r="H246" s="224">
        <v>3.1810353560935978E-2</v>
      </c>
      <c r="I246" s="223">
        <v>58799</v>
      </c>
      <c r="J246" s="224">
        <v>-6.5722781644927952E-3</v>
      </c>
      <c r="K246" s="223">
        <v>28942</v>
      </c>
      <c r="L246" s="224">
        <v>-0.26691995947315095</v>
      </c>
      <c r="M246" s="223">
        <v>104650</v>
      </c>
      <c r="N246" s="224">
        <v>3.2326161798506448E-2</v>
      </c>
      <c r="O246" s="223">
        <v>1497</v>
      </c>
      <c r="P246" s="224">
        <v>-0.24849397590361444</v>
      </c>
      <c r="Q246" s="223">
        <v>13162</v>
      </c>
      <c r="R246" s="224">
        <v>5.0438946528331918E-2</v>
      </c>
      <c r="S246" s="223">
        <v>25253.600333223061</v>
      </c>
      <c r="T246" s="224">
        <v>0.32687023357354272</v>
      </c>
      <c r="U246" s="223">
        <v>14158</v>
      </c>
      <c r="V246" s="224">
        <v>0.60448776065276522</v>
      </c>
      <c r="W246" s="223">
        <v>3189</v>
      </c>
      <c r="X246" s="224">
        <v>-0.29680264608599782</v>
      </c>
      <c r="Y246" s="223">
        <v>3622</v>
      </c>
      <c r="Z246" s="224">
        <v>0.29264810849393297</v>
      </c>
      <c r="AA246" s="223">
        <v>4284</v>
      </c>
      <c r="AB246" s="224">
        <v>0.49268292682926829</v>
      </c>
      <c r="AC246" s="223">
        <v>4043</v>
      </c>
      <c r="AD246" s="224">
        <v>0.13122551762730827</v>
      </c>
      <c r="AE246" s="223">
        <v>3521</v>
      </c>
      <c r="AF246" s="224">
        <v>-0.13083189335966428</v>
      </c>
      <c r="AG246" s="223">
        <v>0</v>
      </c>
      <c r="AH246" s="224" t="s">
        <v>121</v>
      </c>
      <c r="AI246" s="223">
        <v>0</v>
      </c>
      <c r="AJ246" s="224" t="s">
        <v>121</v>
      </c>
      <c r="AK246" s="223">
        <v>6677</v>
      </c>
      <c r="AL246" s="224">
        <v>-4.8589341692789945E-2</v>
      </c>
      <c r="AM246" s="223">
        <v>523</v>
      </c>
      <c r="AN246" s="224">
        <v>-0.50047755491881563</v>
      </c>
      <c r="AO246" s="223">
        <v>345</v>
      </c>
      <c r="AP246" s="224">
        <v>4.5454545454545414E-2</v>
      </c>
      <c r="AQ246" s="223">
        <v>1747</v>
      </c>
      <c r="AR246" s="224">
        <v>0.20983379501385047</v>
      </c>
      <c r="AS246" s="223">
        <v>266208.85971195681</v>
      </c>
      <c r="AT246" s="224">
        <v>-1.5383749920487966E-2</v>
      </c>
      <c r="AU246" s="225">
        <v>367122.82812068565</v>
      </c>
      <c r="AV246" s="226">
        <v>-1.9893270663629226E-2</v>
      </c>
    </row>
    <row r="247" spans="2:49" hidden="1" outlineLevel="1" x14ac:dyDescent="0.2">
      <c r="B247" s="43" t="s">
        <v>59</v>
      </c>
      <c r="C247" s="223">
        <v>67282</v>
      </c>
      <c r="D247" s="224">
        <v>0.10085408553944819</v>
      </c>
      <c r="E247" s="223">
        <v>9538</v>
      </c>
      <c r="F247" s="224">
        <v>-0.14249752764541945</v>
      </c>
      <c r="G247" s="223">
        <v>11495</v>
      </c>
      <c r="H247" s="224">
        <v>0.12190122974819451</v>
      </c>
      <c r="I247" s="223">
        <v>74541</v>
      </c>
      <c r="J247" s="224">
        <v>5.9227260455004149E-2</v>
      </c>
      <c r="K247" s="223">
        <v>29472</v>
      </c>
      <c r="L247" s="224">
        <v>6.2092327651446899E-2</v>
      </c>
      <c r="M247" s="223">
        <v>124166</v>
      </c>
      <c r="N247" s="224">
        <v>3.9820452052155897E-2</v>
      </c>
      <c r="O247" s="223">
        <v>1523</v>
      </c>
      <c r="P247" s="224">
        <v>5.3979238754325198E-2</v>
      </c>
      <c r="Q247" s="223">
        <v>12141</v>
      </c>
      <c r="R247" s="224">
        <v>6.7997888810696683E-2</v>
      </c>
      <c r="S247" s="223">
        <v>52277.818096860894</v>
      </c>
      <c r="T247" s="224">
        <v>0.31662026335303106</v>
      </c>
      <c r="U247" s="223">
        <v>17213</v>
      </c>
      <c r="V247" s="224">
        <v>0.15021717340461072</v>
      </c>
      <c r="W247" s="223">
        <v>9129</v>
      </c>
      <c r="X247" s="224">
        <v>0.34171075837742504</v>
      </c>
      <c r="Y247" s="223">
        <v>10551</v>
      </c>
      <c r="Z247" s="224">
        <v>0.32616892911010553</v>
      </c>
      <c r="AA247" s="223">
        <v>15384</v>
      </c>
      <c r="AB247" s="224">
        <v>0.54132852419597244</v>
      </c>
      <c r="AC247" s="223">
        <v>3777</v>
      </c>
      <c r="AD247" s="224">
        <v>0.54163265306122454</v>
      </c>
      <c r="AE247" s="223">
        <v>4708</v>
      </c>
      <c r="AF247" s="224">
        <v>0.3390216154721275</v>
      </c>
      <c r="AG247" s="223">
        <v>0</v>
      </c>
      <c r="AH247" s="224" t="s">
        <v>121</v>
      </c>
      <c r="AI247" s="223">
        <v>0</v>
      </c>
      <c r="AJ247" s="224" t="s">
        <v>121</v>
      </c>
      <c r="AK247" s="223">
        <v>7056</v>
      </c>
      <c r="AL247" s="224">
        <v>0.58597437626432902</v>
      </c>
      <c r="AM247" s="223">
        <v>1192</v>
      </c>
      <c r="AN247" s="224">
        <v>1.3605442176870763E-2</v>
      </c>
      <c r="AO247" s="223">
        <v>370</v>
      </c>
      <c r="AP247" s="224">
        <v>0.53526970954356856</v>
      </c>
      <c r="AQ247" s="223">
        <v>1594</v>
      </c>
      <c r="AR247" s="224">
        <v>5.9840425531914931E-2</v>
      </c>
      <c r="AS247" s="223">
        <v>333853.5694521626</v>
      </c>
      <c r="AT247" s="224">
        <v>9.5464934657842226E-2</v>
      </c>
      <c r="AU247" s="225">
        <v>401135.67030624807</v>
      </c>
      <c r="AV247" s="226">
        <v>9.6365972044419879E-2</v>
      </c>
    </row>
    <row r="248" spans="2:49" hidden="1" outlineLevel="1" x14ac:dyDescent="0.2">
      <c r="B248" s="43" t="s">
        <v>60</v>
      </c>
      <c r="C248" s="223">
        <v>43321</v>
      </c>
      <c r="D248" s="224">
        <v>-9.8099223450544448E-2</v>
      </c>
      <c r="E248" s="223">
        <v>7906</v>
      </c>
      <c r="F248" s="224">
        <v>-0.22093023255813948</v>
      </c>
      <c r="G248" s="223">
        <v>12456</v>
      </c>
      <c r="H248" s="224">
        <v>7.7229092795987109E-2</v>
      </c>
      <c r="I248" s="223">
        <v>67935</v>
      </c>
      <c r="J248" s="224">
        <v>0.16251411752626721</v>
      </c>
      <c r="K248" s="223">
        <v>21419</v>
      </c>
      <c r="L248" s="224">
        <v>-0.18984038126938496</v>
      </c>
      <c r="M248" s="223">
        <v>107127</v>
      </c>
      <c r="N248" s="224">
        <v>8.4907284567007357E-2</v>
      </c>
      <c r="O248" s="223">
        <v>1432</v>
      </c>
      <c r="P248" s="224">
        <v>0.2323580034423407</v>
      </c>
      <c r="Q248" s="223">
        <v>15338</v>
      </c>
      <c r="R248" s="224">
        <v>2.0696080388633797E-2</v>
      </c>
      <c r="S248" s="223">
        <v>48443.749136758015</v>
      </c>
      <c r="T248" s="224">
        <v>0.26458786065514595</v>
      </c>
      <c r="U248" s="223">
        <v>15923</v>
      </c>
      <c r="V248" s="224">
        <v>1.0984126984126874E-2</v>
      </c>
      <c r="W248" s="223">
        <v>8337</v>
      </c>
      <c r="X248" s="224">
        <v>0.15470914127423829</v>
      </c>
      <c r="Y248" s="223">
        <v>9583</v>
      </c>
      <c r="Z248" s="224">
        <v>0.58344348975545279</v>
      </c>
      <c r="AA248" s="223">
        <v>14600</v>
      </c>
      <c r="AB248" s="224">
        <v>0.57225931509799688</v>
      </c>
      <c r="AC248" s="223">
        <v>3294</v>
      </c>
      <c r="AD248" s="224">
        <v>0.280217644772639</v>
      </c>
      <c r="AE248" s="223">
        <v>4043</v>
      </c>
      <c r="AF248" s="224">
        <v>-1.7283950617283939E-3</v>
      </c>
      <c r="AG248" s="223">
        <v>0</v>
      </c>
      <c r="AH248" s="224" t="s">
        <v>121</v>
      </c>
      <c r="AI248" s="223">
        <v>0</v>
      </c>
      <c r="AJ248" s="224" t="s">
        <v>121</v>
      </c>
      <c r="AK248" s="223">
        <v>6236</v>
      </c>
      <c r="AL248" s="224">
        <v>0.69043101111412297</v>
      </c>
      <c r="AM248" s="223">
        <v>1017</v>
      </c>
      <c r="AN248" s="224">
        <v>4.7373841400617955E-2</v>
      </c>
      <c r="AO248" s="223">
        <v>675</v>
      </c>
      <c r="AP248" s="224">
        <v>0.9285714285714286</v>
      </c>
      <c r="AQ248" s="223">
        <v>1408</v>
      </c>
      <c r="AR248" s="224">
        <v>0.18818565400843879</v>
      </c>
      <c r="AS248" s="223">
        <v>298732.41249948839</v>
      </c>
      <c r="AT248" s="224">
        <v>9.5678710973400305E-2</v>
      </c>
      <c r="AU248" s="225">
        <v>342053.31440026505</v>
      </c>
      <c r="AV248" s="226">
        <v>6.6653218119104629E-2</v>
      </c>
    </row>
    <row r="249" spans="2:49" hidden="1" outlineLevel="1" x14ac:dyDescent="0.2">
      <c r="B249" s="43" t="s">
        <v>61</v>
      </c>
      <c r="C249" s="223">
        <v>45039</v>
      </c>
      <c r="D249" s="224">
        <v>4.6250696896487531E-2</v>
      </c>
      <c r="E249" s="223">
        <v>8362</v>
      </c>
      <c r="F249" s="224">
        <v>-0.19735073910539447</v>
      </c>
      <c r="G249" s="223">
        <v>12780</v>
      </c>
      <c r="H249" s="224">
        <v>4.5740937730136544E-2</v>
      </c>
      <c r="I249" s="223">
        <v>62698</v>
      </c>
      <c r="J249" s="224">
        <v>0.10471324112413005</v>
      </c>
      <c r="K249" s="223">
        <v>15721</v>
      </c>
      <c r="L249" s="224">
        <v>-5.4717094582406367E-2</v>
      </c>
      <c r="M249" s="223">
        <v>116074</v>
      </c>
      <c r="N249" s="224">
        <v>0.28303930671618693</v>
      </c>
      <c r="O249" s="223">
        <v>1302</v>
      </c>
      <c r="P249" s="224">
        <v>0.52637749120750299</v>
      </c>
      <c r="Q249" s="223">
        <v>20175</v>
      </c>
      <c r="R249" s="224">
        <v>-2.0107824566516053E-2</v>
      </c>
      <c r="S249" s="223">
        <v>52902.340275724106</v>
      </c>
      <c r="T249" s="224">
        <v>0.11850870768210653</v>
      </c>
      <c r="U249" s="223">
        <v>18815</v>
      </c>
      <c r="V249" s="224">
        <v>-3.0903940252382189E-2</v>
      </c>
      <c r="W249" s="223">
        <v>8485</v>
      </c>
      <c r="X249" s="224">
        <v>-0.10078423060618902</v>
      </c>
      <c r="Y249" s="223">
        <v>10763</v>
      </c>
      <c r="Z249" s="224">
        <v>0.47196389496717717</v>
      </c>
      <c r="AA249" s="223">
        <v>14839</v>
      </c>
      <c r="AB249" s="224">
        <v>0.33276450511945388</v>
      </c>
      <c r="AC249" s="223">
        <v>3437</v>
      </c>
      <c r="AD249" s="224">
        <v>0.42554956449605963</v>
      </c>
      <c r="AE249" s="223">
        <v>3799</v>
      </c>
      <c r="AF249" s="224">
        <v>-4.9774887443721827E-2</v>
      </c>
      <c r="AG249" s="223">
        <v>0</v>
      </c>
      <c r="AH249" s="224" t="s">
        <v>121</v>
      </c>
      <c r="AI249" s="223">
        <v>0</v>
      </c>
      <c r="AJ249" s="224" t="s">
        <v>121</v>
      </c>
      <c r="AK249" s="223">
        <v>7508</v>
      </c>
      <c r="AL249" s="224">
        <v>0.334281144481962</v>
      </c>
      <c r="AM249" s="223">
        <v>682</v>
      </c>
      <c r="AN249" s="224">
        <v>-0.72355087150385078</v>
      </c>
      <c r="AO249" s="223">
        <v>638</v>
      </c>
      <c r="AP249" s="224">
        <v>-7.4020319303338189E-2</v>
      </c>
      <c r="AQ249" s="223">
        <v>2514</v>
      </c>
      <c r="AR249" s="224">
        <v>1.0725474031327287</v>
      </c>
      <c r="AS249" s="223">
        <v>308593.29332800303</v>
      </c>
      <c r="AT249" s="224">
        <v>0.13603372467971453</v>
      </c>
      <c r="AU249" s="225">
        <v>353632.3395786999</v>
      </c>
      <c r="AV249" s="226">
        <v>0.12375196580238357</v>
      </c>
    </row>
    <row r="250" spans="2:49" collapsed="1" x14ac:dyDescent="0.25">
      <c r="B250" s="145">
        <v>1996</v>
      </c>
      <c r="C250" s="232">
        <v>936165</v>
      </c>
      <c r="D250" s="233">
        <v>-6.707784828862362E-3</v>
      </c>
      <c r="E250" s="232">
        <v>99705</v>
      </c>
      <c r="F250" s="233">
        <v>-8.1517032997402206E-2</v>
      </c>
      <c r="G250" s="232">
        <v>135970</v>
      </c>
      <c r="H250" s="233">
        <v>5.4946930668487326E-2</v>
      </c>
      <c r="I250" s="232">
        <v>692134</v>
      </c>
      <c r="J250" s="233">
        <v>1.7299563175006361E-2</v>
      </c>
      <c r="K250" s="232">
        <v>236775</v>
      </c>
      <c r="L250" s="233">
        <v>-0.12401265284226493</v>
      </c>
      <c r="M250" s="232">
        <v>1303152</v>
      </c>
      <c r="N250" s="233">
        <v>5.6139587321943907E-3</v>
      </c>
      <c r="O250" s="232">
        <v>24236</v>
      </c>
      <c r="P250" s="233">
        <v>-0.24229350340774092</v>
      </c>
      <c r="Q250" s="232">
        <v>143259</v>
      </c>
      <c r="R250" s="233">
        <v>-0.13291974337247303</v>
      </c>
      <c r="S250" s="232">
        <v>339240.78974430653</v>
      </c>
      <c r="T250" s="233">
        <v>0.23823983933937654</v>
      </c>
      <c r="U250" s="232">
        <v>123597</v>
      </c>
      <c r="V250" s="233">
        <v>0.18409480652609189</v>
      </c>
      <c r="W250" s="232">
        <v>65861</v>
      </c>
      <c r="X250" s="233">
        <v>0.3031718079107224</v>
      </c>
      <c r="Y250" s="232">
        <v>60138</v>
      </c>
      <c r="Z250" s="233">
        <v>0.30247769210777098</v>
      </c>
      <c r="AA250" s="232">
        <v>89644</v>
      </c>
      <c r="AB250" s="233">
        <v>0.23005570954197418</v>
      </c>
      <c r="AC250" s="232">
        <v>42094</v>
      </c>
      <c r="AD250" s="233">
        <v>6.3731931668856712E-2</v>
      </c>
      <c r="AE250" s="232">
        <v>42699</v>
      </c>
      <c r="AF250" s="233">
        <v>-1.2443046464833407E-2</v>
      </c>
      <c r="AG250" s="232">
        <v>0</v>
      </c>
      <c r="AH250" s="233" t="s">
        <v>121</v>
      </c>
      <c r="AI250" s="232">
        <v>0</v>
      </c>
      <c r="AJ250" s="233" t="s">
        <v>121</v>
      </c>
      <c r="AK250" s="232">
        <v>86191</v>
      </c>
      <c r="AL250" s="233">
        <v>0.35248242530755713</v>
      </c>
      <c r="AM250" s="232">
        <v>9922</v>
      </c>
      <c r="AN250" s="233">
        <v>-5.5137605942291223E-2</v>
      </c>
      <c r="AO250" s="232">
        <v>5991</v>
      </c>
      <c r="AP250" s="233">
        <v>0.25465968586387433</v>
      </c>
      <c r="AQ250" s="232">
        <v>26461</v>
      </c>
      <c r="AR250" s="233">
        <v>0.36235391031251618</v>
      </c>
      <c r="AS250" s="232">
        <v>3187830.2531306702</v>
      </c>
      <c r="AT250" s="233">
        <v>1.6400334334380373E-2</v>
      </c>
      <c r="AU250" s="234">
        <v>4123995.246422885</v>
      </c>
      <c r="AV250" s="235">
        <v>1.1060838189628663E-2</v>
      </c>
    </row>
    <row r="251" spans="2:49" hidden="1" outlineLevel="1" x14ac:dyDescent="0.2">
      <c r="B251" s="43" t="s">
        <v>49</v>
      </c>
      <c r="C251" s="223">
        <v>56948</v>
      </c>
      <c r="D251" s="224">
        <v>0.1059152522623994</v>
      </c>
      <c r="E251" s="223">
        <v>8544</v>
      </c>
      <c r="F251" s="224">
        <v>0.21071276746492851</v>
      </c>
      <c r="G251" s="223">
        <v>12618</v>
      </c>
      <c r="H251" s="224">
        <v>0.14563283094243684</v>
      </c>
      <c r="I251" s="223">
        <v>60399</v>
      </c>
      <c r="J251" s="224">
        <v>6.86305732484076E-2</v>
      </c>
      <c r="K251" s="223">
        <v>15199</v>
      </c>
      <c r="L251" s="224">
        <v>2.1575480575346084E-2</v>
      </c>
      <c r="M251" s="223">
        <v>110208</v>
      </c>
      <c r="N251" s="224">
        <v>7.6092369281843375E-2</v>
      </c>
      <c r="O251" s="223">
        <v>1729</v>
      </c>
      <c r="P251" s="224">
        <v>-0.2951487973909499</v>
      </c>
      <c r="Q251" s="223">
        <v>11032</v>
      </c>
      <c r="R251" s="224">
        <v>0.24472526232652592</v>
      </c>
      <c r="S251" s="223">
        <v>52177.951471467233</v>
      </c>
      <c r="T251" s="224">
        <v>0.38017973652115145</v>
      </c>
      <c r="U251" s="223">
        <v>17838</v>
      </c>
      <c r="V251" s="224">
        <v>0.17859266600594648</v>
      </c>
      <c r="W251" s="223">
        <v>8942</v>
      </c>
      <c r="X251" s="224">
        <v>0.40974302380577021</v>
      </c>
      <c r="Y251" s="223">
        <v>9407</v>
      </c>
      <c r="Z251" s="224">
        <v>0.36313577742356173</v>
      </c>
      <c r="AA251" s="223">
        <v>15990</v>
      </c>
      <c r="AB251" s="224">
        <v>0.69637173774665828</v>
      </c>
      <c r="AC251" s="223">
        <v>3581</v>
      </c>
      <c r="AD251" s="224">
        <v>0.37624903920061481</v>
      </c>
      <c r="AE251" s="223">
        <v>3628</v>
      </c>
      <c r="AF251" s="224">
        <v>0.12461252324860506</v>
      </c>
      <c r="AG251" s="223">
        <v>0</v>
      </c>
      <c r="AH251" s="224" t="s">
        <v>121</v>
      </c>
      <c r="AI251" s="223">
        <v>0</v>
      </c>
      <c r="AJ251" s="224" t="s">
        <v>121</v>
      </c>
      <c r="AK251" s="223">
        <v>7109</v>
      </c>
      <c r="AL251" s="224">
        <v>0.32235863095238093</v>
      </c>
      <c r="AM251" s="223">
        <v>908</v>
      </c>
      <c r="AN251" s="224">
        <v>0.23705722070844693</v>
      </c>
      <c r="AO251" s="223">
        <v>297</v>
      </c>
      <c r="AP251" s="224">
        <v>0.19277108433734935</v>
      </c>
      <c r="AQ251" s="223">
        <v>2537</v>
      </c>
      <c r="AR251" s="224">
        <v>1.68336673346694E-2</v>
      </c>
      <c r="AS251" s="223">
        <v>289966</v>
      </c>
      <c r="AT251" s="224">
        <v>0.1340662607015608</v>
      </c>
      <c r="AU251" s="225">
        <v>346914</v>
      </c>
      <c r="AV251" s="226">
        <v>0.12934719269746497</v>
      </c>
    </row>
    <row r="252" spans="2:49" hidden="1" outlineLevel="1" x14ac:dyDescent="0.2">
      <c r="B252" s="43" t="s">
        <v>50</v>
      </c>
      <c r="C252" s="223">
        <v>62604</v>
      </c>
      <c r="D252" s="224">
        <v>9.8720581266782403E-2</v>
      </c>
      <c r="E252" s="223">
        <v>8303</v>
      </c>
      <c r="F252" s="224">
        <v>8.6922372038224838E-2</v>
      </c>
      <c r="G252" s="223">
        <v>9598</v>
      </c>
      <c r="H252" s="224">
        <v>-3.1971759959657065E-2</v>
      </c>
      <c r="I252" s="223">
        <v>68446</v>
      </c>
      <c r="J252" s="224">
        <v>0.10254510309278353</v>
      </c>
      <c r="K252" s="223">
        <v>9031</v>
      </c>
      <c r="L252" s="224">
        <v>-0.15606018129146804</v>
      </c>
      <c r="M252" s="223">
        <v>96625</v>
      </c>
      <c r="N252" s="224">
        <v>-9.1520228659539904E-2</v>
      </c>
      <c r="O252" s="223">
        <v>1379</v>
      </c>
      <c r="P252" s="224">
        <v>5.5895865237366005E-2</v>
      </c>
      <c r="Q252" s="223">
        <v>8820</v>
      </c>
      <c r="R252" s="224">
        <v>-7.0208728652751407E-2</v>
      </c>
      <c r="S252" s="223">
        <v>47008.943593536649</v>
      </c>
      <c r="T252" s="224">
        <v>0.104183531938987</v>
      </c>
      <c r="U252" s="223">
        <v>17121</v>
      </c>
      <c r="V252" s="224">
        <v>-2.7957365018347335E-3</v>
      </c>
      <c r="W252" s="223">
        <v>7517</v>
      </c>
      <c r="X252" s="224">
        <v>-0.13178563178563174</v>
      </c>
      <c r="Y252" s="223">
        <v>7089</v>
      </c>
      <c r="Z252" s="224">
        <v>7.8174904942965862E-2</v>
      </c>
      <c r="AA252" s="223">
        <v>15282</v>
      </c>
      <c r="AB252" s="224">
        <v>0.50250712810933051</v>
      </c>
      <c r="AC252" s="223">
        <v>4277</v>
      </c>
      <c r="AD252" s="224">
        <v>0.66355503695060292</v>
      </c>
      <c r="AE252" s="223">
        <v>3895</v>
      </c>
      <c r="AF252" s="224">
        <v>0.11540664375715926</v>
      </c>
      <c r="AG252" s="223">
        <v>0</v>
      </c>
      <c r="AH252" s="224" t="s">
        <v>121</v>
      </c>
      <c r="AI252" s="223">
        <v>0</v>
      </c>
      <c r="AJ252" s="224" t="s">
        <v>121</v>
      </c>
      <c r="AK252" s="223">
        <v>6152</v>
      </c>
      <c r="AL252" s="224">
        <v>0.43570595099183196</v>
      </c>
      <c r="AM252" s="223">
        <v>508</v>
      </c>
      <c r="AN252" s="224">
        <v>0.23600973236009737</v>
      </c>
      <c r="AO252" s="223">
        <v>324</v>
      </c>
      <c r="AP252" s="224">
        <v>-6.1349693251533388E-3</v>
      </c>
      <c r="AQ252" s="223">
        <v>2091</v>
      </c>
      <c r="AR252" s="224">
        <v>0.34555984555984565</v>
      </c>
      <c r="AS252" s="223">
        <v>266459.85645422997</v>
      </c>
      <c r="AT252" s="224">
        <v>1.4294667756272306E-2</v>
      </c>
      <c r="AU252" s="225">
        <v>329063.95517481124</v>
      </c>
      <c r="AV252" s="226">
        <v>2.9342420454530282E-2</v>
      </c>
    </row>
    <row r="253" spans="2:49" hidden="1" outlineLevel="1" x14ac:dyDescent="0.2">
      <c r="B253" s="43" t="s">
        <v>51</v>
      </c>
      <c r="C253" s="223">
        <v>87648</v>
      </c>
      <c r="D253" s="224">
        <v>0.14314034927549457</v>
      </c>
      <c r="E253" s="223">
        <v>9397</v>
      </c>
      <c r="F253" s="224">
        <v>-1.000842815002112E-2</v>
      </c>
      <c r="G253" s="223">
        <v>11142</v>
      </c>
      <c r="H253" s="224">
        <v>0.15652895993356863</v>
      </c>
      <c r="I253" s="223">
        <v>53261</v>
      </c>
      <c r="J253" s="224">
        <v>6.0553564317005204E-2</v>
      </c>
      <c r="K253" s="223">
        <v>21248</v>
      </c>
      <c r="L253" s="224">
        <v>-9.3012336193281309E-2</v>
      </c>
      <c r="M253" s="223">
        <v>114367</v>
      </c>
      <c r="N253" s="224">
        <v>5.9179269659279221E-2</v>
      </c>
      <c r="O253" s="223">
        <v>2661</v>
      </c>
      <c r="P253" s="224">
        <v>0.44384156266956043</v>
      </c>
      <c r="Q253" s="223">
        <v>13223</v>
      </c>
      <c r="R253" s="224">
        <v>-3.3194413979673931E-2</v>
      </c>
      <c r="S253" s="223">
        <v>25081.554200733211</v>
      </c>
      <c r="T253" s="224">
        <v>0.20145852081579863</v>
      </c>
      <c r="U253" s="223">
        <v>9171</v>
      </c>
      <c r="V253" s="224">
        <v>0.27534418022528162</v>
      </c>
      <c r="W253" s="223">
        <v>3658</v>
      </c>
      <c r="X253" s="224">
        <v>-0.34783383847388127</v>
      </c>
      <c r="Y253" s="223">
        <v>4571</v>
      </c>
      <c r="Z253" s="224">
        <v>0.62669039145907468</v>
      </c>
      <c r="AA253" s="223">
        <v>7681</v>
      </c>
      <c r="AB253" s="224">
        <v>0.45887939221272545</v>
      </c>
      <c r="AC253" s="223">
        <v>4616</v>
      </c>
      <c r="AD253" s="224">
        <v>0.17127632580563312</v>
      </c>
      <c r="AE253" s="223">
        <v>3496</v>
      </c>
      <c r="AF253" s="224">
        <v>0.29051310446659273</v>
      </c>
      <c r="AG253" s="223">
        <v>0</v>
      </c>
      <c r="AH253" s="224" t="s">
        <v>121</v>
      </c>
      <c r="AI253" s="223">
        <v>0</v>
      </c>
      <c r="AJ253" s="224" t="s">
        <v>121</v>
      </c>
      <c r="AK253" s="223">
        <v>4139</v>
      </c>
      <c r="AL253" s="224">
        <v>0.40543293718166384</v>
      </c>
      <c r="AM253" s="223">
        <v>542</v>
      </c>
      <c r="AN253" s="224">
        <v>0.88850174216027877</v>
      </c>
      <c r="AO253" s="223">
        <v>367</v>
      </c>
      <c r="AP253" s="224">
        <v>0.22333333333333338</v>
      </c>
      <c r="AQ253" s="223">
        <v>1508</v>
      </c>
      <c r="AR253" s="224">
        <v>0.74335260115606938</v>
      </c>
      <c r="AS253" s="223">
        <v>265051.60922016058</v>
      </c>
      <c r="AT253" s="224">
        <v>6.7915503190846715E-2</v>
      </c>
      <c r="AU253" s="225">
        <v>352699.75236050988</v>
      </c>
      <c r="AV253" s="226">
        <v>8.566980938820512E-2</v>
      </c>
    </row>
    <row r="254" spans="2:49" hidden="1" outlineLevel="1" x14ac:dyDescent="0.2">
      <c r="B254" s="43" t="s">
        <v>52</v>
      </c>
      <c r="C254" s="223">
        <v>97903</v>
      </c>
      <c r="D254" s="224">
        <v>3.8251887672859919E-2</v>
      </c>
      <c r="E254" s="223">
        <v>7676</v>
      </c>
      <c r="F254" s="224">
        <v>-7.9174664107485637E-2</v>
      </c>
      <c r="G254" s="223">
        <v>8001</v>
      </c>
      <c r="H254" s="224">
        <v>-5.4478846608366771E-2</v>
      </c>
      <c r="I254" s="223">
        <v>56347</v>
      </c>
      <c r="J254" s="224">
        <v>0.13774861181221598</v>
      </c>
      <c r="K254" s="223">
        <v>22195</v>
      </c>
      <c r="L254" s="224">
        <v>0.18240903521389384</v>
      </c>
      <c r="M254" s="223">
        <v>121680</v>
      </c>
      <c r="N254" s="224">
        <v>-1.6449096714222233E-2</v>
      </c>
      <c r="O254" s="223">
        <v>4703</v>
      </c>
      <c r="P254" s="224">
        <v>0.65365682137834047</v>
      </c>
      <c r="Q254" s="223">
        <v>13716</v>
      </c>
      <c r="R254" s="224">
        <v>-4.3914680050188171E-2</v>
      </c>
      <c r="S254" s="223">
        <v>1716.4474313346798</v>
      </c>
      <c r="T254" s="224">
        <v>0.46539339990075823</v>
      </c>
      <c r="U254" s="223">
        <v>231</v>
      </c>
      <c r="V254" s="224">
        <v>4.0540540540540571E-2</v>
      </c>
      <c r="W254" s="223">
        <v>853</v>
      </c>
      <c r="X254" s="224">
        <v>0.208215297450425</v>
      </c>
      <c r="Y254" s="223">
        <v>332</v>
      </c>
      <c r="Z254" s="224">
        <v>1.1986754966887418</v>
      </c>
      <c r="AA254" s="223">
        <v>299</v>
      </c>
      <c r="AB254" s="224">
        <v>2.6024096385542168</v>
      </c>
      <c r="AC254" s="223">
        <v>3786</v>
      </c>
      <c r="AD254" s="224">
        <v>0.35698924731182791</v>
      </c>
      <c r="AE254" s="223">
        <v>3517</v>
      </c>
      <c r="AF254" s="224">
        <v>0.2641984184040258</v>
      </c>
      <c r="AG254" s="223">
        <v>0</v>
      </c>
      <c r="AH254" s="224" t="s">
        <v>121</v>
      </c>
      <c r="AI254" s="223">
        <v>0</v>
      </c>
      <c r="AJ254" s="224" t="s">
        <v>121</v>
      </c>
      <c r="AK254" s="223">
        <v>5289</v>
      </c>
      <c r="AL254" s="224">
        <v>0.23517048108360572</v>
      </c>
      <c r="AM254" s="223">
        <v>580</v>
      </c>
      <c r="AN254" s="224">
        <v>0.57181571815718146</v>
      </c>
      <c r="AO254" s="223">
        <v>495</v>
      </c>
      <c r="AP254" s="224">
        <v>0.56151419558359628</v>
      </c>
      <c r="AQ254" s="223">
        <v>1897</v>
      </c>
      <c r="AR254" s="224">
        <v>1.5809523809523811</v>
      </c>
      <c r="AS254" s="223">
        <v>251603.86324089477</v>
      </c>
      <c r="AT254" s="224">
        <v>5.5165379372059897E-2</v>
      </c>
      <c r="AU254" s="225">
        <v>349506.9014927824</v>
      </c>
      <c r="AV254" s="226">
        <v>5.0372212571389463E-2</v>
      </c>
    </row>
    <row r="255" spans="2:49" hidden="1" outlineLevel="1" x14ac:dyDescent="0.2">
      <c r="B255" s="43" t="s">
        <v>53</v>
      </c>
      <c r="C255" s="223">
        <v>117051</v>
      </c>
      <c r="D255" s="224">
        <v>0.11943039124738197</v>
      </c>
      <c r="E255" s="223">
        <v>7707</v>
      </c>
      <c r="F255" s="224">
        <v>-0.20341085271317827</v>
      </c>
      <c r="G255" s="223">
        <v>11121</v>
      </c>
      <c r="H255" s="224">
        <v>-3.5137948984903744E-2</v>
      </c>
      <c r="I255" s="223">
        <v>44870</v>
      </c>
      <c r="J255" s="224">
        <v>9.5646228603521122E-2</v>
      </c>
      <c r="K255" s="223">
        <v>24547</v>
      </c>
      <c r="L255" s="224">
        <v>-2.8034052662839093E-2</v>
      </c>
      <c r="M255" s="223">
        <v>114377</v>
      </c>
      <c r="N255" s="224">
        <v>-7.7344411729117102E-2</v>
      </c>
      <c r="O255" s="223">
        <v>4071</v>
      </c>
      <c r="P255" s="224">
        <v>0.3382642998027614</v>
      </c>
      <c r="Q255" s="223">
        <v>20934</v>
      </c>
      <c r="R255" s="224">
        <v>-0.13226943005181346</v>
      </c>
      <c r="S255" s="223">
        <v>1156.3548432893588</v>
      </c>
      <c r="T255" s="224">
        <v>-0.29753969509007983</v>
      </c>
      <c r="U255" s="223">
        <v>156</v>
      </c>
      <c r="V255" s="224">
        <v>0.56000000000000005</v>
      </c>
      <c r="W255" s="223">
        <v>706</v>
      </c>
      <c r="X255" s="224">
        <v>0.59009009009009006</v>
      </c>
      <c r="Y255" s="223">
        <v>224</v>
      </c>
      <c r="Z255" s="224">
        <v>-0.79524680073126142</v>
      </c>
      <c r="AA255" s="223">
        <v>70</v>
      </c>
      <c r="AB255" s="224">
        <v>13</v>
      </c>
      <c r="AC255" s="223">
        <v>2827</v>
      </c>
      <c r="AD255" s="224">
        <v>5.4064131245339375E-2</v>
      </c>
      <c r="AE255" s="223">
        <v>2939</v>
      </c>
      <c r="AF255" s="224">
        <v>0.19471544715447164</v>
      </c>
      <c r="AG255" s="223">
        <v>0</v>
      </c>
      <c r="AH255" s="224" t="s">
        <v>121</v>
      </c>
      <c r="AI255" s="223">
        <v>0</v>
      </c>
      <c r="AJ255" s="224" t="s">
        <v>121</v>
      </c>
      <c r="AK255" s="223">
        <v>8075</v>
      </c>
      <c r="AL255" s="224">
        <v>0.88228438228438222</v>
      </c>
      <c r="AM255" s="223">
        <v>422</v>
      </c>
      <c r="AN255" s="224">
        <v>-0.24508050089445443</v>
      </c>
      <c r="AO255" s="223">
        <v>405</v>
      </c>
      <c r="AP255" s="224">
        <v>0.73076923076923084</v>
      </c>
      <c r="AQ255" s="223">
        <v>1223</v>
      </c>
      <c r="AR255" s="224">
        <v>0.4646706586826348</v>
      </c>
      <c r="AS255" s="223">
        <v>244689.0615792422</v>
      </c>
      <c r="AT255" s="224">
        <v>-2.6107667370916965E-2</v>
      </c>
      <c r="AU255" s="225">
        <v>361740.18100963341</v>
      </c>
      <c r="AV255" s="226">
        <v>1.6662733344895875E-2</v>
      </c>
    </row>
    <row r="256" spans="2:49" hidden="1" outlineLevel="1" x14ac:dyDescent="0.2">
      <c r="B256" s="43" t="s">
        <v>54</v>
      </c>
      <c r="C256" s="223">
        <v>98807</v>
      </c>
      <c r="D256" s="224">
        <v>6.8830859763748808E-2</v>
      </c>
      <c r="E256" s="223">
        <v>11099</v>
      </c>
      <c r="F256" s="224">
        <v>-6.8250503693754183E-2</v>
      </c>
      <c r="G256" s="223">
        <v>15213</v>
      </c>
      <c r="H256" s="224">
        <v>-7.5085116731517521E-2</v>
      </c>
      <c r="I256" s="223">
        <v>49009</v>
      </c>
      <c r="J256" s="224">
        <v>-8.4569162603435055E-3</v>
      </c>
      <c r="K256" s="223">
        <v>24637</v>
      </c>
      <c r="L256" s="224">
        <v>0.12221007561264452</v>
      </c>
      <c r="M256" s="223">
        <v>109984</v>
      </c>
      <c r="N256" s="224">
        <v>-0.17590906706828213</v>
      </c>
      <c r="O256" s="223">
        <v>4151</v>
      </c>
      <c r="P256" s="224">
        <v>-0.12352195945945943</v>
      </c>
      <c r="Q256" s="223">
        <v>17284</v>
      </c>
      <c r="R256" s="224">
        <v>8.8481642420807249E-2</v>
      </c>
      <c r="S256" s="223">
        <v>1324.1772248656928</v>
      </c>
      <c r="T256" s="224">
        <v>-0.32340366737149107</v>
      </c>
      <c r="U256" s="223">
        <v>609</v>
      </c>
      <c r="V256" s="224">
        <v>4.389380530973451</v>
      </c>
      <c r="W256" s="223">
        <v>473</v>
      </c>
      <c r="X256" s="224">
        <v>-0.43149038461538458</v>
      </c>
      <c r="Y256" s="223">
        <v>211</v>
      </c>
      <c r="Z256" s="224">
        <v>-0.78066528066528063</v>
      </c>
      <c r="AA256" s="223">
        <v>28</v>
      </c>
      <c r="AB256" s="224">
        <v>0</v>
      </c>
      <c r="AC256" s="223">
        <v>3709</v>
      </c>
      <c r="AD256" s="224">
        <v>0.10716417910447751</v>
      </c>
      <c r="AE256" s="223">
        <v>3208</v>
      </c>
      <c r="AF256" s="224">
        <v>-0.10839355197331846</v>
      </c>
      <c r="AG256" s="223">
        <v>0</v>
      </c>
      <c r="AH256" s="224" t="s">
        <v>121</v>
      </c>
      <c r="AI256" s="223">
        <v>0</v>
      </c>
      <c r="AJ256" s="224" t="s">
        <v>121</v>
      </c>
      <c r="AK256" s="223">
        <v>5572</v>
      </c>
      <c r="AL256" s="224">
        <v>0.10753329357980523</v>
      </c>
      <c r="AM256" s="223">
        <v>526</v>
      </c>
      <c r="AN256" s="224">
        <v>-0.20783132530120485</v>
      </c>
      <c r="AO256" s="223">
        <v>511</v>
      </c>
      <c r="AP256" s="224">
        <v>0.62738853503184711</v>
      </c>
      <c r="AQ256" s="223">
        <v>1948</v>
      </c>
      <c r="AR256" s="224">
        <v>1.2598607888631093</v>
      </c>
      <c r="AS256" s="223">
        <v>248175.37407250851</v>
      </c>
      <c r="AT256" s="224">
        <v>-7.9462140468626097E-2</v>
      </c>
      <c r="AU256" s="225">
        <v>346982.44290336827</v>
      </c>
      <c r="AV256" s="226">
        <v>-4.1596509977515406E-2</v>
      </c>
    </row>
    <row r="257" spans="2:49" hidden="1" outlineLevel="1" x14ac:dyDescent="0.2">
      <c r="B257" s="43" t="s">
        <v>55</v>
      </c>
      <c r="C257" s="223">
        <v>81508</v>
      </c>
      <c r="D257" s="224">
        <v>-9.647382248284575E-2</v>
      </c>
      <c r="E257" s="223">
        <v>7812</v>
      </c>
      <c r="F257" s="224">
        <v>0.14612676056338025</v>
      </c>
      <c r="G257" s="223">
        <v>8456</v>
      </c>
      <c r="H257" s="224">
        <v>7.7463949469669391E-3</v>
      </c>
      <c r="I257" s="223">
        <v>53703</v>
      </c>
      <c r="J257" s="224">
        <v>0.19406336853807682</v>
      </c>
      <c r="K257" s="223">
        <v>17555</v>
      </c>
      <c r="L257" s="224">
        <v>6.1045633121789011E-2</v>
      </c>
      <c r="M257" s="223">
        <v>108874</v>
      </c>
      <c r="N257" s="224">
        <v>4.0045088936015771E-2</v>
      </c>
      <c r="O257" s="223">
        <v>4632</v>
      </c>
      <c r="P257" s="224">
        <v>1.3766033863519755</v>
      </c>
      <c r="Q257" s="223">
        <v>11553</v>
      </c>
      <c r="R257" s="224">
        <v>-4.3950361944157246E-3</v>
      </c>
      <c r="S257" s="223">
        <v>679.90434196743001</v>
      </c>
      <c r="T257" s="224">
        <v>-0.48445567411185742</v>
      </c>
      <c r="U257" s="223">
        <v>172</v>
      </c>
      <c r="V257" s="224">
        <v>0.52212389380530966</v>
      </c>
      <c r="W257" s="223">
        <v>358</v>
      </c>
      <c r="X257" s="224">
        <v>0.27402135231316715</v>
      </c>
      <c r="Y257" s="223">
        <v>99</v>
      </c>
      <c r="Z257" s="224">
        <v>-0.8918032786885246</v>
      </c>
      <c r="AA257" s="223">
        <v>51</v>
      </c>
      <c r="AB257" s="224">
        <v>4.0999999999999996</v>
      </c>
      <c r="AC257" s="223">
        <v>2859</v>
      </c>
      <c r="AD257" s="224">
        <v>0.38316400580551524</v>
      </c>
      <c r="AE257" s="223">
        <v>3724</v>
      </c>
      <c r="AF257" s="224">
        <v>0.42791411042944794</v>
      </c>
      <c r="AG257" s="223">
        <v>0</v>
      </c>
      <c r="AH257" s="224" t="s">
        <v>121</v>
      </c>
      <c r="AI257" s="223">
        <v>0</v>
      </c>
      <c r="AJ257" s="224" t="s">
        <v>121</v>
      </c>
      <c r="AK257" s="223">
        <v>4174</v>
      </c>
      <c r="AL257" s="224">
        <v>0.64589905362776023</v>
      </c>
      <c r="AM257" s="223">
        <v>880</v>
      </c>
      <c r="AN257" s="224">
        <v>1.5287356321839081</v>
      </c>
      <c r="AO257" s="223">
        <v>416</v>
      </c>
      <c r="AP257" s="224">
        <v>6.9408740359897081E-2</v>
      </c>
      <c r="AQ257" s="223">
        <v>1636</v>
      </c>
      <c r="AR257" s="224">
        <v>1.8158347676419964</v>
      </c>
      <c r="AS257" s="223">
        <v>226962.88509414237</v>
      </c>
      <c r="AT257" s="224">
        <v>0.10815060244556896</v>
      </c>
      <c r="AU257" s="225">
        <v>308470.78862031974</v>
      </c>
      <c r="AV257" s="226">
        <v>4.5580937819359013E-2</v>
      </c>
    </row>
    <row r="258" spans="2:49" hidden="1" outlineLevel="1" x14ac:dyDescent="0.2">
      <c r="B258" s="43" t="s">
        <v>56</v>
      </c>
      <c r="C258" s="223">
        <v>83613</v>
      </c>
      <c r="D258" s="224">
        <v>5.8687229355010251E-2</v>
      </c>
      <c r="E258" s="223">
        <v>6894</v>
      </c>
      <c r="F258" s="224">
        <v>-0.10257745378807603</v>
      </c>
      <c r="G258" s="223">
        <v>8838</v>
      </c>
      <c r="H258" s="224">
        <v>0.12442748091603062</v>
      </c>
      <c r="I258" s="223">
        <v>49575</v>
      </c>
      <c r="J258" s="224">
        <v>0.18790884911221339</v>
      </c>
      <c r="K258" s="223">
        <v>25585</v>
      </c>
      <c r="L258" s="224">
        <v>8.6319633152173836E-2</v>
      </c>
      <c r="M258" s="223">
        <v>109767</v>
      </c>
      <c r="N258" s="224">
        <v>1.5326981777818993E-2</v>
      </c>
      <c r="O258" s="223">
        <v>3208</v>
      </c>
      <c r="P258" s="224">
        <v>7.723304231027539E-2</v>
      </c>
      <c r="Q258" s="223">
        <v>9144</v>
      </c>
      <c r="R258" s="224">
        <v>-0.15575662450373928</v>
      </c>
      <c r="S258" s="223">
        <v>489.1486103613982</v>
      </c>
      <c r="T258" s="224">
        <v>-0.72064318123372284</v>
      </c>
      <c r="U258" s="223">
        <v>129</v>
      </c>
      <c r="V258" s="224">
        <v>-0.21818181818181814</v>
      </c>
      <c r="W258" s="223">
        <v>37</v>
      </c>
      <c r="X258" s="224">
        <v>-0.97320782041998555</v>
      </c>
      <c r="Y258" s="223">
        <v>117</v>
      </c>
      <c r="Z258" s="224">
        <v>1.3399999999999999</v>
      </c>
      <c r="AA258" s="223">
        <v>206</v>
      </c>
      <c r="AB258" s="224">
        <v>0.51470588235294112</v>
      </c>
      <c r="AC258" s="223">
        <v>2909</v>
      </c>
      <c r="AD258" s="224">
        <v>4.9422799422799368E-2</v>
      </c>
      <c r="AE258" s="223">
        <v>3215</v>
      </c>
      <c r="AF258" s="224">
        <v>0.21092278719397362</v>
      </c>
      <c r="AG258" s="223">
        <v>0</v>
      </c>
      <c r="AH258" s="224" t="s">
        <v>121</v>
      </c>
      <c r="AI258" s="223">
        <v>0</v>
      </c>
      <c r="AJ258" s="224" t="s">
        <v>121</v>
      </c>
      <c r="AK258" s="223">
        <v>2435</v>
      </c>
      <c r="AL258" s="224">
        <v>-0.18507362784471215</v>
      </c>
      <c r="AM258" s="223">
        <v>474</v>
      </c>
      <c r="AN258" s="224">
        <v>0.35428571428571431</v>
      </c>
      <c r="AO258" s="223">
        <v>350</v>
      </c>
      <c r="AP258" s="224">
        <v>0.66666666666666674</v>
      </c>
      <c r="AQ258" s="223">
        <v>1237</v>
      </c>
      <c r="AR258" s="224">
        <v>0.8111273792093705</v>
      </c>
      <c r="AS258" s="223">
        <v>224122.14817911695</v>
      </c>
      <c r="AT258" s="224">
        <v>4.652422302936543E-2</v>
      </c>
      <c r="AU258" s="225">
        <v>307735.20686634636</v>
      </c>
      <c r="AV258" s="226">
        <v>4.9800417871759262E-2</v>
      </c>
    </row>
    <row r="259" spans="2:49" s="222" customFormat="1" ht="15" customHeight="1" collapsed="1" x14ac:dyDescent="0.2">
      <c r="B259" s="30" t="s">
        <v>81</v>
      </c>
      <c r="C259" s="31">
        <v>441551</v>
      </c>
      <c r="D259" s="32">
        <v>2.2084625196900909E-3</v>
      </c>
      <c r="E259" s="31">
        <v>65310</v>
      </c>
      <c r="F259" s="32">
        <v>6.998918706379631E-2</v>
      </c>
      <c r="G259" s="31">
        <v>74464</v>
      </c>
      <c r="H259" s="32">
        <v>6.6116885720012508E-2</v>
      </c>
      <c r="I259" s="31">
        <v>413574</v>
      </c>
      <c r="J259" s="32">
        <v>5.4564926372155265E-2</v>
      </c>
      <c r="K259" s="31">
        <v>159304</v>
      </c>
      <c r="L259" s="32">
        <v>0.22573596171306343</v>
      </c>
      <c r="M259" s="31">
        <v>726746</v>
      </c>
      <c r="N259" s="32">
        <v>2.1710860210065297E-2</v>
      </c>
      <c r="O259" s="31">
        <v>11054</v>
      </c>
      <c r="P259" s="32">
        <v>-7.8526175391797293E-2</v>
      </c>
      <c r="Q259" s="31">
        <v>91540</v>
      </c>
      <c r="R259" s="32">
        <v>-0.11181401847395789</v>
      </c>
      <c r="S259" s="31">
        <v>245598.2669349041</v>
      </c>
      <c r="T259" s="32">
        <v>5.0600176870757574E-2</v>
      </c>
      <c r="U259" s="31">
        <v>98449</v>
      </c>
      <c r="V259" s="32">
        <v>5.7068310176734638E-2</v>
      </c>
      <c r="W259" s="31">
        <v>48605</v>
      </c>
      <c r="X259" s="32">
        <v>0.20727769498261295</v>
      </c>
      <c r="Y259" s="31">
        <v>40408</v>
      </c>
      <c r="Z259" s="32">
        <v>-1.1062163485070942E-2</v>
      </c>
      <c r="AA259" s="31">
        <v>58133</v>
      </c>
      <c r="AB259" s="32">
        <v>-2.3204624122055262E-2</v>
      </c>
      <c r="AC259" s="31">
        <v>20122</v>
      </c>
      <c r="AD259" s="32">
        <v>-5.1296558227251321E-2</v>
      </c>
      <c r="AE259" s="31">
        <v>25042</v>
      </c>
      <c r="AF259" s="32">
        <v>0.1107069990242171</v>
      </c>
      <c r="AG259" s="31">
        <v>0</v>
      </c>
      <c r="AH259" s="32" t="e">
        <v>#DIV/0!</v>
      </c>
      <c r="AI259" s="31">
        <v>0</v>
      </c>
      <c r="AJ259" s="32" t="e">
        <v>#DIV/0!</v>
      </c>
      <c r="AK259" s="31">
        <v>33389</v>
      </c>
      <c r="AL259" s="32">
        <v>1.8525416488680051</v>
      </c>
      <c r="AM259" s="31">
        <v>7093</v>
      </c>
      <c r="AN259" s="32">
        <v>0.22040605643496214</v>
      </c>
      <c r="AO259" s="31">
        <v>2485</v>
      </c>
      <c r="AP259" s="32">
        <v>0.1483364140480592</v>
      </c>
      <c r="AQ259" s="31">
        <v>10260</v>
      </c>
      <c r="AR259" s="32">
        <v>1.0577617328519855</v>
      </c>
      <c r="AS259" s="31">
        <v>1886001.6786218905</v>
      </c>
      <c r="AT259" s="32">
        <v>5.8601833777570445E-2</v>
      </c>
      <c r="AU259" s="31">
        <v>2327552.8569172435</v>
      </c>
      <c r="AV259" s="32">
        <v>4.742067479939327E-2</v>
      </c>
      <c r="AW259" s="216"/>
    </row>
    <row r="260" spans="2:49" hidden="1" outlineLevel="1" x14ac:dyDescent="0.2">
      <c r="B260" s="43" t="s">
        <v>58</v>
      </c>
      <c r="C260" s="223">
        <v>104206</v>
      </c>
      <c r="D260" s="224">
        <v>0.20129114069975218</v>
      </c>
      <c r="E260" s="223">
        <v>9433</v>
      </c>
      <c r="F260" s="224">
        <v>0.13925120772946853</v>
      </c>
      <c r="G260" s="223">
        <v>9871</v>
      </c>
      <c r="H260" s="224">
        <v>-5.132148005766457E-2</v>
      </c>
      <c r="I260" s="223">
        <v>59188</v>
      </c>
      <c r="J260" s="224">
        <v>6.0488783774098831E-2</v>
      </c>
      <c r="K260" s="223">
        <v>39480</v>
      </c>
      <c r="L260" s="224">
        <v>0.14580914789876953</v>
      </c>
      <c r="M260" s="223">
        <v>101373</v>
      </c>
      <c r="N260" s="224">
        <v>-5.6178833781783344E-2</v>
      </c>
      <c r="O260" s="223">
        <v>1992</v>
      </c>
      <c r="P260" s="224">
        <v>0.19281437125748502</v>
      </c>
      <c r="Q260" s="223">
        <v>12530</v>
      </c>
      <c r="R260" s="224">
        <v>-5.0109923432643422E-2</v>
      </c>
      <c r="S260" s="223">
        <v>19032.456749903693</v>
      </c>
      <c r="T260" s="224">
        <v>0.43156584987478119</v>
      </c>
      <c r="U260" s="223">
        <v>8824</v>
      </c>
      <c r="V260" s="224">
        <v>0.37402678293366542</v>
      </c>
      <c r="W260" s="223">
        <v>4535</v>
      </c>
      <c r="X260" s="224">
        <v>0.73754789272030652</v>
      </c>
      <c r="Y260" s="223">
        <v>2802</v>
      </c>
      <c r="Z260" s="224">
        <v>0.34517522803648593</v>
      </c>
      <c r="AA260" s="223">
        <v>2870</v>
      </c>
      <c r="AB260" s="224">
        <v>0.3165137614678899</v>
      </c>
      <c r="AC260" s="223">
        <v>3574</v>
      </c>
      <c r="AD260" s="224">
        <v>-8.3869164104000138E-4</v>
      </c>
      <c r="AE260" s="223">
        <v>4051</v>
      </c>
      <c r="AF260" s="224">
        <v>0.29383583519642298</v>
      </c>
      <c r="AG260" s="223">
        <v>0</v>
      </c>
      <c r="AH260" s="224" t="s">
        <v>121</v>
      </c>
      <c r="AI260" s="223">
        <v>0</v>
      </c>
      <c r="AJ260" s="224" t="s">
        <v>121</v>
      </c>
      <c r="AK260" s="223">
        <v>7018</v>
      </c>
      <c r="AL260" s="224">
        <v>2.4811507936507935</v>
      </c>
      <c r="AM260" s="223">
        <v>1047</v>
      </c>
      <c r="AN260" s="224">
        <v>0.45618915159944362</v>
      </c>
      <c r="AO260" s="223">
        <v>330</v>
      </c>
      <c r="AP260" s="224">
        <v>0.7010309278350515</v>
      </c>
      <c r="AQ260" s="223">
        <v>1444</v>
      </c>
      <c r="AR260" s="224">
        <v>1.7715930902111325</v>
      </c>
      <c r="AS260" s="223">
        <v>270368.13549487863</v>
      </c>
      <c r="AT260" s="224">
        <v>6.1617004166975908E-2</v>
      </c>
      <c r="AU260" s="225">
        <v>374574.33678601932</v>
      </c>
      <c r="AV260" s="226">
        <v>9.7104681750578292E-2</v>
      </c>
    </row>
    <row r="261" spans="2:49" hidden="1" outlineLevel="1" x14ac:dyDescent="0.2">
      <c r="B261" s="43" t="s">
        <v>59</v>
      </c>
      <c r="C261" s="223">
        <v>61118</v>
      </c>
      <c r="D261" s="224">
        <v>-0.17741588156123822</v>
      </c>
      <c r="E261" s="223">
        <v>11123</v>
      </c>
      <c r="F261" s="224">
        <v>0.13453692370461034</v>
      </c>
      <c r="G261" s="223">
        <v>10246</v>
      </c>
      <c r="H261" s="224">
        <v>0.16484765802637558</v>
      </c>
      <c r="I261" s="223">
        <v>70373</v>
      </c>
      <c r="J261" s="224">
        <v>0.11515545273032668</v>
      </c>
      <c r="K261" s="223">
        <v>27749</v>
      </c>
      <c r="L261" s="224">
        <v>0.27763709194714314</v>
      </c>
      <c r="M261" s="223">
        <v>119411</v>
      </c>
      <c r="N261" s="224">
        <v>0.10499236570582515</v>
      </c>
      <c r="O261" s="223">
        <v>1445</v>
      </c>
      <c r="P261" s="224">
        <v>0.18152085036794774</v>
      </c>
      <c r="Q261" s="223">
        <v>11368</v>
      </c>
      <c r="R261" s="224">
        <v>-0.12634491238856438</v>
      </c>
      <c r="S261" s="223">
        <v>39706.071334285261</v>
      </c>
      <c r="T261" s="224">
        <v>7.2697777858830026E-3</v>
      </c>
      <c r="U261" s="223">
        <v>14965</v>
      </c>
      <c r="V261" s="224">
        <v>-7.6519592718296781E-2</v>
      </c>
      <c r="W261" s="223">
        <v>6804</v>
      </c>
      <c r="X261" s="224">
        <v>-3.9254447896074574E-2</v>
      </c>
      <c r="Y261" s="223">
        <v>7956</v>
      </c>
      <c r="Z261" s="224">
        <v>0.18710832587287385</v>
      </c>
      <c r="AA261" s="223">
        <v>9981</v>
      </c>
      <c r="AB261" s="224">
        <v>5.8430540827147492E-2</v>
      </c>
      <c r="AC261" s="223">
        <v>2450</v>
      </c>
      <c r="AD261" s="224">
        <v>-2.3515344758868073E-2</v>
      </c>
      <c r="AE261" s="223">
        <v>3516</v>
      </c>
      <c r="AF261" s="224">
        <v>9.3283582089552342E-2</v>
      </c>
      <c r="AG261" s="223">
        <v>0</v>
      </c>
      <c r="AH261" s="224" t="s">
        <v>121</v>
      </c>
      <c r="AI261" s="223">
        <v>0</v>
      </c>
      <c r="AJ261" s="224" t="s">
        <v>121</v>
      </c>
      <c r="AK261" s="223">
        <v>4449</v>
      </c>
      <c r="AL261" s="224">
        <v>1.5731636784268361</v>
      </c>
      <c r="AM261" s="223">
        <v>1176</v>
      </c>
      <c r="AN261" s="224">
        <v>0.10422535211267614</v>
      </c>
      <c r="AO261" s="223">
        <v>241</v>
      </c>
      <c r="AP261" s="224">
        <v>-0.15140845070422537</v>
      </c>
      <c r="AQ261" s="223">
        <v>1504</v>
      </c>
      <c r="AR261" s="224">
        <v>0.7468060394889664</v>
      </c>
      <c r="AS261" s="223">
        <v>304759.70420398575</v>
      </c>
      <c r="AT261" s="224">
        <v>0.10896948898407022</v>
      </c>
      <c r="AU261" s="225">
        <v>365877.52678810415</v>
      </c>
      <c r="AV261" s="226">
        <v>4.8017968962027036E-2</v>
      </c>
    </row>
    <row r="262" spans="2:49" hidden="1" outlineLevel="1" x14ac:dyDescent="0.2">
      <c r="B262" s="43" t="s">
        <v>60</v>
      </c>
      <c r="C262" s="223">
        <v>48033</v>
      </c>
      <c r="D262" s="224">
        <v>3.0242584132295303E-2</v>
      </c>
      <c r="E262" s="223">
        <v>10148</v>
      </c>
      <c r="F262" s="224">
        <v>1.6019223067681221E-2</v>
      </c>
      <c r="G262" s="223">
        <v>11563</v>
      </c>
      <c r="H262" s="224">
        <v>7.6688453159041714E-3</v>
      </c>
      <c r="I262" s="223">
        <v>58438</v>
      </c>
      <c r="J262" s="224">
        <v>3.0452645871171358E-2</v>
      </c>
      <c r="K262" s="223">
        <v>26438</v>
      </c>
      <c r="L262" s="224">
        <v>0.16502886352619761</v>
      </c>
      <c r="M262" s="223">
        <v>98743</v>
      </c>
      <c r="N262" s="224">
        <v>6.054389620432632E-2</v>
      </c>
      <c r="O262" s="223">
        <v>1162</v>
      </c>
      <c r="P262" s="224">
        <v>-0.17588652482269507</v>
      </c>
      <c r="Q262" s="223">
        <v>15027</v>
      </c>
      <c r="R262" s="224">
        <v>-0.16886061946902653</v>
      </c>
      <c r="S262" s="223">
        <v>38307.934659170875</v>
      </c>
      <c r="T262" s="224">
        <v>-4.3430810392984465E-2</v>
      </c>
      <c r="U262" s="223">
        <v>15750</v>
      </c>
      <c r="V262" s="224">
        <v>-2.9515065623267001E-2</v>
      </c>
      <c r="W262" s="223">
        <v>7220</v>
      </c>
      <c r="X262" s="224">
        <v>0.12373540856031129</v>
      </c>
      <c r="Y262" s="223">
        <v>6052</v>
      </c>
      <c r="Z262" s="224">
        <v>-0.15956117205943621</v>
      </c>
      <c r="AA262" s="223">
        <v>9286</v>
      </c>
      <c r="AB262" s="224">
        <v>-8.8893249607535307E-2</v>
      </c>
      <c r="AC262" s="223">
        <v>2573</v>
      </c>
      <c r="AD262" s="224">
        <v>3.8756560355268421E-2</v>
      </c>
      <c r="AE262" s="223">
        <v>4050</v>
      </c>
      <c r="AF262" s="224">
        <v>0.20535714285714279</v>
      </c>
      <c r="AG262" s="223">
        <v>0</v>
      </c>
      <c r="AH262" s="224" t="s">
        <v>121</v>
      </c>
      <c r="AI262" s="223">
        <v>0</v>
      </c>
      <c r="AJ262" s="224" t="s">
        <v>121</v>
      </c>
      <c r="AK262" s="223">
        <v>3689</v>
      </c>
      <c r="AL262" s="224">
        <v>1.407963446475196</v>
      </c>
      <c r="AM262" s="223">
        <v>971</v>
      </c>
      <c r="AN262" s="224">
        <v>-0.27320359281437123</v>
      </c>
      <c r="AO262" s="223">
        <v>350</v>
      </c>
      <c r="AP262" s="224">
        <v>-0.33333333333333337</v>
      </c>
      <c r="AQ262" s="223">
        <v>1185</v>
      </c>
      <c r="AR262" s="224">
        <v>0.79003021148036257</v>
      </c>
      <c r="AS262" s="223">
        <v>272645.99513309397</v>
      </c>
      <c r="AT262" s="224">
        <v>3.5078440242465758E-2</v>
      </c>
      <c r="AU262" s="225">
        <v>320679.02537567809</v>
      </c>
      <c r="AV262" s="226">
        <v>3.4350807953055007E-2</v>
      </c>
    </row>
    <row r="263" spans="2:49" hidden="1" outlineLevel="1" x14ac:dyDescent="0.2">
      <c r="B263" s="43" t="s">
        <v>61</v>
      </c>
      <c r="C263" s="223">
        <v>43048</v>
      </c>
      <c r="D263" s="224">
        <v>3.7181632273664E-4</v>
      </c>
      <c r="E263" s="223">
        <v>10418</v>
      </c>
      <c r="F263" s="224">
        <v>0.15871426982538095</v>
      </c>
      <c r="G263" s="223">
        <v>12221</v>
      </c>
      <c r="H263" s="224">
        <v>2.2421149502217075E-2</v>
      </c>
      <c r="I263" s="223">
        <v>56755</v>
      </c>
      <c r="J263" s="224">
        <v>-3.5975744398960452E-2</v>
      </c>
      <c r="K263" s="223">
        <v>16631</v>
      </c>
      <c r="L263" s="224">
        <v>2.4581074420896964E-2</v>
      </c>
      <c r="M263" s="223">
        <v>90468</v>
      </c>
      <c r="N263" s="224">
        <v>-1.2799947621697672E-2</v>
      </c>
      <c r="O263" s="223">
        <v>853</v>
      </c>
      <c r="P263" s="224">
        <v>-0.43807641633728589</v>
      </c>
      <c r="Q263" s="223">
        <v>20589</v>
      </c>
      <c r="R263" s="224">
        <v>-0.15089904322005943</v>
      </c>
      <c r="S263" s="223">
        <v>47297.209143193882</v>
      </c>
      <c r="T263" s="224">
        <v>2.3244484406755639E-2</v>
      </c>
      <c r="U263" s="223">
        <v>19415</v>
      </c>
      <c r="V263" s="224">
        <v>0.10325036936015453</v>
      </c>
      <c r="W263" s="223">
        <v>9436</v>
      </c>
      <c r="X263" s="224">
        <v>0.2975797579757975</v>
      </c>
      <c r="Y263" s="223">
        <v>7312</v>
      </c>
      <c r="Z263" s="224">
        <v>-0.19168693345124921</v>
      </c>
      <c r="AA263" s="223">
        <v>11134</v>
      </c>
      <c r="AB263" s="224">
        <v>-9.5238095238095233E-2</v>
      </c>
      <c r="AC263" s="223">
        <v>2411</v>
      </c>
      <c r="AD263" s="224">
        <v>-0.20455295282085117</v>
      </c>
      <c r="AE263" s="223">
        <v>3998</v>
      </c>
      <c r="AF263" s="224">
        <v>5.4046928552596851E-2</v>
      </c>
      <c r="AG263" s="223">
        <v>0</v>
      </c>
      <c r="AH263" s="224" t="s">
        <v>121</v>
      </c>
      <c r="AI263" s="223">
        <v>0</v>
      </c>
      <c r="AJ263" s="224" t="s">
        <v>121</v>
      </c>
      <c r="AK263" s="223">
        <v>5627</v>
      </c>
      <c r="AL263" s="224">
        <v>1.8886036960985626</v>
      </c>
      <c r="AM263" s="223">
        <v>2467</v>
      </c>
      <c r="AN263" s="224">
        <v>1.9057714958775032</v>
      </c>
      <c r="AO263" s="223">
        <v>689</v>
      </c>
      <c r="AP263" s="224">
        <v>0.48491379310344818</v>
      </c>
      <c r="AQ263" s="223">
        <v>1213</v>
      </c>
      <c r="AR263" s="224">
        <v>0.36599099099099108</v>
      </c>
      <c r="AS263" s="223">
        <v>271640.96155244485</v>
      </c>
      <c r="AT263" s="224">
        <v>3.6426854592666036E-3</v>
      </c>
      <c r="AU263" s="225">
        <v>314688.96192426112</v>
      </c>
      <c r="AV263" s="226">
        <v>3.1930428075439554E-3</v>
      </c>
    </row>
    <row r="264" spans="2:49" collapsed="1" x14ac:dyDescent="0.25">
      <c r="B264" s="145">
        <v>1995</v>
      </c>
      <c r="C264" s="232">
        <v>942487</v>
      </c>
      <c r="D264" s="233">
        <v>5.1486158123386527E-2</v>
      </c>
      <c r="E264" s="232">
        <v>108554</v>
      </c>
      <c r="F264" s="233">
        <v>2.7273071390718551E-2</v>
      </c>
      <c r="G264" s="232">
        <v>128888</v>
      </c>
      <c r="H264" s="233">
        <v>2.390390772090667E-2</v>
      </c>
      <c r="I264" s="232">
        <v>680364</v>
      </c>
      <c r="J264" s="233">
        <v>8.0054291315770687E-2</v>
      </c>
      <c r="K264" s="232">
        <v>270295</v>
      </c>
      <c r="L264" s="233">
        <v>8.0389155138438584E-2</v>
      </c>
      <c r="M264" s="232">
        <v>1295877</v>
      </c>
      <c r="N264" s="233">
        <v>-1.1462327876280654E-2</v>
      </c>
      <c r="O264" s="232">
        <v>31986</v>
      </c>
      <c r="P264" s="233">
        <v>0.18589648524395663</v>
      </c>
      <c r="Q264" s="232">
        <v>165220</v>
      </c>
      <c r="R264" s="233">
        <v>-6.8353802257784424E-2</v>
      </c>
      <c r="S264" s="232">
        <v>273970.17844725272</v>
      </c>
      <c r="T264" s="233">
        <v>0.10459618298851381</v>
      </c>
      <c r="U264" s="232">
        <v>104381</v>
      </c>
      <c r="V264" s="233">
        <v>7.9855579234859642E-2</v>
      </c>
      <c r="W264" s="232">
        <v>50539</v>
      </c>
      <c r="X264" s="233">
        <v>6.0785424931259602E-2</v>
      </c>
      <c r="Y264" s="232">
        <v>46172</v>
      </c>
      <c r="Z264" s="233">
        <v>3.7806248595189995E-2</v>
      </c>
      <c r="AA264" s="232">
        <v>72878</v>
      </c>
      <c r="AB264" s="233">
        <v>0.23038222582387902</v>
      </c>
      <c r="AC264" s="232">
        <v>39572</v>
      </c>
      <c r="AD264" s="233">
        <v>0.15138642381215628</v>
      </c>
      <c r="AE264" s="232">
        <v>43237</v>
      </c>
      <c r="AF264" s="233">
        <v>0.16762084796111254</v>
      </c>
      <c r="AG264" s="232">
        <v>0</v>
      </c>
      <c r="AH264" s="233" t="s">
        <v>121</v>
      </c>
      <c r="AI264" s="232">
        <v>0</v>
      </c>
      <c r="AJ264" s="233" t="s">
        <v>121</v>
      </c>
      <c r="AK264" s="232">
        <v>63728</v>
      </c>
      <c r="AL264" s="233">
        <v>0.63581292674161927</v>
      </c>
      <c r="AM264" s="232">
        <v>10501</v>
      </c>
      <c r="AN264" s="233">
        <v>0.36536211155896492</v>
      </c>
      <c r="AO264" s="232">
        <v>4775</v>
      </c>
      <c r="AP264" s="233">
        <v>0.25459800315291647</v>
      </c>
      <c r="AQ264" s="232">
        <v>19423</v>
      </c>
      <c r="AR264" s="233">
        <v>0.68281060474787725</v>
      </c>
      <c r="AS264" s="232">
        <v>3136392.3696643747</v>
      </c>
      <c r="AT264" s="233">
        <v>4.2575386054361841E-2</v>
      </c>
      <c r="AU264" s="234">
        <v>4078879.421150533</v>
      </c>
      <c r="AV264" s="235">
        <v>4.4620915468729372E-2</v>
      </c>
    </row>
    <row r="265" spans="2:49" hidden="1" outlineLevel="1" x14ac:dyDescent="0.2">
      <c r="B265" s="43" t="s">
        <v>49</v>
      </c>
      <c r="C265" s="223">
        <v>51494</v>
      </c>
      <c r="D265" s="224">
        <v>-9.0163789600155475E-2</v>
      </c>
      <c r="E265" s="223">
        <v>7057</v>
      </c>
      <c r="F265" s="224">
        <v>7.8548986003998955E-3</v>
      </c>
      <c r="G265" s="223">
        <v>11014</v>
      </c>
      <c r="H265" s="224">
        <v>9.6247636110281753E-2</v>
      </c>
      <c r="I265" s="223">
        <v>56520</v>
      </c>
      <c r="J265" s="224">
        <v>0.28410769056003637</v>
      </c>
      <c r="K265" s="223">
        <v>14878</v>
      </c>
      <c r="L265" s="224">
        <v>0.44713549265635644</v>
      </c>
      <c r="M265" s="223">
        <v>102415</v>
      </c>
      <c r="N265" s="224">
        <v>0.45508922482382363</v>
      </c>
      <c r="O265" s="223">
        <v>2453</v>
      </c>
      <c r="P265" s="224">
        <v>0.14146114471847371</v>
      </c>
      <c r="Q265" s="223">
        <v>8863</v>
      </c>
      <c r="R265" s="224">
        <v>-4.2975920526940881E-2</v>
      </c>
      <c r="S265" s="223">
        <v>37805.185868751956</v>
      </c>
      <c r="T265" s="224">
        <v>-6.7982977552694446E-2</v>
      </c>
      <c r="U265" s="223">
        <v>15135</v>
      </c>
      <c r="V265" s="224">
        <v>-0.10475570803265111</v>
      </c>
      <c r="W265" s="223">
        <v>6343</v>
      </c>
      <c r="X265" s="224">
        <v>0.27292795504716039</v>
      </c>
      <c r="Y265" s="223">
        <v>6901</v>
      </c>
      <c r="Z265" s="224">
        <v>1.7696504940274194E-2</v>
      </c>
      <c r="AA265" s="223">
        <v>9426</v>
      </c>
      <c r="AB265" s="224">
        <v>-0.20743294374842347</v>
      </c>
      <c r="AC265" s="223">
        <v>2602</v>
      </c>
      <c r="AD265" s="224">
        <v>5.0212437234453677E-3</v>
      </c>
      <c r="AE265" s="223">
        <v>3226</v>
      </c>
      <c r="AF265" s="224">
        <v>0.31191541276941837</v>
      </c>
      <c r="AG265" s="223">
        <v>0</v>
      </c>
      <c r="AH265" s="224" t="s">
        <v>121</v>
      </c>
      <c r="AI265" s="223">
        <v>0</v>
      </c>
      <c r="AJ265" s="224" t="s">
        <v>121</v>
      </c>
      <c r="AK265" s="223">
        <v>5376</v>
      </c>
      <c r="AL265" s="224">
        <v>2.8019801980198018</v>
      </c>
      <c r="AM265" s="223">
        <v>734</v>
      </c>
      <c r="AN265" s="224">
        <v>-4.9222797927461093E-2</v>
      </c>
      <c r="AO265" s="223">
        <v>249</v>
      </c>
      <c r="AP265" s="224">
        <v>0.54658385093167694</v>
      </c>
      <c r="AQ265" s="223">
        <v>2495</v>
      </c>
      <c r="AR265" s="224">
        <v>3.8635477582846001</v>
      </c>
      <c r="AS265" s="223">
        <v>255687</v>
      </c>
      <c r="AT265" s="224">
        <v>0.26822578245126727</v>
      </c>
      <c r="AU265" s="225">
        <v>307181</v>
      </c>
      <c r="AV265" s="226">
        <v>0.18966952871146026</v>
      </c>
    </row>
    <row r="266" spans="2:49" hidden="1" outlineLevel="1" x14ac:dyDescent="0.2">
      <c r="B266" s="43" t="s">
        <v>50</v>
      </c>
      <c r="C266" s="223">
        <v>56979</v>
      </c>
      <c r="D266" s="224">
        <v>8.0990324416619242E-2</v>
      </c>
      <c r="E266" s="223">
        <v>7639</v>
      </c>
      <c r="F266" s="224">
        <v>0.34276674283705399</v>
      </c>
      <c r="G266" s="223">
        <v>9915</v>
      </c>
      <c r="H266" s="224">
        <v>0.17184729937359644</v>
      </c>
      <c r="I266" s="223">
        <v>62080</v>
      </c>
      <c r="J266" s="224">
        <v>0.43471227178183502</v>
      </c>
      <c r="K266" s="223">
        <v>10701</v>
      </c>
      <c r="L266" s="224">
        <v>1.1723507917174176</v>
      </c>
      <c r="M266" s="223">
        <v>106359</v>
      </c>
      <c r="N266" s="224">
        <v>0.31510355486862451</v>
      </c>
      <c r="O266" s="223">
        <v>1306</v>
      </c>
      <c r="P266" s="224">
        <v>-0.31694560669456062</v>
      </c>
      <c r="Q266" s="223">
        <v>9486</v>
      </c>
      <c r="R266" s="224">
        <v>1.770196330865792E-2</v>
      </c>
      <c r="S266" s="223">
        <v>42573.487317807769</v>
      </c>
      <c r="T266" s="224">
        <v>2.0360825201676702E-2</v>
      </c>
      <c r="U266" s="223">
        <v>17169</v>
      </c>
      <c r="V266" s="224">
        <v>2.7960723266674758E-2</v>
      </c>
      <c r="W266" s="223">
        <v>8658</v>
      </c>
      <c r="X266" s="224">
        <v>0.5681941677232385</v>
      </c>
      <c r="Y266" s="223">
        <v>6575</v>
      </c>
      <c r="Z266" s="224">
        <v>-0.10883708322038488</v>
      </c>
      <c r="AA266" s="223">
        <v>10171</v>
      </c>
      <c r="AB266" s="224">
        <v>-0.16101625010310983</v>
      </c>
      <c r="AC266" s="223">
        <v>2571</v>
      </c>
      <c r="AD266" s="224">
        <v>-0.14471057884231542</v>
      </c>
      <c r="AE266" s="223">
        <v>3492</v>
      </c>
      <c r="AF266" s="224">
        <v>0.26797385620915026</v>
      </c>
      <c r="AG266" s="223">
        <v>0</v>
      </c>
      <c r="AH266" s="224" t="s">
        <v>121</v>
      </c>
      <c r="AI266" s="223">
        <v>0</v>
      </c>
      <c r="AJ266" s="224" t="s">
        <v>121</v>
      </c>
      <c r="AK266" s="223">
        <v>4285</v>
      </c>
      <c r="AL266" s="224">
        <v>4.7905405405405403</v>
      </c>
      <c r="AM266" s="223">
        <v>411</v>
      </c>
      <c r="AN266" s="224">
        <v>-0.61624649859943981</v>
      </c>
      <c r="AO266" s="223">
        <v>326</v>
      </c>
      <c r="AP266" s="224">
        <v>-0.16195372750642678</v>
      </c>
      <c r="AQ266" s="223">
        <v>1554</v>
      </c>
      <c r="AR266" s="224">
        <v>3.1220159151193636</v>
      </c>
      <c r="AS266" s="223">
        <v>262704.58174020331</v>
      </c>
      <c r="AT266" s="224">
        <v>0.28450860897698882</v>
      </c>
      <c r="AU266" s="225">
        <v>319683.66273052781</v>
      </c>
      <c r="AV266" s="226">
        <v>0.24280473934947211</v>
      </c>
    </row>
    <row r="267" spans="2:49" hidden="1" outlineLevel="1" x14ac:dyDescent="0.2">
      <c r="B267" s="43" t="s">
        <v>51</v>
      </c>
      <c r="C267" s="223">
        <v>76673</v>
      </c>
      <c r="D267" s="224">
        <v>4.2815368922135333E-2</v>
      </c>
      <c r="E267" s="223">
        <v>9492</v>
      </c>
      <c r="F267" s="224">
        <v>-7.3860864474582844E-2</v>
      </c>
      <c r="G267" s="223">
        <v>9634</v>
      </c>
      <c r="H267" s="224">
        <v>-0.1815478718885396</v>
      </c>
      <c r="I267" s="223">
        <v>50220</v>
      </c>
      <c r="J267" s="224">
        <v>0.30499181456747126</v>
      </c>
      <c r="K267" s="223">
        <v>23427</v>
      </c>
      <c r="L267" s="224">
        <v>0.64851171627612403</v>
      </c>
      <c r="M267" s="223">
        <v>107977</v>
      </c>
      <c r="N267" s="224">
        <v>9.4846029830769618E-2</v>
      </c>
      <c r="O267" s="223">
        <v>1843</v>
      </c>
      <c r="P267" s="224">
        <v>-0.27440944881889762</v>
      </c>
      <c r="Q267" s="223">
        <v>13677</v>
      </c>
      <c r="R267" s="224">
        <v>0.11685448309652124</v>
      </c>
      <c r="S267" s="223">
        <v>20875.92186179067</v>
      </c>
      <c r="T267" s="224">
        <v>8.8432516738866429E-2</v>
      </c>
      <c r="U267" s="223">
        <v>7191</v>
      </c>
      <c r="V267" s="224">
        <v>6.1564292710227786E-3</v>
      </c>
      <c r="W267" s="223">
        <v>5609</v>
      </c>
      <c r="X267" s="224">
        <v>1.3341656263004578</v>
      </c>
      <c r="Y267" s="223">
        <v>2810</v>
      </c>
      <c r="Z267" s="224">
        <v>-0.41846026490066224</v>
      </c>
      <c r="AA267" s="223">
        <v>5265</v>
      </c>
      <c r="AB267" s="224">
        <v>9.7560975609756184E-2</v>
      </c>
      <c r="AC267" s="223">
        <v>3941</v>
      </c>
      <c r="AD267" s="224">
        <v>0.11422109132032787</v>
      </c>
      <c r="AE267" s="223">
        <v>2709</v>
      </c>
      <c r="AF267" s="224">
        <v>-1.5982564475118033E-2</v>
      </c>
      <c r="AG267" s="223">
        <v>0</v>
      </c>
      <c r="AH267" s="224" t="s">
        <v>121</v>
      </c>
      <c r="AI267" s="223">
        <v>0</v>
      </c>
      <c r="AJ267" s="224" t="s">
        <v>121</v>
      </c>
      <c r="AK267" s="223">
        <v>2945</v>
      </c>
      <c r="AL267" s="224">
        <v>2.388952819332566</v>
      </c>
      <c r="AM267" s="223">
        <v>287</v>
      </c>
      <c r="AN267" s="224">
        <v>-0.692390139335477</v>
      </c>
      <c r="AO267" s="223">
        <v>300</v>
      </c>
      <c r="AP267" s="224">
        <v>-3.2258064516129004E-2</v>
      </c>
      <c r="AQ267" s="223">
        <v>865</v>
      </c>
      <c r="AR267" s="224">
        <v>1.5516224188790559</v>
      </c>
      <c r="AS267" s="223">
        <v>248195.3004972841</v>
      </c>
      <c r="AT267" s="224">
        <v>0.14880992024322892</v>
      </c>
      <c r="AU267" s="225">
        <v>324868.34331265296</v>
      </c>
      <c r="AV267" s="226">
        <v>0.12189710001480814</v>
      </c>
    </row>
    <row r="268" spans="2:49" hidden="1" outlineLevel="1" x14ac:dyDescent="0.2">
      <c r="B268" s="43" t="s">
        <v>52</v>
      </c>
      <c r="C268" s="223">
        <v>94296</v>
      </c>
      <c r="D268" s="224">
        <v>6.5937171472819189E-2</v>
      </c>
      <c r="E268" s="223">
        <v>8336</v>
      </c>
      <c r="F268" s="224">
        <v>0.34734119928883134</v>
      </c>
      <c r="G268" s="223">
        <v>8462</v>
      </c>
      <c r="H268" s="224">
        <v>-2.3629489603027576E-4</v>
      </c>
      <c r="I268" s="223">
        <v>49525</v>
      </c>
      <c r="J268" s="224">
        <v>0.51889222842421634</v>
      </c>
      <c r="K268" s="223">
        <v>18771</v>
      </c>
      <c r="L268" s="224">
        <v>0.33534893647293162</v>
      </c>
      <c r="M268" s="223">
        <v>123715</v>
      </c>
      <c r="N268" s="224">
        <v>0.38094812863473493</v>
      </c>
      <c r="O268" s="223">
        <v>2844</v>
      </c>
      <c r="P268" s="224">
        <v>0.21642429426860565</v>
      </c>
      <c r="Q268" s="223">
        <v>14346</v>
      </c>
      <c r="R268" s="224">
        <v>-8.0266700859084494E-2</v>
      </c>
      <c r="S268" s="223">
        <v>1171.321934062842</v>
      </c>
      <c r="T268" s="224">
        <v>-0.24365549318647206</v>
      </c>
      <c r="U268" s="223">
        <v>222</v>
      </c>
      <c r="V268" s="224">
        <v>-0.39178082191780816</v>
      </c>
      <c r="W268" s="223">
        <v>706</v>
      </c>
      <c r="X268" s="224">
        <v>10.573770491803279</v>
      </c>
      <c r="Y268" s="223">
        <v>151</v>
      </c>
      <c r="Z268" s="224">
        <v>-0.86005560704355888</v>
      </c>
      <c r="AA268" s="223">
        <v>83</v>
      </c>
      <c r="AB268" s="224">
        <v>0.88636363636363646</v>
      </c>
      <c r="AC268" s="223">
        <v>2790</v>
      </c>
      <c r="AD268" s="224">
        <v>-2.1459227467811592E-3</v>
      </c>
      <c r="AE268" s="223">
        <v>2782</v>
      </c>
      <c r="AF268" s="224">
        <v>0.10484511517077055</v>
      </c>
      <c r="AG268" s="223">
        <v>0</v>
      </c>
      <c r="AH268" s="224" t="s">
        <v>121</v>
      </c>
      <c r="AI268" s="223">
        <v>0</v>
      </c>
      <c r="AJ268" s="224" t="s">
        <v>121</v>
      </c>
      <c r="AK268" s="223">
        <v>4282</v>
      </c>
      <c r="AL268" s="224">
        <v>2.0368794326241133</v>
      </c>
      <c r="AM268" s="223">
        <v>369</v>
      </c>
      <c r="AN268" s="224">
        <v>-0.26200000000000001</v>
      </c>
      <c r="AO268" s="223">
        <v>317</v>
      </c>
      <c r="AP268" s="224">
        <v>-0.1892583120204604</v>
      </c>
      <c r="AQ268" s="223">
        <v>735</v>
      </c>
      <c r="AR268" s="224">
        <v>1.2826086956521738</v>
      </c>
      <c r="AS268" s="223">
        <v>238449.69533650443</v>
      </c>
      <c r="AT268" s="224">
        <v>0.33718644245013918</v>
      </c>
      <c r="AU268" s="225">
        <v>332745.76127367601</v>
      </c>
      <c r="AV268" s="226">
        <v>0.24724400415265912</v>
      </c>
    </row>
    <row r="269" spans="2:49" hidden="1" outlineLevel="1" x14ac:dyDescent="0.2">
      <c r="B269" s="43" t="s">
        <v>53</v>
      </c>
      <c r="C269" s="223">
        <v>104563</v>
      </c>
      <c r="D269" s="224">
        <v>-0.18513871571072316</v>
      </c>
      <c r="E269" s="223">
        <v>9675</v>
      </c>
      <c r="F269" s="224">
        <v>3.4427456431091574E-2</v>
      </c>
      <c r="G269" s="223">
        <v>11526</v>
      </c>
      <c r="H269" s="224">
        <v>0.1022281725160179</v>
      </c>
      <c r="I269" s="223">
        <v>40953</v>
      </c>
      <c r="J269" s="224">
        <v>0.30735833998403828</v>
      </c>
      <c r="K269" s="223">
        <v>25255</v>
      </c>
      <c r="L269" s="224">
        <v>0.36196947635226229</v>
      </c>
      <c r="M269" s="223">
        <v>123965</v>
      </c>
      <c r="N269" s="224">
        <v>0.24273197529874091</v>
      </c>
      <c r="O269" s="223">
        <v>3042</v>
      </c>
      <c r="P269" s="224">
        <v>-0.22397959183673466</v>
      </c>
      <c r="Q269" s="223">
        <v>24125</v>
      </c>
      <c r="R269" s="224">
        <v>-6.0955198318477288E-2</v>
      </c>
      <c r="S269" s="223">
        <v>1646.1497328843993</v>
      </c>
      <c r="T269" s="224">
        <v>-0.10651207055279088</v>
      </c>
      <c r="U269" s="223">
        <v>100</v>
      </c>
      <c r="V269" s="224">
        <v>-0.69135802469135799</v>
      </c>
      <c r="W269" s="223">
        <v>444</v>
      </c>
      <c r="X269" s="224">
        <v>4.0454545454545459</v>
      </c>
      <c r="Y269" s="223">
        <v>1094</v>
      </c>
      <c r="Z269" s="224">
        <v>-0.20436363636363641</v>
      </c>
      <c r="AA269" s="223">
        <v>5</v>
      </c>
      <c r="AB269" s="224">
        <v>-0.90740740740740744</v>
      </c>
      <c r="AC269" s="223">
        <v>2682</v>
      </c>
      <c r="AD269" s="224">
        <v>0.15305245055889949</v>
      </c>
      <c r="AE269" s="223">
        <v>2460</v>
      </c>
      <c r="AF269" s="224">
        <v>-0.11542610571736789</v>
      </c>
      <c r="AG269" s="223">
        <v>0</v>
      </c>
      <c r="AH269" s="224" t="s">
        <v>121</v>
      </c>
      <c r="AI269" s="223">
        <v>0</v>
      </c>
      <c r="AJ269" s="224" t="s">
        <v>121</v>
      </c>
      <c r="AK269" s="223">
        <v>4290</v>
      </c>
      <c r="AL269" s="224">
        <v>0.60975609756097571</v>
      </c>
      <c r="AM269" s="223">
        <v>559</v>
      </c>
      <c r="AN269" s="224">
        <v>-1.0619469026548645E-2</v>
      </c>
      <c r="AO269" s="223">
        <v>234</v>
      </c>
      <c r="AP269" s="224">
        <v>0.87200000000000011</v>
      </c>
      <c r="AQ269" s="223">
        <v>835</v>
      </c>
      <c r="AR269" s="224">
        <v>0.58444022770398485</v>
      </c>
      <c r="AS269" s="223">
        <v>251248.57582427911</v>
      </c>
      <c r="AT269" s="224">
        <v>0.19713987316723158</v>
      </c>
      <c r="AU269" s="225">
        <v>355811.39068556327</v>
      </c>
      <c r="AV269" s="226">
        <v>5.209248256299448E-2</v>
      </c>
    </row>
    <row r="270" spans="2:49" hidden="1" outlineLevel="1" x14ac:dyDescent="0.2">
      <c r="B270" s="43" t="s">
        <v>54</v>
      </c>
      <c r="C270" s="223">
        <v>92444</v>
      </c>
      <c r="D270" s="224">
        <v>-9.4130328270455643E-2</v>
      </c>
      <c r="E270" s="223">
        <v>11912</v>
      </c>
      <c r="F270" s="224">
        <v>-3.3568311513931803E-4</v>
      </c>
      <c r="G270" s="223">
        <v>16448</v>
      </c>
      <c r="H270" s="224">
        <v>0.16240282685512364</v>
      </c>
      <c r="I270" s="223">
        <v>49427</v>
      </c>
      <c r="J270" s="224">
        <v>0.32736256948733788</v>
      </c>
      <c r="K270" s="223">
        <v>21954</v>
      </c>
      <c r="L270" s="224">
        <v>0.50102557090113486</v>
      </c>
      <c r="M270" s="223">
        <v>133461</v>
      </c>
      <c r="N270" s="224">
        <v>0.41288376032182939</v>
      </c>
      <c r="O270" s="223">
        <v>4736</v>
      </c>
      <c r="P270" s="224">
        <v>0.56613756613756605</v>
      </c>
      <c r="Q270" s="223">
        <v>15879</v>
      </c>
      <c r="R270" s="224">
        <v>-0.14371225194132875</v>
      </c>
      <c r="S270" s="223">
        <v>1957.1155813413841</v>
      </c>
      <c r="T270" s="224">
        <v>0.29678325206860001</v>
      </c>
      <c r="U270" s="223">
        <v>113</v>
      </c>
      <c r="V270" s="224">
        <v>-0.41752577319587625</v>
      </c>
      <c r="W270" s="223">
        <v>832</v>
      </c>
      <c r="X270" s="224">
        <v>22.771428571428572</v>
      </c>
      <c r="Y270" s="223">
        <v>962</v>
      </c>
      <c r="Z270" s="224">
        <v>-0.23832145684877282</v>
      </c>
      <c r="AA270" s="223">
        <v>28</v>
      </c>
      <c r="AB270" s="224">
        <v>0.55555555555555558</v>
      </c>
      <c r="AC270" s="223">
        <v>3350</v>
      </c>
      <c r="AD270" s="224">
        <v>-1.092412164157075E-2</v>
      </c>
      <c r="AE270" s="223">
        <v>3598</v>
      </c>
      <c r="AF270" s="224">
        <v>2.0998864926220273E-2</v>
      </c>
      <c r="AG270" s="223">
        <v>0</v>
      </c>
      <c r="AH270" s="224" t="s">
        <v>121</v>
      </c>
      <c r="AI270" s="223">
        <v>0</v>
      </c>
      <c r="AJ270" s="224" t="s">
        <v>121</v>
      </c>
      <c r="AK270" s="223">
        <v>5031</v>
      </c>
      <c r="AL270" s="224">
        <v>1.829583802024747</v>
      </c>
      <c r="AM270" s="223">
        <v>664</v>
      </c>
      <c r="AN270" s="224">
        <v>0.37474120082815743</v>
      </c>
      <c r="AO270" s="223">
        <v>314</v>
      </c>
      <c r="AP270" s="224">
        <v>0.37117903930131013</v>
      </c>
      <c r="AQ270" s="223">
        <v>862</v>
      </c>
      <c r="AR270" s="224">
        <v>1.1989795918367347</v>
      </c>
      <c r="AS270" s="223">
        <v>269598.22619229293</v>
      </c>
      <c r="AT270" s="224">
        <v>0.31344481266959678</v>
      </c>
      <c r="AU270" s="225">
        <v>362042.13206196472</v>
      </c>
      <c r="AV270" s="226">
        <v>0.17809915676444099</v>
      </c>
    </row>
    <row r="271" spans="2:49" hidden="1" outlineLevel="1" x14ac:dyDescent="0.2">
      <c r="B271" s="43" t="s">
        <v>55</v>
      </c>
      <c r="C271" s="223">
        <v>90211</v>
      </c>
      <c r="D271" s="224">
        <v>3.7408864049311097E-2</v>
      </c>
      <c r="E271" s="223">
        <v>6816</v>
      </c>
      <c r="F271" s="224">
        <v>0.27473349541799141</v>
      </c>
      <c r="G271" s="223">
        <v>8391</v>
      </c>
      <c r="H271" s="224">
        <v>-0.11384517900517477</v>
      </c>
      <c r="I271" s="223">
        <v>44975</v>
      </c>
      <c r="J271" s="224">
        <v>0.53033447888665819</v>
      </c>
      <c r="K271" s="223">
        <v>16545</v>
      </c>
      <c r="L271" s="224">
        <v>0.36049666968176952</v>
      </c>
      <c r="M271" s="223">
        <v>104682</v>
      </c>
      <c r="N271" s="224">
        <v>0.45246420246420249</v>
      </c>
      <c r="O271" s="223">
        <v>1949</v>
      </c>
      <c r="P271" s="224">
        <v>-0.56717743726404612</v>
      </c>
      <c r="Q271" s="223">
        <v>11604</v>
      </c>
      <c r="R271" s="224">
        <v>-0.2313195548489666</v>
      </c>
      <c r="S271" s="223">
        <v>1318.8086995160695</v>
      </c>
      <c r="T271" s="224">
        <v>-0.3303030101549479</v>
      </c>
      <c r="U271" s="223">
        <v>113</v>
      </c>
      <c r="V271" s="224">
        <v>-0.40211640211640209</v>
      </c>
      <c r="W271" s="223">
        <v>281</v>
      </c>
      <c r="X271" s="224">
        <v>0.62427745664739875</v>
      </c>
      <c r="Y271" s="223">
        <v>915</v>
      </c>
      <c r="Z271" s="224">
        <v>-0.41346153846153844</v>
      </c>
      <c r="AA271" s="223">
        <v>10</v>
      </c>
      <c r="AB271" s="224">
        <v>-0.79166666666666663</v>
      </c>
      <c r="AC271" s="223">
        <v>2067</v>
      </c>
      <c r="AD271" s="224">
        <v>-0.12192013593882756</v>
      </c>
      <c r="AE271" s="223">
        <v>2608</v>
      </c>
      <c r="AF271" s="224">
        <v>-9.1605712295367514E-2</v>
      </c>
      <c r="AG271" s="223">
        <v>0</v>
      </c>
      <c r="AH271" s="224" t="s">
        <v>121</v>
      </c>
      <c r="AI271" s="223">
        <v>0</v>
      </c>
      <c r="AJ271" s="224" t="s">
        <v>121</v>
      </c>
      <c r="AK271" s="223">
        <v>2536</v>
      </c>
      <c r="AL271" s="224">
        <v>1.6864406779661016</v>
      </c>
      <c r="AM271" s="223">
        <v>348</v>
      </c>
      <c r="AN271" s="224">
        <v>-0.28979591836734697</v>
      </c>
      <c r="AO271" s="223">
        <v>389</v>
      </c>
      <c r="AP271" s="224">
        <v>1.1731843575418996</v>
      </c>
      <c r="AQ271" s="223">
        <v>581</v>
      </c>
      <c r="AR271" s="224">
        <v>1.0385964912280703</v>
      </c>
      <c r="AS271" s="223">
        <v>204812.31034234853</v>
      </c>
      <c r="AT271" s="224">
        <v>0.30345734167712513</v>
      </c>
      <c r="AU271" s="225">
        <v>295023.3477512126</v>
      </c>
      <c r="AV271" s="226">
        <v>0.20867503787578445</v>
      </c>
    </row>
    <row r="272" spans="2:49" hidden="1" outlineLevel="1" x14ac:dyDescent="0.2">
      <c r="B272" s="43" t="s">
        <v>56</v>
      </c>
      <c r="C272" s="223">
        <v>78978</v>
      </c>
      <c r="D272" s="224">
        <v>0.28198552089082241</v>
      </c>
      <c r="E272" s="223">
        <v>7682</v>
      </c>
      <c r="F272" s="224">
        <v>0.61896733403582727</v>
      </c>
      <c r="G272" s="223">
        <v>7860</v>
      </c>
      <c r="H272" s="224">
        <v>-4.6463666140968085E-2</v>
      </c>
      <c r="I272" s="223">
        <v>41733</v>
      </c>
      <c r="J272" s="224">
        <v>0.29192335077237419</v>
      </c>
      <c r="K272" s="223">
        <v>23552</v>
      </c>
      <c r="L272" s="224">
        <v>-3.7593984962406068E-2</v>
      </c>
      <c r="M272" s="223">
        <v>108110</v>
      </c>
      <c r="N272" s="224">
        <v>0.30996377031104227</v>
      </c>
      <c r="O272" s="223">
        <v>2978</v>
      </c>
      <c r="P272" s="224">
        <v>0.13188901558342825</v>
      </c>
      <c r="Q272" s="223">
        <v>10831</v>
      </c>
      <c r="R272" s="224">
        <v>-1.8219724437998575E-2</v>
      </c>
      <c r="S272" s="223">
        <v>1750.9814599179069</v>
      </c>
      <c r="T272" s="224">
        <v>-0.10028213276963838</v>
      </c>
      <c r="U272" s="223">
        <v>165</v>
      </c>
      <c r="V272" s="224">
        <v>-0.63414634146341464</v>
      </c>
      <c r="W272" s="223">
        <v>1381</v>
      </c>
      <c r="X272" s="224">
        <v>20.578125</v>
      </c>
      <c r="Y272" s="223">
        <v>50</v>
      </c>
      <c r="Z272" s="224">
        <v>-0.96251874062968512</v>
      </c>
      <c r="AA272" s="223">
        <v>136</v>
      </c>
      <c r="AB272" s="224">
        <v>0.5280898876404494</v>
      </c>
      <c r="AC272" s="223">
        <v>2772</v>
      </c>
      <c r="AD272" s="224">
        <v>0.32062887089090042</v>
      </c>
      <c r="AE272" s="223">
        <v>2655</v>
      </c>
      <c r="AF272" s="224">
        <v>0.11648444070647601</v>
      </c>
      <c r="AG272" s="223">
        <v>0</v>
      </c>
      <c r="AH272" s="224" t="s">
        <v>121</v>
      </c>
      <c r="AI272" s="223">
        <v>0</v>
      </c>
      <c r="AJ272" s="224" t="s">
        <v>121</v>
      </c>
      <c r="AK272" s="223">
        <v>2988</v>
      </c>
      <c r="AL272" s="224">
        <v>2.2513601741022851</v>
      </c>
      <c r="AM272" s="223">
        <v>350</v>
      </c>
      <c r="AN272" s="224">
        <v>-0.68805704099821741</v>
      </c>
      <c r="AO272" s="223">
        <v>210</v>
      </c>
      <c r="AP272" s="224">
        <v>-0.19230769230769229</v>
      </c>
      <c r="AQ272" s="223">
        <v>683</v>
      </c>
      <c r="AR272" s="224">
        <v>2.0627802690582961</v>
      </c>
      <c r="AS272" s="223">
        <v>214158.58634437752</v>
      </c>
      <c r="AT272" s="224">
        <v>0.22440141689883153</v>
      </c>
      <c r="AU272" s="225">
        <v>293136.86832989851</v>
      </c>
      <c r="AV272" s="226">
        <v>0.23940176629722432</v>
      </c>
    </row>
    <row r="273" spans="2:49" s="222" customFormat="1" ht="15" customHeight="1" collapsed="1" x14ac:dyDescent="0.2">
      <c r="B273" s="30" t="s">
        <v>82</v>
      </c>
      <c r="C273" s="31">
        <v>440578</v>
      </c>
      <c r="D273" s="32">
        <v>5.7561486132914785E-2</v>
      </c>
      <c r="E273" s="31">
        <v>61038</v>
      </c>
      <c r="F273" s="32">
        <v>0.24184655449533077</v>
      </c>
      <c r="G273" s="31">
        <v>69846</v>
      </c>
      <c r="H273" s="32">
        <v>6.5960564068127781E-2</v>
      </c>
      <c r="I273" s="31">
        <v>392175</v>
      </c>
      <c r="J273" s="32">
        <v>0.22799903557416212</v>
      </c>
      <c r="K273" s="31">
        <v>129966</v>
      </c>
      <c r="L273" s="32">
        <v>0.23651136460939814</v>
      </c>
      <c r="M273" s="31">
        <v>711303</v>
      </c>
      <c r="N273" s="32">
        <v>0.16697154688292115</v>
      </c>
      <c r="O273" s="31">
        <v>11996</v>
      </c>
      <c r="P273" s="32">
        <v>-0.25221294102979674</v>
      </c>
      <c r="Q273" s="31">
        <v>103064</v>
      </c>
      <c r="R273" s="32">
        <v>0.15420968934082913</v>
      </c>
      <c r="S273" s="31">
        <v>233769.48942310811</v>
      </c>
      <c r="T273" s="32">
        <v>-2.9828824092131168E-2</v>
      </c>
      <c r="U273" s="31">
        <v>93134</v>
      </c>
      <c r="V273" s="32">
        <v>3.1429963675024375E-2</v>
      </c>
      <c r="W273" s="31">
        <v>40260</v>
      </c>
      <c r="X273" s="32">
        <v>0.19098331558395465</v>
      </c>
      <c r="Y273" s="31">
        <v>40860</v>
      </c>
      <c r="Z273" s="32">
        <v>-7.8650671958149232E-2</v>
      </c>
      <c r="AA273" s="31">
        <v>59514</v>
      </c>
      <c r="AB273" s="32">
        <v>-0.17920781155182874</v>
      </c>
      <c r="AC273" s="31">
        <v>21210</v>
      </c>
      <c r="AD273" s="32">
        <v>0.10376769358867621</v>
      </c>
      <c r="AE273" s="31">
        <v>22546</v>
      </c>
      <c r="AF273" s="32">
        <v>0.1458629802805449</v>
      </c>
      <c r="AG273" s="31">
        <v>0</v>
      </c>
      <c r="AH273" s="32" t="e">
        <v>#DIV/0!</v>
      </c>
      <c r="AI273" s="31">
        <v>0</v>
      </c>
      <c r="AJ273" s="32" t="e">
        <v>#DIV/0!</v>
      </c>
      <c r="AK273" s="31">
        <v>11705</v>
      </c>
      <c r="AL273" s="32">
        <v>0.61359250068927484</v>
      </c>
      <c r="AM273" s="31">
        <v>5812</v>
      </c>
      <c r="AN273" s="32">
        <v>-0.23354872741658972</v>
      </c>
      <c r="AO273" s="31">
        <v>2164</v>
      </c>
      <c r="AP273" s="32">
        <v>0.29736211031175053</v>
      </c>
      <c r="AQ273" s="31">
        <v>4986</v>
      </c>
      <c r="AR273" s="32">
        <v>0.61098546042003221</v>
      </c>
      <c r="AS273" s="31">
        <v>1781596.8369257238</v>
      </c>
      <c r="AT273" s="32">
        <v>0.14685273861440118</v>
      </c>
      <c r="AU273" s="31">
        <v>2222175.7818204486</v>
      </c>
      <c r="AV273" s="32">
        <v>0.12797107138291297</v>
      </c>
      <c r="AW273" s="216"/>
    </row>
    <row r="274" spans="2:49" hidden="1" outlineLevel="1" x14ac:dyDescent="0.2">
      <c r="B274" s="43" t="s">
        <v>58</v>
      </c>
      <c r="C274" s="223">
        <v>86745</v>
      </c>
      <c r="D274" s="224">
        <v>3.4704147145583342E-3</v>
      </c>
      <c r="E274" s="223">
        <v>8280</v>
      </c>
      <c r="F274" s="224">
        <v>0.45441770595468123</v>
      </c>
      <c r="G274" s="223">
        <v>10405</v>
      </c>
      <c r="H274" s="224">
        <v>0.27574791564492407</v>
      </c>
      <c r="I274" s="223">
        <v>55812</v>
      </c>
      <c r="J274" s="224">
        <v>0.12608195629804486</v>
      </c>
      <c r="K274" s="223">
        <v>34456</v>
      </c>
      <c r="L274" s="224">
        <v>0.4153214212363936</v>
      </c>
      <c r="M274" s="223">
        <v>107407</v>
      </c>
      <c r="N274" s="224">
        <v>0.39462442381354279</v>
      </c>
      <c r="O274" s="223">
        <v>1670</v>
      </c>
      <c r="P274" s="224">
        <v>-0.3396599446421511</v>
      </c>
      <c r="Q274" s="223">
        <v>13191</v>
      </c>
      <c r="R274" s="224">
        <v>0.15862977602108042</v>
      </c>
      <c r="S274" s="223">
        <v>13294.852452346819</v>
      </c>
      <c r="T274" s="224">
        <v>-0.29276071489548616</v>
      </c>
      <c r="U274" s="223">
        <v>6422</v>
      </c>
      <c r="V274" s="224">
        <v>-0.23783527177783048</v>
      </c>
      <c r="W274" s="223">
        <v>2610</v>
      </c>
      <c r="X274" s="224">
        <v>0.48211243611584331</v>
      </c>
      <c r="Y274" s="223">
        <v>2083</v>
      </c>
      <c r="Z274" s="224">
        <v>-0.39182481751824816</v>
      </c>
      <c r="AA274" s="223">
        <v>2180</v>
      </c>
      <c r="AB274" s="224">
        <v>-0.57947530864197527</v>
      </c>
      <c r="AC274" s="223">
        <v>3577</v>
      </c>
      <c r="AD274" s="224">
        <v>0.23600552868002755</v>
      </c>
      <c r="AE274" s="223">
        <v>3131</v>
      </c>
      <c r="AF274" s="224">
        <v>0.32109704641350212</v>
      </c>
      <c r="AG274" s="223">
        <v>0</v>
      </c>
      <c r="AH274" s="224" t="s">
        <v>121</v>
      </c>
      <c r="AI274" s="223">
        <v>0</v>
      </c>
      <c r="AJ274" s="224" t="s">
        <v>121</v>
      </c>
      <c r="AK274" s="223">
        <v>2016</v>
      </c>
      <c r="AL274" s="224">
        <v>0.6089385474860336</v>
      </c>
      <c r="AM274" s="223">
        <v>719</v>
      </c>
      <c r="AN274" s="224">
        <v>-0.39427127211457458</v>
      </c>
      <c r="AO274" s="223">
        <v>194</v>
      </c>
      <c r="AP274" s="224">
        <v>0.40579710144927539</v>
      </c>
      <c r="AQ274" s="223">
        <v>521</v>
      </c>
      <c r="AR274" s="224">
        <v>0.3462532299741603</v>
      </c>
      <c r="AS274" s="223">
        <v>254675.77707746843</v>
      </c>
      <c r="AT274" s="224">
        <v>0.23799215675957974</v>
      </c>
      <c r="AU274" s="225">
        <v>341420.78054788307</v>
      </c>
      <c r="AV274" s="226">
        <v>0.16860011779715722</v>
      </c>
    </row>
    <row r="275" spans="2:49" hidden="1" outlineLevel="1" x14ac:dyDescent="0.2">
      <c r="B275" s="43" t="s">
        <v>59</v>
      </c>
      <c r="C275" s="223">
        <v>74300</v>
      </c>
      <c r="D275" s="224">
        <v>0.3659343689677359</v>
      </c>
      <c r="E275" s="223">
        <v>9804</v>
      </c>
      <c r="F275" s="224">
        <v>0.38925889188040252</v>
      </c>
      <c r="G275" s="223">
        <v>8796</v>
      </c>
      <c r="H275" s="224">
        <v>0.19738633269806694</v>
      </c>
      <c r="I275" s="223">
        <v>63106</v>
      </c>
      <c r="J275" s="224">
        <v>0.46679682960277069</v>
      </c>
      <c r="K275" s="223">
        <v>21719</v>
      </c>
      <c r="L275" s="224">
        <v>0.36916094055348925</v>
      </c>
      <c r="M275" s="223">
        <v>108065</v>
      </c>
      <c r="N275" s="224">
        <v>0.3208781000574481</v>
      </c>
      <c r="O275" s="223">
        <v>1223</v>
      </c>
      <c r="P275" s="224">
        <v>0.43544600938967126</v>
      </c>
      <c r="Q275" s="223">
        <v>13012</v>
      </c>
      <c r="R275" s="224">
        <v>0.1149001799331677</v>
      </c>
      <c r="S275" s="223">
        <v>39419.500326481204</v>
      </c>
      <c r="T275" s="224">
        <v>-0.21124311527008655</v>
      </c>
      <c r="U275" s="223">
        <v>16205</v>
      </c>
      <c r="V275" s="224">
        <v>-0.29860630193905813</v>
      </c>
      <c r="W275" s="223">
        <v>7082</v>
      </c>
      <c r="X275" s="224">
        <v>0.98765085602020775</v>
      </c>
      <c r="Y275" s="223">
        <v>6702</v>
      </c>
      <c r="Z275" s="224">
        <v>-0.18871807287253362</v>
      </c>
      <c r="AA275" s="223">
        <v>9430</v>
      </c>
      <c r="AB275" s="224">
        <v>-0.37333864965443908</v>
      </c>
      <c r="AC275" s="223">
        <v>2509</v>
      </c>
      <c r="AD275" s="224">
        <v>8.8031222896790995E-2</v>
      </c>
      <c r="AE275" s="223">
        <v>3216</v>
      </c>
      <c r="AF275" s="224">
        <v>0.42869835628609509</v>
      </c>
      <c r="AG275" s="223">
        <v>0</v>
      </c>
      <c r="AH275" s="224" t="s">
        <v>121</v>
      </c>
      <c r="AI275" s="223">
        <v>0</v>
      </c>
      <c r="AJ275" s="224" t="s">
        <v>121</v>
      </c>
      <c r="AK275" s="223">
        <v>1729</v>
      </c>
      <c r="AL275" s="224">
        <v>1.6559139784946235</v>
      </c>
      <c r="AM275" s="223">
        <v>1065</v>
      </c>
      <c r="AN275" s="224">
        <v>1.8814675446847673E-3</v>
      </c>
      <c r="AO275" s="223">
        <v>284</v>
      </c>
      <c r="AP275" s="224">
        <v>0.9452054794520548</v>
      </c>
      <c r="AQ275" s="223">
        <v>861</v>
      </c>
      <c r="AR275" s="224">
        <v>2.4031620553359683</v>
      </c>
      <c r="AS275" s="223">
        <v>274813.42564544035</v>
      </c>
      <c r="AT275" s="224">
        <v>0.22535153504192662</v>
      </c>
      <c r="AU275" s="225">
        <v>349113.79157980927</v>
      </c>
      <c r="AV275" s="226">
        <v>0.25279543241423119</v>
      </c>
    </row>
    <row r="276" spans="2:49" hidden="1" outlineLevel="1" x14ac:dyDescent="0.2">
      <c r="B276" s="43" t="s">
        <v>60</v>
      </c>
      <c r="C276" s="223">
        <v>46623</v>
      </c>
      <c r="D276" s="224">
        <v>0.15016281823564248</v>
      </c>
      <c r="E276" s="223">
        <v>9988</v>
      </c>
      <c r="F276" s="224">
        <v>0.4808005930318755</v>
      </c>
      <c r="G276" s="223">
        <v>11475</v>
      </c>
      <c r="H276" s="224">
        <v>0.21570081576438183</v>
      </c>
      <c r="I276" s="223">
        <v>56711</v>
      </c>
      <c r="J276" s="224">
        <v>0.32369348551688715</v>
      </c>
      <c r="K276" s="223">
        <v>22693</v>
      </c>
      <c r="L276" s="224">
        <v>0.52353138637126562</v>
      </c>
      <c r="M276" s="223">
        <v>93106</v>
      </c>
      <c r="N276" s="224">
        <v>0.17033498837282379</v>
      </c>
      <c r="O276" s="223">
        <v>1410</v>
      </c>
      <c r="P276" s="224">
        <v>-0.25632911392405067</v>
      </c>
      <c r="Q276" s="223">
        <v>18080</v>
      </c>
      <c r="R276" s="224">
        <v>0.3505639799805782</v>
      </c>
      <c r="S276" s="223">
        <v>40047.217781401479</v>
      </c>
      <c r="T276" s="224">
        <v>-0.15517371922318901</v>
      </c>
      <c r="U276" s="223">
        <v>16229</v>
      </c>
      <c r="V276" s="224">
        <v>-8.4555505415162435E-2</v>
      </c>
      <c r="W276" s="223">
        <v>6425</v>
      </c>
      <c r="X276" s="224">
        <v>0.50187003272557273</v>
      </c>
      <c r="Y276" s="223">
        <v>7201</v>
      </c>
      <c r="Z276" s="224">
        <v>-0.19953312583370386</v>
      </c>
      <c r="AA276" s="223">
        <v>10192</v>
      </c>
      <c r="AB276" s="224">
        <v>-0.37853658536585366</v>
      </c>
      <c r="AC276" s="223">
        <v>2477</v>
      </c>
      <c r="AD276" s="224">
        <v>-3.7310532452390244E-2</v>
      </c>
      <c r="AE276" s="223">
        <v>3360</v>
      </c>
      <c r="AF276" s="224">
        <v>0.20776419841840399</v>
      </c>
      <c r="AG276" s="223">
        <v>0</v>
      </c>
      <c r="AH276" s="224" t="s">
        <v>121</v>
      </c>
      <c r="AI276" s="223">
        <v>0</v>
      </c>
      <c r="AJ276" s="224" t="s">
        <v>121</v>
      </c>
      <c r="AK276" s="223">
        <v>1532</v>
      </c>
      <c r="AL276" s="224">
        <v>0.75889781859931116</v>
      </c>
      <c r="AM276" s="223">
        <v>1336</v>
      </c>
      <c r="AN276" s="224">
        <v>0.40483701366982117</v>
      </c>
      <c r="AO276" s="223">
        <v>525</v>
      </c>
      <c r="AP276" s="224">
        <v>1.4881516587677726</v>
      </c>
      <c r="AQ276" s="223">
        <v>662</v>
      </c>
      <c r="AR276" s="224">
        <v>0.46136865342163347</v>
      </c>
      <c r="AS276" s="223">
        <v>263406.11931712826</v>
      </c>
      <c r="AT276" s="224">
        <v>0.17588309102757416</v>
      </c>
      <c r="AU276" s="225">
        <v>310029.26947994652</v>
      </c>
      <c r="AV276" s="226">
        <v>0.17194178631869184</v>
      </c>
    </row>
    <row r="277" spans="2:49" hidden="1" outlineLevel="1" x14ac:dyDescent="0.2">
      <c r="B277" s="43" t="s">
        <v>61</v>
      </c>
      <c r="C277" s="223">
        <v>43032</v>
      </c>
      <c r="D277" s="224">
        <v>0.29446800830249975</v>
      </c>
      <c r="E277" s="223">
        <v>8991</v>
      </c>
      <c r="F277" s="224">
        <v>0.21270569193417854</v>
      </c>
      <c r="G277" s="223">
        <v>11953</v>
      </c>
      <c r="H277" s="224">
        <v>0.14866423217374591</v>
      </c>
      <c r="I277" s="223">
        <v>58873</v>
      </c>
      <c r="J277" s="224">
        <v>0.19308947208430438</v>
      </c>
      <c r="K277" s="223">
        <v>16232</v>
      </c>
      <c r="L277" s="224">
        <v>1.0221751588389187</v>
      </c>
      <c r="M277" s="223">
        <v>91641</v>
      </c>
      <c r="N277" s="224">
        <v>7.2916300797302602E-2</v>
      </c>
      <c r="O277" s="223">
        <v>1518</v>
      </c>
      <c r="P277" s="224">
        <v>-0.37761377613776137</v>
      </c>
      <c r="Q277" s="223">
        <v>24248</v>
      </c>
      <c r="R277" s="224">
        <v>0.34569065985903769</v>
      </c>
      <c r="S277" s="223">
        <v>46222.784353062299</v>
      </c>
      <c r="T277" s="224">
        <v>-9.164699386749553E-2</v>
      </c>
      <c r="U277" s="223">
        <v>17598</v>
      </c>
      <c r="V277" s="224">
        <v>-2.2170361726954524E-2</v>
      </c>
      <c r="W277" s="223">
        <v>7272</v>
      </c>
      <c r="X277" s="224">
        <v>0.77973568281938332</v>
      </c>
      <c r="Y277" s="223">
        <v>9046</v>
      </c>
      <c r="Z277" s="224">
        <v>2.6787741203178284E-2</v>
      </c>
      <c r="AA277" s="223">
        <v>12306</v>
      </c>
      <c r="AB277" s="224">
        <v>-0.38448456959935973</v>
      </c>
      <c r="AC277" s="223">
        <v>3031</v>
      </c>
      <c r="AD277" s="224">
        <v>0.43649289099526056</v>
      </c>
      <c r="AE277" s="223">
        <v>3793</v>
      </c>
      <c r="AF277" s="224">
        <v>-1.3267429760665972E-2</v>
      </c>
      <c r="AG277" s="223">
        <v>0</v>
      </c>
      <c r="AH277" s="224" t="s">
        <v>121</v>
      </c>
      <c r="AI277" s="223">
        <v>0</v>
      </c>
      <c r="AJ277" s="224" t="s">
        <v>121</v>
      </c>
      <c r="AK277" s="223">
        <v>1948</v>
      </c>
      <c r="AL277" s="224">
        <v>0.27486910994764391</v>
      </c>
      <c r="AM277" s="223">
        <v>849</v>
      </c>
      <c r="AN277" s="224">
        <v>0.19915254237288127</v>
      </c>
      <c r="AO277" s="223">
        <v>464</v>
      </c>
      <c r="AP277" s="224">
        <v>1.4812834224598932</v>
      </c>
      <c r="AQ277" s="223">
        <v>888</v>
      </c>
      <c r="AR277" s="224">
        <v>1.084507042253521</v>
      </c>
      <c r="AS277" s="223">
        <v>270655.05033610843</v>
      </c>
      <c r="AT277" s="224">
        <v>0.12416807673814589</v>
      </c>
      <c r="AU277" s="225">
        <v>313687.34480411676</v>
      </c>
      <c r="AV277" s="226">
        <v>0.14482922677627985</v>
      </c>
    </row>
    <row r="278" spans="2:49" collapsed="1" x14ac:dyDescent="0.25">
      <c r="B278" s="145">
        <v>1994</v>
      </c>
      <c r="C278" s="232">
        <v>896338</v>
      </c>
      <c r="D278" s="233">
        <v>3.6411022514938995E-2</v>
      </c>
      <c r="E278" s="232">
        <v>105672</v>
      </c>
      <c r="F278" s="233">
        <v>0.20910328729819105</v>
      </c>
      <c r="G278" s="232">
        <v>125879</v>
      </c>
      <c r="H278" s="233">
        <v>8.1351098282778755E-2</v>
      </c>
      <c r="I278" s="232">
        <v>629935</v>
      </c>
      <c r="J278" s="233">
        <v>0.33065555278600423</v>
      </c>
      <c r="K278" s="232">
        <v>250183</v>
      </c>
      <c r="L278" s="233">
        <v>0.41821469669570943</v>
      </c>
      <c r="M278" s="232">
        <v>1310903</v>
      </c>
      <c r="N278" s="233">
        <v>0.29525886344728369</v>
      </c>
      <c r="O278" s="232">
        <v>26972</v>
      </c>
      <c r="P278" s="233">
        <v>-0.12237659844466864</v>
      </c>
      <c r="Q278" s="232">
        <v>177342</v>
      </c>
      <c r="R278" s="233">
        <v>3.5567675517223174E-2</v>
      </c>
      <c r="S278" s="232">
        <v>248027.45353149713</v>
      </c>
      <c r="T278" s="233">
        <v>-0.10567357766582142</v>
      </c>
      <c r="U278" s="232">
        <v>96662</v>
      </c>
      <c r="V278" s="233">
        <v>-0.11750796563592703</v>
      </c>
      <c r="W278" s="232">
        <v>47643</v>
      </c>
      <c r="X278" s="233">
        <v>0.76351051228901401</v>
      </c>
      <c r="Y278" s="232">
        <v>44490</v>
      </c>
      <c r="Z278" s="233">
        <v>-0.19247104947907212</v>
      </c>
      <c r="AA278" s="232">
        <v>59232</v>
      </c>
      <c r="AB278" s="233">
        <v>-0.30877221645213615</v>
      </c>
      <c r="AC278" s="232">
        <v>34369</v>
      </c>
      <c r="AD278" s="233">
        <v>7.4803765206241879E-2</v>
      </c>
      <c r="AE278" s="232">
        <v>37030</v>
      </c>
      <c r="AF278" s="233">
        <v>0.11251314405888535</v>
      </c>
      <c r="AG278" s="232">
        <v>0</v>
      </c>
      <c r="AH278" s="233" t="s">
        <v>121</v>
      </c>
      <c r="AI278" s="232">
        <v>0</v>
      </c>
      <c r="AJ278" s="233" t="s">
        <v>121</v>
      </c>
      <c r="AK278" s="232">
        <v>38958</v>
      </c>
      <c r="AL278" s="233">
        <v>1.5899481451934583</v>
      </c>
      <c r="AM278" s="232">
        <v>7691</v>
      </c>
      <c r="AN278" s="233">
        <v>-0.21879126460132048</v>
      </c>
      <c r="AO278" s="232">
        <v>3806</v>
      </c>
      <c r="AP278" s="233">
        <v>0.39618488628026416</v>
      </c>
      <c r="AQ278" s="232">
        <v>11542</v>
      </c>
      <c r="AR278" s="233">
        <v>1.566599955525906</v>
      </c>
      <c r="AS278" s="232">
        <v>3008312.3116248567</v>
      </c>
      <c r="AT278" s="233">
        <v>0.23171110325913347</v>
      </c>
      <c r="AU278" s="234">
        <v>3904650.3480358794</v>
      </c>
      <c r="AV278" s="235">
        <v>0.18063974282143902</v>
      </c>
    </row>
    <row r="279" spans="2:49" hidden="1" outlineLevel="1" x14ac:dyDescent="0.2">
      <c r="B279" s="43" t="s">
        <v>49</v>
      </c>
      <c r="C279" s="223">
        <v>55181</v>
      </c>
      <c r="D279" s="224">
        <v>-2.5018993939608158E-2</v>
      </c>
      <c r="E279" s="223">
        <v>7465</v>
      </c>
      <c r="F279" s="224">
        <v>6.6123964581548123E-2</v>
      </c>
      <c r="G279" s="223">
        <v>9282</v>
      </c>
      <c r="H279" s="224">
        <v>-7.6142131979695438E-2</v>
      </c>
      <c r="I279" s="223">
        <v>50508</v>
      </c>
      <c r="J279" s="224">
        <v>0.14751789162785411</v>
      </c>
      <c r="K279" s="223">
        <v>8918</v>
      </c>
      <c r="L279" s="224">
        <v>-0.13257465227117982</v>
      </c>
      <c r="M279" s="223">
        <v>99058</v>
      </c>
      <c r="N279" s="224">
        <v>0.40739372584678346</v>
      </c>
      <c r="O279" s="223">
        <v>1043</v>
      </c>
      <c r="P279" s="224">
        <v>-0.51465798045602607</v>
      </c>
      <c r="Q279" s="223">
        <v>10436</v>
      </c>
      <c r="R279" s="224">
        <v>0.12687614728431051</v>
      </c>
      <c r="S279" s="223">
        <v>37789.908275283531</v>
      </c>
      <c r="T279" s="224">
        <v>-6.8359618398319055E-2</v>
      </c>
      <c r="U279" s="223">
        <v>14299</v>
      </c>
      <c r="V279" s="224">
        <v>-0.15420560747663548</v>
      </c>
      <c r="W279" s="223">
        <v>6196</v>
      </c>
      <c r="X279" s="224">
        <v>0.24342765402368061</v>
      </c>
      <c r="Y279" s="223">
        <v>5554</v>
      </c>
      <c r="Z279" s="224">
        <v>-0.18094676301430468</v>
      </c>
      <c r="AA279" s="223">
        <v>11741</v>
      </c>
      <c r="AB279" s="224">
        <v>-1.2780627259732613E-2</v>
      </c>
      <c r="AC279" s="223">
        <v>2950</v>
      </c>
      <c r="AD279" s="224">
        <v>0.13943607570490535</v>
      </c>
      <c r="AE279" s="223">
        <v>2796</v>
      </c>
      <c r="AF279" s="224">
        <v>0.13704758031720221</v>
      </c>
      <c r="AG279" s="223">
        <v>0</v>
      </c>
      <c r="AH279" s="224" t="s">
        <v>121</v>
      </c>
      <c r="AI279" s="223">
        <v>0</v>
      </c>
      <c r="AJ279" s="224" t="s">
        <v>121</v>
      </c>
      <c r="AK279" s="223">
        <v>1388</v>
      </c>
      <c r="AL279" s="224">
        <v>-1.8387553041018356E-2</v>
      </c>
      <c r="AM279" s="223">
        <v>813</v>
      </c>
      <c r="AN279" s="224">
        <v>5.3108808290155407E-2</v>
      </c>
      <c r="AO279" s="223">
        <v>295</v>
      </c>
      <c r="AP279" s="224">
        <v>0.83229813664596275</v>
      </c>
      <c r="AQ279" s="223">
        <v>829</v>
      </c>
      <c r="AR279" s="224">
        <v>0.61598440545808963</v>
      </c>
      <c r="AS279" s="223">
        <v>233571</v>
      </c>
      <c r="AT279" s="224">
        <v>0.15852884281533663</v>
      </c>
      <c r="AU279" s="225">
        <v>288752</v>
      </c>
      <c r="AV279" s="226">
        <v>0.11829656051152759</v>
      </c>
    </row>
    <row r="280" spans="2:49" hidden="1" outlineLevel="1" x14ac:dyDescent="0.2">
      <c r="B280" s="43" t="s">
        <v>50</v>
      </c>
      <c r="C280" s="223">
        <v>55646</v>
      </c>
      <c r="D280" s="224">
        <v>5.5701005501802348E-2</v>
      </c>
      <c r="E280" s="223">
        <v>8215</v>
      </c>
      <c r="F280" s="224">
        <v>0.44401476533661444</v>
      </c>
      <c r="G280" s="223">
        <v>9276</v>
      </c>
      <c r="H280" s="224">
        <v>9.6324311547098418E-2</v>
      </c>
      <c r="I280" s="223">
        <v>63441</v>
      </c>
      <c r="J280" s="224">
        <v>0.46616593482782531</v>
      </c>
      <c r="K280" s="223">
        <v>9275</v>
      </c>
      <c r="L280" s="224">
        <v>0.88286642306130725</v>
      </c>
      <c r="M280" s="223">
        <v>95020</v>
      </c>
      <c r="N280" s="224">
        <v>0.17489953632148381</v>
      </c>
      <c r="O280" s="223">
        <v>1272</v>
      </c>
      <c r="P280" s="224">
        <v>-0.33472803347280333</v>
      </c>
      <c r="Q280" s="223">
        <v>9198</v>
      </c>
      <c r="R280" s="224">
        <v>-1.3196009011908538E-2</v>
      </c>
      <c r="S280" s="223">
        <v>39333.14711897989</v>
      </c>
      <c r="T280" s="224">
        <v>-5.730056472696099E-2</v>
      </c>
      <c r="U280" s="223">
        <v>16013</v>
      </c>
      <c r="V280" s="224">
        <v>-4.1252544605436481E-2</v>
      </c>
      <c r="W280" s="223">
        <v>7444</v>
      </c>
      <c r="X280" s="224">
        <v>0.34830646621988781</v>
      </c>
      <c r="Y280" s="223">
        <v>6198</v>
      </c>
      <c r="Z280" s="224">
        <v>-0.15993494171862288</v>
      </c>
      <c r="AA280" s="223">
        <v>9678</v>
      </c>
      <c r="AB280" s="224">
        <v>-0.20168275179411033</v>
      </c>
      <c r="AC280" s="223">
        <v>2986</v>
      </c>
      <c r="AD280" s="224">
        <v>-6.6533599467730742E-3</v>
      </c>
      <c r="AE280" s="223">
        <v>3768</v>
      </c>
      <c r="AF280" s="224">
        <v>0.36819172113289755</v>
      </c>
      <c r="AG280" s="223">
        <v>0</v>
      </c>
      <c r="AH280" s="224" t="s">
        <v>121</v>
      </c>
      <c r="AI280" s="223">
        <v>0</v>
      </c>
      <c r="AJ280" s="224" t="s">
        <v>121</v>
      </c>
      <c r="AK280" s="223">
        <v>1207</v>
      </c>
      <c r="AL280" s="224">
        <v>0.63108108108108119</v>
      </c>
      <c r="AM280" s="223">
        <v>448</v>
      </c>
      <c r="AN280" s="224">
        <v>-0.58169934640522869</v>
      </c>
      <c r="AO280" s="223">
        <v>189</v>
      </c>
      <c r="AP280" s="224">
        <v>-0.51413881748071977</v>
      </c>
      <c r="AQ280" s="223">
        <v>615</v>
      </c>
      <c r="AR280" s="224">
        <v>0.63129973474801071</v>
      </c>
      <c r="AS280" s="223">
        <v>244244.57176044415</v>
      </c>
      <c r="AT280" s="224">
        <v>0.19424736730495984</v>
      </c>
      <c r="AU280" s="225">
        <v>299890.62746144953</v>
      </c>
      <c r="AV280" s="226">
        <v>0.1658571786627161</v>
      </c>
    </row>
    <row r="281" spans="2:49" hidden="1" outlineLevel="1" x14ac:dyDescent="0.2">
      <c r="B281" s="43" t="s">
        <v>51</v>
      </c>
      <c r="C281" s="223">
        <v>79051</v>
      </c>
      <c r="D281" s="224">
        <v>7.5158109486569202E-2</v>
      </c>
      <c r="E281" s="223">
        <v>8295</v>
      </c>
      <c r="F281" s="224">
        <v>-0.19065274660942533</v>
      </c>
      <c r="G281" s="223">
        <v>8659</v>
      </c>
      <c r="H281" s="224">
        <v>-0.26437855747175265</v>
      </c>
      <c r="I281" s="223">
        <v>43724</v>
      </c>
      <c r="J281" s="224">
        <v>0.13619000597666497</v>
      </c>
      <c r="K281" s="223">
        <v>16673</v>
      </c>
      <c r="L281" s="224">
        <v>0.17324607698261918</v>
      </c>
      <c r="M281" s="223">
        <v>117006</v>
      </c>
      <c r="N281" s="224">
        <v>0.18639668231548412</v>
      </c>
      <c r="O281" s="223">
        <v>3860</v>
      </c>
      <c r="P281" s="224">
        <v>0.51968503937007871</v>
      </c>
      <c r="Q281" s="223">
        <v>14899</v>
      </c>
      <c r="R281" s="224">
        <v>0.21664216887146814</v>
      </c>
      <c r="S281" s="223">
        <v>17662.079115552879</v>
      </c>
      <c r="T281" s="224">
        <v>-7.9131386395540848E-2</v>
      </c>
      <c r="U281" s="223">
        <v>6368</v>
      </c>
      <c r="V281" s="224">
        <v>-0.1089967818665174</v>
      </c>
      <c r="W281" s="223">
        <v>3231</v>
      </c>
      <c r="X281" s="224">
        <v>0.34456928838951306</v>
      </c>
      <c r="Y281" s="223">
        <v>4076</v>
      </c>
      <c r="Z281" s="224">
        <v>-0.1564569536423841</v>
      </c>
      <c r="AA281" s="223">
        <v>3987</v>
      </c>
      <c r="AB281" s="224">
        <v>-0.16885553470919323</v>
      </c>
      <c r="AC281" s="223">
        <v>3680</v>
      </c>
      <c r="AD281" s="224">
        <v>4.0429742719819028E-2</v>
      </c>
      <c r="AE281" s="223">
        <v>2482</v>
      </c>
      <c r="AF281" s="224">
        <v>-9.8438067562658937E-2</v>
      </c>
      <c r="AG281" s="223">
        <v>0</v>
      </c>
      <c r="AH281" s="224" t="s">
        <v>121</v>
      </c>
      <c r="AI281" s="223">
        <v>0</v>
      </c>
      <c r="AJ281" s="224" t="s">
        <v>121</v>
      </c>
      <c r="AK281" s="223">
        <v>1885</v>
      </c>
      <c r="AL281" s="224">
        <v>1.1691599539700808</v>
      </c>
      <c r="AM281" s="223">
        <v>582</v>
      </c>
      <c r="AN281" s="224">
        <v>-0.3762057877813505</v>
      </c>
      <c r="AO281" s="223">
        <v>213</v>
      </c>
      <c r="AP281" s="224">
        <v>-0.31290322580645158</v>
      </c>
      <c r="AQ281" s="223">
        <v>610</v>
      </c>
      <c r="AR281" s="224">
        <v>0.79941002949852513</v>
      </c>
      <c r="AS281" s="223">
        <v>240230.89278913426</v>
      </c>
      <c r="AT281" s="224">
        <v>0.11194544067551737</v>
      </c>
      <c r="AU281" s="225">
        <v>319281.96794724371</v>
      </c>
      <c r="AV281" s="226">
        <v>0.10260516698698741</v>
      </c>
    </row>
    <row r="282" spans="2:49" hidden="1" outlineLevel="1" x14ac:dyDescent="0.2">
      <c r="B282" s="43" t="s">
        <v>52</v>
      </c>
      <c r="C282" s="223">
        <v>96548</v>
      </c>
      <c r="D282" s="224">
        <v>9.139414218373787E-2</v>
      </c>
      <c r="E282" s="223">
        <v>6720</v>
      </c>
      <c r="F282" s="224">
        <v>8.6148375626313278E-2</v>
      </c>
      <c r="G282" s="223">
        <v>9195</v>
      </c>
      <c r="H282" s="224">
        <v>8.6365784499054854E-2</v>
      </c>
      <c r="I282" s="223">
        <v>39470</v>
      </c>
      <c r="J282" s="224">
        <v>0.21051340244126848</v>
      </c>
      <c r="K282" s="223">
        <v>17099</v>
      </c>
      <c r="L282" s="224">
        <v>0.21640463825851897</v>
      </c>
      <c r="M282" s="223">
        <v>104068</v>
      </c>
      <c r="N282" s="224">
        <v>0.16164175605835673</v>
      </c>
      <c r="O282" s="223">
        <v>3271</v>
      </c>
      <c r="P282" s="224">
        <v>0.39905902480752786</v>
      </c>
      <c r="Q282" s="223">
        <v>15219</v>
      </c>
      <c r="R282" s="224">
        <v>-2.4297986921400172E-2</v>
      </c>
      <c r="S282" s="223">
        <v>1420.2083468424303</v>
      </c>
      <c r="T282" s="224">
        <v>-8.2944875847117738E-2</v>
      </c>
      <c r="U282" s="223">
        <v>249</v>
      </c>
      <c r="V282" s="224">
        <v>-0.31780821917808222</v>
      </c>
      <c r="W282" s="223">
        <v>94</v>
      </c>
      <c r="X282" s="224">
        <v>0.54098360655737698</v>
      </c>
      <c r="Y282" s="223">
        <v>1063</v>
      </c>
      <c r="Z282" s="224">
        <v>-1.4828544949026856E-2</v>
      </c>
      <c r="AA282" s="223">
        <v>14</v>
      </c>
      <c r="AB282" s="224">
        <v>-0.68181818181818188</v>
      </c>
      <c r="AC282" s="223">
        <v>2553</v>
      </c>
      <c r="AD282" s="224">
        <v>-8.6909871244635228E-2</v>
      </c>
      <c r="AE282" s="223">
        <v>2484</v>
      </c>
      <c r="AF282" s="224">
        <v>-1.3502779984114421E-2</v>
      </c>
      <c r="AG282" s="223">
        <v>0</v>
      </c>
      <c r="AH282" s="224" t="s">
        <v>121</v>
      </c>
      <c r="AI282" s="223">
        <v>0</v>
      </c>
      <c r="AJ282" s="224" t="s">
        <v>121</v>
      </c>
      <c r="AK282" s="223">
        <v>2709</v>
      </c>
      <c r="AL282" s="224">
        <v>0.9212765957446809</v>
      </c>
      <c r="AM282" s="223">
        <v>988</v>
      </c>
      <c r="AN282" s="224">
        <v>0.97599999999999998</v>
      </c>
      <c r="AO282" s="223">
        <v>262</v>
      </c>
      <c r="AP282" s="224">
        <v>-0.32992327365728902</v>
      </c>
      <c r="AQ282" s="223">
        <v>635</v>
      </c>
      <c r="AR282" s="224">
        <v>0.97204968944099379</v>
      </c>
      <c r="AS282" s="223">
        <v>206095.15360231319</v>
      </c>
      <c r="AT282" s="224">
        <v>0.15574752512381296</v>
      </c>
      <c r="AU282" s="225">
        <v>302643.24499645538</v>
      </c>
      <c r="AV282" s="226">
        <v>0.13440956024282014</v>
      </c>
    </row>
    <row r="283" spans="2:49" hidden="1" outlineLevel="1" x14ac:dyDescent="0.2">
      <c r="B283" s="43" t="s">
        <v>53</v>
      </c>
      <c r="C283" s="223">
        <v>124840</v>
      </c>
      <c r="D283" s="224">
        <v>-2.7119700748129638E-2</v>
      </c>
      <c r="E283" s="223">
        <v>7393</v>
      </c>
      <c r="F283" s="224">
        <v>-0.2095584304501229</v>
      </c>
      <c r="G283" s="223">
        <v>10071</v>
      </c>
      <c r="H283" s="224">
        <v>-3.6913072582958728E-2</v>
      </c>
      <c r="I283" s="223">
        <v>32106</v>
      </c>
      <c r="J283" s="224">
        <v>2.4932162809257807E-2</v>
      </c>
      <c r="K283" s="223">
        <v>19346</v>
      </c>
      <c r="L283" s="224">
        <v>4.3304751119020546E-2</v>
      </c>
      <c r="M283" s="223">
        <v>97389</v>
      </c>
      <c r="N283" s="224">
        <v>-2.3688748095276324E-2</v>
      </c>
      <c r="O283" s="223">
        <v>2540</v>
      </c>
      <c r="P283" s="224">
        <v>-0.35204081632653061</v>
      </c>
      <c r="Q283" s="223">
        <v>27724</v>
      </c>
      <c r="R283" s="224">
        <v>7.9132770230820215E-2</v>
      </c>
      <c r="S283" s="223">
        <v>1628.1386251402919</v>
      </c>
      <c r="T283" s="224">
        <v>-0.11628803870675419</v>
      </c>
      <c r="U283" s="223">
        <v>124</v>
      </c>
      <c r="V283" s="224">
        <v>-0.61728395061728403</v>
      </c>
      <c r="W283" s="223">
        <v>63</v>
      </c>
      <c r="X283" s="224">
        <v>-0.28409090909090906</v>
      </c>
      <c r="Y283" s="223">
        <v>1430</v>
      </c>
      <c r="Z283" s="224">
        <v>4.0000000000000036E-2</v>
      </c>
      <c r="AA283" s="223">
        <v>12</v>
      </c>
      <c r="AB283" s="224">
        <v>-0.77777777777777779</v>
      </c>
      <c r="AC283" s="223">
        <v>2422</v>
      </c>
      <c r="AD283" s="224">
        <v>4.1272570937231245E-2</v>
      </c>
      <c r="AE283" s="223">
        <v>2177</v>
      </c>
      <c r="AF283" s="224">
        <v>-0.21718806184825601</v>
      </c>
      <c r="AG283" s="223">
        <v>0</v>
      </c>
      <c r="AH283" s="224" t="s">
        <v>121</v>
      </c>
      <c r="AI283" s="223">
        <v>0</v>
      </c>
      <c r="AJ283" s="224" t="s">
        <v>121</v>
      </c>
      <c r="AK283" s="223">
        <v>5538</v>
      </c>
      <c r="AL283" s="224">
        <v>1.0780487804878049</v>
      </c>
      <c r="AM283" s="223">
        <v>579</v>
      </c>
      <c r="AN283" s="224">
        <v>2.4778761061946986E-2</v>
      </c>
      <c r="AO283" s="223">
        <v>235</v>
      </c>
      <c r="AP283" s="224">
        <v>0.87999999999999989</v>
      </c>
      <c r="AQ283" s="223">
        <v>796</v>
      </c>
      <c r="AR283" s="224">
        <v>0.51043643263757121</v>
      </c>
      <c r="AS283" s="223">
        <v>209944.61379525962</v>
      </c>
      <c r="AT283" s="224">
        <v>3.3629049018157886E-4</v>
      </c>
      <c r="AU283" s="225">
        <v>334784.58667555894</v>
      </c>
      <c r="AV283" s="226">
        <v>-1.0081306726400951E-2</v>
      </c>
    </row>
    <row r="284" spans="2:49" hidden="1" outlineLevel="1" x14ac:dyDescent="0.2">
      <c r="B284" s="43" t="s">
        <v>54</v>
      </c>
      <c r="C284" s="223">
        <v>99984</v>
      </c>
      <c r="D284" s="224">
        <v>-2.0244977951984322E-2</v>
      </c>
      <c r="E284" s="223">
        <v>8981</v>
      </c>
      <c r="F284" s="224">
        <v>-0.24630748573346761</v>
      </c>
      <c r="G284" s="223">
        <v>14980</v>
      </c>
      <c r="H284" s="224">
        <v>5.8657243816254478E-2</v>
      </c>
      <c r="I284" s="223">
        <v>43014</v>
      </c>
      <c r="J284" s="224">
        <v>0.15514139162660801</v>
      </c>
      <c r="K284" s="223">
        <v>19204</v>
      </c>
      <c r="L284" s="224">
        <v>0.31300423902639141</v>
      </c>
      <c r="M284" s="223">
        <v>101624</v>
      </c>
      <c r="N284" s="224">
        <v>7.5841626085115355E-2</v>
      </c>
      <c r="O284" s="223">
        <v>3727</v>
      </c>
      <c r="P284" s="224">
        <v>0.23247354497354489</v>
      </c>
      <c r="Q284" s="223">
        <v>17287</v>
      </c>
      <c r="R284" s="224">
        <v>-6.7784728213977519E-2</v>
      </c>
      <c r="S284" s="223">
        <v>1599.5832717062142</v>
      </c>
      <c r="T284" s="224">
        <v>5.9882623598553897E-2</v>
      </c>
      <c r="U284" s="223">
        <v>298</v>
      </c>
      <c r="V284" s="224">
        <v>0.53608247422680422</v>
      </c>
      <c r="W284" s="223">
        <v>182</v>
      </c>
      <c r="X284" s="224">
        <v>4.2</v>
      </c>
      <c r="Y284" s="223">
        <v>1070</v>
      </c>
      <c r="Z284" s="224">
        <v>-0.15281076801266824</v>
      </c>
      <c r="AA284" s="223">
        <v>45</v>
      </c>
      <c r="AB284" s="224">
        <v>1.5</v>
      </c>
      <c r="AC284" s="223">
        <v>2961</v>
      </c>
      <c r="AD284" s="224">
        <v>-0.12577502214348979</v>
      </c>
      <c r="AE284" s="223">
        <v>3768</v>
      </c>
      <c r="AF284" s="224">
        <v>6.9239500567536805E-2</v>
      </c>
      <c r="AG284" s="223">
        <v>0</v>
      </c>
      <c r="AH284" s="224" t="s">
        <v>121</v>
      </c>
      <c r="AI284" s="223">
        <v>0</v>
      </c>
      <c r="AJ284" s="224" t="s">
        <v>121</v>
      </c>
      <c r="AK284" s="223">
        <v>3195</v>
      </c>
      <c r="AL284" s="224">
        <v>0.79696287964004497</v>
      </c>
      <c r="AM284" s="223">
        <v>445</v>
      </c>
      <c r="AN284" s="224">
        <v>-7.8674948240165632E-2</v>
      </c>
      <c r="AO284" s="223">
        <v>327</v>
      </c>
      <c r="AP284" s="224">
        <v>0.42794759825327522</v>
      </c>
      <c r="AQ284" s="223">
        <v>675</v>
      </c>
      <c r="AR284" s="224">
        <v>0.72193877551020402</v>
      </c>
      <c r="AS284" s="223">
        <v>221790.76178227406</v>
      </c>
      <c r="AT284" s="224">
        <v>8.0533539390526876E-2</v>
      </c>
      <c r="AU284" s="225">
        <v>321774.74153729616</v>
      </c>
      <c r="AV284" s="226">
        <v>4.7067504309977082E-2</v>
      </c>
    </row>
    <row r="285" spans="2:49" hidden="1" outlineLevel="1" x14ac:dyDescent="0.2">
      <c r="B285" s="43" t="s">
        <v>55</v>
      </c>
      <c r="C285" s="223">
        <v>79936</v>
      </c>
      <c r="D285" s="224">
        <v>-8.0751627222337197E-2</v>
      </c>
      <c r="E285" s="223">
        <v>4921</v>
      </c>
      <c r="F285" s="224">
        <v>-7.9670843463624408E-2</v>
      </c>
      <c r="G285" s="223">
        <v>7770</v>
      </c>
      <c r="H285" s="224">
        <v>-0.17942760587179218</v>
      </c>
      <c r="I285" s="223">
        <v>29375</v>
      </c>
      <c r="J285" s="224">
        <v>-4.7636870938105869E-4</v>
      </c>
      <c r="K285" s="223">
        <v>13742</v>
      </c>
      <c r="L285" s="224">
        <v>0.1300057561055834</v>
      </c>
      <c r="M285" s="223">
        <v>83752</v>
      </c>
      <c r="N285" s="224">
        <v>0.16206016206016205</v>
      </c>
      <c r="O285" s="223">
        <v>2363</v>
      </c>
      <c r="P285" s="224">
        <v>-0.47523872973573178</v>
      </c>
      <c r="Q285" s="223">
        <v>12796</v>
      </c>
      <c r="R285" s="224">
        <v>-0.15235824059353476</v>
      </c>
      <c r="S285" s="223">
        <v>1421.7408046727412</v>
      </c>
      <c r="T285" s="224">
        <v>-0.2780336241498873</v>
      </c>
      <c r="U285" s="223">
        <v>262</v>
      </c>
      <c r="V285" s="224">
        <v>0.38624338624338628</v>
      </c>
      <c r="W285" s="223">
        <v>122</v>
      </c>
      <c r="X285" s="224">
        <v>-0.2947976878612717</v>
      </c>
      <c r="Y285" s="223">
        <v>1013</v>
      </c>
      <c r="Z285" s="224">
        <v>-0.35064102564102562</v>
      </c>
      <c r="AA285" s="223">
        <v>25</v>
      </c>
      <c r="AB285" s="224">
        <v>-0.47916666666666663</v>
      </c>
      <c r="AC285" s="223">
        <v>1880</v>
      </c>
      <c r="AD285" s="224">
        <v>-0.20135938827527611</v>
      </c>
      <c r="AE285" s="223">
        <v>2433</v>
      </c>
      <c r="AF285" s="224">
        <v>-0.1525600835945663</v>
      </c>
      <c r="AG285" s="223">
        <v>0</v>
      </c>
      <c r="AH285" s="224" t="s">
        <v>121</v>
      </c>
      <c r="AI285" s="223">
        <v>0</v>
      </c>
      <c r="AJ285" s="224" t="s">
        <v>121</v>
      </c>
      <c r="AK285" s="223">
        <v>1255</v>
      </c>
      <c r="AL285" s="224">
        <v>0.32944915254237284</v>
      </c>
      <c r="AM285" s="223">
        <v>493</v>
      </c>
      <c r="AN285" s="224">
        <v>6.1224489795919101E-3</v>
      </c>
      <c r="AO285" s="223">
        <v>208</v>
      </c>
      <c r="AP285" s="224">
        <v>0.16201117318435765</v>
      </c>
      <c r="AQ285" s="223">
        <v>1478</v>
      </c>
      <c r="AR285" s="224">
        <v>4.1859649122807019</v>
      </c>
      <c r="AS285" s="223">
        <v>163886.9625536793</v>
      </c>
      <c r="AT285" s="224">
        <v>4.3002074380622757E-2</v>
      </c>
      <c r="AU285" s="225">
        <v>243822.88180205208</v>
      </c>
      <c r="AV285" s="226">
        <v>-1.0870897390968803E-3</v>
      </c>
    </row>
    <row r="286" spans="2:49" hidden="1" outlineLevel="1" x14ac:dyDescent="0.2">
      <c r="B286" s="43" t="s">
        <v>56</v>
      </c>
      <c r="C286" s="223">
        <v>72530</v>
      </c>
      <c r="D286" s="224">
        <v>0.17732039087101903</v>
      </c>
      <c r="E286" s="223">
        <v>4843</v>
      </c>
      <c r="F286" s="224">
        <v>2.0653319283456373E-2</v>
      </c>
      <c r="G286" s="223">
        <v>6613</v>
      </c>
      <c r="H286" s="224">
        <v>-0.19774353997331073</v>
      </c>
      <c r="I286" s="223">
        <v>34661</v>
      </c>
      <c r="J286" s="224">
        <v>7.2996316131628713E-2</v>
      </c>
      <c r="K286" s="223">
        <v>23956</v>
      </c>
      <c r="L286" s="224">
        <v>-2.1085322000653828E-2</v>
      </c>
      <c r="M286" s="223">
        <v>84259</v>
      </c>
      <c r="N286" s="224">
        <v>2.0962328393655527E-2</v>
      </c>
      <c r="O286" s="223">
        <v>3785</v>
      </c>
      <c r="P286" s="224">
        <v>0.43861649562903837</v>
      </c>
      <c r="Q286" s="223">
        <v>12523</v>
      </c>
      <c r="R286" s="224">
        <v>0.13515228426395942</v>
      </c>
      <c r="S286" s="223">
        <v>950.52777508834276</v>
      </c>
      <c r="T286" s="224">
        <v>-0.51158430735994198</v>
      </c>
      <c r="U286" s="223">
        <v>113</v>
      </c>
      <c r="V286" s="224">
        <v>-0.74944567627494463</v>
      </c>
      <c r="W286" s="223">
        <v>46</v>
      </c>
      <c r="X286" s="224">
        <v>-0.28125</v>
      </c>
      <c r="Y286" s="223">
        <v>745</v>
      </c>
      <c r="Z286" s="224">
        <v>-0.44152923538230882</v>
      </c>
      <c r="AA286" s="223">
        <v>48</v>
      </c>
      <c r="AB286" s="224">
        <v>-0.4606741573033708</v>
      </c>
      <c r="AC286" s="223">
        <v>2553</v>
      </c>
      <c r="AD286" s="224">
        <v>0.2162934730824202</v>
      </c>
      <c r="AE286" s="223">
        <v>2553</v>
      </c>
      <c r="AF286" s="224">
        <v>7.3591253153910907E-2</v>
      </c>
      <c r="AG286" s="223">
        <v>0</v>
      </c>
      <c r="AH286" s="224" t="s">
        <v>121</v>
      </c>
      <c r="AI286" s="223">
        <v>0</v>
      </c>
      <c r="AJ286" s="224" t="s">
        <v>121</v>
      </c>
      <c r="AK286" s="223">
        <v>1181</v>
      </c>
      <c r="AL286" s="224">
        <v>0.28509249183895546</v>
      </c>
      <c r="AM286" s="223">
        <v>643</v>
      </c>
      <c r="AN286" s="224">
        <v>-0.42691622103386806</v>
      </c>
      <c r="AO286" s="223">
        <v>218</v>
      </c>
      <c r="AP286" s="224">
        <v>-0.16153846153846152</v>
      </c>
      <c r="AQ286" s="223">
        <v>435</v>
      </c>
      <c r="AR286" s="224">
        <v>0.95067264573991039</v>
      </c>
      <c r="AS286" s="223">
        <v>179173.38802306398</v>
      </c>
      <c r="AT286" s="224">
        <v>2.4381762649617222E-2</v>
      </c>
      <c r="AU286" s="225">
        <v>251703.56534345486</v>
      </c>
      <c r="AV286" s="226">
        <v>6.4219063427062517E-2</v>
      </c>
    </row>
    <row r="287" spans="2:49" s="222" customFormat="1" ht="15" customHeight="1" collapsed="1" x14ac:dyDescent="0.2">
      <c r="B287" s="30" t="s">
        <v>175</v>
      </c>
      <c r="C287" s="31">
        <v>416598</v>
      </c>
      <c r="D287" s="32">
        <v>5.7725802438417517E-2</v>
      </c>
      <c r="E287" s="31">
        <v>49151</v>
      </c>
      <c r="F287" s="32">
        <v>3.3952500157771848E-2</v>
      </c>
      <c r="G287" s="31">
        <v>65524</v>
      </c>
      <c r="H287" s="32">
        <v>0.10415718787388561</v>
      </c>
      <c r="I287" s="31">
        <v>319361</v>
      </c>
      <c r="J287" s="32">
        <v>-1.8109091132694433E-2</v>
      </c>
      <c r="K287" s="31">
        <v>105107</v>
      </c>
      <c r="L287" s="32">
        <v>0.12789063086845021</v>
      </c>
      <c r="M287" s="31">
        <v>609529</v>
      </c>
      <c r="N287" s="32">
        <v>5.180791915873173E-2</v>
      </c>
      <c r="O287" s="31">
        <v>16042</v>
      </c>
      <c r="P287" s="32">
        <v>0.40215016169915208</v>
      </c>
      <c r="Q287" s="31">
        <v>89294</v>
      </c>
      <c r="R287" s="32">
        <v>-2.3981287163343801E-2</v>
      </c>
      <c r="S287" s="31">
        <v>240956.95195680371</v>
      </c>
      <c r="T287" s="32">
        <v>-0.16537579201684183</v>
      </c>
      <c r="U287" s="31">
        <v>90296</v>
      </c>
      <c r="V287" s="32">
        <v>-0.20367577673713078</v>
      </c>
      <c r="W287" s="31">
        <v>33804</v>
      </c>
      <c r="X287" s="32">
        <v>0.35977473853580055</v>
      </c>
      <c r="Y287" s="31">
        <v>44348</v>
      </c>
      <c r="Z287" s="32">
        <v>-0.10507516900413683</v>
      </c>
      <c r="AA287" s="31">
        <v>72508</v>
      </c>
      <c r="AB287" s="32">
        <v>-0.28130916155378682</v>
      </c>
      <c r="AC287" s="31">
        <v>19216</v>
      </c>
      <c r="AD287" s="32">
        <v>-4.4554968397056971E-3</v>
      </c>
      <c r="AE287" s="31">
        <v>19676</v>
      </c>
      <c r="AF287" s="32">
        <v>-2.3087234993297234E-2</v>
      </c>
      <c r="AG287" s="31">
        <v>0</v>
      </c>
      <c r="AH287" s="32" t="e">
        <v>#DIV/0!</v>
      </c>
      <c r="AI287" s="31">
        <v>0</v>
      </c>
      <c r="AJ287" s="32" t="e">
        <v>#DIV/0!</v>
      </c>
      <c r="AK287" s="31">
        <v>7254</v>
      </c>
      <c r="AL287" s="32">
        <v>-9.6299987542045606E-2</v>
      </c>
      <c r="AM287" s="31">
        <v>7583</v>
      </c>
      <c r="AN287" s="32">
        <v>0.34164897381457893</v>
      </c>
      <c r="AO287" s="31">
        <v>1668</v>
      </c>
      <c r="AP287" s="32">
        <v>0.27816091954022992</v>
      </c>
      <c r="AQ287" s="31">
        <v>3095</v>
      </c>
      <c r="AR287" s="32">
        <v>7.5026050712052816E-2</v>
      </c>
      <c r="AS287" s="31">
        <v>1553466.0876148795</v>
      </c>
      <c r="AT287" s="32">
        <v>-2.0582731836193968E-4</v>
      </c>
      <c r="AU287" s="31">
        <v>1970064.5151262796</v>
      </c>
      <c r="AV287" s="32">
        <v>1.1509149799848295E-2</v>
      </c>
      <c r="AW287" s="216"/>
    </row>
    <row r="288" spans="2:49" hidden="1" outlineLevel="1" x14ac:dyDescent="0.2">
      <c r="B288" s="43" t="s">
        <v>58</v>
      </c>
      <c r="C288" s="223">
        <v>85514</v>
      </c>
      <c r="D288" s="224">
        <v>-1.0769853664179485E-2</v>
      </c>
      <c r="E288" s="223">
        <v>5386</v>
      </c>
      <c r="F288" s="224">
        <v>-5.3925873880203756E-2</v>
      </c>
      <c r="G288" s="223">
        <v>8731</v>
      </c>
      <c r="H288" s="224">
        <v>7.0500245218244162E-2</v>
      </c>
      <c r="I288" s="223">
        <v>47325</v>
      </c>
      <c r="J288" s="224">
        <v>-4.5154651655468836E-2</v>
      </c>
      <c r="K288" s="223">
        <v>27257</v>
      </c>
      <c r="L288" s="224">
        <v>0.11961388375436433</v>
      </c>
      <c r="M288" s="223">
        <v>97314</v>
      </c>
      <c r="N288" s="224">
        <v>0.26357203142245011</v>
      </c>
      <c r="O288" s="223">
        <v>3284</v>
      </c>
      <c r="P288" s="224">
        <v>0.29853697113483579</v>
      </c>
      <c r="Q288" s="223">
        <v>11538</v>
      </c>
      <c r="R288" s="224">
        <v>1.3438735177865535E-2</v>
      </c>
      <c r="S288" s="223">
        <v>12921.893894343497</v>
      </c>
      <c r="T288" s="224">
        <v>-0.31260079547414044</v>
      </c>
      <c r="U288" s="223">
        <v>5536</v>
      </c>
      <c r="V288" s="224">
        <v>-0.3429859957275101</v>
      </c>
      <c r="W288" s="223">
        <v>2427</v>
      </c>
      <c r="X288" s="224">
        <v>0.37819420783645663</v>
      </c>
      <c r="Y288" s="223">
        <v>2941</v>
      </c>
      <c r="Z288" s="224">
        <v>-0.14131386861313866</v>
      </c>
      <c r="AA288" s="223">
        <v>2018</v>
      </c>
      <c r="AB288" s="224">
        <v>-0.61072530864197527</v>
      </c>
      <c r="AC288" s="223">
        <v>2413</v>
      </c>
      <c r="AD288" s="224">
        <v>-0.16620594333102967</v>
      </c>
      <c r="AE288" s="223">
        <v>2942</v>
      </c>
      <c r="AF288" s="224">
        <v>0.24135021097046416</v>
      </c>
      <c r="AG288" s="223">
        <v>0</v>
      </c>
      <c r="AH288" s="224" t="s">
        <v>121</v>
      </c>
      <c r="AI288" s="223">
        <v>0</v>
      </c>
      <c r="AJ288" s="224" t="s">
        <v>121</v>
      </c>
      <c r="AK288" s="223">
        <v>1370</v>
      </c>
      <c r="AL288" s="224">
        <v>9.3375897845171529E-2</v>
      </c>
      <c r="AM288" s="223">
        <v>942</v>
      </c>
      <c r="AN288" s="224">
        <v>-0.20640269587194604</v>
      </c>
      <c r="AO288" s="223">
        <v>223</v>
      </c>
      <c r="AP288" s="224">
        <v>0.61594202898550732</v>
      </c>
      <c r="AQ288" s="223">
        <v>651</v>
      </c>
      <c r="AR288" s="224">
        <v>0.68217054263565902</v>
      </c>
      <c r="AS288" s="223">
        <v>222298.51437113946</v>
      </c>
      <c r="AT288" s="224">
        <v>8.0604604053351459E-2</v>
      </c>
      <c r="AU288" s="225">
        <v>307812.50360128575</v>
      </c>
      <c r="AV288" s="226">
        <v>5.3567177108167829E-2</v>
      </c>
    </row>
    <row r="289" spans="2:49" hidden="1" outlineLevel="1" x14ac:dyDescent="0.2">
      <c r="B289" s="43" t="s">
        <v>59</v>
      </c>
      <c r="C289" s="223">
        <v>63833</v>
      </c>
      <c r="D289" s="224">
        <v>0.17350859453993928</v>
      </c>
      <c r="E289" s="223">
        <v>7388</v>
      </c>
      <c r="F289" s="224">
        <v>4.6903783477398431E-2</v>
      </c>
      <c r="G289" s="223">
        <v>7399</v>
      </c>
      <c r="H289" s="224">
        <v>7.2148107813776452E-3</v>
      </c>
      <c r="I289" s="223">
        <v>50200</v>
      </c>
      <c r="J289" s="224">
        <v>0.16681774864607313</v>
      </c>
      <c r="K289" s="223">
        <v>17767</v>
      </c>
      <c r="L289" s="224">
        <v>0.12002773750236395</v>
      </c>
      <c r="M289" s="223">
        <v>91056</v>
      </c>
      <c r="N289" s="224">
        <v>0.11297715521983065</v>
      </c>
      <c r="O289" s="223">
        <v>1619</v>
      </c>
      <c r="P289" s="224">
        <v>0.90023474178403751</v>
      </c>
      <c r="Q289" s="223">
        <v>11577</v>
      </c>
      <c r="R289" s="224">
        <v>-8.0541513152257993E-3</v>
      </c>
      <c r="S289" s="223">
        <v>34363.999803830433</v>
      </c>
      <c r="T289" s="224">
        <v>-0.31240017738326886</v>
      </c>
      <c r="U289" s="223">
        <v>13037</v>
      </c>
      <c r="V289" s="224">
        <v>-0.43572541551246535</v>
      </c>
      <c r="W289" s="223">
        <v>5892</v>
      </c>
      <c r="X289" s="224">
        <v>0.65366264383946104</v>
      </c>
      <c r="Y289" s="223">
        <v>6459</v>
      </c>
      <c r="Z289" s="224">
        <v>-0.21813339789371744</v>
      </c>
      <c r="AA289" s="223">
        <v>8976</v>
      </c>
      <c r="AB289" s="224">
        <v>-0.40350877192982459</v>
      </c>
      <c r="AC289" s="223">
        <v>2520</v>
      </c>
      <c r="AD289" s="224">
        <v>9.2801387684301906E-2</v>
      </c>
      <c r="AE289" s="223">
        <v>2552</v>
      </c>
      <c r="AF289" s="224">
        <v>0.13371834740115496</v>
      </c>
      <c r="AG289" s="223">
        <v>0</v>
      </c>
      <c r="AH289" s="224" t="s">
        <v>121</v>
      </c>
      <c r="AI289" s="223">
        <v>0</v>
      </c>
      <c r="AJ289" s="224" t="s">
        <v>121</v>
      </c>
      <c r="AK289" s="223">
        <v>1041</v>
      </c>
      <c r="AL289" s="224">
        <v>0.59907834101382496</v>
      </c>
      <c r="AM289" s="223">
        <v>1067</v>
      </c>
      <c r="AN289" s="224">
        <v>3.7629350893697566E-3</v>
      </c>
      <c r="AO289" s="223">
        <v>151</v>
      </c>
      <c r="AP289" s="224">
        <v>3.4246575342465668E-2</v>
      </c>
      <c r="AQ289" s="223">
        <v>351</v>
      </c>
      <c r="AR289" s="224">
        <v>0.38735177865612647</v>
      </c>
      <c r="AS289" s="223">
        <v>229053.81407862244</v>
      </c>
      <c r="AT289" s="224">
        <v>2.1316342275670364E-2</v>
      </c>
      <c r="AU289" s="225">
        <v>292886.98758721707</v>
      </c>
      <c r="AV289" s="226">
        <v>5.1025451049669046E-2</v>
      </c>
    </row>
    <row r="290" spans="2:49" hidden="1" outlineLevel="1" x14ac:dyDescent="0.2">
      <c r="B290" s="43" t="s">
        <v>60</v>
      </c>
      <c r="C290" s="223">
        <v>45799</v>
      </c>
      <c r="D290" s="224">
        <v>0.12983520820998629</v>
      </c>
      <c r="E290" s="223">
        <v>7206</v>
      </c>
      <c r="F290" s="224">
        <v>6.8346923647146118E-2</v>
      </c>
      <c r="G290" s="223">
        <v>9545</v>
      </c>
      <c r="H290" s="224">
        <v>1.1230003178302805E-2</v>
      </c>
      <c r="I290" s="223">
        <v>47200</v>
      </c>
      <c r="J290" s="224">
        <v>0.10169689330812504</v>
      </c>
      <c r="K290" s="223">
        <v>18110</v>
      </c>
      <c r="L290" s="224">
        <v>0.21584424303457528</v>
      </c>
      <c r="M290" s="223">
        <v>87460</v>
      </c>
      <c r="N290" s="224">
        <v>9.9365219030859153E-2</v>
      </c>
      <c r="O290" s="223">
        <v>2204</v>
      </c>
      <c r="P290" s="224">
        <v>0.16244725738396615</v>
      </c>
      <c r="Q290" s="223">
        <v>15910</v>
      </c>
      <c r="R290" s="224">
        <v>0.18846642264883839</v>
      </c>
      <c r="S290" s="223">
        <v>38855.012846605954</v>
      </c>
      <c r="T290" s="224">
        <v>-0.18032418202150169</v>
      </c>
      <c r="U290" s="223">
        <v>14072</v>
      </c>
      <c r="V290" s="224">
        <v>-0.20622743682310474</v>
      </c>
      <c r="W290" s="223">
        <v>6133</v>
      </c>
      <c r="X290" s="224">
        <v>0.43361383824216926</v>
      </c>
      <c r="Y290" s="223">
        <v>7066</v>
      </c>
      <c r="Z290" s="224">
        <v>-0.21453979546465096</v>
      </c>
      <c r="AA290" s="223">
        <v>11584</v>
      </c>
      <c r="AB290" s="224">
        <v>-0.29365853658536589</v>
      </c>
      <c r="AC290" s="223">
        <v>2497</v>
      </c>
      <c r="AD290" s="224">
        <v>-2.9537504858142216E-2</v>
      </c>
      <c r="AE290" s="223">
        <v>3564</v>
      </c>
      <c r="AF290" s="224">
        <v>0.28109273903666421</v>
      </c>
      <c r="AG290" s="223">
        <v>0</v>
      </c>
      <c r="AH290" s="224" t="s">
        <v>121</v>
      </c>
      <c r="AI290" s="223">
        <v>0</v>
      </c>
      <c r="AJ290" s="224" t="s">
        <v>121</v>
      </c>
      <c r="AK290" s="223">
        <v>755</v>
      </c>
      <c r="AL290" s="224">
        <v>-0.13318025258323762</v>
      </c>
      <c r="AM290" s="223">
        <v>1412</v>
      </c>
      <c r="AN290" s="224">
        <v>0.48475289169295488</v>
      </c>
      <c r="AO290" s="223">
        <v>209</v>
      </c>
      <c r="AP290" s="224">
        <v>-9.4786729857819774E-3</v>
      </c>
      <c r="AQ290" s="223">
        <v>459</v>
      </c>
      <c r="AR290" s="224">
        <v>1.3245033112582849E-2</v>
      </c>
      <c r="AS290" s="223">
        <v>235386.97176780921</v>
      </c>
      <c r="AT290" s="224">
        <v>5.0801555664365283E-2</v>
      </c>
      <c r="AU290" s="225">
        <v>281186.10160301754</v>
      </c>
      <c r="AV290" s="226">
        <v>6.2911713959783455E-2</v>
      </c>
    </row>
    <row r="291" spans="2:49" hidden="1" outlineLevel="1" x14ac:dyDescent="0.2">
      <c r="B291" s="43" t="s">
        <v>61</v>
      </c>
      <c r="C291" s="223">
        <v>38620</v>
      </c>
      <c r="D291" s="224">
        <v>0.16174833799596899</v>
      </c>
      <c r="E291" s="223">
        <v>6231</v>
      </c>
      <c r="F291" s="224">
        <v>-0.15956298893984355</v>
      </c>
      <c r="G291" s="223">
        <v>9570</v>
      </c>
      <c r="H291" s="224">
        <v>-8.0338266384778034E-2</v>
      </c>
      <c r="I291" s="223">
        <v>48868</v>
      </c>
      <c r="J291" s="224">
        <v>-9.6666328908704413E-3</v>
      </c>
      <c r="K291" s="223">
        <v>12555</v>
      </c>
      <c r="L291" s="224">
        <v>0.56409617540799806</v>
      </c>
      <c r="M291" s="223">
        <v>83817</v>
      </c>
      <c r="N291" s="224">
        <v>-1.8685680165782759E-2</v>
      </c>
      <c r="O291" s="223">
        <v>2334</v>
      </c>
      <c r="P291" s="224">
        <v>-4.3050430504305015E-2</v>
      </c>
      <c r="Q291" s="223">
        <v>19441</v>
      </c>
      <c r="R291" s="224">
        <v>7.8916699039902394E-2</v>
      </c>
      <c r="S291" s="223">
        <v>53349.525354483951</v>
      </c>
      <c r="T291" s="224">
        <v>4.8405075759509808E-2</v>
      </c>
      <c r="U291" s="223">
        <v>16896</v>
      </c>
      <c r="V291" s="224">
        <v>-6.1176862810468413E-2</v>
      </c>
      <c r="W291" s="223">
        <v>6445</v>
      </c>
      <c r="X291" s="224">
        <v>0.57733724914341655</v>
      </c>
      <c r="Y291" s="223">
        <v>8891</v>
      </c>
      <c r="Z291" s="224">
        <v>9.1940976163451538E-3</v>
      </c>
      <c r="AA291" s="223">
        <v>21117</v>
      </c>
      <c r="AB291" s="224">
        <v>5.6219676886910319E-2</v>
      </c>
      <c r="AC291" s="223">
        <v>2654</v>
      </c>
      <c r="AD291" s="224">
        <v>0.25781990521327014</v>
      </c>
      <c r="AE291" s="223">
        <v>2652</v>
      </c>
      <c r="AF291" s="224">
        <v>-0.31009365244536946</v>
      </c>
      <c r="AG291" s="223">
        <v>0</v>
      </c>
      <c r="AH291" s="224" t="s">
        <v>121</v>
      </c>
      <c r="AI291" s="223">
        <v>0</v>
      </c>
      <c r="AJ291" s="224" t="s">
        <v>121</v>
      </c>
      <c r="AK291" s="223">
        <v>1065</v>
      </c>
      <c r="AL291" s="224">
        <v>-0.30301047120418845</v>
      </c>
      <c r="AM291" s="223">
        <v>1386</v>
      </c>
      <c r="AN291" s="224">
        <v>0.95762711864406769</v>
      </c>
      <c r="AO291" s="223">
        <v>225</v>
      </c>
      <c r="AP291" s="224">
        <v>0.20320855614973254</v>
      </c>
      <c r="AQ291" s="223">
        <v>405</v>
      </c>
      <c r="AR291" s="224">
        <v>-4.9295774647887369E-2</v>
      </c>
      <c r="AS291" s="223">
        <v>244553.63991779374</v>
      </c>
      <c r="AT291" s="224">
        <v>1.5755644331392427E-2</v>
      </c>
      <c r="AU291" s="225">
        <v>283173.80166613165</v>
      </c>
      <c r="AV291" s="226">
        <v>3.3467399225735717E-2</v>
      </c>
    </row>
    <row r="292" spans="2:49" collapsed="1" x14ac:dyDescent="0.25">
      <c r="B292" s="145">
        <v>1993</v>
      </c>
      <c r="C292" s="232">
        <v>897482</v>
      </c>
      <c r="D292" s="233">
        <v>3.773379830906709E-2</v>
      </c>
      <c r="E292" s="232">
        <v>83044</v>
      </c>
      <c r="F292" s="233">
        <v>-4.980720162019292E-2</v>
      </c>
      <c r="G292" s="232">
        <v>111091</v>
      </c>
      <c r="H292" s="233">
        <v>-4.5683752974426395E-2</v>
      </c>
      <c r="I292" s="232">
        <v>529892</v>
      </c>
      <c r="J292" s="233">
        <v>0.11932775949404517</v>
      </c>
      <c r="K292" s="232">
        <v>203902</v>
      </c>
      <c r="L292" s="233">
        <v>0.15586116197203048</v>
      </c>
      <c r="M292" s="232">
        <v>1141823</v>
      </c>
      <c r="N292" s="233">
        <v>0.1281966409703601</v>
      </c>
      <c r="O292" s="232">
        <v>31302</v>
      </c>
      <c r="P292" s="233">
        <v>1.8514300588943433E-2</v>
      </c>
      <c r="Q292" s="232">
        <v>178548</v>
      </c>
      <c r="R292" s="233">
        <v>4.2609970160758293E-2</v>
      </c>
      <c r="S292" s="232">
        <v>241293.05759278924</v>
      </c>
      <c r="T292" s="233">
        <v>-0.12995616469678339</v>
      </c>
      <c r="U292" s="232">
        <v>87267</v>
      </c>
      <c r="V292" s="233">
        <v>-0.20328120292514584</v>
      </c>
      <c r="W292" s="232">
        <v>38275</v>
      </c>
      <c r="X292" s="233">
        <v>0.41675303523837726</v>
      </c>
      <c r="Y292" s="232">
        <v>46506</v>
      </c>
      <c r="Z292" s="233">
        <v>-0.15587904308999168</v>
      </c>
      <c r="AA292" s="232">
        <v>69245</v>
      </c>
      <c r="AB292" s="233">
        <v>-0.19192213884772025</v>
      </c>
      <c r="AC292" s="232">
        <v>32069</v>
      </c>
      <c r="AD292" s="233">
        <v>2.8770678925478244E-3</v>
      </c>
      <c r="AE292" s="232">
        <v>34171</v>
      </c>
      <c r="AF292" s="233">
        <v>2.6618596965600094E-2</v>
      </c>
      <c r="AG292" s="232">
        <v>0</v>
      </c>
      <c r="AH292" s="233" t="s">
        <v>121</v>
      </c>
      <c r="AI292" s="232">
        <v>0</v>
      </c>
      <c r="AJ292" s="233" t="s">
        <v>121</v>
      </c>
      <c r="AK292" s="232">
        <v>22589</v>
      </c>
      <c r="AL292" s="233">
        <v>0.50172849355138949</v>
      </c>
      <c r="AM292" s="232">
        <v>9798</v>
      </c>
      <c r="AN292" s="233">
        <v>-4.7739969527679227E-3</v>
      </c>
      <c r="AO292" s="232">
        <v>2755</v>
      </c>
      <c r="AP292" s="233">
        <v>1.0638297872340496E-2</v>
      </c>
      <c r="AQ292" s="232">
        <v>7939</v>
      </c>
      <c r="AR292" s="233">
        <v>0.765399154992217</v>
      </c>
      <c r="AS292" s="232">
        <v>2630216.7291680188</v>
      </c>
      <c r="AT292" s="233">
        <v>7.690519258100359E-2</v>
      </c>
      <c r="AU292" s="234">
        <v>3527698.7669018167</v>
      </c>
      <c r="AV292" s="235">
        <v>6.6661799052383897E-2</v>
      </c>
    </row>
    <row r="293" spans="2:49" hidden="1" outlineLevel="1" x14ac:dyDescent="0.2">
      <c r="B293" s="43" t="s">
        <v>49</v>
      </c>
      <c r="C293" s="223">
        <v>56597</v>
      </c>
      <c r="D293" s="224">
        <v>0.11831887608923308</v>
      </c>
      <c r="E293" s="223">
        <v>7002</v>
      </c>
      <c r="F293" s="224">
        <v>8.5749728640099221E-2</v>
      </c>
      <c r="G293" s="223">
        <v>10047</v>
      </c>
      <c r="H293" s="224">
        <v>0.50674865026994609</v>
      </c>
      <c r="I293" s="223">
        <v>44015</v>
      </c>
      <c r="J293" s="224">
        <v>-0.14065093031882703</v>
      </c>
      <c r="K293" s="223">
        <v>10281</v>
      </c>
      <c r="L293" s="224">
        <v>0.34726772375835413</v>
      </c>
      <c r="M293" s="223">
        <v>70384</v>
      </c>
      <c r="N293" s="224">
        <v>-0.11917604214899824</v>
      </c>
      <c r="O293" s="223">
        <v>2149</v>
      </c>
      <c r="P293" s="224">
        <v>2.6861063464837049</v>
      </c>
      <c r="Q293" s="223">
        <v>9261</v>
      </c>
      <c r="R293" s="224">
        <v>-2.2792022792022748E-2</v>
      </c>
      <c r="S293" s="223">
        <v>40562.763295333898</v>
      </c>
      <c r="T293" s="224">
        <v>-0.22955601452462282</v>
      </c>
      <c r="U293" s="223">
        <v>16906</v>
      </c>
      <c r="V293" s="224">
        <v>-0.10578652279699563</v>
      </c>
      <c r="W293" s="223">
        <v>4983</v>
      </c>
      <c r="X293" s="224">
        <v>-4.1730769230769238E-2</v>
      </c>
      <c r="Y293" s="223">
        <v>6781</v>
      </c>
      <c r="Z293" s="224">
        <v>-8.918737407656141E-2</v>
      </c>
      <c r="AA293" s="223">
        <v>11893</v>
      </c>
      <c r="AB293" s="224">
        <v>-0.43627055979523155</v>
      </c>
      <c r="AC293" s="223">
        <v>2589</v>
      </c>
      <c r="AD293" s="224">
        <v>-0.2613409415121255</v>
      </c>
      <c r="AE293" s="223">
        <v>2459</v>
      </c>
      <c r="AF293" s="224">
        <v>-0.39611984282907664</v>
      </c>
      <c r="AG293" s="223">
        <v>0</v>
      </c>
      <c r="AH293" s="224" t="s">
        <v>121</v>
      </c>
      <c r="AI293" s="223">
        <v>0</v>
      </c>
      <c r="AJ293" s="224" t="s">
        <v>121</v>
      </c>
      <c r="AK293" s="223">
        <v>1414</v>
      </c>
      <c r="AL293" s="224">
        <v>0.53862894450489662</v>
      </c>
      <c r="AM293" s="223">
        <v>772</v>
      </c>
      <c r="AN293" s="224">
        <v>0.30847457627118646</v>
      </c>
      <c r="AO293" s="223">
        <v>161</v>
      </c>
      <c r="AP293" s="224">
        <v>0.13380281690140849</v>
      </c>
      <c r="AQ293" s="223">
        <v>513</v>
      </c>
      <c r="AR293" s="224">
        <v>0.15022421524663687</v>
      </c>
      <c r="AS293" s="223">
        <v>201610</v>
      </c>
      <c r="AT293" s="224">
        <v>-0.1009828053652968</v>
      </c>
      <c r="AU293" s="225">
        <v>258207</v>
      </c>
      <c r="AV293" s="226">
        <v>-6.0604296654721446E-2</v>
      </c>
    </row>
    <row r="294" spans="2:49" hidden="1" outlineLevel="1" x14ac:dyDescent="0.2">
      <c r="B294" s="43" t="s">
        <v>50</v>
      </c>
      <c r="C294" s="223">
        <v>52710</v>
      </c>
      <c r="D294" s="224">
        <v>1.3946330672309326E-2</v>
      </c>
      <c r="E294" s="223">
        <v>5689</v>
      </c>
      <c r="F294" s="224">
        <v>-0.20754979802200868</v>
      </c>
      <c r="G294" s="223">
        <v>8461</v>
      </c>
      <c r="H294" s="224">
        <v>-0.11179928616418222</v>
      </c>
      <c r="I294" s="223">
        <v>43270</v>
      </c>
      <c r="J294" s="224">
        <v>-8.7073021499251002E-2</v>
      </c>
      <c r="K294" s="223">
        <v>4926</v>
      </c>
      <c r="L294" s="224">
        <v>-0.38578553615960098</v>
      </c>
      <c r="M294" s="223">
        <v>80875</v>
      </c>
      <c r="N294" s="224">
        <v>-8.6973210354598707E-2</v>
      </c>
      <c r="O294" s="223">
        <v>1912</v>
      </c>
      <c r="P294" s="224">
        <v>2.0205371248025275</v>
      </c>
      <c r="Q294" s="223">
        <v>9321</v>
      </c>
      <c r="R294" s="224">
        <v>-0.1649345995341337</v>
      </c>
      <c r="S294" s="223">
        <v>41723.953199980038</v>
      </c>
      <c r="T294" s="224">
        <v>-0.19311674039944104</v>
      </c>
      <c r="U294" s="223">
        <v>16702</v>
      </c>
      <c r="V294" s="224">
        <v>-0.20166340041107023</v>
      </c>
      <c r="W294" s="223">
        <v>5521</v>
      </c>
      <c r="X294" s="224">
        <v>0.22552719200887905</v>
      </c>
      <c r="Y294" s="223">
        <v>7378</v>
      </c>
      <c r="Z294" s="224">
        <v>-7.0663811563169143E-2</v>
      </c>
      <c r="AA294" s="223">
        <v>12123</v>
      </c>
      <c r="AB294" s="224">
        <v>-0.33912996075010904</v>
      </c>
      <c r="AC294" s="223">
        <v>3006</v>
      </c>
      <c r="AD294" s="224">
        <v>0.12795497185741089</v>
      </c>
      <c r="AE294" s="223">
        <v>2754</v>
      </c>
      <c r="AF294" s="224">
        <v>0.14463840399002503</v>
      </c>
      <c r="AG294" s="223">
        <v>0</v>
      </c>
      <c r="AH294" s="224" t="s">
        <v>121</v>
      </c>
      <c r="AI294" s="223">
        <v>0</v>
      </c>
      <c r="AJ294" s="224" t="s">
        <v>121</v>
      </c>
      <c r="AK294" s="223">
        <v>740</v>
      </c>
      <c r="AL294" s="224">
        <v>-0.58751393534002228</v>
      </c>
      <c r="AM294" s="223">
        <v>1071</v>
      </c>
      <c r="AN294" s="224">
        <v>0.78797996661101832</v>
      </c>
      <c r="AO294" s="223">
        <v>389</v>
      </c>
      <c r="AP294" s="224">
        <v>1.3433734939759034</v>
      </c>
      <c r="AQ294" s="223">
        <v>377</v>
      </c>
      <c r="AR294" s="224">
        <v>-0.34205933682373468</v>
      </c>
      <c r="AS294" s="223">
        <v>204517.57185919298</v>
      </c>
      <c r="AT294" s="224">
        <v>-0.12002174168602664</v>
      </c>
      <c r="AU294" s="225">
        <v>257227.58580552365</v>
      </c>
      <c r="AV294" s="226">
        <v>-9.5534225126348127E-2</v>
      </c>
    </row>
    <row r="295" spans="2:49" hidden="1" outlineLevel="1" x14ac:dyDescent="0.2">
      <c r="B295" s="43" t="s">
        <v>51</v>
      </c>
      <c r="C295" s="223">
        <v>73525</v>
      </c>
      <c r="D295" s="224">
        <v>-4.0757217967618664E-2</v>
      </c>
      <c r="E295" s="223">
        <v>10249</v>
      </c>
      <c r="F295" s="224">
        <v>0.46414285714285719</v>
      </c>
      <c r="G295" s="223">
        <v>11771</v>
      </c>
      <c r="H295" s="224">
        <v>0.50871571391950776</v>
      </c>
      <c r="I295" s="223">
        <v>38483</v>
      </c>
      <c r="J295" s="224">
        <v>-8.0695635555767864E-2</v>
      </c>
      <c r="K295" s="223">
        <v>14211</v>
      </c>
      <c r="L295" s="224">
        <v>-1.3672959466962786E-2</v>
      </c>
      <c r="M295" s="223">
        <v>98623</v>
      </c>
      <c r="N295" s="224">
        <v>0.1306865083004678</v>
      </c>
      <c r="O295" s="223">
        <v>2540</v>
      </c>
      <c r="P295" s="224">
        <v>1.2355520127540931E-2</v>
      </c>
      <c r="Q295" s="223">
        <v>12246</v>
      </c>
      <c r="R295" s="224">
        <v>-0.2527003112223104</v>
      </c>
      <c r="S295" s="223">
        <v>19179.803562225952</v>
      </c>
      <c r="T295" s="224">
        <v>0.11005162491576193</v>
      </c>
      <c r="U295" s="223">
        <v>7147</v>
      </c>
      <c r="V295" s="224">
        <v>0.1328261214138533</v>
      </c>
      <c r="W295" s="223">
        <v>2403</v>
      </c>
      <c r="X295" s="224">
        <v>0.63803680981595101</v>
      </c>
      <c r="Y295" s="223">
        <v>4832</v>
      </c>
      <c r="Z295" s="224">
        <v>3.269929472109423E-2</v>
      </c>
      <c r="AA295" s="223">
        <v>4797</v>
      </c>
      <c r="AB295" s="224">
        <v>-5.3908355795148077E-3</v>
      </c>
      <c r="AC295" s="223">
        <v>3537</v>
      </c>
      <c r="AD295" s="224">
        <v>8.8642659279778435E-2</v>
      </c>
      <c r="AE295" s="223">
        <v>2753</v>
      </c>
      <c r="AF295" s="224">
        <v>0.13948675496688745</v>
      </c>
      <c r="AG295" s="223">
        <v>0</v>
      </c>
      <c r="AH295" s="224" t="s">
        <v>121</v>
      </c>
      <c r="AI295" s="223">
        <v>0</v>
      </c>
      <c r="AJ295" s="224" t="s">
        <v>121</v>
      </c>
      <c r="AK295" s="223">
        <v>869</v>
      </c>
      <c r="AL295" s="224">
        <v>-0.14045499505440162</v>
      </c>
      <c r="AM295" s="223">
        <v>933</v>
      </c>
      <c r="AN295" s="224">
        <v>0.68411552346570392</v>
      </c>
      <c r="AO295" s="223">
        <v>310</v>
      </c>
      <c r="AP295" s="224">
        <v>-1.5873015873015928E-2</v>
      </c>
      <c r="AQ295" s="223">
        <v>339</v>
      </c>
      <c r="AR295" s="224">
        <v>-5.8651026392961825E-3</v>
      </c>
      <c r="AS295" s="223">
        <v>216045.57562032156</v>
      </c>
      <c r="AT295" s="224">
        <v>6.7627049907097891E-2</v>
      </c>
      <c r="AU295" s="225">
        <v>289570.5348631037</v>
      </c>
      <c r="AV295" s="226">
        <v>3.7851529184986799E-2</v>
      </c>
    </row>
    <row r="296" spans="2:49" hidden="1" outlineLevel="1" x14ac:dyDescent="0.2">
      <c r="B296" s="43" t="s">
        <v>52</v>
      </c>
      <c r="C296" s="223">
        <v>88463</v>
      </c>
      <c r="D296" s="224">
        <v>-0.13575748102267504</v>
      </c>
      <c r="E296" s="223">
        <v>6187</v>
      </c>
      <c r="F296" s="224">
        <v>-0.25142165759225654</v>
      </c>
      <c r="G296" s="223">
        <v>8464</v>
      </c>
      <c r="H296" s="224">
        <v>0.14517656609389795</v>
      </c>
      <c r="I296" s="223">
        <v>32606</v>
      </c>
      <c r="J296" s="224">
        <v>-5.9234253729190112E-2</v>
      </c>
      <c r="K296" s="223">
        <v>14057</v>
      </c>
      <c r="L296" s="224">
        <v>5.4359487876403101E-3</v>
      </c>
      <c r="M296" s="223">
        <v>89587</v>
      </c>
      <c r="N296" s="224">
        <v>-2.6767770040521E-2</v>
      </c>
      <c r="O296" s="223">
        <v>2338</v>
      </c>
      <c r="P296" s="224">
        <v>-0.27300995024875618</v>
      </c>
      <c r="Q296" s="223">
        <v>15598</v>
      </c>
      <c r="R296" s="224">
        <v>-0.11400170406134624</v>
      </c>
      <c r="S296" s="223">
        <v>1548.6619173022225</v>
      </c>
      <c r="T296" s="224">
        <v>-0.2175094351138438</v>
      </c>
      <c r="U296" s="223">
        <v>365</v>
      </c>
      <c r="V296" s="224">
        <v>0.52083333333333326</v>
      </c>
      <c r="W296" s="223">
        <v>61</v>
      </c>
      <c r="X296" s="224">
        <v>-0.55147058823529416</v>
      </c>
      <c r="Y296" s="223">
        <v>1079</v>
      </c>
      <c r="Z296" s="224">
        <v>-0.30744544287548137</v>
      </c>
      <c r="AA296" s="223">
        <v>44</v>
      </c>
      <c r="AB296" s="224">
        <v>0</v>
      </c>
      <c r="AC296" s="223">
        <v>2796</v>
      </c>
      <c r="AD296" s="224">
        <v>6.110056925996199E-2</v>
      </c>
      <c r="AE296" s="223">
        <v>2518</v>
      </c>
      <c r="AF296" s="224">
        <v>-0.11181657848324511</v>
      </c>
      <c r="AG296" s="223">
        <v>0</v>
      </c>
      <c r="AH296" s="224" t="s">
        <v>121</v>
      </c>
      <c r="AI296" s="223">
        <v>0</v>
      </c>
      <c r="AJ296" s="224" t="s">
        <v>121</v>
      </c>
      <c r="AK296" s="223">
        <v>1410</v>
      </c>
      <c r="AL296" s="224">
        <v>-0.16021441334127462</v>
      </c>
      <c r="AM296" s="223">
        <v>500</v>
      </c>
      <c r="AN296" s="224">
        <v>-0.2774566473988439</v>
      </c>
      <c r="AO296" s="223">
        <v>391</v>
      </c>
      <c r="AP296" s="224">
        <v>0.23734177215189867</v>
      </c>
      <c r="AQ296" s="223">
        <v>322</v>
      </c>
      <c r="AR296" s="224">
        <v>-0.25116279069767444</v>
      </c>
      <c r="AS296" s="223">
        <v>178321.95105088773</v>
      </c>
      <c r="AT296" s="224">
        <v>-5.0162735337064834E-2</v>
      </c>
      <c r="AU296" s="225">
        <v>266784.8152934066</v>
      </c>
      <c r="AV296" s="226">
        <v>-8.0365355336428412E-2</v>
      </c>
    </row>
    <row r="297" spans="2:49" hidden="1" outlineLevel="1" x14ac:dyDescent="0.2">
      <c r="B297" s="43" t="s">
        <v>53</v>
      </c>
      <c r="C297" s="223">
        <v>128320</v>
      </c>
      <c r="D297" s="224">
        <v>-1.0784850330329387E-2</v>
      </c>
      <c r="E297" s="223">
        <v>9353</v>
      </c>
      <c r="F297" s="224">
        <v>8.0771897388490776E-2</v>
      </c>
      <c r="G297" s="223">
        <v>10457</v>
      </c>
      <c r="H297" s="224">
        <v>0.13355013550135508</v>
      </c>
      <c r="I297" s="223">
        <v>31325</v>
      </c>
      <c r="J297" s="224">
        <v>-0.12485332737330279</v>
      </c>
      <c r="K297" s="223">
        <v>18543</v>
      </c>
      <c r="L297" s="224">
        <v>-0.12026757756902928</v>
      </c>
      <c r="M297" s="223">
        <v>99752</v>
      </c>
      <c r="N297" s="224">
        <v>7.7270321932676023E-2</v>
      </c>
      <c r="O297" s="223">
        <v>3920</v>
      </c>
      <c r="P297" s="224">
        <v>0.49789835689721063</v>
      </c>
      <c r="Q297" s="223">
        <v>25691</v>
      </c>
      <c r="R297" s="224">
        <v>0.16306759020326855</v>
      </c>
      <c r="S297" s="223">
        <v>1842.3860900984455</v>
      </c>
      <c r="T297" s="224">
        <v>-2.7023701131666966E-2</v>
      </c>
      <c r="U297" s="223">
        <v>324</v>
      </c>
      <c r="V297" s="224">
        <v>1.5714285714285716</v>
      </c>
      <c r="W297" s="223">
        <v>88</v>
      </c>
      <c r="X297" s="224">
        <v>-2.2222222222222254E-2</v>
      </c>
      <c r="Y297" s="223">
        <v>1375</v>
      </c>
      <c r="Z297" s="224">
        <v>-0.16311625076080338</v>
      </c>
      <c r="AA297" s="223">
        <v>54</v>
      </c>
      <c r="AB297" s="224">
        <v>0.58823529411764697</v>
      </c>
      <c r="AC297" s="223">
        <v>2326</v>
      </c>
      <c r="AD297" s="224">
        <v>0.24318546231961524</v>
      </c>
      <c r="AE297" s="223">
        <v>2781</v>
      </c>
      <c r="AF297" s="224">
        <v>0.306860902255639</v>
      </c>
      <c r="AG297" s="223">
        <v>0</v>
      </c>
      <c r="AH297" s="224" t="s">
        <v>121</v>
      </c>
      <c r="AI297" s="223">
        <v>0</v>
      </c>
      <c r="AJ297" s="224" t="s">
        <v>121</v>
      </c>
      <c r="AK297" s="223">
        <v>2665</v>
      </c>
      <c r="AL297" s="224">
        <v>0.46831955922865021</v>
      </c>
      <c r="AM297" s="223">
        <v>565</v>
      </c>
      <c r="AN297" s="224">
        <v>-0.1775836972343523</v>
      </c>
      <c r="AO297" s="223">
        <v>125</v>
      </c>
      <c r="AP297" s="224">
        <v>-0.32432432432432434</v>
      </c>
      <c r="AQ297" s="223">
        <v>527</v>
      </c>
      <c r="AR297" s="224">
        <v>-0.19047619047619047</v>
      </c>
      <c r="AS297" s="223">
        <v>209874.03515310158</v>
      </c>
      <c r="AT297" s="224">
        <v>4.2645713662495588E-2</v>
      </c>
      <c r="AU297" s="225">
        <v>338194.02436825121</v>
      </c>
      <c r="AV297" s="226">
        <v>2.1706285445848961E-2</v>
      </c>
    </row>
    <row r="298" spans="2:49" hidden="1" outlineLevel="1" x14ac:dyDescent="0.2">
      <c r="B298" s="43" t="s">
        <v>54</v>
      </c>
      <c r="C298" s="223">
        <v>102050</v>
      </c>
      <c r="D298" s="224">
        <v>-6.5322572794267453E-3</v>
      </c>
      <c r="E298" s="223">
        <v>11916</v>
      </c>
      <c r="F298" s="224">
        <v>0.44963503649635039</v>
      </c>
      <c r="G298" s="223">
        <v>14150</v>
      </c>
      <c r="H298" s="224">
        <v>0.22056413352885351</v>
      </c>
      <c r="I298" s="223">
        <v>37237</v>
      </c>
      <c r="J298" s="224">
        <v>0.25877222635386388</v>
      </c>
      <c r="K298" s="223">
        <v>14626</v>
      </c>
      <c r="L298" s="224">
        <v>1.5906091546850076E-2</v>
      </c>
      <c r="M298" s="223">
        <v>94460</v>
      </c>
      <c r="N298" s="224">
        <v>4.6706188708515617E-2</v>
      </c>
      <c r="O298" s="223">
        <v>3024</v>
      </c>
      <c r="P298" s="224">
        <v>-0.28746465598491988</v>
      </c>
      <c r="Q298" s="223">
        <v>18544</v>
      </c>
      <c r="R298" s="224">
        <v>-3.5171696149843945E-2</v>
      </c>
      <c r="S298" s="223">
        <v>1509.2079406635123</v>
      </c>
      <c r="T298" s="224">
        <v>-0.18696252873286023</v>
      </c>
      <c r="U298" s="223">
        <v>194</v>
      </c>
      <c r="V298" s="224">
        <v>0.12790697674418605</v>
      </c>
      <c r="W298" s="223">
        <v>35</v>
      </c>
      <c r="X298" s="224">
        <v>-0.75694444444444442</v>
      </c>
      <c r="Y298" s="223">
        <v>1263</v>
      </c>
      <c r="Z298" s="224">
        <v>-0.16302186878727631</v>
      </c>
      <c r="AA298" s="223">
        <v>18</v>
      </c>
      <c r="AB298" s="224">
        <v>-0.4375</v>
      </c>
      <c r="AC298" s="223">
        <v>3387</v>
      </c>
      <c r="AD298" s="224">
        <v>0.71841704718417043</v>
      </c>
      <c r="AE298" s="223">
        <v>3524</v>
      </c>
      <c r="AF298" s="224">
        <v>0.34812547819433814</v>
      </c>
      <c r="AG298" s="223">
        <v>0</v>
      </c>
      <c r="AH298" s="224" t="s">
        <v>121</v>
      </c>
      <c r="AI298" s="223">
        <v>0</v>
      </c>
      <c r="AJ298" s="224" t="s">
        <v>121</v>
      </c>
      <c r="AK298" s="223">
        <v>1778</v>
      </c>
      <c r="AL298" s="224">
        <v>0.1681997371879107</v>
      </c>
      <c r="AM298" s="223">
        <v>483</v>
      </c>
      <c r="AN298" s="224">
        <v>-0.31294452347083923</v>
      </c>
      <c r="AO298" s="223">
        <v>229</v>
      </c>
      <c r="AP298" s="224">
        <v>1.777777777777767E-2</v>
      </c>
      <c r="AQ298" s="223">
        <v>392</v>
      </c>
      <c r="AR298" s="224">
        <v>0.37062937062937062</v>
      </c>
      <c r="AS298" s="223">
        <v>205260.41413520099</v>
      </c>
      <c r="AT298" s="224">
        <v>9.9498215135493062E-2</v>
      </c>
      <c r="AU298" s="225">
        <v>307310.40760294377</v>
      </c>
      <c r="AV298" s="226">
        <v>6.1863396484350686E-2</v>
      </c>
    </row>
    <row r="299" spans="2:49" hidden="1" outlineLevel="1" x14ac:dyDescent="0.2">
      <c r="B299" s="43" t="s">
        <v>55</v>
      </c>
      <c r="C299" s="223">
        <v>86958</v>
      </c>
      <c r="D299" s="224">
        <v>0.18292500442110704</v>
      </c>
      <c r="E299" s="223">
        <v>5347</v>
      </c>
      <c r="F299" s="224">
        <v>-9.8161578681059236E-2</v>
      </c>
      <c r="G299" s="223">
        <v>9469</v>
      </c>
      <c r="H299" s="224">
        <v>0.13143744772374233</v>
      </c>
      <c r="I299" s="223">
        <v>29389</v>
      </c>
      <c r="J299" s="224">
        <v>3.4714642819420494E-2</v>
      </c>
      <c r="K299" s="223">
        <v>12161</v>
      </c>
      <c r="L299" s="224">
        <v>-0.11812907904278458</v>
      </c>
      <c r="M299" s="223">
        <v>72072</v>
      </c>
      <c r="N299" s="224">
        <v>0.10871471425274981</v>
      </c>
      <c r="O299" s="223">
        <v>4503</v>
      </c>
      <c r="P299" s="224">
        <v>1.3551255230125525</v>
      </c>
      <c r="Q299" s="223">
        <v>15096</v>
      </c>
      <c r="R299" s="224">
        <v>0.36850693500135989</v>
      </c>
      <c r="S299" s="223">
        <v>1969.261799759922</v>
      </c>
      <c r="T299" s="224">
        <v>-0.15295545983390901</v>
      </c>
      <c r="U299" s="223">
        <v>189</v>
      </c>
      <c r="V299" s="224">
        <v>-0.69466882067851365</v>
      </c>
      <c r="W299" s="223">
        <v>173</v>
      </c>
      <c r="X299" s="224">
        <v>-0.44012944983818769</v>
      </c>
      <c r="Y299" s="223">
        <v>1560</v>
      </c>
      <c r="Z299" s="224">
        <v>0.39659803043867492</v>
      </c>
      <c r="AA299" s="223">
        <v>48</v>
      </c>
      <c r="AB299" s="224">
        <v>-0.82352941176470584</v>
      </c>
      <c r="AC299" s="223">
        <v>2354</v>
      </c>
      <c r="AD299" s="224">
        <v>0.18172690763052213</v>
      </c>
      <c r="AE299" s="223">
        <v>2871</v>
      </c>
      <c r="AF299" s="224">
        <v>9.493670886076E-3</v>
      </c>
      <c r="AG299" s="223">
        <v>0</v>
      </c>
      <c r="AH299" s="224" t="s">
        <v>121</v>
      </c>
      <c r="AI299" s="223">
        <v>0</v>
      </c>
      <c r="AJ299" s="224" t="s">
        <v>121</v>
      </c>
      <c r="AK299" s="223">
        <v>944</v>
      </c>
      <c r="AL299" s="224">
        <v>3.0567685589519611E-2</v>
      </c>
      <c r="AM299" s="223">
        <v>490</v>
      </c>
      <c r="AN299" s="224">
        <v>-0.11392405063291144</v>
      </c>
      <c r="AO299" s="223">
        <v>179</v>
      </c>
      <c r="AP299" s="224">
        <v>8.4848484848484951E-2</v>
      </c>
      <c r="AQ299" s="223">
        <v>285</v>
      </c>
      <c r="AR299" s="224">
        <v>-0.22343324250681196</v>
      </c>
      <c r="AS299" s="223">
        <v>157130.04468471656</v>
      </c>
      <c r="AT299" s="224">
        <v>9.4180082870133575E-2</v>
      </c>
      <c r="AU299" s="225">
        <v>244088.22760972095</v>
      </c>
      <c r="AV299" s="226">
        <v>0.12422668427564831</v>
      </c>
    </row>
    <row r="300" spans="2:49" hidden="1" outlineLevel="1" x14ac:dyDescent="0.2">
      <c r="B300" s="43" t="s">
        <v>56</v>
      </c>
      <c r="C300" s="223">
        <v>61606</v>
      </c>
      <c r="D300" s="224">
        <v>2.9140280332753399E-3</v>
      </c>
      <c r="E300" s="223">
        <v>4745</v>
      </c>
      <c r="F300" s="224">
        <v>-0.18133195307108352</v>
      </c>
      <c r="G300" s="223">
        <v>8243</v>
      </c>
      <c r="H300" s="224">
        <v>0.14311468589654686</v>
      </c>
      <c r="I300" s="223">
        <v>32303</v>
      </c>
      <c r="J300" s="224">
        <v>-5.0637747604772798E-2</v>
      </c>
      <c r="K300" s="223">
        <v>24472</v>
      </c>
      <c r="L300" s="224">
        <v>-0.11506472842988358</v>
      </c>
      <c r="M300" s="223">
        <v>82529</v>
      </c>
      <c r="N300" s="224">
        <v>0.29493817862298366</v>
      </c>
      <c r="O300" s="223">
        <v>2631</v>
      </c>
      <c r="P300" s="224">
        <v>4.2514970059880239</v>
      </c>
      <c r="Q300" s="223">
        <v>11032</v>
      </c>
      <c r="R300" s="224">
        <v>0.21685418045444527</v>
      </c>
      <c r="S300" s="223">
        <v>1946.1450346740639</v>
      </c>
      <c r="T300" s="224">
        <v>3.092587486341503</v>
      </c>
      <c r="U300" s="223">
        <v>451</v>
      </c>
      <c r="V300" s="224">
        <v>1.1893203883495147</v>
      </c>
      <c r="W300" s="223">
        <v>64</v>
      </c>
      <c r="X300" s="224">
        <v>1.2857142857142856</v>
      </c>
      <c r="Y300" s="223">
        <v>1334</v>
      </c>
      <c r="Z300" s="224">
        <v>5.67</v>
      </c>
      <c r="AA300" s="223">
        <v>89</v>
      </c>
      <c r="AB300" s="224">
        <v>1.0697674418604652</v>
      </c>
      <c r="AC300" s="223">
        <v>2099</v>
      </c>
      <c r="AD300" s="224">
        <v>-0.15465163109142166</v>
      </c>
      <c r="AE300" s="223">
        <v>2378</v>
      </c>
      <c r="AF300" s="224">
        <v>-2.2605836415947378E-2</v>
      </c>
      <c r="AG300" s="223">
        <v>0</v>
      </c>
      <c r="AH300" s="224" t="s">
        <v>121</v>
      </c>
      <c r="AI300" s="223">
        <v>0</v>
      </c>
      <c r="AJ300" s="224" t="s">
        <v>121</v>
      </c>
      <c r="AK300" s="223">
        <v>919</v>
      </c>
      <c r="AL300" s="224">
        <v>5.4704595185994798E-3</v>
      </c>
      <c r="AM300" s="223">
        <v>1122</v>
      </c>
      <c r="AN300" s="224">
        <v>0.71822358346094939</v>
      </c>
      <c r="AO300" s="223">
        <v>260</v>
      </c>
      <c r="AP300" s="224">
        <v>0.69934640522875813</v>
      </c>
      <c r="AQ300" s="223">
        <v>223</v>
      </c>
      <c r="AR300" s="224">
        <v>2.2935779816513735E-2</v>
      </c>
      <c r="AS300" s="223">
        <v>174908.80310053803</v>
      </c>
      <c r="AT300" s="224">
        <v>0.12612279033016871</v>
      </c>
      <c r="AU300" s="225">
        <v>236514.80601456604</v>
      </c>
      <c r="AV300" s="226">
        <v>9.1202571604600768E-2</v>
      </c>
    </row>
    <row r="301" spans="2:49" s="222" customFormat="1" ht="15" customHeight="1" collapsed="1" x14ac:dyDescent="0.2">
      <c r="B301" s="30" t="s">
        <v>176</v>
      </c>
      <c r="C301" s="31">
        <v>393862</v>
      </c>
      <c r="D301" s="32">
        <v>8.9388843404952123E-2</v>
      </c>
      <c r="E301" s="31">
        <v>47537</v>
      </c>
      <c r="F301" s="32">
        <v>0.17590164745460846</v>
      </c>
      <c r="G301" s="31">
        <v>59343</v>
      </c>
      <c r="H301" s="32">
        <v>0.24460989932885902</v>
      </c>
      <c r="I301" s="31">
        <v>325251</v>
      </c>
      <c r="J301" s="32">
        <v>0.28044517231333699</v>
      </c>
      <c r="K301" s="31">
        <v>93189</v>
      </c>
      <c r="L301" s="32">
        <v>-6.4658590197830046E-2</v>
      </c>
      <c r="M301" s="31">
        <v>579506</v>
      </c>
      <c r="N301" s="32">
        <v>0.33031080054267847</v>
      </c>
      <c r="O301" s="31">
        <v>11441</v>
      </c>
      <c r="P301" s="32">
        <v>0.30485857664233573</v>
      </c>
      <c r="Q301" s="31">
        <v>91488</v>
      </c>
      <c r="R301" s="32">
        <v>0.53833736884584349</v>
      </c>
      <c r="S301" s="31">
        <v>288701.12998407776</v>
      </c>
      <c r="T301" s="32">
        <v>6.4396768232406254E-2</v>
      </c>
      <c r="U301" s="31">
        <v>113391</v>
      </c>
      <c r="V301" s="32">
        <v>0.16456125215676609</v>
      </c>
      <c r="W301" s="31">
        <v>24860</v>
      </c>
      <c r="X301" s="32">
        <v>0.47502076658360037</v>
      </c>
      <c r="Y301" s="31">
        <v>49555</v>
      </c>
      <c r="Z301" s="32">
        <v>8.3619426647132178E-2</v>
      </c>
      <c r="AA301" s="31">
        <v>100889</v>
      </c>
      <c r="AB301" s="32">
        <v>-9.3409654577477408E-2</v>
      </c>
      <c r="AC301" s="31">
        <v>19302</v>
      </c>
      <c r="AD301" s="32">
        <v>0.43445303210463737</v>
      </c>
      <c r="AE301" s="31">
        <v>20141</v>
      </c>
      <c r="AF301" s="32">
        <v>0.50665769000598448</v>
      </c>
      <c r="AG301" s="31">
        <v>0</v>
      </c>
      <c r="AH301" s="32" t="e">
        <v>#DIV/0!</v>
      </c>
      <c r="AI301" s="31">
        <v>0</v>
      </c>
      <c r="AJ301" s="32" t="e">
        <v>#DIV/0!</v>
      </c>
      <c r="AK301" s="31">
        <v>8027</v>
      </c>
      <c r="AL301" s="32">
        <v>0.1913030572870289</v>
      </c>
      <c r="AM301" s="31">
        <v>5652</v>
      </c>
      <c r="AN301" s="32">
        <v>0.22020725388601026</v>
      </c>
      <c r="AO301" s="31">
        <v>1305</v>
      </c>
      <c r="AP301" s="32">
        <v>-3.6189069423929077E-2</v>
      </c>
      <c r="AQ301" s="31">
        <v>2879</v>
      </c>
      <c r="AR301" s="32">
        <v>0.12813479623824442</v>
      </c>
      <c r="AS301" s="31">
        <v>1553785.8991998204</v>
      </c>
      <c r="AT301" s="32">
        <v>0.23418406886141274</v>
      </c>
      <c r="AU301" s="31">
        <v>1947648.7340881738</v>
      </c>
      <c r="AV301" s="32">
        <v>0.20187911688901394</v>
      </c>
      <c r="AW301" s="216"/>
    </row>
    <row r="302" spans="2:49" hidden="1" outlineLevel="1" x14ac:dyDescent="0.2">
      <c r="B302" s="43" t="s">
        <v>58</v>
      </c>
      <c r="C302" s="223">
        <v>86445</v>
      </c>
      <c r="D302" s="224">
        <v>0.40565546847051936</v>
      </c>
      <c r="E302" s="223">
        <v>5693</v>
      </c>
      <c r="F302" s="224">
        <v>-2.3164035689773543E-2</v>
      </c>
      <c r="G302" s="223">
        <v>8156</v>
      </c>
      <c r="H302" s="224">
        <v>0.45305540709068226</v>
      </c>
      <c r="I302" s="223">
        <v>49563</v>
      </c>
      <c r="J302" s="224">
        <v>0.51796269639520998</v>
      </c>
      <c r="K302" s="223">
        <v>24345</v>
      </c>
      <c r="L302" s="224">
        <v>-0.16400535695889562</v>
      </c>
      <c r="M302" s="223">
        <v>77015</v>
      </c>
      <c r="N302" s="224">
        <v>0.27289104852571722</v>
      </c>
      <c r="O302" s="223">
        <v>2529</v>
      </c>
      <c r="P302" s="224">
        <v>0.47120418848167533</v>
      </c>
      <c r="Q302" s="223">
        <v>11385</v>
      </c>
      <c r="R302" s="224">
        <v>5.8577405857740628E-2</v>
      </c>
      <c r="S302" s="223">
        <v>18798.238067872804</v>
      </c>
      <c r="T302" s="224">
        <v>0.48627119023481113</v>
      </c>
      <c r="U302" s="223">
        <v>8426</v>
      </c>
      <c r="V302" s="224">
        <v>0.75359001040582729</v>
      </c>
      <c r="W302" s="223">
        <v>1761</v>
      </c>
      <c r="X302" s="224">
        <v>1.4057377049180326</v>
      </c>
      <c r="Y302" s="223">
        <v>3425</v>
      </c>
      <c r="Z302" s="224">
        <v>7.8740157480315043E-2</v>
      </c>
      <c r="AA302" s="223">
        <v>5184</v>
      </c>
      <c r="AB302" s="224">
        <v>0.31673863347726705</v>
      </c>
      <c r="AC302" s="223">
        <v>2894</v>
      </c>
      <c r="AD302" s="224">
        <v>0.34479553903345717</v>
      </c>
      <c r="AE302" s="223">
        <v>2370</v>
      </c>
      <c r="AF302" s="224">
        <v>0.1572265625</v>
      </c>
      <c r="AG302" s="223">
        <v>0</v>
      </c>
      <c r="AH302" s="224" t="s">
        <v>121</v>
      </c>
      <c r="AI302" s="223">
        <v>0</v>
      </c>
      <c r="AJ302" s="224" t="s">
        <v>121</v>
      </c>
      <c r="AK302" s="223">
        <v>1253</v>
      </c>
      <c r="AL302" s="224">
        <v>0.13291139240506333</v>
      </c>
      <c r="AM302" s="223">
        <v>1187</v>
      </c>
      <c r="AN302" s="224">
        <v>1.2396226415094338</v>
      </c>
      <c r="AO302" s="223">
        <v>138</v>
      </c>
      <c r="AP302" s="224">
        <v>-0.16363636363636369</v>
      </c>
      <c r="AQ302" s="223">
        <v>387</v>
      </c>
      <c r="AR302" s="224">
        <v>0.11527377521613835</v>
      </c>
      <c r="AS302" s="223">
        <v>205716.79367022589</v>
      </c>
      <c r="AT302" s="224">
        <v>0.24533214333216025</v>
      </c>
      <c r="AU302" s="225">
        <v>292162.19932569447</v>
      </c>
      <c r="AV302" s="226">
        <v>0.28882913699523738</v>
      </c>
    </row>
    <row r="303" spans="2:49" hidden="1" outlineLevel="1" x14ac:dyDescent="0.2">
      <c r="B303" s="43" t="s">
        <v>59</v>
      </c>
      <c r="C303" s="223">
        <v>54395</v>
      </c>
      <c r="D303" s="224">
        <v>-0.29566613577801082</v>
      </c>
      <c r="E303" s="223">
        <v>7057</v>
      </c>
      <c r="F303" s="224">
        <v>8.9715873996293993E-2</v>
      </c>
      <c r="G303" s="223">
        <v>7346</v>
      </c>
      <c r="H303" s="224">
        <v>-0.14957166010650613</v>
      </c>
      <c r="I303" s="223">
        <v>43023</v>
      </c>
      <c r="J303" s="224">
        <v>-1.9105811541004547E-2</v>
      </c>
      <c r="K303" s="223">
        <v>15863</v>
      </c>
      <c r="L303" s="224">
        <v>2.5138942742665149E-2</v>
      </c>
      <c r="M303" s="223">
        <v>81813</v>
      </c>
      <c r="N303" s="224">
        <v>0.34904773682908741</v>
      </c>
      <c r="O303" s="223">
        <v>852</v>
      </c>
      <c r="P303" s="224">
        <v>-0.61202185792349728</v>
      </c>
      <c r="Q303" s="223">
        <v>11671</v>
      </c>
      <c r="R303" s="224">
        <v>1.1108699584011577</v>
      </c>
      <c r="S303" s="223">
        <v>49976.743264788427</v>
      </c>
      <c r="T303" s="224">
        <v>6.2989558808692614E-3</v>
      </c>
      <c r="U303" s="223">
        <v>23104</v>
      </c>
      <c r="V303" s="224">
        <v>0.27252698832341915</v>
      </c>
      <c r="W303" s="223">
        <v>3563</v>
      </c>
      <c r="X303" s="224">
        <v>0.46806757313555836</v>
      </c>
      <c r="Y303" s="223">
        <v>8261</v>
      </c>
      <c r="Z303" s="224">
        <v>2.6702269692924219E-3</v>
      </c>
      <c r="AA303" s="223">
        <v>15048</v>
      </c>
      <c r="AB303" s="224">
        <v>-0.27799635351693697</v>
      </c>
      <c r="AC303" s="223">
        <v>2306</v>
      </c>
      <c r="AD303" s="224">
        <v>6.0229885057471177E-2</v>
      </c>
      <c r="AE303" s="223">
        <v>2251</v>
      </c>
      <c r="AF303" s="224">
        <v>0.47124183006535958</v>
      </c>
      <c r="AG303" s="223">
        <v>0</v>
      </c>
      <c r="AH303" s="224" t="s">
        <v>121</v>
      </c>
      <c r="AI303" s="223">
        <v>0</v>
      </c>
      <c r="AJ303" s="224" t="s">
        <v>121</v>
      </c>
      <c r="AK303" s="223">
        <v>651</v>
      </c>
      <c r="AL303" s="224">
        <v>-0.2806629834254144</v>
      </c>
      <c r="AM303" s="223">
        <v>1063</v>
      </c>
      <c r="AN303" s="224">
        <v>1.3674832962138086</v>
      </c>
      <c r="AO303" s="223">
        <v>146</v>
      </c>
      <c r="AP303" s="224">
        <v>0.36448598130841114</v>
      </c>
      <c r="AQ303" s="223">
        <v>253</v>
      </c>
      <c r="AR303" s="224">
        <v>2.8455284552845628E-2</v>
      </c>
      <c r="AS303" s="223">
        <v>224273.13124966816</v>
      </c>
      <c r="AT303" s="224">
        <v>0.13328507189309446</v>
      </c>
      <c r="AU303" s="225">
        <v>278667.83558353235</v>
      </c>
      <c r="AV303" s="226">
        <v>1.2872087148836364E-2</v>
      </c>
    </row>
    <row r="304" spans="2:49" hidden="1" outlineLevel="1" x14ac:dyDescent="0.2">
      <c r="B304" s="43" t="s">
        <v>60</v>
      </c>
      <c r="C304" s="223">
        <v>40536</v>
      </c>
      <c r="D304" s="224">
        <v>0.16895925253049571</v>
      </c>
      <c r="E304" s="223">
        <v>6745</v>
      </c>
      <c r="F304" s="224">
        <v>0.16152918890993639</v>
      </c>
      <c r="G304" s="223">
        <v>9439</v>
      </c>
      <c r="H304" s="224">
        <v>0.21433166087739619</v>
      </c>
      <c r="I304" s="223">
        <v>42843</v>
      </c>
      <c r="J304" s="224">
        <v>0.17590711972333528</v>
      </c>
      <c r="K304" s="223">
        <v>14895</v>
      </c>
      <c r="L304" s="224">
        <v>-9.9999999999999978E-2</v>
      </c>
      <c r="M304" s="223">
        <v>79555</v>
      </c>
      <c r="N304" s="224">
        <v>0.29252640129975638</v>
      </c>
      <c r="O304" s="223">
        <v>1896</v>
      </c>
      <c r="P304" s="224">
        <v>0.47433903576982894</v>
      </c>
      <c r="Q304" s="223">
        <v>13387</v>
      </c>
      <c r="R304" s="224">
        <v>0.71014307613694427</v>
      </c>
      <c r="S304" s="223">
        <v>47402.902457743599</v>
      </c>
      <c r="T304" s="224">
        <v>-1.7749755616916829E-2</v>
      </c>
      <c r="U304" s="223">
        <v>17728</v>
      </c>
      <c r="V304" s="224">
        <v>7.2733873895679535E-2</v>
      </c>
      <c r="W304" s="223">
        <v>4278</v>
      </c>
      <c r="X304" s="224">
        <v>0.76849937990905337</v>
      </c>
      <c r="Y304" s="223">
        <v>8996</v>
      </c>
      <c r="Z304" s="224">
        <v>6.1224489795918435E-2</v>
      </c>
      <c r="AA304" s="223">
        <v>16400</v>
      </c>
      <c r="AB304" s="224">
        <v>-0.21297629331029855</v>
      </c>
      <c r="AC304" s="223">
        <v>2573</v>
      </c>
      <c r="AD304" s="224">
        <v>0.36716259298618481</v>
      </c>
      <c r="AE304" s="223">
        <v>2782</v>
      </c>
      <c r="AF304" s="224">
        <v>0.43402061855670104</v>
      </c>
      <c r="AG304" s="223">
        <v>0</v>
      </c>
      <c r="AH304" s="224" t="s">
        <v>121</v>
      </c>
      <c r="AI304" s="223">
        <v>0</v>
      </c>
      <c r="AJ304" s="224" t="s">
        <v>121</v>
      </c>
      <c r="AK304" s="223">
        <v>871</v>
      </c>
      <c r="AL304" s="224">
        <v>0.12823834196891193</v>
      </c>
      <c r="AM304" s="223">
        <v>951</v>
      </c>
      <c r="AN304" s="224">
        <v>1.6940509915014164</v>
      </c>
      <c r="AO304" s="223">
        <v>211</v>
      </c>
      <c r="AP304" s="224">
        <v>-0.46717171717171713</v>
      </c>
      <c r="AQ304" s="223">
        <v>453</v>
      </c>
      <c r="AR304" s="224">
        <v>7.3459715639810463E-2</v>
      </c>
      <c r="AS304" s="223">
        <v>224007.06441568473</v>
      </c>
      <c r="AT304" s="224">
        <v>0.1712521392223505</v>
      </c>
      <c r="AU304" s="225">
        <v>264543.23337493726</v>
      </c>
      <c r="AV304" s="226">
        <v>0.17090084732976352</v>
      </c>
    </row>
    <row r="305" spans="2:49" hidden="1" outlineLevel="1" x14ac:dyDescent="0.2">
      <c r="B305" s="43" t="s">
        <v>61</v>
      </c>
      <c r="C305" s="223">
        <v>33243</v>
      </c>
      <c r="D305" s="224">
        <v>0.30718414533443439</v>
      </c>
      <c r="E305" s="223">
        <v>7414</v>
      </c>
      <c r="F305" s="224">
        <v>0.32748433303491487</v>
      </c>
      <c r="G305" s="223">
        <v>10406</v>
      </c>
      <c r="H305" s="224">
        <v>0.59113149847094792</v>
      </c>
      <c r="I305" s="223">
        <v>49345</v>
      </c>
      <c r="J305" s="224">
        <v>0.34107895094442187</v>
      </c>
      <c r="K305" s="223">
        <v>8027</v>
      </c>
      <c r="L305" s="224">
        <v>-0.22832147663910785</v>
      </c>
      <c r="M305" s="223">
        <v>85413</v>
      </c>
      <c r="N305" s="224">
        <v>0.41790202360596962</v>
      </c>
      <c r="O305" s="223">
        <v>2439</v>
      </c>
      <c r="P305" s="224">
        <v>4.9487804878048784</v>
      </c>
      <c r="Q305" s="223">
        <v>18019</v>
      </c>
      <c r="R305" s="224">
        <v>0.68970367591897985</v>
      </c>
      <c r="S305" s="223">
        <v>50886.366909121702</v>
      </c>
      <c r="T305" s="224">
        <v>4.9923751749012313E-2</v>
      </c>
      <c r="U305" s="223">
        <v>17997</v>
      </c>
      <c r="V305" s="224">
        <v>0.1688640644281354</v>
      </c>
      <c r="W305" s="223">
        <v>4086</v>
      </c>
      <c r="X305" s="224">
        <v>0.14421730607672911</v>
      </c>
      <c r="Y305" s="223">
        <v>8810</v>
      </c>
      <c r="Z305" s="224">
        <v>5.3827751196172224E-2</v>
      </c>
      <c r="AA305" s="223">
        <v>19993</v>
      </c>
      <c r="AB305" s="224">
        <v>-5.4212592837882601E-2</v>
      </c>
      <c r="AC305" s="223">
        <v>2110</v>
      </c>
      <c r="AD305" s="224">
        <v>0.15237575095576195</v>
      </c>
      <c r="AE305" s="223">
        <v>3844</v>
      </c>
      <c r="AF305" s="224">
        <v>0.7887389483480689</v>
      </c>
      <c r="AG305" s="223">
        <v>0</v>
      </c>
      <c r="AH305" s="224" t="s">
        <v>121</v>
      </c>
      <c r="AI305" s="223">
        <v>0</v>
      </c>
      <c r="AJ305" s="224" t="s">
        <v>121</v>
      </c>
      <c r="AK305" s="223">
        <v>1528</v>
      </c>
      <c r="AL305" s="224">
        <v>0.3941605839416058</v>
      </c>
      <c r="AM305" s="223">
        <v>708</v>
      </c>
      <c r="AN305" s="224">
        <v>-0.2601880877742947</v>
      </c>
      <c r="AO305" s="223">
        <v>187</v>
      </c>
      <c r="AP305" s="224">
        <v>0.52032520325203246</v>
      </c>
      <c r="AQ305" s="223">
        <v>426</v>
      </c>
      <c r="AR305" s="224">
        <v>-0.29586776859504127</v>
      </c>
      <c r="AS305" s="223">
        <v>240760.30616474486</v>
      </c>
      <c r="AT305" s="224">
        <v>0.29536370082539198</v>
      </c>
      <c r="AU305" s="225">
        <v>274003.61334889021</v>
      </c>
      <c r="AV305" s="226">
        <v>0.29678862894852998</v>
      </c>
    </row>
    <row r="306" spans="2:49" collapsed="1" x14ac:dyDescent="0.25">
      <c r="B306" s="145">
        <v>1992</v>
      </c>
      <c r="C306" s="232">
        <v>864848</v>
      </c>
      <c r="D306" s="233">
        <v>2.0090467849707805E-2</v>
      </c>
      <c r="E306" s="232">
        <v>87397</v>
      </c>
      <c r="F306" s="233">
        <v>7.6476819234369664E-2</v>
      </c>
      <c r="G306" s="232">
        <v>116409</v>
      </c>
      <c r="H306" s="233">
        <v>0.20820143436880501</v>
      </c>
      <c r="I306" s="232">
        <v>473402</v>
      </c>
      <c r="J306" s="233">
        <v>4.5771645437636233E-2</v>
      </c>
      <c r="K306" s="232">
        <v>176407</v>
      </c>
      <c r="L306" s="233">
        <v>-8.3628562226631842E-2</v>
      </c>
      <c r="M306" s="232">
        <v>1012078</v>
      </c>
      <c r="N306" s="233">
        <v>0.12169198406699477</v>
      </c>
      <c r="O306" s="232">
        <v>30733</v>
      </c>
      <c r="P306" s="233">
        <v>0.40809126729588563</v>
      </c>
      <c r="Q306" s="232">
        <v>171251</v>
      </c>
      <c r="R306" s="233">
        <v>0.13551882132176929</v>
      </c>
      <c r="S306" s="232">
        <v>277334.36845592596</v>
      </c>
      <c r="T306" s="233">
        <v>-4.1019135567318288E-2</v>
      </c>
      <c r="U306" s="232">
        <v>109533</v>
      </c>
      <c r="V306" s="233">
        <v>6.9835812586073853E-2</v>
      </c>
      <c r="W306" s="232">
        <v>27016</v>
      </c>
      <c r="X306" s="233">
        <v>0.28476317291230746</v>
      </c>
      <c r="Y306" s="232">
        <v>55094</v>
      </c>
      <c r="Z306" s="233">
        <v>1.3856940431718145E-2</v>
      </c>
      <c r="AA306" s="232">
        <v>85691</v>
      </c>
      <c r="AB306" s="233">
        <v>-0.23109156983265289</v>
      </c>
      <c r="AC306" s="232">
        <v>31977</v>
      </c>
      <c r="AD306" s="233">
        <v>0.12551476540776463</v>
      </c>
      <c r="AE306" s="232">
        <v>33285</v>
      </c>
      <c r="AF306" s="233">
        <v>0.13156552779194297</v>
      </c>
      <c r="AG306" s="232">
        <v>0</v>
      </c>
      <c r="AH306" s="233" t="s">
        <v>121</v>
      </c>
      <c r="AI306" s="232">
        <v>0</v>
      </c>
      <c r="AJ306" s="233" t="s">
        <v>121</v>
      </c>
      <c r="AK306" s="232">
        <v>15042</v>
      </c>
      <c r="AL306" s="233">
        <v>4.1040902484601016E-2</v>
      </c>
      <c r="AM306" s="232">
        <v>9845</v>
      </c>
      <c r="AN306" s="233">
        <v>0.34494535519125691</v>
      </c>
      <c r="AO306" s="232">
        <v>2726</v>
      </c>
      <c r="AP306" s="233">
        <v>0.10903173311635483</v>
      </c>
      <c r="AQ306" s="232">
        <v>4497</v>
      </c>
      <c r="AR306" s="233">
        <v>-8.8199513381995165E-2</v>
      </c>
      <c r="AS306" s="232">
        <v>2442384.6660672287</v>
      </c>
      <c r="AT306" s="233">
        <v>7.4129436121916026E-2</v>
      </c>
      <c r="AU306" s="234">
        <v>3307232.6861576964</v>
      </c>
      <c r="AV306" s="235">
        <v>5.9452800946193873E-2</v>
      </c>
    </row>
    <row r="307" spans="2:49" hidden="1" outlineLevel="1" x14ac:dyDescent="0.2">
      <c r="B307" s="43" t="s">
        <v>49</v>
      </c>
      <c r="C307" s="223">
        <v>50609</v>
      </c>
      <c r="D307" s="224">
        <v>8.0811532301121147E-2</v>
      </c>
      <c r="E307" s="223">
        <v>6449</v>
      </c>
      <c r="F307" s="224">
        <v>5.6347256347256458E-2</v>
      </c>
      <c r="G307" s="223">
        <v>6668</v>
      </c>
      <c r="H307" s="224">
        <v>-0.13727519730883686</v>
      </c>
      <c r="I307" s="223">
        <v>51219</v>
      </c>
      <c r="J307" s="224">
        <v>0.34035537644257197</v>
      </c>
      <c r="K307" s="223">
        <v>7631</v>
      </c>
      <c r="L307" s="224">
        <v>-0.30652490003635047</v>
      </c>
      <c r="M307" s="223">
        <v>79907</v>
      </c>
      <c r="N307" s="224">
        <v>0.39019467979609934</v>
      </c>
      <c r="O307" s="223">
        <v>583</v>
      </c>
      <c r="P307" s="224">
        <v>-0.3464125560538116</v>
      </c>
      <c r="Q307" s="223">
        <v>9477</v>
      </c>
      <c r="R307" s="224">
        <v>0.27498990986142879</v>
      </c>
      <c r="S307" s="223">
        <v>52648.555975559953</v>
      </c>
      <c r="T307" s="224">
        <v>-4.1143582854217264E-3</v>
      </c>
      <c r="U307" s="223">
        <v>18906</v>
      </c>
      <c r="V307" s="224">
        <v>-6.4429928741092657E-2</v>
      </c>
      <c r="W307" s="223">
        <v>5200</v>
      </c>
      <c r="X307" s="224">
        <v>0.58924205378973116</v>
      </c>
      <c r="Y307" s="223">
        <v>7445</v>
      </c>
      <c r="Z307" s="224">
        <v>3.1163434903047182E-2</v>
      </c>
      <c r="AA307" s="223">
        <v>21097</v>
      </c>
      <c r="AB307" s="224">
        <v>-4.8227014346296171E-2</v>
      </c>
      <c r="AC307" s="223">
        <v>3505</v>
      </c>
      <c r="AD307" s="224">
        <v>0.80856553147574828</v>
      </c>
      <c r="AE307" s="223">
        <v>4072</v>
      </c>
      <c r="AF307" s="224">
        <v>1.2915025323579066</v>
      </c>
      <c r="AG307" s="223">
        <v>0</v>
      </c>
      <c r="AH307" s="224" t="s">
        <v>121</v>
      </c>
      <c r="AI307" s="223">
        <v>0</v>
      </c>
      <c r="AJ307" s="224" t="s">
        <v>121</v>
      </c>
      <c r="AK307" s="223">
        <v>919</v>
      </c>
      <c r="AL307" s="224">
        <v>0.55762711864406778</v>
      </c>
      <c r="AM307" s="223">
        <v>590</v>
      </c>
      <c r="AN307" s="224">
        <v>-0.30260047281323876</v>
      </c>
      <c r="AO307" s="223">
        <v>142</v>
      </c>
      <c r="AP307" s="224">
        <v>0.12698412698412698</v>
      </c>
      <c r="AQ307" s="223">
        <v>446</v>
      </c>
      <c r="AR307" s="224">
        <v>0.29651162790697683</v>
      </c>
      <c r="AS307" s="223">
        <v>224256</v>
      </c>
      <c r="AT307" s="224">
        <v>0.19704070630184378</v>
      </c>
      <c r="AU307" s="225">
        <v>274865</v>
      </c>
      <c r="AV307" s="226">
        <v>0.17379904085545794</v>
      </c>
    </row>
    <row r="308" spans="2:49" hidden="1" outlineLevel="1" x14ac:dyDescent="0.2">
      <c r="B308" s="43" t="s">
        <v>50</v>
      </c>
      <c r="C308" s="223">
        <v>51985</v>
      </c>
      <c r="D308" s="224">
        <v>0.18368322783368995</v>
      </c>
      <c r="E308" s="223">
        <v>7179</v>
      </c>
      <c r="F308" s="224">
        <v>0.28771300448430503</v>
      </c>
      <c r="G308" s="223">
        <v>9526</v>
      </c>
      <c r="H308" s="224">
        <v>0.66363953894516237</v>
      </c>
      <c r="I308" s="223">
        <v>47397</v>
      </c>
      <c r="J308" s="224">
        <v>0.26601314172765633</v>
      </c>
      <c r="K308" s="223">
        <v>8020</v>
      </c>
      <c r="L308" s="224">
        <v>0.27079702107431469</v>
      </c>
      <c r="M308" s="223">
        <v>88579</v>
      </c>
      <c r="N308" s="224">
        <v>0.37995014799813065</v>
      </c>
      <c r="O308" s="223">
        <v>633</v>
      </c>
      <c r="P308" s="224">
        <v>-0.41388888888888886</v>
      </c>
      <c r="Q308" s="223">
        <v>11162</v>
      </c>
      <c r="R308" s="224">
        <v>1.1783762685402031</v>
      </c>
      <c r="S308" s="223">
        <v>51710.024595918803</v>
      </c>
      <c r="T308" s="224">
        <v>0.20421609222032022</v>
      </c>
      <c r="U308" s="223">
        <v>20921</v>
      </c>
      <c r="V308" s="224">
        <v>0.33800204655922239</v>
      </c>
      <c r="W308" s="223">
        <v>4505</v>
      </c>
      <c r="X308" s="224">
        <v>0.51530440632357877</v>
      </c>
      <c r="Y308" s="223">
        <v>7939</v>
      </c>
      <c r="Z308" s="224">
        <v>0.17128946591915017</v>
      </c>
      <c r="AA308" s="223">
        <v>18344</v>
      </c>
      <c r="AB308" s="224">
        <v>4.5003987695112269E-2</v>
      </c>
      <c r="AC308" s="223">
        <v>2665</v>
      </c>
      <c r="AD308" s="224">
        <v>0.38802083333333326</v>
      </c>
      <c r="AE308" s="223">
        <v>2406</v>
      </c>
      <c r="AF308" s="224">
        <v>6.4130915524104326E-2</v>
      </c>
      <c r="AG308" s="223">
        <v>0</v>
      </c>
      <c r="AH308" s="224" t="s">
        <v>121</v>
      </c>
      <c r="AI308" s="223">
        <v>0</v>
      </c>
      <c r="AJ308" s="224" t="s">
        <v>121</v>
      </c>
      <c r="AK308" s="223">
        <v>1794</v>
      </c>
      <c r="AL308" s="224">
        <v>1.7770897832817338</v>
      </c>
      <c r="AM308" s="223">
        <v>599</v>
      </c>
      <c r="AN308" s="224">
        <v>-0.49706129303106628</v>
      </c>
      <c r="AO308" s="223">
        <v>166</v>
      </c>
      <c r="AP308" s="224">
        <v>-0.18226600985221675</v>
      </c>
      <c r="AQ308" s="223">
        <v>573</v>
      </c>
      <c r="AR308" s="224">
        <v>1.4382978723404256</v>
      </c>
      <c r="AS308" s="223">
        <v>232412.07373810111</v>
      </c>
      <c r="AT308" s="224">
        <v>0.32923745282487782</v>
      </c>
      <c r="AU308" s="225">
        <v>284397.25742132886</v>
      </c>
      <c r="AV308" s="226">
        <v>0.30001631209718194</v>
      </c>
    </row>
    <row r="309" spans="2:49" hidden="1" outlineLevel="1" x14ac:dyDescent="0.2">
      <c r="B309" s="43" t="s">
        <v>51</v>
      </c>
      <c r="C309" s="223">
        <v>76649</v>
      </c>
      <c r="D309" s="224">
        <v>6.5072395297779417E-2</v>
      </c>
      <c r="E309" s="223">
        <v>7000</v>
      </c>
      <c r="F309" s="224">
        <v>0.38613861386138604</v>
      </c>
      <c r="G309" s="223">
        <v>7802</v>
      </c>
      <c r="H309" s="224">
        <v>0.37820173114290756</v>
      </c>
      <c r="I309" s="223">
        <v>41861</v>
      </c>
      <c r="J309" s="224">
        <v>0.46254629306128159</v>
      </c>
      <c r="K309" s="223">
        <v>14408</v>
      </c>
      <c r="L309" s="224">
        <v>0.33791438387965456</v>
      </c>
      <c r="M309" s="223">
        <v>87224</v>
      </c>
      <c r="N309" s="224">
        <v>0.22833403745951264</v>
      </c>
      <c r="O309" s="223">
        <v>2509</v>
      </c>
      <c r="P309" s="224">
        <v>1.1172995780590718</v>
      </c>
      <c r="Q309" s="223">
        <v>16387</v>
      </c>
      <c r="R309" s="224">
        <v>0.34994645357937237</v>
      </c>
      <c r="S309" s="223">
        <v>17278.298713072414</v>
      </c>
      <c r="T309" s="224">
        <v>5.4225551165376196E-2</v>
      </c>
      <c r="U309" s="223">
        <v>6309</v>
      </c>
      <c r="V309" s="224">
        <v>-4.9849397590361444E-2</v>
      </c>
      <c r="W309" s="223">
        <v>1467</v>
      </c>
      <c r="X309" s="224">
        <v>4.794520547945158E-3</v>
      </c>
      <c r="Y309" s="223">
        <v>4679</v>
      </c>
      <c r="Z309" s="224">
        <v>0.34376794945433664</v>
      </c>
      <c r="AA309" s="223">
        <v>4823</v>
      </c>
      <c r="AB309" s="224">
        <v>3.1198003327788104E-3</v>
      </c>
      <c r="AC309" s="223">
        <v>3249</v>
      </c>
      <c r="AD309" s="224">
        <v>1.0853658536585367</v>
      </c>
      <c r="AE309" s="223">
        <v>2416</v>
      </c>
      <c r="AF309" s="224">
        <v>0.45279615153337338</v>
      </c>
      <c r="AG309" s="223">
        <v>0</v>
      </c>
      <c r="AH309" s="224" t="s">
        <v>121</v>
      </c>
      <c r="AI309" s="223">
        <v>0</v>
      </c>
      <c r="AJ309" s="224" t="s">
        <v>121</v>
      </c>
      <c r="AK309" s="223">
        <v>1011</v>
      </c>
      <c r="AL309" s="224">
        <v>-0.37707948243992606</v>
      </c>
      <c r="AM309" s="223">
        <v>554</v>
      </c>
      <c r="AN309" s="224">
        <v>0.81045751633986929</v>
      </c>
      <c r="AO309" s="223">
        <v>315</v>
      </c>
      <c r="AP309" s="224">
        <v>0.34615384615384626</v>
      </c>
      <c r="AQ309" s="223">
        <v>341</v>
      </c>
      <c r="AR309" s="224">
        <v>-3.3994334277620442E-2</v>
      </c>
      <c r="AS309" s="223">
        <v>202360.52996139548</v>
      </c>
      <c r="AT309" s="224">
        <v>0.2924967797041762</v>
      </c>
      <c r="AU309" s="225">
        <v>279009.5950337908</v>
      </c>
      <c r="AV309" s="226">
        <v>0.22087843178151334</v>
      </c>
    </row>
    <row r="310" spans="2:49" hidden="1" outlineLevel="1" x14ac:dyDescent="0.2">
      <c r="B310" s="43" t="s">
        <v>52</v>
      </c>
      <c r="C310" s="223">
        <v>102359</v>
      </c>
      <c r="D310" s="224">
        <v>0.2237019857257283</v>
      </c>
      <c r="E310" s="223">
        <v>8265</v>
      </c>
      <c r="F310" s="224">
        <v>0.61678403755868549</v>
      </c>
      <c r="G310" s="223">
        <v>7391</v>
      </c>
      <c r="H310" s="224">
        <v>3.3272752691178464E-2</v>
      </c>
      <c r="I310" s="223">
        <v>34659</v>
      </c>
      <c r="J310" s="224">
        <v>0.32991826867733387</v>
      </c>
      <c r="K310" s="223">
        <v>13981</v>
      </c>
      <c r="L310" s="224">
        <v>0.36706756624621106</v>
      </c>
      <c r="M310" s="223">
        <v>92051</v>
      </c>
      <c r="N310" s="224">
        <v>0.10210361217868136</v>
      </c>
      <c r="O310" s="223">
        <v>3216</v>
      </c>
      <c r="P310" s="224">
        <v>2.6923076923076925</v>
      </c>
      <c r="Q310" s="223">
        <v>17605</v>
      </c>
      <c r="R310" s="224">
        <v>0.37496094970321781</v>
      </c>
      <c r="S310" s="223">
        <v>1979.1445249279598</v>
      </c>
      <c r="T310" s="224">
        <v>0.43403686277261766</v>
      </c>
      <c r="U310" s="223">
        <v>240</v>
      </c>
      <c r="V310" s="224">
        <v>0.25</v>
      </c>
      <c r="W310" s="223">
        <v>136</v>
      </c>
      <c r="X310" s="224">
        <v>0.38775510204081631</v>
      </c>
      <c r="Y310" s="223">
        <v>1558</v>
      </c>
      <c r="Z310" s="224">
        <v>0.50676982591876207</v>
      </c>
      <c r="AA310" s="223">
        <v>44</v>
      </c>
      <c r="AB310" s="224">
        <v>-0.2142857142857143</v>
      </c>
      <c r="AC310" s="223">
        <v>2635</v>
      </c>
      <c r="AD310" s="224">
        <v>0.19555353901996364</v>
      </c>
      <c r="AE310" s="223">
        <v>2835</v>
      </c>
      <c r="AF310" s="224">
        <v>0.23475609756097571</v>
      </c>
      <c r="AG310" s="223">
        <v>0</v>
      </c>
      <c r="AH310" s="224" t="s">
        <v>121</v>
      </c>
      <c r="AI310" s="223">
        <v>0</v>
      </c>
      <c r="AJ310" s="224" t="s">
        <v>121</v>
      </c>
      <c r="AK310" s="223">
        <v>1679</v>
      </c>
      <c r="AL310" s="224">
        <v>0.60823754789272022</v>
      </c>
      <c r="AM310" s="223">
        <v>692</v>
      </c>
      <c r="AN310" s="224">
        <v>-0.27081138040042152</v>
      </c>
      <c r="AO310" s="223">
        <v>316</v>
      </c>
      <c r="AP310" s="224">
        <v>0.63730569948186533</v>
      </c>
      <c r="AQ310" s="223">
        <v>430</v>
      </c>
      <c r="AR310" s="224">
        <v>0.74796747967479682</v>
      </c>
      <c r="AS310" s="223">
        <v>187739.47673464686</v>
      </c>
      <c r="AT310" s="224">
        <v>0.21855615075169932</v>
      </c>
      <c r="AU310" s="225">
        <v>290098.70043663267</v>
      </c>
      <c r="AV310" s="226">
        <v>0.22036709758159323</v>
      </c>
    </row>
    <row r="311" spans="2:49" hidden="1" outlineLevel="1" x14ac:dyDescent="0.2">
      <c r="B311" s="43" t="s">
        <v>53</v>
      </c>
      <c r="C311" s="223">
        <v>129719</v>
      </c>
      <c r="D311" s="224">
        <v>0.16311745137948663</v>
      </c>
      <c r="E311" s="223">
        <v>8654</v>
      </c>
      <c r="F311" s="224">
        <v>0.10438999489535483</v>
      </c>
      <c r="G311" s="223">
        <v>9225</v>
      </c>
      <c r="H311" s="224">
        <v>0.12472567666422818</v>
      </c>
      <c r="I311" s="223">
        <v>35794</v>
      </c>
      <c r="J311" s="224">
        <v>0.2574740909889337</v>
      </c>
      <c r="K311" s="223">
        <v>21078</v>
      </c>
      <c r="L311" s="224">
        <v>0.91287775660223258</v>
      </c>
      <c r="M311" s="223">
        <v>92597</v>
      </c>
      <c r="N311" s="224">
        <v>2.7337379206284096E-2</v>
      </c>
      <c r="O311" s="223">
        <v>2617</v>
      </c>
      <c r="P311" s="224">
        <v>1.8476605005440696</v>
      </c>
      <c r="Q311" s="223">
        <v>22089</v>
      </c>
      <c r="R311" s="224">
        <v>0.20284251796994113</v>
      </c>
      <c r="S311" s="223">
        <v>1893.5570087794754</v>
      </c>
      <c r="T311" s="224">
        <v>0.31881831072906497</v>
      </c>
      <c r="U311" s="223">
        <v>126</v>
      </c>
      <c r="V311" s="224">
        <v>-7.8740157480314821E-3</v>
      </c>
      <c r="W311" s="223">
        <v>90</v>
      </c>
      <c r="X311" s="224">
        <v>0.18421052631578938</v>
      </c>
      <c r="Y311" s="223">
        <v>1643</v>
      </c>
      <c r="Z311" s="224">
        <v>0.38067226890756301</v>
      </c>
      <c r="AA311" s="223">
        <v>34</v>
      </c>
      <c r="AB311" s="224">
        <v>-0.17073170731707321</v>
      </c>
      <c r="AC311" s="223">
        <v>1871</v>
      </c>
      <c r="AD311" s="224">
        <v>0.67953321364452424</v>
      </c>
      <c r="AE311" s="223">
        <v>2128</v>
      </c>
      <c r="AF311" s="224">
        <v>-1.9354838709677469E-2</v>
      </c>
      <c r="AG311" s="223">
        <v>0</v>
      </c>
      <c r="AH311" s="224" t="s">
        <v>121</v>
      </c>
      <c r="AI311" s="223">
        <v>0</v>
      </c>
      <c r="AJ311" s="224" t="s">
        <v>121</v>
      </c>
      <c r="AK311" s="223">
        <v>1815</v>
      </c>
      <c r="AL311" s="224">
        <v>0.1732385261797027</v>
      </c>
      <c r="AM311" s="223">
        <v>687</v>
      </c>
      <c r="AN311" s="224">
        <v>1.5257352941176472</v>
      </c>
      <c r="AO311" s="223">
        <v>185</v>
      </c>
      <c r="AP311" s="224">
        <v>-0.13551401869158874</v>
      </c>
      <c r="AQ311" s="223">
        <v>651</v>
      </c>
      <c r="AR311" s="224">
        <v>0.8600000000000001</v>
      </c>
      <c r="AS311" s="223">
        <v>201289.88438064765</v>
      </c>
      <c r="AT311" s="224">
        <v>0.16998578444682622</v>
      </c>
      <c r="AU311" s="225">
        <v>331009.04749809892</v>
      </c>
      <c r="AV311" s="226">
        <v>0.16728411278172861</v>
      </c>
    </row>
    <row r="312" spans="2:49" hidden="1" outlineLevel="1" x14ac:dyDescent="0.2">
      <c r="B312" s="43" t="s">
        <v>54</v>
      </c>
      <c r="C312" s="223">
        <v>102721</v>
      </c>
      <c r="D312" s="224">
        <v>0.18818535140887427</v>
      </c>
      <c r="E312" s="223">
        <v>8220</v>
      </c>
      <c r="F312" s="224">
        <v>7.7467558002359382E-2</v>
      </c>
      <c r="G312" s="223">
        <v>11593</v>
      </c>
      <c r="H312" s="224">
        <v>7.0254800590841882E-2</v>
      </c>
      <c r="I312" s="223">
        <v>29582</v>
      </c>
      <c r="J312" s="224">
        <v>0.11419962335216582</v>
      </c>
      <c r="K312" s="223">
        <v>14397</v>
      </c>
      <c r="L312" s="224">
        <v>0.56557198782079166</v>
      </c>
      <c r="M312" s="223">
        <v>90245</v>
      </c>
      <c r="N312" s="224">
        <v>1.1205109529945689E-2</v>
      </c>
      <c r="O312" s="223">
        <v>4244</v>
      </c>
      <c r="P312" s="224">
        <v>4.8618784530386741</v>
      </c>
      <c r="Q312" s="223">
        <v>19220</v>
      </c>
      <c r="R312" s="224">
        <v>0.58189300411522638</v>
      </c>
      <c r="S312" s="223">
        <v>1856.2587752706809</v>
      </c>
      <c r="T312" s="224">
        <v>-0.20678676202403368</v>
      </c>
      <c r="U312" s="223">
        <v>172</v>
      </c>
      <c r="V312" s="224">
        <v>-3.9106145251396662E-2</v>
      </c>
      <c r="W312" s="223">
        <v>144</v>
      </c>
      <c r="X312" s="224">
        <v>-0.55417956656346745</v>
      </c>
      <c r="Y312" s="223">
        <v>1509</v>
      </c>
      <c r="Z312" s="224">
        <v>-0.14793901750423488</v>
      </c>
      <c r="AA312" s="223">
        <v>32</v>
      </c>
      <c r="AB312" s="224">
        <v>-0.52238805970149249</v>
      </c>
      <c r="AC312" s="223">
        <v>1971</v>
      </c>
      <c r="AD312" s="224">
        <v>-0.19485294117647056</v>
      </c>
      <c r="AE312" s="223">
        <v>2614</v>
      </c>
      <c r="AF312" s="224">
        <v>0.10063157894736841</v>
      </c>
      <c r="AG312" s="223">
        <v>0</v>
      </c>
      <c r="AH312" s="224" t="s">
        <v>121</v>
      </c>
      <c r="AI312" s="223">
        <v>0</v>
      </c>
      <c r="AJ312" s="224" t="s">
        <v>121</v>
      </c>
      <c r="AK312" s="223">
        <v>1522</v>
      </c>
      <c r="AL312" s="224">
        <v>0.90726817042606522</v>
      </c>
      <c r="AM312" s="223">
        <v>703</v>
      </c>
      <c r="AN312" s="224">
        <v>0.98587570621468923</v>
      </c>
      <c r="AO312" s="223">
        <v>225</v>
      </c>
      <c r="AP312" s="224">
        <v>0.300578034682081</v>
      </c>
      <c r="AQ312" s="223">
        <v>286</v>
      </c>
      <c r="AR312" s="224">
        <v>-0.22282608695652173</v>
      </c>
      <c r="AS312" s="223">
        <v>186685.53646529239</v>
      </c>
      <c r="AT312" s="224">
        <v>0.13016151726938019</v>
      </c>
      <c r="AU312" s="225">
        <v>289406.72465064371</v>
      </c>
      <c r="AV312" s="226">
        <v>0.15009591562700964</v>
      </c>
    </row>
    <row r="313" spans="2:49" hidden="1" outlineLevel="1" x14ac:dyDescent="0.2">
      <c r="B313" s="43" t="s">
        <v>55</v>
      </c>
      <c r="C313" s="223">
        <v>73511</v>
      </c>
      <c r="D313" s="224">
        <v>0.27069540716668694</v>
      </c>
      <c r="E313" s="223">
        <v>5929</v>
      </c>
      <c r="F313" s="224">
        <v>0.34688777828259876</v>
      </c>
      <c r="G313" s="223">
        <v>8369</v>
      </c>
      <c r="H313" s="224">
        <v>0.24594312937323215</v>
      </c>
      <c r="I313" s="223">
        <v>28403</v>
      </c>
      <c r="J313" s="224">
        <v>0.19843881856540091</v>
      </c>
      <c r="K313" s="223">
        <v>13790</v>
      </c>
      <c r="L313" s="224">
        <v>0.74645390070921991</v>
      </c>
      <c r="M313" s="223">
        <v>65005</v>
      </c>
      <c r="N313" s="224">
        <v>-7.995301044526848E-2</v>
      </c>
      <c r="O313" s="223">
        <v>1912</v>
      </c>
      <c r="P313" s="224">
        <v>1.9735614307931573</v>
      </c>
      <c r="Q313" s="223">
        <v>11031</v>
      </c>
      <c r="R313" s="224">
        <v>0.28446669771774569</v>
      </c>
      <c r="S313" s="223">
        <v>2324.8621605822327</v>
      </c>
      <c r="T313" s="224">
        <v>0.56269423121198314</v>
      </c>
      <c r="U313" s="223">
        <v>619</v>
      </c>
      <c r="V313" s="224">
        <v>4.2905982905982905</v>
      </c>
      <c r="W313" s="223">
        <v>309</v>
      </c>
      <c r="X313" s="224">
        <v>3.6119402985074629</v>
      </c>
      <c r="Y313" s="223">
        <v>1117</v>
      </c>
      <c r="Z313" s="224">
        <v>-4.0378006872852201E-2</v>
      </c>
      <c r="AA313" s="223">
        <v>272</v>
      </c>
      <c r="AB313" s="224">
        <v>0.92907801418439706</v>
      </c>
      <c r="AC313" s="223">
        <v>1992</v>
      </c>
      <c r="AD313" s="224">
        <v>-0.16055625790139061</v>
      </c>
      <c r="AE313" s="223">
        <v>2844</v>
      </c>
      <c r="AF313" s="224">
        <v>0.1924528301886792</v>
      </c>
      <c r="AG313" s="223">
        <v>0</v>
      </c>
      <c r="AH313" s="224" t="s">
        <v>121</v>
      </c>
      <c r="AI313" s="223">
        <v>0</v>
      </c>
      <c r="AJ313" s="224" t="s">
        <v>121</v>
      </c>
      <c r="AK313" s="223">
        <v>916</v>
      </c>
      <c r="AL313" s="224">
        <v>-0.11154219204655669</v>
      </c>
      <c r="AM313" s="223">
        <v>553</v>
      </c>
      <c r="AN313" s="224">
        <v>6.5510597302504747E-2</v>
      </c>
      <c r="AO313" s="223">
        <v>165</v>
      </c>
      <c r="AP313" s="224">
        <v>7.8431372549019551E-2</v>
      </c>
      <c r="AQ313" s="223">
        <v>367</v>
      </c>
      <c r="AR313" s="224">
        <v>1.1337209302325579</v>
      </c>
      <c r="AS313" s="223">
        <v>143605.28686699379</v>
      </c>
      <c r="AT313" s="224">
        <v>9.8528190013028594E-2</v>
      </c>
      <c r="AU313" s="225">
        <v>217116.55756240094</v>
      </c>
      <c r="AV313" s="226">
        <v>0.15134457287556513</v>
      </c>
    </row>
    <row r="314" spans="2:49" hidden="1" outlineLevel="1" x14ac:dyDescent="0.2">
      <c r="B314" s="43" t="s">
        <v>56</v>
      </c>
      <c r="C314" s="223">
        <v>61427</v>
      </c>
      <c r="D314" s="224">
        <v>0.45148865784499059</v>
      </c>
      <c r="E314" s="223">
        <v>5796</v>
      </c>
      <c r="F314" s="224">
        <v>1.1651101979828167</v>
      </c>
      <c r="G314" s="223">
        <v>7211</v>
      </c>
      <c r="H314" s="224">
        <v>0.44770126480626371</v>
      </c>
      <c r="I314" s="223">
        <v>34026</v>
      </c>
      <c r="J314" s="224">
        <v>0.32371134020618553</v>
      </c>
      <c r="K314" s="223">
        <v>27654</v>
      </c>
      <c r="L314" s="224">
        <v>0.99495022363295349</v>
      </c>
      <c r="M314" s="223">
        <v>63732</v>
      </c>
      <c r="N314" s="224">
        <v>-1.4656771799628987E-2</v>
      </c>
      <c r="O314" s="223">
        <v>501</v>
      </c>
      <c r="P314" s="224">
        <v>0.16511627906976734</v>
      </c>
      <c r="Q314" s="223">
        <v>9066</v>
      </c>
      <c r="R314" s="224">
        <v>0.34350918790752805</v>
      </c>
      <c r="S314" s="223">
        <v>475.52924431525986</v>
      </c>
      <c r="T314" s="224">
        <v>-0.72292553176485608</v>
      </c>
      <c r="U314" s="223">
        <v>206</v>
      </c>
      <c r="V314" s="224">
        <v>-0.12340425531914889</v>
      </c>
      <c r="W314" s="223">
        <v>28</v>
      </c>
      <c r="X314" s="224">
        <v>-0.50877192982456143</v>
      </c>
      <c r="Y314" s="223">
        <v>200</v>
      </c>
      <c r="Z314" s="224">
        <v>-0.83857949959644873</v>
      </c>
      <c r="AA314" s="223">
        <v>43</v>
      </c>
      <c r="AB314" s="224">
        <v>-0.76881720430107525</v>
      </c>
      <c r="AC314" s="223">
        <v>2483</v>
      </c>
      <c r="AD314" s="224">
        <v>0.62075718015665804</v>
      </c>
      <c r="AE314" s="223">
        <v>2433</v>
      </c>
      <c r="AF314" s="224">
        <v>0.40798611111111116</v>
      </c>
      <c r="AG314" s="223">
        <v>0</v>
      </c>
      <c r="AH314" s="224" t="s">
        <v>121</v>
      </c>
      <c r="AI314" s="223">
        <v>0</v>
      </c>
      <c r="AJ314" s="224" t="s">
        <v>121</v>
      </c>
      <c r="AK314" s="223">
        <v>914</v>
      </c>
      <c r="AL314" s="224">
        <v>0.96559139784946235</v>
      </c>
      <c r="AM314" s="223">
        <v>653</v>
      </c>
      <c r="AN314" s="224">
        <v>-0.15633074935400515</v>
      </c>
      <c r="AO314" s="223">
        <v>153</v>
      </c>
      <c r="AP314" s="224">
        <v>-0.203125</v>
      </c>
      <c r="AQ314" s="223">
        <v>218</v>
      </c>
      <c r="AR314" s="224">
        <v>-0.11020408163265305</v>
      </c>
      <c r="AS314" s="223">
        <v>155319.4772385846</v>
      </c>
      <c r="AT314" s="224">
        <v>0.23516092755073625</v>
      </c>
      <c r="AU314" s="225">
        <v>216746.92872724243</v>
      </c>
      <c r="AV314" s="226">
        <v>0.28963541090481293</v>
      </c>
    </row>
    <row r="315" spans="2:49" s="222" customFormat="1" ht="15" customHeight="1" collapsed="1" x14ac:dyDescent="0.2">
      <c r="B315" s="30" t="s">
        <v>177</v>
      </c>
      <c r="C315" s="31">
        <v>361544</v>
      </c>
      <c r="D315" s="32">
        <v>0.13928462263229369</v>
      </c>
      <c r="E315" s="31">
        <v>40426</v>
      </c>
      <c r="F315" s="32">
        <v>0.28716528162511534</v>
      </c>
      <c r="G315" s="31">
        <v>47680</v>
      </c>
      <c r="H315" s="32">
        <v>8.1645153240625268E-2</v>
      </c>
      <c r="I315" s="31">
        <v>254014</v>
      </c>
      <c r="J315" s="32">
        <v>7.223239989531538E-2</v>
      </c>
      <c r="K315" s="31">
        <v>99631</v>
      </c>
      <c r="L315" s="32">
        <v>0.40833144860341508</v>
      </c>
      <c r="M315" s="31">
        <v>435617</v>
      </c>
      <c r="N315" s="32">
        <v>1.2900255540390093E-2</v>
      </c>
      <c r="O315" s="31">
        <v>8768</v>
      </c>
      <c r="P315" s="32">
        <v>1.3201905265943372</v>
      </c>
      <c r="Q315" s="31">
        <v>59472</v>
      </c>
      <c r="R315" s="32">
        <v>0.16992564031947133</v>
      </c>
      <c r="S315" s="31">
        <v>271234.5044635096</v>
      </c>
      <c r="T315" s="32">
        <v>-7.336968031443114E-2</v>
      </c>
      <c r="U315" s="31">
        <v>97368</v>
      </c>
      <c r="V315" s="32">
        <v>-2.3292205838098101E-2</v>
      </c>
      <c r="W315" s="31">
        <v>16854</v>
      </c>
      <c r="X315" s="32">
        <v>-7.6341316380774904E-2</v>
      </c>
      <c r="Y315" s="31">
        <v>45731</v>
      </c>
      <c r="Z315" s="32">
        <v>-0.25621299850367574</v>
      </c>
      <c r="AA315" s="31">
        <v>111284</v>
      </c>
      <c r="AB315" s="32">
        <v>-1.7715440767580803E-2</v>
      </c>
      <c r="AC315" s="31">
        <v>13456</v>
      </c>
      <c r="AD315" s="32">
        <v>-2.8938442664357411E-2</v>
      </c>
      <c r="AE315" s="31">
        <v>13368</v>
      </c>
      <c r="AF315" s="32">
        <v>0.16466283324621012</v>
      </c>
      <c r="AG315" s="31">
        <v>0</v>
      </c>
      <c r="AH315" s="32" t="e">
        <v>#DIV/0!</v>
      </c>
      <c r="AI315" s="31">
        <v>0</v>
      </c>
      <c r="AJ315" s="32" t="e">
        <v>#DIV/0!</v>
      </c>
      <c r="AK315" s="31">
        <v>6738</v>
      </c>
      <c r="AL315" s="32">
        <v>6.9523809523809543E-2</v>
      </c>
      <c r="AM315" s="31">
        <v>4632</v>
      </c>
      <c r="AN315" s="32">
        <v>-0.12156267779252794</v>
      </c>
      <c r="AO315" s="31">
        <v>1354</v>
      </c>
      <c r="AP315" s="32">
        <v>-9.9135063206919449E-2</v>
      </c>
      <c r="AQ315" s="31">
        <v>2552</v>
      </c>
      <c r="AR315" s="32">
        <v>0.24124513618677046</v>
      </c>
      <c r="AS315" s="31">
        <v>1258957.9937077407</v>
      </c>
      <c r="AT315" s="32">
        <v>4.8256271096963843E-2</v>
      </c>
      <c r="AU315" s="31">
        <v>1620503.016251365</v>
      </c>
      <c r="AV315" s="32">
        <v>6.7281585427158896E-2</v>
      </c>
      <c r="AW315" s="216"/>
    </row>
    <row r="316" spans="2:49" hidden="1" outlineLevel="1" x14ac:dyDescent="0.2">
      <c r="B316" s="43" t="s">
        <v>58</v>
      </c>
      <c r="C316" s="223">
        <v>61498</v>
      </c>
      <c r="D316" s="224">
        <v>-0.22513418844341404</v>
      </c>
      <c r="E316" s="223">
        <v>5828</v>
      </c>
      <c r="F316" s="224">
        <v>0.35977601493233791</v>
      </c>
      <c r="G316" s="223">
        <v>5613</v>
      </c>
      <c r="H316" s="224">
        <v>-8.1342062193126008E-2</v>
      </c>
      <c r="I316" s="223">
        <v>32651</v>
      </c>
      <c r="J316" s="224">
        <v>5.8207745908280595E-2</v>
      </c>
      <c r="K316" s="223">
        <v>29121</v>
      </c>
      <c r="L316" s="224">
        <v>0.54250754806928336</v>
      </c>
      <c r="M316" s="223">
        <v>60504</v>
      </c>
      <c r="N316" s="224">
        <v>2.2562490493332588E-2</v>
      </c>
      <c r="O316" s="223">
        <v>1719</v>
      </c>
      <c r="P316" s="224">
        <v>2.0917266187050361</v>
      </c>
      <c r="Q316" s="223">
        <v>10755</v>
      </c>
      <c r="R316" s="224">
        <v>0.15149892933618836</v>
      </c>
      <c r="S316" s="223">
        <v>12647.919297219865</v>
      </c>
      <c r="T316" s="224">
        <v>-0.34172934267641564</v>
      </c>
      <c r="U316" s="223">
        <v>4805</v>
      </c>
      <c r="V316" s="224">
        <v>-0.44276933781746497</v>
      </c>
      <c r="W316" s="223">
        <v>732</v>
      </c>
      <c r="X316" s="224">
        <v>-0.70731707317073167</v>
      </c>
      <c r="Y316" s="223">
        <v>3175</v>
      </c>
      <c r="Z316" s="224">
        <v>6.9383630852138722E-2</v>
      </c>
      <c r="AA316" s="223">
        <v>3937</v>
      </c>
      <c r="AB316" s="224">
        <v>-0.23120484280413978</v>
      </c>
      <c r="AC316" s="223">
        <v>2152</v>
      </c>
      <c r="AD316" s="224">
        <v>0.23678160919540225</v>
      </c>
      <c r="AE316" s="223">
        <v>2048</v>
      </c>
      <c r="AF316" s="224">
        <v>0.19277810133954576</v>
      </c>
      <c r="AG316" s="223">
        <v>0</v>
      </c>
      <c r="AH316" s="224" t="s">
        <v>121</v>
      </c>
      <c r="AI316" s="223">
        <v>0</v>
      </c>
      <c r="AJ316" s="224" t="s">
        <v>121</v>
      </c>
      <c r="AK316" s="223">
        <v>1106</v>
      </c>
      <c r="AL316" s="224">
        <v>0.28306264501160094</v>
      </c>
      <c r="AM316" s="223">
        <v>530</v>
      </c>
      <c r="AN316" s="224">
        <v>-0.17701863354037262</v>
      </c>
      <c r="AO316" s="223">
        <v>165</v>
      </c>
      <c r="AP316" s="224">
        <v>8.5526315789473673E-2</v>
      </c>
      <c r="AQ316" s="223">
        <v>347</v>
      </c>
      <c r="AR316" s="224">
        <v>0.33461538461538454</v>
      </c>
      <c r="AS316" s="223">
        <v>165190.30266077074</v>
      </c>
      <c r="AT316" s="224">
        <v>7.4159073781824514E-2</v>
      </c>
      <c r="AU316" s="225">
        <v>226688.07752658226</v>
      </c>
      <c r="AV316" s="226">
        <v>-2.7726100501963447E-2</v>
      </c>
    </row>
    <row r="317" spans="2:49" hidden="1" outlineLevel="1" x14ac:dyDescent="0.2">
      <c r="B317" s="43" t="s">
        <v>59</v>
      </c>
      <c r="C317" s="223">
        <v>77229</v>
      </c>
      <c r="D317" s="224">
        <v>0.90064725715551397</v>
      </c>
      <c r="E317" s="223">
        <v>6476</v>
      </c>
      <c r="F317" s="224">
        <v>-5.6801631226332638E-2</v>
      </c>
      <c r="G317" s="223">
        <v>8638</v>
      </c>
      <c r="H317" s="224">
        <v>0.39615322450299018</v>
      </c>
      <c r="I317" s="223">
        <v>43861</v>
      </c>
      <c r="J317" s="224">
        <v>-2.2066518039947081E-3</v>
      </c>
      <c r="K317" s="223">
        <v>15474</v>
      </c>
      <c r="L317" s="224">
        <v>0.22702402664340648</v>
      </c>
      <c r="M317" s="223">
        <v>60645</v>
      </c>
      <c r="N317" s="224">
        <v>-8.2401537274364167E-2</v>
      </c>
      <c r="O317" s="223">
        <v>2196</v>
      </c>
      <c r="P317" s="224">
        <v>2.2874251497005988</v>
      </c>
      <c r="Q317" s="223">
        <v>5529</v>
      </c>
      <c r="R317" s="224">
        <v>-0.10301752109020113</v>
      </c>
      <c r="S317" s="223">
        <v>49663.912471260599</v>
      </c>
      <c r="T317" s="224">
        <v>-1.563148778241652E-2</v>
      </c>
      <c r="U317" s="223">
        <v>18156</v>
      </c>
      <c r="V317" s="224">
        <v>3.0770977631429552E-2</v>
      </c>
      <c r="W317" s="223">
        <v>2427</v>
      </c>
      <c r="X317" s="224">
        <v>-9.3877551020408179E-3</v>
      </c>
      <c r="Y317" s="223">
        <v>8239</v>
      </c>
      <c r="Z317" s="224">
        <v>-0.10891196192948305</v>
      </c>
      <c r="AA317" s="223">
        <v>20842</v>
      </c>
      <c r="AB317" s="224">
        <v>-1.4236390294660173E-2</v>
      </c>
      <c r="AC317" s="223">
        <v>2175</v>
      </c>
      <c r="AD317" s="224">
        <v>3.1294452347083945E-2</v>
      </c>
      <c r="AE317" s="223">
        <v>1530</v>
      </c>
      <c r="AF317" s="224">
        <v>-3.2258064516129004E-2</v>
      </c>
      <c r="AG317" s="223">
        <v>0</v>
      </c>
      <c r="AH317" s="224" t="s">
        <v>121</v>
      </c>
      <c r="AI317" s="223">
        <v>0</v>
      </c>
      <c r="AJ317" s="224" t="s">
        <v>121</v>
      </c>
      <c r="AK317" s="223">
        <v>905</v>
      </c>
      <c r="AL317" s="224">
        <v>-3.3039647577092213E-3</v>
      </c>
      <c r="AM317" s="223">
        <v>449</v>
      </c>
      <c r="AN317" s="224">
        <v>-0.6524767801857585</v>
      </c>
      <c r="AO317" s="223">
        <v>107</v>
      </c>
      <c r="AP317" s="224">
        <v>-0.52654867256637172</v>
      </c>
      <c r="AQ317" s="223">
        <v>246</v>
      </c>
      <c r="AR317" s="224">
        <v>-0.16610169491525428</v>
      </c>
      <c r="AS317" s="223">
        <v>197896.48413442119</v>
      </c>
      <c r="AT317" s="224">
        <v>-7.5919518847369361E-3</v>
      </c>
      <c r="AU317" s="225">
        <v>275126.38478167832</v>
      </c>
      <c r="AV317" s="226">
        <v>0.14615388961190079</v>
      </c>
    </row>
    <row r="318" spans="2:49" hidden="1" outlineLevel="1" x14ac:dyDescent="0.2">
      <c r="B318" s="43" t="s">
        <v>60</v>
      </c>
      <c r="C318" s="223">
        <v>34677</v>
      </c>
      <c r="D318" s="224">
        <v>2.2528234010556369E-2</v>
      </c>
      <c r="E318" s="223">
        <v>5807</v>
      </c>
      <c r="F318" s="224">
        <v>5.639439694378745E-2</v>
      </c>
      <c r="G318" s="223">
        <v>7773</v>
      </c>
      <c r="H318" s="224">
        <v>0.17169128730780825</v>
      </c>
      <c r="I318" s="223">
        <v>36434</v>
      </c>
      <c r="J318" s="224">
        <v>8.3442369454026499E-2</v>
      </c>
      <c r="K318" s="223">
        <v>16550</v>
      </c>
      <c r="L318" s="224">
        <v>0.32389408847292223</v>
      </c>
      <c r="M318" s="223">
        <v>61550</v>
      </c>
      <c r="N318" s="224">
        <v>9.8224640913551653E-2</v>
      </c>
      <c r="O318" s="223">
        <v>1286</v>
      </c>
      <c r="P318" s="224">
        <v>1.2210708117443869</v>
      </c>
      <c r="Q318" s="223">
        <v>7828</v>
      </c>
      <c r="R318" s="224">
        <v>0.14310747663551404</v>
      </c>
      <c r="S318" s="223">
        <v>48259.496730912695</v>
      </c>
      <c r="T318" s="224">
        <v>-0.10833508416644</v>
      </c>
      <c r="U318" s="223">
        <v>16526</v>
      </c>
      <c r="V318" s="224">
        <v>-0.10403903496882627</v>
      </c>
      <c r="W318" s="223">
        <v>2419</v>
      </c>
      <c r="X318" s="224">
        <v>-0.21992905514350214</v>
      </c>
      <c r="Y318" s="223">
        <v>8477</v>
      </c>
      <c r="Z318" s="224">
        <v>-0.17930099719237103</v>
      </c>
      <c r="AA318" s="223">
        <v>20838</v>
      </c>
      <c r="AB318" s="224">
        <v>-6.3376483279395934E-2</v>
      </c>
      <c r="AC318" s="223">
        <v>1882</v>
      </c>
      <c r="AD318" s="224">
        <v>4.4395116537180979E-2</v>
      </c>
      <c r="AE318" s="223">
        <v>1940</v>
      </c>
      <c r="AF318" s="224">
        <v>0.22012578616352196</v>
      </c>
      <c r="AG318" s="223">
        <v>0</v>
      </c>
      <c r="AH318" s="224" t="s">
        <v>121</v>
      </c>
      <c r="AI318" s="223">
        <v>0</v>
      </c>
      <c r="AJ318" s="224" t="s">
        <v>121</v>
      </c>
      <c r="AK318" s="223">
        <v>772</v>
      </c>
      <c r="AL318" s="224">
        <v>0.10601719197707737</v>
      </c>
      <c r="AM318" s="223">
        <v>353</v>
      </c>
      <c r="AN318" s="224">
        <v>-0.63267429760665972</v>
      </c>
      <c r="AO318" s="223">
        <v>396</v>
      </c>
      <c r="AP318" s="224">
        <v>0.22222222222222232</v>
      </c>
      <c r="AQ318" s="223">
        <v>422</v>
      </c>
      <c r="AR318" s="224">
        <v>0.51798561151079148</v>
      </c>
      <c r="AS318" s="223">
        <v>191254.34815804355</v>
      </c>
      <c r="AT318" s="224">
        <v>5.3688508823998893E-2</v>
      </c>
      <c r="AU318" s="225">
        <v>225931.37068627754</v>
      </c>
      <c r="AV318" s="226">
        <v>4.8782275775353989E-2</v>
      </c>
    </row>
    <row r="319" spans="2:49" hidden="1" outlineLevel="1" x14ac:dyDescent="0.2">
      <c r="B319" s="43" t="s">
        <v>61</v>
      </c>
      <c r="C319" s="223">
        <v>25431</v>
      </c>
      <c r="D319" s="224">
        <v>-0.12800027431079408</v>
      </c>
      <c r="E319" s="223">
        <v>5585</v>
      </c>
      <c r="F319" s="224">
        <v>0.3021683376078339</v>
      </c>
      <c r="G319" s="223">
        <v>6540</v>
      </c>
      <c r="H319" s="224">
        <v>-0.1237942122186495</v>
      </c>
      <c r="I319" s="223">
        <v>36795</v>
      </c>
      <c r="J319" s="224">
        <v>0.10958656252827126</v>
      </c>
      <c r="K319" s="223">
        <v>10402</v>
      </c>
      <c r="L319" s="224">
        <v>0.15079101670538786</v>
      </c>
      <c r="M319" s="223">
        <v>60239</v>
      </c>
      <c r="N319" s="224">
        <v>4.2594066945896403E-2</v>
      </c>
      <c r="O319" s="223">
        <v>410</v>
      </c>
      <c r="P319" s="224">
        <v>7.6115485564304475E-2</v>
      </c>
      <c r="Q319" s="223">
        <v>10664</v>
      </c>
      <c r="R319" s="224">
        <v>0.19578380802870599</v>
      </c>
      <c r="S319" s="223">
        <v>48466.72610687471</v>
      </c>
      <c r="T319" s="224">
        <v>-0.12579074399094681</v>
      </c>
      <c r="U319" s="223">
        <v>15397</v>
      </c>
      <c r="V319" s="224">
        <v>-0.12700572659749387</v>
      </c>
      <c r="W319" s="223">
        <v>3571</v>
      </c>
      <c r="X319" s="224">
        <v>0.16357119582926027</v>
      </c>
      <c r="Y319" s="223">
        <v>8360</v>
      </c>
      <c r="Z319" s="224">
        <v>-0.31045859452325963</v>
      </c>
      <c r="AA319" s="223">
        <v>21139</v>
      </c>
      <c r="AB319" s="224">
        <v>-6.510105700765112E-2</v>
      </c>
      <c r="AC319" s="223">
        <v>1831</v>
      </c>
      <c r="AD319" s="224">
        <v>-0.16354499771585196</v>
      </c>
      <c r="AE319" s="223">
        <v>2149</v>
      </c>
      <c r="AF319" s="224">
        <v>0.43457943925233655</v>
      </c>
      <c r="AG319" s="223">
        <v>0</v>
      </c>
      <c r="AH319" s="224" t="s">
        <v>121</v>
      </c>
      <c r="AI319" s="223">
        <v>0</v>
      </c>
      <c r="AJ319" s="224" t="s">
        <v>121</v>
      </c>
      <c r="AK319" s="223">
        <v>1096</v>
      </c>
      <c r="AL319" s="224">
        <v>-0.10090237899917964</v>
      </c>
      <c r="AM319" s="223">
        <v>957</v>
      </c>
      <c r="AN319" s="224">
        <v>-1.7453798767967155E-2</v>
      </c>
      <c r="AO319" s="223">
        <v>123</v>
      </c>
      <c r="AP319" s="224">
        <v>-0.27647058823529413</v>
      </c>
      <c r="AQ319" s="223">
        <v>605</v>
      </c>
      <c r="AR319" s="224">
        <v>1.137809187279152</v>
      </c>
      <c r="AS319" s="223">
        <v>185863.09467475038</v>
      </c>
      <c r="AT319" s="224">
        <v>1.6735217377353617E-2</v>
      </c>
      <c r="AU319" s="225">
        <v>211293.96667447608</v>
      </c>
      <c r="AV319" s="226">
        <v>-3.178984843794308E-3</v>
      </c>
    </row>
    <row r="320" spans="2:49" collapsed="1" x14ac:dyDescent="0.25">
      <c r="B320" s="145">
        <v>1991</v>
      </c>
      <c r="C320" s="232">
        <v>847815</v>
      </c>
      <c r="D320" s="233">
        <v>0.16525010239395699</v>
      </c>
      <c r="E320" s="232">
        <v>81188</v>
      </c>
      <c r="F320" s="233">
        <v>0.24285101953340282</v>
      </c>
      <c r="G320" s="232">
        <v>96349</v>
      </c>
      <c r="H320" s="233">
        <v>0.1553191999616288</v>
      </c>
      <c r="I320" s="232">
        <v>452682</v>
      </c>
      <c r="J320" s="233">
        <v>0.2028026655613302</v>
      </c>
      <c r="K320" s="232">
        <v>192506</v>
      </c>
      <c r="L320" s="233">
        <v>0.4440043806351921</v>
      </c>
      <c r="M320" s="232">
        <v>902278</v>
      </c>
      <c r="N320" s="233">
        <v>8.708585693683224E-2</v>
      </c>
      <c r="O320" s="232">
        <v>21826</v>
      </c>
      <c r="P320" s="233">
        <v>1.4446684587813619</v>
      </c>
      <c r="Q320" s="232">
        <v>150813</v>
      </c>
      <c r="R320" s="233">
        <v>0.31576513697434994</v>
      </c>
      <c r="S320" s="232">
        <v>289196.97852364625</v>
      </c>
      <c r="T320" s="233">
        <v>-3.5327440559670631E-2</v>
      </c>
      <c r="U320" s="232">
        <v>102383</v>
      </c>
      <c r="V320" s="233">
        <v>-3.0950375285131559E-2</v>
      </c>
      <c r="W320" s="232">
        <v>21028</v>
      </c>
      <c r="X320" s="233">
        <v>8.1297886563480137E-2</v>
      </c>
      <c r="Y320" s="232">
        <v>54341</v>
      </c>
      <c r="Z320" s="233">
        <v>-7.1823864995046671E-2</v>
      </c>
      <c r="AA320" s="232">
        <v>111445</v>
      </c>
      <c r="AB320" s="233">
        <v>-4.0441872879750651E-2</v>
      </c>
      <c r="AC320" s="232">
        <v>28411</v>
      </c>
      <c r="AD320" s="233">
        <v>0.2391939634492084</v>
      </c>
      <c r="AE320" s="232">
        <v>29415</v>
      </c>
      <c r="AF320" s="233">
        <v>0.27663729872835385</v>
      </c>
      <c r="AG320" s="232">
        <v>0</v>
      </c>
      <c r="AH320" s="233" t="s">
        <v>121</v>
      </c>
      <c r="AI320" s="232">
        <v>0</v>
      </c>
      <c r="AJ320" s="233" t="s">
        <v>121</v>
      </c>
      <c r="AK320" s="232">
        <v>14449</v>
      </c>
      <c r="AL320" s="233">
        <v>0.26401889598460326</v>
      </c>
      <c r="AM320" s="232">
        <v>7320</v>
      </c>
      <c r="AN320" s="233">
        <v>-0.1940101299273288</v>
      </c>
      <c r="AO320" s="232">
        <v>2458</v>
      </c>
      <c r="AP320" s="233">
        <v>4.1525423728813626E-2</v>
      </c>
      <c r="AQ320" s="232">
        <v>4932</v>
      </c>
      <c r="AR320" s="233">
        <v>0.43832020997375332</v>
      </c>
      <c r="AS320" s="232">
        <v>2273827.142178806</v>
      </c>
      <c r="AT320" s="233">
        <v>0.1460852681325806</v>
      </c>
      <c r="AU320" s="234">
        <v>3121642.3074289081</v>
      </c>
      <c r="AV320" s="235">
        <v>0.15122763997037292</v>
      </c>
    </row>
    <row r="321" spans="2:49" hidden="1" outlineLevel="1" x14ac:dyDescent="0.2">
      <c r="B321" s="43" t="s">
        <v>49</v>
      </c>
      <c r="C321" s="223">
        <v>46825</v>
      </c>
      <c r="D321" s="224">
        <v>0.16866748196770409</v>
      </c>
      <c r="E321" s="223">
        <v>6105</v>
      </c>
      <c r="F321" s="224">
        <v>0.4746376811594204</v>
      </c>
      <c r="G321" s="223">
        <v>7729</v>
      </c>
      <c r="H321" s="224">
        <v>0.11096737099324416</v>
      </c>
      <c r="I321" s="223">
        <v>38213</v>
      </c>
      <c r="J321" s="224">
        <v>9.8106267421477655E-2</v>
      </c>
      <c r="K321" s="223">
        <v>11004</v>
      </c>
      <c r="L321" s="224">
        <v>0.65847776940467218</v>
      </c>
      <c r="M321" s="223">
        <v>57479</v>
      </c>
      <c r="N321" s="224">
        <v>-8.2786793687267601E-2</v>
      </c>
      <c r="O321" s="223">
        <v>892</v>
      </c>
      <c r="P321" s="224">
        <v>0.85062240663900424</v>
      </c>
      <c r="Q321" s="223">
        <v>7433</v>
      </c>
      <c r="R321" s="224">
        <v>0.2994755244755245</v>
      </c>
      <c r="S321" s="223">
        <v>52866.065911862075</v>
      </c>
      <c r="T321" s="224">
        <v>5.290300501297196E-2</v>
      </c>
      <c r="U321" s="223">
        <v>20208</v>
      </c>
      <c r="V321" s="224">
        <v>0.26894819466248032</v>
      </c>
      <c r="W321" s="223">
        <v>3272</v>
      </c>
      <c r="X321" s="224">
        <v>0.12633390705679859</v>
      </c>
      <c r="Y321" s="223">
        <v>7220</v>
      </c>
      <c r="Z321" s="224">
        <v>-0.32937023964332157</v>
      </c>
      <c r="AA321" s="223">
        <v>22166</v>
      </c>
      <c r="AB321" s="224">
        <v>7.5288638789172468E-2</v>
      </c>
      <c r="AC321" s="223">
        <v>1938</v>
      </c>
      <c r="AD321" s="224">
        <v>-0.16680997420464316</v>
      </c>
      <c r="AE321" s="223">
        <v>1777</v>
      </c>
      <c r="AF321" s="224">
        <v>-3.6334056399132342E-2</v>
      </c>
      <c r="AG321" s="223">
        <v>0</v>
      </c>
      <c r="AH321" s="224" t="s">
        <v>121</v>
      </c>
      <c r="AI321" s="223">
        <v>0</v>
      </c>
      <c r="AJ321" s="224" t="s">
        <v>121</v>
      </c>
      <c r="AK321" s="223">
        <v>590</v>
      </c>
      <c r="AL321" s="224">
        <v>-0.29761904761904767</v>
      </c>
      <c r="AM321" s="223">
        <v>846</v>
      </c>
      <c r="AN321" s="224">
        <v>0.11756935270805813</v>
      </c>
      <c r="AO321" s="223">
        <v>126</v>
      </c>
      <c r="AP321" s="224">
        <v>-0.35051546391752575</v>
      </c>
      <c r="AQ321" s="223">
        <v>344</v>
      </c>
      <c r="AR321" s="224">
        <v>7.8369905956112929E-2</v>
      </c>
      <c r="AS321" s="223">
        <v>187342</v>
      </c>
      <c r="AT321" s="224">
        <v>5.313395918826247E-2</v>
      </c>
      <c r="AU321" s="225">
        <v>234167</v>
      </c>
      <c r="AV321" s="226">
        <v>7.437246796386443E-2</v>
      </c>
    </row>
    <row r="322" spans="2:49" hidden="1" outlineLevel="1" x14ac:dyDescent="0.2">
      <c r="B322" s="43" t="s">
        <v>50</v>
      </c>
      <c r="C322" s="223">
        <v>43918</v>
      </c>
      <c r="D322" s="224">
        <v>0.20902959394356513</v>
      </c>
      <c r="E322" s="223">
        <v>5575</v>
      </c>
      <c r="F322" s="224">
        <v>0.81655262300423592</v>
      </c>
      <c r="G322" s="223">
        <v>5726</v>
      </c>
      <c r="H322" s="224">
        <v>6.5500558243394069E-2</v>
      </c>
      <c r="I322" s="223">
        <v>37438</v>
      </c>
      <c r="J322" s="224">
        <v>8.8852048977692499E-2</v>
      </c>
      <c r="K322" s="223">
        <v>6311</v>
      </c>
      <c r="L322" s="224">
        <v>0.49055266887104398</v>
      </c>
      <c r="M322" s="223">
        <v>64190</v>
      </c>
      <c r="N322" s="224">
        <v>0.17753889051951854</v>
      </c>
      <c r="O322" s="223">
        <v>1080</v>
      </c>
      <c r="P322" s="224">
        <v>1.2978723404255321</v>
      </c>
      <c r="Q322" s="223">
        <v>5124</v>
      </c>
      <c r="R322" s="224">
        <v>0.11731356301788054</v>
      </c>
      <c r="S322" s="223">
        <v>42940.818454415799</v>
      </c>
      <c r="T322" s="224">
        <v>-2.0576067085648853E-2</v>
      </c>
      <c r="U322" s="223">
        <v>15636</v>
      </c>
      <c r="V322" s="224">
        <v>9.1746962714704727E-2</v>
      </c>
      <c r="W322" s="223">
        <v>2973</v>
      </c>
      <c r="X322" s="224">
        <v>4.2060988433228141E-2</v>
      </c>
      <c r="Y322" s="223">
        <v>6778</v>
      </c>
      <c r="Z322" s="224">
        <v>-0.31535353535353539</v>
      </c>
      <c r="AA322" s="223">
        <v>17554</v>
      </c>
      <c r="AB322" s="224">
        <v>4.6875E-2</v>
      </c>
      <c r="AC322" s="223">
        <v>1920</v>
      </c>
      <c r="AD322" s="224">
        <v>-1.0309278350515427E-2</v>
      </c>
      <c r="AE322" s="223">
        <v>2261</v>
      </c>
      <c r="AF322" s="224">
        <v>0.35714285714285721</v>
      </c>
      <c r="AG322" s="223">
        <v>0</v>
      </c>
      <c r="AH322" s="224" t="s">
        <v>121</v>
      </c>
      <c r="AI322" s="223">
        <v>0</v>
      </c>
      <c r="AJ322" s="224" t="s">
        <v>121</v>
      </c>
      <c r="AK322" s="223">
        <v>646</v>
      </c>
      <c r="AL322" s="224">
        <v>-0.30835117773019272</v>
      </c>
      <c r="AM322" s="223">
        <v>1191</v>
      </c>
      <c r="AN322" s="224">
        <v>2.3361344537815127</v>
      </c>
      <c r="AO322" s="223">
        <v>203</v>
      </c>
      <c r="AP322" s="224">
        <v>-9.7560975609756184E-3</v>
      </c>
      <c r="AQ322" s="223">
        <v>235</v>
      </c>
      <c r="AR322" s="224">
        <v>0.31284916201117308</v>
      </c>
      <c r="AS322" s="223">
        <v>174846.16705930312</v>
      </c>
      <c r="AT322" s="224">
        <v>0.12257825242679643</v>
      </c>
      <c r="AU322" s="225">
        <v>218764.37608889703</v>
      </c>
      <c r="AV322" s="226">
        <v>0.13892727861060616</v>
      </c>
    </row>
    <row r="323" spans="2:49" hidden="1" outlineLevel="1" x14ac:dyDescent="0.2">
      <c r="B323" s="43" t="s">
        <v>51</v>
      </c>
      <c r="C323" s="223">
        <v>71966</v>
      </c>
      <c r="D323" s="224">
        <v>0.24347300215982726</v>
      </c>
      <c r="E323" s="223">
        <v>5050</v>
      </c>
      <c r="F323" s="224">
        <v>0.54907975460122693</v>
      </c>
      <c r="G323" s="223">
        <v>5661</v>
      </c>
      <c r="H323" s="224">
        <v>5.7142857142857162E-2</v>
      </c>
      <c r="I323" s="223">
        <v>28622</v>
      </c>
      <c r="J323" s="224">
        <v>9.5872578298491495E-2</v>
      </c>
      <c r="K323" s="223">
        <v>10769</v>
      </c>
      <c r="L323" s="224">
        <v>0.57326515704894088</v>
      </c>
      <c r="M323" s="223">
        <v>71010</v>
      </c>
      <c r="N323" s="224">
        <v>-3.7896134512986568E-2</v>
      </c>
      <c r="O323" s="223">
        <v>1185</v>
      </c>
      <c r="P323" s="224">
        <v>0.84292379471228607</v>
      </c>
      <c r="Q323" s="223">
        <v>12139</v>
      </c>
      <c r="R323" s="224">
        <v>0.31119032188377616</v>
      </c>
      <c r="S323" s="223">
        <v>16389.565490963869</v>
      </c>
      <c r="T323" s="224">
        <v>-0.15638875157594634</v>
      </c>
      <c r="U323" s="223">
        <v>6640</v>
      </c>
      <c r="V323" s="224">
        <v>-6.7939359910162866E-2</v>
      </c>
      <c r="W323" s="223">
        <v>1460</v>
      </c>
      <c r="X323" s="224">
        <v>6.7251461988304007E-2</v>
      </c>
      <c r="Y323" s="223">
        <v>3482</v>
      </c>
      <c r="Z323" s="224">
        <v>-0.43382113821138213</v>
      </c>
      <c r="AA323" s="223">
        <v>4808</v>
      </c>
      <c r="AB323" s="224">
        <v>4.5967404931048783E-3</v>
      </c>
      <c r="AC323" s="223">
        <v>1558</v>
      </c>
      <c r="AD323" s="224">
        <v>-0.11022272986864645</v>
      </c>
      <c r="AE323" s="223">
        <v>1663</v>
      </c>
      <c r="AF323" s="224">
        <v>5.1201011378002592E-2</v>
      </c>
      <c r="AG323" s="223">
        <v>0</v>
      </c>
      <c r="AH323" s="224" t="s">
        <v>121</v>
      </c>
      <c r="AI323" s="223">
        <v>0</v>
      </c>
      <c r="AJ323" s="224" t="s">
        <v>121</v>
      </c>
      <c r="AK323" s="223">
        <v>1623</v>
      </c>
      <c r="AL323" s="224">
        <v>0.93444576877234797</v>
      </c>
      <c r="AM323" s="223">
        <v>306</v>
      </c>
      <c r="AN323" s="224">
        <v>6.25E-2</v>
      </c>
      <c r="AO323" s="223">
        <v>234</v>
      </c>
      <c r="AP323" s="224">
        <v>8.6206896551723755E-3</v>
      </c>
      <c r="AQ323" s="223">
        <v>353</v>
      </c>
      <c r="AR323" s="224">
        <v>-0.20135746606334837</v>
      </c>
      <c r="AS323" s="223">
        <v>156565.59702045162</v>
      </c>
      <c r="AT323" s="224">
        <v>4.4824528118347917E-2</v>
      </c>
      <c r="AU323" s="225">
        <v>228531.84049345378</v>
      </c>
      <c r="AV323" s="226">
        <v>0.10017091046764204</v>
      </c>
    </row>
    <row r="324" spans="2:49" hidden="1" outlineLevel="1" x14ac:dyDescent="0.2">
      <c r="B324" s="43" t="s">
        <v>52</v>
      </c>
      <c r="C324" s="223">
        <v>83647</v>
      </c>
      <c r="D324" s="224">
        <v>0.13903073382627285</v>
      </c>
      <c r="E324" s="223">
        <v>5112</v>
      </c>
      <c r="F324" s="224">
        <v>0.2130991931656383</v>
      </c>
      <c r="G324" s="223">
        <v>7153</v>
      </c>
      <c r="H324" s="224">
        <v>0.51932880203908249</v>
      </c>
      <c r="I324" s="223">
        <v>26061</v>
      </c>
      <c r="J324" s="224">
        <v>8.4745057232050058E-2</v>
      </c>
      <c r="K324" s="223">
        <v>10227</v>
      </c>
      <c r="L324" s="224">
        <v>0.17972084438804936</v>
      </c>
      <c r="M324" s="223">
        <v>83523</v>
      </c>
      <c r="N324" s="224">
        <v>-9.366827627366936E-2</v>
      </c>
      <c r="O324" s="223">
        <v>871</v>
      </c>
      <c r="P324" s="224">
        <v>0.32572298325722993</v>
      </c>
      <c r="Q324" s="223">
        <v>12804</v>
      </c>
      <c r="R324" s="224">
        <v>0.24322749781532194</v>
      </c>
      <c r="S324" s="223">
        <v>1380.1210947265411</v>
      </c>
      <c r="T324" s="224">
        <v>-0.50370705100135127</v>
      </c>
      <c r="U324" s="223">
        <v>192</v>
      </c>
      <c r="V324" s="224">
        <v>4.3478260869565188E-2</v>
      </c>
      <c r="W324" s="223">
        <v>98</v>
      </c>
      <c r="X324" s="224">
        <v>0.66101694915254239</v>
      </c>
      <c r="Y324" s="223">
        <v>1034</v>
      </c>
      <c r="Z324" s="224">
        <v>-0.58340048348106366</v>
      </c>
      <c r="AA324" s="223">
        <v>56</v>
      </c>
      <c r="AB324" s="224">
        <v>1.8181818181818077E-2</v>
      </c>
      <c r="AC324" s="223">
        <v>2204</v>
      </c>
      <c r="AD324" s="224">
        <v>0.22717149220489974</v>
      </c>
      <c r="AE324" s="223">
        <v>2296</v>
      </c>
      <c r="AF324" s="224">
        <v>0.19210799584631366</v>
      </c>
      <c r="AG324" s="223">
        <v>0</v>
      </c>
      <c r="AH324" s="224" t="s">
        <v>121</v>
      </c>
      <c r="AI324" s="223">
        <v>0</v>
      </c>
      <c r="AJ324" s="224" t="s">
        <v>121</v>
      </c>
      <c r="AK324" s="223">
        <v>1044</v>
      </c>
      <c r="AL324" s="224">
        <v>0.17303370786516847</v>
      </c>
      <c r="AM324" s="223">
        <v>949</v>
      </c>
      <c r="AN324" s="224">
        <v>2.4384057971014492</v>
      </c>
      <c r="AO324" s="223">
        <v>193</v>
      </c>
      <c r="AP324" s="224">
        <v>-0.24609375</v>
      </c>
      <c r="AQ324" s="223">
        <v>246</v>
      </c>
      <c r="AR324" s="224">
        <v>-0.10869565217391308</v>
      </c>
      <c r="AS324" s="223">
        <v>154067.15285039158</v>
      </c>
      <c r="AT324" s="224">
        <v>7.4421161219142551E-3</v>
      </c>
      <c r="AU324" s="225">
        <v>237714.29188112536</v>
      </c>
      <c r="AV324" s="226">
        <v>5.0130472467958986E-2</v>
      </c>
    </row>
    <row r="325" spans="2:49" hidden="1" outlineLevel="1" x14ac:dyDescent="0.2">
      <c r="B325" s="43" t="s">
        <v>53</v>
      </c>
      <c r="C325" s="223">
        <v>111527</v>
      </c>
      <c r="D325" s="224">
        <v>0.23664689249875259</v>
      </c>
      <c r="E325" s="223">
        <v>7836</v>
      </c>
      <c r="F325" s="224">
        <v>0.95460214517335995</v>
      </c>
      <c r="G325" s="223">
        <v>8202</v>
      </c>
      <c r="H325" s="224">
        <v>0.40133264992311646</v>
      </c>
      <c r="I325" s="223">
        <v>28465</v>
      </c>
      <c r="J325" s="224">
        <v>0.12835454076981012</v>
      </c>
      <c r="K325" s="223">
        <v>11019</v>
      </c>
      <c r="L325" s="224">
        <v>0.20610770577933457</v>
      </c>
      <c r="M325" s="223">
        <v>90133</v>
      </c>
      <c r="N325" s="224">
        <v>-4.2106381848132202E-2</v>
      </c>
      <c r="O325" s="223">
        <v>919</v>
      </c>
      <c r="P325" s="224">
        <v>0.21240105540897103</v>
      </c>
      <c r="Q325" s="223">
        <v>18364</v>
      </c>
      <c r="R325" s="224">
        <v>-0.24356386703464183</v>
      </c>
      <c r="S325" s="223">
        <v>1435.7982395108581</v>
      </c>
      <c r="T325" s="224">
        <v>-0.56673252206097424</v>
      </c>
      <c r="U325" s="223">
        <v>127</v>
      </c>
      <c r="V325" s="224">
        <v>2.5277777777777777</v>
      </c>
      <c r="W325" s="223">
        <v>76</v>
      </c>
      <c r="X325" s="224">
        <v>-0.10588235294117643</v>
      </c>
      <c r="Y325" s="223">
        <v>1190</v>
      </c>
      <c r="Z325" s="224">
        <v>-0.62365591397849462</v>
      </c>
      <c r="AA325" s="223">
        <v>41</v>
      </c>
      <c r="AB325" s="224">
        <v>0.32258064516129026</v>
      </c>
      <c r="AC325" s="223">
        <v>1114</v>
      </c>
      <c r="AD325" s="224">
        <v>-0.4298874104401228</v>
      </c>
      <c r="AE325" s="223">
        <v>2170</v>
      </c>
      <c r="AF325" s="224">
        <v>1.0242085661080091E-2</v>
      </c>
      <c r="AG325" s="223">
        <v>0</v>
      </c>
      <c r="AH325" s="224" t="s">
        <v>121</v>
      </c>
      <c r="AI325" s="223">
        <v>0</v>
      </c>
      <c r="AJ325" s="224" t="s">
        <v>121</v>
      </c>
      <c r="AK325" s="223">
        <v>1547</v>
      </c>
      <c r="AL325" s="224">
        <v>1.0490066225165564</v>
      </c>
      <c r="AM325" s="223">
        <v>272</v>
      </c>
      <c r="AN325" s="224">
        <v>0.18777292576419224</v>
      </c>
      <c r="AO325" s="223">
        <v>214</v>
      </c>
      <c r="AP325" s="224">
        <v>0.927927927927928</v>
      </c>
      <c r="AQ325" s="223">
        <v>350</v>
      </c>
      <c r="AR325" s="224">
        <v>0.15131578947368429</v>
      </c>
      <c r="AS325" s="223">
        <v>172044.72657402267</v>
      </c>
      <c r="AT325" s="224">
        <v>-7.5124015108907205E-4</v>
      </c>
      <c r="AU325" s="225">
        <v>283571.96322091518</v>
      </c>
      <c r="AV325" s="226">
        <v>8.085343885989027E-2</v>
      </c>
    </row>
    <row r="326" spans="2:49" hidden="1" outlineLevel="1" x14ac:dyDescent="0.2">
      <c r="B326" s="43" t="s">
        <v>54</v>
      </c>
      <c r="C326" s="223">
        <v>86452</v>
      </c>
      <c r="D326" s="224">
        <v>0.20512427338751271</v>
      </c>
      <c r="E326" s="223">
        <v>7629</v>
      </c>
      <c r="F326" s="224">
        <v>0.65811780047815693</v>
      </c>
      <c r="G326" s="223">
        <v>10832</v>
      </c>
      <c r="H326" s="224">
        <v>0.14757919271109232</v>
      </c>
      <c r="I326" s="223">
        <v>26550</v>
      </c>
      <c r="J326" s="224">
        <v>-0.1041905661650584</v>
      </c>
      <c r="K326" s="223">
        <v>9196</v>
      </c>
      <c r="L326" s="224">
        <v>5.7984353428439883E-2</v>
      </c>
      <c r="M326" s="223">
        <v>89245</v>
      </c>
      <c r="N326" s="224">
        <v>-4.895619092275072E-2</v>
      </c>
      <c r="O326" s="223">
        <v>724</v>
      </c>
      <c r="P326" s="224">
        <v>0.10030395136778125</v>
      </c>
      <c r="Q326" s="223">
        <v>12150</v>
      </c>
      <c r="R326" s="224">
        <v>-7.6677559085036817E-2</v>
      </c>
      <c r="S326" s="223">
        <v>2340.1762431591237</v>
      </c>
      <c r="T326" s="224">
        <v>-0.40423406083810942</v>
      </c>
      <c r="U326" s="223">
        <v>179</v>
      </c>
      <c r="V326" s="224">
        <v>0.24305555555555558</v>
      </c>
      <c r="W326" s="223">
        <v>323</v>
      </c>
      <c r="X326" s="224">
        <v>0.42920353982300874</v>
      </c>
      <c r="Y326" s="223">
        <v>1771</v>
      </c>
      <c r="Z326" s="224">
        <v>-0.49601593625498008</v>
      </c>
      <c r="AA326" s="223">
        <v>67</v>
      </c>
      <c r="AB326" s="224">
        <v>0.48888888888888893</v>
      </c>
      <c r="AC326" s="223">
        <v>2448</v>
      </c>
      <c r="AD326" s="224">
        <v>0.12448323380799264</v>
      </c>
      <c r="AE326" s="223">
        <v>2375</v>
      </c>
      <c r="AF326" s="224">
        <v>0.13365155131264927</v>
      </c>
      <c r="AG326" s="223">
        <v>0</v>
      </c>
      <c r="AH326" s="224" t="s">
        <v>121</v>
      </c>
      <c r="AI326" s="223">
        <v>0</v>
      </c>
      <c r="AJ326" s="224" t="s">
        <v>121</v>
      </c>
      <c r="AK326" s="223">
        <v>798</v>
      </c>
      <c r="AL326" s="224">
        <v>0.44565217391304346</v>
      </c>
      <c r="AM326" s="223">
        <v>354</v>
      </c>
      <c r="AN326" s="224">
        <v>0.58744394618834073</v>
      </c>
      <c r="AO326" s="223">
        <v>173</v>
      </c>
      <c r="AP326" s="224">
        <v>6.1349693251533832E-2</v>
      </c>
      <c r="AQ326" s="223">
        <v>368</v>
      </c>
      <c r="AR326" s="224">
        <v>-0.21868365180467086</v>
      </c>
      <c r="AS326" s="223">
        <v>165184.82855118741</v>
      </c>
      <c r="AT326" s="224">
        <v>-2.6229253043399292E-2</v>
      </c>
      <c r="AU326" s="225">
        <v>251637.03367546076</v>
      </c>
      <c r="AV326" s="226">
        <v>4.2530332545072547E-2</v>
      </c>
    </row>
    <row r="327" spans="2:49" hidden="1" outlineLevel="1" x14ac:dyDescent="0.2">
      <c r="B327" s="43" t="s">
        <v>55</v>
      </c>
      <c r="C327" s="223">
        <v>57851</v>
      </c>
      <c r="D327" s="224">
        <v>0.35181680102815749</v>
      </c>
      <c r="E327" s="223">
        <v>4402</v>
      </c>
      <c r="F327" s="224">
        <v>0.17732013907461885</v>
      </c>
      <c r="G327" s="223">
        <v>6717</v>
      </c>
      <c r="H327" s="224">
        <v>0.27167739492616438</v>
      </c>
      <c r="I327" s="223">
        <v>23700</v>
      </c>
      <c r="J327" s="224">
        <v>7.3369565217391353E-2</v>
      </c>
      <c r="K327" s="223">
        <v>7896</v>
      </c>
      <c r="L327" s="224">
        <v>0.45334069574820535</v>
      </c>
      <c r="M327" s="223">
        <v>70654</v>
      </c>
      <c r="N327" s="224">
        <v>-0.12880394574599263</v>
      </c>
      <c r="O327" s="223">
        <v>643</v>
      </c>
      <c r="P327" s="224">
        <v>-0.37874396135265698</v>
      </c>
      <c r="Q327" s="223">
        <v>8588</v>
      </c>
      <c r="R327" s="224">
        <v>0.11968709256844856</v>
      </c>
      <c r="S327" s="223">
        <v>1487.7268464599968</v>
      </c>
      <c r="T327" s="224">
        <v>-0.53333686484472353</v>
      </c>
      <c r="U327" s="223">
        <v>117</v>
      </c>
      <c r="V327" s="224">
        <v>-0.12686567164179108</v>
      </c>
      <c r="W327" s="223">
        <v>67</v>
      </c>
      <c r="X327" s="224">
        <v>-0.55629139072847678</v>
      </c>
      <c r="Y327" s="223">
        <v>1164</v>
      </c>
      <c r="Z327" s="224">
        <v>-0.58999647763296936</v>
      </c>
      <c r="AA327" s="223">
        <v>141</v>
      </c>
      <c r="AB327" s="224">
        <v>1.203125</v>
      </c>
      <c r="AC327" s="223">
        <v>2373</v>
      </c>
      <c r="AD327" s="224">
        <v>0.74101247248716073</v>
      </c>
      <c r="AE327" s="223">
        <v>2385</v>
      </c>
      <c r="AF327" s="224">
        <v>0.28640776699029136</v>
      </c>
      <c r="AG327" s="223">
        <v>0</v>
      </c>
      <c r="AH327" s="224" t="s">
        <v>121</v>
      </c>
      <c r="AI327" s="223">
        <v>0</v>
      </c>
      <c r="AJ327" s="224" t="s">
        <v>121</v>
      </c>
      <c r="AK327" s="223">
        <v>1031</v>
      </c>
      <c r="AL327" s="224">
        <v>0.57404580152671758</v>
      </c>
      <c r="AM327" s="223">
        <v>519</v>
      </c>
      <c r="AN327" s="224">
        <v>1.3273542600896859</v>
      </c>
      <c r="AO327" s="223">
        <v>153</v>
      </c>
      <c r="AP327" s="224">
        <v>-0.15469613259668513</v>
      </c>
      <c r="AQ327" s="223">
        <v>172</v>
      </c>
      <c r="AR327" s="224">
        <v>-0.31200000000000006</v>
      </c>
      <c r="AS327" s="223">
        <v>130725.17225551637</v>
      </c>
      <c r="AT327" s="224">
        <v>-2.4826681462553291E-2</v>
      </c>
      <c r="AU327" s="225">
        <v>188576.52407231735</v>
      </c>
      <c r="AV327" s="226">
        <v>6.6317558121700815E-2</v>
      </c>
    </row>
    <row r="328" spans="2:49" hidden="1" outlineLevel="1" x14ac:dyDescent="0.2">
      <c r="B328" s="43" t="s">
        <v>56</v>
      </c>
      <c r="C328" s="223">
        <v>42320</v>
      </c>
      <c r="D328" s="224">
        <v>2.5110153029801463E-3</v>
      </c>
      <c r="E328" s="223">
        <v>2677</v>
      </c>
      <c r="F328" s="224">
        <v>2.0587113991612727E-2</v>
      </c>
      <c r="G328" s="223">
        <v>4981</v>
      </c>
      <c r="H328" s="224">
        <v>0.15327622134753405</v>
      </c>
      <c r="I328" s="223">
        <v>25705</v>
      </c>
      <c r="J328" s="224">
        <v>-7.2256108564622612E-2</v>
      </c>
      <c r="K328" s="223">
        <v>13862</v>
      </c>
      <c r="L328" s="224">
        <v>0.22792098502967484</v>
      </c>
      <c r="M328" s="223">
        <v>64680</v>
      </c>
      <c r="N328" s="224">
        <v>-0.11820040899795503</v>
      </c>
      <c r="O328" s="223">
        <v>430</v>
      </c>
      <c r="P328" s="224">
        <v>-6.1135371179039333E-2</v>
      </c>
      <c r="Q328" s="223">
        <v>6748</v>
      </c>
      <c r="R328" s="224">
        <v>-0.13141974514094479</v>
      </c>
      <c r="S328" s="223">
        <v>1716.2506792639369</v>
      </c>
      <c r="T328" s="224">
        <v>-0.57320661325824207</v>
      </c>
      <c r="U328" s="223">
        <v>235</v>
      </c>
      <c r="V328" s="224">
        <v>0.6206896551724137</v>
      </c>
      <c r="W328" s="223">
        <v>57</v>
      </c>
      <c r="X328" s="224">
        <v>-0.70918367346938771</v>
      </c>
      <c r="Y328" s="223">
        <v>1239</v>
      </c>
      <c r="Z328" s="224">
        <v>-0.66082671776621948</v>
      </c>
      <c r="AA328" s="223">
        <v>186</v>
      </c>
      <c r="AB328" s="224">
        <v>8.7894736842105257</v>
      </c>
      <c r="AC328" s="223">
        <v>1532</v>
      </c>
      <c r="AD328" s="224">
        <v>0.66160520607375273</v>
      </c>
      <c r="AE328" s="223">
        <v>1728</v>
      </c>
      <c r="AF328" s="224">
        <v>0.41988496302382905</v>
      </c>
      <c r="AG328" s="223">
        <v>0</v>
      </c>
      <c r="AH328" s="224" t="s">
        <v>121</v>
      </c>
      <c r="AI328" s="223">
        <v>0</v>
      </c>
      <c r="AJ328" s="224" t="s">
        <v>121</v>
      </c>
      <c r="AK328" s="223">
        <v>465</v>
      </c>
      <c r="AL328" s="224">
        <v>-0.24143556280587275</v>
      </c>
      <c r="AM328" s="223">
        <v>774</v>
      </c>
      <c r="AN328" s="224">
        <v>3.4739884393063587</v>
      </c>
      <c r="AO328" s="223">
        <v>192</v>
      </c>
      <c r="AP328" s="224">
        <v>-0.13122171945701355</v>
      </c>
      <c r="AQ328" s="223">
        <v>245</v>
      </c>
      <c r="AR328" s="224">
        <v>4.098360655737654E-3</v>
      </c>
      <c r="AS328" s="223">
        <v>125748.37316670593</v>
      </c>
      <c r="AT328" s="224">
        <v>-6.8014152773259062E-2</v>
      </c>
      <c r="AU328" s="225">
        <v>168068.3756777212</v>
      </c>
      <c r="AV328" s="226">
        <v>-5.1207597211501588E-2</v>
      </c>
    </row>
    <row r="329" spans="2:49" s="222" customFormat="1" ht="15" customHeight="1" collapsed="1" x14ac:dyDescent="0.2">
      <c r="B329" s="30" t="s">
        <v>178</v>
      </c>
      <c r="C329" s="31">
        <v>317343</v>
      </c>
      <c r="D329" s="32">
        <v>0.19155846594023873</v>
      </c>
      <c r="E329" s="31">
        <v>31407</v>
      </c>
      <c r="F329" s="32">
        <v>-2.6712944311878317E-2</v>
      </c>
      <c r="G329" s="31">
        <v>44081</v>
      </c>
      <c r="H329" s="32">
        <v>2.1812702828001962E-2</v>
      </c>
      <c r="I329" s="31">
        <v>236902</v>
      </c>
      <c r="J329" s="32">
        <v>-2.1587666078825785E-2</v>
      </c>
      <c r="K329" s="31">
        <v>70744</v>
      </c>
      <c r="L329" s="32">
        <v>-5.0046326758066861E-2</v>
      </c>
      <c r="M329" s="31">
        <v>430069</v>
      </c>
      <c r="N329" s="32">
        <v>-0.10593584143925394</v>
      </c>
      <c r="O329" s="31">
        <v>3779</v>
      </c>
      <c r="P329" s="32">
        <v>4.0187173135149967E-2</v>
      </c>
      <c r="Q329" s="31">
        <v>50834</v>
      </c>
      <c r="R329" s="32">
        <v>-0.23992224880382773</v>
      </c>
      <c r="S329" s="31">
        <v>292710.58662913914</v>
      </c>
      <c r="T329" s="32">
        <v>-0.10239848131384599</v>
      </c>
      <c r="U329" s="31">
        <v>99690</v>
      </c>
      <c r="V329" s="32">
        <v>-3.3252843801821141E-2</v>
      </c>
      <c r="W329" s="31">
        <v>18247</v>
      </c>
      <c r="X329" s="32">
        <v>3.1078713906311783E-2</v>
      </c>
      <c r="Y329" s="31">
        <v>61484</v>
      </c>
      <c r="Z329" s="32">
        <v>-0.2367829789346938</v>
      </c>
      <c r="AA329" s="31">
        <v>113291</v>
      </c>
      <c r="AB329" s="32">
        <v>-9.1702811695756448E-2</v>
      </c>
      <c r="AC329" s="31">
        <v>13857</v>
      </c>
      <c r="AD329" s="32">
        <v>3.6890152648907604E-2</v>
      </c>
      <c r="AE329" s="31">
        <v>11478</v>
      </c>
      <c r="AF329" s="32">
        <v>5.2351700742642393E-2</v>
      </c>
      <c r="AG329" s="31">
        <v>0</v>
      </c>
      <c r="AH329" s="32" t="e">
        <v>#DIV/0!</v>
      </c>
      <c r="AI329" s="31">
        <v>0</v>
      </c>
      <c r="AJ329" s="32" t="e">
        <v>#DIV/0!</v>
      </c>
      <c r="AK329" s="31">
        <v>6300</v>
      </c>
      <c r="AL329" s="32">
        <v>0.35863704981669176</v>
      </c>
      <c r="AM329" s="31">
        <v>5273</v>
      </c>
      <c r="AN329" s="32">
        <v>0.66972767574414194</v>
      </c>
      <c r="AO329" s="31">
        <v>1503</v>
      </c>
      <c r="AP329" s="32">
        <v>-0.12105263157894741</v>
      </c>
      <c r="AQ329" s="31">
        <v>2056</v>
      </c>
      <c r="AR329" s="32">
        <v>-4.9028677150786293E-2</v>
      </c>
      <c r="AS329" s="31">
        <v>1201002.110285765</v>
      </c>
      <c r="AT329" s="32">
        <v>-8.0118190785675503E-2</v>
      </c>
      <c r="AU329" s="31">
        <v>1518346.2718536363</v>
      </c>
      <c r="AV329" s="32">
        <v>-3.4089292581371833E-2</v>
      </c>
      <c r="AW329" s="216"/>
    </row>
    <row r="330" spans="2:49" hidden="1" outlineLevel="1" x14ac:dyDescent="0.2">
      <c r="B330" s="43" t="s">
        <v>58</v>
      </c>
      <c r="C330" s="223">
        <v>79366</v>
      </c>
      <c r="D330" s="224">
        <v>0.7890536946034894</v>
      </c>
      <c r="E330" s="223">
        <v>4286</v>
      </c>
      <c r="F330" s="224">
        <v>0.26281673541543893</v>
      </c>
      <c r="G330" s="223">
        <v>6110</v>
      </c>
      <c r="H330" s="224">
        <v>6.8929321203638816E-2</v>
      </c>
      <c r="I330" s="223">
        <v>30855</v>
      </c>
      <c r="J330" s="224">
        <v>8.2674335010783917E-3</v>
      </c>
      <c r="K330" s="223">
        <v>18879</v>
      </c>
      <c r="L330" s="224">
        <v>-1.697474615985417E-2</v>
      </c>
      <c r="M330" s="223">
        <v>59169</v>
      </c>
      <c r="N330" s="224">
        <v>-8.5274793228723778E-2</v>
      </c>
      <c r="O330" s="223">
        <v>556</v>
      </c>
      <c r="P330" s="224">
        <v>-0.19186046511627908</v>
      </c>
      <c r="Q330" s="223">
        <v>9340</v>
      </c>
      <c r="R330" s="224">
        <v>5.4771315640880891E-2</v>
      </c>
      <c r="S330" s="223">
        <v>19213.858549679455</v>
      </c>
      <c r="T330" s="224">
        <v>-0.16877980261429737</v>
      </c>
      <c r="U330" s="223">
        <v>8623</v>
      </c>
      <c r="V330" s="224">
        <v>8.2747363134103358E-2</v>
      </c>
      <c r="W330" s="223">
        <v>2501</v>
      </c>
      <c r="X330" s="224">
        <v>0.38406198118428336</v>
      </c>
      <c r="Y330" s="223">
        <v>2969</v>
      </c>
      <c r="Z330" s="224">
        <v>-0.60825966486343841</v>
      </c>
      <c r="AA330" s="223">
        <v>5121</v>
      </c>
      <c r="AB330" s="224">
        <v>-0.11170858629661751</v>
      </c>
      <c r="AC330" s="223">
        <v>1740</v>
      </c>
      <c r="AD330" s="224">
        <v>-0.18194640338504942</v>
      </c>
      <c r="AE330" s="223">
        <v>1717</v>
      </c>
      <c r="AF330" s="224">
        <v>9.8528470889315489E-2</v>
      </c>
      <c r="AG330" s="223">
        <v>0</v>
      </c>
      <c r="AH330" s="224" t="s">
        <v>121</v>
      </c>
      <c r="AI330" s="223">
        <v>0</v>
      </c>
      <c r="AJ330" s="224" t="s">
        <v>121</v>
      </c>
      <c r="AK330" s="223">
        <v>862</v>
      </c>
      <c r="AL330" s="224">
        <v>0.82627118644067798</v>
      </c>
      <c r="AM330" s="223">
        <v>644</v>
      </c>
      <c r="AN330" s="224">
        <v>1.0841423948220066</v>
      </c>
      <c r="AO330" s="223">
        <v>152</v>
      </c>
      <c r="AP330" s="224">
        <v>7.8014184397163122E-2</v>
      </c>
      <c r="AQ330" s="223">
        <v>260</v>
      </c>
      <c r="AR330" s="224">
        <v>0.30653266331658302</v>
      </c>
      <c r="AS330" s="223">
        <v>153785.69775441196</v>
      </c>
      <c r="AT330" s="224">
        <v>-4.5244231907573207E-2</v>
      </c>
      <c r="AU330" s="225">
        <v>233152.48680810654</v>
      </c>
      <c r="AV330" s="226">
        <v>0.13491776254420329</v>
      </c>
    </row>
    <row r="331" spans="2:49" hidden="1" outlineLevel="1" x14ac:dyDescent="0.2">
      <c r="B331" s="43" t="s">
        <v>59</v>
      </c>
      <c r="C331" s="223">
        <v>40633</v>
      </c>
      <c r="D331" s="224">
        <v>-0.2528775787886588</v>
      </c>
      <c r="E331" s="223">
        <v>6866</v>
      </c>
      <c r="F331" s="224">
        <v>0.28025358940891287</v>
      </c>
      <c r="G331" s="223">
        <v>6187</v>
      </c>
      <c r="H331" s="224">
        <v>-3.1768388106416245E-2</v>
      </c>
      <c r="I331" s="223">
        <v>43958</v>
      </c>
      <c r="J331" s="224">
        <v>8.9849754549511607E-2</v>
      </c>
      <c r="K331" s="223">
        <v>12611</v>
      </c>
      <c r="L331" s="224">
        <v>8.154129027100554E-3</v>
      </c>
      <c r="M331" s="223">
        <v>66091</v>
      </c>
      <c r="N331" s="224">
        <v>-8.5928855941579951E-2</v>
      </c>
      <c r="O331" s="223">
        <v>668</v>
      </c>
      <c r="P331" s="224">
        <v>-0.3865932047750229</v>
      </c>
      <c r="Q331" s="223">
        <v>6164</v>
      </c>
      <c r="R331" s="224">
        <v>-7.4891190154585008E-2</v>
      </c>
      <c r="S331" s="223">
        <v>50452.561063110232</v>
      </c>
      <c r="T331" s="224">
        <v>-8.992437330197256E-2</v>
      </c>
      <c r="U331" s="223">
        <v>17614</v>
      </c>
      <c r="V331" s="224">
        <v>-1.7002947177511274E-3</v>
      </c>
      <c r="W331" s="223">
        <v>2450</v>
      </c>
      <c r="X331" s="224">
        <v>-0.19460880999342534</v>
      </c>
      <c r="Y331" s="223">
        <v>9246</v>
      </c>
      <c r="Z331" s="224">
        <v>-0.24262778505897775</v>
      </c>
      <c r="AA331" s="223">
        <v>21143</v>
      </c>
      <c r="AB331" s="224">
        <v>-6.2145138396025534E-2</v>
      </c>
      <c r="AC331" s="223">
        <v>2109</v>
      </c>
      <c r="AD331" s="224">
        <v>0.11116965226554276</v>
      </c>
      <c r="AE331" s="223">
        <v>1581</v>
      </c>
      <c r="AF331" s="224">
        <v>8.5851648351648269E-2</v>
      </c>
      <c r="AG331" s="223">
        <v>0</v>
      </c>
      <c r="AH331" s="224" t="s">
        <v>121</v>
      </c>
      <c r="AI331" s="223">
        <v>0</v>
      </c>
      <c r="AJ331" s="224" t="s">
        <v>121</v>
      </c>
      <c r="AK331" s="223">
        <v>908</v>
      </c>
      <c r="AL331" s="224">
        <v>0.29714285714285715</v>
      </c>
      <c r="AM331" s="223">
        <v>1292</v>
      </c>
      <c r="AN331" s="224">
        <v>1.6972860125260962</v>
      </c>
      <c r="AO331" s="223">
        <v>226</v>
      </c>
      <c r="AP331" s="224">
        <v>-0.16605166051660514</v>
      </c>
      <c r="AQ331" s="223">
        <v>295</v>
      </c>
      <c r="AR331" s="224">
        <v>9.259259259259256E-2</v>
      </c>
      <c r="AS331" s="223">
        <v>199410.39828350578</v>
      </c>
      <c r="AT331" s="224">
        <v>-2.8070357615296526E-2</v>
      </c>
      <c r="AU331" s="225">
        <v>240043.145405927</v>
      </c>
      <c r="AV331" s="226">
        <v>-7.5178373073434668E-2</v>
      </c>
    </row>
    <row r="332" spans="2:49" hidden="1" outlineLevel="1" x14ac:dyDescent="0.2">
      <c r="B332" s="43" t="s">
        <v>60</v>
      </c>
      <c r="C332" s="223">
        <v>33913</v>
      </c>
      <c r="D332" s="224">
        <v>0.18738839676481911</v>
      </c>
      <c r="E332" s="223">
        <v>5497</v>
      </c>
      <c r="F332" s="224">
        <v>0.11185275080906143</v>
      </c>
      <c r="G332" s="223">
        <v>6634</v>
      </c>
      <c r="H332" s="224">
        <v>-0.12664560294892047</v>
      </c>
      <c r="I332" s="223">
        <v>33628</v>
      </c>
      <c r="J332" s="224">
        <v>-2.8850319115141354E-2</v>
      </c>
      <c r="K332" s="223">
        <v>12501</v>
      </c>
      <c r="L332" s="224">
        <v>-0.10174606596249192</v>
      </c>
      <c r="M332" s="223">
        <v>56045</v>
      </c>
      <c r="N332" s="224">
        <v>-0.12240455983213805</v>
      </c>
      <c r="O332" s="223">
        <v>579</v>
      </c>
      <c r="P332" s="224">
        <v>1.7183098591549295</v>
      </c>
      <c r="Q332" s="223">
        <v>6848</v>
      </c>
      <c r="R332" s="224">
        <v>-0.30765342230310389</v>
      </c>
      <c r="S332" s="223">
        <v>54122.90634514649</v>
      </c>
      <c r="T332" s="224">
        <v>-1.4273544610107991E-2</v>
      </c>
      <c r="U332" s="223">
        <v>18445</v>
      </c>
      <c r="V332" s="224">
        <v>9.2842753880791662E-2</v>
      </c>
      <c r="W332" s="223">
        <v>3101</v>
      </c>
      <c r="X332" s="224">
        <v>-0.11120664946976211</v>
      </c>
      <c r="Y332" s="223">
        <v>10329</v>
      </c>
      <c r="Z332" s="224">
        <v>-7.5290957923008106E-2</v>
      </c>
      <c r="AA332" s="223">
        <v>22248</v>
      </c>
      <c r="AB332" s="224">
        <v>-4.8010269576379994E-2</v>
      </c>
      <c r="AC332" s="223">
        <v>1802</v>
      </c>
      <c r="AD332" s="224">
        <v>-0.12566715186802524</v>
      </c>
      <c r="AE332" s="223">
        <v>1590</v>
      </c>
      <c r="AF332" s="224">
        <v>-0.13727618014107434</v>
      </c>
      <c r="AG332" s="223">
        <v>0</v>
      </c>
      <c r="AH332" s="224" t="s">
        <v>121</v>
      </c>
      <c r="AI332" s="223">
        <v>0</v>
      </c>
      <c r="AJ332" s="224" t="s">
        <v>121</v>
      </c>
      <c r="AK332" s="223">
        <v>698</v>
      </c>
      <c r="AL332" s="224">
        <v>-0.36197440585009144</v>
      </c>
      <c r="AM332" s="223">
        <v>961</v>
      </c>
      <c r="AN332" s="224">
        <v>0.30570652173913038</v>
      </c>
      <c r="AO332" s="223">
        <v>324</v>
      </c>
      <c r="AP332" s="224">
        <v>0.39055793991416299</v>
      </c>
      <c r="AQ332" s="223">
        <v>278</v>
      </c>
      <c r="AR332" s="224">
        <v>-7.6411960132890311E-2</v>
      </c>
      <c r="AS332" s="223">
        <v>181509.38019766274</v>
      </c>
      <c r="AT332" s="224">
        <v>-7.5000778316385297E-2</v>
      </c>
      <c r="AU332" s="225">
        <v>215422.56758605954</v>
      </c>
      <c r="AV332" s="226">
        <v>-4.1662364220305226E-2</v>
      </c>
    </row>
    <row r="333" spans="2:49" hidden="1" outlineLevel="1" x14ac:dyDescent="0.2">
      <c r="B333" s="43" t="s">
        <v>61</v>
      </c>
      <c r="C333" s="223">
        <v>29164</v>
      </c>
      <c r="D333" s="224">
        <v>-2.3668440962806736E-2</v>
      </c>
      <c r="E333" s="223">
        <v>4289</v>
      </c>
      <c r="F333" s="224">
        <v>-0.18707354056103109</v>
      </c>
      <c r="G333" s="223">
        <v>7464</v>
      </c>
      <c r="H333" s="224">
        <v>8.5988651243998238E-2</v>
      </c>
      <c r="I333" s="223">
        <v>33161</v>
      </c>
      <c r="J333" s="224">
        <v>-8.7981298129813035E-2</v>
      </c>
      <c r="K333" s="223">
        <v>9039</v>
      </c>
      <c r="L333" s="224">
        <v>2.297419646899046E-2</v>
      </c>
      <c r="M333" s="223">
        <v>57778</v>
      </c>
      <c r="N333" s="224">
        <v>-0.13209757856155746</v>
      </c>
      <c r="O333" s="223">
        <v>381</v>
      </c>
      <c r="P333" s="224">
        <v>-0.24404761904761907</v>
      </c>
      <c r="Q333" s="223">
        <v>8918</v>
      </c>
      <c r="R333" s="224">
        <v>-0.3856857477440242</v>
      </c>
      <c r="S333" s="223">
        <v>55440.646245425698</v>
      </c>
      <c r="T333" s="224">
        <v>-0.1153110579395511</v>
      </c>
      <c r="U333" s="223">
        <v>17637</v>
      </c>
      <c r="V333" s="224">
        <v>-0.14780633938925392</v>
      </c>
      <c r="W333" s="223">
        <v>3069</v>
      </c>
      <c r="X333" s="224">
        <v>-8.1137724550898183E-2</v>
      </c>
      <c r="Y333" s="223">
        <v>12124</v>
      </c>
      <c r="Z333" s="224">
        <v>-0.124810510358767</v>
      </c>
      <c r="AA333" s="223">
        <v>22611</v>
      </c>
      <c r="AB333" s="224">
        <v>-8.7456614738881222E-2</v>
      </c>
      <c r="AC333" s="223">
        <v>2189</v>
      </c>
      <c r="AD333" s="224">
        <v>1.6720854621458336E-2</v>
      </c>
      <c r="AE333" s="223">
        <v>1498</v>
      </c>
      <c r="AF333" s="224">
        <v>-6.3749999999999973E-2</v>
      </c>
      <c r="AG333" s="223">
        <v>0</v>
      </c>
      <c r="AH333" s="224" t="s">
        <v>121</v>
      </c>
      <c r="AI333" s="223">
        <v>0</v>
      </c>
      <c r="AJ333" s="224" t="s">
        <v>121</v>
      </c>
      <c r="AK333" s="223">
        <v>1219</v>
      </c>
      <c r="AL333" s="224">
        <v>0.36812570145903489</v>
      </c>
      <c r="AM333" s="223">
        <v>974</v>
      </c>
      <c r="AN333" s="224">
        <v>0.58116883116883122</v>
      </c>
      <c r="AO333" s="223">
        <v>170</v>
      </c>
      <c r="AP333" s="224">
        <v>-8.6021505376344121E-2</v>
      </c>
      <c r="AQ333" s="223">
        <v>283</v>
      </c>
      <c r="AR333" s="224">
        <v>-0.32938388625592419</v>
      </c>
      <c r="AS333" s="223">
        <v>182803.83279550422</v>
      </c>
      <c r="AT333" s="224">
        <v>-0.11891344695772632</v>
      </c>
      <c r="AU333" s="225">
        <v>211967.80912706329</v>
      </c>
      <c r="AV333" s="226">
        <v>-0.10692768298147981</v>
      </c>
    </row>
    <row r="334" spans="2:49" collapsed="1" x14ac:dyDescent="0.25">
      <c r="B334" s="145">
        <v>1990</v>
      </c>
      <c r="C334" s="232">
        <v>727582</v>
      </c>
      <c r="D334" s="233">
        <v>0.18921896324869447</v>
      </c>
      <c r="E334" s="232">
        <v>65324</v>
      </c>
      <c r="F334" s="233">
        <v>0.34323079453857552</v>
      </c>
      <c r="G334" s="232">
        <v>83396</v>
      </c>
      <c r="H334" s="233">
        <v>0.12907855189407269</v>
      </c>
      <c r="I334" s="232">
        <v>376356</v>
      </c>
      <c r="J334" s="233">
        <v>2.8576113692265537E-2</v>
      </c>
      <c r="K334" s="232">
        <v>133314</v>
      </c>
      <c r="L334" s="233">
        <v>0.15523396880415952</v>
      </c>
      <c r="M334" s="232">
        <v>829997</v>
      </c>
      <c r="N334" s="233">
        <v>-7.0497946129001954E-2</v>
      </c>
      <c r="O334" s="232">
        <v>8928</v>
      </c>
      <c r="P334" s="233">
        <v>0.16629653821032009</v>
      </c>
      <c r="Q334" s="232">
        <v>114620</v>
      </c>
      <c r="R334" s="233">
        <v>-6.5577512554620743E-2</v>
      </c>
      <c r="S334" s="232">
        <v>299787.71106688119</v>
      </c>
      <c r="T334" s="233">
        <v>-8.2746048101123182E-2</v>
      </c>
      <c r="U334" s="232">
        <v>105653</v>
      </c>
      <c r="V334" s="233">
        <v>4.4043242815921646E-2</v>
      </c>
      <c r="W334" s="232">
        <v>19447</v>
      </c>
      <c r="X334" s="233">
        <v>-3.7907894062804148E-3</v>
      </c>
      <c r="Y334" s="232">
        <v>58546</v>
      </c>
      <c r="Z334" s="233">
        <v>-0.32918557220770883</v>
      </c>
      <c r="AA334" s="232">
        <v>116142</v>
      </c>
      <c r="AB334" s="233">
        <v>-2.2694569964405664E-2</v>
      </c>
      <c r="AC334" s="232">
        <v>22927</v>
      </c>
      <c r="AD334" s="233">
        <v>2.0429054655510148E-2</v>
      </c>
      <c r="AE334" s="232">
        <v>23041</v>
      </c>
      <c r="AF334" s="233">
        <v>0.10806001731268644</v>
      </c>
      <c r="AG334" s="232">
        <v>0</v>
      </c>
      <c r="AH334" s="233" t="s">
        <v>121</v>
      </c>
      <c r="AI334" s="232">
        <v>0</v>
      </c>
      <c r="AJ334" s="233" t="s">
        <v>121</v>
      </c>
      <c r="AK334" s="232">
        <v>11431</v>
      </c>
      <c r="AL334" s="233">
        <v>0.23779101245262591</v>
      </c>
      <c r="AM334" s="232">
        <v>9082</v>
      </c>
      <c r="AN334" s="233">
        <v>0.94642091727389621</v>
      </c>
      <c r="AO334" s="232">
        <v>2360</v>
      </c>
      <c r="AP334" s="233">
        <v>-1.4202172096908994E-2</v>
      </c>
      <c r="AQ334" s="232">
        <v>3429</v>
      </c>
      <c r="AR334" s="233">
        <v>-6.7446287734566179E-2</v>
      </c>
      <c r="AS334" s="232">
        <v>1983994.7387891619</v>
      </c>
      <c r="AT334" s="233">
        <v>-1.6425428902389183E-2</v>
      </c>
      <c r="AU334" s="234">
        <v>2711576.9280081256</v>
      </c>
      <c r="AV334" s="235">
        <v>3.1432704556630497E-2</v>
      </c>
    </row>
    <row r="335" spans="2:49" hidden="1" outlineLevel="1" x14ac:dyDescent="0.2">
      <c r="B335" s="43" t="s">
        <v>49</v>
      </c>
      <c r="C335" s="223">
        <v>40067</v>
      </c>
      <c r="D335" s="224">
        <v>0.2218156313847468</v>
      </c>
      <c r="E335" s="223">
        <v>4140</v>
      </c>
      <c r="F335" s="224">
        <v>-0.10833512814990309</v>
      </c>
      <c r="G335" s="223">
        <v>6957</v>
      </c>
      <c r="H335" s="224">
        <v>0.16201770502755974</v>
      </c>
      <c r="I335" s="223">
        <v>34799</v>
      </c>
      <c r="J335" s="224">
        <v>-8.9841502327771106E-2</v>
      </c>
      <c r="K335" s="223">
        <v>6635</v>
      </c>
      <c r="L335" s="224">
        <v>-9.7033206314643405E-2</v>
      </c>
      <c r="M335" s="223">
        <v>62667</v>
      </c>
      <c r="N335" s="224">
        <v>-8.4110373856361997E-2</v>
      </c>
      <c r="O335" s="223">
        <v>482</v>
      </c>
      <c r="P335" s="224">
        <v>0.27851458885941649</v>
      </c>
      <c r="Q335" s="223">
        <v>5720</v>
      </c>
      <c r="R335" s="224">
        <v>-0.21352949264402588</v>
      </c>
      <c r="S335" s="223">
        <v>50209.815776155716</v>
      </c>
      <c r="T335" s="224">
        <v>-0.11900746053118427</v>
      </c>
      <c r="U335" s="223">
        <v>15925</v>
      </c>
      <c r="V335" s="224">
        <v>-6.9584014956765583E-2</v>
      </c>
      <c r="W335" s="223">
        <v>2905</v>
      </c>
      <c r="X335" s="224">
        <v>0.13787700744222486</v>
      </c>
      <c r="Y335" s="223">
        <v>10766</v>
      </c>
      <c r="Z335" s="224">
        <v>-0.25251683677011738</v>
      </c>
      <c r="AA335" s="223">
        <v>20614</v>
      </c>
      <c r="AB335" s="224">
        <v>-0.1006108202443281</v>
      </c>
      <c r="AC335" s="223">
        <v>2326</v>
      </c>
      <c r="AD335" s="224">
        <v>0.45012468827930174</v>
      </c>
      <c r="AE335" s="223">
        <v>1844</v>
      </c>
      <c r="AF335" s="224">
        <v>0.22933333333333339</v>
      </c>
      <c r="AG335" s="223">
        <v>0</v>
      </c>
      <c r="AH335" s="224" t="s">
        <v>121</v>
      </c>
      <c r="AI335" s="223">
        <v>0</v>
      </c>
      <c r="AJ335" s="224" t="s">
        <v>121</v>
      </c>
      <c r="AK335" s="223">
        <v>840</v>
      </c>
      <c r="AL335" s="224">
        <v>0.33545310015898244</v>
      </c>
      <c r="AM335" s="223">
        <v>757</v>
      </c>
      <c r="AN335" s="224">
        <v>0.53549695740365122</v>
      </c>
      <c r="AO335" s="223">
        <v>194</v>
      </c>
      <c r="AP335" s="224">
        <v>1.2823529411764705</v>
      </c>
      <c r="AQ335" s="223">
        <v>319</v>
      </c>
      <c r="AR335" s="224">
        <v>-0.32415254237288138</v>
      </c>
      <c r="AS335" s="223">
        <v>177890</v>
      </c>
      <c r="AT335" s="224">
        <v>-8.3320021230656627E-2</v>
      </c>
      <c r="AU335" s="225">
        <v>217957</v>
      </c>
      <c r="AV335" s="226">
        <v>-3.9210586637984268E-2</v>
      </c>
    </row>
    <row r="336" spans="2:49" hidden="1" outlineLevel="1" x14ac:dyDescent="0.2">
      <c r="B336" s="43" t="s">
        <v>50</v>
      </c>
      <c r="C336" s="223">
        <v>36325</v>
      </c>
      <c r="D336" s="224">
        <v>0.21752974694151161</v>
      </c>
      <c r="E336" s="223">
        <v>3069</v>
      </c>
      <c r="F336" s="224">
        <v>-0.33829236739974122</v>
      </c>
      <c r="G336" s="223">
        <v>5374</v>
      </c>
      <c r="H336" s="224">
        <v>0.19342660448589832</v>
      </c>
      <c r="I336" s="223">
        <v>34383</v>
      </c>
      <c r="J336" s="224">
        <v>-8.1063927994461382E-3</v>
      </c>
      <c r="K336" s="223">
        <v>4234</v>
      </c>
      <c r="L336" s="224">
        <v>1.4374700527072459E-2</v>
      </c>
      <c r="M336" s="223">
        <v>54512</v>
      </c>
      <c r="N336" s="224">
        <v>-0.18547627941725808</v>
      </c>
      <c r="O336" s="223">
        <v>470</v>
      </c>
      <c r="P336" s="224">
        <v>0.4285714285714286</v>
      </c>
      <c r="Q336" s="223">
        <v>4586</v>
      </c>
      <c r="R336" s="224">
        <v>-0.25720764496274695</v>
      </c>
      <c r="S336" s="223">
        <v>43842.933597346448</v>
      </c>
      <c r="T336" s="224">
        <v>-0.12213188932041041</v>
      </c>
      <c r="U336" s="223">
        <v>14322</v>
      </c>
      <c r="V336" s="224">
        <v>-4.9193387771360286E-2</v>
      </c>
      <c r="W336" s="223">
        <v>2853</v>
      </c>
      <c r="X336" s="224">
        <v>0.22288898414059144</v>
      </c>
      <c r="Y336" s="223">
        <v>9900</v>
      </c>
      <c r="Z336" s="224">
        <v>-0.24009824992324225</v>
      </c>
      <c r="AA336" s="223">
        <v>16768</v>
      </c>
      <c r="AB336" s="224">
        <v>-0.14093959731543626</v>
      </c>
      <c r="AC336" s="223">
        <v>1940</v>
      </c>
      <c r="AD336" s="224">
        <v>0.10920526014865639</v>
      </c>
      <c r="AE336" s="223">
        <v>1666</v>
      </c>
      <c r="AF336" s="224">
        <v>2.7127003699136898E-2</v>
      </c>
      <c r="AG336" s="223">
        <v>0</v>
      </c>
      <c r="AH336" s="224" t="s">
        <v>121</v>
      </c>
      <c r="AI336" s="223">
        <v>0</v>
      </c>
      <c r="AJ336" s="224" t="s">
        <v>121</v>
      </c>
      <c r="AK336" s="223">
        <v>934</v>
      </c>
      <c r="AL336" s="224">
        <v>0.73605947955390327</v>
      </c>
      <c r="AM336" s="223">
        <v>357</v>
      </c>
      <c r="AN336" s="224">
        <v>0.69194312796208535</v>
      </c>
      <c r="AO336" s="223">
        <v>205</v>
      </c>
      <c r="AP336" s="224">
        <v>0.6399999999999999</v>
      </c>
      <c r="AQ336" s="223">
        <v>179</v>
      </c>
      <c r="AR336" s="224">
        <v>-0.28685258964143423</v>
      </c>
      <c r="AS336" s="223">
        <v>155754.10149031447</v>
      </c>
      <c r="AT336" s="224">
        <v>-0.11425506953743492</v>
      </c>
      <c r="AU336" s="225">
        <v>192079.31902006146</v>
      </c>
      <c r="AV336" s="226">
        <v>-6.6127189108231343E-2</v>
      </c>
    </row>
    <row r="337" spans="2:49" hidden="1" outlineLevel="1" x14ac:dyDescent="0.2">
      <c r="B337" s="43" t="s">
        <v>51</v>
      </c>
      <c r="C337" s="223">
        <v>57875</v>
      </c>
      <c r="D337" s="224">
        <v>0.24414205253880228</v>
      </c>
      <c r="E337" s="223">
        <v>3260</v>
      </c>
      <c r="F337" s="224">
        <v>-0.18723510346547001</v>
      </c>
      <c r="G337" s="223">
        <v>5355</v>
      </c>
      <c r="H337" s="224">
        <v>-0.11851851851851847</v>
      </c>
      <c r="I337" s="223">
        <v>26118</v>
      </c>
      <c r="J337" s="224">
        <v>-4.3576973780577122E-2</v>
      </c>
      <c r="K337" s="223">
        <v>6845</v>
      </c>
      <c r="L337" s="224">
        <v>-0.19299693468521573</v>
      </c>
      <c r="M337" s="223">
        <v>73807</v>
      </c>
      <c r="N337" s="224">
        <v>-5.6863922716178794E-2</v>
      </c>
      <c r="O337" s="223">
        <v>643</v>
      </c>
      <c r="P337" s="224">
        <v>0.48498845265588919</v>
      </c>
      <c r="Q337" s="223">
        <v>9258</v>
      </c>
      <c r="R337" s="224">
        <v>-0.31457762641593245</v>
      </c>
      <c r="S337" s="223">
        <v>19427.865052275134</v>
      </c>
      <c r="T337" s="224">
        <v>-0.15684086753123938</v>
      </c>
      <c r="U337" s="223">
        <v>7124</v>
      </c>
      <c r="V337" s="224">
        <v>-8.1722093323021383E-2</v>
      </c>
      <c r="W337" s="223">
        <v>1368</v>
      </c>
      <c r="X337" s="224">
        <v>0.20741394527802304</v>
      </c>
      <c r="Y337" s="223">
        <v>6150</v>
      </c>
      <c r="Z337" s="224">
        <v>-0.2606395768213513</v>
      </c>
      <c r="AA337" s="223">
        <v>4786</v>
      </c>
      <c r="AB337" s="224">
        <v>-0.17949597119835414</v>
      </c>
      <c r="AC337" s="223">
        <v>1751</v>
      </c>
      <c r="AD337" s="224">
        <v>-1.1851015801354392E-2</v>
      </c>
      <c r="AE337" s="223">
        <v>1582</v>
      </c>
      <c r="AF337" s="224">
        <v>0.19576719576719581</v>
      </c>
      <c r="AG337" s="223">
        <v>0</v>
      </c>
      <c r="AH337" s="224" t="s">
        <v>121</v>
      </c>
      <c r="AI337" s="223">
        <v>0</v>
      </c>
      <c r="AJ337" s="224" t="s">
        <v>121</v>
      </c>
      <c r="AK337" s="223">
        <v>839</v>
      </c>
      <c r="AL337" s="224">
        <v>1.680511182108626</v>
      </c>
      <c r="AM337" s="223">
        <v>288</v>
      </c>
      <c r="AN337" s="224">
        <v>-8.2802547770700619E-2</v>
      </c>
      <c r="AO337" s="223">
        <v>232</v>
      </c>
      <c r="AP337" s="224">
        <v>-0.65321375186846042</v>
      </c>
      <c r="AQ337" s="223">
        <v>442</v>
      </c>
      <c r="AR337" s="224">
        <v>0.78947368421052633</v>
      </c>
      <c r="AS337" s="223">
        <v>149848.69976436591</v>
      </c>
      <c r="AT337" s="224">
        <v>-9.5965929993425125E-2</v>
      </c>
      <c r="AU337" s="225">
        <v>207723.94390641846</v>
      </c>
      <c r="AV337" s="226">
        <v>-2.1433495032125882E-2</v>
      </c>
    </row>
    <row r="338" spans="2:49" hidden="1" outlineLevel="1" x14ac:dyDescent="0.2">
      <c r="B338" s="43" t="s">
        <v>52</v>
      </c>
      <c r="C338" s="223">
        <v>73437</v>
      </c>
      <c r="D338" s="224">
        <v>0.39832057580258207</v>
      </c>
      <c r="E338" s="223">
        <v>4214</v>
      </c>
      <c r="F338" s="224">
        <v>-9.6357226792009865E-3</v>
      </c>
      <c r="G338" s="223">
        <v>4708</v>
      </c>
      <c r="H338" s="224">
        <v>-0.23757085020242918</v>
      </c>
      <c r="I338" s="223">
        <v>24025</v>
      </c>
      <c r="J338" s="224">
        <v>-9.7855882242499304E-2</v>
      </c>
      <c r="K338" s="223">
        <v>8669</v>
      </c>
      <c r="L338" s="224">
        <v>0.20085884471533455</v>
      </c>
      <c r="M338" s="223">
        <v>92155</v>
      </c>
      <c r="N338" s="224">
        <v>2.0034312911616503E-2</v>
      </c>
      <c r="O338" s="223">
        <v>657</v>
      </c>
      <c r="P338" s="224">
        <v>-0.27242524916943522</v>
      </c>
      <c r="Q338" s="223">
        <v>10299</v>
      </c>
      <c r="R338" s="224">
        <v>0.11702819956616062</v>
      </c>
      <c r="S338" s="223">
        <v>2780.8597674239754</v>
      </c>
      <c r="T338" s="224">
        <v>-0.39699031121421546</v>
      </c>
      <c r="U338" s="223">
        <v>184</v>
      </c>
      <c r="V338" s="224">
        <v>0.61403508771929816</v>
      </c>
      <c r="W338" s="223">
        <v>59</v>
      </c>
      <c r="X338" s="224">
        <v>0.68571428571428572</v>
      </c>
      <c r="Y338" s="223">
        <v>2482</v>
      </c>
      <c r="Z338" s="224">
        <v>-0.43998194945848379</v>
      </c>
      <c r="AA338" s="223">
        <v>55</v>
      </c>
      <c r="AB338" s="224">
        <v>0.77419354838709675</v>
      </c>
      <c r="AC338" s="223">
        <v>1796</v>
      </c>
      <c r="AD338" s="224">
        <v>0.25244072524407257</v>
      </c>
      <c r="AE338" s="223">
        <v>1926</v>
      </c>
      <c r="AF338" s="224">
        <v>0.13695395513577324</v>
      </c>
      <c r="AG338" s="223">
        <v>0</v>
      </c>
      <c r="AH338" s="224" t="s">
        <v>121</v>
      </c>
      <c r="AI338" s="223">
        <v>0</v>
      </c>
      <c r="AJ338" s="224" t="s">
        <v>121</v>
      </c>
      <c r="AK338" s="223">
        <v>890</v>
      </c>
      <c r="AL338" s="224">
        <v>5.3254437869822535E-2</v>
      </c>
      <c r="AM338" s="223">
        <v>276</v>
      </c>
      <c r="AN338" s="224">
        <v>3.7593984962406068E-2</v>
      </c>
      <c r="AO338" s="223">
        <v>256</v>
      </c>
      <c r="AP338" s="224">
        <v>0.31958762886597936</v>
      </c>
      <c r="AQ338" s="223">
        <v>276</v>
      </c>
      <c r="AR338" s="224">
        <v>-0.15337423312883436</v>
      </c>
      <c r="AS338" s="223">
        <v>152929.0371971578</v>
      </c>
      <c r="AT338" s="224">
        <v>-7.767495689155024E-3</v>
      </c>
      <c r="AU338" s="225">
        <v>226366.4355177336</v>
      </c>
      <c r="AV338" s="226">
        <v>9.5439717997493734E-2</v>
      </c>
    </row>
    <row r="339" spans="2:49" hidden="1" outlineLevel="1" x14ac:dyDescent="0.2">
      <c r="B339" s="43" t="s">
        <v>53</v>
      </c>
      <c r="C339" s="223">
        <v>90185</v>
      </c>
      <c r="D339" s="224">
        <v>0.24008250257820563</v>
      </c>
      <c r="E339" s="223">
        <v>4009</v>
      </c>
      <c r="F339" s="224">
        <v>0.1019791094007696</v>
      </c>
      <c r="G339" s="223">
        <v>5853</v>
      </c>
      <c r="H339" s="224">
        <v>-0.13250333481547349</v>
      </c>
      <c r="I339" s="223">
        <v>25227</v>
      </c>
      <c r="J339" s="224">
        <v>8.2146533973918912E-2</v>
      </c>
      <c r="K339" s="223">
        <v>9136</v>
      </c>
      <c r="L339" s="224">
        <v>-2.2783185367418968E-2</v>
      </c>
      <c r="M339" s="223">
        <v>94095</v>
      </c>
      <c r="N339" s="224">
        <v>0.11773021001615502</v>
      </c>
      <c r="O339" s="223">
        <v>758</v>
      </c>
      <c r="P339" s="224">
        <v>-2.944942381562099E-2</v>
      </c>
      <c r="Q339" s="223">
        <v>24277</v>
      </c>
      <c r="R339" s="224">
        <v>0.18812704938090352</v>
      </c>
      <c r="S339" s="223">
        <v>3313.8841769077335</v>
      </c>
      <c r="T339" s="224">
        <v>-0.32916194308723157</v>
      </c>
      <c r="U339" s="223">
        <v>36</v>
      </c>
      <c r="V339" s="224">
        <v>-0.87713310580204773</v>
      </c>
      <c r="W339" s="223">
        <v>85</v>
      </c>
      <c r="X339" s="224">
        <v>1.0731707317073171</v>
      </c>
      <c r="Y339" s="223">
        <v>3162</v>
      </c>
      <c r="Z339" s="224">
        <v>-0.31186071817192595</v>
      </c>
      <c r="AA339" s="223">
        <v>31</v>
      </c>
      <c r="AB339" s="224">
        <v>4.166666666666667</v>
      </c>
      <c r="AC339" s="223">
        <v>1954</v>
      </c>
      <c r="AD339" s="224">
        <v>0.49046529366895508</v>
      </c>
      <c r="AE339" s="223">
        <v>2148</v>
      </c>
      <c r="AF339" s="224">
        <v>0.3984375</v>
      </c>
      <c r="AG339" s="223">
        <v>0</v>
      </c>
      <c r="AH339" s="224" t="s">
        <v>121</v>
      </c>
      <c r="AI339" s="223">
        <v>0</v>
      </c>
      <c r="AJ339" s="224" t="s">
        <v>121</v>
      </c>
      <c r="AK339" s="223">
        <v>755</v>
      </c>
      <c r="AL339" s="224">
        <v>-0.27193828351012539</v>
      </c>
      <c r="AM339" s="223">
        <v>229</v>
      </c>
      <c r="AN339" s="224">
        <v>-0.20761245674740481</v>
      </c>
      <c r="AO339" s="223">
        <v>111</v>
      </c>
      <c r="AP339" s="224">
        <v>-0.5066666666666666</v>
      </c>
      <c r="AQ339" s="223">
        <v>304</v>
      </c>
      <c r="AR339" s="224">
        <v>-0.2779097387173397</v>
      </c>
      <c r="AS339" s="223">
        <v>172174.07064887055</v>
      </c>
      <c r="AT339" s="224">
        <v>8.8296249410532601E-2</v>
      </c>
      <c r="AU339" s="225">
        <v>262359.31073137315</v>
      </c>
      <c r="AV339" s="226">
        <v>0.1360972291675544</v>
      </c>
    </row>
    <row r="340" spans="2:49" hidden="1" outlineLevel="1" x14ac:dyDescent="0.2">
      <c r="B340" s="43" t="s">
        <v>54</v>
      </c>
      <c r="C340" s="223">
        <v>71737</v>
      </c>
      <c r="D340" s="224">
        <v>0.21953997585978269</v>
      </c>
      <c r="E340" s="223">
        <v>4601</v>
      </c>
      <c r="F340" s="224">
        <v>2.2899066251667488E-2</v>
      </c>
      <c r="G340" s="223">
        <v>9439</v>
      </c>
      <c r="H340" s="224">
        <v>0.1748817525516555</v>
      </c>
      <c r="I340" s="223">
        <v>29638</v>
      </c>
      <c r="J340" s="224">
        <v>8.7034659820282467E-2</v>
      </c>
      <c r="K340" s="223">
        <v>8692</v>
      </c>
      <c r="L340" s="224">
        <v>-0.21125226860254087</v>
      </c>
      <c r="M340" s="223">
        <v>93839</v>
      </c>
      <c r="N340" s="224">
        <v>7.1747547312036808E-2</v>
      </c>
      <c r="O340" s="223">
        <v>658</v>
      </c>
      <c r="P340" s="224">
        <v>-0.60480480480480481</v>
      </c>
      <c r="Q340" s="223">
        <v>13159</v>
      </c>
      <c r="R340" s="224">
        <v>0.18464169967590927</v>
      </c>
      <c r="S340" s="223">
        <v>3928.0128139772946</v>
      </c>
      <c r="T340" s="224">
        <v>-0.23580608988238161</v>
      </c>
      <c r="U340" s="223">
        <v>144</v>
      </c>
      <c r="V340" s="224">
        <v>-0.69937369519832981</v>
      </c>
      <c r="W340" s="223">
        <v>226</v>
      </c>
      <c r="X340" s="224">
        <v>-9.5999999999999974E-2</v>
      </c>
      <c r="Y340" s="223">
        <v>3514</v>
      </c>
      <c r="Z340" s="224">
        <v>-0.19181232750689969</v>
      </c>
      <c r="AA340" s="223">
        <v>45</v>
      </c>
      <c r="AB340" s="224">
        <v>-6.25E-2</v>
      </c>
      <c r="AC340" s="223">
        <v>2177</v>
      </c>
      <c r="AD340" s="224">
        <v>0.65551330798479079</v>
      </c>
      <c r="AE340" s="223">
        <v>2095</v>
      </c>
      <c r="AF340" s="224">
        <v>7.051609606540632E-2</v>
      </c>
      <c r="AG340" s="223">
        <v>0</v>
      </c>
      <c r="AH340" s="224" t="s">
        <v>121</v>
      </c>
      <c r="AI340" s="223">
        <v>0</v>
      </c>
      <c r="AJ340" s="224" t="s">
        <v>121</v>
      </c>
      <c r="AK340" s="223">
        <v>552</v>
      </c>
      <c r="AL340" s="224">
        <v>-0.551219512195122</v>
      </c>
      <c r="AM340" s="223">
        <v>223</v>
      </c>
      <c r="AN340" s="224">
        <v>-0.29874213836477992</v>
      </c>
      <c r="AO340" s="223">
        <v>163</v>
      </c>
      <c r="AP340" s="224">
        <v>-0.15979381443298968</v>
      </c>
      <c r="AQ340" s="223">
        <v>471</v>
      </c>
      <c r="AR340" s="224">
        <v>0.2627345844504021</v>
      </c>
      <c r="AS340" s="223">
        <v>169634.2070938689</v>
      </c>
      <c r="AT340" s="224">
        <v>4.9187834756484472E-2</v>
      </c>
      <c r="AU340" s="225">
        <v>241371.42663384476</v>
      </c>
      <c r="AV340" s="226">
        <v>9.4631648183494788E-2</v>
      </c>
    </row>
    <row r="341" spans="2:49" hidden="1" outlineLevel="1" x14ac:dyDescent="0.2">
      <c r="B341" s="43" t="s">
        <v>55</v>
      </c>
      <c r="C341" s="223">
        <v>42795</v>
      </c>
      <c r="D341" s="224">
        <v>0.10179964470533709</v>
      </c>
      <c r="E341" s="223">
        <v>3739</v>
      </c>
      <c r="F341" s="224">
        <v>0.64786249449096522</v>
      </c>
      <c r="G341" s="223">
        <v>5282</v>
      </c>
      <c r="H341" s="224">
        <v>0.24958599479536314</v>
      </c>
      <c r="I341" s="223">
        <v>22080</v>
      </c>
      <c r="J341" s="224">
        <v>-3.0702546505327888E-3</v>
      </c>
      <c r="K341" s="223">
        <v>5433</v>
      </c>
      <c r="L341" s="224">
        <v>-3.1032637774210836E-2</v>
      </c>
      <c r="M341" s="223">
        <v>81100</v>
      </c>
      <c r="N341" s="224">
        <v>9.3566699478162318E-2</v>
      </c>
      <c r="O341" s="223">
        <v>1035</v>
      </c>
      <c r="P341" s="224">
        <v>0.23952095808383222</v>
      </c>
      <c r="Q341" s="223">
        <v>7670</v>
      </c>
      <c r="R341" s="224">
        <v>-0.16630434782608694</v>
      </c>
      <c r="S341" s="223">
        <v>3188.0102249023244</v>
      </c>
      <c r="T341" s="224">
        <v>-0.28116353469349664</v>
      </c>
      <c r="U341" s="223">
        <v>134</v>
      </c>
      <c r="V341" s="224">
        <v>-0.38532110091743121</v>
      </c>
      <c r="W341" s="223">
        <v>151</v>
      </c>
      <c r="X341" s="224">
        <v>0.69662921348314599</v>
      </c>
      <c r="Y341" s="223">
        <v>2839</v>
      </c>
      <c r="Z341" s="224">
        <v>-0.3010832102412605</v>
      </c>
      <c r="AA341" s="223">
        <v>64</v>
      </c>
      <c r="AB341" s="224">
        <v>1.5873015873015817E-2</v>
      </c>
      <c r="AC341" s="223">
        <v>1363</v>
      </c>
      <c r="AD341" s="224">
        <v>0.10543390105433903</v>
      </c>
      <c r="AE341" s="223">
        <v>1854</v>
      </c>
      <c r="AF341" s="224">
        <v>0.30747531734837796</v>
      </c>
      <c r="AG341" s="223">
        <v>0</v>
      </c>
      <c r="AH341" s="224" t="s">
        <v>121</v>
      </c>
      <c r="AI341" s="223">
        <v>0</v>
      </c>
      <c r="AJ341" s="224" t="s">
        <v>121</v>
      </c>
      <c r="AK341" s="223">
        <v>655</v>
      </c>
      <c r="AL341" s="224">
        <v>-0.40562613430127037</v>
      </c>
      <c r="AM341" s="223">
        <v>223</v>
      </c>
      <c r="AN341" s="224">
        <v>-0.28064516129032258</v>
      </c>
      <c r="AO341" s="223">
        <v>181</v>
      </c>
      <c r="AP341" s="224">
        <v>-0.67907801418439717</v>
      </c>
      <c r="AQ341" s="223">
        <v>250</v>
      </c>
      <c r="AR341" s="224">
        <v>3.3057851239669311E-2</v>
      </c>
      <c r="AS341" s="223">
        <v>134053.27009108127</v>
      </c>
      <c r="AT341" s="224">
        <v>4.9040863525805278E-2</v>
      </c>
      <c r="AU341" s="225">
        <v>176848.37189072598</v>
      </c>
      <c r="AV341" s="226">
        <v>6.1338779060160942E-2</v>
      </c>
    </row>
    <row r="342" spans="2:49" hidden="1" outlineLevel="1" x14ac:dyDescent="0.2">
      <c r="B342" s="43" t="s">
        <v>56</v>
      </c>
      <c r="C342" s="223">
        <v>42214</v>
      </c>
      <c r="D342" s="224">
        <v>5.5033489953014048E-2</v>
      </c>
      <c r="E342" s="223">
        <v>2623</v>
      </c>
      <c r="F342" s="224">
        <v>7.1486928104575131E-2</v>
      </c>
      <c r="G342" s="223">
        <v>4319</v>
      </c>
      <c r="H342" s="224">
        <v>7.0118929633300242E-2</v>
      </c>
      <c r="I342" s="223">
        <v>27707</v>
      </c>
      <c r="J342" s="224">
        <v>0.14293375134064856</v>
      </c>
      <c r="K342" s="223">
        <v>11289</v>
      </c>
      <c r="L342" s="224">
        <v>-3.131971855157023E-2</v>
      </c>
      <c r="M342" s="223">
        <v>73350</v>
      </c>
      <c r="N342" s="224">
        <v>7.189829022358607E-2</v>
      </c>
      <c r="O342" s="223">
        <v>458</v>
      </c>
      <c r="P342" s="224">
        <v>-0.27301587301587305</v>
      </c>
      <c r="Q342" s="223">
        <v>7769</v>
      </c>
      <c r="R342" s="224">
        <v>-0.13001119820828666</v>
      </c>
      <c r="S342" s="223">
        <v>4021.2682121581179</v>
      </c>
      <c r="T342" s="224">
        <v>-5.1786020034327751E-2</v>
      </c>
      <c r="U342" s="223">
        <v>145</v>
      </c>
      <c r="V342" s="224">
        <v>-0.46296296296296291</v>
      </c>
      <c r="W342" s="223">
        <v>196</v>
      </c>
      <c r="X342" s="224">
        <v>8.8000000000000007</v>
      </c>
      <c r="Y342" s="223">
        <v>3653</v>
      </c>
      <c r="Z342" s="224">
        <v>-6.8824878919194532E-2</v>
      </c>
      <c r="AA342" s="223">
        <v>19</v>
      </c>
      <c r="AB342" s="224">
        <v>-0.29629629629629628</v>
      </c>
      <c r="AC342" s="223">
        <v>922</v>
      </c>
      <c r="AD342" s="224">
        <v>-0.36545079146593251</v>
      </c>
      <c r="AE342" s="223">
        <v>1217</v>
      </c>
      <c r="AF342" s="224">
        <v>-0.18102288021534318</v>
      </c>
      <c r="AG342" s="223">
        <v>0</v>
      </c>
      <c r="AH342" s="224" t="s">
        <v>121</v>
      </c>
      <c r="AI342" s="223">
        <v>0</v>
      </c>
      <c r="AJ342" s="224" t="s">
        <v>121</v>
      </c>
      <c r="AK342" s="223">
        <v>613</v>
      </c>
      <c r="AL342" s="224">
        <v>2.3372287145241977E-2</v>
      </c>
      <c r="AM342" s="223">
        <v>173</v>
      </c>
      <c r="AN342" s="224">
        <v>-0.47416413373860178</v>
      </c>
      <c r="AO342" s="223">
        <v>221</v>
      </c>
      <c r="AP342" s="224">
        <v>0.1693121693121693</v>
      </c>
      <c r="AQ342" s="223">
        <v>244</v>
      </c>
      <c r="AR342" s="224">
        <v>-0.11272727272727268</v>
      </c>
      <c r="AS342" s="223">
        <v>134925.19606482057</v>
      </c>
      <c r="AT342" s="224">
        <v>4.6374666123711217E-2</v>
      </c>
      <c r="AU342" s="225">
        <v>177139.25109831052</v>
      </c>
      <c r="AV342" s="226">
        <v>4.8424661581502049E-2</v>
      </c>
    </row>
    <row r="343" spans="2:49" s="222" customFormat="1" ht="15" customHeight="1" collapsed="1" x14ac:dyDescent="0.2">
      <c r="B343" s="30" t="s">
        <v>179</v>
      </c>
      <c r="C343" s="31">
        <v>266326</v>
      </c>
      <c r="D343" s="32">
        <v>0.2458763320640327</v>
      </c>
      <c r="E343" s="31">
        <v>32269</v>
      </c>
      <c r="F343" s="32">
        <v>0.16747467438494934</v>
      </c>
      <c r="G343" s="31">
        <v>43140</v>
      </c>
      <c r="H343" s="32">
        <v>4.909900051068794E-2</v>
      </c>
      <c r="I343" s="31">
        <v>242129</v>
      </c>
      <c r="J343" s="32">
        <v>3.6435233160621028E-3</v>
      </c>
      <c r="K343" s="31">
        <v>74471</v>
      </c>
      <c r="L343" s="32">
        <v>4.3142693056547721E-2</v>
      </c>
      <c r="M343" s="31">
        <v>481027</v>
      </c>
      <c r="N343" s="32">
        <v>0.12208327210041725</v>
      </c>
      <c r="O343" s="31">
        <v>3633</v>
      </c>
      <c r="P343" s="32">
        <v>1.0618615209988649</v>
      </c>
      <c r="Q343" s="31">
        <v>66880</v>
      </c>
      <c r="R343" s="32">
        <v>3.0896601373848753E-3</v>
      </c>
      <c r="S343" s="31">
        <v>326103.04298235627</v>
      </c>
      <c r="T343" s="32">
        <v>-9.7920872126375791E-3</v>
      </c>
      <c r="U343" s="31">
        <v>103119</v>
      </c>
      <c r="V343" s="32">
        <v>-3.8409892015889846E-2</v>
      </c>
      <c r="W343" s="31">
        <v>17697</v>
      </c>
      <c r="X343" s="32">
        <v>-0.28853421243065047</v>
      </c>
      <c r="Y343" s="31">
        <v>80559</v>
      </c>
      <c r="Z343" s="32">
        <v>0.10644288480819686</v>
      </c>
      <c r="AA343" s="31">
        <v>124729</v>
      </c>
      <c r="AB343" s="32">
        <v>2.6043969293838565E-3</v>
      </c>
      <c r="AC343" s="31">
        <v>13364</v>
      </c>
      <c r="AD343" s="32">
        <v>0.15585538834111756</v>
      </c>
      <c r="AE343" s="31">
        <v>10907</v>
      </c>
      <c r="AF343" s="32">
        <v>-7.3716781943938825E-3</v>
      </c>
      <c r="AG343" s="31">
        <v>0</v>
      </c>
      <c r="AH343" s="32" t="e">
        <v>#DIV/0!</v>
      </c>
      <c r="AI343" s="31">
        <v>0</v>
      </c>
      <c r="AJ343" s="32" t="e">
        <v>#DIV/0!</v>
      </c>
      <c r="AK343" s="31">
        <v>4637</v>
      </c>
      <c r="AL343" s="32">
        <v>-0.27929748212620453</v>
      </c>
      <c r="AM343" s="31">
        <v>3158</v>
      </c>
      <c r="AN343" s="32">
        <v>-9.9515255203877939E-2</v>
      </c>
      <c r="AO343" s="31">
        <v>1710</v>
      </c>
      <c r="AP343" s="32">
        <v>0.41556291390728473</v>
      </c>
      <c r="AQ343" s="31">
        <v>2162</v>
      </c>
      <c r="AR343" s="32">
        <v>5.7729941291585041E-2</v>
      </c>
      <c r="AS343" s="31">
        <v>1305604.8051559436</v>
      </c>
      <c r="AT343" s="32">
        <v>4.9849884441565573E-2</v>
      </c>
      <c r="AU343" s="31">
        <v>1571932.3330739113</v>
      </c>
      <c r="AV343" s="32">
        <v>7.8603151814212069E-2</v>
      </c>
      <c r="AW343" s="216"/>
    </row>
    <row r="344" spans="2:49" hidden="1" outlineLevel="1" x14ac:dyDescent="0.2">
      <c r="B344" s="43" t="s">
        <v>58</v>
      </c>
      <c r="C344" s="223">
        <v>44362</v>
      </c>
      <c r="D344" s="224">
        <v>0.24106868093439648</v>
      </c>
      <c r="E344" s="223">
        <v>3394</v>
      </c>
      <c r="F344" s="224">
        <v>-7.0136986301369886E-2</v>
      </c>
      <c r="G344" s="223">
        <v>5716</v>
      </c>
      <c r="H344" s="224">
        <v>0.11902897415818314</v>
      </c>
      <c r="I344" s="223">
        <v>30602</v>
      </c>
      <c r="J344" s="224">
        <v>3.5110269246380721E-2</v>
      </c>
      <c r="K344" s="223">
        <v>19205</v>
      </c>
      <c r="L344" s="224">
        <v>0.20294393986846226</v>
      </c>
      <c r="M344" s="223">
        <v>64685</v>
      </c>
      <c r="N344" s="224">
        <v>0.12162091865929159</v>
      </c>
      <c r="O344" s="223">
        <v>688</v>
      </c>
      <c r="P344" s="224">
        <v>2.3398058252427183</v>
      </c>
      <c r="Q344" s="223">
        <v>8855</v>
      </c>
      <c r="R344" s="224">
        <v>-7.2483502670996125E-2</v>
      </c>
      <c r="S344" s="223">
        <v>23115.245045909109</v>
      </c>
      <c r="T344" s="224">
        <v>-5.2830622884595391E-2</v>
      </c>
      <c r="U344" s="223">
        <v>7964</v>
      </c>
      <c r="V344" s="224">
        <v>7.3894282632146702E-2</v>
      </c>
      <c r="W344" s="223">
        <v>1807</v>
      </c>
      <c r="X344" s="224">
        <v>0.21601615074024227</v>
      </c>
      <c r="Y344" s="223">
        <v>7579</v>
      </c>
      <c r="Z344" s="224">
        <v>-4.4864524259609295E-2</v>
      </c>
      <c r="AA344" s="223">
        <v>5765</v>
      </c>
      <c r="AB344" s="224">
        <v>-0.23823995771670192</v>
      </c>
      <c r="AC344" s="223">
        <v>2127</v>
      </c>
      <c r="AD344" s="224">
        <v>0.37759067357512954</v>
      </c>
      <c r="AE344" s="223">
        <v>1563</v>
      </c>
      <c r="AF344" s="224">
        <v>0.32908163265306123</v>
      </c>
      <c r="AG344" s="223">
        <v>0</v>
      </c>
      <c r="AH344" s="224" t="s">
        <v>121</v>
      </c>
      <c r="AI344" s="223">
        <v>0</v>
      </c>
      <c r="AJ344" s="224" t="s">
        <v>121</v>
      </c>
      <c r="AK344" s="223">
        <v>472</v>
      </c>
      <c r="AL344" s="224">
        <v>-0.60302775441547518</v>
      </c>
      <c r="AM344" s="223">
        <v>309</v>
      </c>
      <c r="AN344" s="224">
        <v>-3.4375000000000044E-2</v>
      </c>
      <c r="AO344" s="223">
        <v>141</v>
      </c>
      <c r="AP344" s="224">
        <v>-0.4872727272727273</v>
      </c>
      <c r="AQ344" s="223">
        <v>199</v>
      </c>
      <c r="AR344" s="224">
        <v>-0.24621212121212122</v>
      </c>
      <c r="AS344" s="223">
        <v>161073.33717571682</v>
      </c>
      <c r="AT344" s="224">
        <v>6.7516008634604274E-2</v>
      </c>
      <c r="AU344" s="225">
        <v>205435.57824439777</v>
      </c>
      <c r="AV344" s="226">
        <v>0.10075785507538826</v>
      </c>
    </row>
    <row r="345" spans="2:49" hidden="1" outlineLevel="1" x14ac:dyDescent="0.2">
      <c r="B345" s="43" t="s">
        <v>59</v>
      </c>
      <c r="C345" s="223">
        <v>54386</v>
      </c>
      <c r="D345" s="224">
        <v>0.57303175796841566</v>
      </c>
      <c r="E345" s="223">
        <v>5363</v>
      </c>
      <c r="F345" s="224">
        <v>0.47213834751578365</v>
      </c>
      <c r="G345" s="223">
        <v>6390</v>
      </c>
      <c r="H345" s="224">
        <v>0.19483919222139123</v>
      </c>
      <c r="I345" s="223">
        <v>40334</v>
      </c>
      <c r="J345" s="224">
        <v>3.7717402490480501E-2</v>
      </c>
      <c r="K345" s="223">
        <v>12509</v>
      </c>
      <c r="L345" s="224">
        <v>2.4572037021869164E-2</v>
      </c>
      <c r="M345" s="223">
        <v>72304</v>
      </c>
      <c r="N345" s="224">
        <v>0.14842993058974896</v>
      </c>
      <c r="O345" s="223">
        <v>1089</v>
      </c>
      <c r="P345" s="224">
        <v>3.7973568281938324</v>
      </c>
      <c r="Q345" s="223">
        <v>6663</v>
      </c>
      <c r="R345" s="224">
        <v>-0.28493238892466199</v>
      </c>
      <c r="S345" s="223">
        <v>55437.767569014257</v>
      </c>
      <c r="T345" s="224">
        <v>-6.304231237960678E-2</v>
      </c>
      <c r="U345" s="223">
        <v>17644</v>
      </c>
      <c r="V345" s="224">
        <v>1.7825209114508134E-2</v>
      </c>
      <c r="W345" s="223">
        <v>3042</v>
      </c>
      <c r="X345" s="224">
        <v>-0.23988005997001505</v>
      </c>
      <c r="Y345" s="223">
        <v>12208</v>
      </c>
      <c r="Z345" s="224">
        <v>-1.037613488975353E-2</v>
      </c>
      <c r="AA345" s="223">
        <v>22544</v>
      </c>
      <c r="AB345" s="224">
        <v>-0.11574818591880764</v>
      </c>
      <c r="AC345" s="223">
        <v>1898</v>
      </c>
      <c r="AD345" s="224">
        <v>0.19823232323232332</v>
      </c>
      <c r="AE345" s="223">
        <v>1456</v>
      </c>
      <c r="AF345" s="224">
        <v>8.172362555720647E-2</v>
      </c>
      <c r="AG345" s="223">
        <v>0</v>
      </c>
      <c r="AH345" s="224" t="s">
        <v>121</v>
      </c>
      <c r="AI345" s="223">
        <v>0</v>
      </c>
      <c r="AJ345" s="224" t="s">
        <v>121</v>
      </c>
      <c r="AK345" s="223">
        <v>700</v>
      </c>
      <c r="AL345" s="224">
        <v>0.1804384485666104</v>
      </c>
      <c r="AM345" s="223">
        <v>479</v>
      </c>
      <c r="AN345" s="224">
        <v>-0.33931034482758615</v>
      </c>
      <c r="AO345" s="223">
        <v>271</v>
      </c>
      <c r="AP345" s="224">
        <v>1.1338582677165356</v>
      </c>
      <c r="AQ345" s="223">
        <v>270</v>
      </c>
      <c r="AR345" s="224">
        <v>0.1203319502074689</v>
      </c>
      <c r="AS345" s="223">
        <v>205169.58181688664</v>
      </c>
      <c r="AT345" s="224">
        <v>4.488070897624441E-2</v>
      </c>
      <c r="AU345" s="225">
        <v>259556.1548486446</v>
      </c>
      <c r="AV345" s="226">
        <v>0.12395366225738935</v>
      </c>
    </row>
    <row r="346" spans="2:49" hidden="1" outlineLevel="1" x14ac:dyDescent="0.2">
      <c r="B346" s="43" t="s">
        <v>60</v>
      </c>
      <c r="C346" s="223">
        <v>28561</v>
      </c>
      <c r="D346" s="224">
        <v>0.23491006572120376</v>
      </c>
      <c r="E346" s="223">
        <v>4944</v>
      </c>
      <c r="F346" s="224">
        <v>0.22406536271354294</v>
      </c>
      <c r="G346" s="223">
        <v>7596</v>
      </c>
      <c r="H346" s="224">
        <v>-7.8926598263617809E-4</v>
      </c>
      <c r="I346" s="223">
        <v>34627</v>
      </c>
      <c r="J346" s="224">
        <v>1.9010623583767483E-2</v>
      </c>
      <c r="K346" s="223">
        <v>13917</v>
      </c>
      <c r="L346" s="224">
        <v>8.1940449350851319E-2</v>
      </c>
      <c r="M346" s="223">
        <v>63862</v>
      </c>
      <c r="N346" s="224">
        <v>7.3383084577114399E-2</v>
      </c>
      <c r="O346" s="223">
        <v>213</v>
      </c>
      <c r="P346" s="224">
        <v>-5.3333333333333344E-2</v>
      </c>
      <c r="Q346" s="223">
        <v>9891</v>
      </c>
      <c r="R346" s="224">
        <v>-0.13214003685180309</v>
      </c>
      <c r="S346" s="223">
        <v>54906.618412446725</v>
      </c>
      <c r="T346" s="224">
        <v>-4.174033635629959E-2</v>
      </c>
      <c r="U346" s="223">
        <v>16878</v>
      </c>
      <c r="V346" s="224">
        <v>5.5732782886094956E-2</v>
      </c>
      <c r="W346" s="223">
        <v>3489</v>
      </c>
      <c r="X346" s="224">
        <v>-0.33580810965162766</v>
      </c>
      <c r="Y346" s="223">
        <v>11170</v>
      </c>
      <c r="Z346" s="224">
        <v>-0.10151222651222647</v>
      </c>
      <c r="AA346" s="223">
        <v>23370</v>
      </c>
      <c r="AB346" s="224">
        <v>-1.0835520189621639E-2</v>
      </c>
      <c r="AC346" s="223">
        <v>2061</v>
      </c>
      <c r="AD346" s="224">
        <v>0.36671087533156488</v>
      </c>
      <c r="AE346" s="223">
        <v>1843</v>
      </c>
      <c r="AF346" s="224">
        <v>0.30524079320113318</v>
      </c>
      <c r="AG346" s="223">
        <v>0</v>
      </c>
      <c r="AH346" s="224" t="s">
        <v>121</v>
      </c>
      <c r="AI346" s="223">
        <v>0</v>
      </c>
      <c r="AJ346" s="224" t="s">
        <v>121</v>
      </c>
      <c r="AK346" s="223">
        <v>1094</v>
      </c>
      <c r="AL346" s="224">
        <v>0.22783389450056113</v>
      </c>
      <c r="AM346" s="223">
        <v>736</v>
      </c>
      <c r="AN346" s="224">
        <v>-9.4710947109471144E-2</v>
      </c>
      <c r="AO346" s="223">
        <v>233</v>
      </c>
      <c r="AP346" s="224">
        <v>0.76515151515151514</v>
      </c>
      <c r="AQ346" s="223">
        <v>301</v>
      </c>
      <c r="AR346" s="224">
        <v>0.73988439306358389</v>
      </c>
      <c r="AS346" s="223">
        <v>196226.52207997849</v>
      </c>
      <c r="AT346" s="224">
        <v>2.2906233761476047E-2</v>
      </c>
      <c r="AU346" s="225">
        <v>224787.75699004423</v>
      </c>
      <c r="AV346" s="226">
        <v>4.5716186714431783E-2</v>
      </c>
    </row>
    <row r="347" spans="2:49" hidden="1" outlineLevel="1" x14ac:dyDescent="0.2">
      <c r="B347" s="43" t="s">
        <v>61</v>
      </c>
      <c r="C347" s="223">
        <v>29871</v>
      </c>
      <c r="D347" s="224">
        <v>0.29261326755809436</v>
      </c>
      <c r="E347" s="223">
        <v>5276</v>
      </c>
      <c r="F347" s="224">
        <v>5.9650532235388631E-2</v>
      </c>
      <c r="G347" s="223">
        <v>6873</v>
      </c>
      <c r="H347" s="224">
        <v>-0.11441824507151144</v>
      </c>
      <c r="I347" s="223">
        <v>36360</v>
      </c>
      <c r="J347" s="224">
        <v>-7.5867327487609604E-2</v>
      </c>
      <c r="K347" s="223">
        <v>8836</v>
      </c>
      <c r="L347" s="224">
        <v>-0.18441942034336345</v>
      </c>
      <c r="M347" s="223">
        <v>66572</v>
      </c>
      <c r="N347" s="224">
        <v>2.4957275484596142E-2</v>
      </c>
      <c r="O347" s="223">
        <v>504</v>
      </c>
      <c r="P347" s="224">
        <v>2.7333333333333334</v>
      </c>
      <c r="Q347" s="223">
        <v>14517</v>
      </c>
      <c r="R347" s="224">
        <v>0.3549561321635244</v>
      </c>
      <c r="S347" s="223">
        <v>62666.824020998734</v>
      </c>
      <c r="T347" s="224">
        <v>-1.9471665344233613E-2</v>
      </c>
      <c r="U347" s="223">
        <v>20696</v>
      </c>
      <c r="V347" s="224">
        <v>3.6873747494990061E-2</v>
      </c>
      <c r="W347" s="223">
        <v>3340</v>
      </c>
      <c r="X347" s="224">
        <v>-0.19498674379368519</v>
      </c>
      <c r="Y347" s="223">
        <v>13853</v>
      </c>
      <c r="Z347" s="224">
        <v>-1.7866004962779125E-2</v>
      </c>
      <c r="AA347" s="223">
        <v>24778</v>
      </c>
      <c r="AB347" s="224">
        <v>-3.5762929524847276E-2</v>
      </c>
      <c r="AC347" s="223">
        <v>2153</v>
      </c>
      <c r="AD347" s="224">
        <v>0.26053864168618257</v>
      </c>
      <c r="AE347" s="223">
        <v>1600</v>
      </c>
      <c r="AF347" s="224">
        <v>-0.2102665350444225</v>
      </c>
      <c r="AG347" s="223">
        <v>0</v>
      </c>
      <c r="AH347" s="224" t="s">
        <v>121</v>
      </c>
      <c r="AI347" s="223">
        <v>0</v>
      </c>
      <c r="AJ347" s="224" t="s">
        <v>121</v>
      </c>
      <c r="AK347" s="223">
        <v>891</v>
      </c>
      <c r="AL347" s="224">
        <v>-0.18778486782133086</v>
      </c>
      <c r="AM347" s="223">
        <v>616</v>
      </c>
      <c r="AN347" s="224">
        <v>-1.7543859649122862E-2</v>
      </c>
      <c r="AO347" s="223">
        <v>186</v>
      </c>
      <c r="AP347" s="224">
        <v>0.37777777777777777</v>
      </c>
      <c r="AQ347" s="223">
        <v>422</v>
      </c>
      <c r="AR347" s="224">
        <v>0.45517241379310347</v>
      </c>
      <c r="AS347" s="223">
        <v>207475.45421537431</v>
      </c>
      <c r="AT347" s="224">
        <v>-4.9882245780692447E-3</v>
      </c>
      <c r="AU347" s="225">
        <v>237346.74682864186</v>
      </c>
      <c r="AV347" s="226">
        <v>2.4704137104633261E-2</v>
      </c>
    </row>
    <row r="348" spans="2:49" collapsed="1" x14ac:dyDescent="0.25">
      <c r="B348" s="145">
        <v>1989</v>
      </c>
      <c r="C348" s="232">
        <v>611815</v>
      </c>
      <c r="D348" s="233">
        <v>0.25212588079513565</v>
      </c>
      <c r="E348" s="232">
        <v>48632</v>
      </c>
      <c r="F348" s="233">
        <v>4.1125216758365335E-2</v>
      </c>
      <c r="G348" s="232">
        <v>73862</v>
      </c>
      <c r="H348" s="233">
        <v>3.1548957445917125E-2</v>
      </c>
      <c r="I348" s="232">
        <v>365900</v>
      </c>
      <c r="J348" s="233">
        <v>9.2460376078484785E-4</v>
      </c>
      <c r="K348" s="232">
        <v>115400</v>
      </c>
      <c r="L348" s="233">
        <v>-1.1342997155683543E-2</v>
      </c>
      <c r="M348" s="232">
        <v>892948</v>
      </c>
      <c r="N348" s="233">
        <v>3.4273152041215837E-2</v>
      </c>
      <c r="O348" s="232">
        <v>7655</v>
      </c>
      <c r="P348" s="233">
        <v>0.134746516454195</v>
      </c>
      <c r="Q348" s="232">
        <v>122664</v>
      </c>
      <c r="R348" s="233">
        <v>-3.2778483058799379E-2</v>
      </c>
      <c r="S348" s="232">
        <v>326831.74648227787</v>
      </c>
      <c r="T348" s="233">
        <v>-8.7324687663432377E-2</v>
      </c>
      <c r="U348" s="232">
        <v>101196</v>
      </c>
      <c r="V348" s="233">
        <v>-7.9698850101461716E-3</v>
      </c>
      <c r="W348" s="232">
        <v>19521</v>
      </c>
      <c r="X348" s="233">
        <v>-8.5410419790104997E-2</v>
      </c>
      <c r="Y348" s="232">
        <v>87276</v>
      </c>
      <c r="Z348" s="233">
        <v>-0.1601374173619331</v>
      </c>
      <c r="AA348" s="232">
        <v>118839</v>
      </c>
      <c r="AB348" s="233">
        <v>-9.1674118914952696E-2</v>
      </c>
      <c r="AC348" s="232">
        <v>22468</v>
      </c>
      <c r="AD348" s="233">
        <v>0.23348888278891033</v>
      </c>
      <c r="AE348" s="232">
        <v>20794</v>
      </c>
      <c r="AF348" s="233">
        <v>0.1242430795847751</v>
      </c>
      <c r="AG348" s="232">
        <v>0</v>
      </c>
      <c r="AH348" s="233" t="s">
        <v>121</v>
      </c>
      <c r="AI348" s="232">
        <v>0</v>
      </c>
      <c r="AJ348" s="233" t="s">
        <v>121</v>
      </c>
      <c r="AK348" s="232">
        <v>9235</v>
      </c>
      <c r="AL348" s="233">
        <v>-8.2281625757726351E-2</v>
      </c>
      <c r="AM348" s="232">
        <v>4666</v>
      </c>
      <c r="AN348" s="233">
        <v>-6.959122632103687E-2</v>
      </c>
      <c r="AO348" s="232">
        <v>2394</v>
      </c>
      <c r="AP348" s="233">
        <v>-0.17844886753603295</v>
      </c>
      <c r="AQ348" s="232">
        <v>3677</v>
      </c>
      <c r="AR348" s="233">
        <v>2.8531468531468596E-2</v>
      </c>
      <c r="AS348" s="232">
        <v>2017126.913493851</v>
      </c>
      <c r="AT348" s="233">
        <v>1.5983105438623912E-3</v>
      </c>
      <c r="AU348" s="234">
        <v>2628942.1656197323</v>
      </c>
      <c r="AV348" s="235">
        <v>5.0514075861058494E-2</v>
      </c>
    </row>
    <row r="349" spans="2:49" hidden="1" outlineLevel="1" x14ac:dyDescent="0.2">
      <c r="B349" s="43" t="s">
        <v>49</v>
      </c>
      <c r="C349" s="223">
        <v>32793</v>
      </c>
      <c r="D349" s="224">
        <v>0.18292331000649309</v>
      </c>
      <c r="E349" s="223">
        <v>4643</v>
      </c>
      <c r="F349" s="224">
        <v>0.21831540278142225</v>
      </c>
      <c r="G349" s="223">
        <v>5987</v>
      </c>
      <c r="H349" s="224">
        <v>-5.4932912391475908E-2</v>
      </c>
      <c r="I349" s="223">
        <v>38234</v>
      </c>
      <c r="J349" s="224">
        <v>6.4924936634821684E-2</v>
      </c>
      <c r="K349" s="223">
        <v>7348</v>
      </c>
      <c r="L349" s="224">
        <v>-3.8723181580324395E-2</v>
      </c>
      <c r="M349" s="223">
        <v>68422</v>
      </c>
      <c r="N349" s="224">
        <v>0.16609857522666838</v>
      </c>
      <c r="O349" s="223">
        <v>377</v>
      </c>
      <c r="P349" s="224">
        <v>1.7318840579710146</v>
      </c>
      <c r="Q349" s="223">
        <v>7273</v>
      </c>
      <c r="R349" s="224">
        <v>-0.15292336361518755</v>
      </c>
      <c r="S349" s="223">
        <v>56992.328001357586</v>
      </c>
      <c r="T349" s="224">
        <v>0.19930919487953669</v>
      </c>
      <c r="U349" s="223">
        <v>17116</v>
      </c>
      <c r="V349" s="224">
        <v>3.0835943146229727E-2</v>
      </c>
      <c r="W349" s="223">
        <v>2553</v>
      </c>
      <c r="X349" s="224">
        <v>-0.20392890551917675</v>
      </c>
      <c r="Y349" s="223">
        <v>14403</v>
      </c>
      <c r="Z349" s="224">
        <v>0.50109431995831155</v>
      </c>
      <c r="AA349" s="223">
        <v>22920</v>
      </c>
      <c r="AB349" s="224">
        <v>0.26524979298923546</v>
      </c>
      <c r="AC349" s="223">
        <v>1604</v>
      </c>
      <c r="AD349" s="224">
        <v>-0.25395348837209297</v>
      </c>
      <c r="AE349" s="223">
        <v>1500</v>
      </c>
      <c r="AF349" s="224">
        <v>-0.14529914529914534</v>
      </c>
      <c r="AG349" s="223">
        <v>0</v>
      </c>
      <c r="AH349" s="224" t="s">
        <v>121</v>
      </c>
      <c r="AI349" s="223">
        <v>0</v>
      </c>
      <c r="AJ349" s="224" t="s">
        <v>121</v>
      </c>
      <c r="AK349" s="223">
        <v>629</v>
      </c>
      <c r="AL349" s="224">
        <v>-0.40038131553860823</v>
      </c>
      <c r="AM349" s="223">
        <v>493</v>
      </c>
      <c r="AN349" s="224">
        <v>0.45857988165680474</v>
      </c>
      <c r="AO349" s="223">
        <v>85</v>
      </c>
      <c r="AP349" s="224">
        <v>-0.51977401129943501</v>
      </c>
      <c r="AQ349" s="223">
        <v>472</v>
      </c>
      <c r="AR349" s="224">
        <v>0.78787878787878785</v>
      </c>
      <c r="AS349" s="223">
        <v>194059</v>
      </c>
      <c r="AT349" s="224">
        <v>0.11306188233809578</v>
      </c>
      <c r="AU349" s="225">
        <v>226852</v>
      </c>
      <c r="AV349" s="226">
        <v>0.12264622480439846</v>
      </c>
    </row>
    <row r="350" spans="2:49" hidden="1" outlineLevel="1" x14ac:dyDescent="0.2">
      <c r="B350" s="43" t="s">
        <v>50</v>
      </c>
      <c r="C350" s="223">
        <v>29835</v>
      </c>
      <c r="D350" s="224">
        <v>6.3863928112965374E-2</v>
      </c>
      <c r="E350" s="223">
        <v>4638</v>
      </c>
      <c r="F350" s="224">
        <v>0.4705136334812936</v>
      </c>
      <c r="G350" s="223">
        <v>4503</v>
      </c>
      <c r="H350" s="224">
        <v>-0.10065907729179147</v>
      </c>
      <c r="I350" s="223">
        <v>34664</v>
      </c>
      <c r="J350" s="224">
        <v>-5.5759853994715503E-2</v>
      </c>
      <c r="K350" s="223">
        <v>4174</v>
      </c>
      <c r="L350" s="224">
        <v>-0.18619613959836223</v>
      </c>
      <c r="M350" s="223">
        <v>66925</v>
      </c>
      <c r="N350" s="224">
        <v>0.21535975011804021</v>
      </c>
      <c r="O350" s="223">
        <v>329</v>
      </c>
      <c r="P350" s="224">
        <v>0.52314814814814814</v>
      </c>
      <c r="Q350" s="223">
        <v>6174</v>
      </c>
      <c r="R350" s="224">
        <v>-0.11165467625899284</v>
      </c>
      <c r="S350" s="223">
        <v>49942.506242089192</v>
      </c>
      <c r="T350" s="224">
        <v>-0.10857342321772512</v>
      </c>
      <c r="U350" s="223">
        <v>15063</v>
      </c>
      <c r="V350" s="224">
        <v>-0.30312283136710616</v>
      </c>
      <c r="W350" s="223">
        <v>2333</v>
      </c>
      <c r="X350" s="224">
        <v>-0.4951309240424151</v>
      </c>
      <c r="Y350" s="223">
        <v>13028</v>
      </c>
      <c r="Z350" s="224">
        <v>0.30449584459797729</v>
      </c>
      <c r="AA350" s="223">
        <v>19519</v>
      </c>
      <c r="AB350" s="224">
        <v>-1.429148570851424E-2</v>
      </c>
      <c r="AC350" s="223">
        <v>1749</v>
      </c>
      <c r="AD350" s="224">
        <v>8.230198019801982E-2</v>
      </c>
      <c r="AE350" s="223">
        <v>1622</v>
      </c>
      <c r="AF350" s="224">
        <v>-0.27329749103942658</v>
      </c>
      <c r="AG350" s="223">
        <v>0</v>
      </c>
      <c r="AH350" s="224" t="s">
        <v>121</v>
      </c>
      <c r="AI350" s="223">
        <v>0</v>
      </c>
      <c r="AJ350" s="224" t="s">
        <v>121</v>
      </c>
      <c r="AK350" s="223">
        <v>538</v>
      </c>
      <c r="AL350" s="224">
        <v>-0.33333333333333337</v>
      </c>
      <c r="AM350" s="223">
        <v>211</v>
      </c>
      <c r="AN350" s="224">
        <v>-0.38123167155425219</v>
      </c>
      <c r="AO350" s="223">
        <v>125</v>
      </c>
      <c r="AP350" s="224">
        <v>-0.13194444444444442</v>
      </c>
      <c r="AQ350" s="223">
        <v>251</v>
      </c>
      <c r="AR350" s="224">
        <v>-0.12847222222222221</v>
      </c>
      <c r="AS350" s="223">
        <v>175845.3208521042</v>
      </c>
      <c r="AT350" s="224">
        <v>1.2421257707549538E-2</v>
      </c>
      <c r="AU350" s="225">
        <v>205680.38471603231</v>
      </c>
      <c r="AV350" s="226">
        <v>1.957242888272348E-2</v>
      </c>
    </row>
    <row r="351" spans="2:49" hidden="1" outlineLevel="1" x14ac:dyDescent="0.2">
      <c r="B351" s="43" t="s">
        <v>51</v>
      </c>
      <c r="C351" s="223">
        <v>46518</v>
      </c>
      <c r="D351" s="224">
        <v>0.12243026734871143</v>
      </c>
      <c r="E351" s="223">
        <v>4011</v>
      </c>
      <c r="F351" s="224">
        <v>-8.0889092575618715E-2</v>
      </c>
      <c r="G351" s="223">
        <v>6075</v>
      </c>
      <c r="H351" s="224">
        <v>0.53409090909090917</v>
      </c>
      <c r="I351" s="223">
        <v>27308</v>
      </c>
      <c r="J351" s="224">
        <v>1.5998214152838752E-2</v>
      </c>
      <c r="K351" s="223">
        <v>8482</v>
      </c>
      <c r="L351" s="224">
        <v>0.25715132651548833</v>
      </c>
      <c r="M351" s="223">
        <v>78257</v>
      </c>
      <c r="N351" s="224">
        <v>0.12000515227845199</v>
      </c>
      <c r="O351" s="223">
        <v>433</v>
      </c>
      <c r="P351" s="224">
        <v>-0.29593495934959346</v>
      </c>
      <c r="Q351" s="223">
        <v>13507</v>
      </c>
      <c r="R351" s="224">
        <v>0.32916748671521345</v>
      </c>
      <c r="S351" s="223">
        <v>23041.753690540671</v>
      </c>
      <c r="T351" s="224">
        <v>9.7249067464495687E-2</v>
      </c>
      <c r="U351" s="223">
        <v>7758</v>
      </c>
      <c r="V351" s="224">
        <v>-6.7660137002764076E-2</v>
      </c>
      <c r="W351" s="223">
        <v>1133</v>
      </c>
      <c r="X351" s="224">
        <v>-0.47448979591836737</v>
      </c>
      <c r="Y351" s="223">
        <v>8318</v>
      </c>
      <c r="Z351" s="224">
        <v>0.29584047359401766</v>
      </c>
      <c r="AA351" s="223">
        <v>5833</v>
      </c>
      <c r="AB351" s="224">
        <v>0.42198927352510962</v>
      </c>
      <c r="AC351" s="223">
        <v>1772</v>
      </c>
      <c r="AD351" s="224">
        <v>0.22038567493112948</v>
      </c>
      <c r="AE351" s="223">
        <v>1323</v>
      </c>
      <c r="AF351" s="224">
        <v>0.27089337175792516</v>
      </c>
      <c r="AG351" s="223">
        <v>0</v>
      </c>
      <c r="AH351" s="224" t="s">
        <v>121</v>
      </c>
      <c r="AI351" s="223">
        <v>0</v>
      </c>
      <c r="AJ351" s="224" t="s">
        <v>121</v>
      </c>
      <c r="AK351" s="223">
        <v>313</v>
      </c>
      <c r="AL351" s="224">
        <v>-0.61262376237623761</v>
      </c>
      <c r="AM351" s="223">
        <v>314</v>
      </c>
      <c r="AN351" s="224">
        <v>-8.4548104956268189E-2</v>
      </c>
      <c r="AO351" s="223">
        <v>669</v>
      </c>
      <c r="AP351" s="224">
        <v>2.0688073394495414</v>
      </c>
      <c r="AQ351" s="223">
        <v>247</v>
      </c>
      <c r="AR351" s="224">
        <v>-0.52862595419847325</v>
      </c>
      <c r="AS351" s="223">
        <v>165755.5890158831</v>
      </c>
      <c r="AT351" s="224">
        <v>0.1200833358439175</v>
      </c>
      <c r="AU351" s="225">
        <v>212273.71144615044</v>
      </c>
      <c r="AV351" s="226">
        <v>0.12059655845608197</v>
      </c>
    </row>
    <row r="352" spans="2:49" hidden="1" outlineLevel="1" x14ac:dyDescent="0.2">
      <c r="B352" s="43" t="s">
        <v>52</v>
      </c>
      <c r="C352" s="223">
        <v>52518</v>
      </c>
      <c r="D352" s="224">
        <v>0.14453210129451244</v>
      </c>
      <c r="E352" s="223">
        <v>4255</v>
      </c>
      <c r="F352" s="224">
        <v>0.37702265372168275</v>
      </c>
      <c r="G352" s="223">
        <v>6175</v>
      </c>
      <c r="H352" s="224">
        <v>0.39579566003616629</v>
      </c>
      <c r="I352" s="223">
        <v>26631</v>
      </c>
      <c r="J352" s="224">
        <v>0.22306420501515567</v>
      </c>
      <c r="K352" s="223">
        <v>7219</v>
      </c>
      <c r="L352" s="224">
        <v>0.37767175572519074</v>
      </c>
      <c r="M352" s="223">
        <v>90345</v>
      </c>
      <c r="N352" s="224">
        <v>0.17369275738876255</v>
      </c>
      <c r="O352" s="223">
        <v>903</v>
      </c>
      <c r="P352" s="224">
        <v>0.54623287671232879</v>
      </c>
      <c r="Q352" s="223">
        <v>9220</v>
      </c>
      <c r="R352" s="224">
        <v>-0.23371010638297873</v>
      </c>
      <c r="S352" s="223">
        <v>4611.6336422777758</v>
      </c>
      <c r="T352" s="224">
        <v>0.31721418747267771</v>
      </c>
      <c r="U352" s="223">
        <v>114</v>
      </c>
      <c r="V352" s="224">
        <v>-4.2016806722689037E-2</v>
      </c>
      <c r="W352" s="223">
        <v>35</v>
      </c>
      <c r="X352" s="224">
        <v>-0.68468468468468469</v>
      </c>
      <c r="Y352" s="223">
        <v>4432</v>
      </c>
      <c r="Z352" s="224">
        <v>0.36034376918354827</v>
      </c>
      <c r="AA352" s="223">
        <v>31</v>
      </c>
      <c r="AB352" s="224">
        <v>4.166666666666667</v>
      </c>
      <c r="AC352" s="223">
        <v>1434</v>
      </c>
      <c r="AD352" s="224">
        <v>-0.21682140906608416</v>
      </c>
      <c r="AE352" s="223">
        <v>1694</v>
      </c>
      <c r="AF352" s="224">
        <v>1.3205479452054796</v>
      </c>
      <c r="AG352" s="223">
        <v>0</v>
      </c>
      <c r="AH352" s="224" t="s">
        <v>121</v>
      </c>
      <c r="AI352" s="223">
        <v>0</v>
      </c>
      <c r="AJ352" s="224" t="s">
        <v>121</v>
      </c>
      <c r="AK352" s="223">
        <v>845</v>
      </c>
      <c r="AL352" s="224">
        <v>0.49029982363315705</v>
      </c>
      <c r="AM352" s="223">
        <v>266</v>
      </c>
      <c r="AN352" s="224">
        <v>-3.9711191335740081E-2</v>
      </c>
      <c r="AO352" s="223">
        <v>194</v>
      </c>
      <c r="AP352" s="224">
        <v>-0.23622047244094491</v>
      </c>
      <c r="AQ352" s="223">
        <v>326</v>
      </c>
      <c r="AR352" s="224">
        <v>0.12413793103448278</v>
      </c>
      <c r="AS352" s="223">
        <v>154126.21188354905</v>
      </c>
      <c r="AT352" s="224">
        <v>0.171447142395736</v>
      </c>
      <c r="AU352" s="225">
        <v>206644.35641565034</v>
      </c>
      <c r="AV352" s="226">
        <v>0.16448784244296122</v>
      </c>
    </row>
    <row r="353" spans="2:49" hidden="1" outlineLevel="1" x14ac:dyDescent="0.2">
      <c r="B353" s="43" t="s">
        <v>53</v>
      </c>
      <c r="C353" s="223">
        <v>72725</v>
      </c>
      <c r="D353" s="224">
        <v>0.18303970848990603</v>
      </c>
      <c r="E353" s="223">
        <v>3638</v>
      </c>
      <c r="F353" s="224">
        <v>3.1471505528777977E-2</v>
      </c>
      <c r="G353" s="223">
        <v>6747</v>
      </c>
      <c r="H353" s="224">
        <v>0.41862910008410426</v>
      </c>
      <c r="I353" s="223">
        <v>23312</v>
      </c>
      <c r="J353" s="224">
        <v>0.1070377053851268</v>
      </c>
      <c r="K353" s="223">
        <v>9349</v>
      </c>
      <c r="L353" s="224">
        <v>-7.0100902814657085E-3</v>
      </c>
      <c r="M353" s="223">
        <v>84184</v>
      </c>
      <c r="N353" s="224">
        <v>0.19048561812370957</v>
      </c>
      <c r="O353" s="223">
        <v>781</v>
      </c>
      <c r="P353" s="224">
        <v>0.98727735368956737</v>
      </c>
      <c r="Q353" s="223">
        <v>20433</v>
      </c>
      <c r="R353" s="224">
        <v>0.17034194398304603</v>
      </c>
      <c r="S353" s="223">
        <v>4939.9167843255655</v>
      </c>
      <c r="T353" s="224">
        <v>0.68712089386197173</v>
      </c>
      <c r="U353" s="223">
        <v>293</v>
      </c>
      <c r="V353" s="224">
        <v>1.5258620689655173</v>
      </c>
      <c r="W353" s="223">
        <v>41</v>
      </c>
      <c r="X353" s="224">
        <v>2.7272727272727271</v>
      </c>
      <c r="Y353" s="223">
        <v>4595</v>
      </c>
      <c r="Z353" s="224">
        <v>0.66364952932657495</v>
      </c>
      <c r="AA353" s="223">
        <v>6</v>
      </c>
      <c r="AB353" s="224">
        <v>-0.83333333333333337</v>
      </c>
      <c r="AC353" s="223">
        <v>1311</v>
      </c>
      <c r="AD353" s="224">
        <v>-3.7993920972644313E-3</v>
      </c>
      <c r="AE353" s="223">
        <v>1536</v>
      </c>
      <c r="AF353" s="224">
        <v>1.3097744360902257</v>
      </c>
      <c r="AG353" s="223">
        <v>0</v>
      </c>
      <c r="AH353" s="224" t="s">
        <v>121</v>
      </c>
      <c r="AI353" s="223">
        <v>0</v>
      </c>
      <c r="AJ353" s="224" t="s">
        <v>121</v>
      </c>
      <c r="AK353" s="223">
        <v>1037</v>
      </c>
      <c r="AL353" s="224">
        <v>0.29140722291407228</v>
      </c>
      <c r="AM353" s="223">
        <v>289</v>
      </c>
      <c r="AN353" s="224">
        <v>-0.10526315789473684</v>
      </c>
      <c r="AO353" s="223">
        <v>225</v>
      </c>
      <c r="AP353" s="224">
        <v>-0.15413533834586468</v>
      </c>
      <c r="AQ353" s="223">
        <v>421</v>
      </c>
      <c r="AR353" s="224">
        <v>-9.0712742980561534E-2</v>
      </c>
      <c r="AS353" s="223">
        <v>158205.14932595543</v>
      </c>
      <c r="AT353" s="224">
        <v>0.17985974014311079</v>
      </c>
      <c r="AU353" s="225">
        <v>230930.3323656639</v>
      </c>
      <c r="AV353" s="226">
        <v>0.18085923102855594</v>
      </c>
    </row>
    <row r="354" spans="2:49" hidden="1" outlineLevel="1" x14ac:dyDescent="0.2">
      <c r="B354" s="43" t="s">
        <v>54</v>
      </c>
      <c r="C354" s="223">
        <v>58823</v>
      </c>
      <c r="D354" s="224">
        <v>0.25633796800580932</v>
      </c>
      <c r="E354" s="223">
        <v>4498</v>
      </c>
      <c r="F354" s="224">
        <v>1.8107741059302906E-2</v>
      </c>
      <c r="G354" s="223">
        <v>8034</v>
      </c>
      <c r="H354" s="224">
        <v>0.38636755823986202</v>
      </c>
      <c r="I354" s="223">
        <v>27265</v>
      </c>
      <c r="J354" s="224">
        <v>0.18522865588593285</v>
      </c>
      <c r="K354" s="223">
        <v>11020</v>
      </c>
      <c r="L354" s="224">
        <v>0.92691029900332222</v>
      </c>
      <c r="M354" s="223">
        <v>87557</v>
      </c>
      <c r="N354" s="224">
        <v>-8.5786181909306425E-2</v>
      </c>
      <c r="O354" s="223">
        <v>1665</v>
      </c>
      <c r="P354" s="224">
        <v>3.1111111111111107</v>
      </c>
      <c r="Q354" s="223">
        <v>11108</v>
      </c>
      <c r="R354" s="224">
        <v>4.5951035781544247E-2</v>
      </c>
      <c r="S354" s="223">
        <v>5140.073431588492</v>
      </c>
      <c r="T354" s="224">
        <v>0.15608669860140956</v>
      </c>
      <c r="U354" s="223">
        <v>479</v>
      </c>
      <c r="V354" s="224">
        <v>4.7023809523809526</v>
      </c>
      <c r="W354" s="223">
        <v>250</v>
      </c>
      <c r="X354" s="224">
        <v>10.363636363636363</v>
      </c>
      <c r="Y354" s="223">
        <v>4348</v>
      </c>
      <c r="Z354" s="224">
        <v>7.4142724745134281E-3</v>
      </c>
      <c r="AA354" s="223">
        <v>48</v>
      </c>
      <c r="AB354" s="224">
        <v>1</v>
      </c>
      <c r="AC354" s="223">
        <v>1315</v>
      </c>
      <c r="AD354" s="224">
        <v>-0.14996767937944411</v>
      </c>
      <c r="AE354" s="223">
        <v>1957</v>
      </c>
      <c r="AF354" s="224">
        <v>1.5648754914809961</v>
      </c>
      <c r="AG354" s="223">
        <v>0</v>
      </c>
      <c r="AH354" s="224" t="s">
        <v>121</v>
      </c>
      <c r="AI354" s="223">
        <v>0</v>
      </c>
      <c r="AJ354" s="224" t="s">
        <v>121</v>
      </c>
      <c r="AK354" s="223">
        <v>1230</v>
      </c>
      <c r="AL354" s="224">
        <v>1.1808510638297873</v>
      </c>
      <c r="AM354" s="223">
        <v>318</v>
      </c>
      <c r="AN354" s="224">
        <v>-0.44502617801047117</v>
      </c>
      <c r="AO354" s="223">
        <v>194</v>
      </c>
      <c r="AP354" s="224">
        <v>-0.31929824561403508</v>
      </c>
      <c r="AQ354" s="223">
        <v>373</v>
      </c>
      <c r="AR354" s="224">
        <v>-9.466019417475724E-2</v>
      </c>
      <c r="AS354" s="223">
        <v>161681.4468052242</v>
      </c>
      <c r="AT354" s="224">
        <v>4.7664835615556234E-2</v>
      </c>
      <c r="AU354" s="225">
        <v>220504.70314319222</v>
      </c>
      <c r="AV354" s="226">
        <v>9.6238514734366065E-2</v>
      </c>
    </row>
    <row r="355" spans="2:49" hidden="1" outlineLevel="1" x14ac:dyDescent="0.2">
      <c r="B355" s="43" t="s">
        <v>55</v>
      </c>
      <c r="C355" s="223">
        <v>38841</v>
      </c>
      <c r="D355" s="224">
        <v>0.1268059181897303</v>
      </c>
      <c r="E355" s="223">
        <v>2269</v>
      </c>
      <c r="F355" s="224">
        <v>-0.23292765382014879</v>
      </c>
      <c r="G355" s="223">
        <v>4227</v>
      </c>
      <c r="H355" s="224">
        <v>0.53932993445010924</v>
      </c>
      <c r="I355" s="223">
        <v>22148</v>
      </c>
      <c r="J355" s="224">
        <v>6.4296011532916975E-2</v>
      </c>
      <c r="K355" s="223">
        <v>5607</v>
      </c>
      <c r="L355" s="224">
        <v>3.0698529411764763E-2</v>
      </c>
      <c r="M355" s="223">
        <v>74161</v>
      </c>
      <c r="N355" s="224">
        <v>7.2775929408360973E-2</v>
      </c>
      <c r="O355" s="223">
        <v>835</v>
      </c>
      <c r="P355" s="224">
        <v>0.45217391304347831</v>
      </c>
      <c r="Q355" s="223">
        <v>9200</v>
      </c>
      <c r="R355" s="224">
        <v>-8.0643549515339252E-2</v>
      </c>
      <c r="S355" s="223">
        <v>4434.9589632225943</v>
      </c>
      <c r="T355" s="224">
        <v>0.23126938659246621</v>
      </c>
      <c r="U355" s="223">
        <v>218</v>
      </c>
      <c r="V355" s="224">
        <v>1.5647058823529414</v>
      </c>
      <c r="W355" s="223">
        <v>89</v>
      </c>
      <c r="X355" s="224">
        <v>1.2250000000000001</v>
      </c>
      <c r="Y355" s="223">
        <v>4062</v>
      </c>
      <c r="Z355" s="224">
        <v>0.16925734024179628</v>
      </c>
      <c r="AA355" s="223">
        <v>63</v>
      </c>
      <c r="AB355" s="224">
        <v>30.5</v>
      </c>
      <c r="AC355" s="223">
        <v>1233</v>
      </c>
      <c r="AD355" s="224">
        <v>9.1150442477876181E-2</v>
      </c>
      <c r="AE355" s="223">
        <v>1418</v>
      </c>
      <c r="AF355" s="224">
        <v>1.3169934640522878</v>
      </c>
      <c r="AG355" s="223">
        <v>0</v>
      </c>
      <c r="AH355" s="224" t="s">
        <v>121</v>
      </c>
      <c r="AI355" s="223">
        <v>0</v>
      </c>
      <c r="AJ355" s="224" t="s">
        <v>121</v>
      </c>
      <c r="AK355" s="223">
        <v>1102</v>
      </c>
      <c r="AL355" s="224">
        <v>1.4932126696832579</v>
      </c>
      <c r="AM355" s="223">
        <v>310</v>
      </c>
      <c r="AN355" s="224">
        <v>-0.30648769574944068</v>
      </c>
      <c r="AO355" s="223">
        <v>564</v>
      </c>
      <c r="AP355" s="224">
        <v>1.5291479820627805</v>
      </c>
      <c r="AQ355" s="223">
        <v>242</v>
      </c>
      <c r="AR355" s="224">
        <v>-0.17123287671232879</v>
      </c>
      <c r="AS355" s="223">
        <v>127786.50932674913</v>
      </c>
      <c r="AT355" s="224">
        <v>7.9152568487620423E-2</v>
      </c>
      <c r="AU355" s="225">
        <v>166627.63613266739</v>
      </c>
      <c r="AV355" s="226">
        <v>8.9896688412738124E-2</v>
      </c>
    </row>
    <row r="356" spans="2:49" hidden="1" outlineLevel="1" x14ac:dyDescent="0.2">
      <c r="B356" s="43" t="s">
        <v>56</v>
      </c>
      <c r="C356" s="223">
        <v>40012</v>
      </c>
      <c r="D356" s="224">
        <v>0.14306936350131405</v>
      </c>
      <c r="E356" s="223">
        <v>2448</v>
      </c>
      <c r="F356" s="224">
        <v>-0.19447186574531095</v>
      </c>
      <c r="G356" s="223">
        <v>4036</v>
      </c>
      <c r="H356" s="224">
        <v>0.27318611987381702</v>
      </c>
      <c r="I356" s="223">
        <v>24242</v>
      </c>
      <c r="J356" s="224">
        <v>0.1117123727414473</v>
      </c>
      <c r="K356" s="223">
        <v>11654</v>
      </c>
      <c r="L356" s="224">
        <v>1.2422899834940493E-2</v>
      </c>
      <c r="M356" s="223">
        <v>68430</v>
      </c>
      <c r="N356" s="224">
        <v>-7.952436038847488E-2</v>
      </c>
      <c r="O356" s="223">
        <v>630</v>
      </c>
      <c r="P356" s="224">
        <v>-0.17539267015706805</v>
      </c>
      <c r="Q356" s="223">
        <v>8930</v>
      </c>
      <c r="R356" s="224">
        <v>0.12426035502958577</v>
      </c>
      <c r="S356" s="223">
        <v>4240.8868642747684</v>
      </c>
      <c r="T356" s="224">
        <v>0.4010442408473045</v>
      </c>
      <c r="U356" s="223">
        <v>270</v>
      </c>
      <c r="V356" s="224">
        <v>0.90140845070422526</v>
      </c>
      <c r="W356" s="223">
        <v>20</v>
      </c>
      <c r="X356" s="224">
        <v>-0.39393939393939392</v>
      </c>
      <c r="Y356" s="223">
        <v>3923</v>
      </c>
      <c r="Z356" s="224">
        <v>0.37939521800281284</v>
      </c>
      <c r="AA356" s="223">
        <v>27</v>
      </c>
      <c r="AB356" s="224">
        <v>2.8571428571428572</v>
      </c>
      <c r="AC356" s="223">
        <v>1453</v>
      </c>
      <c r="AD356" s="224">
        <v>9.5776772247360586E-2</v>
      </c>
      <c r="AE356" s="223">
        <v>1486</v>
      </c>
      <c r="AF356" s="224">
        <v>0.6511111111111112</v>
      </c>
      <c r="AG356" s="223">
        <v>0</v>
      </c>
      <c r="AH356" s="224" t="s">
        <v>121</v>
      </c>
      <c r="AI356" s="223">
        <v>0</v>
      </c>
      <c r="AJ356" s="224" t="s">
        <v>121</v>
      </c>
      <c r="AK356" s="223">
        <v>599</v>
      </c>
      <c r="AL356" s="224">
        <v>6.3943161634103074E-2</v>
      </c>
      <c r="AM356" s="223">
        <v>329</v>
      </c>
      <c r="AN356" s="224">
        <v>0.16666666666666674</v>
      </c>
      <c r="AO356" s="223">
        <v>189</v>
      </c>
      <c r="AP356" s="224">
        <v>-0.27307692307692311</v>
      </c>
      <c r="AQ356" s="223">
        <v>275</v>
      </c>
      <c r="AR356" s="224">
        <v>-0.16413373860182368</v>
      </c>
      <c r="AS356" s="223">
        <v>128945.39636041663</v>
      </c>
      <c r="AT356" s="224">
        <v>-2.4579524766711325E-3</v>
      </c>
      <c r="AU356" s="225">
        <v>168957.53942978012</v>
      </c>
      <c r="AV356" s="226">
        <v>2.8553683941604735E-2</v>
      </c>
    </row>
    <row r="357" spans="2:49" s="222" customFormat="1" ht="15" customHeight="1" collapsed="1" x14ac:dyDescent="0.2">
      <c r="B357" s="30" t="s">
        <v>180</v>
      </c>
      <c r="C357" s="31">
        <v>213766</v>
      </c>
      <c r="D357" s="32">
        <v>0.11156986116166601</v>
      </c>
      <c r="E357" s="31">
        <v>27640</v>
      </c>
      <c r="F357" s="32">
        <v>4.5306709023523073E-2</v>
      </c>
      <c r="G357" s="31">
        <v>41121</v>
      </c>
      <c r="H357" s="32">
        <v>0.34893714735599013</v>
      </c>
      <c r="I357" s="31">
        <v>241250</v>
      </c>
      <c r="J357" s="32">
        <v>0.17750705284017143</v>
      </c>
      <c r="K357" s="31">
        <v>71391</v>
      </c>
      <c r="L357" s="32">
        <v>0.14134292565947248</v>
      </c>
      <c r="M357" s="31">
        <v>428691</v>
      </c>
      <c r="N357" s="32">
        <v>0.12434398776755207</v>
      </c>
      <c r="O357" s="31">
        <v>1762</v>
      </c>
      <c r="P357" s="32">
        <v>-0.37071428571428566</v>
      </c>
      <c r="Q357" s="31">
        <v>66674</v>
      </c>
      <c r="R357" s="32">
        <v>0.11547212741751989</v>
      </c>
      <c r="S357" s="31">
        <v>329327.85001121653</v>
      </c>
      <c r="T357" s="32">
        <v>0.26162016634577556</v>
      </c>
      <c r="U357" s="31">
        <v>107238</v>
      </c>
      <c r="V357" s="32">
        <v>3.561564461612754E-2</v>
      </c>
      <c r="W357" s="31">
        <v>24874</v>
      </c>
      <c r="X357" s="32">
        <v>-9.5786833399978177E-2</v>
      </c>
      <c r="Y357" s="31">
        <v>72809</v>
      </c>
      <c r="Z357" s="32">
        <v>0.22025575276115772</v>
      </c>
      <c r="AA357" s="31">
        <v>124405</v>
      </c>
      <c r="AB357" s="32">
        <v>0.76945396617690975</v>
      </c>
      <c r="AC357" s="31">
        <v>11562</v>
      </c>
      <c r="AD357" s="32">
        <v>-1.2723080864144864E-2</v>
      </c>
      <c r="AE357" s="31">
        <v>10988</v>
      </c>
      <c r="AF357" s="32">
        <v>0.29209783631232367</v>
      </c>
      <c r="AG357" s="31">
        <v>0</v>
      </c>
      <c r="AH357" s="32" t="e">
        <v>#DIV/0!</v>
      </c>
      <c r="AI357" s="31">
        <v>0</v>
      </c>
      <c r="AJ357" s="32" t="e">
        <v>#DIV/0!</v>
      </c>
      <c r="AK357" s="31">
        <v>6434</v>
      </c>
      <c r="AL357" s="32">
        <v>0.58707449432659109</v>
      </c>
      <c r="AM357" s="31">
        <v>3507</v>
      </c>
      <c r="AN357" s="32">
        <v>-0.20835214446952599</v>
      </c>
      <c r="AO357" s="31">
        <v>1208</v>
      </c>
      <c r="AP357" s="32">
        <v>-0.21405335068314901</v>
      </c>
      <c r="AQ357" s="31">
        <v>2044</v>
      </c>
      <c r="AR357" s="32">
        <v>-0.31775700934579443</v>
      </c>
      <c r="AS357" s="31">
        <v>1243610.9433401697</v>
      </c>
      <c r="AT357" s="32">
        <v>0.17046792599950567</v>
      </c>
      <c r="AU357" s="31">
        <v>1457377.8413589085</v>
      </c>
      <c r="AV357" s="32">
        <v>0.16144138038573441</v>
      </c>
      <c r="AW357" s="216"/>
    </row>
    <row r="358" spans="2:49" hidden="1" outlineLevel="1" x14ac:dyDescent="0.2">
      <c r="B358" s="43" t="s">
        <v>58</v>
      </c>
      <c r="C358" s="223">
        <v>35745</v>
      </c>
      <c r="D358" s="224">
        <v>-7.3891753245070912E-2</v>
      </c>
      <c r="E358" s="223">
        <v>3650</v>
      </c>
      <c r="F358" s="224">
        <v>0.12863327149041437</v>
      </c>
      <c r="G358" s="223">
        <v>5108</v>
      </c>
      <c r="H358" s="224">
        <v>8.5884353741496611E-2</v>
      </c>
      <c r="I358" s="223">
        <v>29564</v>
      </c>
      <c r="J358" s="224">
        <v>-3.0752081830699662E-2</v>
      </c>
      <c r="K358" s="223">
        <v>15965</v>
      </c>
      <c r="L358" s="224">
        <v>-0.149531216705732</v>
      </c>
      <c r="M358" s="223">
        <v>57671</v>
      </c>
      <c r="N358" s="224">
        <v>8.6492087415222407E-2</v>
      </c>
      <c r="O358" s="223">
        <v>206</v>
      </c>
      <c r="P358" s="224">
        <v>-0.52534562211981561</v>
      </c>
      <c r="Q358" s="223">
        <v>9547</v>
      </c>
      <c r="R358" s="224">
        <v>-6.9130265210608388E-2</v>
      </c>
      <c r="S358" s="223">
        <v>24404.552769966413</v>
      </c>
      <c r="T358" s="224">
        <v>5.7978606735522131E-2</v>
      </c>
      <c r="U358" s="223">
        <v>7416</v>
      </c>
      <c r="V358" s="224">
        <v>-0.2435740514075887</v>
      </c>
      <c r="W358" s="223">
        <v>1486</v>
      </c>
      <c r="X358" s="224">
        <v>-0.48846815834767643</v>
      </c>
      <c r="Y358" s="223">
        <v>7935</v>
      </c>
      <c r="Z358" s="224">
        <v>0.28481217616580312</v>
      </c>
      <c r="AA358" s="223">
        <v>7568</v>
      </c>
      <c r="AB358" s="224">
        <v>0.81009327911982787</v>
      </c>
      <c r="AC358" s="223">
        <v>1544</v>
      </c>
      <c r="AD358" s="224">
        <v>9.1937765205091893E-2</v>
      </c>
      <c r="AE358" s="223">
        <v>1176</v>
      </c>
      <c r="AF358" s="224">
        <v>0.42891859052247883</v>
      </c>
      <c r="AG358" s="223">
        <v>0</v>
      </c>
      <c r="AH358" s="224" t="s">
        <v>121</v>
      </c>
      <c r="AI358" s="223">
        <v>0</v>
      </c>
      <c r="AJ358" s="224" t="s">
        <v>121</v>
      </c>
      <c r="AK358" s="223">
        <v>1189</v>
      </c>
      <c r="AL358" s="224">
        <v>1.2734225621414912</v>
      </c>
      <c r="AM358" s="223">
        <v>320</v>
      </c>
      <c r="AN358" s="224">
        <v>-0.17098445595854928</v>
      </c>
      <c r="AO358" s="223">
        <v>275</v>
      </c>
      <c r="AP358" s="224">
        <v>0.52777777777777768</v>
      </c>
      <c r="AQ358" s="223">
        <v>264</v>
      </c>
      <c r="AR358" s="224">
        <v>-0.72699069286452955</v>
      </c>
      <c r="AS358" s="223">
        <v>150886.1093162772</v>
      </c>
      <c r="AT358" s="224">
        <v>1.7136231548765757E-2</v>
      </c>
      <c r="AU358" s="225">
        <v>186631.03542452393</v>
      </c>
      <c r="AV358" s="226">
        <v>-1.6615830157636902E-3</v>
      </c>
    </row>
    <row r="359" spans="2:49" hidden="1" outlineLevel="1" x14ac:dyDescent="0.2">
      <c r="B359" s="43" t="s">
        <v>59</v>
      </c>
      <c r="C359" s="223">
        <v>34574</v>
      </c>
      <c r="D359" s="224">
        <v>0.42326691915033754</v>
      </c>
      <c r="E359" s="223">
        <v>3643</v>
      </c>
      <c r="F359" s="224">
        <v>-7.6084199847831546E-2</v>
      </c>
      <c r="G359" s="223">
        <v>5348</v>
      </c>
      <c r="H359" s="224">
        <v>0.25687426556991766</v>
      </c>
      <c r="I359" s="223">
        <v>38868</v>
      </c>
      <c r="J359" s="224">
        <v>0.25429198399380404</v>
      </c>
      <c r="K359" s="223">
        <v>12209</v>
      </c>
      <c r="L359" s="224">
        <v>0.1716890595009597</v>
      </c>
      <c r="M359" s="223">
        <v>62959</v>
      </c>
      <c r="N359" s="224">
        <v>0.21203195687746645</v>
      </c>
      <c r="O359" s="223">
        <v>227</v>
      </c>
      <c r="P359" s="224">
        <v>-0.29283489096573212</v>
      </c>
      <c r="Q359" s="223">
        <v>9318</v>
      </c>
      <c r="R359" s="224">
        <v>7.5857291305853725E-2</v>
      </c>
      <c r="S359" s="223">
        <v>59167.845358962222</v>
      </c>
      <c r="T359" s="224">
        <v>0.19766589555723502</v>
      </c>
      <c r="U359" s="223">
        <v>17335</v>
      </c>
      <c r="V359" s="224">
        <v>-0.1263921786020259</v>
      </c>
      <c r="W359" s="223">
        <v>4002</v>
      </c>
      <c r="X359" s="224">
        <v>-0.22591876208897488</v>
      </c>
      <c r="Y359" s="223">
        <v>12336</v>
      </c>
      <c r="Z359" s="224">
        <v>0.19766990291262143</v>
      </c>
      <c r="AA359" s="223">
        <v>25495</v>
      </c>
      <c r="AB359" s="224">
        <v>0.80956774788842356</v>
      </c>
      <c r="AC359" s="223">
        <v>1584</v>
      </c>
      <c r="AD359" s="224">
        <v>-4.9219687875150075E-2</v>
      </c>
      <c r="AE359" s="223">
        <v>1346</v>
      </c>
      <c r="AF359" s="224">
        <v>0.43039319872476089</v>
      </c>
      <c r="AG359" s="223">
        <v>0</v>
      </c>
      <c r="AH359" s="224" t="s">
        <v>121</v>
      </c>
      <c r="AI359" s="223">
        <v>0</v>
      </c>
      <c r="AJ359" s="224" t="s">
        <v>121</v>
      </c>
      <c r="AK359" s="223">
        <v>593</v>
      </c>
      <c r="AL359" s="224">
        <v>-8.4876543209876587E-2</v>
      </c>
      <c r="AM359" s="223">
        <v>725</v>
      </c>
      <c r="AN359" s="224">
        <v>-0.23199152542372881</v>
      </c>
      <c r="AO359" s="223">
        <v>127</v>
      </c>
      <c r="AP359" s="224">
        <v>-0.30219780219780223</v>
      </c>
      <c r="AQ359" s="223">
        <v>241</v>
      </c>
      <c r="AR359" s="224">
        <v>-0.3054755043227666</v>
      </c>
      <c r="AS359" s="223">
        <v>196356.94300252528</v>
      </c>
      <c r="AT359" s="224">
        <v>0.19246381953196523</v>
      </c>
      <c r="AU359" s="225">
        <v>230931.36626944441</v>
      </c>
      <c r="AV359" s="226">
        <v>0.22213939146770212</v>
      </c>
    </row>
    <row r="360" spans="2:49" hidden="1" outlineLevel="1" x14ac:dyDescent="0.2">
      <c r="B360" s="43" t="s">
        <v>60</v>
      </c>
      <c r="C360" s="223">
        <v>23128</v>
      </c>
      <c r="D360" s="224">
        <v>0.21394079361746798</v>
      </c>
      <c r="E360" s="223">
        <v>4039</v>
      </c>
      <c r="F360" s="224">
        <v>-6.0260586319218268E-2</v>
      </c>
      <c r="G360" s="223">
        <v>7602</v>
      </c>
      <c r="H360" s="224">
        <v>0.61298535964353906</v>
      </c>
      <c r="I360" s="223">
        <v>33981</v>
      </c>
      <c r="J360" s="224">
        <v>0.26051635878032497</v>
      </c>
      <c r="K360" s="223">
        <v>12863</v>
      </c>
      <c r="L360" s="224">
        <v>0.27786608384661227</v>
      </c>
      <c r="M360" s="223">
        <v>59496</v>
      </c>
      <c r="N360" s="224">
        <v>5.7537460672959062E-2</v>
      </c>
      <c r="O360" s="223">
        <v>225</v>
      </c>
      <c r="P360" s="224">
        <v>-0.25742574257425743</v>
      </c>
      <c r="Q360" s="223">
        <v>11397</v>
      </c>
      <c r="R360" s="224">
        <v>0.19302836805192092</v>
      </c>
      <c r="S360" s="223">
        <v>57298.267364890438</v>
      </c>
      <c r="T360" s="224">
        <v>0.27090595952436103</v>
      </c>
      <c r="U360" s="223">
        <v>15987</v>
      </c>
      <c r="V360" s="224">
        <v>-8.2314448079903513E-2</v>
      </c>
      <c r="W360" s="223">
        <v>5253</v>
      </c>
      <c r="X360" s="224">
        <v>0.12267578542423596</v>
      </c>
      <c r="Y360" s="223">
        <v>12432</v>
      </c>
      <c r="Z360" s="224">
        <v>0.22700355309909193</v>
      </c>
      <c r="AA360" s="223">
        <v>23626</v>
      </c>
      <c r="AB360" s="224">
        <v>0.83831310301898543</v>
      </c>
      <c r="AC360" s="223">
        <v>1508</v>
      </c>
      <c r="AD360" s="224">
        <v>0.1080088170462894</v>
      </c>
      <c r="AE360" s="223">
        <v>1412</v>
      </c>
      <c r="AF360" s="224">
        <v>0.20890410958904115</v>
      </c>
      <c r="AG360" s="223">
        <v>0</v>
      </c>
      <c r="AH360" s="224" t="s">
        <v>121</v>
      </c>
      <c r="AI360" s="223">
        <v>0</v>
      </c>
      <c r="AJ360" s="224" t="s">
        <v>121</v>
      </c>
      <c r="AK360" s="223">
        <v>891</v>
      </c>
      <c r="AL360" s="224">
        <v>0.38139534883720927</v>
      </c>
      <c r="AM360" s="223">
        <v>813</v>
      </c>
      <c r="AN360" s="224">
        <v>-0.10659340659340655</v>
      </c>
      <c r="AO360" s="223">
        <v>132</v>
      </c>
      <c r="AP360" s="224">
        <v>-0.22352941176470587</v>
      </c>
      <c r="AQ360" s="223">
        <v>173</v>
      </c>
      <c r="AR360" s="224">
        <v>-0.38434163701067614</v>
      </c>
      <c r="AS360" s="223">
        <v>191832.36508238458</v>
      </c>
      <c r="AT360" s="224">
        <v>0.18582338880656302</v>
      </c>
      <c r="AU360" s="225">
        <v>214960.57902317823</v>
      </c>
      <c r="AV360" s="226">
        <v>0.18878681350578796</v>
      </c>
    </row>
    <row r="361" spans="2:49" hidden="1" outlineLevel="1" x14ac:dyDescent="0.2">
      <c r="B361" s="43" t="s">
        <v>61</v>
      </c>
      <c r="C361" s="223">
        <v>23109</v>
      </c>
      <c r="D361" s="224">
        <v>8.2743756735229379E-2</v>
      </c>
      <c r="E361" s="223">
        <v>4979</v>
      </c>
      <c r="F361" s="224">
        <v>-2.5063638143724254E-2</v>
      </c>
      <c r="G361" s="223">
        <v>7761</v>
      </c>
      <c r="H361" s="224">
        <v>0.49652911685306589</v>
      </c>
      <c r="I361" s="223">
        <v>39345</v>
      </c>
      <c r="J361" s="224">
        <v>0.13517022504327758</v>
      </c>
      <c r="K361" s="223">
        <v>10834</v>
      </c>
      <c r="L361" s="224">
        <v>0.87927146574154369</v>
      </c>
      <c r="M361" s="223">
        <v>64951</v>
      </c>
      <c r="N361" s="224">
        <v>0.1524512500221793</v>
      </c>
      <c r="O361" s="223">
        <v>135</v>
      </c>
      <c r="P361" s="224">
        <v>-0.74907063197026025</v>
      </c>
      <c r="Q361" s="223">
        <v>10714</v>
      </c>
      <c r="R361" s="224">
        <v>1.4583333333333393E-2</v>
      </c>
      <c r="S361" s="223">
        <v>63911.283137982085</v>
      </c>
      <c r="T361" s="224">
        <v>0.3333835758445387</v>
      </c>
      <c r="U361" s="223">
        <v>19960</v>
      </c>
      <c r="V361" s="224">
        <v>0.10422659880504526</v>
      </c>
      <c r="W361" s="223">
        <v>4149</v>
      </c>
      <c r="X361" s="224">
        <v>-4.6864231564438308E-2</v>
      </c>
      <c r="Y361" s="223">
        <v>14105</v>
      </c>
      <c r="Z361" s="224">
        <v>0.22577561484313891</v>
      </c>
      <c r="AA361" s="223">
        <v>25697</v>
      </c>
      <c r="AB361" s="224">
        <v>0.8361557699178277</v>
      </c>
      <c r="AC361" s="223">
        <v>1708</v>
      </c>
      <c r="AD361" s="224">
        <v>-1.3856812933025431E-2</v>
      </c>
      <c r="AE361" s="223">
        <v>2026</v>
      </c>
      <c r="AF361" s="224">
        <v>0.20667063728409762</v>
      </c>
      <c r="AG361" s="223">
        <v>0</v>
      </c>
      <c r="AH361" s="224" t="s">
        <v>121</v>
      </c>
      <c r="AI361" s="223">
        <v>0</v>
      </c>
      <c r="AJ361" s="224" t="s">
        <v>121</v>
      </c>
      <c r="AK361" s="223">
        <v>1097</v>
      </c>
      <c r="AL361" s="224">
        <v>0.70872274143302172</v>
      </c>
      <c r="AM361" s="223">
        <v>627</v>
      </c>
      <c r="AN361" s="224">
        <v>1.5974440894568342E-3</v>
      </c>
      <c r="AO361" s="223">
        <v>135</v>
      </c>
      <c r="AP361" s="224">
        <v>-0.33497536945812811</v>
      </c>
      <c r="AQ361" s="223">
        <v>290</v>
      </c>
      <c r="AR361" s="224">
        <v>-0.22872340425531912</v>
      </c>
      <c r="AS361" s="223">
        <v>208515.57674017997</v>
      </c>
      <c r="AT361" s="224">
        <v>0.21678240974016272</v>
      </c>
      <c r="AU361" s="225">
        <v>231624.6594839367</v>
      </c>
      <c r="AV361" s="226">
        <v>0.20193720211213884</v>
      </c>
    </row>
    <row r="362" spans="2:49" collapsed="1" x14ac:dyDescent="0.25">
      <c r="B362" s="145">
        <v>1988</v>
      </c>
      <c r="C362" s="232">
        <v>488621</v>
      </c>
      <c r="D362" s="233">
        <v>0.1520059035996868</v>
      </c>
      <c r="E362" s="232">
        <v>46711</v>
      </c>
      <c r="F362" s="233">
        <v>3.9338717931602263E-2</v>
      </c>
      <c r="G362" s="232">
        <v>71603</v>
      </c>
      <c r="H362" s="233">
        <v>0.30066665455668384</v>
      </c>
      <c r="I362" s="232">
        <v>365562</v>
      </c>
      <c r="J362" s="233">
        <v>0.10424344211785463</v>
      </c>
      <c r="K362" s="232">
        <v>116724</v>
      </c>
      <c r="L362" s="233">
        <v>0.1458357874896925</v>
      </c>
      <c r="M362" s="232">
        <v>863358</v>
      </c>
      <c r="N362" s="233">
        <v>9.5366478429720791E-2</v>
      </c>
      <c r="O362" s="232">
        <v>6746</v>
      </c>
      <c r="P362" s="233">
        <v>0.27620128641695052</v>
      </c>
      <c r="Q362" s="232">
        <v>126821</v>
      </c>
      <c r="R362" s="233">
        <v>3.283681763024382E-2</v>
      </c>
      <c r="S362" s="232">
        <v>358102.97710973036</v>
      </c>
      <c r="T362" s="233">
        <v>0.16448810568594108</v>
      </c>
      <c r="U362" s="232">
        <v>102009</v>
      </c>
      <c r="V362" s="233">
        <v>-9.1071905907511352E-2</v>
      </c>
      <c r="W362" s="232">
        <v>21344</v>
      </c>
      <c r="X362" s="233">
        <v>-0.21839753918265714</v>
      </c>
      <c r="Y362" s="232">
        <v>103917</v>
      </c>
      <c r="Z362" s="233">
        <v>0.28657917543642442</v>
      </c>
      <c r="AA362" s="232">
        <v>130833</v>
      </c>
      <c r="AB362" s="233">
        <v>0.50018919631697845</v>
      </c>
      <c r="AC362" s="232">
        <v>18215</v>
      </c>
      <c r="AD362" s="233">
        <v>-1.7582654657246066E-2</v>
      </c>
      <c r="AE362" s="232">
        <v>18496</v>
      </c>
      <c r="AF362" s="233">
        <v>0.38973626869035982</v>
      </c>
      <c r="AG362" s="232">
        <v>0</v>
      </c>
      <c r="AH362" s="233" t="s">
        <v>121</v>
      </c>
      <c r="AI362" s="232">
        <v>0</v>
      </c>
      <c r="AJ362" s="233" t="s">
        <v>121</v>
      </c>
      <c r="AK362" s="232">
        <v>10063</v>
      </c>
      <c r="AL362" s="233">
        <v>0.24835628333953608</v>
      </c>
      <c r="AM362" s="232">
        <v>5015</v>
      </c>
      <c r="AN362" s="233">
        <v>-0.13385146804835923</v>
      </c>
      <c r="AO362" s="232">
        <v>2914</v>
      </c>
      <c r="AP362" s="233">
        <v>0.13739266198282585</v>
      </c>
      <c r="AQ362" s="232">
        <v>3575</v>
      </c>
      <c r="AR362" s="233">
        <v>-0.26029381336643909</v>
      </c>
      <c r="AS362" s="232">
        <v>2013908.063002385</v>
      </c>
      <c r="AT362" s="233">
        <v>0.11278122474879804</v>
      </c>
      <c r="AU362" s="234">
        <v>2502529.2150082886</v>
      </c>
      <c r="AV362" s="235">
        <v>0.12022863947290752</v>
      </c>
    </row>
    <row r="363" spans="2:49" hidden="1" outlineLevel="1" x14ac:dyDescent="0.2">
      <c r="B363" s="43" t="s">
        <v>49</v>
      </c>
      <c r="C363" s="223">
        <v>27722</v>
      </c>
      <c r="D363" s="224">
        <v>6.3162480034848478E-3</v>
      </c>
      <c r="E363" s="223">
        <v>3811</v>
      </c>
      <c r="F363" s="224">
        <v>6.5417948001118331E-2</v>
      </c>
      <c r="G363" s="223">
        <v>6335</v>
      </c>
      <c r="H363" s="224">
        <v>0.82617469011242428</v>
      </c>
      <c r="I363" s="223">
        <v>35903</v>
      </c>
      <c r="J363" s="224">
        <v>0.25887096774193541</v>
      </c>
      <c r="K363" s="223">
        <v>7644</v>
      </c>
      <c r="L363" s="224">
        <v>6.2552126772310368E-2</v>
      </c>
      <c r="M363" s="223">
        <v>58676</v>
      </c>
      <c r="N363" s="224">
        <v>0.23214548203523666</v>
      </c>
      <c r="O363" s="223">
        <v>138</v>
      </c>
      <c r="P363" s="224">
        <v>-0.62803234501347704</v>
      </c>
      <c r="Q363" s="223">
        <v>8586</v>
      </c>
      <c r="R363" s="224">
        <v>0.2421875</v>
      </c>
      <c r="S363" s="223">
        <v>47520.963104999886</v>
      </c>
      <c r="T363" s="224">
        <v>0.21721801009040709</v>
      </c>
      <c r="U363" s="223">
        <v>16604</v>
      </c>
      <c r="V363" s="224">
        <v>9.2224707275358586E-2</v>
      </c>
      <c r="W363" s="223">
        <v>3207</v>
      </c>
      <c r="X363" s="224">
        <v>-0.23606479275845638</v>
      </c>
      <c r="Y363" s="223">
        <v>9595</v>
      </c>
      <c r="Z363" s="224">
        <v>0.10694508537148129</v>
      </c>
      <c r="AA363" s="223">
        <v>18115</v>
      </c>
      <c r="AB363" s="224">
        <v>0.6508703180534039</v>
      </c>
      <c r="AC363" s="223">
        <v>2150</v>
      </c>
      <c r="AD363" s="224">
        <v>0.14240170031880983</v>
      </c>
      <c r="AE363" s="223">
        <v>1755</v>
      </c>
      <c r="AF363" s="224">
        <v>0.32653061224489788</v>
      </c>
      <c r="AG363" s="223">
        <v>0</v>
      </c>
      <c r="AH363" s="224" t="s">
        <v>121</v>
      </c>
      <c r="AI363" s="223">
        <v>0</v>
      </c>
      <c r="AJ363" s="224" t="s">
        <v>121</v>
      </c>
      <c r="AK363" s="223">
        <v>1049</v>
      </c>
      <c r="AL363" s="224">
        <v>0.48163841807909602</v>
      </c>
      <c r="AM363" s="223">
        <v>338</v>
      </c>
      <c r="AN363" s="224">
        <v>-0.25055432372505548</v>
      </c>
      <c r="AO363" s="223">
        <v>177</v>
      </c>
      <c r="AP363" s="224">
        <v>0.28260869565217384</v>
      </c>
      <c r="AQ363" s="223">
        <v>264</v>
      </c>
      <c r="AR363" s="224">
        <v>-0.18518518518518523</v>
      </c>
      <c r="AS363" s="223">
        <v>174347</v>
      </c>
      <c r="AT363" s="224">
        <v>0.23186439719920027</v>
      </c>
      <c r="AU363" s="225">
        <v>202069</v>
      </c>
      <c r="AV363" s="226">
        <v>0.19511589257092843</v>
      </c>
    </row>
    <row r="364" spans="2:49" hidden="1" outlineLevel="1" x14ac:dyDescent="0.2">
      <c r="B364" s="43" t="s">
        <v>50</v>
      </c>
      <c r="C364" s="223">
        <v>28044</v>
      </c>
      <c r="D364" s="224">
        <v>0.10080075365049468</v>
      </c>
      <c r="E364" s="223">
        <v>3154</v>
      </c>
      <c r="F364" s="224">
        <v>5.981182795698925E-2</v>
      </c>
      <c r="G364" s="223">
        <v>5007</v>
      </c>
      <c r="H364" s="224">
        <v>0.1912919343326196</v>
      </c>
      <c r="I364" s="223">
        <v>36711</v>
      </c>
      <c r="J364" s="224">
        <v>0.17055672469867988</v>
      </c>
      <c r="K364" s="223">
        <v>5129</v>
      </c>
      <c r="L364" s="224">
        <v>0.30608607079195305</v>
      </c>
      <c r="M364" s="223">
        <v>55066</v>
      </c>
      <c r="N364" s="224">
        <v>7.0385848964914066E-2</v>
      </c>
      <c r="O364" s="223">
        <v>216</v>
      </c>
      <c r="P364" s="224">
        <v>-0.44473007712082258</v>
      </c>
      <c r="Q364" s="223">
        <v>6950</v>
      </c>
      <c r="R364" s="224">
        <v>0.216097987751531</v>
      </c>
      <c r="S364" s="223">
        <v>56025.372748435926</v>
      </c>
      <c r="T364" s="224">
        <v>0.34177875806530222</v>
      </c>
      <c r="U364" s="223">
        <v>21615</v>
      </c>
      <c r="V364" s="224">
        <v>0.33690004948045527</v>
      </c>
      <c r="W364" s="223">
        <v>4621</v>
      </c>
      <c r="X364" s="224">
        <v>-6.2106758676679474E-2</v>
      </c>
      <c r="Y364" s="223">
        <v>9987</v>
      </c>
      <c r="Z364" s="224">
        <v>9.7955145118733489E-2</v>
      </c>
      <c r="AA364" s="223">
        <v>19802</v>
      </c>
      <c r="AB364" s="224">
        <v>0.7125313499956758</v>
      </c>
      <c r="AC364" s="223">
        <v>1616</v>
      </c>
      <c r="AD364" s="224">
        <v>-0.1565762004175365</v>
      </c>
      <c r="AE364" s="223">
        <v>2232</v>
      </c>
      <c r="AF364" s="224">
        <v>0.38805970149253732</v>
      </c>
      <c r="AG364" s="223">
        <v>0</v>
      </c>
      <c r="AH364" s="224" t="s">
        <v>121</v>
      </c>
      <c r="AI364" s="223">
        <v>0</v>
      </c>
      <c r="AJ364" s="224" t="s">
        <v>121</v>
      </c>
      <c r="AK364" s="223">
        <v>807</v>
      </c>
      <c r="AL364" s="224">
        <v>0.84246575342465757</v>
      </c>
      <c r="AM364" s="223">
        <v>341</v>
      </c>
      <c r="AN364" s="224">
        <v>-1.729106628242072E-2</v>
      </c>
      <c r="AO364" s="223">
        <v>144</v>
      </c>
      <c r="AP364" s="224">
        <v>-0.59663865546218486</v>
      </c>
      <c r="AQ364" s="223">
        <v>288</v>
      </c>
      <c r="AR364" s="224">
        <v>-0.24804177545691908</v>
      </c>
      <c r="AS364" s="223">
        <v>173687.89870164826</v>
      </c>
      <c r="AT364" s="224">
        <v>0.18297412138082647</v>
      </c>
      <c r="AU364" s="225">
        <v>201731.99950240192</v>
      </c>
      <c r="AV364" s="226">
        <v>0.17082424149237196</v>
      </c>
    </row>
    <row r="365" spans="2:49" hidden="1" outlineLevel="1" x14ac:dyDescent="0.2">
      <c r="B365" s="43" t="s">
        <v>51</v>
      </c>
      <c r="C365" s="223">
        <v>41444</v>
      </c>
      <c r="D365" s="224">
        <v>0.15115826898505635</v>
      </c>
      <c r="E365" s="223">
        <v>4364</v>
      </c>
      <c r="F365" s="224">
        <v>0.31962503779860896</v>
      </c>
      <c r="G365" s="223">
        <v>3960</v>
      </c>
      <c r="H365" s="224">
        <v>1.5174506828528056E-3</v>
      </c>
      <c r="I365" s="223">
        <v>26878</v>
      </c>
      <c r="J365" s="224">
        <v>0.22775443084231672</v>
      </c>
      <c r="K365" s="223">
        <v>6747</v>
      </c>
      <c r="L365" s="224">
        <v>5.3231345613487413E-2</v>
      </c>
      <c r="M365" s="223">
        <v>69872</v>
      </c>
      <c r="N365" s="224">
        <v>8.2078919655578231E-2</v>
      </c>
      <c r="O365" s="223">
        <v>615</v>
      </c>
      <c r="P365" s="224">
        <v>0.38513513513513509</v>
      </c>
      <c r="Q365" s="223">
        <v>10162</v>
      </c>
      <c r="R365" s="224">
        <v>0.25224892174984603</v>
      </c>
      <c r="S365" s="223">
        <v>20999.565525979586</v>
      </c>
      <c r="T365" s="224">
        <v>0.42327019174774105</v>
      </c>
      <c r="U365" s="223">
        <v>8321</v>
      </c>
      <c r="V365" s="224">
        <v>0.18263217737350756</v>
      </c>
      <c r="W365" s="223">
        <v>2156</v>
      </c>
      <c r="X365" s="224">
        <v>0.68833202819107275</v>
      </c>
      <c r="Y365" s="223">
        <v>6419</v>
      </c>
      <c r="Z365" s="224">
        <v>0.69456177402323127</v>
      </c>
      <c r="AA365" s="223">
        <v>4102</v>
      </c>
      <c r="AB365" s="224">
        <v>0.54559155990957042</v>
      </c>
      <c r="AC365" s="223">
        <v>1452</v>
      </c>
      <c r="AD365" s="224">
        <v>-0.16551724137931034</v>
      </c>
      <c r="AE365" s="223">
        <v>1041</v>
      </c>
      <c r="AF365" s="224">
        <v>8.2120582120582153E-2</v>
      </c>
      <c r="AG365" s="223">
        <v>0</v>
      </c>
      <c r="AH365" s="224" t="s">
        <v>121</v>
      </c>
      <c r="AI365" s="223">
        <v>0</v>
      </c>
      <c r="AJ365" s="224" t="s">
        <v>121</v>
      </c>
      <c r="AK365" s="223">
        <v>808</v>
      </c>
      <c r="AL365" s="224">
        <v>0.79555555555555557</v>
      </c>
      <c r="AM365" s="223">
        <v>343</v>
      </c>
      <c r="AN365" s="224">
        <v>-0.5522193211488251</v>
      </c>
      <c r="AO365" s="223">
        <v>218</v>
      </c>
      <c r="AP365" s="224">
        <v>-0.28990228013029318</v>
      </c>
      <c r="AQ365" s="223">
        <v>524</v>
      </c>
      <c r="AR365" s="224">
        <v>0.64779874213836486</v>
      </c>
      <c r="AS365" s="223">
        <v>147985.05049715424</v>
      </c>
      <c r="AT365" s="224">
        <v>0.15622747496770928</v>
      </c>
      <c r="AU365" s="225">
        <v>189429.20165542324</v>
      </c>
      <c r="AV365" s="226">
        <v>0.15511489411546342</v>
      </c>
    </row>
    <row r="366" spans="2:49" hidden="1" outlineLevel="1" x14ac:dyDescent="0.2">
      <c r="B366" s="43" t="s">
        <v>52</v>
      </c>
      <c r="C366" s="223">
        <v>45886</v>
      </c>
      <c r="D366" s="224">
        <v>7.2152904341324264E-2</v>
      </c>
      <c r="E366" s="223">
        <v>3090</v>
      </c>
      <c r="F366" s="224">
        <v>0.2439613526570048</v>
      </c>
      <c r="G366" s="223">
        <v>4424</v>
      </c>
      <c r="H366" s="224">
        <v>0.38466353677621279</v>
      </c>
      <c r="I366" s="223">
        <v>21774</v>
      </c>
      <c r="J366" s="224">
        <v>0.19218134034165568</v>
      </c>
      <c r="K366" s="223">
        <v>5240</v>
      </c>
      <c r="L366" s="224">
        <v>4.9679487179487225E-2</v>
      </c>
      <c r="M366" s="223">
        <v>76975</v>
      </c>
      <c r="N366" s="224">
        <v>5.4076630241283841E-2</v>
      </c>
      <c r="O366" s="223">
        <v>584</v>
      </c>
      <c r="P366" s="224">
        <v>0.22947368421052627</v>
      </c>
      <c r="Q366" s="223">
        <v>12032</v>
      </c>
      <c r="R366" s="224">
        <v>0.42880893005581289</v>
      </c>
      <c r="S366" s="223">
        <v>3501.0506917831331</v>
      </c>
      <c r="T366" s="224">
        <v>0.58065663349507979</v>
      </c>
      <c r="U366" s="223">
        <v>119</v>
      </c>
      <c r="V366" s="224">
        <v>-0.63043478260869568</v>
      </c>
      <c r="W366" s="223">
        <v>111</v>
      </c>
      <c r="X366" s="224">
        <v>6.9285714285714288</v>
      </c>
      <c r="Y366" s="223">
        <v>3258</v>
      </c>
      <c r="Z366" s="224">
        <v>0.75255513717052169</v>
      </c>
      <c r="AA366" s="223">
        <v>6</v>
      </c>
      <c r="AB366" s="224">
        <v>-0.7</v>
      </c>
      <c r="AC366" s="223">
        <v>1831</v>
      </c>
      <c r="AD366" s="224">
        <v>0.38397581254724122</v>
      </c>
      <c r="AE366" s="223">
        <v>730</v>
      </c>
      <c r="AF366" s="224">
        <v>-9.8765432098765427E-2</v>
      </c>
      <c r="AG366" s="223">
        <v>0</v>
      </c>
      <c r="AH366" s="224" t="s">
        <v>121</v>
      </c>
      <c r="AI366" s="223">
        <v>0</v>
      </c>
      <c r="AJ366" s="224" t="s">
        <v>121</v>
      </c>
      <c r="AK366" s="223">
        <v>567</v>
      </c>
      <c r="AL366" s="224">
        <v>-0.2645914396887159</v>
      </c>
      <c r="AM366" s="223">
        <v>277</v>
      </c>
      <c r="AN366" s="224">
        <v>-0.51742160278745652</v>
      </c>
      <c r="AO366" s="223">
        <v>254</v>
      </c>
      <c r="AP366" s="224">
        <v>6.2761506276150625E-2</v>
      </c>
      <c r="AQ366" s="223">
        <v>290</v>
      </c>
      <c r="AR366" s="224">
        <v>-0.16905444126074498</v>
      </c>
      <c r="AS366" s="223">
        <v>131569.07068665882</v>
      </c>
      <c r="AT366" s="224">
        <v>0.12315508640761252</v>
      </c>
      <c r="AU366" s="225">
        <v>177455.14283956311</v>
      </c>
      <c r="AV366" s="226">
        <v>0.10950721165369082</v>
      </c>
    </row>
    <row r="367" spans="2:49" hidden="1" outlineLevel="1" x14ac:dyDescent="0.2">
      <c r="B367" s="43" t="s">
        <v>53</v>
      </c>
      <c r="C367" s="223">
        <v>61473</v>
      </c>
      <c r="D367" s="224">
        <v>0.17249995231646609</v>
      </c>
      <c r="E367" s="223">
        <v>3527</v>
      </c>
      <c r="F367" s="224">
        <v>0.54896794027228801</v>
      </c>
      <c r="G367" s="223">
        <v>4756</v>
      </c>
      <c r="H367" s="224">
        <v>0.1418967587034814</v>
      </c>
      <c r="I367" s="223">
        <v>21058</v>
      </c>
      <c r="J367" s="224">
        <v>0.18403148720832152</v>
      </c>
      <c r="K367" s="223">
        <v>9415</v>
      </c>
      <c r="L367" s="224">
        <v>0.56577415599534353</v>
      </c>
      <c r="M367" s="223">
        <v>70714</v>
      </c>
      <c r="N367" s="224">
        <v>4.0323725685076361E-3</v>
      </c>
      <c r="O367" s="223">
        <v>393</v>
      </c>
      <c r="P367" s="224">
        <v>-0.33726812816188867</v>
      </c>
      <c r="Q367" s="223">
        <v>17459</v>
      </c>
      <c r="R367" s="224">
        <v>0.67295898811805288</v>
      </c>
      <c r="S367" s="223">
        <v>2928.0158892571421</v>
      </c>
      <c r="T367" s="224">
        <v>0.68657748865202173</v>
      </c>
      <c r="U367" s="223">
        <v>116</v>
      </c>
      <c r="V367" s="224">
        <v>-0.52459016393442626</v>
      </c>
      <c r="W367" s="223">
        <v>11</v>
      </c>
      <c r="X367" s="224">
        <v>2.6666666666666665</v>
      </c>
      <c r="Y367" s="223">
        <v>2762</v>
      </c>
      <c r="Z367" s="224">
        <v>0.87381275440976935</v>
      </c>
      <c r="AA367" s="223">
        <v>36</v>
      </c>
      <c r="AB367" s="224">
        <v>1.25</v>
      </c>
      <c r="AC367" s="223">
        <v>1316</v>
      </c>
      <c r="AD367" s="224">
        <v>5.8728881737731387E-2</v>
      </c>
      <c r="AE367" s="223">
        <v>665</v>
      </c>
      <c r="AF367" s="224">
        <v>-0.19588875453446186</v>
      </c>
      <c r="AG367" s="223">
        <v>0</v>
      </c>
      <c r="AH367" s="224" t="s">
        <v>121</v>
      </c>
      <c r="AI367" s="223">
        <v>0</v>
      </c>
      <c r="AJ367" s="224" t="s">
        <v>121</v>
      </c>
      <c r="AK367" s="223">
        <v>803</v>
      </c>
      <c r="AL367" s="224">
        <v>-2.311435523114358E-2</v>
      </c>
      <c r="AM367" s="223">
        <v>323</v>
      </c>
      <c r="AN367" s="224">
        <v>-0.26086956521739135</v>
      </c>
      <c r="AO367" s="223">
        <v>266</v>
      </c>
      <c r="AP367" s="224">
        <v>0.14655172413793105</v>
      </c>
      <c r="AQ367" s="223">
        <v>463</v>
      </c>
      <c r="AR367" s="224">
        <v>0.2446236559139785</v>
      </c>
      <c r="AS367" s="223">
        <v>134088.09873177466</v>
      </c>
      <c r="AT367" s="224">
        <v>0.14244573364623547</v>
      </c>
      <c r="AU367" s="225">
        <v>195561.27123172692</v>
      </c>
      <c r="AV367" s="226">
        <v>0.1517264384490522</v>
      </c>
    </row>
    <row r="368" spans="2:49" hidden="1" outlineLevel="1" x14ac:dyDescent="0.2">
      <c r="B368" s="43" t="s">
        <v>54</v>
      </c>
      <c r="C368" s="223">
        <v>46821</v>
      </c>
      <c r="D368" s="224">
        <v>0.10338407880473199</v>
      </c>
      <c r="E368" s="223">
        <v>4418</v>
      </c>
      <c r="F368" s="224">
        <v>0.51821305841924392</v>
      </c>
      <c r="G368" s="223">
        <v>5795</v>
      </c>
      <c r="H368" s="224">
        <v>0.28691983122362874</v>
      </c>
      <c r="I368" s="223">
        <v>23004</v>
      </c>
      <c r="J368" s="224">
        <v>0.4222826758995919</v>
      </c>
      <c r="K368" s="223">
        <v>5719</v>
      </c>
      <c r="L368" s="224">
        <v>0.38474576271186445</v>
      </c>
      <c r="M368" s="223">
        <v>95773</v>
      </c>
      <c r="N368" s="224">
        <v>0.32356274184632383</v>
      </c>
      <c r="O368" s="223">
        <v>405</v>
      </c>
      <c r="P368" s="224">
        <v>-0.36220472440944884</v>
      </c>
      <c r="Q368" s="223">
        <v>10620</v>
      </c>
      <c r="R368" s="224">
        <v>0.3904163393558524</v>
      </c>
      <c r="S368" s="223">
        <v>4446.0968522574994</v>
      </c>
      <c r="T368" s="224">
        <v>0.95153536833885344</v>
      </c>
      <c r="U368" s="223">
        <v>84</v>
      </c>
      <c r="V368" s="224">
        <v>-0.64853556485355646</v>
      </c>
      <c r="W368" s="223">
        <v>22</v>
      </c>
      <c r="X368" s="224">
        <v>-0.46341463414634143</v>
      </c>
      <c r="Y368" s="223">
        <v>4316</v>
      </c>
      <c r="Z368" s="224">
        <v>1.2088024564994884</v>
      </c>
      <c r="AA368" s="223">
        <v>24</v>
      </c>
      <c r="AB368" s="224">
        <v>-0.38461538461538458</v>
      </c>
      <c r="AC368" s="223">
        <v>1547</v>
      </c>
      <c r="AD368" s="224">
        <v>0.34404865334491741</v>
      </c>
      <c r="AE368" s="223">
        <v>763</v>
      </c>
      <c r="AF368" s="224">
        <v>-6.951219512195117E-2</v>
      </c>
      <c r="AG368" s="223">
        <v>0</v>
      </c>
      <c r="AH368" s="224" t="s">
        <v>121</v>
      </c>
      <c r="AI368" s="223">
        <v>0</v>
      </c>
      <c r="AJ368" s="224" t="s">
        <v>121</v>
      </c>
      <c r="AK368" s="223">
        <v>564</v>
      </c>
      <c r="AL368" s="224">
        <v>-0.23577235772357719</v>
      </c>
      <c r="AM368" s="223">
        <v>573</v>
      </c>
      <c r="AN368" s="224">
        <v>0.56986301369863024</v>
      </c>
      <c r="AO368" s="223">
        <v>285</v>
      </c>
      <c r="AP368" s="224">
        <v>-0.34931506849315064</v>
      </c>
      <c r="AQ368" s="223">
        <v>412</v>
      </c>
      <c r="AR368" s="224">
        <v>0.10160427807486627</v>
      </c>
      <c r="AS368" s="223">
        <v>154325.54506826427</v>
      </c>
      <c r="AT368" s="224">
        <v>0.3475695654198816</v>
      </c>
      <c r="AU368" s="225">
        <v>201146.64845234307</v>
      </c>
      <c r="AV368" s="226">
        <v>0.28155221600873537</v>
      </c>
    </row>
    <row r="369" spans="2:49" hidden="1" outlineLevel="1" x14ac:dyDescent="0.2">
      <c r="B369" s="43" t="s">
        <v>55</v>
      </c>
      <c r="C369" s="223">
        <v>34470</v>
      </c>
      <c r="D369" s="224">
        <v>0.12511016091653882</v>
      </c>
      <c r="E369" s="223">
        <v>2958</v>
      </c>
      <c r="F369" s="224">
        <v>0.14695618456766191</v>
      </c>
      <c r="G369" s="223">
        <v>2746</v>
      </c>
      <c r="H369" s="224">
        <v>9.4459944200876889E-2</v>
      </c>
      <c r="I369" s="223">
        <v>20810</v>
      </c>
      <c r="J369" s="224">
        <v>0.39299819265011049</v>
      </c>
      <c r="K369" s="223">
        <v>5440</v>
      </c>
      <c r="L369" s="224">
        <v>-1.769591910436985E-2</v>
      </c>
      <c r="M369" s="223">
        <v>69130</v>
      </c>
      <c r="N369" s="224">
        <v>7.8875085835570236E-2</v>
      </c>
      <c r="O369" s="223">
        <v>575</v>
      </c>
      <c r="P369" s="224">
        <v>-0.22402159244264508</v>
      </c>
      <c r="Q369" s="223">
        <v>10007</v>
      </c>
      <c r="R369" s="224">
        <v>0.28624678663239078</v>
      </c>
      <c r="S369" s="223">
        <v>3601.9404132968239</v>
      </c>
      <c r="T369" s="224">
        <v>1.0664529204956916</v>
      </c>
      <c r="U369" s="223">
        <v>85</v>
      </c>
      <c r="V369" s="224">
        <v>-0.7068965517241379</v>
      </c>
      <c r="W369" s="223">
        <v>40</v>
      </c>
      <c r="X369" s="224">
        <v>0.17647058823529416</v>
      </c>
      <c r="Y369" s="223">
        <v>3474</v>
      </c>
      <c r="Z369" s="224">
        <v>1.4708392603129443</v>
      </c>
      <c r="AA369" s="223">
        <v>2</v>
      </c>
      <c r="AB369" s="224">
        <v>-0.75</v>
      </c>
      <c r="AC369" s="223">
        <v>1130</v>
      </c>
      <c r="AD369" s="224">
        <v>0.20985010706638119</v>
      </c>
      <c r="AE369" s="223">
        <v>612</v>
      </c>
      <c r="AF369" s="224">
        <v>-0.13559322033898302</v>
      </c>
      <c r="AG369" s="223">
        <v>0</v>
      </c>
      <c r="AH369" s="224" t="s">
        <v>121</v>
      </c>
      <c r="AI369" s="223">
        <v>0</v>
      </c>
      <c r="AJ369" s="224" t="s">
        <v>121</v>
      </c>
      <c r="AK369" s="223">
        <v>442</v>
      </c>
      <c r="AL369" s="224">
        <v>-6.5539112050739923E-2</v>
      </c>
      <c r="AM369" s="223">
        <v>447</v>
      </c>
      <c r="AN369" s="224">
        <v>0.30320699708454812</v>
      </c>
      <c r="AO369" s="223">
        <v>223</v>
      </c>
      <c r="AP369" s="224">
        <v>-0.21754385964912282</v>
      </c>
      <c r="AQ369" s="223">
        <v>292</v>
      </c>
      <c r="AR369" s="224">
        <v>-5.5016181229773475E-2</v>
      </c>
      <c r="AS369" s="223">
        <v>118413.75636610463</v>
      </c>
      <c r="AT369" s="224">
        <v>0.1501026064838511</v>
      </c>
      <c r="AU369" s="225">
        <v>152883.88147626555</v>
      </c>
      <c r="AV369" s="226">
        <v>0.14437230059093542</v>
      </c>
    </row>
    <row r="370" spans="2:49" hidden="1" outlineLevel="1" x14ac:dyDescent="0.2">
      <c r="B370" s="43" t="s">
        <v>56</v>
      </c>
      <c r="C370" s="223">
        <v>35004</v>
      </c>
      <c r="D370" s="224">
        <v>-1.0627473148671518E-2</v>
      </c>
      <c r="E370" s="223">
        <v>3039</v>
      </c>
      <c r="F370" s="224">
        <v>0.19598583234946876</v>
      </c>
      <c r="G370" s="223">
        <v>3170</v>
      </c>
      <c r="H370" s="224">
        <v>0.42664266426642672</v>
      </c>
      <c r="I370" s="223">
        <v>21806</v>
      </c>
      <c r="J370" s="224">
        <v>0.12193867050833496</v>
      </c>
      <c r="K370" s="223">
        <v>11511</v>
      </c>
      <c r="L370" s="224">
        <v>0.32097773697498289</v>
      </c>
      <c r="M370" s="223">
        <v>74342</v>
      </c>
      <c r="N370" s="224">
        <v>0.23761008173933318</v>
      </c>
      <c r="O370" s="223">
        <v>764</v>
      </c>
      <c r="P370" s="224">
        <v>0.24227642276422756</v>
      </c>
      <c r="Q370" s="223">
        <v>7943</v>
      </c>
      <c r="R370" s="224">
        <v>0.31267559081143603</v>
      </c>
      <c r="S370" s="223">
        <v>3026.9471445883983</v>
      </c>
      <c r="T370" s="224">
        <v>0.90276154438825618</v>
      </c>
      <c r="U370" s="223">
        <v>142</v>
      </c>
      <c r="V370" s="224">
        <v>8.3969465648854991E-2</v>
      </c>
      <c r="W370" s="223">
        <v>33</v>
      </c>
      <c r="X370" s="224">
        <v>-0.15384615384615385</v>
      </c>
      <c r="Y370" s="223">
        <v>2844</v>
      </c>
      <c r="Z370" s="224">
        <v>1.0170212765957447</v>
      </c>
      <c r="AA370" s="223">
        <v>7</v>
      </c>
      <c r="AB370" s="224">
        <v>-0.46153846153846156</v>
      </c>
      <c r="AC370" s="223">
        <v>1326</v>
      </c>
      <c r="AD370" s="224">
        <v>-8.2987551867219955E-2</v>
      </c>
      <c r="AE370" s="223">
        <v>900</v>
      </c>
      <c r="AF370" s="224">
        <v>6.7114093959732557E-3</v>
      </c>
      <c r="AG370" s="223">
        <v>0</v>
      </c>
      <c r="AH370" s="224" t="s">
        <v>121</v>
      </c>
      <c r="AI370" s="223">
        <v>0</v>
      </c>
      <c r="AJ370" s="224" t="s">
        <v>121</v>
      </c>
      <c r="AK370" s="223">
        <v>563</v>
      </c>
      <c r="AL370" s="224">
        <v>0.21861471861471871</v>
      </c>
      <c r="AM370" s="223">
        <v>282</v>
      </c>
      <c r="AN370" s="224">
        <v>3.558718861210064E-3</v>
      </c>
      <c r="AO370" s="223">
        <v>260</v>
      </c>
      <c r="AP370" s="224">
        <v>-5.7971014492753659E-2</v>
      </c>
      <c r="AQ370" s="223">
        <v>329</v>
      </c>
      <c r="AR370" s="224">
        <v>0.23684210526315796</v>
      </c>
      <c r="AS370" s="223">
        <v>129263.11896381598</v>
      </c>
      <c r="AT370" s="224">
        <v>0.23264995991129545</v>
      </c>
      <c r="AU370" s="225">
        <v>164267.10833634285</v>
      </c>
      <c r="AV370" s="226">
        <v>0.17127501748450591</v>
      </c>
    </row>
    <row r="371" spans="2:49" s="222" customFormat="1" ht="15" customHeight="1" collapsed="1" x14ac:dyDescent="0.2">
      <c r="B371" s="30" t="s">
        <v>181</v>
      </c>
      <c r="C371" s="31">
        <v>192310</v>
      </c>
      <c r="D371" s="32">
        <v>9.4455162680052052E-2</v>
      </c>
      <c r="E371" s="31">
        <v>26442</v>
      </c>
      <c r="F371" s="32">
        <v>0.10000832015974703</v>
      </c>
      <c r="G371" s="31">
        <v>30484</v>
      </c>
      <c r="H371" s="32">
        <v>0.1073011260443153</v>
      </c>
      <c r="I371" s="31">
        <v>204882</v>
      </c>
      <c r="J371" s="32">
        <v>9.8262673478030083E-2</v>
      </c>
      <c r="K371" s="31">
        <v>62550</v>
      </c>
      <c r="L371" s="32">
        <v>0.54037481222449335</v>
      </c>
      <c r="M371" s="31">
        <v>381281</v>
      </c>
      <c r="N371" s="32">
        <v>0.22523932401209557</v>
      </c>
      <c r="O371" s="31">
        <v>2800</v>
      </c>
      <c r="P371" s="32">
        <v>-0.28825622775800708</v>
      </c>
      <c r="Q371" s="31">
        <v>59772</v>
      </c>
      <c r="R371" s="32">
        <v>9.1965362271182682E-2</v>
      </c>
      <c r="S371" s="31">
        <v>261035.65779635514</v>
      </c>
      <c r="T371" s="32">
        <v>0.16475678931898652</v>
      </c>
      <c r="U371" s="31">
        <v>103550</v>
      </c>
      <c r="V371" s="32">
        <v>0.14785172704296556</v>
      </c>
      <c r="W371" s="31">
        <v>27509</v>
      </c>
      <c r="X371" s="32">
        <v>-7.2959493158994415E-2</v>
      </c>
      <c r="Y371" s="31">
        <v>59667</v>
      </c>
      <c r="Z371" s="32">
        <v>0.27731038468948688</v>
      </c>
      <c r="AA371" s="31">
        <v>70307</v>
      </c>
      <c r="AB371" s="32">
        <v>0.22258159876188977</v>
      </c>
      <c r="AC371" s="31">
        <v>11711</v>
      </c>
      <c r="AD371" s="32">
        <v>0.47716952573158422</v>
      </c>
      <c r="AE371" s="31">
        <v>8504</v>
      </c>
      <c r="AF371" s="32">
        <v>-0.10568934693448317</v>
      </c>
      <c r="AG371" s="31">
        <v>0</v>
      </c>
      <c r="AH371" s="32" t="e">
        <v>#DIV/0!</v>
      </c>
      <c r="AI371" s="31">
        <v>0</v>
      </c>
      <c r="AJ371" s="32" t="e">
        <v>#DIV/0!</v>
      </c>
      <c r="AK371" s="31">
        <v>4054</v>
      </c>
      <c r="AL371" s="32">
        <v>0.11129385964912286</v>
      </c>
      <c r="AM371" s="31">
        <v>4430</v>
      </c>
      <c r="AN371" s="32">
        <v>-0.22416812609457093</v>
      </c>
      <c r="AO371" s="31">
        <v>1537</v>
      </c>
      <c r="AP371" s="32">
        <v>0.25983606557377059</v>
      </c>
      <c r="AQ371" s="31">
        <v>2996</v>
      </c>
      <c r="AR371" s="32">
        <v>0.2936096718480139</v>
      </c>
      <c r="AS371" s="31">
        <v>1062490.4072259858</v>
      </c>
      <c r="AT371" s="32">
        <v>0.17655557716244918</v>
      </c>
      <c r="AU371" s="31">
        <v>1254801.0308319551</v>
      </c>
      <c r="AV371" s="32">
        <v>0.16318288368508682</v>
      </c>
      <c r="AW371" s="216"/>
    </row>
    <row r="372" spans="2:49" hidden="1" outlineLevel="1" x14ac:dyDescent="0.2">
      <c r="B372" s="43" t="s">
        <v>58</v>
      </c>
      <c r="C372" s="223">
        <v>38597</v>
      </c>
      <c r="D372" s="224">
        <v>0.60319833852544136</v>
      </c>
      <c r="E372" s="223">
        <v>3234</v>
      </c>
      <c r="F372" s="224">
        <v>0.25934579439252325</v>
      </c>
      <c r="G372" s="223">
        <v>4704</v>
      </c>
      <c r="H372" s="224">
        <v>0.36426914153132262</v>
      </c>
      <c r="I372" s="223">
        <v>30502</v>
      </c>
      <c r="J372" s="224">
        <v>0.3100545462354507</v>
      </c>
      <c r="K372" s="223">
        <v>18772</v>
      </c>
      <c r="L372" s="224">
        <v>1.1661666282021694</v>
      </c>
      <c r="M372" s="223">
        <v>53080</v>
      </c>
      <c r="N372" s="224">
        <v>0.17602747313614708</v>
      </c>
      <c r="O372" s="223">
        <v>434</v>
      </c>
      <c r="P372" s="224">
        <v>4.8309178743961345E-2</v>
      </c>
      <c r="Q372" s="223">
        <v>10256</v>
      </c>
      <c r="R372" s="224">
        <v>1.5948489351163886E-2</v>
      </c>
      <c r="S372" s="223">
        <v>23067.151466577019</v>
      </c>
      <c r="T372" s="224">
        <v>0.31140629858749502</v>
      </c>
      <c r="U372" s="223">
        <v>9804</v>
      </c>
      <c r="V372" s="224">
        <v>0.15804394046775339</v>
      </c>
      <c r="W372" s="223">
        <v>2905</v>
      </c>
      <c r="X372" s="224">
        <v>0.38004750593824221</v>
      </c>
      <c r="Y372" s="223">
        <v>6176</v>
      </c>
      <c r="Z372" s="224">
        <v>0.61337513061650983</v>
      </c>
      <c r="AA372" s="223">
        <v>4181</v>
      </c>
      <c r="AB372" s="224">
        <v>0.31065830721003129</v>
      </c>
      <c r="AC372" s="223">
        <v>1414</v>
      </c>
      <c r="AD372" s="224">
        <v>2.0938628158844841E-2</v>
      </c>
      <c r="AE372" s="223">
        <v>823</v>
      </c>
      <c r="AF372" s="224">
        <v>-0.15242018537590118</v>
      </c>
      <c r="AG372" s="223">
        <v>0</v>
      </c>
      <c r="AH372" s="224" t="s">
        <v>121</v>
      </c>
      <c r="AI372" s="223">
        <v>0</v>
      </c>
      <c r="AJ372" s="224" t="s">
        <v>121</v>
      </c>
      <c r="AK372" s="223">
        <v>523</v>
      </c>
      <c r="AL372" s="224">
        <v>-0.22403560830860536</v>
      </c>
      <c r="AM372" s="223">
        <v>386</v>
      </c>
      <c r="AN372" s="224">
        <v>-0.3577371048252912</v>
      </c>
      <c r="AO372" s="223">
        <v>180</v>
      </c>
      <c r="AP372" s="224">
        <v>-2.1739130434782594E-2</v>
      </c>
      <c r="AQ372" s="223">
        <v>967</v>
      </c>
      <c r="AR372" s="224">
        <v>2.6628787878787881</v>
      </c>
      <c r="AS372" s="223">
        <v>148344.05130424566</v>
      </c>
      <c r="AT372" s="224">
        <v>0.28681978534130348</v>
      </c>
      <c r="AU372" s="225">
        <v>186941.65450258419</v>
      </c>
      <c r="AV372" s="226">
        <v>0.3414830779203053</v>
      </c>
    </row>
    <row r="373" spans="2:49" hidden="1" outlineLevel="1" x14ac:dyDescent="0.2">
      <c r="B373" s="43" t="s">
        <v>59</v>
      </c>
      <c r="C373" s="223">
        <v>24292</v>
      </c>
      <c r="D373" s="224">
        <v>-0.25537197682616564</v>
      </c>
      <c r="E373" s="223">
        <v>3943</v>
      </c>
      <c r="F373" s="224">
        <v>-0.12221727515583258</v>
      </c>
      <c r="G373" s="223">
        <v>4255</v>
      </c>
      <c r="H373" s="224">
        <v>-4.6177986998430898E-2</v>
      </c>
      <c r="I373" s="223">
        <v>30988</v>
      </c>
      <c r="J373" s="224">
        <v>7.4330883372625056E-2</v>
      </c>
      <c r="K373" s="223">
        <v>10420</v>
      </c>
      <c r="L373" s="224">
        <v>0.26517727051966977</v>
      </c>
      <c r="M373" s="223">
        <v>51945</v>
      </c>
      <c r="N373" s="224">
        <v>0.1650518099851972</v>
      </c>
      <c r="O373" s="223">
        <v>321</v>
      </c>
      <c r="P373" s="224">
        <v>-0.26712328767123283</v>
      </c>
      <c r="Q373" s="223">
        <v>8661</v>
      </c>
      <c r="R373" s="224">
        <v>5.3009118541033518E-2</v>
      </c>
      <c r="S373" s="223">
        <v>49402.630214692173</v>
      </c>
      <c r="T373" s="224">
        <v>0.24339174069278569</v>
      </c>
      <c r="U373" s="223">
        <v>19843</v>
      </c>
      <c r="V373" s="224">
        <v>0.42447954055994264</v>
      </c>
      <c r="W373" s="223">
        <v>5170</v>
      </c>
      <c r="X373" s="224">
        <v>5.1026631429152314E-2</v>
      </c>
      <c r="Y373" s="223">
        <v>10300</v>
      </c>
      <c r="Z373" s="224">
        <v>0.15470852017937209</v>
      </c>
      <c r="AA373" s="223">
        <v>14089</v>
      </c>
      <c r="AB373" s="224">
        <v>0.17771462007857552</v>
      </c>
      <c r="AC373" s="223">
        <v>1666</v>
      </c>
      <c r="AD373" s="224">
        <v>0.2874806800618237</v>
      </c>
      <c r="AE373" s="223">
        <v>941</v>
      </c>
      <c r="AF373" s="224">
        <v>-0.37098930481283421</v>
      </c>
      <c r="AG373" s="223">
        <v>0</v>
      </c>
      <c r="AH373" s="224" t="s">
        <v>121</v>
      </c>
      <c r="AI373" s="223">
        <v>0</v>
      </c>
      <c r="AJ373" s="224" t="s">
        <v>121</v>
      </c>
      <c r="AK373" s="223">
        <v>648</v>
      </c>
      <c r="AL373" s="224">
        <v>0.69633507853403143</v>
      </c>
      <c r="AM373" s="223">
        <v>944</v>
      </c>
      <c r="AN373" s="224">
        <v>0.19493670886075942</v>
      </c>
      <c r="AO373" s="223">
        <v>182</v>
      </c>
      <c r="AP373" s="224">
        <v>0.22147651006711411</v>
      </c>
      <c r="AQ373" s="223">
        <v>347</v>
      </c>
      <c r="AR373" s="224">
        <v>2.0588235294117574E-2</v>
      </c>
      <c r="AS373" s="223">
        <v>164664.90621039906</v>
      </c>
      <c r="AT373" s="224">
        <v>0.14774100048429539</v>
      </c>
      <c r="AU373" s="225">
        <v>188956.65083842221</v>
      </c>
      <c r="AV373" s="226">
        <v>7.3055614848305028E-2</v>
      </c>
    </row>
    <row r="374" spans="2:49" hidden="1" outlineLevel="1" x14ac:dyDescent="0.2">
      <c r="B374" s="43" t="s">
        <v>60</v>
      </c>
      <c r="C374" s="223">
        <v>19052</v>
      </c>
      <c r="D374" s="224">
        <v>4.2117930204572884E-2</v>
      </c>
      <c r="E374" s="223">
        <v>4298</v>
      </c>
      <c r="F374" s="224">
        <v>0.11404872991187154</v>
      </c>
      <c r="G374" s="223">
        <v>4713</v>
      </c>
      <c r="H374" s="224">
        <v>2.256454762421356E-2</v>
      </c>
      <c r="I374" s="223">
        <v>26958</v>
      </c>
      <c r="J374" s="224">
        <v>8.2868045792327871E-2</v>
      </c>
      <c r="K374" s="223">
        <v>10066</v>
      </c>
      <c r="L374" s="224">
        <v>0.45147801009372746</v>
      </c>
      <c r="M374" s="223">
        <v>56259</v>
      </c>
      <c r="N374" s="224">
        <v>0.37576113271220013</v>
      </c>
      <c r="O374" s="223">
        <v>303</v>
      </c>
      <c r="P374" s="224">
        <v>-0.65450399087799316</v>
      </c>
      <c r="Q374" s="223">
        <v>9553</v>
      </c>
      <c r="R374" s="224">
        <v>0.37552195824334045</v>
      </c>
      <c r="S374" s="223">
        <v>45084.584689755036</v>
      </c>
      <c r="T374" s="224">
        <v>0.26551553847156995</v>
      </c>
      <c r="U374" s="223">
        <v>17421</v>
      </c>
      <c r="V374" s="224">
        <v>0.32247779549077649</v>
      </c>
      <c r="W374" s="223">
        <v>4679</v>
      </c>
      <c r="X374" s="224">
        <v>-4.2953569237062839E-2</v>
      </c>
      <c r="Y374" s="223">
        <v>10132</v>
      </c>
      <c r="Z374" s="224">
        <v>0.30516552879041603</v>
      </c>
      <c r="AA374" s="223">
        <v>12852</v>
      </c>
      <c r="AB374" s="224">
        <v>0.31142857142857139</v>
      </c>
      <c r="AC374" s="223">
        <v>1361</v>
      </c>
      <c r="AD374" s="224">
        <v>0.37197580645161299</v>
      </c>
      <c r="AE374" s="223">
        <v>1168</v>
      </c>
      <c r="AF374" s="224">
        <v>-0.18378756114605166</v>
      </c>
      <c r="AG374" s="223">
        <v>0</v>
      </c>
      <c r="AH374" s="224" t="s">
        <v>121</v>
      </c>
      <c r="AI374" s="223">
        <v>0</v>
      </c>
      <c r="AJ374" s="224" t="s">
        <v>121</v>
      </c>
      <c r="AK374" s="223">
        <v>645</v>
      </c>
      <c r="AL374" s="224">
        <v>1.0093457943925235</v>
      </c>
      <c r="AM374" s="223">
        <v>910</v>
      </c>
      <c r="AN374" s="224">
        <v>-0.15032679738562094</v>
      </c>
      <c r="AO374" s="223">
        <v>170</v>
      </c>
      <c r="AP374" s="224">
        <v>0.11111111111111116</v>
      </c>
      <c r="AQ374" s="223">
        <v>281</v>
      </c>
      <c r="AR374" s="224">
        <v>4.0740740740740744E-2</v>
      </c>
      <c r="AS374" s="223">
        <v>161771.44665315517</v>
      </c>
      <c r="AT374" s="224">
        <v>0.25515132676814178</v>
      </c>
      <c r="AU374" s="225">
        <v>180823.48877108539</v>
      </c>
      <c r="AV374" s="226">
        <v>0.22868761406513727</v>
      </c>
    </row>
    <row r="375" spans="2:49" hidden="1" outlineLevel="1" x14ac:dyDescent="0.2">
      <c r="B375" s="43" t="s">
        <v>61</v>
      </c>
      <c r="C375" s="223">
        <v>21343</v>
      </c>
      <c r="D375" s="224">
        <v>8.8428782701820641E-2</v>
      </c>
      <c r="E375" s="223">
        <v>5107</v>
      </c>
      <c r="F375" s="224">
        <v>0.24926614481409004</v>
      </c>
      <c r="G375" s="223">
        <v>5186</v>
      </c>
      <c r="H375" s="224">
        <v>8.6300795978215383E-2</v>
      </c>
      <c r="I375" s="223">
        <v>34660</v>
      </c>
      <c r="J375" s="224">
        <v>0.12063112289437106</v>
      </c>
      <c r="K375" s="223">
        <v>5765</v>
      </c>
      <c r="L375" s="224">
        <v>0.29842342342342332</v>
      </c>
      <c r="M375" s="223">
        <v>56359</v>
      </c>
      <c r="N375" s="224">
        <v>0.29355734581927506</v>
      </c>
      <c r="O375" s="223">
        <v>538</v>
      </c>
      <c r="P375" s="224">
        <v>4.6692607003891107E-2</v>
      </c>
      <c r="Q375" s="223">
        <v>10560</v>
      </c>
      <c r="R375" s="224">
        <v>0.23754834173209893</v>
      </c>
      <c r="S375" s="223">
        <v>47931.65619840633</v>
      </c>
      <c r="T375" s="224">
        <v>0.2296944822882796</v>
      </c>
      <c r="U375" s="223">
        <v>18076</v>
      </c>
      <c r="V375" s="224">
        <v>0.27394460497568529</v>
      </c>
      <c r="W375" s="223">
        <v>4353</v>
      </c>
      <c r="X375" s="224">
        <v>-7.9509410023260729E-2</v>
      </c>
      <c r="Y375" s="223">
        <v>11507</v>
      </c>
      <c r="Z375" s="224">
        <v>0.46176321138211374</v>
      </c>
      <c r="AA375" s="223">
        <v>13995</v>
      </c>
      <c r="AB375" s="224">
        <v>0.14826058418116173</v>
      </c>
      <c r="AC375" s="223">
        <v>1732</v>
      </c>
      <c r="AD375" s="224">
        <v>0.51398601398601396</v>
      </c>
      <c r="AE375" s="223">
        <v>1679</v>
      </c>
      <c r="AF375" s="224">
        <v>0.13292847503373828</v>
      </c>
      <c r="AG375" s="223">
        <v>0</v>
      </c>
      <c r="AH375" s="224" t="s">
        <v>121</v>
      </c>
      <c r="AI375" s="223">
        <v>0</v>
      </c>
      <c r="AJ375" s="224" t="s">
        <v>121</v>
      </c>
      <c r="AK375" s="223">
        <v>642</v>
      </c>
      <c r="AL375" s="224">
        <v>-1.834862385321101E-2</v>
      </c>
      <c r="AM375" s="223">
        <v>626</v>
      </c>
      <c r="AN375" s="224">
        <v>-0.51771956856702617</v>
      </c>
      <c r="AO375" s="223">
        <v>203</v>
      </c>
      <c r="AP375" s="224">
        <v>0.35333333333333328</v>
      </c>
      <c r="AQ375" s="223">
        <v>376</v>
      </c>
      <c r="AR375" s="224">
        <v>7.1225071225071268E-2</v>
      </c>
      <c r="AS375" s="223">
        <v>171366.36351006039</v>
      </c>
      <c r="AT375" s="224">
        <v>0.2161476198319674</v>
      </c>
      <c r="AU375" s="225">
        <v>192709.45193884306</v>
      </c>
      <c r="AV375" s="226">
        <v>0.20054497267952098</v>
      </c>
    </row>
    <row r="376" spans="2:49" collapsed="1" x14ac:dyDescent="0.25">
      <c r="B376" s="145">
        <v>1987</v>
      </c>
      <c r="C376" s="232">
        <v>424148</v>
      </c>
      <c r="D376" s="233">
        <v>9.5160511550686389E-2</v>
      </c>
      <c r="E376" s="232">
        <v>44943</v>
      </c>
      <c r="F376" s="233">
        <v>0.19348328332049824</v>
      </c>
      <c r="G376" s="232">
        <v>55051</v>
      </c>
      <c r="H376" s="233">
        <v>0.20959307435401642</v>
      </c>
      <c r="I376" s="232">
        <v>331052</v>
      </c>
      <c r="J376" s="233">
        <v>0.19806168867593366</v>
      </c>
      <c r="K376" s="232">
        <v>101868</v>
      </c>
      <c r="L376" s="233">
        <v>0.35478980197098053</v>
      </c>
      <c r="M376" s="232">
        <v>788191</v>
      </c>
      <c r="N376" s="233">
        <v>0.16289750981879125</v>
      </c>
      <c r="O376" s="232">
        <v>5286</v>
      </c>
      <c r="P376" s="233">
        <v>-0.18751921303412233</v>
      </c>
      <c r="Q376" s="232">
        <v>122789</v>
      </c>
      <c r="R376" s="233">
        <v>0.29434149221006467</v>
      </c>
      <c r="S376" s="232">
        <v>307519.65207818931</v>
      </c>
      <c r="T376" s="233">
        <v>0.2973862452561491</v>
      </c>
      <c r="U376" s="232">
        <v>112230</v>
      </c>
      <c r="V376" s="233">
        <v>0.25550956482828058</v>
      </c>
      <c r="W376" s="232">
        <v>27308</v>
      </c>
      <c r="X376" s="233">
        <v>4.8942042318307344E-3</v>
      </c>
      <c r="Y376" s="232">
        <v>80770</v>
      </c>
      <c r="Z376" s="233">
        <v>0.39167442020745025</v>
      </c>
      <c r="AA376" s="232">
        <v>87211</v>
      </c>
      <c r="AB376" s="233">
        <v>0.39700770499943938</v>
      </c>
      <c r="AC376" s="232">
        <v>18541</v>
      </c>
      <c r="AD376" s="233">
        <v>0.12711246200607906</v>
      </c>
      <c r="AE376" s="232">
        <v>13309</v>
      </c>
      <c r="AF376" s="233">
        <v>-1.725172517251683E-3</v>
      </c>
      <c r="AG376" s="232">
        <v>0</v>
      </c>
      <c r="AH376" s="233" t="s">
        <v>121</v>
      </c>
      <c r="AI376" s="232">
        <v>0</v>
      </c>
      <c r="AJ376" s="233" t="s">
        <v>121</v>
      </c>
      <c r="AK376" s="232">
        <v>8061</v>
      </c>
      <c r="AL376" s="233">
        <v>0.169447265341651</v>
      </c>
      <c r="AM376" s="232">
        <v>5790</v>
      </c>
      <c r="AN376" s="233">
        <v>-0.20944838885854722</v>
      </c>
      <c r="AO376" s="232">
        <v>2562</v>
      </c>
      <c r="AP376" s="233">
        <v>-0.11898211829436034</v>
      </c>
      <c r="AQ376" s="232">
        <v>4833</v>
      </c>
      <c r="AR376" s="233">
        <v>0.23290816326530606</v>
      </c>
      <c r="AS376" s="232">
        <v>1809796.9467960868</v>
      </c>
      <c r="AT376" s="233">
        <v>0.20516876032506448</v>
      </c>
      <c r="AU376" s="234">
        <v>2233945.0419565993</v>
      </c>
      <c r="AV376" s="235">
        <v>0.18261412964149404</v>
      </c>
    </row>
    <row r="377" spans="2:49" ht="15" hidden="1" customHeight="1" outlineLevel="1" x14ac:dyDescent="0.2">
      <c r="B377" s="43" t="s">
        <v>49</v>
      </c>
      <c r="C377" s="223">
        <v>27548</v>
      </c>
      <c r="D377" s="224">
        <v>0.15027767338928566</v>
      </c>
      <c r="E377" s="223">
        <v>3577</v>
      </c>
      <c r="F377" s="224">
        <v>-5.8365758754863606E-3</v>
      </c>
      <c r="G377" s="223">
        <v>3469</v>
      </c>
      <c r="H377" s="224">
        <v>-0.10730828615542976</v>
      </c>
      <c r="I377" s="223">
        <v>28520</v>
      </c>
      <c r="J377" s="224">
        <v>5.1002358490566113E-2</v>
      </c>
      <c r="K377" s="223">
        <v>7194</v>
      </c>
      <c r="L377" s="224">
        <v>0.4787255909558068</v>
      </c>
      <c r="M377" s="223">
        <v>47621</v>
      </c>
      <c r="N377" s="224">
        <v>8.6865228802921468E-2</v>
      </c>
      <c r="O377" s="223">
        <v>371</v>
      </c>
      <c r="P377" s="224">
        <v>-0.11244019138755978</v>
      </c>
      <c r="Q377" s="223">
        <v>6912</v>
      </c>
      <c r="R377" s="224">
        <v>-0.17399617590822181</v>
      </c>
      <c r="S377" s="223">
        <v>39040.634225803427</v>
      </c>
      <c r="T377" s="224">
        <v>-7.2143482454891883E-2</v>
      </c>
      <c r="U377" s="223">
        <v>15202</v>
      </c>
      <c r="V377" s="224">
        <v>-0.19378447178616887</v>
      </c>
      <c r="W377" s="223">
        <v>4198</v>
      </c>
      <c r="X377" s="224">
        <v>-0.3119160793312572</v>
      </c>
      <c r="Y377" s="223">
        <v>8668</v>
      </c>
      <c r="Z377" s="224">
        <v>0.13992635455023672</v>
      </c>
      <c r="AA377" s="223">
        <v>10973</v>
      </c>
      <c r="AB377" s="224">
        <v>0.15335295354214851</v>
      </c>
      <c r="AC377" s="223">
        <v>1882</v>
      </c>
      <c r="AD377" s="224">
        <v>0.87637088733798607</v>
      </c>
      <c r="AE377" s="223">
        <v>1323</v>
      </c>
      <c r="AF377" s="224">
        <v>-0.18884120171673824</v>
      </c>
      <c r="AG377" s="223">
        <v>0</v>
      </c>
      <c r="AH377" s="224" t="s">
        <v>121</v>
      </c>
      <c r="AI377" s="223">
        <v>0</v>
      </c>
      <c r="AJ377" s="224" t="s">
        <v>121</v>
      </c>
      <c r="AK377" s="223">
        <v>708</v>
      </c>
      <c r="AL377" s="224">
        <v>0.10108864696734066</v>
      </c>
      <c r="AM377" s="223">
        <v>451</v>
      </c>
      <c r="AN377" s="224">
        <v>-0.25577557755775582</v>
      </c>
      <c r="AO377" s="223">
        <v>138</v>
      </c>
      <c r="AP377" s="224">
        <v>-0.2068965517241379</v>
      </c>
      <c r="AQ377" s="223">
        <v>324</v>
      </c>
      <c r="AR377" s="224">
        <v>-0.18999999999999995</v>
      </c>
      <c r="AS377" s="223">
        <v>141531</v>
      </c>
      <c r="AT377" s="224">
        <v>2.1014586850192529E-2</v>
      </c>
      <c r="AU377" s="225">
        <v>169079</v>
      </c>
      <c r="AV377" s="226">
        <v>4.0057330208467912E-2</v>
      </c>
    </row>
    <row r="378" spans="2:49" ht="15" hidden="1" customHeight="1" outlineLevel="1" x14ac:dyDescent="0.2">
      <c r="B378" s="43" t="s">
        <v>50</v>
      </c>
      <c r="C378" s="223">
        <v>25476</v>
      </c>
      <c r="D378" s="224">
        <v>5.5649939916297075E-2</v>
      </c>
      <c r="E378" s="223">
        <v>2976</v>
      </c>
      <c r="F378" s="224">
        <v>4.3478260869565188E-2</v>
      </c>
      <c r="G378" s="223">
        <v>4203</v>
      </c>
      <c r="H378" s="224">
        <v>0.42522889114954232</v>
      </c>
      <c r="I378" s="223">
        <v>31362</v>
      </c>
      <c r="J378" s="224">
        <v>7.9809943533948546E-2</v>
      </c>
      <c r="K378" s="223">
        <v>3927</v>
      </c>
      <c r="L378" s="224">
        <v>0.30205570291777195</v>
      </c>
      <c r="M378" s="223">
        <v>51445</v>
      </c>
      <c r="N378" s="224">
        <v>0.21567654426012561</v>
      </c>
      <c r="O378" s="223">
        <v>389</v>
      </c>
      <c r="P378" s="224">
        <v>-0.45821727019498604</v>
      </c>
      <c r="Q378" s="223">
        <v>5715</v>
      </c>
      <c r="R378" s="224">
        <v>0.25936535918907011</v>
      </c>
      <c r="S378" s="223">
        <v>41754.553358124678</v>
      </c>
      <c r="T378" s="224">
        <v>0.24968242135466023</v>
      </c>
      <c r="U378" s="223">
        <v>16168</v>
      </c>
      <c r="V378" s="224">
        <v>0.16584943755408132</v>
      </c>
      <c r="W378" s="223">
        <v>4927</v>
      </c>
      <c r="X378" s="224">
        <v>2.0716801325875389E-2</v>
      </c>
      <c r="Y378" s="223">
        <v>9096</v>
      </c>
      <c r="Z378" s="224">
        <v>0.36679188580015021</v>
      </c>
      <c r="AA378" s="223">
        <v>11563</v>
      </c>
      <c r="AB378" s="224">
        <v>0.43443741471281472</v>
      </c>
      <c r="AC378" s="223">
        <v>1916</v>
      </c>
      <c r="AD378" s="224">
        <v>0.69257950530035339</v>
      </c>
      <c r="AE378" s="223">
        <v>1608</v>
      </c>
      <c r="AF378" s="224">
        <v>7.5187969924812581E-3</v>
      </c>
      <c r="AG378" s="223">
        <v>0</v>
      </c>
      <c r="AH378" s="224" t="s">
        <v>121</v>
      </c>
      <c r="AI378" s="223">
        <v>0</v>
      </c>
      <c r="AJ378" s="224" t="s">
        <v>121</v>
      </c>
      <c r="AK378" s="223">
        <v>438</v>
      </c>
      <c r="AL378" s="224">
        <v>-1.5730337078651679E-2</v>
      </c>
      <c r="AM378" s="223">
        <v>347</v>
      </c>
      <c r="AN378" s="224">
        <v>-0.55341055341055334</v>
      </c>
      <c r="AO378" s="223">
        <v>357</v>
      </c>
      <c r="AP378" s="224">
        <v>1.3486842105263159</v>
      </c>
      <c r="AQ378" s="223">
        <v>383</v>
      </c>
      <c r="AR378" s="224">
        <v>0.30272108843537415</v>
      </c>
      <c r="AS378" s="223">
        <v>146823.07546923432</v>
      </c>
      <c r="AT378" s="224">
        <v>0.19131621408357913</v>
      </c>
      <c r="AU378" s="225">
        <v>172299.13111917424</v>
      </c>
      <c r="AV378" s="226">
        <v>0.16910067844856047</v>
      </c>
    </row>
    <row r="379" spans="2:49" ht="15" hidden="1" customHeight="1" outlineLevel="1" x14ac:dyDescent="0.2">
      <c r="B379" s="43" t="s">
        <v>51</v>
      </c>
      <c r="C379" s="223">
        <v>36002</v>
      </c>
      <c r="D379" s="224">
        <v>8.9582955026935362E-2</v>
      </c>
      <c r="E379" s="223">
        <v>3307</v>
      </c>
      <c r="F379" s="224">
        <v>0.28079008520526716</v>
      </c>
      <c r="G379" s="223">
        <v>3954</v>
      </c>
      <c r="H379" s="224">
        <v>0.16191595650896273</v>
      </c>
      <c r="I379" s="223">
        <v>21892</v>
      </c>
      <c r="J379" s="224">
        <v>-2.355040142729703E-2</v>
      </c>
      <c r="K379" s="223">
        <v>6406</v>
      </c>
      <c r="L379" s="224">
        <v>0.4398741290177568</v>
      </c>
      <c r="M379" s="223">
        <v>64572</v>
      </c>
      <c r="N379" s="224">
        <v>0.26927839915082652</v>
      </c>
      <c r="O379" s="223">
        <v>444</v>
      </c>
      <c r="P379" s="224">
        <v>-0.19999999999999996</v>
      </c>
      <c r="Q379" s="223">
        <v>8115</v>
      </c>
      <c r="R379" s="224">
        <v>1.0082150858849781E-2</v>
      </c>
      <c r="S379" s="223">
        <v>14754.447642996465</v>
      </c>
      <c r="T379" s="224">
        <v>-0.11637756780630071</v>
      </c>
      <c r="U379" s="223">
        <v>7036</v>
      </c>
      <c r="V379" s="224">
        <v>-8.9780077619663667E-2</v>
      </c>
      <c r="W379" s="223">
        <v>1277</v>
      </c>
      <c r="X379" s="224">
        <v>-0.39306083650190116</v>
      </c>
      <c r="Y379" s="223">
        <v>3788</v>
      </c>
      <c r="Z379" s="224">
        <v>-6.9516089412920645E-2</v>
      </c>
      <c r="AA379" s="223">
        <v>2654</v>
      </c>
      <c r="AB379" s="224">
        <v>-4.9086348978860661E-2</v>
      </c>
      <c r="AC379" s="223">
        <v>1740</v>
      </c>
      <c r="AD379" s="224">
        <v>0.77914110429447847</v>
      </c>
      <c r="AE379" s="223">
        <v>962</v>
      </c>
      <c r="AF379" s="224">
        <v>6.6518847006651782E-2</v>
      </c>
      <c r="AG379" s="223">
        <v>0</v>
      </c>
      <c r="AH379" s="224" t="s">
        <v>121</v>
      </c>
      <c r="AI379" s="223">
        <v>0</v>
      </c>
      <c r="AJ379" s="224" t="s">
        <v>121</v>
      </c>
      <c r="AK379" s="223">
        <v>450</v>
      </c>
      <c r="AL379" s="224">
        <v>-0.14933837429111529</v>
      </c>
      <c r="AM379" s="223">
        <v>766</v>
      </c>
      <c r="AN379" s="224">
        <v>0.35097001763668434</v>
      </c>
      <c r="AO379" s="223">
        <v>307</v>
      </c>
      <c r="AP379" s="224">
        <v>0.18992248062015493</v>
      </c>
      <c r="AQ379" s="223">
        <v>318</v>
      </c>
      <c r="AR379" s="224">
        <v>-0.19899244332493704</v>
      </c>
      <c r="AS379" s="223">
        <v>127989.56407889123</v>
      </c>
      <c r="AT379" s="224">
        <v>0.13621332075936854</v>
      </c>
      <c r="AU379" s="225">
        <v>163991.65366184621</v>
      </c>
      <c r="AV379" s="226">
        <v>0.12563871199202947</v>
      </c>
    </row>
    <row r="380" spans="2:49" ht="15" hidden="1" customHeight="1" outlineLevel="1" x14ac:dyDescent="0.2">
      <c r="B380" s="43" t="s">
        <v>52</v>
      </c>
      <c r="C380" s="223">
        <v>42798</v>
      </c>
      <c r="D380" s="224">
        <v>0.11461832955699669</v>
      </c>
      <c r="E380" s="223">
        <v>2484</v>
      </c>
      <c r="F380" s="224">
        <v>0.2673469387755103</v>
      </c>
      <c r="G380" s="223">
        <v>3195</v>
      </c>
      <c r="H380" s="224">
        <v>-6.9598136284216627E-2</v>
      </c>
      <c r="I380" s="223">
        <v>18264</v>
      </c>
      <c r="J380" s="224">
        <v>-6.9397737694894546E-2</v>
      </c>
      <c r="K380" s="223">
        <v>4992</v>
      </c>
      <c r="L380" s="224">
        <v>0.10466917459614966</v>
      </c>
      <c r="M380" s="223">
        <v>73026</v>
      </c>
      <c r="N380" s="224">
        <v>0.5226438698915763</v>
      </c>
      <c r="O380" s="223">
        <v>475</v>
      </c>
      <c r="P380" s="224">
        <v>-0.22131147540983609</v>
      </c>
      <c r="Q380" s="223">
        <v>8421</v>
      </c>
      <c r="R380" s="224">
        <v>-0.11553408255435349</v>
      </c>
      <c r="S380" s="223">
        <v>2214.9343618302228</v>
      </c>
      <c r="T380" s="224">
        <v>0.41565480075041017</v>
      </c>
      <c r="U380" s="223">
        <v>322</v>
      </c>
      <c r="V380" s="224">
        <v>4.5454545454545414E-2</v>
      </c>
      <c r="W380" s="223">
        <v>14</v>
      </c>
      <c r="X380" s="224">
        <v>-0.65</v>
      </c>
      <c r="Y380" s="223">
        <v>1859</v>
      </c>
      <c r="Z380" s="224">
        <v>0.53890728476821192</v>
      </c>
      <c r="AA380" s="223">
        <v>20</v>
      </c>
      <c r="AB380" s="224">
        <v>4</v>
      </c>
      <c r="AC380" s="223">
        <v>1323</v>
      </c>
      <c r="AD380" s="224">
        <v>0.66624685138539053</v>
      </c>
      <c r="AE380" s="223">
        <v>810</v>
      </c>
      <c r="AF380" s="224">
        <v>-0.11956521739130432</v>
      </c>
      <c r="AG380" s="223">
        <v>0</v>
      </c>
      <c r="AH380" s="224" t="s">
        <v>121</v>
      </c>
      <c r="AI380" s="223">
        <v>0</v>
      </c>
      <c r="AJ380" s="224" t="s">
        <v>121</v>
      </c>
      <c r="AK380" s="223">
        <v>771</v>
      </c>
      <c r="AL380" s="224">
        <v>7.3816155988857934E-2</v>
      </c>
      <c r="AM380" s="223">
        <v>574</v>
      </c>
      <c r="AN380" s="224">
        <v>-0.25935483870967746</v>
      </c>
      <c r="AO380" s="223">
        <v>239</v>
      </c>
      <c r="AP380" s="224">
        <v>-0.44028103044496492</v>
      </c>
      <c r="AQ380" s="223">
        <v>349</v>
      </c>
      <c r="AR380" s="224">
        <v>-0.13613861386138615</v>
      </c>
      <c r="AS380" s="223">
        <v>117142.38957638491</v>
      </c>
      <c r="AT380" s="224">
        <v>0.25645579589733836</v>
      </c>
      <c r="AU380" s="225">
        <v>159940.50419471448</v>
      </c>
      <c r="AV380" s="226">
        <v>0.21508217284951714</v>
      </c>
    </row>
    <row r="381" spans="2:49" ht="15" hidden="1" customHeight="1" outlineLevel="1" x14ac:dyDescent="0.2">
      <c r="B381" s="43" t="s">
        <v>53</v>
      </c>
      <c r="C381" s="223">
        <v>52429</v>
      </c>
      <c r="D381" s="224">
        <v>3.2026298177237011E-2</v>
      </c>
      <c r="E381" s="223">
        <v>2277</v>
      </c>
      <c r="F381" s="224">
        <v>-6.3733552631578982E-2</v>
      </c>
      <c r="G381" s="223">
        <v>4165</v>
      </c>
      <c r="H381" s="224">
        <v>0.20619750941210535</v>
      </c>
      <c r="I381" s="223">
        <v>17785</v>
      </c>
      <c r="J381" s="224">
        <v>-7.2925354462051728E-2</v>
      </c>
      <c r="K381" s="223">
        <v>6013</v>
      </c>
      <c r="L381" s="224">
        <v>4.4286210489753453E-2</v>
      </c>
      <c r="M381" s="223">
        <v>70430</v>
      </c>
      <c r="N381" s="224">
        <v>0.50305177344316876</v>
      </c>
      <c r="O381" s="223">
        <v>593</v>
      </c>
      <c r="P381" s="224">
        <v>0.17658730158730163</v>
      </c>
      <c r="Q381" s="223">
        <v>10436</v>
      </c>
      <c r="R381" s="224">
        <v>-4.833120554440995E-2</v>
      </c>
      <c r="S381" s="223">
        <v>1736.0695900176672</v>
      </c>
      <c r="T381" s="224">
        <v>7.9767930713489088E-2</v>
      </c>
      <c r="U381" s="223">
        <v>244</v>
      </c>
      <c r="V381" s="224">
        <v>-0.59128978224455619</v>
      </c>
      <c r="W381" s="223">
        <v>3</v>
      </c>
      <c r="X381" s="224">
        <v>-0.85714285714285721</v>
      </c>
      <c r="Y381" s="223">
        <v>1474</v>
      </c>
      <c r="Z381" s="224">
        <v>0.51802265705458295</v>
      </c>
      <c r="AA381" s="223">
        <v>16</v>
      </c>
      <c r="AB381" s="224">
        <v>0.45454545454545459</v>
      </c>
      <c r="AC381" s="223">
        <v>1243</v>
      </c>
      <c r="AD381" s="224">
        <v>0.7408963585434174</v>
      </c>
      <c r="AE381" s="223">
        <v>827</v>
      </c>
      <c r="AF381" s="224">
        <v>-0.12579281183932345</v>
      </c>
      <c r="AG381" s="223">
        <v>0</v>
      </c>
      <c r="AH381" s="224" t="s">
        <v>121</v>
      </c>
      <c r="AI381" s="223">
        <v>0</v>
      </c>
      <c r="AJ381" s="224" t="s">
        <v>121</v>
      </c>
      <c r="AK381" s="223">
        <v>822</v>
      </c>
      <c r="AL381" s="224">
        <v>-0.11038961038961037</v>
      </c>
      <c r="AM381" s="223">
        <v>437</v>
      </c>
      <c r="AN381" s="224">
        <v>-0.11538461538461542</v>
      </c>
      <c r="AO381" s="223">
        <v>232</v>
      </c>
      <c r="AP381" s="224">
        <v>-0.36956521739130432</v>
      </c>
      <c r="AQ381" s="223">
        <v>372</v>
      </c>
      <c r="AR381" s="224">
        <v>-0.52061855670103085</v>
      </c>
      <c r="AS381" s="223">
        <v>117369.33736346358</v>
      </c>
      <c r="AT381" s="224">
        <v>0.23566125965991525</v>
      </c>
      <c r="AU381" s="225">
        <v>169798.36938976179</v>
      </c>
      <c r="AV381" s="226">
        <v>0.16470096103860943</v>
      </c>
    </row>
    <row r="382" spans="2:49" ht="15" hidden="1" customHeight="1" outlineLevel="1" x14ac:dyDescent="0.2">
      <c r="B382" s="43" t="s">
        <v>54</v>
      </c>
      <c r="C382" s="223">
        <v>42434</v>
      </c>
      <c r="D382" s="224">
        <v>9.0147719974309481E-2</v>
      </c>
      <c r="E382" s="223">
        <v>2910</v>
      </c>
      <c r="F382" s="224">
        <v>3.1023784901758056E-3</v>
      </c>
      <c r="G382" s="223">
        <v>4503</v>
      </c>
      <c r="H382" s="224">
        <v>-2.0448118338046606E-2</v>
      </c>
      <c r="I382" s="223">
        <v>16174</v>
      </c>
      <c r="J382" s="224">
        <v>2.9928680590932233E-2</v>
      </c>
      <c r="K382" s="223">
        <v>4130</v>
      </c>
      <c r="L382" s="224">
        <v>-7.9358002674988826E-2</v>
      </c>
      <c r="M382" s="223">
        <v>72360</v>
      </c>
      <c r="N382" s="224">
        <v>0.60978865406006677</v>
      </c>
      <c r="O382" s="223">
        <v>635</v>
      </c>
      <c r="P382" s="224">
        <v>0.41425389755011133</v>
      </c>
      <c r="Q382" s="223">
        <v>7638</v>
      </c>
      <c r="R382" s="224">
        <v>-0.21135776974703147</v>
      </c>
      <c r="S382" s="223">
        <v>2278.2558412159428</v>
      </c>
      <c r="T382" s="224">
        <v>1.5712835471843092</v>
      </c>
      <c r="U382" s="223">
        <v>239</v>
      </c>
      <c r="V382" s="224">
        <v>2.8548387096774195</v>
      </c>
      <c r="W382" s="223">
        <v>41</v>
      </c>
      <c r="X382" s="224">
        <v>0.95238095238095233</v>
      </c>
      <c r="Y382" s="223">
        <v>1954</v>
      </c>
      <c r="Z382" s="224">
        <v>1.4486215538847116</v>
      </c>
      <c r="AA382" s="223">
        <v>39</v>
      </c>
      <c r="AB382" s="224">
        <v>5.5</v>
      </c>
      <c r="AC382" s="223">
        <v>1151</v>
      </c>
      <c r="AD382" s="224">
        <v>0.63262411347517733</v>
      </c>
      <c r="AE382" s="223">
        <v>820</v>
      </c>
      <c r="AF382" s="224">
        <v>-3.6427732079906017E-2</v>
      </c>
      <c r="AG382" s="223">
        <v>0</v>
      </c>
      <c r="AH382" s="224" t="s">
        <v>121</v>
      </c>
      <c r="AI382" s="223">
        <v>0</v>
      </c>
      <c r="AJ382" s="224" t="s">
        <v>121</v>
      </c>
      <c r="AK382" s="223">
        <v>738</v>
      </c>
      <c r="AL382" s="224">
        <v>0.42471042471042475</v>
      </c>
      <c r="AM382" s="223">
        <v>365</v>
      </c>
      <c r="AN382" s="224">
        <v>-0.42155309033280508</v>
      </c>
      <c r="AO382" s="223">
        <v>438</v>
      </c>
      <c r="AP382" s="224">
        <v>8.1481481481481488E-2</v>
      </c>
      <c r="AQ382" s="223">
        <v>374</v>
      </c>
      <c r="AR382" s="224">
        <v>-0.40822784810126578</v>
      </c>
      <c r="AS382" s="223">
        <v>114521.39394390288</v>
      </c>
      <c r="AT382" s="224">
        <v>0.31031840842298397</v>
      </c>
      <c r="AU382" s="225">
        <v>156955.48409162284</v>
      </c>
      <c r="AV382" s="226">
        <v>0.24247689839532161</v>
      </c>
    </row>
    <row r="383" spans="2:49" ht="15" hidden="1" customHeight="1" outlineLevel="1" x14ac:dyDescent="0.2">
      <c r="B383" s="43" t="s">
        <v>55</v>
      </c>
      <c r="C383" s="223">
        <v>30637</v>
      </c>
      <c r="D383" s="224">
        <v>-1.8170747340084614E-2</v>
      </c>
      <c r="E383" s="223">
        <v>2579</v>
      </c>
      <c r="F383" s="224">
        <v>0.15702108568864959</v>
      </c>
      <c r="G383" s="223">
        <v>2509</v>
      </c>
      <c r="H383" s="224">
        <v>-9.0612540775643402E-2</v>
      </c>
      <c r="I383" s="223">
        <v>14939</v>
      </c>
      <c r="J383" s="224">
        <v>6.5549215406562E-2</v>
      </c>
      <c r="K383" s="223">
        <v>5538</v>
      </c>
      <c r="L383" s="224">
        <v>0.27281084808090084</v>
      </c>
      <c r="M383" s="223">
        <v>64076</v>
      </c>
      <c r="N383" s="224">
        <v>0.87252695870715091</v>
      </c>
      <c r="O383" s="223">
        <v>741</v>
      </c>
      <c r="P383" s="224">
        <v>0.60043196544276456</v>
      </c>
      <c r="Q383" s="223">
        <v>7780</v>
      </c>
      <c r="R383" s="224">
        <v>0.1211990200317048</v>
      </c>
      <c r="S383" s="223">
        <v>1743.0546699475767</v>
      </c>
      <c r="T383" s="224">
        <v>0.13636186325135191</v>
      </c>
      <c r="U383" s="223">
        <v>290</v>
      </c>
      <c r="V383" s="224">
        <v>3.4615384615384617</v>
      </c>
      <c r="W383" s="223">
        <v>34</v>
      </c>
      <c r="X383" s="224">
        <v>1.6153846153846154</v>
      </c>
      <c r="Y383" s="223">
        <v>1406</v>
      </c>
      <c r="Z383" s="224">
        <v>-2.2253129346314293E-2</v>
      </c>
      <c r="AA383" s="223">
        <v>8</v>
      </c>
      <c r="AB383" s="224">
        <v>-0.5</v>
      </c>
      <c r="AC383" s="223">
        <v>934</v>
      </c>
      <c r="AD383" s="224">
        <v>0.37151248164464024</v>
      </c>
      <c r="AE383" s="223">
        <v>708</v>
      </c>
      <c r="AF383" s="224">
        <v>-0.19270239452679594</v>
      </c>
      <c r="AG383" s="223">
        <v>0</v>
      </c>
      <c r="AH383" s="224" t="s">
        <v>121</v>
      </c>
      <c r="AI383" s="223">
        <v>0</v>
      </c>
      <c r="AJ383" s="224" t="s">
        <v>121</v>
      </c>
      <c r="AK383" s="223">
        <v>473</v>
      </c>
      <c r="AL383" s="224">
        <v>1.0745614035087718</v>
      </c>
      <c r="AM383" s="223">
        <v>343</v>
      </c>
      <c r="AN383" s="224">
        <v>-0.34790874524714832</v>
      </c>
      <c r="AO383" s="223">
        <v>285</v>
      </c>
      <c r="AP383" s="224">
        <v>-4.0404040404040442E-2</v>
      </c>
      <c r="AQ383" s="223">
        <v>309</v>
      </c>
      <c r="AR383" s="224">
        <v>-7.7611940298507487E-2</v>
      </c>
      <c r="AS383" s="223">
        <v>102959.2974561851</v>
      </c>
      <c r="AT383" s="224">
        <v>0.48234432985696629</v>
      </c>
      <c r="AU383" s="225">
        <v>133596.27928543778</v>
      </c>
      <c r="AV383" s="226">
        <v>0.32718798689690543</v>
      </c>
    </row>
    <row r="384" spans="2:49" ht="15" hidden="1" customHeight="1" outlineLevel="1" x14ac:dyDescent="0.2">
      <c r="B384" s="43" t="s">
        <v>56</v>
      </c>
      <c r="C384" s="223">
        <v>35380</v>
      </c>
      <c r="D384" s="224">
        <v>0.36402189837304344</v>
      </c>
      <c r="E384" s="223">
        <v>2541</v>
      </c>
      <c r="F384" s="224">
        <v>0.11938325991189425</v>
      </c>
      <c r="G384" s="223">
        <v>2222</v>
      </c>
      <c r="H384" s="224">
        <v>-7.6475477971737371E-2</v>
      </c>
      <c r="I384" s="223">
        <v>19436</v>
      </c>
      <c r="J384" s="224">
        <v>-0.10358822986809335</v>
      </c>
      <c r="K384" s="223">
        <v>8714</v>
      </c>
      <c r="L384" s="224">
        <v>0.20525587828492386</v>
      </c>
      <c r="M384" s="223">
        <v>60069</v>
      </c>
      <c r="N384" s="224">
        <v>0.48285566170480632</v>
      </c>
      <c r="O384" s="223">
        <v>615</v>
      </c>
      <c r="P384" s="224">
        <v>1.0847457627118646</v>
      </c>
      <c r="Q384" s="223">
        <v>6051</v>
      </c>
      <c r="R384" s="224">
        <v>-0.3929574638844302</v>
      </c>
      <c r="S384" s="223">
        <v>1590.8179106917842</v>
      </c>
      <c r="T384" s="224">
        <v>-0.69705919705303954</v>
      </c>
      <c r="U384" s="223">
        <v>131</v>
      </c>
      <c r="V384" s="224">
        <v>-0.89676910953506694</v>
      </c>
      <c r="W384" s="223">
        <v>39</v>
      </c>
      <c r="X384" s="224">
        <v>-0.94205052005943535</v>
      </c>
      <c r="Y384" s="223">
        <v>1410</v>
      </c>
      <c r="Z384" s="224">
        <v>-0.34326967862133206</v>
      </c>
      <c r="AA384" s="223">
        <v>13</v>
      </c>
      <c r="AB384" s="224">
        <v>-0.98846495119787048</v>
      </c>
      <c r="AC384" s="223">
        <v>1446</v>
      </c>
      <c r="AD384" s="224">
        <v>1.2211981566820276</v>
      </c>
      <c r="AE384" s="223">
        <v>894</v>
      </c>
      <c r="AF384" s="224">
        <v>-9.966777408637828E-3</v>
      </c>
      <c r="AG384" s="223">
        <v>0</v>
      </c>
      <c r="AH384" s="224" t="s">
        <v>121</v>
      </c>
      <c r="AI384" s="223">
        <v>0</v>
      </c>
      <c r="AJ384" s="224" t="s">
        <v>121</v>
      </c>
      <c r="AK384" s="223">
        <v>462</v>
      </c>
      <c r="AL384" s="224">
        <v>0.81176470588235294</v>
      </c>
      <c r="AM384" s="223">
        <v>281</v>
      </c>
      <c r="AN384" s="224">
        <v>-0.71001031991744068</v>
      </c>
      <c r="AO384" s="223">
        <v>276</v>
      </c>
      <c r="AP384" s="224">
        <v>0.18454935622317592</v>
      </c>
      <c r="AQ384" s="223">
        <v>266</v>
      </c>
      <c r="AR384" s="224">
        <v>-0.17391304347826086</v>
      </c>
      <c r="AS384" s="223">
        <v>104866.03915771682</v>
      </c>
      <c r="AT384" s="224">
        <v>0.1275657551744771</v>
      </c>
      <c r="AU384" s="225">
        <v>140246.40317961518</v>
      </c>
      <c r="AV384" s="226">
        <v>0.17913407817049198</v>
      </c>
    </row>
    <row r="385" spans="2:49" s="222" customFormat="1" ht="15" customHeight="1" collapsed="1" x14ac:dyDescent="0.2">
      <c r="B385" s="30" t="s">
        <v>182</v>
      </c>
      <c r="C385" s="31">
        <v>175713</v>
      </c>
      <c r="D385" s="32">
        <v>6.4920818661705182E-2</v>
      </c>
      <c r="E385" s="31">
        <v>24038</v>
      </c>
      <c r="F385" s="32">
        <v>0.27313171971823524</v>
      </c>
      <c r="G385" s="31">
        <v>27530</v>
      </c>
      <c r="H385" s="32">
        <v>3.2129869156075408E-2</v>
      </c>
      <c r="I385" s="31">
        <v>186551</v>
      </c>
      <c r="J385" s="32">
        <v>4.6258335529968608E-2</v>
      </c>
      <c r="K385" s="31">
        <v>40607</v>
      </c>
      <c r="L385" s="32">
        <v>-9.7120622568093395E-2</v>
      </c>
      <c r="M385" s="31">
        <v>311189</v>
      </c>
      <c r="N385" s="32">
        <v>9.6423110259246991E-2</v>
      </c>
      <c r="O385" s="31">
        <v>3934</v>
      </c>
      <c r="P385" s="32">
        <v>4.4714881780250346</v>
      </c>
      <c r="Q385" s="31">
        <v>54738</v>
      </c>
      <c r="R385" s="32">
        <v>-9.7462447855694245E-2</v>
      </c>
      <c r="S385" s="31">
        <v>224111.72889490367</v>
      </c>
      <c r="T385" s="32">
        <v>0.22074789824346275</v>
      </c>
      <c r="U385" s="31">
        <v>90212</v>
      </c>
      <c r="V385" s="32">
        <v>0.19646149153171799</v>
      </c>
      <c r="W385" s="31">
        <v>29674</v>
      </c>
      <c r="X385" s="32">
        <v>0.30613143184119029</v>
      </c>
      <c r="Y385" s="31">
        <v>46713</v>
      </c>
      <c r="Z385" s="32">
        <v>0.18597034629836506</v>
      </c>
      <c r="AA385" s="31">
        <v>57507</v>
      </c>
      <c r="AB385" s="32">
        <v>0.24800885435881859</v>
      </c>
      <c r="AC385" s="31">
        <v>7928</v>
      </c>
      <c r="AD385" s="32">
        <v>0.13614216107767274</v>
      </c>
      <c r="AE385" s="31">
        <v>9509</v>
      </c>
      <c r="AF385" s="32">
        <v>0.15218708348479337</v>
      </c>
      <c r="AG385" s="31">
        <v>0</v>
      </c>
      <c r="AH385" s="32" t="e">
        <v>#DIV/0!</v>
      </c>
      <c r="AI385" s="31">
        <v>0</v>
      </c>
      <c r="AJ385" s="32" t="e">
        <v>#DIV/0!</v>
      </c>
      <c r="AK385" s="31">
        <v>3648</v>
      </c>
      <c r="AL385" s="32">
        <v>0.29087048832271756</v>
      </c>
      <c r="AM385" s="31">
        <v>5710</v>
      </c>
      <c r="AN385" s="32">
        <v>-2.1254713747000387E-2</v>
      </c>
      <c r="AO385" s="31">
        <v>1220</v>
      </c>
      <c r="AP385" s="32">
        <v>-0.14982578397212543</v>
      </c>
      <c r="AQ385" s="31">
        <v>2316</v>
      </c>
      <c r="AR385" s="32">
        <v>-0.21438263229308008</v>
      </c>
      <c r="AS385" s="31">
        <v>903051.6091627737</v>
      </c>
      <c r="AT385" s="32">
        <v>9.3443935282078616E-2</v>
      </c>
      <c r="AU385" s="31">
        <v>1078765.0406758157</v>
      </c>
      <c r="AV385" s="32">
        <v>8.8694927971322501E-2</v>
      </c>
      <c r="AW385" s="216"/>
    </row>
    <row r="386" spans="2:49" ht="15" hidden="1" customHeight="1" outlineLevel="1" x14ac:dyDescent="0.2">
      <c r="B386" s="43" t="s">
        <v>58</v>
      </c>
      <c r="C386" s="223">
        <v>24075</v>
      </c>
      <c r="D386" s="224">
        <v>-0.12195922535468107</v>
      </c>
      <c r="E386" s="223">
        <v>2568</v>
      </c>
      <c r="F386" s="224">
        <v>-1.2687427912341454E-2</v>
      </c>
      <c r="G386" s="223">
        <v>3448</v>
      </c>
      <c r="H386" s="224">
        <v>0.35215686274509794</v>
      </c>
      <c r="I386" s="223">
        <v>23283</v>
      </c>
      <c r="J386" s="224">
        <v>5.3767820773930719E-2</v>
      </c>
      <c r="K386" s="223">
        <v>8666</v>
      </c>
      <c r="L386" s="224">
        <v>-1.9683257918552077E-2</v>
      </c>
      <c r="M386" s="223">
        <v>45135</v>
      </c>
      <c r="N386" s="224">
        <v>0.24920428440950992</v>
      </c>
      <c r="O386" s="223">
        <v>414</v>
      </c>
      <c r="P386" s="224">
        <v>7.5324675324675239E-2</v>
      </c>
      <c r="Q386" s="223">
        <v>10095</v>
      </c>
      <c r="R386" s="224">
        <v>-0.12156282631395754</v>
      </c>
      <c r="S386" s="223">
        <v>17589.629919745283</v>
      </c>
      <c r="T386" s="224">
        <v>0.21242669841532003</v>
      </c>
      <c r="U386" s="223">
        <v>8466</v>
      </c>
      <c r="V386" s="224">
        <v>0.28662613981762908</v>
      </c>
      <c r="W386" s="223">
        <v>2105</v>
      </c>
      <c r="X386" s="224">
        <v>0.28903857930189836</v>
      </c>
      <c r="Y386" s="223">
        <v>3828</v>
      </c>
      <c r="Z386" s="224">
        <v>5.4255026163591236E-2</v>
      </c>
      <c r="AA386" s="223">
        <v>3190</v>
      </c>
      <c r="AB386" s="224">
        <v>0.19744744744744747</v>
      </c>
      <c r="AC386" s="223">
        <v>1385</v>
      </c>
      <c r="AD386" s="224">
        <v>0.61046511627906974</v>
      </c>
      <c r="AE386" s="223">
        <v>971</v>
      </c>
      <c r="AF386" s="224">
        <v>-2.0181634712411745E-2</v>
      </c>
      <c r="AG386" s="223">
        <v>0</v>
      </c>
      <c r="AH386" s="224" t="s">
        <v>121</v>
      </c>
      <c r="AI386" s="223">
        <v>0</v>
      </c>
      <c r="AJ386" s="224" t="s">
        <v>121</v>
      </c>
      <c r="AK386" s="223">
        <v>674</v>
      </c>
      <c r="AL386" s="224">
        <v>1.0179640718562872</v>
      </c>
      <c r="AM386" s="223">
        <v>601</v>
      </c>
      <c r="AN386" s="224">
        <v>-0.42870722433460073</v>
      </c>
      <c r="AO386" s="223">
        <v>184</v>
      </c>
      <c r="AP386" s="224">
        <v>-0.11961722488038273</v>
      </c>
      <c r="AQ386" s="223">
        <v>264</v>
      </c>
      <c r="AR386" s="224">
        <v>-0.25423728813559321</v>
      </c>
      <c r="AS386" s="223">
        <v>115279.58537325436</v>
      </c>
      <c r="AT386" s="224">
        <v>0.12577226929854257</v>
      </c>
      <c r="AU386" s="225">
        <v>139354.46341402899</v>
      </c>
      <c r="AV386" s="226">
        <v>7.3449705817026256E-2</v>
      </c>
    </row>
    <row r="387" spans="2:49" ht="15" hidden="1" customHeight="1" outlineLevel="1" x14ac:dyDescent="0.2">
      <c r="B387" s="43" t="s">
        <v>59</v>
      </c>
      <c r="C387" s="223">
        <v>32623</v>
      </c>
      <c r="D387" s="224">
        <v>0.43454553449716382</v>
      </c>
      <c r="E387" s="223">
        <v>4492</v>
      </c>
      <c r="F387" s="224">
        <v>0.57172848145556343</v>
      </c>
      <c r="G387" s="223">
        <v>4461</v>
      </c>
      <c r="H387" s="224">
        <v>-2.1066491112574082E-2</v>
      </c>
      <c r="I387" s="223">
        <v>28844</v>
      </c>
      <c r="J387" s="224">
        <v>3.4020433769492708E-2</v>
      </c>
      <c r="K387" s="223">
        <v>8236</v>
      </c>
      <c r="L387" s="224">
        <v>-0.15031466006396366</v>
      </c>
      <c r="M387" s="223">
        <v>44586</v>
      </c>
      <c r="N387" s="224">
        <v>0.13447494974682583</v>
      </c>
      <c r="O387" s="223">
        <v>438</v>
      </c>
      <c r="P387" s="224">
        <v>2.3435114503816794</v>
      </c>
      <c r="Q387" s="223">
        <v>8225</v>
      </c>
      <c r="R387" s="224">
        <v>-0.24810311728677215</v>
      </c>
      <c r="S387" s="223">
        <v>39732.152464810737</v>
      </c>
      <c r="T387" s="224">
        <v>8.8640220816317949E-2</v>
      </c>
      <c r="U387" s="223">
        <v>13930</v>
      </c>
      <c r="V387" s="224">
        <v>-3.0079376131458058E-2</v>
      </c>
      <c r="W387" s="223">
        <v>4919</v>
      </c>
      <c r="X387" s="224">
        <v>4.3044953350296788E-2</v>
      </c>
      <c r="Y387" s="223">
        <v>8920</v>
      </c>
      <c r="Z387" s="224">
        <v>0.13949923352069504</v>
      </c>
      <c r="AA387" s="223">
        <v>11963</v>
      </c>
      <c r="AB387" s="224">
        <v>0.24744525547445262</v>
      </c>
      <c r="AC387" s="223">
        <v>1294</v>
      </c>
      <c r="AD387" s="224">
        <v>8.9225589225589319E-2</v>
      </c>
      <c r="AE387" s="223">
        <v>1496</v>
      </c>
      <c r="AF387" s="224">
        <v>5.5751587861679663E-2</v>
      </c>
      <c r="AG387" s="223">
        <v>0</v>
      </c>
      <c r="AH387" s="224" t="s">
        <v>121</v>
      </c>
      <c r="AI387" s="223">
        <v>0</v>
      </c>
      <c r="AJ387" s="224" t="s">
        <v>121</v>
      </c>
      <c r="AK387" s="223">
        <v>382</v>
      </c>
      <c r="AL387" s="224">
        <v>0.42537313432835822</v>
      </c>
      <c r="AM387" s="223">
        <v>790</v>
      </c>
      <c r="AN387" s="224">
        <v>-2.7093596059113323E-2</v>
      </c>
      <c r="AO387" s="223">
        <v>149</v>
      </c>
      <c r="AP387" s="224">
        <v>-0.15819209039548021</v>
      </c>
      <c r="AQ387" s="223">
        <v>340</v>
      </c>
      <c r="AR387" s="224">
        <v>-0.50073421439060206</v>
      </c>
      <c r="AS387" s="223">
        <v>143468.6973288554</v>
      </c>
      <c r="AT387" s="224">
        <v>5.1715553390511815E-2</v>
      </c>
      <c r="AU387" s="225">
        <v>176092.13187438986</v>
      </c>
      <c r="AV387" s="226">
        <v>0.10641932430294587</v>
      </c>
    </row>
    <row r="388" spans="2:49" ht="15" hidden="1" customHeight="1" outlineLevel="1" x14ac:dyDescent="0.2">
      <c r="B388" s="43" t="s">
        <v>60</v>
      </c>
      <c r="C388" s="223">
        <v>18282</v>
      </c>
      <c r="D388" s="224">
        <v>-1.8310691080921426E-2</v>
      </c>
      <c r="E388" s="223">
        <v>3858</v>
      </c>
      <c r="F388" s="224">
        <v>0.36566371681415921</v>
      </c>
      <c r="G388" s="223">
        <v>4609</v>
      </c>
      <c r="H388" s="224">
        <v>-0.10988798764001551</v>
      </c>
      <c r="I388" s="223">
        <v>24895</v>
      </c>
      <c r="J388" s="224">
        <v>7.0792880258898627E-3</v>
      </c>
      <c r="K388" s="223">
        <v>6935</v>
      </c>
      <c r="L388" s="224">
        <v>-0.11180840163934425</v>
      </c>
      <c r="M388" s="223">
        <v>40893</v>
      </c>
      <c r="N388" s="224">
        <v>0.11522308279698912</v>
      </c>
      <c r="O388" s="223">
        <v>877</v>
      </c>
      <c r="P388" s="224">
        <v>10.101265822784811</v>
      </c>
      <c r="Q388" s="223">
        <v>6945</v>
      </c>
      <c r="R388" s="224">
        <v>-0.12233034247440921</v>
      </c>
      <c r="S388" s="223">
        <v>35625.469082905198</v>
      </c>
      <c r="T388" s="224">
        <v>0.16110486906981092</v>
      </c>
      <c r="U388" s="223">
        <v>13173</v>
      </c>
      <c r="V388" s="224">
        <v>0.18323901913230944</v>
      </c>
      <c r="W388" s="223">
        <v>4889</v>
      </c>
      <c r="X388" s="224">
        <v>0.11265361857077827</v>
      </c>
      <c r="Y388" s="223">
        <v>7763</v>
      </c>
      <c r="Z388" s="224">
        <v>0.17319026749282163</v>
      </c>
      <c r="AA388" s="223">
        <v>9800</v>
      </c>
      <c r="AB388" s="224">
        <v>0.1478097915202623</v>
      </c>
      <c r="AC388" s="223">
        <v>992</v>
      </c>
      <c r="AD388" s="224">
        <v>7.3593073593073655E-2</v>
      </c>
      <c r="AE388" s="223">
        <v>1431</v>
      </c>
      <c r="AF388" s="224">
        <v>0.22203245089666956</v>
      </c>
      <c r="AG388" s="223">
        <v>0</v>
      </c>
      <c r="AH388" s="224" t="s">
        <v>121</v>
      </c>
      <c r="AI388" s="223">
        <v>0</v>
      </c>
      <c r="AJ388" s="224" t="s">
        <v>121</v>
      </c>
      <c r="AK388" s="223">
        <v>321</v>
      </c>
      <c r="AL388" s="224">
        <v>-0.21323529411764708</v>
      </c>
      <c r="AM388" s="223">
        <v>1071</v>
      </c>
      <c r="AN388" s="224">
        <v>4.6904315196998336E-3</v>
      </c>
      <c r="AO388" s="223">
        <v>153</v>
      </c>
      <c r="AP388" s="224">
        <v>-6.1349693251533721E-2</v>
      </c>
      <c r="AQ388" s="223">
        <v>270</v>
      </c>
      <c r="AR388" s="224">
        <v>-0.38636363636363635</v>
      </c>
      <c r="AS388" s="223">
        <v>128886.01015918652</v>
      </c>
      <c r="AT388" s="224">
        <v>7.3649738591454073E-2</v>
      </c>
      <c r="AU388" s="225">
        <v>147167.99184849541</v>
      </c>
      <c r="AV388" s="226">
        <v>6.129918582875149E-2</v>
      </c>
    </row>
    <row r="389" spans="2:49" ht="15" hidden="1" customHeight="1" outlineLevel="1" x14ac:dyDescent="0.2">
      <c r="B389" s="43" t="s">
        <v>61</v>
      </c>
      <c r="C389" s="223">
        <v>19609</v>
      </c>
      <c r="D389" s="224">
        <v>0.13183261183261186</v>
      </c>
      <c r="E389" s="223">
        <v>4088</v>
      </c>
      <c r="F389" s="224">
        <v>0.4189517528635891</v>
      </c>
      <c r="G389" s="223">
        <v>4774</v>
      </c>
      <c r="H389" s="224">
        <v>7.5225225225225234E-2</v>
      </c>
      <c r="I389" s="223">
        <v>30929</v>
      </c>
      <c r="J389" s="224">
        <v>0.12203881734083066</v>
      </c>
      <c r="K389" s="223">
        <v>4440</v>
      </c>
      <c r="L389" s="224">
        <v>-5.8524173027989845E-2</v>
      </c>
      <c r="M389" s="223">
        <v>43569</v>
      </c>
      <c r="N389" s="224">
        <v>7.2098230763552262E-2</v>
      </c>
      <c r="O389" s="223">
        <v>514</v>
      </c>
      <c r="P389" s="224">
        <v>3.145161290322581</v>
      </c>
      <c r="Q389" s="223">
        <v>8533</v>
      </c>
      <c r="R389" s="224">
        <v>-0.17363935696300603</v>
      </c>
      <c r="S389" s="223">
        <v>38978.507986156532</v>
      </c>
      <c r="T389" s="224">
        <v>0.26284041607328379</v>
      </c>
      <c r="U389" s="223">
        <v>14189</v>
      </c>
      <c r="V389" s="224">
        <v>0.18547915448241281</v>
      </c>
      <c r="W389" s="223">
        <v>4729</v>
      </c>
      <c r="X389" s="224">
        <v>0.11533018867924527</v>
      </c>
      <c r="Y389" s="223">
        <v>7872</v>
      </c>
      <c r="Z389" s="224">
        <v>0.20717681337218208</v>
      </c>
      <c r="AA389" s="223">
        <v>12188</v>
      </c>
      <c r="AB389" s="224">
        <v>0.49803343166175029</v>
      </c>
      <c r="AC389" s="223">
        <v>1144</v>
      </c>
      <c r="AD389" s="224">
        <v>0.21443736730360929</v>
      </c>
      <c r="AE389" s="223">
        <v>1482</v>
      </c>
      <c r="AF389" s="224">
        <v>0.16235294117647059</v>
      </c>
      <c r="AG389" s="223">
        <v>0</v>
      </c>
      <c r="AH389" s="224" t="s">
        <v>121</v>
      </c>
      <c r="AI389" s="223">
        <v>0</v>
      </c>
      <c r="AJ389" s="224" t="s">
        <v>121</v>
      </c>
      <c r="AK389" s="223">
        <v>654</v>
      </c>
      <c r="AL389" s="224">
        <v>0.31854838709677424</v>
      </c>
      <c r="AM389" s="223">
        <v>1298</v>
      </c>
      <c r="AN389" s="224">
        <v>0.17148014440433212</v>
      </c>
      <c r="AO389" s="223">
        <v>150</v>
      </c>
      <c r="AP389" s="224">
        <v>-0.46808510638297873</v>
      </c>
      <c r="AQ389" s="223">
        <v>351</v>
      </c>
      <c r="AR389" s="224">
        <v>-9.9999999999999978E-2</v>
      </c>
      <c r="AS389" s="223">
        <v>140909.17970446526</v>
      </c>
      <c r="AT389" s="224">
        <v>0.1178957782817065</v>
      </c>
      <c r="AU389" s="225">
        <v>160518.3115370771</v>
      </c>
      <c r="AV389" s="226">
        <v>0.11958130414973911</v>
      </c>
    </row>
    <row r="390" spans="2:49" collapsed="1" x14ac:dyDescent="0.25">
      <c r="B390" s="145">
        <v>1986</v>
      </c>
      <c r="C390" s="232">
        <v>387293</v>
      </c>
      <c r="D390" s="233">
        <v>9.8709779913644935E-2</v>
      </c>
      <c r="E390" s="232">
        <v>37657</v>
      </c>
      <c r="F390" s="233">
        <v>0.1771859076557567</v>
      </c>
      <c r="G390" s="232">
        <v>45512</v>
      </c>
      <c r="H390" s="233">
        <v>4.3565991011648153E-2</v>
      </c>
      <c r="I390" s="232">
        <v>276323</v>
      </c>
      <c r="J390" s="233">
        <v>1.9299792320659925E-2</v>
      </c>
      <c r="K390" s="232">
        <v>75191</v>
      </c>
      <c r="L390" s="233">
        <v>7.8300899169666316E-2</v>
      </c>
      <c r="M390" s="232">
        <v>677782</v>
      </c>
      <c r="N390" s="233">
        <v>0.34416281103678603</v>
      </c>
      <c r="O390" s="232">
        <v>6506</v>
      </c>
      <c r="P390" s="233">
        <v>0.37518495032762633</v>
      </c>
      <c r="Q390" s="232">
        <v>94866</v>
      </c>
      <c r="R390" s="233">
        <v>-0.12717938337826273</v>
      </c>
      <c r="S390" s="232">
        <v>237030.14672972291</v>
      </c>
      <c r="T390" s="233">
        <v>9.975679295176243E-2</v>
      </c>
      <c r="U390" s="232">
        <v>89390</v>
      </c>
      <c r="V390" s="233">
        <v>2.9850574315372302E-2</v>
      </c>
      <c r="W390" s="232">
        <v>27175</v>
      </c>
      <c r="X390" s="233">
        <v>-5.5866309974637818E-2</v>
      </c>
      <c r="Y390" s="232">
        <v>58038</v>
      </c>
      <c r="Z390" s="233">
        <v>0.17274545858675672</v>
      </c>
      <c r="AA390" s="232">
        <v>62427</v>
      </c>
      <c r="AB390" s="233">
        <v>0.23720718221094761</v>
      </c>
      <c r="AC390" s="232">
        <v>16450</v>
      </c>
      <c r="AD390" s="233">
        <v>0.55599697313658725</v>
      </c>
      <c r="AE390" s="232">
        <v>13332</v>
      </c>
      <c r="AF390" s="233">
        <v>-1.0979228486646897E-2</v>
      </c>
      <c r="AG390" s="232">
        <v>0</v>
      </c>
      <c r="AH390" s="233" t="s">
        <v>121</v>
      </c>
      <c r="AI390" s="232">
        <v>0</v>
      </c>
      <c r="AJ390" s="233" t="s">
        <v>121</v>
      </c>
      <c r="AK390" s="232">
        <v>6893</v>
      </c>
      <c r="AL390" s="233">
        <v>0.19545612209503993</v>
      </c>
      <c r="AM390" s="232">
        <v>7324</v>
      </c>
      <c r="AN390" s="233">
        <v>-0.21943941170201431</v>
      </c>
      <c r="AO390" s="232">
        <v>2908</v>
      </c>
      <c r="AP390" s="233">
        <v>-7.535771065182828E-2</v>
      </c>
      <c r="AQ390" s="232">
        <v>3920</v>
      </c>
      <c r="AR390" s="233">
        <v>-0.27741935483870972</v>
      </c>
      <c r="AS390" s="232">
        <v>1501695.8673140008</v>
      </c>
      <c r="AT390" s="233">
        <v>0.15747954667460684</v>
      </c>
      <c r="AU390" s="234">
        <v>1888988.9660237809</v>
      </c>
      <c r="AV390" s="235">
        <v>0.14492342328919738</v>
      </c>
    </row>
    <row r="391" spans="2:49" hidden="1" outlineLevel="1" x14ac:dyDescent="0.2">
      <c r="B391" s="43" t="s">
        <v>49</v>
      </c>
      <c r="C391" s="223">
        <v>23949</v>
      </c>
      <c r="D391" s="224">
        <v>0.14593999712904915</v>
      </c>
      <c r="E391" s="223">
        <v>3598</v>
      </c>
      <c r="F391" s="224">
        <v>0.35927465054778995</v>
      </c>
      <c r="G391" s="223">
        <v>3886</v>
      </c>
      <c r="H391" s="224">
        <v>2.8387096774193932E-3</v>
      </c>
      <c r="I391" s="223">
        <v>27136</v>
      </c>
      <c r="J391" s="224">
        <v>3.0494056886795962E-2</v>
      </c>
      <c r="K391" s="223">
        <v>4865</v>
      </c>
      <c r="L391" s="224">
        <v>0.2404385517593064</v>
      </c>
      <c r="M391" s="223">
        <v>43815</v>
      </c>
      <c r="N391" s="224">
        <v>0.23027461110799119</v>
      </c>
      <c r="O391" s="223">
        <v>418</v>
      </c>
      <c r="P391" s="224" t="s">
        <v>121</v>
      </c>
      <c r="Q391" s="223">
        <v>8368</v>
      </c>
      <c r="R391" s="224">
        <v>0.10570824524312905</v>
      </c>
      <c r="S391" s="223">
        <v>42076.154542833669</v>
      </c>
      <c r="T391" s="224">
        <v>0.31495871782710583</v>
      </c>
      <c r="U391" s="223">
        <v>18856</v>
      </c>
      <c r="V391" s="224">
        <v>0.40287181013317452</v>
      </c>
      <c r="W391" s="223">
        <v>6101</v>
      </c>
      <c r="X391" s="224">
        <v>0.58880208333333339</v>
      </c>
      <c r="Y391" s="223">
        <v>7604</v>
      </c>
      <c r="Z391" s="224">
        <v>0.16286894020492437</v>
      </c>
      <c r="AA391" s="223">
        <v>9514</v>
      </c>
      <c r="AB391" s="224">
        <v>0.1633651259476645</v>
      </c>
      <c r="AC391" s="223">
        <v>1003</v>
      </c>
      <c r="AD391" s="224">
        <v>-0.19888178913738019</v>
      </c>
      <c r="AE391" s="223">
        <v>1631</v>
      </c>
      <c r="AF391" s="224">
        <v>0.35352697095435692</v>
      </c>
      <c r="AG391" s="223">
        <v>0</v>
      </c>
      <c r="AH391" s="224" t="s">
        <v>121</v>
      </c>
      <c r="AI391" s="223">
        <v>0</v>
      </c>
      <c r="AJ391" s="224" t="s">
        <v>121</v>
      </c>
      <c r="AK391" s="223">
        <v>643</v>
      </c>
      <c r="AL391" s="224">
        <v>0.49883449883449882</v>
      </c>
      <c r="AM391" s="223">
        <v>606</v>
      </c>
      <c r="AN391" s="224">
        <v>-0.18548387096774188</v>
      </c>
      <c r="AO391" s="223">
        <v>174</v>
      </c>
      <c r="AP391" s="224">
        <v>4.8192771084337283E-2</v>
      </c>
      <c r="AQ391" s="223">
        <v>400</v>
      </c>
      <c r="AR391" s="224">
        <v>9.2896174863388081E-2</v>
      </c>
      <c r="AS391" s="223">
        <v>138618</v>
      </c>
      <c r="AT391" s="224">
        <v>0.1937581274382314</v>
      </c>
      <c r="AU391" s="225">
        <v>162567</v>
      </c>
      <c r="AV391" s="226">
        <v>0.18646455210264334</v>
      </c>
    </row>
    <row r="392" spans="2:49" hidden="1" outlineLevel="1" x14ac:dyDescent="0.2">
      <c r="B392" s="43" t="s">
        <v>50</v>
      </c>
      <c r="C392" s="223">
        <v>24133</v>
      </c>
      <c r="D392" s="224">
        <v>7.6789220060681673E-2</v>
      </c>
      <c r="E392" s="223">
        <v>2852</v>
      </c>
      <c r="F392" s="224">
        <v>3.1091829356471479E-2</v>
      </c>
      <c r="G392" s="223">
        <v>2949</v>
      </c>
      <c r="H392" s="224">
        <v>0.22162386081193031</v>
      </c>
      <c r="I392" s="223">
        <v>29044</v>
      </c>
      <c r="J392" s="224">
        <v>-2.4091932394744831E-2</v>
      </c>
      <c r="K392" s="223">
        <v>3016</v>
      </c>
      <c r="L392" s="224">
        <v>-8.7167070217917697E-2</v>
      </c>
      <c r="M392" s="223">
        <v>42318</v>
      </c>
      <c r="N392" s="224">
        <v>1.2029176132966724E-2</v>
      </c>
      <c r="O392" s="223">
        <v>718</v>
      </c>
      <c r="P392" s="224" t="s">
        <v>121</v>
      </c>
      <c r="Q392" s="223">
        <v>4538</v>
      </c>
      <c r="R392" s="224">
        <v>-8.8937964264203972E-2</v>
      </c>
      <c r="S392" s="223">
        <v>33412.131470059881</v>
      </c>
      <c r="T392" s="224">
        <v>0.23548359719698397</v>
      </c>
      <c r="U392" s="223">
        <v>13868</v>
      </c>
      <c r="V392" s="224">
        <v>0.22584637143109698</v>
      </c>
      <c r="W392" s="223">
        <v>4827</v>
      </c>
      <c r="X392" s="224">
        <v>0.67024221453287192</v>
      </c>
      <c r="Y392" s="223">
        <v>6655</v>
      </c>
      <c r="Z392" s="224">
        <v>0.23538147391869324</v>
      </c>
      <c r="AA392" s="223">
        <v>8061</v>
      </c>
      <c r="AB392" s="224">
        <v>8.1432787764958325E-2</v>
      </c>
      <c r="AC392" s="223">
        <v>1132</v>
      </c>
      <c r="AD392" s="224">
        <v>0.28929384965831439</v>
      </c>
      <c r="AE392" s="223">
        <v>1596</v>
      </c>
      <c r="AF392" s="224">
        <v>0.15401301518438171</v>
      </c>
      <c r="AG392" s="223">
        <v>0</v>
      </c>
      <c r="AH392" s="224" t="s">
        <v>121</v>
      </c>
      <c r="AI392" s="223">
        <v>0</v>
      </c>
      <c r="AJ392" s="224" t="s">
        <v>121</v>
      </c>
      <c r="AK392" s="223">
        <v>445</v>
      </c>
      <c r="AL392" s="224">
        <v>2.5345622119815614E-2</v>
      </c>
      <c r="AM392" s="223">
        <v>777</v>
      </c>
      <c r="AN392" s="224">
        <v>0.90909090909090917</v>
      </c>
      <c r="AO392" s="223">
        <v>152</v>
      </c>
      <c r="AP392" s="224">
        <v>-0.32444444444444442</v>
      </c>
      <c r="AQ392" s="223">
        <v>294</v>
      </c>
      <c r="AR392" s="224">
        <v>0.12213740458015265</v>
      </c>
      <c r="AS392" s="223">
        <v>123244.41968766293</v>
      </c>
      <c r="AT392" s="224">
        <v>6.5451008093188046E-2</v>
      </c>
      <c r="AU392" s="225">
        <v>147377.49647688301</v>
      </c>
      <c r="AV392" s="226">
        <v>6.7291852800235308E-2</v>
      </c>
    </row>
    <row r="393" spans="2:49" hidden="1" outlineLevel="1" x14ac:dyDescent="0.2">
      <c r="B393" s="43" t="s">
        <v>51</v>
      </c>
      <c r="C393" s="223">
        <v>33042</v>
      </c>
      <c r="D393" s="224">
        <v>-7.1384407846664E-2</v>
      </c>
      <c r="E393" s="223">
        <v>2582</v>
      </c>
      <c r="F393" s="224">
        <v>0.12114633087277471</v>
      </c>
      <c r="G393" s="223">
        <v>3403</v>
      </c>
      <c r="H393" s="224">
        <v>-6.9964471166985565E-2</v>
      </c>
      <c r="I393" s="223">
        <v>22420</v>
      </c>
      <c r="J393" s="224">
        <v>0.12471154810875884</v>
      </c>
      <c r="K393" s="223">
        <v>4449</v>
      </c>
      <c r="L393" s="224">
        <v>-0.33517632994620439</v>
      </c>
      <c r="M393" s="223">
        <v>50873</v>
      </c>
      <c r="N393" s="224">
        <v>-5.1832109441980134E-2</v>
      </c>
      <c r="O393" s="223">
        <v>555</v>
      </c>
      <c r="P393" s="224" t="s">
        <v>121</v>
      </c>
      <c r="Q393" s="223">
        <v>8034</v>
      </c>
      <c r="R393" s="224">
        <v>8.1292059219380874E-2</v>
      </c>
      <c r="S393" s="223">
        <v>16697.683428392338</v>
      </c>
      <c r="T393" s="224">
        <v>0.3925433428065479</v>
      </c>
      <c r="U393" s="223">
        <v>7730</v>
      </c>
      <c r="V393" s="224">
        <v>0.17103469171337671</v>
      </c>
      <c r="W393" s="223">
        <v>2104</v>
      </c>
      <c r="X393" s="224">
        <v>1.0914512922465209</v>
      </c>
      <c r="Y393" s="223">
        <v>4071</v>
      </c>
      <c r="Z393" s="224">
        <v>0.42094240837696328</v>
      </c>
      <c r="AA393" s="223">
        <v>2791</v>
      </c>
      <c r="AB393" s="224">
        <v>0.83739302172481889</v>
      </c>
      <c r="AC393" s="223">
        <v>978</v>
      </c>
      <c r="AD393" s="224">
        <v>4.7109207708779355E-2</v>
      </c>
      <c r="AE393" s="223">
        <v>902</v>
      </c>
      <c r="AF393" s="224">
        <v>0.11220715166461148</v>
      </c>
      <c r="AG393" s="223">
        <v>0</v>
      </c>
      <c r="AH393" s="224" t="s">
        <v>121</v>
      </c>
      <c r="AI393" s="223">
        <v>0</v>
      </c>
      <c r="AJ393" s="224" t="s">
        <v>121</v>
      </c>
      <c r="AK393" s="223">
        <v>529</v>
      </c>
      <c r="AL393" s="224">
        <v>0.15754923413566746</v>
      </c>
      <c r="AM393" s="223">
        <v>567</v>
      </c>
      <c r="AN393" s="224">
        <v>-0.12093023255813951</v>
      </c>
      <c r="AO393" s="223">
        <v>258</v>
      </c>
      <c r="AP393" s="224">
        <v>0.21126760563380276</v>
      </c>
      <c r="AQ393" s="223">
        <v>397</v>
      </c>
      <c r="AR393" s="224">
        <v>-0.12747252747252746</v>
      </c>
      <c r="AS393" s="223">
        <v>112645.71690934905</v>
      </c>
      <c r="AT393" s="224">
        <v>3.1761427025790434E-2</v>
      </c>
      <c r="AU393" s="225">
        <v>145687.64552494124</v>
      </c>
      <c r="AV393" s="226">
        <v>6.407546228293759E-3</v>
      </c>
    </row>
    <row r="394" spans="2:49" hidden="1" outlineLevel="1" x14ac:dyDescent="0.2">
      <c r="B394" s="43" t="s">
        <v>52</v>
      </c>
      <c r="C394" s="223">
        <v>38397</v>
      </c>
      <c r="D394" s="224">
        <v>-2.7480877361835798E-2</v>
      </c>
      <c r="E394" s="223">
        <v>1960</v>
      </c>
      <c r="F394" s="224">
        <v>-0.12733748886910057</v>
      </c>
      <c r="G394" s="223">
        <v>3434</v>
      </c>
      <c r="H394" s="224">
        <v>-0.17392350252585997</v>
      </c>
      <c r="I394" s="223">
        <v>19626</v>
      </c>
      <c r="J394" s="224">
        <v>0.10931494460773239</v>
      </c>
      <c r="K394" s="223">
        <v>4519</v>
      </c>
      <c r="L394" s="224">
        <v>-0.24126930826057758</v>
      </c>
      <c r="M394" s="223">
        <v>47960</v>
      </c>
      <c r="N394" s="224">
        <v>-5.5533674675068978E-2</v>
      </c>
      <c r="O394" s="223">
        <v>610</v>
      </c>
      <c r="P394" s="224" t="s">
        <v>121</v>
      </c>
      <c r="Q394" s="223">
        <v>9521</v>
      </c>
      <c r="R394" s="224">
        <v>0.63619178553015976</v>
      </c>
      <c r="S394" s="223">
        <v>1564.6006078997016</v>
      </c>
      <c r="T394" s="224">
        <v>9.1695641097256475E-2</v>
      </c>
      <c r="U394" s="223">
        <v>308</v>
      </c>
      <c r="V394" s="224">
        <v>3.3380281690140849</v>
      </c>
      <c r="W394" s="223">
        <v>40</v>
      </c>
      <c r="X394" s="224">
        <v>1.3529411764705883</v>
      </c>
      <c r="Y394" s="223">
        <v>1208</v>
      </c>
      <c r="Z394" s="224">
        <v>-9.0361445783132543E-2</v>
      </c>
      <c r="AA394" s="223">
        <v>4</v>
      </c>
      <c r="AB394" s="224">
        <v>-0.76470588235294112</v>
      </c>
      <c r="AC394" s="223">
        <v>794</v>
      </c>
      <c r="AD394" s="224">
        <v>3.7908496732026231E-2</v>
      </c>
      <c r="AE394" s="223">
        <v>920</v>
      </c>
      <c r="AF394" s="224">
        <v>9.1340450771055792E-2</v>
      </c>
      <c r="AG394" s="223">
        <v>0</v>
      </c>
      <c r="AH394" s="224" t="s">
        <v>121</v>
      </c>
      <c r="AI394" s="223">
        <v>0</v>
      </c>
      <c r="AJ394" s="224" t="s">
        <v>121</v>
      </c>
      <c r="AK394" s="223">
        <v>718</v>
      </c>
      <c r="AL394" s="224">
        <v>0.32717190388170048</v>
      </c>
      <c r="AM394" s="223">
        <v>775</v>
      </c>
      <c r="AN394" s="224">
        <v>9.3088857545839288E-2</v>
      </c>
      <c r="AO394" s="223">
        <v>427</v>
      </c>
      <c r="AP394" s="224">
        <v>0.50352112676056349</v>
      </c>
      <c r="AQ394" s="223">
        <v>404</v>
      </c>
      <c r="AR394" s="224">
        <v>0.16426512968299711</v>
      </c>
      <c r="AS394" s="223">
        <v>93232.400183823338</v>
      </c>
      <c r="AT394" s="224">
        <v>1.8131218755622625E-2</v>
      </c>
      <c r="AU394" s="225">
        <v>131629.37270294596</v>
      </c>
      <c r="AV394" s="226">
        <v>4.3906791043355486E-3</v>
      </c>
    </row>
    <row r="395" spans="2:49" hidden="1" outlineLevel="1" x14ac:dyDescent="0.2">
      <c r="B395" s="43" t="s">
        <v>53</v>
      </c>
      <c r="C395" s="223">
        <v>50802</v>
      </c>
      <c r="D395" s="224">
        <v>5.2193363986578811E-2</v>
      </c>
      <c r="E395" s="223">
        <v>2432</v>
      </c>
      <c r="F395" s="224">
        <v>0.18982387475538154</v>
      </c>
      <c r="G395" s="223">
        <v>3453</v>
      </c>
      <c r="H395" s="224">
        <v>-0.16694813027744271</v>
      </c>
      <c r="I395" s="223">
        <v>19184</v>
      </c>
      <c r="J395" s="224">
        <v>5.4239709842281769E-2</v>
      </c>
      <c r="K395" s="223">
        <v>5758</v>
      </c>
      <c r="L395" s="224">
        <v>-4.5582628874523468E-2</v>
      </c>
      <c r="M395" s="223">
        <v>46858</v>
      </c>
      <c r="N395" s="224">
        <v>-0.132628695185384</v>
      </c>
      <c r="O395" s="223">
        <v>504</v>
      </c>
      <c r="P395" s="224" t="s">
        <v>121</v>
      </c>
      <c r="Q395" s="223">
        <v>10966</v>
      </c>
      <c r="R395" s="224">
        <v>0.51401353030512209</v>
      </c>
      <c r="S395" s="223">
        <v>1607.8173287388774</v>
      </c>
      <c r="T395" s="224">
        <v>0.46398678834457963</v>
      </c>
      <c r="U395" s="223">
        <v>597</v>
      </c>
      <c r="V395" s="224">
        <v>7.91044776119403</v>
      </c>
      <c r="W395" s="223">
        <v>21</v>
      </c>
      <c r="X395" s="224">
        <v>-0.125</v>
      </c>
      <c r="Y395" s="223">
        <v>971</v>
      </c>
      <c r="Z395" s="224">
        <v>3.1880977683315548E-2</v>
      </c>
      <c r="AA395" s="223">
        <v>11</v>
      </c>
      <c r="AB395" s="224">
        <v>-0.26666666666666672</v>
      </c>
      <c r="AC395" s="223">
        <v>714</v>
      </c>
      <c r="AD395" s="224">
        <v>0.493723849372385</v>
      </c>
      <c r="AE395" s="223">
        <v>946</v>
      </c>
      <c r="AF395" s="224">
        <v>0.3286516853932584</v>
      </c>
      <c r="AG395" s="223">
        <v>0</v>
      </c>
      <c r="AH395" s="224" t="s">
        <v>121</v>
      </c>
      <c r="AI395" s="223">
        <v>0</v>
      </c>
      <c r="AJ395" s="224" t="s">
        <v>121</v>
      </c>
      <c r="AK395" s="223">
        <v>924</v>
      </c>
      <c r="AL395" s="224">
        <v>0.13096695226438193</v>
      </c>
      <c r="AM395" s="223">
        <v>494</v>
      </c>
      <c r="AN395" s="224">
        <v>-6.2618595825426948E-2</v>
      </c>
      <c r="AO395" s="223">
        <v>368</v>
      </c>
      <c r="AP395" s="224">
        <v>-0.29770992366412219</v>
      </c>
      <c r="AQ395" s="223">
        <v>776</v>
      </c>
      <c r="AR395" s="224">
        <v>-8.9399744572158379E-3</v>
      </c>
      <c r="AS395" s="223">
        <v>94985.042580170033</v>
      </c>
      <c r="AT395" s="224">
        <v>-1.6983562823003395E-2</v>
      </c>
      <c r="AU395" s="225">
        <v>145787.09477353393</v>
      </c>
      <c r="AV395" s="226">
        <v>6.0672610923515613E-3</v>
      </c>
    </row>
    <row r="396" spans="2:49" hidden="1" outlineLevel="1" x14ac:dyDescent="0.2">
      <c r="B396" s="43" t="s">
        <v>54</v>
      </c>
      <c r="C396" s="223">
        <v>38925</v>
      </c>
      <c r="D396" s="224">
        <v>1.8789251518582795E-3</v>
      </c>
      <c r="E396" s="223">
        <v>2901</v>
      </c>
      <c r="F396" s="224">
        <v>0.20874999999999999</v>
      </c>
      <c r="G396" s="223">
        <v>4597</v>
      </c>
      <c r="H396" s="224">
        <v>-0.16630395357272398</v>
      </c>
      <c r="I396" s="223">
        <v>15704</v>
      </c>
      <c r="J396" s="224">
        <v>0.1527563679072157</v>
      </c>
      <c r="K396" s="223">
        <v>4486</v>
      </c>
      <c r="L396" s="224">
        <v>-0.15961034095166726</v>
      </c>
      <c r="M396" s="223">
        <v>44950</v>
      </c>
      <c r="N396" s="224">
        <v>-0.12917974350032935</v>
      </c>
      <c r="O396" s="223">
        <v>449</v>
      </c>
      <c r="P396" s="224" t="s">
        <v>121</v>
      </c>
      <c r="Q396" s="223">
        <v>9685</v>
      </c>
      <c r="R396" s="224">
        <v>0.69377404686953481</v>
      </c>
      <c r="S396" s="223">
        <v>886.03835376722759</v>
      </c>
      <c r="T396" s="224">
        <v>-0.42912450752747011</v>
      </c>
      <c r="U396" s="223">
        <v>62</v>
      </c>
      <c r="V396" s="224">
        <v>-6.0606060606060552E-2</v>
      </c>
      <c r="W396" s="223">
        <v>21</v>
      </c>
      <c r="X396" s="224">
        <v>-0.48780487804878048</v>
      </c>
      <c r="Y396" s="223">
        <v>798</v>
      </c>
      <c r="Z396" s="224">
        <v>-0.41323529411764703</v>
      </c>
      <c r="AA396" s="223">
        <v>6</v>
      </c>
      <c r="AB396" s="224">
        <v>-0.4</v>
      </c>
      <c r="AC396" s="223">
        <v>705</v>
      </c>
      <c r="AD396" s="224">
        <v>-0.11654135338345861</v>
      </c>
      <c r="AE396" s="223">
        <v>851</v>
      </c>
      <c r="AF396" s="224">
        <v>2.6537997587454676E-2</v>
      </c>
      <c r="AG396" s="223">
        <v>0</v>
      </c>
      <c r="AH396" s="224" t="s">
        <v>121</v>
      </c>
      <c r="AI396" s="223">
        <v>0</v>
      </c>
      <c r="AJ396" s="224" t="s">
        <v>121</v>
      </c>
      <c r="AK396" s="223">
        <v>518</v>
      </c>
      <c r="AL396" s="224">
        <v>0</v>
      </c>
      <c r="AM396" s="223">
        <v>631</v>
      </c>
      <c r="AN396" s="224">
        <v>0.19056603773584913</v>
      </c>
      <c r="AO396" s="223">
        <v>405</v>
      </c>
      <c r="AP396" s="224">
        <v>2.2727272727272707E-2</v>
      </c>
      <c r="AQ396" s="223">
        <v>632</v>
      </c>
      <c r="AR396" s="224">
        <v>3.7766830870279211E-2</v>
      </c>
      <c r="AS396" s="223">
        <v>87399.668056051771</v>
      </c>
      <c r="AT396" s="224">
        <v>-2.2863818565609151E-2</v>
      </c>
      <c r="AU396" s="225">
        <v>126324.66993497692</v>
      </c>
      <c r="AV396" s="226">
        <v>-1.5369470195458201E-2</v>
      </c>
    </row>
    <row r="397" spans="2:49" hidden="1" outlineLevel="1" x14ac:dyDescent="0.2">
      <c r="B397" s="43" t="s">
        <v>55</v>
      </c>
      <c r="C397" s="223">
        <v>31204</v>
      </c>
      <c r="D397" s="224">
        <v>8.5318771520990655E-2</v>
      </c>
      <c r="E397" s="223">
        <v>2229</v>
      </c>
      <c r="F397" s="224">
        <v>1.8273184102329809E-2</v>
      </c>
      <c r="G397" s="223">
        <v>2759</v>
      </c>
      <c r="H397" s="224">
        <v>0.28564771668219935</v>
      </c>
      <c r="I397" s="223">
        <v>14020</v>
      </c>
      <c r="J397" s="224">
        <v>1.9933071438964056E-2</v>
      </c>
      <c r="K397" s="223">
        <v>4351</v>
      </c>
      <c r="L397" s="224">
        <v>-0.27313732041430006</v>
      </c>
      <c r="M397" s="223">
        <v>34219</v>
      </c>
      <c r="N397" s="224">
        <v>-0.24908931314461269</v>
      </c>
      <c r="O397" s="223">
        <v>463</v>
      </c>
      <c r="P397" s="224" t="s">
        <v>121</v>
      </c>
      <c r="Q397" s="223">
        <v>6939</v>
      </c>
      <c r="R397" s="224">
        <v>0.347378640776699</v>
      </c>
      <c r="S397" s="223">
        <v>1533.8905029427501</v>
      </c>
      <c r="T397" s="224">
        <v>1.3071158672788092</v>
      </c>
      <c r="U397" s="223">
        <v>65</v>
      </c>
      <c r="V397" s="224">
        <v>0.54761904761904767</v>
      </c>
      <c r="W397" s="223">
        <v>13</v>
      </c>
      <c r="X397" s="224">
        <v>-0.35</v>
      </c>
      <c r="Y397" s="223">
        <v>1438</v>
      </c>
      <c r="Z397" s="224">
        <v>1.6928838951310863</v>
      </c>
      <c r="AA397" s="223">
        <v>16</v>
      </c>
      <c r="AB397" s="224">
        <v>-0.69230769230769229</v>
      </c>
      <c r="AC397" s="223">
        <v>681</v>
      </c>
      <c r="AD397" s="224">
        <v>7.4132492113564652E-2</v>
      </c>
      <c r="AE397" s="223">
        <v>877</v>
      </c>
      <c r="AF397" s="224">
        <v>0.4400656814449917</v>
      </c>
      <c r="AG397" s="223">
        <v>0</v>
      </c>
      <c r="AH397" s="224" t="s">
        <v>121</v>
      </c>
      <c r="AI397" s="223">
        <v>0</v>
      </c>
      <c r="AJ397" s="224" t="s">
        <v>121</v>
      </c>
      <c r="AK397" s="223">
        <v>228</v>
      </c>
      <c r="AL397" s="224">
        <v>-0.36312849162011174</v>
      </c>
      <c r="AM397" s="223">
        <v>526</v>
      </c>
      <c r="AN397" s="224">
        <v>-5.2252252252252274E-2</v>
      </c>
      <c r="AO397" s="223">
        <v>297</v>
      </c>
      <c r="AP397" s="224">
        <v>-2.6229508196721318E-2</v>
      </c>
      <c r="AQ397" s="223">
        <v>335</v>
      </c>
      <c r="AR397" s="224">
        <v>-2.8985507246376829E-2</v>
      </c>
      <c r="AS397" s="223">
        <v>69457.072410510591</v>
      </c>
      <c r="AT397" s="224">
        <v>-0.11247876684587621</v>
      </c>
      <c r="AU397" s="225">
        <v>100661.1577292821</v>
      </c>
      <c r="AV397" s="226">
        <v>-5.9333851793551551E-2</v>
      </c>
    </row>
    <row r="398" spans="2:49" hidden="1" outlineLevel="1" x14ac:dyDescent="0.2">
      <c r="B398" s="43" t="s">
        <v>56</v>
      </c>
      <c r="C398" s="223">
        <v>25938</v>
      </c>
      <c r="D398" s="224">
        <v>1.6458970138725659E-2</v>
      </c>
      <c r="E398" s="223">
        <v>2270</v>
      </c>
      <c r="F398" s="224">
        <v>0.19915478077126259</v>
      </c>
      <c r="G398" s="223">
        <v>2406</v>
      </c>
      <c r="H398" s="224">
        <v>2.1222410865874286E-2</v>
      </c>
      <c r="I398" s="223">
        <v>21682</v>
      </c>
      <c r="J398" s="224">
        <v>0.17415791183797258</v>
      </c>
      <c r="K398" s="223">
        <v>7230</v>
      </c>
      <c r="L398" s="224">
        <v>-0.17286351676009615</v>
      </c>
      <c r="M398" s="223">
        <v>40509</v>
      </c>
      <c r="N398" s="224">
        <v>-0.22184870721118755</v>
      </c>
      <c r="O398" s="223">
        <v>295</v>
      </c>
      <c r="P398" s="224" t="s">
        <v>121</v>
      </c>
      <c r="Q398" s="223">
        <v>9968</v>
      </c>
      <c r="R398" s="224">
        <v>0.59411482488405576</v>
      </c>
      <c r="S398" s="223">
        <v>5251.2500634333774</v>
      </c>
      <c r="T398" s="224">
        <v>4.7923954451006789</v>
      </c>
      <c r="U398" s="223">
        <v>1269</v>
      </c>
      <c r="V398" s="224">
        <v>25.4375</v>
      </c>
      <c r="W398" s="223">
        <v>673</v>
      </c>
      <c r="X398" s="224">
        <v>7.8552631578947363</v>
      </c>
      <c r="Y398" s="223">
        <v>2147</v>
      </c>
      <c r="Z398" s="224">
        <v>1.9573002754820936</v>
      </c>
      <c r="AA398" s="223">
        <v>1127</v>
      </c>
      <c r="AB398" s="224">
        <v>58.315789473684212</v>
      </c>
      <c r="AC398" s="223">
        <v>651</v>
      </c>
      <c r="AD398" s="224">
        <v>-0.16645326504481439</v>
      </c>
      <c r="AE398" s="223">
        <v>903</v>
      </c>
      <c r="AF398" s="224">
        <v>0.53050847457627115</v>
      </c>
      <c r="AG398" s="223">
        <v>0</v>
      </c>
      <c r="AH398" s="224" t="s">
        <v>121</v>
      </c>
      <c r="AI398" s="223">
        <v>0</v>
      </c>
      <c r="AJ398" s="224" t="s">
        <v>121</v>
      </c>
      <c r="AK398" s="223">
        <v>255</v>
      </c>
      <c r="AL398" s="224">
        <v>-0.42437923250564336</v>
      </c>
      <c r="AM398" s="223">
        <v>969</v>
      </c>
      <c r="AN398" s="224">
        <v>-0.50911854103343468</v>
      </c>
      <c r="AO398" s="223">
        <v>233</v>
      </c>
      <c r="AP398" s="224">
        <v>0.15346534653465338</v>
      </c>
      <c r="AQ398" s="223">
        <v>322</v>
      </c>
      <c r="AR398" s="224">
        <v>-7.4712643678160884E-2</v>
      </c>
      <c r="AS398" s="223">
        <v>93002.14969856909</v>
      </c>
      <c r="AT398" s="224">
        <v>-2.1191862204443801E-2</v>
      </c>
      <c r="AU398" s="225">
        <v>118940.16615753924</v>
      </c>
      <c r="AV398" s="226">
        <v>-1.3220229461505695E-2</v>
      </c>
    </row>
    <row r="399" spans="2:49" s="222" customFormat="1" ht="15" customHeight="1" collapsed="1" x14ac:dyDescent="0.2">
      <c r="B399" s="30" t="s">
        <v>183</v>
      </c>
      <c r="C399" s="31">
        <v>165001</v>
      </c>
      <c r="D399" s="32">
        <v>-3.7153961066243357E-2</v>
      </c>
      <c r="E399" s="31">
        <v>18881</v>
      </c>
      <c r="F399" s="32">
        <v>-3.9330416200264562E-2</v>
      </c>
      <c r="G399" s="31">
        <v>26673</v>
      </c>
      <c r="H399" s="32">
        <v>-0.18348792359261645</v>
      </c>
      <c r="I399" s="31">
        <v>178303</v>
      </c>
      <c r="J399" s="32">
        <v>1.2394957983193233E-2</v>
      </c>
      <c r="K399" s="31">
        <v>44975</v>
      </c>
      <c r="L399" s="32">
        <v>-4.5886545886545838E-2</v>
      </c>
      <c r="M399" s="31">
        <v>283822</v>
      </c>
      <c r="N399" s="32">
        <v>5.555555555555558E-2</v>
      </c>
      <c r="O399" s="31">
        <v>719</v>
      </c>
      <c r="P399" s="32" t="e">
        <v>#DIV/0!</v>
      </c>
      <c r="Q399" s="31">
        <v>60649</v>
      </c>
      <c r="R399" s="32">
        <v>0.51690760842379069</v>
      </c>
      <c r="S399" s="31">
        <v>183585.59471400984</v>
      </c>
      <c r="T399" s="32">
        <v>5.5471515519817105E-2</v>
      </c>
      <c r="U399" s="31">
        <v>75399</v>
      </c>
      <c r="V399" s="32">
        <v>5.8246431528863551E-2</v>
      </c>
      <c r="W399" s="31">
        <v>22719</v>
      </c>
      <c r="X399" s="32">
        <v>-0.19692470837751852</v>
      </c>
      <c r="Y399" s="31">
        <v>39388</v>
      </c>
      <c r="Z399" s="32">
        <v>0.23628374136848707</v>
      </c>
      <c r="AA399" s="31">
        <v>46079</v>
      </c>
      <c r="AB399" s="32">
        <v>8.3268683734160742E-2</v>
      </c>
      <c r="AC399" s="31">
        <v>6978</v>
      </c>
      <c r="AD399" s="32">
        <v>3.4544106745737491E-2</v>
      </c>
      <c r="AE399" s="31">
        <v>8253</v>
      </c>
      <c r="AF399" s="32">
        <v>0.13677685950413232</v>
      </c>
      <c r="AG399" s="31">
        <v>0</v>
      </c>
      <c r="AH399" s="32" t="e">
        <v>#DIV/0!</v>
      </c>
      <c r="AI399" s="31">
        <v>0</v>
      </c>
      <c r="AJ399" s="32" t="e">
        <v>#DIV/0!</v>
      </c>
      <c r="AK399" s="31">
        <v>2826</v>
      </c>
      <c r="AL399" s="32">
        <v>-0.35655737704918034</v>
      </c>
      <c r="AM399" s="31">
        <v>5834</v>
      </c>
      <c r="AN399" s="32">
        <v>-0.32903967797584821</v>
      </c>
      <c r="AO399" s="31">
        <v>1435</v>
      </c>
      <c r="AP399" s="32">
        <v>-2.7797081306463189E-3</v>
      </c>
      <c r="AQ399" s="31">
        <v>2948</v>
      </c>
      <c r="AR399" s="32">
        <v>3.2936229852838173E-2</v>
      </c>
      <c r="AS399" s="31">
        <v>825878.29153747251</v>
      </c>
      <c r="AT399" s="32">
        <v>4.5714106615188488E-2</v>
      </c>
      <c r="AU399" s="31">
        <v>990879.09106547397</v>
      </c>
      <c r="AV399" s="32">
        <v>3.0939066402485338E-2</v>
      </c>
      <c r="AW399" s="216"/>
    </row>
    <row r="400" spans="2:49" hidden="1" outlineLevel="1" x14ac:dyDescent="0.2">
      <c r="B400" s="43" t="s">
        <v>58</v>
      </c>
      <c r="C400" s="223">
        <v>27419</v>
      </c>
      <c r="D400" s="224">
        <v>-0.1727810293851445</v>
      </c>
      <c r="E400" s="223">
        <v>2601</v>
      </c>
      <c r="F400" s="224">
        <v>-0.1449704142011834</v>
      </c>
      <c r="G400" s="223">
        <v>2550</v>
      </c>
      <c r="H400" s="224">
        <v>-0.40614811364694925</v>
      </c>
      <c r="I400" s="223">
        <v>22095</v>
      </c>
      <c r="J400" s="224">
        <v>-0.1331554788340068</v>
      </c>
      <c r="K400" s="223">
        <v>8840</v>
      </c>
      <c r="L400" s="224">
        <v>-8.2702085711320983E-2</v>
      </c>
      <c r="M400" s="223">
        <v>36131</v>
      </c>
      <c r="N400" s="224">
        <v>-1.1761166270069179E-2</v>
      </c>
      <c r="O400" s="223">
        <v>385</v>
      </c>
      <c r="P400" s="224" t="s">
        <v>121</v>
      </c>
      <c r="Q400" s="223">
        <v>11492</v>
      </c>
      <c r="R400" s="224">
        <v>0.41110019646365425</v>
      </c>
      <c r="S400" s="223">
        <v>14507.78834113063</v>
      </c>
      <c r="T400" s="224">
        <v>-7.0904793937720534E-2</v>
      </c>
      <c r="U400" s="223">
        <v>6580</v>
      </c>
      <c r="V400" s="224">
        <v>-0.1707624448645243</v>
      </c>
      <c r="W400" s="223">
        <v>1633</v>
      </c>
      <c r="X400" s="224">
        <v>-0.39473684210526316</v>
      </c>
      <c r="Y400" s="223">
        <v>3631</v>
      </c>
      <c r="Z400" s="224">
        <v>0.3538404175988068</v>
      </c>
      <c r="AA400" s="223">
        <v>2664</v>
      </c>
      <c r="AB400" s="224">
        <v>0.15876468029578072</v>
      </c>
      <c r="AC400" s="223">
        <v>860</v>
      </c>
      <c r="AD400" s="224">
        <v>-0.17624521072796939</v>
      </c>
      <c r="AE400" s="223">
        <v>991</v>
      </c>
      <c r="AF400" s="224">
        <v>0.16451233842538193</v>
      </c>
      <c r="AG400" s="223">
        <v>0</v>
      </c>
      <c r="AH400" s="224" t="s">
        <v>121</v>
      </c>
      <c r="AI400" s="223">
        <v>0</v>
      </c>
      <c r="AJ400" s="224" t="s">
        <v>121</v>
      </c>
      <c r="AK400" s="223">
        <v>334</v>
      </c>
      <c r="AL400" s="224">
        <v>-0.55994729907773388</v>
      </c>
      <c r="AM400" s="223">
        <v>1052</v>
      </c>
      <c r="AN400" s="224">
        <v>5.7361376673039643E-3</v>
      </c>
      <c r="AO400" s="223">
        <v>209</v>
      </c>
      <c r="AP400" s="224">
        <v>-0.15384615384615385</v>
      </c>
      <c r="AQ400" s="223">
        <v>354</v>
      </c>
      <c r="AR400" s="224">
        <v>-0.26096033402922758</v>
      </c>
      <c r="AS400" s="223">
        <v>102400.44857836471</v>
      </c>
      <c r="AT400" s="224">
        <v>-4.4854398635911452E-2</v>
      </c>
      <c r="AU400" s="225">
        <v>129819.27579733531</v>
      </c>
      <c r="AV400" s="226">
        <v>-7.5068200952042696E-2</v>
      </c>
    </row>
    <row r="401" spans="2:49" hidden="1" outlineLevel="1" x14ac:dyDescent="0.2">
      <c r="B401" s="43" t="s">
        <v>59</v>
      </c>
      <c r="C401" s="223">
        <v>22741</v>
      </c>
      <c r="D401" s="224">
        <v>-5.4666316802238768E-3</v>
      </c>
      <c r="E401" s="223">
        <v>2858</v>
      </c>
      <c r="F401" s="224">
        <v>-0.20918649695628111</v>
      </c>
      <c r="G401" s="223">
        <v>4557</v>
      </c>
      <c r="H401" s="224">
        <v>4.8791714614499382E-2</v>
      </c>
      <c r="I401" s="223">
        <v>27895</v>
      </c>
      <c r="J401" s="224">
        <v>1.8676148403549142E-3</v>
      </c>
      <c r="K401" s="223">
        <v>9693</v>
      </c>
      <c r="L401" s="224">
        <v>-1.3033295998370886E-2</v>
      </c>
      <c r="M401" s="223">
        <v>39301</v>
      </c>
      <c r="N401" s="224">
        <v>4.6714784137214638E-2</v>
      </c>
      <c r="O401" s="223">
        <v>131</v>
      </c>
      <c r="P401" s="224" t="s">
        <v>121</v>
      </c>
      <c r="Q401" s="223">
        <v>10939</v>
      </c>
      <c r="R401" s="224">
        <v>0.57895496535796775</v>
      </c>
      <c r="S401" s="223">
        <v>36497.046228016028</v>
      </c>
      <c r="T401" s="224">
        <v>0.28911913058544414</v>
      </c>
      <c r="U401" s="223">
        <v>14362</v>
      </c>
      <c r="V401" s="224">
        <v>0.24152835408022133</v>
      </c>
      <c r="W401" s="223">
        <v>4716</v>
      </c>
      <c r="X401" s="224">
        <v>1.0932475884244397E-2</v>
      </c>
      <c r="Y401" s="223">
        <v>7828</v>
      </c>
      <c r="Z401" s="224">
        <v>0.7937671860678277</v>
      </c>
      <c r="AA401" s="223">
        <v>9590</v>
      </c>
      <c r="AB401" s="224">
        <v>0.2430330524951394</v>
      </c>
      <c r="AC401" s="223">
        <v>1188</v>
      </c>
      <c r="AD401" s="224">
        <v>8.3941605839416011E-2</v>
      </c>
      <c r="AE401" s="223">
        <v>1417</v>
      </c>
      <c r="AF401" s="224">
        <v>0.35339063992359132</v>
      </c>
      <c r="AG401" s="223">
        <v>0</v>
      </c>
      <c r="AH401" s="224" t="s">
        <v>121</v>
      </c>
      <c r="AI401" s="223">
        <v>0</v>
      </c>
      <c r="AJ401" s="224" t="s">
        <v>121</v>
      </c>
      <c r="AK401" s="223">
        <v>268</v>
      </c>
      <c r="AL401" s="224">
        <v>-0.42612419700214133</v>
      </c>
      <c r="AM401" s="223">
        <v>812</v>
      </c>
      <c r="AN401" s="224">
        <v>-0.47579083279535184</v>
      </c>
      <c r="AO401" s="223">
        <v>177</v>
      </c>
      <c r="AP401" s="224">
        <v>0.27338129496402885</v>
      </c>
      <c r="AQ401" s="223">
        <v>681</v>
      </c>
      <c r="AR401" s="224">
        <v>0.7153652392947103</v>
      </c>
      <c r="AS401" s="223">
        <v>136413.97321390011</v>
      </c>
      <c r="AT401" s="224">
        <v>0.10810177813151922</v>
      </c>
      <c r="AU401" s="225">
        <v>159154.96774726841</v>
      </c>
      <c r="AV401" s="226">
        <v>9.0313918848285102E-2</v>
      </c>
    </row>
    <row r="402" spans="2:49" hidden="1" outlineLevel="1" x14ac:dyDescent="0.2">
      <c r="B402" s="43" t="s">
        <v>60</v>
      </c>
      <c r="C402" s="223">
        <v>18623</v>
      </c>
      <c r="D402" s="224">
        <v>2.4423785686781496E-2</v>
      </c>
      <c r="E402" s="223">
        <v>2825</v>
      </c>
      <c r="F402" s="224">
        <v>8.5683684398429882E-3</v>
      </c>
      <c r="G402" s="223">
        <v>5178</v>
      </c>
      <c r="H402" s="224">
        <v>9.7033898305084687E-2</v>
      </c>
      <c r="I402" s="223">
        <v>24720</v>
      </c>
      <c r="J402" s="224">
        <v>6.203815088503184E-2</v>
      </c>
      <c r="K402" s="223">
        <v>7808</v>
      </c>
      <c r="L402" s="224">
        <v>-8.1843838193791152E-2</v>
      </c>
      <c r="M402" s="223">
        <v>36668</v>
      </c>
      <c r="N402" s="224">
        <v>-1.1564277434833015E-2</v>
      </c>
      <c r="O402" s="223">
        <v>79</v>
      </c>
      <c r="P402" s="224" t="s">
        <v>121</v>
      </c>
      <c r="Q402" s="223">
        <v>7913</v>
      </c>
      <c r="R402" s="224">
        <v>0.41328808715842125</v>
      </c>
      <c r="S402" s="223">
        <v>30682.387122745957</v>
      </c>
      <c r="T402" s="224">
        <v>8.434989553478367E-2</v>
      </c>
      <c r="U402" s="223">
        <v>11133</v>
      </c>
      <c r="V402" s="224">
        <v>6.6890273119309951E-2</v>
      </c>
      <c r="W402" s="223">
        <v>4394</v>
      </c>
      <c r="X402" s="224">
        <v>-4.3535045711798004E-2</v>
      </c>
      <c r="Y402" s="223">
        <v>6617</v>
      </c>
      <c r="Z402" s="224">
        <v>0.36376751854905187</v>
      </c>
      <c r="AA402" s="223">
        <v>8538</v>
      </c>
      <c r="AB402" s="224">
        <v>1.461675579322641E-2</v>
      </c>
      <c r="AC402" s="223">
        <v>924</v>
      </c>
      <c r="AD402" s="224">
        <v>-9.6774193548387122E-2</v>
      </c>
      <c r="AE402" s="223">
        <v>1171</v>
      </c>
      <c r="AF402" s="224">
        <v>0.10263653483992474</v>
      </c>
      <c r="AG402" s="223">
        <v>0</v>
      </c>
      <c r="AH402" s="224" t="s">
        <v>121</v>
      </c>
      <c r="AI402" s="223">
        <v>0</v>
      </c>
      <c r="AJ402" s="224" t="s">
        <v>121</v>
      </c>
      <c r="AK402" s="223">
        <v>408</v>
      </c>
      <c r="AL402" s="224">
        <v>-0.2153846153846154</v>
      </c>
      <c r="AM402" s="223">
        <v>1066</v>
      </c>
      <c r="AN402" s="224">
        <v>-0.54560954816709295</v>
      </c>
      <c r="AO402" s="223">
        <v>163</v>
      </c>
      <c r="AP402" s="224">
        <v>2.515723270440251E-2</v>
      </c>
      <c r="AQ402" s="223">
        <v>440</v>
      </c>
      <c r="AR402" s="224">
        <v>0.58844765342960281</v>
      </c>
      <c r="AS402" s="223">
        <v>120044.7459972142</v>
      </c>
      <c r="AT402" s="224">
        <v>3.772395057471134E-2</v>
      </c>
      <c r="AU402" s="225">
        <v>138667.77042099988</v>
      </c>
      <c r="AV402" s="226">
        <v>3.5918632218849389E-2</v>
      </c>
    </row>
    <row r="403" spans="2:49" hidden="1" outlineLevel="1" x14ac:dyDescent="0.2">
      <c r="B403" s="43" t="s">
        <v>61</v>
      </c>
      <c r="C403" s="223">
        <v>17325</v>
      </c>
      <c r="D403" s="224">
        <v>-6.4676348323705612E-2</v>
      </c>
      <c r="E403" s="223">
        <v>2881</v>
      </c>
      <c r="F403" s="224">
        <v>2.4173480270174297E-2</v>
      </c>
      <c r="G403" s="223">
        <v>4440</v>
      </c>
      <c r="H403" s="224">
        <v>-0.21995783555867887</v>
      </c>
      <c r="I403" s="223">
        <v>27565</v>
      </c>
      <c r="J403" s="224">
        <v>5.9011103000499388E-2</v>
      </c>
      <c r="K403" s="223">
        <v>4716</v>
      </c>
      <c r="L403" s="224">
        <v>-0.2436246992782678</v>
      </c>
      <c r="M403" s="223">
        <v>40639</v>
      </c>
      <c r="N403" s="224">
        <v>5.8417543494113877E-2</v>
      </c>
      <c r="O403" s="223">
        <v>124</v>
      </c>
      <c r="P403" s="224" t="s">
        <v>121</v>
      </c>
      <c r="Q403" s="223">
        <v>10326</v>
      </c>
      <c r="R403" s="224">
        <v>0.43237619642114034</v>
      </c>
      <c r="S403" s="223">
        <v>30865.743200837318</v>
      </c>
      <c r="T403" s="224">
        <v>-7.3879792456372995E-2</v>
      </c>
      <c r="U403" s="223">
        <v>11969</v>
      </c>
      <c r="V403" s="224">
        <v>-4.0868659347704117E-2</v>
      </c>
      <c r="W403" s="223">
        <v>4240</v>
      </c>
      <c r="X403" s="224">
        <v>-0.2602930914166085</v>
      </c>
      <c r="Y403" s="223">
        <v>6521</v>
      </c>
      <c r="Z403" s="224">
        <v>4.4362588084561283E-2</v>
      </c>
      <c r="AA403" s="223">
        <v>8136</v>
      </c>
      <c r="AB403" s="224">
        <v>-8.3060971486532131E-2</v>
      </c>
      <c r="AC403" s="223">
        <v>942</v>
      </c>
      <c r="AD403" s="224">
        <v>-0.14129443938012765</v>
      </c>
      <c r="AE403" s="223">
        <v>1275</v>
      </c>
      <c r="AF403" s="224">
        <v>7.7768385460693201E-2</v>
      </c>
      <c r="AG403" s="223">
        <v>0</v>
      </c>
      <c r="AH403" s="224" t="s">
        <v>121</v>
      </c>
      <c r="AI403" s="223">
        <v>0</v>
      </c>
      <c r="AJ403" s="224" t="s">
        <v>121</v>
      </c>
      <c r="AK403" s="223">
        <v>496</v>
      </c>
      <c r="AL403" s="224">
        <v>-0.37766624843161856</v>
      </c>
      <c r="AM403" s="223">
        <v>1108</v>
      </c>
      <c r="AN403" s="224">
        <v>-0.37330316742081449</v>
      </c>
      <c r="AO403" s="223">
        <v>282</v>
      </c>
      <c r="AP403" s="224">
        <v>6.0150375939849621E-2</v>
      </c>
      <c r="AQ403" s="223">
        <v>390</v>
      </c>
      <c r="AR403" s="224">
        <v>-3.703703703703709E-2</v>
      </c>
      <c r="AS403" s="223">
        <v>126048.58381436393</v>
      </c>
      <c r="AT403" s="224">
        <v>6.6307133453178402E-3</v>
      </c>
      <c r="AU403" s="225">
        <v>143373.5191380156</v>
      </c>
      <c r="AV403" s="226">
        <v>-2.5582584492965799E-3</v>
      </c>
    </row>
    <row r="404" spans="2:49" collapsed="1" x14ac:dyDescent="0.25">
      <c r="B404" s="145">
        <v>1985</v>
      </c>
      <c r="C404" s="232">
        <v>352498</v>
      </c>
      <c r="D404" s="233">
        <v>1.7021662902960699E-5</v>
      </c>
      <c r="E404" s="232">
        <v>31989</v>
      </c>
      <c r="F404" s="233">
        <v>4.0022108069445395E-2</v>
      </c>
      <c r="G404" s="232">
        <v>43612</v>
      </c>
      <c r="H404" s="233">
        <v>-7.8301667476805337E-2</v>
      </c>
      <c r="I404" s="232">
        <v>271091</v>
      </c>
      <c r="J404" s="233">
        <v>4.1100046468936835E-2</v>
      </c>
      <c r="K404" s="232">
        <v>69731</v>
      </c>
      <c r="L404" s="233">
        <v>-0.13019995260013217</v>
      </c>
      <c r="M404" s="232">
        <v>504241</v>
      </c>
      <c r="N404" s="233">
        <v>-5.7022850656308854E-2</v>
      </c>
      <c r="O404" s="232">
        <v>4731</v>
      </c>
      <c r="P404" s="233" t="s">
        <v>121</v>
      </c>
      <c r="Q404" s="232">
        <v>108689</v>
      </c>
      <c r="R404" s="233">
        <v>0.39269880320852879</v>
      </c>
      <c r="S404" s="232">
        <v>215529.6045896936</v>
      </c>
      <c r="T404" s="233">
        <v>0.18385775991017339</v>
      </c>
      <c r="U404" s="232">
        <v>86799</v>
      </c>
      <c r="V404" s="233">
        <v>0.17191423865201316</v>
      </c>
      <c r="W404" s="232">
        <v>28783</v>
      </c>
      <c r="X404" s="233">
        <v>0.12420419482091938</v>
      </c>
      <c r="Y404" s="232">
        <v>49489</v>
      </c>
      <c r="Z404" s="233">
        <v>0.30847126011316162</v>
      </c>
      <c r="AA404" s="232">
        <v>50458</v>
      </c>
      <c r="AB404" s="233">
        <v>0.13220840999865358</v>
      </c>
      <c r="AC404" s="232">
        <v>10572</v>
      </c>
      <c r="AD404" s="233">
        <v>-1.9294990723562111E-2</v>
      </c>
      <c r="AE404" s="232">
        <v>13480</v>
      </c>
      <c r="AF404" s="233">
        <v>0.21168539325842706</v>
      </c>
      <c r="AG404" s="232">
        <v>0</v>
      </c>
      <c r="AH404" s="233" t="s">
        <v>121</v>
      </c>
      <c r="AI404" s="232">
        <v>0</v>
      </c>
      <c r="AJ404" s="233" t="s">
        <v>121</v>
      </c>
      <c r="AK404" s="232">
        <v>5766</v>
      </c>
      <c r="AL404" s="233">
        <v>-0.11834862385321099</v>
      </c>
      <c r="AM404" s="232">
        <v>9383</v>
      </c>
      <c r="AN404" s="233">
        <v>-0.26695312500000001</v>
      </c>
      <c r="AO404" s="232">
        <v>3145</v>
      </c>
      <c r="AP404" s="233">
        <v>6.078055022392892E-3</v>
      </c>
      <c r="AQ404" s="232">
        <v>5425</v>
      </c>
      <c r="AR404" s="233">
        <v>6.9386950522373425E-2</v>
      </c>
      <c r="AS404" s="232">
        <v>1297384.3655624965</v>
      </c>
      <c r="AT404" s="233">
        <v>2.729765012032126E-2</v>
      </c>
      <c r="AU404" s="234">
        <v>1649882.365579518</v>
      </c>
      <c r="AV404" s="235">
        <v>2.1344888361257697E-2</v>
      </c>
    </row>
    <row r="405" spans="2:49" hidden="1" outlineLevel="1" x14ac:dyDescent="0.2">
      <c r="B405" s="43" t="s">
        <v>49</v>
      </c>
      <c r="C405" s="223">
        <v>20899</v>
      </c>
      <c r="D405" s="224">
        <v>-2.0940691464442995E-2</v>
      </c>
      <c r="E405" s="223">
        <v>2647</v>
      </c>
      <c r="F405" s="224">
        <v>-5.4980364155658656E-2</v>
      </c>
      <c r="G405" s="223">
        <v>3875</v>
      </c>
      <c r="H405" s="224">
        <v>-0.30951532430506057</v>
      </c>
      <c r="I405" s="223">
        <v>26333</v>
      </c>
      <c r="J405" s="224">
        <v>-0.10587076839496112</v>
      </c>
      <c r="K405" s="223">
        <v>3922</v>
      </c>
      <c r="L405" s="224">
        <v>3.866525423728806E-2</v>
      </c>
      <c r="M405" s="223">
        <v>35614</v>
      </c>
      <c r="N405" s="224">
        <v>-3.6886797555303108E-2</v>
      </c>
      <c r="O405" s="223">
        <v>0</v>
      </c>
      <c r="P405" s="224" t="s">
        <v>121</v>
      </c>
      <c r="Q405" s="223">
        <v>7568</v>
      </c>
      <c r="R405" s="224">
        <v>0.39863241545000916</v>
      </c>
      <c r="S405" s="223">
        <v>31998.08022290016</v>
      </c>
      <c r="T405" s="224">
        <v>8.6593573087353048E-2</v>
      </c>
      <c r="U405" s="223">
        <v>13441</v>
      </c>
      <c r="V405" s="224">
        <v>0.11018419096390519</v>
      </c>
      <c r="W405" s="223">
        <v>3840</v>
      </c>
      <c r="X405" s="224">
        <v>-0.22999799478644478</v>
      </c>
      <c r="Y405" s="223">
        <v>6539</v>
      </c>
      <c r="Z405" s="224">
        <v>0.20003670398238205</v>
      </c>
      <c r="AA405" s="223">
        <v>8178</v>
      </c>
      <c r="AB405" s="224">
        <v>0.18435916002896446</v>
      </c>
      <c r="AC405" s="223">
        <v>1252</v>
      </c>
      <c r="AD405" s="224">
        <v>0.49225268176400472</v>
      </c>
      <c r="AE405" s="223">
        <v>1205</v>
      </c>
      <c r="AF405" s="224">
        <v>1.7736486486486402E-2</v>
      </c>
      <c r="AG405" s="223">
        <v>0</v>
      </c>
      <c r="AH405" s="224" t="s">
        <v>121</v>
      </c>
      <c r="AI405" s="223">
        <v>0</v>
      </c>
      <c r="AJ405" s="224" t="s">
        <v>121</v>
      </c>
      <c r="AK405" s="223">
        <v>429</v>
      </c>
      <c r="AL405" s="224">
        <v>-0.22563176895306858</v>
      </c>
      <c r="AM405" s="223">
        <v>744</v>
      </c>
      <c r="AN405" s="224">
        <v>7.2046109510086387E-2</v>
      </c>
      <c r="AO405" s="223">
        <v>166</v>
      </c>
      <c r="AP405" s="224">
        <v>-4.5977011494252928E-2</v>
      </c>
      <c r="AQ405" s="223">
        <v>366</v>
      </c>
      <c r="AR405" s="224">
        <v>-0.15081206496519717</v>
      </c>
      <c r="AS405" s="223">
        <v>116119</v>
      </c>
      <c r="AT405" s="224">
        <v>-1.0515282949732807E-2</v>
      </c>
      <c r="AU405" s="225">
        <v>137018</v>
      </c>
      <c r="AV405" s="226">
        <v>-1.2119770149748743E-2</v>
      </c>
    </row>
    <row r="406" spans="2:49" hidden="1" outlineLevel="1" x14ac:dyDescent="0.2">
      <c r="B406" s="43" t="s">
        <v>50</v>
      </c>
      <c r="C406" s="223">
        <v>22412</v>
      </c>
      <c r="D406" s="224">
        <v>-4.7957371225577639E-3</v>
      </c>
      <c r="E406" s="223">
        <v>2766</v>
      </c>
      <c r="F406" s="224">
        <v>0.22497785651018609</v>
      </c>
      <c r="G406" s="223">
        <v>2414</v>
      </c>
      <c r="H406" s="224">
        <v>-0.27442140066125642</v>
      </c>
      <c r="I406" s="223">
        <v>29761</v>
      </c>
      <c r="J406" s="224">
        <v>0.16054437685228518</v>
      </c>
      <c r="K406" s="223">
        <v>3304</v>
      </c>
      <c r="L406" s="224">
        <v>9.4402119907254001E-2</v>
      </c>
      <c r="M406" s="223">
        <v>41815</v>
      </c>
      <c r="N406" s="224">
        <v>-3.1140665909775489E-2</v>
      </c>
      <c r="O406" s="223">
        <v>0</v>
      </c>
      <c r="P406" s="224" t="s">
        <v>121</v>
      </c>
      <c r="Q406" s="223">
        <v>4981</v>
      </c>
      <c r="R406" s="224">
        <v>0.61878453038674031</v>
      </c>
      <c r="S406" s="223">
        <v>27043.767756904257</v>
      </c>
      <c r="T406" s="224">
        <v>1.1265278894011077E-2</v>
      </c>
      <c r="U406" s="223">
        <v>11313</v>
      </c>
      <c r="V406" s="224">
        <v>2.925531914893531E-3</v>
      </c>
      <c r="W406" s="223">
        <v>2890</v>
      </c>
      <c r="X406" s="224">
        <v>-0.19988925802879287</v>
      </c>
      <c r="Y406" s="223">
        <v>5387</v>
      </c>
      <c r="Z406" s="224">
        <v>-3.5279369627507218E-2</v>
      </c>
      <c r="AA406" s="223">
        <v>7454</v>
      </c>
      <c r="AB406" s="224">
        <v>0.1895946377274178</v>
      </c>
      <c r="AC406" s="223">
        <v>878</v>
      </c>
      <c r="AD406" s="224">
        <v>-4.3572984749455368E-2</v>
      </c>
      <c r="AE406" s="223">
        <v>1383</v>
      </c>
      <c r="AF406" s="224">
        <v>3.9068369646882095E-2</v>
      </c>
      <c r="AG406" s="223">
        <v>0</v>
      </c>
      <c r="AH406" s="224" t="s">
        <v>121</v>
      </c>
      <c r="AI406" s="223">
        <v>0</v>
      </c>
      <c r="AJ406" s="224" t="s">
        <v>121</v>
      </c>
      <c r="AK406" s="223">
        <v>434</v>
      </c>
      <c r="AL406" s="224">
        <v>-0.34242424242424241</v>
      </c>
      <c r="AM406" s="223">
        <v>407</v>
      </c>
      <c r="AN406" s="224">
        <v>-0.37191358024691357</v>
      </c>
      <c r="AO406" s="223">
        <v>225</v>
      </c>
      <c r="AP406" s="224">
        <v>6.1320754716981174E-2</v>
      </c>
      <c r="AQ406" s="223">
        <v>262</v>
      </c>
      <c r="AR406" s="224">
        <v>-8.0701754385964941E-2</v>
      </c>
      <c r="AS406" s="223">
        <v>115673.47419214562</v>
      </c>
      <c r="AT406" s="224">
        <v>3.9464452909356407E-2</v>
      </c>
      <c r="AU406" s="225">
        <v>138085.4693964085</v>
      </c>
      <c r="AV406" s="226">
        <v>3.2015057955169901E-2</v>
      </c>
    </row>
    <row r="407" spans="2:49" hidden="1" outlineLevel="1" x14ac:dyDescent="0.2">
      <c r="B407" s="43" t="s">
        <v>51</v>
      </c>
      <c r="C407" s="223">
        <v>35582</v>
      </c>
      <c r="D407" s="224">
        <v>2.2823962285845711E-2</v>
      </c>
      <c r="E407" s="223">
        <v>2303</v>
      </c>
      <c r="F407" s="224">
        <v>-9.4623655913979032E-3</v>
      </c>
      <c r="G407" s="223">
        <v>3659</v>
      </c>
      <c r="H407" s="224">
        <v>-0.2176608937353004</v>
      </c>
      <c r="I407" s="223">
        <v>19934</v>
      </c>
      <c r="J407" s="224">
        <v>8.4076571677180745E-2</v>
      </c>
      <c r="K407" s="223">
        <v>6692</v>
      </c>
      <c r="L407" s="224">
        <v>8.8838268792710728E-2</v>
      </c>
      <c r="M407" s="223">
        <v>53654</v>
      </c>
      <c r="N407" s="224">
        <v>0.37061257855208707</v>
      </c>
      <c r="O407" s="223">
        <v>0</v>
      </c>
      <c r="P407" s="224" t="s">
        <v>121</v>
      </c>
      <c r="Q407" s="223">
        <v>7430</v>
      </c>
      <c r="R407" s="224">
        <v>1.0558937465412286</v>
      </c>
      <c r="S407" s="223">
        <v>11990.781841475493</v>
      </c>
      <c r="T407" s="224">
        <v>-1.6845096671915916E-2</v>
      </c>
      <c r="U407" s="223">
        <v>6601</v>
      </c>
      <c r="V407" s="224">
        <v>0.21230486685032135</v>
      </c>
      <c r="W407" s="223">
        <v>1006</v>
      </c>
      <c r="X407" s="224">
        <v>-0.49750249750249753</v>
      </c>
      <c r="Y407" s="223">
        <v>2865</v>
      </c>
      <c r="Z407" s="224">
        <v>6.7039106145251326E-2</v>
      </c>
      <c r="AA407" s="223">
        <v>1519</v>
      </c>
      <c r="AB407" s="224">
        <v>-0.26405038759689925</v>
      </c>
      <c r="AC407" s="223">
        <v>934</v>
      </c>
      <c r="AD407" s="224">
        <v>0.28296703296703307</v>
      </c>
      <c r="AE407" s="223">
        <v>811</v>
      </c>
      <c r="AF407" s="224">
        <v>0.34717607973421938</v>
      </c>
      <c r="AG407" s="223">
        <v>0</v>
      </c>
      <c r="AH407" s="224" t="s">
        <v>121</v>
      </c>
      <c r="AI407" s="223">
        <v>0</v>
      </c>
      <c r="AJ407" s="224" t="s">
        <v>121</v>
      </c>
      <c r="AK407" s="223">
        <v>457</v>
      </c>
      <c r="AL407" s="224">
        <v>-0.28031496062992123</v>
      </c>
      <c r="AM407" s="223">
        <v>645</v>
      </c>
      <c r="AN407" s="224">
        <v>1.5527950310558758E-3</v>
      </c>
      <c r="AO407" s="223">
        <v>213</v>
      </c>
      <c r="AP407" s="224">
        <v>-0.1198347107438017</v>
      </c>
      <c r="AQ407" s="223">
        <v>455</v>
      </c>
      <c r="AR407" s="224">
        <v>-0.21551724137931039</v>
      </c>
      <c r="AS407" s="223">
        <v>109178.06574148395</v>
      </c>
      <c r="AT407" s="224">
        <v>0.21409730058243825</v>
      </c>
      <c r="AU407" s="225">
        <v>144760.08856544623</v>
      </c>
      <c r="AV407" s="226">
        <v>0.16074310600590525</v>
      </c>
    </row>
    <row r="408" spans="2:49" hidden="1" outlineLevel="1" x14ac:dyDescent="0.2">
      <c r="B408" s="43" t="s">
        <v>52</v>
      </c>
      <c r="C408" s="223">
        <v>39482</v>
      </c>
      <c r="D408" s="224">
        <v>-0.12981574539363483</v>
      </c>
      <c r="E408" s="223">
        <v>2246</v>
      </c>
      <c r="F408" s="224">
        <v>0.12187812187812197</v>
      </c>
      <c r="G408" s="223">
        <v>4157</v>
      </c>
      <c r="H408" s="224">
        <v>2.4143877802414337E-2</v>
      </c>
      <c r="I408" s="223">
        <v>17692</v>
      </c>
      <c r="J408" s="224">
        <v>-2.3674190166105613E-2</v>
      </c>
      <c r="K408" s="223">
        <v>5956</v>
      </c>
      <c r="L408" s="224">
        <v>-2.3286323384716257E-2</v>
      </c>
      <c r="M408" s="223">
        <v>50780</v>
      </c>
      <c r="N408" s="224">
        <v>0.17734344207182762</v>
      </c>
      <c r="O408" s="223">
        <v>0</v>
      </c>
      <c r="P408" s="224" t="s">
        <v>121</v>
      </c>
      <c r="Q408" s="223">
        <v>5819</v>
      </c>
      <c r="R408" s="224">
        <v>0.8207133917396745</v>
      </c>
      <c r="S408" s="223">
        <v>1433.183892103051</v>
      </c>
      <c r="T408" s="224">
        <v>-0.17195062884753365</v>
      </c>
      <c r="U408" s="223">
        <v>71</v>
      </c>
      <c r="V408" s="224">
        <v>-0.81216931216931221</v>
      </c>
      <c r="W408" s="223">
        <v>17</v>
      </c>
      <c r="X408" s="224">
        <v>-0.96822429906542051</v>
      </c>
      <c r="Y408" s="223">
        <v>1328</v>
      </c>
      <c r="Z408" s="224">
        <v>1.9642857142857144</v>
      </c>
      <c r="AA408" s="223">
        <v>17</v>
      </c>
      <c r="AB408" s="224">
        <v>-0.95211267605633798</v>
      </c>
      <c r="AC408" s="223">
        <v>765</v>
      </c>
      <c r="AD408" s="224">
        <v>0.51785714285714279</v>
      </c>
      <c r="AE408" s="223">
        <v>843</v>
      </c>
      <c r="AF408" s="224">
        <v>0.25074183976261133</v>
      </c>
      <c r="AG408" s="223">
        <v>0</v>
      </c>
      <c r="AH408" s="224" t="s">
        <v>121</v>
      </c>
      <c r="AI408" s="223">
        <v>0</v>
      </c>
      <c r="AJ408" s="224" t="s">
        <v>121</v>
      </c>
      <c r="AK408" s="223">
        <v>541</v>
      </c>
      <c r="AL408" s="224">
        <v>-0.38382687927107062</v>
      </c>
      <c r="AM408" s="223">
        <v>709</v>
      </c>
      <c r="AN408" s="224">
        <v>0.24385964912280711</v>
      </c>
      <c r="AO408" s="223">
        <v>284</v>
      </c>
      <c r="AP408" s="224">
        <v>-5.0167224080267525E-2</v>
      </c>
      <c r="AQ408" s="223">
        <v>347</v>
      </c>
      <c r="AR408" s="224">
        <v>-0.62445887445887438</v>
      </c>
      <c r="AS408" s="223">
        <v>91572.086648883604</v>
      </c>
      <c r="AT408" s="224">
        <v>0.1137474836485779</v>
      </c>
      <c r="AU408" s="225">
        <v>131053.9568331382</v>
      </c>
      <c r="AV408" s="226">
        <v>2.7134531183730104E-2</v>
      </c>
    </row>
    <row r="409" spans="2:49" hidden="1" outlineLevel="1" x14ac:dyDescent="0.2">
      <c r="B409" s="43" t="s">
        <v>53</v>
      </c>
      <c r="C409" s="223">
        <v>48282</v>
      </c>
      <c r="D409" s="224">
        <v>-0.19728004256168119</v>
      </c>
      <c r="E409" s="223">
        <v>2044</v>
      </c>
      <c r="F409" s="224">
        <v>0.10188679245283017</v>
      </c>
      <c r="G409" s="223">
        <v>4145</v>
      </c>
      <c r="H409" s="224">
        <v>9.1076599105027745E-2</v>
      </c>
      <c r="I409" s="223">
        <v>18197</v>
      </c>
      <c r="J409" s="224">
        <v>0.25983107172528386</v>
      </c>
      <c r="K409" s="223">
        <v>6033</v>
      </c>
      <c r="L409" s="224">
        <v>-8.0335365853658525E-2</v>
      </c>
      <c r="M409" s="223">
        <v>54023</v>
      </c>
      <c r="N409" s="224">
        <v>0.22434502764935194</v>
      </c>
      <c r="O409" s="223">
        <v>0</v>
      </c>
      <c r="P409" s="224" t="s">
        <v>121</v>
      </c>
      <c r="Q409" s="223">
        <v>7243</v>
      </c>
      <c r="R409" s="224">
        <v>0.57149056194402248</v>
      </c>
      <c r="S409" s="223">
        <v>1098.2457912457912</v>
      </c>
      <c r="T409" s="224">
        <v>8.5248841995929325</v>
      </c>
      <c r="U409" s="223">
        <v>67</v>
      </c>
      <c r="V409" s="224">
        <v>0.2407407407407407</v>
      </c>
      <c r="W409" s="223">
        <v>24</v>
      </c>
      <c r="X409" s="224">
        <v>-0.27272727272727271</v>
      </c>
      <c r="Y409" s="223">
        <v>941</v>
      </c>
      <c r="Z409" s="224">
        <v>51.277777777777779</v>
      </c>
      <c r="AA409" s="223">
        <v>15</v>
      </c>
      <c r="AB409" s="224">
        <v>0.5</v>
      </c>
      <c r="AC409" s="223">
        <v>478</v>
      </c>
      <c r="AD409" s="224">
        <v>9.6330275229357776E-2</v>
      </c>
      <c r="AE409" s="223">
        <v>712</v>
      </c>
      <c r="AF409" s="224">
        <v>0.11424100156494532</v>
      </c>
      <c r="AG409" s="223">
        <v>0</v>
      </c>
      <c r="AH409" s="224" t="s">
        <v>121</v>
      </c>
      <c r="AI409" s="223">
        <v>0</v>
      </c>
      <c r="AJ409" s="224" t="s">
        <v>121</v>
      </c>
      <c r="AK409" s="223">
        <v>817</v>
      </c>
      <c r="AL409" s="224">
        <v>-0.29264069264069259</v>
      </c>
      <c r="AM409" s="223">
        <v>527</v>
      </c>
      <c r="AN409" s="224">
        <v>0.57784431137724557</v>
      </c>
      <c r="AO409" s="223">
        <v>524</v>
      </c>
      <c r="AP409" s="224">
        <v>0.25961538461538458</v>
      </c>
      <c r="AQ409" s="223">
        <v>783</v>
      </c>
      <c r="AR409" s="224">
        <v>-0.56035934868051651</v>
      </c>
      <c r="AS409" s="223">
        <v>96626.097985651024</v>
      </c>
      <c r="AT409" s="224">
        <v>0.20379166387315162</v>
      </c>
      <c r="AU409" s="225">
        <v>144907.90070560845</v>
      </c>
      <c r="AV409" s="226">
        <v>3.1989391315348836E-2</v>
      </c>
    </row>
    <row r="410" spans="2:49" hidden="1" outlineLevel="1" x14ac:dyDescent="0.2">
      <c r="B410" s="43" t="s">
        <v>54</v>
      </c>
      <c r="C410" s="223">
        <v>38852</v>
      </c>
      <c r="D410" s="224">
        <v>-0.19634287605493961</v>
      </c>
      <c r="E410" s="223">
        <v>2400</v>
      </c>
      <c r="F410" s="224">
        <v>0.18401578687715836</v>
      </c>
      <c r="G410" s="223">
        <v>5514</v>
      </c>
      <c r="H410" s="224">
        <v>-0.15713848975848366</v>
      </c>
      <c r="I410" s="223">
        <v>13623</v>
      </c>
      <c r="J410" s="224">
        <v>-4.8207922867323449E-2</v>
      </c>
      <c r="K410" s="223">
        <v>5338</v>
      </c>
      <c r="L410" s="224">
        <v>-0.12534818941504178</v>
      </c>
      <c r="M410" s="223">
        <v>51618</v>
      </c>
      <c r="N410" s="224">
        <v>0.21382716049382711</v>
      </c>
      <c r="O410" s="223">
        <v>0</v>
      </c>
      <c r="P410" s="224" t="s">
        <v>121</v>
      </c>
      <c r="Q410" s="223">
        <v>5718</v>
      </c>
      <c r="R410" s="224">
        <v>0.96900826446280997</v>
      </c>
      <c r="S410" s="223">
        <v>1552.0693486590039</v>
      </c>
      <c r="T410" s="224">
        <v>12.257777787008745</v>
      </c>
      <c r="U410" s="223">
        <v>66</v>
      </c>
      <c r="V410" s="224">
        <v>0.10000000000000009</v>
      </c>
      <c r="W410" s="223">
        <v>41</v>
      </c>
      <c r="X410" s="224">
        <v>0.4137931034482758</v>
      </c>
      <c r="Y410" s="223">
        <v>1360</v>
      </c>
      <c r="Z410" s="224">
        <v>74.555555555555557</v>
      </c>
      <c r="AA410" s="223">
        <v>10</v>
      </c>
      <c r="AB410" s="224">
        <v>0</v>
      </c>
      <c r="AC410" s="223">
        <v>798</v>
      </c>
      <c r="AD410" s="224">
        <v>1.4705882352941178</v>
      </c>
      <c r="AE410" s="223">
        <v>829</v>
      </c>
      <c r="AF410" s="224">
        <v>9.3667546174142524E-2</v>
      </c>
      <c r="AG410" s="223">
        <v>0</v>
      </c>
      <c r="AH410" s="224" t="s">
        <v>121</v>
      </c>
      <c r="AI410" s="223">
        <v>0</v>
      </c>
      <c r="AJ410" s="224" t="s">
        <v>121</v>
      </c>
      <c r="AK410" s="223">
        <v>518</v>
      </c>
      <c r="AL410" s="224">
        <v>-0.32020997375328086</v>
      </c>
      <c r="AM410" s="223">
        <v>530</v>
      </c>
      <c r="AN410" s="224">
        <v>4.5364891518737682E-2</v>
      </c>
      <c r="AO410" s="223">
        <v>396</v>
      </c>
      <c r="AP410" s="224">
        <v>0.28990228013029307</v>
      </c>
      <c r="AQ410" s="223">
        <v>609</v>
      </c>
      <c r="AR410" s="224">
        <v>-0.47680412371134018</v>
      </c>
      <c r="AS410" s="223">
        <v>89444.715809983711</v>
      </c>
      <c r="AT410" s="224">
        <v>0.14142400331491611</v>
      </c>
      <c r="AU410" s="225">
        <v>128296.51946710765</v>
      </c>
      <c r="AV410" s="226">
        <v>1.2548923262410305E-2</v>
      </c>
    </row>
    <row r="411" spans="2:49" hidden="1" outlineLevel="1" x14ac:dyDescent="0.2">
      <c r="B411" s="43" t="s">
        <v>55</v>
      </c>
      <c r="C411" s="223">
        <v>28751</v>
      </c>
      <c r="D411" s="224">
        <v>-0.11464556260392933</v>
      </c>
      <c r="E411" s="223">
        <v>2189</v>
      </c>
      <c r="F411" s="224">
        <v>0.7236220472440944</v>
      </c>
      <c r="G411" s="223">
        <v>2146</v>
      </c>
      <c r="H411" s="224">
        <v>-0.34111145225667794</v>
      </c>
      <c r="I411" s="223">
        <v>13746</v>
      </c>
      <c r="J411" s="224">
        <v>-8.5827623512441109E-3</v>
      </c>
      <c r="K411" s="223">
        <v>5986</v>
      </c>
      <c r="L411" s="224">
        <v>5.573192239858904E-2</v>
      </c>
      <c r="M411" s="223">
        <v>45570</v>
      </c>
      <c r="N411" s="224">
        <v>0.28889014594411133</v>
      </c>
      <c r="O411" s="223">
        <v>0</v>
      </c>
      <c r="P411" s="224" t="s">
        <v>121</v>
      </c>
      <c r="Q411" s="223">
        <v>5150</v>
      </c>
      <c r="R411" s="224">
        <v>1.1711635750421587</v>
      </c>
      <c r="S411" s="223">
        <v>664.85195854161373</v>
      </c>
      <c r="T411" s="224">
        <v>2.5084734127831907</v>
      </c>
      <c r="U411" s="223">
        <v>42</v>
      </c>
      <c r="V411" s="224">
        <v>0.13513513513513509</v>
      </c>
      <c r="W411" s="223">
        <v>20</v>
      </c>
      <c r="X411" s="224">
        <v>-0.69696969696969702</v>
      </c>
      <c r="Y411" s="223">
        <v>534</v>
      </c>
      <c r="Z411" s="224">
        <v>17.413793103448278</v>
      </c>
      <c r="AA411" s="223">
        <v>52</v>
      </c>
      <c r="AB411" s="224">
        <v>-8.7719298245614086E-2</v>
      </c>
      <c r="AC411" s="223">
        <v>634</v>
      </c>
      <c r="AD411" s="224">
        <v>0.49528301886792447</v>
      </c>
      <c r="AE411" s="223">
        <v>609</v>
      </c>
      <c r="AF411" s="224">
        <v>0.46394230769230771</v>
      </c>
      <c r="AG411" s="223">
        <v>0</v>
      </c>
      <c r="AH411" s="224" t="s">
        <v>121</v>
      </c>
      <c r="AI411" s="223">
        <v>0</v>
      </c>
      <c r="AJ411" s="224" t="s">
        <v>121</v>
      </c>
      <c r="AK411" s="223">
        <v>358</v>
      </c>
      <c r="AL411" s="224">
        <v>-0.5251989389920424</v>
      </c>
      <c r="AM411" s="223">
        <v>555</v>
      </c>
      <c r="AN411" s="224">
        <v>0.19098712446351929</v>
      </c>
      <c r="AO411" s="223">
        <v>305</v>
      </c>
      <c r="AP411" s="224">
        <v>0.50990099009900991</v>
      </c>
      <c r="AQ411" s="223">
        <v>345</v>
      </c>
      <c r="AR411" s="224">
        <v>-0.4</v>
      </c>
      <c r="AS411" s="223">
        <v>78259.617703646451</v>
      </c>
      <c r="AT411" s="224">
        <v>0.20722969857858309</v>
      </c>
      <c r="AU411" s="225">
        <v>107010.50305808385</v>
      </c>
      <c r="AV411" s="226">
        <v>9.9801029884926784E-2</v>
      </c>
    </row>
    <row r="412" spans="2:49" hidden="1" outlineLevel="1" x14ac:dyDescent="0.2">
      <c r="B412" s="43" t="s">
        <v>56</v>
      </c>
      <c r="C412" s="223">
        <v>25518</v>
      </c>
      <c r="D412" s="224">
        <v>-6.087148535256881E-2</v>
      </c>
      <c r="E412" s="223">
        <v>1893</v>
      </c>
      <c r="F412" s="224">
        <v>-9.1650671785028837E-2</v>
      </c>
      <c r="G412" s="223">
        <v>2356</v>
      </c>
      <c r="H412" s="224">
        <v>-0.36099810143748301</v>
      </c>
      <c r="I412" s="223">
        <v>18466</v>
      </c>
      <c r="J412" s="224">
        <v>0.10304043963920906</v>
      </c>
      <c r="K412" s="223">
        <v>8741</v>
      </c>
      <c r="L412" s="224">
        <v>0.18699076588810426</v>
      </c>
      <c r="M412" s="223">
        <v>52058</v>
      </c>
      <c r="N412" s="224">
        <v>0.48903063413517911</v>
      </c>
      <c r="O412" s="223">
        <v>0</v>
      </c>
      <c r="P412" s="224" t="s">
        <v>121</v>
      </c>
      <c r="Q412" s="223">
        <v>6253</v>
      </c>
      <c r="R412" s="224">
        <v>1.2268518518518516</v>
      </c>
      <c r="S412" s="223">
        <v>906.57658186562298</v>
      </c>
      <c r="T412" s="224">
        <v>5.4110000652718453</v>
      </c>
      <c r="U412" s="223">
        <v>48</v>
      </c>
      <c r="V412" s="224">
        <v>-0.34246575342465757</v>
      </c>
      <c r="W412" s="223">
        <v>76</v>
      </c>
      <c r="X412" s="224">
        <v>2.6190476190476191</v>
      </c>
      <c r="Y412" s="223">
        <v>726</v>
      </c>
      <c r="Z412" s="224">
        <v>35.299999999999997</v>
      </c>
      <c r="AA412" s="223">
        <v>19</v>
      </c>
      <c r="AB412" s="224">
        <v>-0.3214285714285714</v>
      </c>
      <c r="AC412" s="223">
        <v>781</v>
      </c>
      <c r="AD412" s="224">
        <v>0.51356589147286824</v>
      </c>
      <c r="AE412" s="223">
        <v>590</v>
      </c>
      <c r="AF412" s="224">
        <v>-7.6682316118935834E-2</v>
      </c>
      <c r="AG412" s="223">
        <v>0</v>
      </c>
      <c r="AH412" s="224" t="s">
        <v>121</v>
      </c>
      <c r="AI412" s="223">
        <v>0</v>
      </c>
      <c r="AJ412" s="224" t="s">
        <v>121</v>
      </c>
      <c r="AK412" s="223">
        <v>443</v>
      </c>
      <c r="AL412" s="224">
        <v>-0.48904267589388695</v>
      </c>
      <c r="AM412" s="223">
        <v>1974</v>
      </c>
      <c r="AN412" s="224">
        <v>3.9848484848484844</v>
      </c>
      <c r="AO412" s="223">
        <v>202</v>
      </c>
      <c r="AP412" s="224">
        <v>0.19526627218934922</v>
      </c>
      <c r="AQ412" s="223">
        <v>348</v>
      </c>
      <c r="AR412" s="224">
        <v>-0.24838012958963285</v>
      </c>
      <c r="AS412" s="223">
        <v>95015.709522017132</v>
      </c>
      <c r="AT412" s="224">
        <v>0.34121772379365378</v>
      </c>
      <c r="AU412" s="225">
        <v>120533.64865053177</v>
      </c>
      <c r="AV412" s="226">
        <v>0.22974950567696828</v>
      </c>
    </row>
    <row r="413" spans="2:49" s="222" customFormat="1" ht="15" customHeight="1" collapsed="1" x14ac:dyDescent="0.2">
      <c r="B413" s="30" t="s">
        <v>184</v>
      </c>
      <c r="C413" s="31">
        <v>171368</v>
      </c>
      <c r="D413" s="32">
        <v>-5.0303416553520441E-2</v>
      </c>
      <c r="E413" s="31">
        <v>19654</v>
      </c>
      <c r="F413" s="32">
        <v>-6.2130177514792884E-2</v>
      </c>
      <c r="G413" s="31">
        <v>32667</v>
      </c>
      <c r="H413" s="32">
        <v>7.9758048522509339E-2</v>
      </c>
      <c r="I413" s="31">
        <v>176120</v>
      </c>
      <c r="J413" s="32">
        <v>1.8493887417448285E-2</v>
      </c>
      <c r="K413" s="31">
        <v>47138</v>
      </c>
      <c r="L413" s="32">
        <v>-6.409085494182587E-2</v>
      </c>
      <c r="M413" s="31">
        <v>268884</v>
      </c>
      <c r="N413" s="32">
        <v>0.13402444476310182</v>
      </c>
      <c r="O413" s="31">
        <v>0</v>
      </c>
      <c r="P413" s="32" t="e">
        <v>#DIV/0!</v>
      </c>
      <c r="Q413" s="31">
        <v>39982</v>
      </c>
      <c r="R413" s="32">
        <v>1.3729598195738619</v>
      </c>
      <c r="S413" s="31">
        <v>173937.0433162229</v>
      </c>
      <c r="T413" s="32">
        <v>-1.7841805999313509E-3</v>
      </c>
      <c r="U413" s="31">
        <v>71249</v>
      </c>
      <c r="V413" s="32">
        <v>-7.1056989008983162E-2</v>
      </c>
      <c r="W413" s="31">
        <v>28290</v>
      </c>
      <c r="X413" s="32">
        <v>0.1066343295258958</v>
      </c>
      <c r="Y413" s="31">
        <v>31860</v>
      </c>
      <c r="Z413" s="32">
        <v>-1.3041727331867037E-2</v>
      </c>
      <c r="AA413" s="31">
        <v>42537</v>
      </c>
      <c r="AB413" s="32">
        <v>7.1487946799667412E-2</v>
      </c>
      <c r="AC413" s="31">
        <v>6745</v>
      </c>
      <c r="AD413" s="32">
        <v>0.23399195023783381</v>
      </c>
      <c r="AE413" s="31">
        <v>7260</v>
      </c>
      <c r="AF413" s="32">
        <v>0.10150204824761033</v>
      </c>
      <c r="AG413" s="31">
        <v>0</v>
      </c>
      <c r="AH413" s="32" t="e">
        <v>#DIV/0!</v>
      </c>
      <c r="AI413" s="31">
        <v>0</v>
      </c>
      <c r="AJ413" s="32" t="e">
        <v>#DIV/0!</v>
      </c>
      <c r="AK413" s="31">
        <v>4392</v>
      </c>
      <c r="AL413" s="32">
        <v>4.871060171919761E-2</v>
      </c>
      <c r="AM413" s="31">
        <v>8695</v>
      </c>
      <c r="AN413" s="32">
        <v>0.59863945578231292</v>
      </c>
      <c r="AO413" s="31">
        <v>1439</v>
      </c>
      <c r="AP413" s="32">
        <v>-0.41408794788273617</v>
      </c>
      <c r="AQ413" s="31">
        <v>2854</v>
      </c>
      <c r="AR413" s="32">
        <v>-2.3605884365378027E-2</v>
      </c>
      <c r="AS413" s="31">
        <v>789774.45777288987</v>
      </c>
      <c r="AT413" s="32">
        <v>8.2230273650419017E-2</v>
      </c>
      <c r="AU413" s="31">
        <v>961142.24725540506</v>
      </c>
      <c r="AV413" s="32">
        <v>5.5956302398475932E-2</v>
      </c>
      <c r="AW413" s="216"/>
    </row>
    <row r="414" spans="2:49" hidden="1" outlineLevel="1" x14ac:dyDescent="0.2">
      <c r="B414" s="43" t="s">
        <v>58</v>
      </c>
      <c r="C414" s="223">
        <v>33146</v>
      </c>
      <c r="D414" s="224">
        <v>0.25629169193450574</v>
      </c>
      <c r="E414" s="223">
        <v>3042</v>
      </c>
      <c r="F414" s="224">
        <v>3.539823008849563E-2</v>
      </c>
      <c r="G414" s="223">
        <v>4294</v>
      </c>
      <c r="H414" s="224">
        <v>4.604141291108399E-2</v>
      </c>
      <c r="I414" s="223">
        <v>25489</v>
      </c>
      <c r="J414" s="224">
        <v>8.7553867815846731E-2</v>
      </c>
      <c r="K414" s="223">
        <v>9637</v>
      </c>
      <c r="L414" s="224">
        <v>-7.3365384615384666E-2</v>
      </c>
      <c r="M414" s="223">
        <v>36561</v>
      </c>
      <c r="N414" s="224">
        <v>0.20978789583402269</v>
      </c>
      <c r="O414" s="223">
        <v>0</v>
      </c>
      <c r="P414" s="224" t="s">
        <v>121</v>
      </c>
      <c r="Q414" s="223">
        <v>8144</v>
      </c>
      <c r="R414" s="224">
        <v>2.1262955854126679</v>
      </c>
      <c r="S414" s="223">
        <v>15614.964157029714</v>
      </c>
      <c r="T414" s="224">
        <v>0.16447946577963735</v>
      </c>
      <c r="U414" s="223">
        <v>7935</v>
      </c>
      <c r="V414" s="224">
        <v>0.16949152542372881</v>
      </c>
      <c r="W414" s="223">
        <v>2698</v>
      </c>
      <c r="X414" s="224">
        <v>0.55414746543778803</v>
      </c>
      <c r="Y414" s="223">
        <v>2682</v>
      </c>
      <c r="Z414" s="224">
        <v>0.24051803885291401</v>
      </c>
      <c r="AA414" s="223">
        <v>2299</v>
      </c>
      <c r="AB414" s="224">
        <v>-0.1566397652237711</v>
      </c>
      <c r="AC414" s="223">
        <v>1044</v>
      </c>
      <c r="AD414" s="224">
        <v>0.42622950819672134</v>
      </c>
      <c r="AE414" s="223">
        <v>851</v>
      </c>
      <c r="AF414" s="224">
        <v>2.1608643457383003E-2</v>
      </c>
      <c r="AG414" s="223">
        <v>0</v>
      </c>
      <c r="AH414" s="224" t="s">
        <v>121</v>
      </c>
      <c r="AI414" s="223">
        <v>0</v>
      </c>
      <c r="AJ414" s="224" t="s">
        <v>121</v>
      </c>
      <c r="AK414" s="223">
        <v>759</v>
      </c>
      <c r="AL414" s="224">
        <v>0.42669172932330834</v>
      </c>
      <c r="AM414" s="223">
        <v>1046</v>
      </c>
      <c r="AN414" s="224">
        <v>-0.22918201915991154</v>
      </c>
      <c r="AO414" s="223">
        <v>247</v>
      </c>
      <c r="AP414" s="224">
        <v>0.49696969696969706</v>
      </c>
      <c r="AQ414" s="223">
        <v>479</v>
      </c>
      <c r="AR414" s="224">
        <v>0.25721784776902878</v>
      </c>
      <c r="AS414" s="223">
        <v>107209.25525084531</v>
      </c>
      <c r="AT414" s="224">
        <v>0.1766239466276216</v>
      </c>
      <c r="AU414" s="225">
        <v>140355.51154253725</v>
      </c>
      <c r="AV414" s="226">
        <v>0.19451841439852857</v>
      </c>
    </row>
    <row r="415" spans="2:49" hidden="1" outlineLevel="1" x14ac:dyDescent="0.2">
      <c r="B415" s="43" t="s">
        <v>59</v>
      </c>
      <c r="C415" s="223">
        <v>22866</v>
      </c>
      <c r="D415" s="224">
        <v>-0.30394812943289395</v>
      </c>
      <c r="E415" s="223">
        <v>3614</v>
      </c>
      <c r="F415" s="224">
        <v>1.7454954954954971E-2</v>
      </c>
      <c r="G415" s="223">
        <v>4345</v>
      </c>
      <c r="H415" s="224">
        <v>0.13505747126436773</v>
      </c>
      <c r="I415" s="223">
        <v>27843</v>
      </c>
      <c r="J415" s="224">
        <v>2.9810999741095578E-2</v>
      </c>
      <c r="K415" s="223">
        <v>9821</v>
      </c>
      <c r="L415" s="224">
        <v>0.11273510083843186</v>
      </c>
      <c r="M415" s="223">
        <v>37547</v>
      </c>
      <c r="N415" s="224">
        <v>7.2036317953403373E-2</v>
      </c>
      <c r="O415" s="223">
        <v>0</v>
      </c>
      <c r="P415" s="224" t="s">
        <v>121</v>
      </c>
      <c r="Q415" s="223">
        <v>6928</v>
      </c>
      <c r="R415" s="224">
        <v>2.1123090745732256</v>
      </c>
      <c r="S415" s="223">
        <v>28311.616329393204</v>
      </c>
      <c r="T415" s="224">
        <v>-7.6945611369707123E-2</v>
      </c>
      <c r="U415" s="223">
        <v>11568</v>
      </c>
      <c r="V415" s="224">
        <v>-0.13009475109038948</v>
      </c>
      <c r="W415" s="223">
        <v>4665</v>
      </c>
      <c r="X415" s="224">
        <v>-3.6356124767609965E-2</v>
      </c>
      <c r="Y415" s="223">
        <v>4364</v>
      </c>
      <c r="Z415" s="224">
        <v>-0.21721973094170399</v>
      </c>
      <c r="AA415" s="223">
        <v>7715</v>
      </c>
      <c r="AB415" s="224">
        <v>0.10895500934310776</v>
      </c>
      <c r="AC415" s="223">
        <v>1096</v>
      </c>
      <c r="AD415" s="224">
        <v>6.5111758989309987E-2</v>
      </c>
      <c r="AE415" s="223">
        <v>1047</v>
      </c>
      <c r="AF415" s="224">
        <v>0.21040462427745665</v>
      </c>
      <c r="AG415" s="223">
        <v>0</v>
      </c>
      <c r="AH415" s="224" t="s">
        <v>121</v>
      </c>
      <c r="AI415" s="223">
        <v>0</v>
      </c>
      <c r="AJ415" s="224" t="s">
        <v>121</v>
      </c>
      <c r="AK415" s="223">
        <v>467</v>
      </c>
      <c r="AL415" s="224">
        <v>-8.7890625E-2</v>
      </c>
      <c r="AM415" s="223">
        <v>1549</v>
      </c>
      <c r="AN415" s="224">
        <v>0.89364303178484117</v>
      </c>
      <c r="AO415" s="223">
        <v>139</v>
      </c>
      <c r="AP415" s="224">
        <v>-0.1775147928994083</v>
      </c>
      <c r="AQ415" s="223">
        <v>397</v>
      </c>
      <c r="AR415" s="224">
        <v>-0.372827804107425</v>
      </c>
      <c r="AS415" s="223">
        <v>123105.99613324445</v>
      </c>
      <c r="AT415" s="224">
        <v>6.8722733777924372E-2</v>
      </c>
      <c r="AU415" s="225">
        <v>145971.69218511507</v>
      </c>
      <c r="AV415" s="226">
        <v>-1.3978444968570813E-2</v>
      </c>
    </row>
    <row r="416" spans="2:49" hidden="1" outlineLevel="1" x14ac:dyDescent="0.2">
      <c r="B416" s="43" t="s">
        <v>60</v>
      </c>
      <c r="C416" s="223">
        <v>18179</v>
      </c>
      <c r="D416" s="224">
        <v>-9.6246582152622384E-2</v>
      </c>
      <c r="E416" s="223">
        <v>2801</v>
      </c>
      <c r="F416" s="224">
        <v>-0.18457059679767107</v>
      </c>
      <c r="G416" s="223">
        <v>4720</v>
      </c>
      <c r="H416" s="224">
        <v>-0.1289905886694962</v>
      </c>
      <c r="I416" s="223">
        <v>23276</v>
      </c>
      <c r="J416" s="224">
        <v>7.3089986671814877E-4</v>
      </c>
      <c r="K416" s="223">
        <v>8504</v>
      </c>
      <c r="L416" s="224">
        <v>7.1056371387967499E-3</v>
      </c>
      <c r="M416" s="223">
        <v>37097</v>
      </c>
      <c r="N416" s="224">
        <v>0.16525317250910909</v>
      </c>
      <c r="O416" s="223">
        <v>0</v>
      </c>
      <c r="P416" s="224" t="s">
        <v>121</v>
      </c>
      <c r="Q416" s="223">
        <v>5599</v>
      </c>
      <c r="R416" s="224">
        <v>1.2843737250101999</v>
      </c>
      <c r="S416" s="223">
        <v>28295.651845490243</v>
      </c>
      <c r="T416" s="224">
        <v>-6.3239106496133068E-2</v>
      </c>
      <c r="U416" s="223">
        <v>10435</v>
      </c>
      <c r="V416" s="224">
        <v>-0.10979355058863671</v>
      </c>
      <c r="W416" s="223">
        <v>4594</v>
      </c>
      <c r="X416" s="224">
        <v>-6.5500406834825053E-2</v>
      </c>
      <c r="Y416" s="223">
        <v>4852</v>
      </c>
      <c r="Z416" s="224">
        <v>-0.17286055233549269</v>
      </c>
      <c r="AA416" s="223">
        <v>8415</v>
      </c>
      <c r="AB416" s="224">
        <v>9.27152317880795E-2</v>
      </c>
      <c r="AC416" s="223">
        <v>1023</v>
      </c>
      <c r="AD416" s="224">
        <v>0.27397260273972601</v>
      </c>
      <c r="AE416" s="223">
        <v>1062</v>
      </c>
      <c r="AF416" s="224">
        <v>-5.1785714285714324E-2</v>
      </c>
      <c r="AG416" s="223">
        <v>0</v>
      </c>
      <c r="AH416" s="224" t="s">
        <v>121</v>
      </c>
      <c r="AI416" s="223">
        <v>0</v>
      </c>
      <c r="AJ416" s="224" t="s">
        <v>121</v>
      </c>
      <c r="AK416" s="223">
        <v>520</v>
      </c>
      <c r="AL416" s="224">
        <v>4.6277665995975825E-2</v>
      </c>
      <c r="AM416" s="223">
        <v>2346</v>
      </c>
      <c r="AN416" s="224">
        <v>1.4616998950682056</v>
      </c>
      <c r="AO416" s="223">
        <v>159</v>
      </c>
      <c r="AP416" s="224">
        <v>-0.52537313432835819</v>
      </c>
      <c r="AQ416" s="223">
        <v>277</v>
      </c>
      <c r="AR416" s="224">
        <v>-2.4647887323943629E-2</v>
      </c>
      <c r="AS416" s="223">
        <v>115680.80888056126</v>
      </c>
      <c r="AT416" s="224">
        <v>6.0863489101523394E-2</v>
      </c>
      <c r="AU416" s="225">
        <v>133859.71263397913</v>
      </c>
      <c r="AV416" s="226">
        <v>3.6395011402262423E-2</v>
      </c>
    </row>
    <row r="417" spans="2:49" hidden="1" outlineLevel="1" x14ac:dyDescent="0.2">
      <c r="B417" s="43" t="s">
        <v>61</v>
      </c>
      <c r="C417" s="223">
        <v>18523</v>
      </c>
      <c r="D417" s="224">
        <v>-5.0784052475146058E-2</v>
      </c>
      <c r="E417" s="223">
        <v>2813</v>
      </c>
      <c r="F417" s="224">
        <v>-0.22973713033954002</v>
      </c>
      <c r="G417" s="223">
        <v>5692</v>
      </c>
      <c r="H417" s="224">
        <v>-5.0858762714690697E-2</v>
      </c>
      <c r="I417" s="223">
        <v>26029</v>
      </c>
      <c r="J417" s="224">
        <v>-4.6591699937731268E-2</v>
      </c>
      <c r="K417" s="223">
        <v>6235</v>
      </c>
      <c r="L417" s="224">
        <v>-2.3339598997493716E-2</v>
      </c>
      <c r="M417" s="223">
        <v>38396</v>
      </c>
      <c r="N417" s="224">
        <v>6.1953755946454248E-2</v>
      </c>
      <c r="O417" s="223">
        <v>0</v>
      </c>
      <c r="P417" s="224" t="s">
        <v>121</v>
      </c>
      <c r="Q417" s="223">
        <v>7209</v>
      </c>
      <c r="R417" s="224">
        <v>1.2492979719188768</v>
      </c>
      <c r="S417" s="223">
        <v>33328.009635707378</v>
      </c>
      <c r="T417" s="224">
        <v>-2.4597910311999427E-2</v>
      </c>
      <c r="U417" s="223">
        <v>12479</v>
      </c>
      <c r="V417" s="224">
        <v>-0.12348107045023526</v>
      </c>
      <c r="W417" s="223">
        <v>5732</v>
      </c>
      <c r="X417" s="224">
        <v>0.12990341021092067</v>
      </c>
      <c r="Y417" s="223">
        <v>6244</v>
      </c>
      <c r="Z417" s="224">
        <v>3.2133676092545027E-3</v>
      </c>
      <c r="AA417" s="223">
        <v>8873</v>
      </c>
      <c r="AB417" s="224">
        <v>2.768126013435257E-2</v>
      </c>
      <c r="AC417" s="223">
        <v>1097</v>
      </c>
      <c r="AD417" s="224">
        <v>0.15352260778128279</v>
      </c>
      <c r="AE417" s="223">
        <v>1183</v>
      </c>
      <c r="AF417" s="224">
        <v>-0.25173940543959517</v>
      </c>
      <c r="AG417" s="223">
        <v>0</v>
      </c>
      <c r="AH417" s="224" t="s">
        <v>121</v>
      </c>
      <c r="AI417" s="223">
        <v>0</v>
      </c>
      <c r="AJ417" s="224" t="s">
        <v>121</v>
      </c>
      <c r="AK417" s="223">
        <v>797</v>
      </c>
      <c r="AL417" s="224">
        <v>-5.7919621749409012E-2</v>
      </c>
      <c r="AM417" s="223">
        <v>1768</v>
      </c>
      <c r="AN417" s="224">
        <v>0.80592441266598569</v>
      </c>
      <c r="AO417" s="223">
        <v>266</v>
      </c>
      <c r="AP417" s="224">
        <v>-0.10135135135135132</v>
      </c>
      <c r="AQ417" s="223">
        <v>405</v>
      </c>
      <c r="AR417" s="224">
        <v>0.426056338028169</v>
      </c>
      <c r="AS417" s="223">
        <v>125218.29718017337</v>
      </c>
      <c r="AT417" s="224">
        <v>2.8041196067932095E-2</v>
      </c>
      <c r="AU417" s="225">
        <v>143741.2463961209</v>
      </c>
      <c r="AV417" s="226">
        <v>1.7155799430306207E-2</v>
      </c>
    </row>
    <row r="418" spans="2:49" collapsed="1" x14ac:dyDescent="0.25">
      <c r="B418" s="145">
        <v>1984</v>
      </c>
      <c r="C418" s="232">
        <v>352492</v>
      </c>
      <c r="D418" s="233">
        <v>-9.8550487433125E-2</v>
      </c>
      <c r="E418" s="232">
        <v>30758</v>
      </c>
      <c r="F418" s="233">
        <v>1.8510546706844488E-2</v>
      </c>
      <c r="G418" s="232">
        <v>47317</v>
      </c>
      <c r="H418" s="233">
        <v>-0.12874477526745109</v>
      </c>
      <c r="I418" s="232">
        <v>260389</v>
      </c>
      <c r="J418" s="233">
        <v>3.3285582200070607E-2</v>
      </c>
      <c r="K418" s="232">
        <v>80169</v>
      </c>
      <c r="L418" s="233">
        <v>1.7502221094047421E-2</v>
      </c>
      <c r="M418" s="232">
        <v>534733</v>
      </c>
      <c r="N418" s="233">
        <v>0.18142491333732491</v>
      </c>
      <c r="O418" s="232">
        <v>0</v>
      </c>
      <c r="P418" s="233" t="s">
        <v>121</v>
      </c>
      <c r="Q418" s="232">
        <v>78042</v>
      </c>
      <c r="R418" s="233">
        <v>1.0282239201621706</v>
      </c>
      <c r="S418" s="232">
        <v>182057.01046893265</v>
      </c>
      <c r="T418" s="233">
        <v>1.6405723851859122E-2</v>
      </c>
      <c r="U418" s="232">
        <v>74066</v>
      </c>
      <c r="V418" s="233">
        <v>-1.868143515819598E-2</v>
      </c>
      <c r="W418" s="232">
        <v>25603</v>
      </c>
      <c r="X418" s="233">
        <v>-8.0715234641485001E-2</v>
      </c>
      <c r="Y418" s="232">
        <v>37822</v>
      </c>
      <c r="Z418" s="233">
        <v>0.10986560244145793</v>
      </c>
      <c r="AA418" s="232">
        <v>44566</v>
      </c>
      <c r="AB418" s="233">
        <v>6.8395943710593876E-2</v>
      </c>
      <c r="AC418" s="232">
        <v>10780</v>
      </c>
      <c r="AD418" s="233">
        <v>0.31415335852736814</v>
      </c>
      <c r="AE418" s="232">
        <v>11125</v>
      </c>
      <c r="AF418" s="233">
        <v>4.5386205600451035E-2</v>
      </c>
      <c r="AG418" s="232">
        <v>0</v>
      </c>
      <c r="AH418" s="233" t="s">
        <v>121</v>
      </c>
      <c r="AI418" s="232">
        <v>0</v>
      </c>
      <c r="AJ418" s="233" t="s">
        <v>121</v>
      </c>
      <c r="AK418" s="232">
        <v>6540</v>
      </c>
      <c r="AL418" s="233">
        <v>-0.24410540915395285</v>
      </c>
      <c r="AM418" s="232">
        <v>12800</v>
      </c>
      <c r="AN418" s="233">
        <v>0.53000239062873544</v>
      </c>
      <c r="AO418" s="232">
        <v>3126</v>
      </c>
      <c r="AP418" s="233">
        <v>4.6885465505693169E-2</v>
      </c>
      <c r="AQ418" s="232">
        <v>5073</v>
      </c>
      <c r="AR418" s="233">
        <v>-0.34836223506743735</v>
      </c>
      <c r="AS418" s="232">
        <v>1262909.8931653758</v>
      </c>
      <c r="AT418" s="233">
        <v>0.11549972952613485</v>
      </c>
      <c r="AU418" s="234">
        <v>1615401.794614888</v>
      </c>
      <c r="AV418" s="235">
        <v>6.0548920762802272E-2</v>
      </c>
    </row>
    <row r="419" spans="2:49" hidden="1" outlineLevel="1" x14ac:dyDescent="0.2">
      <c r="B419" s="43" t="s">
        <v>49</v>
      </c>
      <c r="C419" s="223">
        <v>21346</v>
      </c>
      <c r="D419" s="224">
        <v>-0.1007288199856764</v>
      </c>
      <c r="E419" s="223">
        <v>2801</v>
      </c>
      <c r="F419" s="224">
        <v>1.1921965317919003E-2</v>
      </c>
      <c r="G419" s="223">
        <v>5612</v>
      </c>
      <c r="H419" s="224">
        <v>0.70473876063183472</v>
      </c>
      <c r="I419" s="223">
        <v>29451</v>
      </c>
      <c r="J419" s="224">
        <v>0.10064279841542723</v>
      </c>
      <c r="K419" s="223">
        <v>3776</v>
      </c>
      <c r="L419" s="224">
        <v>-0.20270270270270274</v>
      </c>
      <c r="M419" s="223">
        <v>36978</v>
      </c>
      <c r="N419" s="224">
        <v>8.3826719033941011E-2</v>
      </c>
      <c r="O419" s="223">
        <v>0</v>
      </c>
      <c r="P419" s="224" t="s">
        <v>121</v>
      </c>
      <c r="Q419" s="223">
        <v>5411</v>
      </c>
      <c r="R419" s="224">
        <v>1.4517444494789307</v>
      </c>
      <c r="S419" s="223">
        <v>29448.066890349426</v>
      </c>
      <c r="T419" s="224">
        <v>1.5461784884104546E-2</v>
      </c>
      <c r="U419" s="223">
        <v>12107</v>
      </c>
      <c r="V419" s="224">
        <v>2.5408655882103837E-2</v>
      </c>
      <c r="W419" s="223">
        <v>4987</v>
      </c>
      <c r="X419" s="224">
        <v>6.0386987029555694E-2</v>
      </c>
      <c r="Y419" s="223">
        <v>5449</v>
      </c>
      <c r="Z419" s="224">
        <v>-1.8905293482174956E-2</v>
      </c>
      <c r="AA419" s="223">
        <v>6905</v>
      </c>
      <c r="AB419" s="224">
        <v>-4.3258832011535686E-3</v>
      </c>
      <c r="AC419" s="223">
        <v>839</v>
      </c>
      <c r="AD419" s="224">
        <v>-7.0874861572535974E-2</v>
      </c>
      <c r="AE419" s="223">
        <v>1184</v>
      </c>
      <c r="AF419" s="224">
        <v>0.52971576227390171</v>
      </c>
      <c r="AG419" s="223">
        <v>0</v>
      </c>
      <c r="AH419" s="224" t="s">
        <v>121</v>
      </c>
      <c r="AI419" s="223">
        <v>0</v>
      </c>
      <c r="AJ419" s="224" t="s">
        <v>121</v>
      </c>
      <c r="AK419" s="223">
        <v>554</v>
      </c>
      <c r="AL419" s="224">
        <v>-9.4771241830065356E-2</v>
      </c>
      <c r="AM419" s="223">
        <v>694</v>
      </c>
      <c r="AN419" s="224">
        <v>0.25497287522603984</v>
      </c>
      <c r="AO419" s="223">
        <v>174</v>
      </c>
      <c r="AP419" s="224">
        <v>-0.41610738255033553</v>
      </c>
      <c r="AQ419" s="223">
        <v>431</v>
      </c>
      <c r="AR419" s="224">
        <v>8.8383838383838453E-2</v>
      </c>
      <c r="AS419" s="223">
        <v>117353</v>
      </c>
      <c r="AT419" s="224">
        <v>0.10279662450429461</v>
      </c>
      <c r="AU419" s="225">
        <v>138699</v>
      </c>
      <c r="AV419" s="226">
        <v>6.567755914284179E-2</v>
      </c>
    </row>
    <row r="420" spans="2:49" hidden="1" outlineLevel="1" x14ac:dyDescent="0.2">
      <c r="B420" s="43" t="s">
        <v>50</v>
      </c>
      <c r="C420" s="223">
        <v>22520</v>
      </c>
      <c r="D420" s="224">
        <v>-1.7730496453900457E-3</v>
      </c>
      <c r="E420" s="223">
        <v>2258</v>
      </c>
      <c r="F420" s="224">
        <v>0.15204081632653055</v>
      </c>
      <c r="G420" s="223">
        <v>3327</v>
      </c>
      <c r="H420" s="224">
        <v>-0.1179745493107105</v>
      </c>
      <c r="I420" s="223">
        <v>25644</v>
      </c>
      <c r="J420" s="224">
        <v>-6.3198655658654235E-2</v>
      </c>
      <c r="K420" s="223">
        <v>3019</v>
      </c>
      <c r="L420" s="224">
        <v>-0.30050973123262281</v>
      </c>
      <c r="M420" s="223">
        <v>43159</v>
      </c>
      <c r="N420" s="224">
        <v>0.23629332569464334</v>
      </c>
      <c r="O420" s="223">
        <v>0</v>
      </c>
      <c r="P420" s="224" t="s">
        <v>121</v>
      </c>
      <c r="Q420" s="223">
        <v>3077</v>
      </c>
      <c r="R420" s="224">
        <v>0.58526532715095314</v>
      </c>
      <c r="S420" s="223">
        <v>26742.505968840513</v>
      </c>
      <c r="T420" s="224">
        <v>8.3862321806705831E-2</v>
      </c>
      <c r="U420" s="223">
        <v>11280</v>
      </c>
      <c r="V420" s="224">
        <v>-7.2292129286947948E-2</v>
      </c>
      <c r="W420" s="223">
        <v>3612</v>
      </c>
      <c r="X420" s="224">
        <v>0.25503822098679629</v>
      </c>
      <c r="Y420" s="223">
        <v>5584</v>
      </c>
      <c r="Z420" s="224">
        <v>0.32322274881516577</v>
      </c>
      <c r="AA420" s="223">
        <v>6266</v>
      </c>
      <c r="AB420" s="224">
        <v>0.15694239290989653</v>
      </c>
      <c r="AC420" s="223">
        <v>918</v>
      </c>
      <c r="AD420" s="224">
        <v>0.29661016949152552</v>
      </c>
      <c r="AE420" s="223">
        <v>1331</v>
      </c>
      <c r="AF420" s="224">
        <v>0.47888888888888892</v>
      </c>
      <c r="AG420" s="223">
        <v>0</v>
      </c>
      <c r="AH420" s="224" t="s">
        <v>121</v>
      </c>
      <c r="AI420" s="223">
        <v>0</v>
      </c>
      <c r="AJ420" s="224" t="s">
        <v>121</v>
      </c>
      <c r="AK420" s="223">
        <v>660</v>
      </c>
      <c r="AL420" s="224">
        <v>0.16607773851590113</v>
      </c>
      <c r="AM420" s="223">
        <v>648</v>
      </c>
      <c r="AN420" s="224">
        <v>0.51401869158878499</v>
      </c>
      <c r="AO420" s="223">
        <v>212</v>
      </c>
      <c r="AP420" s="224">
        <v>-0.22627737226277367</v>
      </c>
      <c r="AQ420" s="223">
        <v>285</v>
      </c>
      <c r="AR420" s="224">
        <v>-6.25E-2</v>
      </c>
      <c r="AS420" s="223">
        <v>111281.79888055546</v>
      </c>
      <c r="AT420" s="224">
        <v>8.9665701696970634E-2</v>
      </c>
      <c r="AU420" s="225">
        <v>133801.79710750582</v>
      </c>
      <c r="AV420" s="226">
        <v>7.31226852506901E-2</v>
      </c>
    </row>
    <row r="421" spans="2:49" hidden="1" outlineLevel="1" x14ac:dyDescent="0.2">
      <c r="B421" s="43" t="s">
        <v>51</v>
      </c>
      <c r="C421" s="223">
        <v>34788</v>
      </c>
      <c r="D421" s="224">
        <v>-1.4057363110758447E-2</v>
      </c>
      <c r="E421" s="223">
        <v>2325</v>
      </c>
      <c r="F421" s="224">
        <v>-0.12297246322142585</v>
      </c>
      <c r="G421" s="223">
        <v>4677</v>
      </c>
      <c r="H421" s="224">
        <v>0.21765165321530855</v>
      </c>
      <c r="I421" s="223">
        <v>18388</v>
      </c>
      <c r="J421" s="224">
        <v>3.5593602162649285E-2</v>
      </c>
      <c r="K421" s="223">
        <v>6146</v>
      </c>
      <c r="L421" s="224">
        <v>-0.15344352617079893</v>
      </c>
      <c r="M421" s="223">
        <v>39146</v>
      </c>
      <c r="N421" s="224">
        <v>0.12356132143164666</v>
      </c>
      <c r="O421" s="223">
        <v>0</v>
      </c>
      <c r="P421" s="224" t="s">
        <v>121</v>
      </c>
      <c r="Q421" s="223">
        <v>3614</v>
      </c>
      <c r="R421" s="224">
        <v>0.63233965672990067</v>
      </c>
      <c r="S421" s="223">
        <v>12196.22848941242</v>
      </c>
      <c r="T421" s="224">
        <v>6.3289225696681051E-3</v>
      </c>
      <c r="U421" s="223">
        <v>5445</v>
      </c>
      <c r="V421" s="224">
        <v>-0.18622029591989242</v>
      </c>
      <c r="W421" s="223">
        <v>2002</v>
      </c>
      <c r="X421" s="224">
        <v>0.41284403669724767</v>
      </c>
      <c r="Y421" s="223">
        <v>2685</v>
      </c>
      <c r="Z421" s="224">
        <v>1.8656716417910779E-3</v>
      </c>
      <c r="AA421" s="223">
        <v>2064</v>
      </c>
      <c r="AB421" s="224">
        <v>0.5518796992481203</v>
      </c>
      <c r="AC421" s="223">
        <v>728</v>
      </c>
      <c r="AD421" s="224">
        <v>1.1411764705882352</v>
      </c>
      <c r="AE421" s="223">
        <v>602</v>
      </c>
      <c r="AF421" s="224">
        <v>0.16216216216216206</v>
      </c>
      <c r="AG421" s="223">
        <v>0</v>
      </c>
      <c r="AH421" s="224" t="s">
        <v>121</v>
      </c>
      <c r="AI421" s="223">
        <v>0</v>
      </c>
      <c r="AJ421" s="224" t="s">
        <v>121</v>
      </c>
      <c r="AK421" s="223">
        <v>635</v>
      </c>
      <c r="AL421" s="224">
        <v>1.9261637239165408E-2</v>
      </c>
      <c r="AM421" s="223">
        <v>644</v>
      </c>
      <c r="AN421" s="224">
        <v>0.83475783475783483</v>
      </c>
      <c r="AO421" s="223">
        <v>242</v>
      </c>
      <c r="AP421" s="224">
        <v>-0.73667029379760607</v>
      </c>
      <c r="AQ421" s="223">
        <v>580</v>
      </c>
      <c r="AR421" s="224">
        <v>-9.5163806552262087E-2</v>
      </c>
      <c r="AS421" s="223">
        <v>89925.301447510035</v>
      </c>
      <c r="AT421" s="224">
        <v>6.9593484364554481E-2</v>
      </c>
      <c r="AU421" s="225">
        <v>124713.28739014691</v>
      </c>
      <c r="AV421" s="226">
        <v>4.4865991891984258E-2</v>
      </c>
    </row>
    <row r="422" spans="2:49" hidden="1" outlineLevel="1" x14ac:dyDescent="0.2">
      <c r="B422" s="43" t="s">
        <v>52</v>
      </c>
      <c r="C422" s="223">
        <v>45372</v>
      </c>
      <c r="D422" s="224">
        <v>2.062760094477567E-2</v>
      </c>
      <c r="E422" s="223">
        <v>2002</v>
      </c>
      <c r="F422" s="224">
        <v>4.8716605552645342E-2</v>
      </c>
      <c r="G422" s="223">
        <v>4059</v>
      </c>
      <c r="H422" s="224">
        <v>5.8685446009389741E-2</v>
      </c>
      <c r="I422" s="223">
        <v>18121</v>
      </c>
      <c r="J422" s="224">
        <v>8.5284781697310796E-2</v>
      </c>
      <c r="K422" s="223">
        <v>6098</v>
      </c>
      <c r="L422" s="224">
        <v>6.0890744606819869E-2</v>
      </c>
      <c r="M422" s="223">
        <v>43131</v>
      </c>
      <c r="N422" s="224">
        <v>-0.13884396525905962</v>
      </c>
      <c r="O422" s="223">
        <v>0</v>
      </c>
      <c r="P422" s="224" t="s">
        <v>121</v>
      </c>
      <c r="Q422" s="223">
        <v>3196</v>
      </c>
      <c r="R422" s="224">
        <v>0.59959959959959952</v>
      </c>
      <c r="S422" s="223">
        <v>1730.7952182952181</v>
      </c>
      <c r="T422" s="224">
        <v>1.4034894146045191</v>
      </c>
      <c r="U422" s="223">
        <v>378</v>
      </c>
      <c r="V422" s="224">
        <v>5.75</v>
      </c>
      <c r="W422" s="223">
        <v>535</v>
      </c>
      <c r="X422" s="224">
        <v>9.2884615384615383</v>
      </c>
      <c r="Y422" s="223">
        <v>448</v>
      </c>
      <c r="Z422" s="224">
        <v>-0.2432432432432432</v>
      </c>
      <c r="AA422" s="223">
        <v>355</v>
      </c>
      <c r="AB422" s="224">
        <v>31.272727272727273</v>
      </c>
      <c r="AC422" s="223">
        <v>504</v>
      </c>
      <c r="AD422" s="224">
        <v>0.65789473684210531</v>
      </c>
      <c r="AE422" s="223">
        <v>674</v>
      </c>
      <c r="AF422" s="224">
        <v>0.57476635514018692</v>
      </c>
      <c r="AG422" s="223">
        <v>0</v>
      </c>
      <c r="AH422" s="224" t="s">
        <v>121</v>
      </c>
      <c r="AI422" s="223">
        <v>0</v>
      </c>
      <c r="AJ422" s="224" t="s">
        <v>121</v>
      </c>
      <c r="AK422" s="223">
        <v>878</v>
      </c>
      <c r="AL422" s="224">
        <v>0.26149425287356332</v>
      </c>
      <c r="AM422" s="223">
        <v>570</v>
      </c>
      <c r="AN422" s="224">
        <v>0.56164383561643838</v>
      </c>
      <c r="AO422" s="223">
        <v>299</v>
      </c>
      <c r="AP422" s="224">
        <v>-0.4462962962962963</v>
      </c>
      <c r="AQ422" s="223">
        <v>924</v>
      </c>
      <c r="AR422" s="224">
        <v>-0.35429769392033539</v>
      </c>
      <c r="AS422" s="223">
        <v>82219.792182064732</v>
      </c>
      <c r="AT422" s="224">
        <v>-2.9919582485895102E-2</v>
      </c>
      <c r="AU422" s="225">
        <v>127591.81280966567</v>
      </c>
      <c r="AV422" s="226">
        <v>-1.252777641440217E-2</v>
      </c>
    </row>
    <row r="423" spans="2:49" hidden="1" outlineLevel="1" x14ac:dyDescent="0.2">
      <c r="B423" s="43" t="s">
        <v>53</v>
      </c>
      <c r="C423" s="223">
        <v>60148</v>
      </c>
      <c r="D423" s="224">
        <v>-4.7628095509531954E-2</v>
      </c>
      <c r="E423" s="223">
        <v>1855</v>
      </c>
      <c r="F423" s="224">
        <v>-4.2333505420753759E-2</v>
      </c>
      <c r="G423" s="223">
        <v>3799</v>
      </c>
      <c r="H423" s="224">
        <v>-0.3350253807106599</v>
      </c>
      <c r="I423" s="223">
        <v>14444</v>
      </c>
      <c r="J423" s="224">
        <v>2.1282613306936371E-2</v>
      </c>
      <c r="K423" s="223">
        <v>6560</v>
      </c>
      <c r="L423" s="224">
        <v>-0.15289256198347112</v>
      </c>
      <c r="M423" s="223">
        <v>44124</v>
      </c>
      <c r="N423" s="224">
        <v>0.13888960586428523</v>
      </c>
      <c r="O423" s="223">
        <v>0</v>
      </c>
      <c r="P423" s="224" t="s">
        <v>121</v>
      </c>
      <c r="Q423" s="223">
        <v>4609</v>
      </c>
      <c r="R423" s="224">
        <v>0.34021517883105545</v>
      </c>
      <c r="S423" s="223">
        <v>115.30279720279719</v>
      </c>
      <c r="T423" s="224">
        <v>0.12754671784588756</v>
      </c>
      <c r="U423" s="223">
        <v>54</v>
      </c>
      <c r="V423" s="224">
        <v>0.38461538461538458</v>
      </c>
      <c r="W423" s="223">
        <v>33</v>
      </c>
      <c r="X423" s="224">
        <v>0.10000000000000009</v>
      </c>
      <c r="Y423" s="223">
        <v>18</v>
      </c>
      <c r="Z423" s="224">
        <v>-0.18181818181818177</v>
      </c>
      <c r="AA423" s="223">
        <v>10</v>
      </c>
      <c r="AB423" s="224">
        <v>-0.16666666666666663</v>
      </c>
      <c r="AC423" s="223">
        <v>436</v>
      </c>
      <c r="AD423" s="224">
        <v>0.92920353982300874</v>
      </c>
      <c r="AE423" s="223">
        <v>639</v>
      </c>
      <c r="AF423" s="224">
        <v>0.60552763819095468</v>
      </c>
      <c r="AG423" s="223">
        <v>0</v>
      </c>
      <c r="AH423" s="224" t="s">
        <v>121</v>
      </c>
      <c r="AI423" s="223">
        <v>0</v>
      </c>
      <c r="AJ423" s="224" t="s">
        <v>121</v>
      </c>
      <c r="AK423" s="223">
        <v>1155</v>
      </c>
      <c r="AL423" s="224">
        <v>8.1460674157303403E-2</v>
      </c>
      <c r="AM423" s="223">
        <v>334</v>
      </c>
      <c r="AN423" s="224">
        <v>0.18439716312056742</v>
      </c>
      <c r="AO423" s="223">
        <v>416</v>
      </c>
      <c r="AP423" s="224">
        <v>-0.44310575635876837</v>
      </c>
      <c r="AQ423" s="223">
        <v>1781</v>
      </c>
      <c r="AR423" s="224">
        <v>9.7350585335797879E-2</v>
      </c>
      <c r="AS423" s="223">
        <v>80268.123534566112</v>
      </c>
      <c r="AT423" s="224">
        <v>5.3867332138836099E-2</v>
      </c>
      <c r="AU423" s="225">
        <v>140416.07590647065</v>
      </c>
      <c r="AV423" s="226">
        <v>7.8586357470729062E-3</v>
      </c>
    </row>
    <row r="424" spans="2:49" hidden="1" outlineLevel="1" x14ac:dyDescent="0.2">
      <c r="B424" s="43" t="s">
        <v>54</v>
      </c>
      <c r="C424" s="223">
        <v>48344</v>
      </c>
      <c r="D424" s="224">
        <v>9.6907403625802635E-2</v>
      </c>
      <c r="E424" s="223">
        <v>2027</v>
      </c>
      <c r="F424" s="224">
        <v>-0.15857202158572026</v>
      </c>
      <c r="G424" s="223">
        <v>6542</v>
      </c>
      <c r="H424" s="224">
        <v>1.4106340102309822E-2</v>
      </c>
      <c r="I424" s="223">
        <v>14313</v>
      </c>
      <c r="J424" s="224">
        <v>-0.1238369245837414</v>
      </c>
      <c r="K424" s="223">
        <v>6103</v>
      </c>
      <c r="L424" s="224">
        <v>5.4969749351771791E-2</v>
      </c>
      <c r="M424" s="223">
        <v>42525</v>
      </c>
      <c r="N424" s="224">
        <v>0.11834319526627213</v>
      </c>
      <c r="O424" s="223">
        <v>0</v>
      </c>
      <c r="P424" s="224" t="s">
        <v>121</v>
      </c>
      <c r="Q424" s="223">
        <v>2904</v>
      </c>
      <c r="R424" s="224">
        <v>0.57654723127035834</v>
      </c>
      <c r="S424" s="223">
        <v>117.06858974358974</v>
      </c>
      <c r="T424" s="224">
        <v>5.497920605898643E-2</v>
      </c>
      <c r="U424" s="223">
        <v>60</v>
      </c>
      <c r="V424" s="224">
        <v>0.875</v>
      </c>
      <c r="W424" s="223">
        <v>29</v>
      </c>
      <c r="X424" s="224">
        <v>-0.25641025641025639</v>
      </c>
      <c r="Y424" s="223">
        <v>18</v>
      </c>
      <c r="Z424" s="224">
        <v>-0.55000000000000004</v>
      </c>
      <c r="AA424" s="223">
        <v>10</v>
      </c>
      <c r="AB424" s="224">
        <v>9</v>
      </c>
      <c r="AC424" s="223">
        <v>323</v>
      </c>
      <c r="AD424" s="224">
        <v>2.2151898734177111E-2</v>
      </c>
      <c r="AE424" s="223">
        <v>758</v>
      </c>
      <c r="AF424" s="224">
        <v>0.84878048780487814</v>
      </c>
      <c r="AG424" s="223">
        <v>0</v>
      </c>
      <c r="AH424" s="224" t="s">
        <v>121</v>
      </c>
      <c r="AI424" s="223">
        <v>0</v>
      </c>
      <c r="AJ424" s="224" t="s">
        <v>121</v>
      </c>
      <c r="AK424" s="223">
        <v>762</v>
      </c>
      <c r="AL424" s="224">
        <v>5.3941908713692976E-2</v>
      </c>
      <c r="AM424" s="223">
        <v>507</v>
      </c>
      <c r="AN424" s="224">
        <v>0.85714285714285721</v>
      </c>
      <c r="AO424" s="223">
        <v>307</v>
      </c>
      <c r="AP424" s="224">
        <v>-0.36307053941908718</v>
      </c>
      <c r="AQ424" s="223">
        <v>1164</v>
      </c>
      <c r="AR424" s="224">
        <v>1.093525179856115</v>
      </c>
      <c r="AS424" s="223">
        <v>78362.392546695133</v>
      </c>
      <c r="AT424" s="224">
        <v>6.2995386016650778E-2</v>
      </c>
      <c r="AU424" s="225">
        <v>126706.48945409876</v>
      </c>
      <c r="AV424" s="226">
        <v>7.5685611234266759E-2</v>
      </c>
    </row>
    <row r="425" spans="2:49" hidden="1" outlineLevel="1" x14ac:dyDescent="0.2">
      <c r="B425" s="43" t="s">
        <v>55</v>
      </c>
      <c r="C425" s="223">
        <v>32474</v>
      </c>
      <c r="D425" s="224">
        <v>8.6304944135946915E-2</v>
      </c>
      <c r="E425" s="223">
        <v>1270</v>
      </c>
      <c r="F425" s="224">
        <v>-0.15333333333333332</v>
      </c>
      <c r="G425" s="223">
        <v>3257</v>
      </c>
      <c r="H425" s="224">
        <v>-4.1494997057092364E-2</v>
      </c>
      <c r="I425" s="223">
        <v>13865</v>
      </c>
      <c r="J425" s="224">
        <v>5.0697180963928501E-2</v>
      </c>
      <c r="K425" s="223">
        <v>5670</v>
      </c>
      <c r="L425" s="224">
        <v>0.22250970245795609</v>
      </c>
      <c r="M425" s="223">
        <v>35356</v>
      </c>
      <c r="N425" s="224">
        <v>0.11790558699845066</v>
      </c>
      <c r="O425" s="223">
        <v>0</v>
      </c>
      <c r="P425" s="224" t="s">
        <v>121</v>
      </c>
      <c r="Q425" s="223">
        <v>2372</v>
      </c>
      <c r="R425" s="224">
        <v>0.3431483578708947</v>
      </c>
      <c r="S425" s="223">
        <v>189.49893025246044</v>
      </c>
      <c r="T425" s="224">
        <v>0.54928426223379478</v>
      </c>
      <c r="U425" s="223">
        <v>37</v>
      </c>
      <c r="V425" s="224">
        <v>-9.7560975609756073E-2</v>
      </c>
      <c r="W425" s="223">
        <v>66</v>
      </c>
      <c r="X425" s="224">
        <v>0.83333333333333326</v>
      </c>
      <c r="Y425" s="223">
        <v>29</v>
      </c>
      <c r="Z425" s="224">
        <v>-0.23684210526315785</v>
      </c>
      <c r="AA425" s="223">
        <v>57</v>
      </c>
      <c r="AB425" s="224">
        <v>6.125</v>
      </c>
      <c r="AC425" s="223">
        <v>424</v>
      </c>
      <c r="AD425" s="224">
        <v>2.050359712230216</v>
      </c>
      <c r="AE425" s="223">
        <v>416</v>
      </c>
      <c r="AF425" s="224">
        <v>-0.23529411764705888</v>
      </c>
      <c r="AG425" s="223">
        <v>0</v>
      </c>
      <c r="AH425" s="224" t="s">
        <v>121</v>
      </c>
      <c r="AI425" s="223">
        <v>0</v>
      </c>
      <c r="AJ425" s="224" t="s">
        <v>121</v>
      </c>
      <c r="AK425" s="223">
        <v>754</v>
      </c>
      <c r="AL425" s="224">
        <v>0.68303571428571419</v>
      </c>
      <c r="AM425" s="223">
        <v>466</v>
      </c>
      <c r="AN425" s="224">
        <v>0.806201550387597</v>
      </c>
      <c r="AO425" s="223">
        <v>202</v>
      </c>
      <c r="AP425" s="224">
        <v>-0.33552631578947367</v>
      </c>
      <c r="AQ425" s="223">
        <v>575</v>
      </c>
      <c r="AR425" s="224">
        <v>1.3469387755102042</v>
      </c>
      <c r="AS425" s="223">
        <v>64825.788990935958</v>
      </c>
      <c r="AT425" s="224">
        <v>0.11410592262955621</v>
      </c>
      <c r="AU425" s="225">
        <v>97299.875295880076</v>
      </c>
      <c r="AV425" s="226">
        <v>0.10467350545737353</v>
      </c>
    </row>
    <row r="426" spans="2:49" hidden="1" outlineLevel="1" x14ac:dyDescent="0.2">
      <c r="B426" s="43" t="s">
        <v>56</v>
      </c>
      <c r="C426" s="223">
        <v>27172</v>
      </c>
      <c r="D426" s="224">
        <v>-7.0120803531706688E-2</v>
      </c>
      <c r="E426" s="223">
        <v>2084</v>
      </c>
      <c r="F426" s="224">
        <v>0.40525960890087664</v>
      </c>
      <c r="G426" s="223">
        <v>3687</v>
      </c>
      <c r="H426" s="224">
        <v>0.30976909413854359</v>
      </c>
      <c r="I426" s="223">
        <v>16741</v>
      </c>
      <c r="J426" s="224">
        <v>-8.7286010249700174E-2</v>
      </c>
      <c r="K426" s="223">
        <v>7364</v>
      </c>
      <c r="L426" s="224">
        <v>-0.26777368996718698</v>
      </c>
      <c r="M426" s="223">
        <v>34961</v>
      </c>
      <c r="N426" s="224">
        <v>0.18007830959292503</v>
      </c>
      <c r="O426" s="223">
        <v>0</v>
      </c>
      <c r="P426" s="224" t="s">
        <v>121</v>
      </c>
      <c r="Q426" s="223">
        <v>2808</v>
      </c>
      <c r="R426" s="224">
        <v>0.33650642551166121</v>
      </c>
      <c r="S426" s="223">
        <v>141.40954182429593</v>
      </c>
      <c r="T426" s="224">
        <v>5.9347174187743823E-2</v>
      </c>
      <c r="U426" s="223">
        <v>73</v>
      </c>
      <c r="V426" s="224">
        <v>0.19672131147540983</v>
      </c>
      <c r="W426" s="223">
        <v>21</v>
      </c>
      <c r="X426" s="224">
        <v>-0.30000000000000004</v>
      </c>
      <c r="Y426" s="223">
        <v>20</v>
      </c>
      <c r="Z426" s="224">
        <v>-0.48717948717948723</v>
      </c>
      <c r="AA426" s="223">
        <v>28</v>
      </c>
      <c r="AB426" s="224">
        <v>4.5999999999999996</v>
      </c>
      <c r="AC426" s="223">
        <v>516</v>
      </c>
      <c r="AD426" s="224">
        <v>0.58769230769230774</v>
      </c>
      <c r="AE426" s="223">
        <v>639</v>
      </c>
      <c r="AF426" s="224">
        <v>0.26785714285714279</v>
      </c>
      <c r="AG426" s="223">
        <v>0</v>
      </c>
      <c r="AH426" s="224" t="s">
        <v>121</v>
      </c>
      <c r="AI426" s="223">
        <v>0</v>
      </c>
      <c r="AJ426" s="224" t="s">
        <v>121</v>
      </c>
      <c r="AK426" s="223">
        <v>867</v>
      </c>
      <c r="AL426" s="224">
        <v>0.83298097251585634</v>
      </c>
      <c r="AM426" s="223">
        <v>396</v>
      </c>
      <c r="AN426" s="224">
        <v>-7.4766355140186924E-2</v>
      </c>
      <c r="AO426" s="223">
        <v>169</v>
      </c>
      <c r="AP426" s="224">
        <v>-0.29583333333333328</v>
      </c>
      <c r="AQ426" s="223">
        <v>463</v>
      </c>
      <c r="AR426" s="224">
        <v>0.74060150375939848</v>
      </c>
      <c r="AS426" s="223">
        <v>70842.867519871288</v>
      </c>
      <c r="AT426" s="224">
        <v>6.0611967619776053E-2</v>
      </c>
      <c r="AU426" s="225">
        <v>98014.797399067756</v>
      </c>
      <c r="AV426" s="226">
        <v>2.0823814736954382E-2</v>
      </c>
    </row>
    <row r="427" spans="2:49" s="222" customFormat="1" ht="15" customHeight="1" collapsed="1" x14ac:dyDescent="0.2">
      <c r="B427" s="30" t="s">
        <v>185</v>
      </c>
      <c r="C427" s="31">
        <v>180445</v>
      </c>
      <c r="D427" s="32">
        <v>-9.0430224059278697E-2</v>
      </c>
      <c r="E427" s="31">
        <v>20956</v>
      </c>
      <c r="F427" s="32">
        <v>-0.1952689988863715</v>
      </c>
      <c r="G427" s="31">
        <v>30254</v>
      </c>
      <c r="H427" s="32">
        <v>-0.11434426229508199</v>
      </c>
      <c r="I427" s="31">
        <v>172922</v>
      </c>
      <c r="J427" s="32">
        <v>5.8300080785331332E-2</v>
      </c>
      <c r="K427" s="31">
        <v>50366</v>
      </c>
      <c r="L427" s="32">
        <v>-7.9046974711550755E-2</v>
      </c>
      <c r="M427" s="31">
        <v>237106</v>
      </c>
      <c r="N427" s="32">
        <v>7.1433090222234208E-2</v>
      </c>
      <c r="O427" s="31">
        <v>0</v>
      </c>
      <c r="P427" s="32" t="e">
        <v>#DIV/0!</v>
      </c>
      <c r="Q427" s="31">
        <v>16849</v>
      </c>
      <c r="R427" s="32">
        <v>3.4379028792436594E-2</v>
      </c>
      <c r="S427" s="31">
        <v>174247.93309803455</v>
      </c>
      <c r="T427" s="32">
        <v>0.10935944848821033</v>
      </c>
      <c r="U427" s="31">
        <v>76699</v>
      </c>
      <c r="V427" s="32">
        <v>1.7430523313656465E-2</v>
      </c>
      <c r="W427" s="31">
        <v>25564</v>
      </c>
      <c r="X427" s="32">
        <v>0.56249617994010137</v>
      </c>
      <c r="Y427" s="31">
        <v>32281</v>
      </c>
      <c r="Z427" s="32">
        <v>3.7874160048869898E-2</v>
      </c>
      <c r="AA427" s="31">
        <v>39699</v>
      </c>
      <c r="AB427" s="32">
        <v>0.16031449114397622</v>
      </c>
      <c r="AC427" s="31">
        <v>5466</v>
      </c>
      <c r="AD427" s="32">
        <v>-0.27688847731181376</v>
      </c>
      <c r="AE427" s="31">
        <v>6591</v>
      </c>
      <c r="AF427" s="32">
        <v>4.8187022900763266E-2</v>
      </c>
      <c r="AG427" s="31">
        <v>0</v>
      </c>
      <c r="AH427" s="32" t="e">
        <v>#DIV/0!</v>
      </c>
      <c r="AI427" s="31">
        <v>0</v>
      </c>
      <c r="AJ427" s="32" t="e">
        <v>#DIV/0!</v>
      </c>
      <c r="AK427" s="31">
        <v>4188</v>
      </c>
      <c r="AL427" s="32">
        <v>-0.35009310986964615</v>
      </c>
      <c r="AM427" s="31">
        <v>5439</v>
      </c>
      <c r="AN427" s="32">
        <v>0.30808080808080818</v>
      </c>
      <c r="AO427" s="31">
        <v>2456</v>
      </c>
      <c r="AP427" s="32">
        <v>0.11534968210717533</v>
      </c>
      <c r="AQ427" s="31">
        <v>2923</v>
      </c>
      <c r="AR427" s="32">
        <v>0.13338503295851112</v>
      </c>
      <c r="AS427" s="31">
        <v>729765.63029320887</v>
      </c>
      <c r="AT427" s="32">
        <v>3.9251877787443323E-2</v>
      </c>
      <c r="AU427" s="31">
        <v>910210.24740539701</v>
      </c>
      <c r="AV427" s="32">
        <v>1.068430557487221E-2</v>
      </c>
      <c r="AW427" s="216"/>
    </row>
    <row r="428" spans="2:49" hidden="1" outlineLevel="1" x14ac:dyDescent="0.2">
      <c r="B428" s="43" t="s">
        <v>58</v>
      </c>
      <c r="C428" s="223">
        <v>26384</v>
      </c>
      <c r="D428" s="224">
        <v>-0.3262340713501366</v>
      </c>
      <c r="E428" s="223">
        <v>2938</v>
      </c>
      <c r="F428" s="224">
        <v>7.8165137614678804E-2</v>
      </c>
      <c r="G428" s="223">
        <v>4105</v>
      </c>
      <c r="H428" s="224">
        <v>1.0088582677165281E-2</v>
      </c>
      <c r="I428" s="223">
        <v>23437</v>
      </c>
      <c r="J428" s="224">
        <v>-4.7137761168676295E-3</v>
      </c>
      <c r="K428" s="223">
        <v>10400</v>
      </c>
      <c r="L428" s="224">
        <v>6.9518716577540163E-2</v>
      </c>
      <c r="M428" s="223">
        <v>30221</v>
      </c>
      <c r="N428" s="224">
        <v>6.7050349551585287E-2</v>
      </c>
      <c r="O428" s="223">
        <v>0</v>
      </c>
      <c r="P428" s="224" t="s">
        <v>121</v>
      </c>
      <c r="Q428" s="223">
        <v>2605</v>
      </c>
      <c r="R428" s="224">
        <v>0.12091222030981075</v>
      </c>
      <c r="S428" s="223">
        <v>13409.394167869888</v>
      </c>
      <c r="T428" s="224">
        <v>3.6041495390556344E-2</v>
      </c>
      <c r="U428" s="223">
        <v>6785</v>
      </c>
      <c r="V428" s="224">
        <v>-2.2052464687229767E-2</v>
      </c>
      <c r="W428" s="223">
        <v>1736</v>
      </c>
      <c r="X428" s="224">
        <v>0.56537421100090168</v>
      </c>
      <c r="Y428" s="223">
        <v>2162</v>
      </c>
      <c r="Z428" s="224">
        <v>-0.14915387642660372</v>
      </c>
      <c r="AA428" s="223">
        <v>2726</v>
      </c>
      <c r="AB428" s="224">
        <v>0.15753715498938425</v>
      </c>
      <c r="AC428" s="223">
        <v>732</v>
      </c>
      <c r="AD428" s="224">
        <v>0.44378698224852076</v>
      </c>
      <c r="AE428" s="223">
        <v>833</v>
      </c>
      <c r="AF428" s="224">
        <v>0.29750778816199386</v>
      </c>
      <c r="AG428" s="223">
        <v>0</v>
      </c>
      <c r="AH428" s="224" t="s">
        <v>121</v>
      </c>
      <c r="AI428" s="223">
        <v>0</v>
      </c>
      <c r="AJ428" s="224" t="s">
        <v>121</v>
      </c>
      <c r="AK428" s="223">
        <v>532</v>
      </c>
      <c r="AL428" s="224">
        <v>-5.0000000000000044E-2</v>
      </c>
      <c r="AM428" s="223">
        <v>1357</v>
      </c>
      <c r="AN428" s="224">
        <v>-0.11307189542483664</v>
      </c>
      <c r="AO428" s="223">
        <v>165</v>
      </c>
      <c r="AP428" s="224">
        <v>-0.36046511627906974</v>
      </c>
      <c r="AQ428" s="223">
        <v>381</v>
      </c>
      <c r="AR428" s="224">
        <v>0.17592592592592582</v>
      </c>
      <c r="AS428" s="223">
        <v>91115.989571793863</v>
      </c>
      <c r="AT428" s="224">
        <v>4.1589191470581266E-2</v>
      </c>
      <c r="AU428" s="225">
        <v>117499.66333772254</v>
      </c>
      <c r="AV428" s="226">
        <v>-7.2152005890363746E-2</v>
      </c>
    </row>
    <row r="429" spans="2:49" hidden="1" outlineLevel="1" x14ac:dyDescent="0.2">
      <c r="B429" s="43" t="s">
        <v>59</v>
      </c>
      <c r="C429" s="223">
        <v>32851</v>
      </c>
      <c r="D429" s="224">
        <v>0.24050298315837182</v>
      </c>
      <c r="E429" s="223">
        <v>3552</v>
      </c>
      <c r="F429" s="224">
        <v>-2.7115858668857795E-2</v>
      </c>
      <c r="G429" s="223">
        <v>3828</v>
      </c>
      <c r="H429" s="224">
        <v>-0.19647355163727964</v>
      </c>
      <c r="I429" s="223">
        <v>27037</v>
      </c>
      <c r="J429" s="224">
        <v>0.14282695071434603</v>
      </c>
      <c r="K429" s="223">
        <v>8826</v>
      </c>
      <c r="L429" s="224">
        <v>-0.26627317316485166</v>
      </c>
      <c r="M429" s="223">
        <v>35024</v>
      </c>
      <c r="N429" s="224">
        <v>7.0611970410221936E-2</v>
      </c>
      <c r="O429" s="223">
        <v>0</v>
      </c>
      <c r="P429" s="224" t="s">
        <v>121</v>
      </c>
      <c r="Q429" s="223">
        <v>2226</v>
      </c>
      <c r="R429" s="224">
        <v>-0.31759656652360513</v>
      </c>
      <c r="S429" s="223">
        <v>30671.666456626033</v>
      </c>
      <c r="T429" s="224">
        <v>8.3224315647619118E-2</v>
      </c>
      <c r="U429" s="223">
        <v>13298</v>
      </c>
      <c r="V429" s="224">
        <v>-2.6250656266406658E-3</v>
      </c>
      <c r="W429" s="223">
        <v>4841</v>
      </c>
      <c r="X429" s="224">
        <v>0.74576271186440679</v>
      </c>
      <c r="Y429" s="223">
        <v>5575</v>
      </c>
      <c r="Z429" s="224">
        <v>-7.6681020205366046E-2</v>
      </c>
      <c r="AA429" s="223">
        <v>6957</v>
      </c>
      <c r="AB429" s="224">
        <v>0.12755267423014582</v>
      </c>
      <c r="AC429" s="223">
        <v>1029</v>
      </c>
      <c r="AD429" s="224">
        <v>4.2553191489361764E-2</v>
      </c>
      <c r="AE429" s="223">
        <v>865</v>
      </c>
      <c r="AF429" s="224">
        <v>3.9663461538461453E-2</v>
      </c>
      <c r="AG429" s="223">
        <v>0</v>
      </c>
      <c r="AH429" s="224" t="s">
        <v>121</v>
      </c>
      <c r="AI429" s="223">
        <v>0</v>
      </c>
      <c r="AJ429" s="224" t="s">
        <v>121</v>
      </c>
      <c r="AK429" s="223">
        <v>512</v>
      </c>
      <c r="AL429" s="224">
        <v>-0.34105534105534108</v>
      </c>
      <c r="AM429" s="223">
        <v>818</v>
      </c>
      <c r="AN429" s="224">
        <v>-0.12137486573576795</v>
      </c>
      <c r="AO429" s="223">
        <v>169</v>
      </c>
      <c r="AP429" s="224">
        <v>-0.30165289256198347</v>
      </c>
      <c r="AQ429" s="223">
        <v>633</v>
      </c>
      <c r="AR429" s="224">
        <v>0.72479564032697552</v>
      </c>
      <c r="AS429" s="223">
        <v>115189.8357191916</v>
      </c>
      <c r="AT429" s="224">
        <v>2.360636128864968E-2</v>
      </c>
      <c r="AU429" s="225">
        <v>148041.07622217474</v>
      </c>
      <c r="AV429" s="226">
        <v>6.4926247629738532E-2</v>
      </c>
    </row>
    <row r="430" spans="2:49" hidden="1" outlineLevel="1" x14ac:dyDescent="0.2">
      <c r="B430" s="43" t="s">
        <v>60</v>
      </c>
      <c r="C430" s="223">
        <v>20115</v>
      </c>
      <c r="D430" s="224">
        <v>-3.9535883111302073E-2</v>
      </c>
      <c r="E430" s="223">
        <v>3435</v>
      </c>
      <c r="F430" s="224">
        <v>-0.14339152119700749</v>
      </c>
      <c r="G430" s="223">
        <v>5419</v>
      </c>
      <c r="H430" s="224">
        <v>0.19969005977418641</v>
      </c>
      <c r="I430" s="223">
        <v>23259</v>
      </c>
      <c r="J430" s="224">
        <v>0.1152186421173762</v>
      </c>
      <c r="K430" s="223">
        <v>8444</v>
      </c>
      <c r="L430" s="224">
        <v>-0.12342987646631376</v>
      </c>
      <c r="M430" s="223">
        <v>31836</v>
      </c>
      <c r="N430" s="224">
        <v>0.18742307261944724</v>
      </c>
      <c r="O430" s="223">
        <v>0</v>
      </c>
      <c r="P430" s="224" t="s">
        <v>121</v>
      </c>
      <c r="Q430" s="223">
        <v>2451</v>
      </c>
      <c r="R430" s="224">
        <v>0.32558139534883712</v>
      </c>
      <c r="S430" s="223">
        <v>30205.842325092148</v>
      </c>
      <c r="T430" s="224">
        <v>0.18824569314718298</v>
      </c>
      <c r="U430" s="223">
        <v>11722</v>
      </c>
      <c r="V430" s="224">
        <v>4.5114122681882973E-2</v>
      </c>
      <c r="W430" s="223">
        <v>4916</v>
      </c>
      <c r="X430" s="224">
        <v>0.73587570621468923</v>
      </c>
      <c r="Y430" s="223">
        <v>5866</v>
      </c>
      <c r="Z430" s="224">
        <v>6.1335263253120997E-2</v>
      </c>
      <c r="AA430" s="223">
        <v>7701</v>
      </c>
      <c r="AB430" s="224">
        <v>0.31776180698151957</v>
      </c>
      <c r="AC430" s="223">
        <v>803</v>
      </c>
      <c r="AD430" s="224">
        <v>-5.7511737089201875E-2</v>
      </c>
      <c r="AE430" s="223">
        <v>1120</v>
      </c>
      <c r="AF430" s="224">
        <v>0.23348017621145378</v>
      </c>
      <c r="AG430" s="223">
        <v>0</v>
      </c>
      <c r="AH430" s="224" t="s">
        <v>121</v>
      </c>
      <c r="AI430" s="223">
        <v>0</v>
      </c>
      <c r="AJ430" s="224" t="s">
        <v>121</v>
      </c>
      <c r="AK430" s="223">
        <v>497</v>
      </c>
      <c r="AL430" s="224">
        <v>-0.31542699724517909</v>
      </c>
      <c r="AM430" s="223">
        <v>953</v>
      </c>
      <c r="AN430" s="224">
        <v>1.2582938388625591</v>
      </c>
      <c r="AO430" s="223">
        <v>335</v>
      </c>
      <c r="AP430" s="224">
        <v>0.49553571428571419</v>
      </c>
      <c r="AQ430" s="223">
        <v>284</v>
      </c>
      <c r="AR430" s="224">
        <v>0.20338983050847448</v>
      </c>
      <c r="AS430" s="223">
        <v>109044.009968271</v>
      </c>
      <c r="AT430" s="224">
        <v>0.13039049732171071</v>
      </c>
      <c r="AU430" s="225">
        <v>129158.97043238788</v>
      </c>
      <c r="AV430" s="226">
        <v>0.10007987545856967</v>
      </c>
    </row>
    <row r="431" spans="2:49" hidden="1" outlineLevel="1" x14ac:dyDescent="0.2">
      <c r="B431" s="43" t="s">
        <v>61</v>
      </c>
      <c r="C431" s="223">
        <v>19514</v>
      </c>
      <c r="D431" s="224">
        <v>4.2024883857531892E-2</v>
      </c>
      <c r="E431" s="223">
        <v>3652</v>
      </c>
      <c r="F431" s="224">
        <v>-0.16161616161616166</v>
      </c>
      <c r="G431" s="223">
        <v>5997</v>
      </c>
      <c r="H431" s="224">
        <v>0.12959126012431721</v>
      </c>
      <c r="I431" s="223">
        <v>27301</v>
      </c>
      <c r="J431" s="224">
        <v>8.2857369506584178E-2</v>
      </c>
      <c r="K431" s="223">
        <v>6384</v>
      </c>
      <c r="L431" s="224">
        <v>-1.0539367637941721E-2</v>
      </c>
      <c r="M431" s="223">
        <v>36156</v>
      </c>
      <c r="N431" s="224">
        <v>0.11078341013824877</v>
      </c>
      <c r="O431" s="223">
        <v>0</v>
      </c>
      <c r="P431" s="224" t="s">
        <v>121</v>
      </c>
      <c r="Q431" s="223">
        <v>3205</v>
      </c>
      <c r="R431" s="224">
        <v>0.44957033016734504</v>
      </c>
      <c r="S431" s="223">
        <v>34168.482913921092</v>
      </c>
      <c r="T431" s="224">
        <v>7.936851405982015E-2</v>
      </c>
      <c r="U431" s="223">
        <v>14237</v>
      </c>
      <c r="V431" s="224">
        <v>-6.4898813677599643E-3</v>
      </c>
      <c r="W431" s="223">
        <v>5073</v>
      </c>
      <c r="X431" s="224">
        <v>0.38644438371139667</v>
      </c>
      <c r="Y431" s="223">
        <v>6224</v>
      </c>
      <c r="Z431" s="224">
        <v>0.10295941874889247</v>
      </c>
      <c r="AA431" s="223">
        <v>8634</v>
      </c>
      <c r="AB431" s="224">
        <v>7.6156051352362031E-2</v>
      </c>
      <c r="AC431" s="223">
        <v>951</v>
      </c>
      <c r="AD431" s="224">
        <v>-4.9950049950049924E-2</v>
      </c>
      <c r="AE431" s="223">
        <v>1581</v>
      </c>
      <c r="AF431" s="224">
        <v>0.23902821316614431</v>
      </c>
      <c r="AG431" s="223">
        <v>0</v>
      </c>
      <c r="AH431" s="224" t="s">
        <v>121</v>
      </c>
      <c r="AI431" s="223">
        <v>0</v>
      </c>
      <c r="AJ431" s="224" t="s">
        <v>121</v>
      </c>
      <c r="AK431" s="223">
        <v>846</v>
      </c>
      <c r="AL431" s="224">
        <v>-0.24733096085409256</v>
      </c>
      <c r="AM431" s="223">
        <v>979</v>
      </c>
      <c r="AN431" s="224">
        <v>2.1785714285714284</v>
      </c>
      <c r="AO431" s="223">
        <v>296</v>
      </c>
      <c r="AP431" s="224">
        <v>-2.9508196721311442E-2</v>
      </c>
      <c r="AQ431" s="223">
        <v>284</v>
      </c>
      <c r="AR431" s="224">
        <v>-0.28822055137844615</v>
      </c>
      <c r="AS431" s="223">
        <v>121802.80095691714</v>
      </c>
      <c r="AT431" s="224">
        <v>8.5967004980612716E-2</v>
      </c>
      <c r="AU431" s="225">
        <v>141316.84298180105</v>
      </c>
      <c r="AV431" s="226">
        <v>7.9681219655631574E-2</v>
      </c>
    </row>
    <row r="432" spans="2:49" collapsed="1" x14ac:dyDescent="0.25">
      <c r="B432" s="145">
        <v>1983</v>
      </c>
      <c r="C432" s="232">
        <v>391028</v>
      </c>
      <c r="D432" s="233">
        <v>-1.6754213698574993E-2</v>
      </c>
      <c r="E432" s="232">
        <v>30199</v>
      </c>
      <c r="F432" s="233">
        <v>-3.6990975477534382E-2</v>
      </c>
      <c r="G432" s="232">
        <v>54309</v>
      </c>
      <c r="H432" s="233">
        <v>4.9043847788294404E-2</v>
      </c>
      <c r="I432" s="232">
        <v>252001</v>
      </c>
      <c r="J432" s="233">
        <v>3.3316111466483056E-2</v>
      </c>
      <c r="K432" s="232">
        <v>78790</v>
      </c>
      <c r="L432" s="233">
        <v>-0.10589864052109577</v>
      </c>
      <c r="M432" s="232">
        <v>452617</v>
      </c>
      <c r="N432" s="233">
        <v>9.7593920052767791E-2</v>
      </c>
      <c r="O432" s="232">
        <v>0</v>
      </c>
      <c r="P432" s="233" t="s">
        <v>121</v>
      </c>
      <c r="Q432" s="232">
        <v>38478</v>
      </c>
      <c r="R432" s="233">
        <v>0.41702879870369003</v>
      </c>
      <c r="S432" s="232">
        <v>179118.44276023321</v>
      </c>
      <c r="T432" s="233">
        <v>8.355801855063949E-2</v>
      </c>
      <c r="U432" s="232">
        <v>75476</v>
      </c>
      <c r="V432" s="233">
        <v>-1.5996766749670766E-2</v>
      </c>
      <c r="W432" s="232">
        <v>27851</v>
      </c>
      <c r="X432" s="233">
        <v>0.42402086102873504</v>
      </c>
      <c r="Y432" s="232">
        <v>34078</v>
      </c>
      <c r="Z432" s="233">
        <v>3.4736138944555739E-2</v>
      </c>
      <c r="AA432" s="232">
        <v>41713</v>
      </c>
      <c r="AB432" s="233">
        <v>0.15516477430074782</v>
      </c>
      <c r="AC432" s="232">
        <v>8203</v>
      </c>
      <c r="AD432" s="233">
        <v>0.24137409200968518</v>
      </c>
      <c r="AE432" s="232">
        <v>10642</v>
      </c>
      <c r="AF432" s="233">
        <v>0.30833538234570934</v>
      </c>
      <c r="AG432" s="232">
        <v>0</v>
      </c>
      <c r="AH432" s="233" t="s">
        <v>121</v>
      </c>
      <c r="AI432" s="232">
        <v>0</v>
      </c>
      <c r="AJ432" s="233" t="s">
        <v>121</v>
      </c>
      <c r="AK432" s="232">
        <v>8652</v>
      </c>
      <c r="AL432" s="233">
        <v>3.0490709861838994E-2</v>
      </c>
      <c r="AM432" s="232">
        <v>8366</v>
      </c>
      <c r="AN432" s="233">
        <v>0.36498613150595527</v>
      </c>
      <c r="AO432" s="232">
        <v>2986</v>
      </c>
      <c r="AP432" s="233">
        <v>-0.38216428719222018</v>
      </c>
      <c r="AQ432" s="232">
        <v>7785</v>
      </c>
      <c r="AR432" s="233">
        <v>0.14687684148497349</v>
      </c>
      <c r="AS432" s="232">
        <v>1132147.1980112994</v>
      </c>
      <c r="AT432" s="233">
        <v>6.7210058696482777E-2</v>
      </c>
      <c r="AU432" s="234">
        <v>1523175.1812570856</v>
      </c>
      <c r="AV432" s="235">
        <v>4.4316078004299708E-2</v>
      </c>
    </row>
    <row r="433" spans="2:49" hidden="1" outlineLevel="1" x14ac:dyDescent="0.2">
      <c r="B433" s="43" t="s">
        <v>49</v>
      </c>
      <c r="C433" s="223">
        <v>23737</v>
      </c>
      <c r="D433" s="224">
        <v>-7.0667919505128851E-2</v>
      </c>
      <c r="E433" s="223">
        <v>2768</v>
      </c>
      <c r="F433" s="224">
        <v>-2.7406886858749147E-2</v>
      </c>
      <c r="G433" s="223">
        <v>3292</v>
      </c>
      <c r="H433" s="224">
        <v>-0.3886722376973073</v>
      </c>
      <c r="I433" s="223">
        <v>26758</v>
      </c>
      <c r="J433" s="224">
        <v>-1.4365699130691079E-2</v>
      </c>
      <c r="K433" s="223">
        <v>4736</v>
      </c>
      <c r="L433" s="224">
        <v>-0.13116859291873051</v>
      </c>
      <c r="M433" s="223">
        <v>34118</v>
      </c>
      <c r="N433" s="224">
        <v>7.1511573128984596E-2</v>
      </c>
      <c r="O433" s="223">
        <v>0</v>
      </c>
      <c r="P433" s="224" t="s">
        <v>121</v>
      </c>
      <c r="Q433" s="223">
        <v>2207</v>
      </c>
      <c r="R433" s="224">
        <v>-0.14589783281733748</v>
      </c>
      <c r="S433" s="223">
        <v>28999.680075317021</v>
      </c>
      <c r="T433" s="224">
        <v>0.10902223807685729</v>
      </c>
      <c r="U433" s="223">
        <v>11807</v>
      </c>
      <c r="V433" s="224">
        <v>-5.4456634900296286E-2</v>
      </c>
      <c r="W433" s="223">
        <v>4703</v>
      </c>
      <c r="X433" s="224">
        <v>0.6012938372488934</v>
      </c>
      <c r="Y433" s="223">
        <v>5554</v>
      </c>
      <c r="Z433" s="224">
        <v>0.1332381146704753</v>
      </c>
      <c r="AA433" s="223">
        <v>6935</v>
      </c>
      <c r="AB433" s="224">
        <v>0.19117141875644106</v>
      </c>
      <c r="AC433" s="223">
        <v>903</v>
      </c>
      <c r="AD433" s="224">
        <v>-0.42775665399239549</v>
      </c>
      <c r="AE433" s="223">
        <v>774</v>
      </c>
      <c r="AF433" s="224">
        <v>-0.21739130434782605</v>
      </c>
      <c r="AG433" s="223">
        <v>0</v>
      </c>
      <c r="AH433" s="224" t="s">
        <v>121</v>
      </c>
      <c r="AI433" s="223">
        <v>0</v>
      </c>
      <c r="AJ433" s="224" t="s">
        <v>121</v>
      </c>
      <c r="AK433" s="223">
        <v>612</v>
      </c>
      <c r="AL433" s="224">
        <v>-0.46126760563380287</v>
      </c>
      <c r="AM433" s="223">
        <v>553</v>
      </c>
      <c r="AN433" s="224">
        <v>0.63126843657817111</v>
      </c>
      <c r="AO433" s="223">
        <v>298</v>
      </c>
      <c r="AP433" s="224">
        <v>-6.8749999999999978E-2</v>
      </c>
      <c r="AQ433" s="223">
        <v>396</v>
      </c>
      <c r="AR433" s="224">
        <v>-4.3478260869565188E-2</v>
      </c>
      <c r="AS433" s="223">
        <v>106414</v>
      </c>
      <c r="AT433" s="224">
        <v>2.2226826649589526E-3</v>
      </c>
      <c r="AU433" s="225">
        <v>130151</v>
      </c>
      <c r="AV433" s="226">
        <v>-1.1911630731855416E-2</v>
      </c>
    </row>
    <row r="434" spans="2:49" hidden="1" outlineLevel="1" x14ac:dyDescent="0.2">
      <c r="B434" s="43" t="s">
        <v>50</v>
      </c>
      <c r="C434" s="223">
        <v>22560</v>
      </c>
      <c r="D434" s="224">
        <v>-0.18517715895546649</v>
      </c>
      <c r="E434" s="223">
        <v>1960</v>
      </c>
      <c r="F434" s="224">
        <v>-0.30447125621007809</v>
      </c>
      <c r="G434" s="223">
        <v>3772</v>
      </c>
      <c r="H434" s="224">
        <v>-0.39072847682119205</v>
      </c>
      <c r="I434" s="223">
        <v>27374</v>
      </c>
      <c r="J434" s="224">
        <v>7.4543670264965556E-2</v>
      </c>
      <c r="K434" s="223">
        <v>4316</v>
      </c>
      <c r="L434" s="224">
        <v>-5.9285091543156088E-2</v>
      </c>
      <c r="M434" s="223">
        <v>34910</v>
      </c>
      <c r="N434" s="224">
        <v>3.2229450029568341E-2</v>
      </c>
      <c r="O434" s="223">
        <v>0</v>
      </c>
      <c r="P434" s="224" t="s">
        <v>121</v>
      </c>
      <c r="Q434" s="223">
        <v>1941</v>
      </c>
      <c r="R434" s="224">
        <v>7.356194690265494E-2</v>
      </c>
      <c r="S434" s="223">
        <v>24673.342204813471</v>
      </c>
      <c r="T434" s="224">
        <v>4.7394300477629825E-2</v>
      </c>
      <c r="U434" s="223">
        <v>12159</v>
      </c>
      <c r="V434" s="224">
        <v>3.7280327589148676E-2</v>
      </c>
      <c r="W434" s="223">
        <v>2878</v>
      </c>
      <c r="X434" s="224">
        <v>0.47893114080164434</v>
      </c>
      <c r="Y434" s="223">
        <v>4220</v>
      </c>
      <c r="Z434" s="224">
        <v>-0.17400665492268541</v>
      </c>
      <c r="AA434" s="223">
        <v>5416</v>
      </c>
      <c r="AB434" s="224">
        <v>0.13329148357396936</v>
      </c>
      <c r="AC434" s="223">
        <v>708</v>
      </c>
      <c r="AD434" s="224">
        <v>-0.66993006993006987</v>
      </c>
      <c r="AE434" s="223">
        <v>900</v>
      </c>
      <c r="AF434" s="224">
        <v>-0.19137466307277629</v>
      </c>
      <c r="AG434" s="223">
        <v>0</v>
      </c>
      <c r="AH434" s="224" t="s">
        <v>121</v>
      </c>
      <c r="AI434" s="223">
        <v>0</v>
      </c>
      <c r="AJ434" s="224" t="s">
        <v>121</v>
      </c>
      <c r="AK434" s="223">
        <v>566</v>
      </c>
      <c r="AL434" s="224">
        <v>-0.33723653395784547</v>
      </c>
      <c r="AM434" s="223">
        <v>428</v>
      </c>
      <c r="AN434" s="224">
        <v>0.25513196480938416</v>
      </c>
      <c r="AO434" s="223">
        <v>274</v>
      </c>
      <c r="AP434" s="224">
        <v>-0.16969696969696968</v>
      </c>
      <c r="AQ434" s="223">
        <v>304</v>
      </c>
      <c r="AR434" s="224">
        <v>-0.33479212253829327</v>
      </c>
      <c r="AS434" s="223">
        <v>102124.7146783209</v>
      </c>
      <c r="AT434" s="224">
        <v>-1.333812753138619E-2</v>
      </c>
      <c r="AU434" s="225">
        <v>124684.52950116196</v>
      </c>
      <c r="AV434" s="226">
        <v>-4.9606207992492046E-2</v>
      </c>
    </row>
    <row r="435" spans="2:49" hidden="1" outlineLevel="1" x14ac:dyDescent="0.2">
      <c r="B435" s="43" t="s">
        <v>51</v>
      </c>
      <c r="C435" s="223">
        <v>35284</v>
      </c>
      <c r="D435" s="224">
        <v>-0.11446856569205677</v>
      </c>
      <c r="E435" s="223">
        <v>2651</v>
      </c>
      <c r="F435" s="224">
        <v>-0.52954747116237799</v>
      </c>
      <c r="G435" s="223">
        <v>3841</v>
      </c>
      <c r="H435" s="224">
        <v>-2.2646310432569927E-2</v>
      </c>
      <c r="I435" s="223">
        <v>17756</v>
      </c>
      <c r="J435" s="224">
        <v>1.4686553517343937E-2</v>
      </c>
      <c r="K435" s="223">
        <v>7260</v>
      </c>
      <c r="L435" s="224">
        <v>6.5766294773928369E-2</v>
      </c>
      <c r="M435" s="223">
        <v>34841</v>
      </c>
      <c r="N435" s="224">
        <v>-1.1322360953461952E-2</v>
      </c>
      <c r="O435" s="223">
        <v>0</v>
      </c>
      <c r="P435" s="224" t="s">
        <v>121</v>
      </c>
      <c r="Q435" s="223">
        <v>2214</v>
      </c>
      <c r="R435" s="224">
        <v>-1.6437139049311433E-2</v>
      </c>
      <c r="S435" s="223">
        <v>12119.524954394894</v>
      </c>
      <c r="T435" s="224">
        <v>0.34207906557225676</v>
      </c>
      <c r="U435" s="223">
        <v>6691</v>
      </c>
      <c r="V435" s="224">
        <v>0.24855383467064751</v>
      </c>
      <c r="W435" s="223">
        <v>1417</v>
      </c>
      <c r="X435" s="224">
        <v>0.2823529411764707</v>
      </c>
      <c r="Y435" s="223">
        <v>2680</v>
      </c>
      <c r="Z435" s="224">
        <v>0.99404761904761907</v>
      </c>
      <c r="AA435" s="223">
        <v>1330</v>
      </c>
      <c r="AB435" s="224">
        <v>8.9271089271089288E-2</v>
      </c>
      <c r="AC435" s="223">
        <v>340</v>
      </c>
      <c r="AD435" s="224">
        <v>-0.30470347648261764</v>
      </c>
      <c r="AE435" s="223">
        <v>518</v>
      </c>
      <c r="AF435" s="224">
        <v>-1.8939393939393923E-2</v>
      </c>
      <c r="AG435" s="223">
        <v>0</v>
      </c>
      <c r="AH435" s="224" t="s">
        <v>121</v>
      </c>
      <c r="AI435" s="223">
        <v>0</v>
      </c>
      <c r="AJ435" s="224" t="s">
        <v>121</v>
      </c>
      <c r="AK435" s="223">
        <v>623</v>
      </c>
      <c r="AL435" s="224">
        <v>-0.50828729281767959</v>
      </c>
      <c r="AM435" s="223">
        <v>351</v>
      </c>
      <c r="AN435" s="224">
        <v>0.22299651567944245</v>
      </c>
      <c r="AO435" s="223">
        <v>919</v>
      </c>
      <c r="AP435" s="224">
        <v>0.75717017208412996</v>
      </c>
      <c r="AQ435" s="223">
        <v>641</v>
      </c>
      <c r="AR435" s="224">
        <v>0.67801047120418856</v>
      </c>
      <c r="AS435" s="223">
        <v>84074.279398714425</v>
      </c>
      <c r="AT435" s="224">
        <v>2.2933574820422908E-3</v>
      </c>
      <c r="AU435" s="225">
        <v>119358.16493014875</v>
      </c>
      <c r="AV435" s="226">
        <v>-3.5312018799649181E-2</v>
      </c>
    </row>
    <row r="436" spans="2:49" hidden="1" outlineLevel="1" x14ac:dyDescent="0.2">
      <c r="B436" s="43" t="s">
        <v>52</v>
      </c>
      <c r="C436" s="223">
        <v>44455</v>
      </c>
      <c r="D436" s="224">
        <v>-0.11223165252121814</v>
      </c>
      <c r="E436" s="223">
        <v>1909</v>
      </c>
      <c r="F436" s="224">
        <v>-0.36217841630471104</v>
      </c>
      <c r="G436" s="223">
        <v>3834</v>
      </c>
      <c r="H436" s="224">
        <v>8.920454545454537E-2</v>
      </c>
      <c r="I436" s="223">
        <v>16697</v>
      </c>
      <c r="J436" s="224">
        <v>0.26799817739975706</v>
      </c>
      <c r="K436" s="223">
        <v>5748</v>
      </c>
      <c r="L436" s="224">
        <v>-9.3804193599243302E-2</v>
      </c>
      <c r="M436" s="223">
        <v>50085</v>
      </c>
      <c r="N436" s="224">
        <v>0.5263302249040045</v>
      </c>
      <c r="O436" s="223">
        <v>0</v>
      </c>
      <c r="P436" s="224" t="s">
        <v>121</v>
      </c>
      <c r="Q436" s="223">
        <v>1998</v>
      </c>
      <c r="R436" s="224">
        <v>0.19712402636309156</v>
      </c>
      <c r="S436" s="223">
        <v>720.11767881241565</v>
      </c>
      <c r="T436" s="224">
        <v>3.2179931943245883</v>
      </c>
      <c r="U436" s="223">
        <v>56</v>
      </c>
      <c r="V436" s="224">
        <v>-0.13846153846153841</v>
      </c>
      <c r="W436" s="223">
        <v>52</v>
      </c>
      <c r="X436" s="224">
        <v>2.4666666666666668</v>
      </c>
      <c r="Y436" s="223">
        <v>592</v>
      </c>
      <c r="Z436" s="224">
        <v>6.7894736842105265</v>
      </c>
      <c r="AA436" s="223">
        <v>11</v>
      </c>
      <c r="AB436" s="224">
        <v>-0.3125</v>
      </c>
      <c r="AC436" s="223">
        <v>304</v>
      </c>
      <c r="AD436" s="224">
        <v>0.20634920634920628</v>
      </c>
      <c r="AE436" s="223">
        <v>428</v>
      </c>
      <c r="AF436" s="224">
        <v>-0.13184584178498981</v>
      </c>
      <c r="AG436" s="223">
        <v>0</v>
      </c>
      <c r="AH436" s="224" t="s">
        <v>121</v>
      </c>
      <c r="AI436" s="223">
        <v>0</v>
      </c>
      <c r="AJ436" s="224" t="s">
        <v>121</v>
      </c>
      <c r="AK436" s="223">
        <v>696</v>
      </c>
      <c r="AL436" s="224">
        <v>-0.31157270029673589</v>
      </c>
      <c r="AM436" s="223">
        <v>365</v>
      </c>
      <c r="AN436" s="224">
        <v>0.69767441860465107</v>
      </c>
      <c r="AO436" s="223">
        <v>540</v>
      </c>
      <c r="AP436" s="224">
        <v>-4.7619047619047672E-2</v>
      </c>
      <c r="AQ436" s="223">
        <v>1431</v>
      </c>
      <c r="AR436" s="224">
        <v>2.4648910411622276</v>
      </c>
      <c r="AS436" s="223">
        <v>84755.645715185528</v>
      </c>
      <c r="AT436" s="224">
        <v>0.33193585215273913</v>
      </c>
      <c r="AU436" s="225">
        <v>129210.533483533</v>
      </c>
      <c r="AV436" s="226">
        <v>0.13633103192800355</v>
      </c>
    </row>
    <row r="437" spans="2:49" hidden="1" outlineLevel="1" x14ac:dyDescent="0.2">
      <c r="B437" s="43" t="s">
        <v>53</v>
      </c>
      <c r="C437" s="223">
        <v>63156</v>
      </c>
      <c r="D437" s="224">
        <v>-0.10058531166778217</v>
      </c>
      <c r="E437" s="223">
        <v>1937</v>
      </c>
      <c r="F437" s="224">
        <v>-0.27965786537746373</v>
      </c>
      <c r="G437" s="223">
        <v>5713</v>
      </c>
      <c r="H437" s="224">
        <v>0.15882352941176481</v>
      </c>
      <c r="I437" s="223">
        <v>14143</v>
      </c>
      <c r="J437" s="224">
        <v>0.28607802127853055</v>
      </c>
      <c r="K437" s="223">
        <v>7744</v>
      </c>
      <c r="L437" s="224">
        <v>-6.4734299516908234E-2</v>
      </c>
      <c r="M437" s="223">
        <v>38743</v>
      </c>
      <c r="N437" s="224">
        <v>0.1424569473932531</v>
      </c>
      <c r="O437" s="223">
        <v>0</v>
      </c>
      <c r="P437" s="224" t="s">
        <v>121</v>
      </c>
      <c r="Q437" s="223">
        <v>3439</v>
      </c>
      <c r="R437" s="224">
        <v>0.21605374823196599</v>
      </c>
      <c r="S437" s="223">
        <v>102.25988455988457</v>
      </c>
      <c r="T437" s="224">
        <v>-0.26501884105769247</v>
      </c>
      <c r="U437" s="223">
        <v>39</v>
      </c>
      <c r="V437" s="224">
        <v>-0.27777777777777779</v>
      </c>
      <c r="W437" s="223">
        <v>30</v>
      </c>
      <c r="X437" s="224">
        <v>-9.0909090909090939E-2</v>
      </c>
      <c r="Y437" s="223">
        <v>22</v>
      </c>
      <c r="Z437" s="224">
        <v>-0.37142857142857144</v>
      </c>
      <c r="AA437" s="223">
        <v>12</v>
      </c>
      <c r="AB437" s="224">
        <v>-0.33333333333333337</v>
      </c>
      <c r="AC437" s="223">
        <v>226</v>
      </c>
      <c r="AD437" s="224">
        <v>-0.10671936758893286</v>
      </c>
      <c r="AE437" s="223">
        <v>398</v>
      </c>
      <c r="AF437" s="224">
        <v>-9.9547511312217174E-2</v>
      </c>
      <c r="AG437" s="223">
        <v>0</v>
      </c>
      <c r="AH437" s="224" t="s">
        <v>121</v>
      </c>
      <c r="AI437" s="223">
        <v>0</v>
      </c>
      <c r="AJ437" s="224" t="s">
        <v>121</v>
      </c>
      <c r="AK437" s="223">
        <v>1068</v>
      </c>
      <c r="AL437" s="224">
        <v>3.5887487875848612E-2</v>
      </c>
      <c r="AM437" s="223">
        <v>282</v>
      </c>
      <c r="AN437" s="224">
        <v>-0.56006240249609984</v>
      </c>
      <c r="AO437" s="223">
        <v>747</v>
      </c>
      <c r="AP437" s="224">
        <v>0.86284289276807979</v>
      </c>
      <c r="AQ437" s="223">
        <v>1623</v>
      </c>
      <c r="AR437" s="224">
        <v>2.2920892494929008</v>
      </c>
      <c r="AS437" s="223">
        <v>76165.301918658981</v>
      </c>
      <c r="AT437" s="224">
        <v>0.13604511188426649</v>
      </c>
      <c r="AU437" s="225">
        <v>139321.20133334727</v>
      </c>
      <c r="AV437" s="226">
        <v>1.499098488651307E-2</v>
      </c>
    </row>
    <row r="438" spans="2:49" hidden="1" outlineLevel="1" x14ac:dyDescent="0.2">
      <c r="B438" s="43" t="s">
        <v>54</v>
      </c>
      <c r="C438" s="223">
        <v>44073</v>
      </c>
      <c r="D438" s="224">
        <v>-9.2045899342823589E-2</v>
      </c>
      <c r="E438" s="223">
        <v>2409</v>
      </c>
      <c r="F438" s="224">
        <v>-0.2301054650047939</v>
      </c>
      <c r="G438" s="223">
        <v>6451</v>
      </c>
      <c r="H438" s="224">
        <v>-5.2020573108008783E-2</v>
      </c>
      <c r="I438" s="223">
        <v>16336</v>
      </c>
      <c r="J438" s="224">
        <v>0.36031309850945115</v>
      </c>
      <c r="K438" s="223">
        <v>5785</v>
      </c>
      <c r="L438" s="224">
        <v>-5.889051569871484E-2</v>
      </c>
      <c r="M438" s="223">
        <v>38025</v>
      </c>
      <c r="N438" s="224">
        <v>0.1799844840961986</v>
      </c>
      <c r="O438" s="223">
        <v>0</v>
      </c>
      <c r="P438" s="224" t="s">
        <v>121</v>
      </c>
      <c r="Q438" s="223">
        <v>1842</v>
      </c>
      <c r="R438" s="224">
        <v>0.56632653061224492</v>
      </c>
      <c r="S438" s="223">
        <v>110.96767507002801</v>
      </c>
      <c r="T438" s="224">
        <v>-0.54873739445216929</v>
      </c>
      <c r="U438" s="223">
        <v>32</v>
      </c>
      <c r="V438" s="224">
        <v>-0.76470588235294112</v>
      </c>
      <c r="W438" s="223">
        <v>39</v>
      </c>
      <c r="X438" s="224">
        <v>-0.21999999999999997</v>
      </c>
      <c r="Y438" s="223">
        <v>40</v>
      </c>
      <c r="Z438" s="224">
        <v>-4.7619047619047672E-2</v>
      </c>
      <c r="AA438" s="223">
        <v>1</v>
      </c>
      <c r="AB438" s="224">
        <v>-0.93333333333333335</v>
      </c>
      <c r="AC438" s="223">
        <v>316</v>
      </c>
      <c r="AD438" s="224">
        <v>0.51923076923076916</v>
      </c>
      <c r="AE438" s="223">
        <v>410</v>
      </c>
      <c r="AF438" s="224">
        <v>-0.18650793650793651</v>
      </c>
      <c r="AG438" s="223">
        <v>0</v>
      </c>
      <c r="AH438" s="224" t="s">
        <v>121</v>
      </c>
      <c r="AI438" s="223">
        <v>0</v>
      </c>
      <c r="AJ438" s="224" t="s">
        <v>121</v>
      </c>
      <c r="AK438" s="223">
        <v>723</v>
      </c>
      <c r="AL438" s="224">
        <v>0.32417582417582413</v>
      </c>
      <c r="AM438" s="223">
        <v>273</v>
      </c>
      <c r="AN438" s="224">
        <v>-0.43827160493827155</v>
      </c>
      <c r="AO438" s="223">
        <v>482</v>
      </c>
      <c r="AP438" s="224">
        <v>1.6877637130801704E-2</v>
      </c>
      <c r="AQ438" s="223">
        <v>556</v>
      </c>
      <c r="AR438" s="224">
        <v>0.97163120567375882</v>
      </c>
      <c r="AS438" s="223">
        <v>73718.469127454577</v>
      </c>
      <c r="AT438" s="224">
        <v>0.14750972752732006</v>
      </c>
      <c r="AU438" s="225">
        <v>117791.37708155524</v>
      </c>
      <c r="AV438" s="226">
        <v>4.4405106364755698E-2</v>
      </c>
    </row>
    <row r="439" spans="2:49" hidden="1" outlineLevel="1" x14ac:dyDescent="0.2">
      <c r="B439" s="43" t="s">
        <v>55</v>
      </c>
      <c r="C439" s="223">
        <v>29894</v>
      </c>
      <c r="D439" s="224">
        <v>-0.16771535163427809</v>
      </c>
      <c r="E439" s="223">
        <v>1500</v>
      </c>
      <c r="F439" s="224">
        <v>-0.25705794947994054</v>
      </c>
      <c r="G439" s="223">
        <v>3398</v>
      </c>
      <c r="H439" s="224">
        <v>0.21400500178635218</v>
      </c>
      <c r="I439" s="223">
        <v>13196</v>
      </c>
      <c r="J439" s="224">
        <v>0.32224448897795588</v>
      </c>
      <c r="K439" s="223">
        <v>4638</v>
      </c>
      <c r="L439" s="224">
        <v>0.19290123456790131</v>
      </c>
      <c r="M439" s="223">
        <v>31627</v>
      </c>
      <c r="N439" s="224">
        <v>0.19046185116874326</v>
      </c>
      <c r="O439" s="223">
        <v>0</v>
      </c>
      <c r="P439" s="224" t="s">
        <v>121</v>
      </c>
      <c r="Q439" s="223">
        <v>1766</v>
      </c>
      <c r="R439" s="224">
        <v>0.29662261380323063</v>
      </c>
      <c r="S439" s="223">
        <v>122.31385477267831</v>
      </c>
      <c r="T439" s="224">
        <v>-0.31366141685115045</v>
      </c>
      <c r="U439" s="223">
        <v>41</v>
      </c>
      <c r="V439" s="224">
        <v>-0.51764705882352935</v>
      </c>
      <c r="W439" s="223">
        <v>36</v>
      </c>
      <c r="X439" s="224">
        <v>-0.1428571428571429</v>
      </c>
      <c r="Y439" s="223">
        <v>38</v>
      </c>
      <c r="Z439" s="224">
        <v>-2.5641025641025661E-2</v>
      </c>
      <c r="AA439" s="223">
        <v>8</v>
      </c>
      <c r="AB439" s="224">
        <v>-0.27272727272727271</v>
      </c>
      <c r="AC439" s="223">
        <v>139</v>
      </c>
      <c r="AD439" s="224">
        <v>-0.25268817204301075</v>
      </c>
      <c r="AE439" s="223">
        <v>544</v>
      </c>
      <c r="AF439" s="224">
        <v>0.63363363363363367</v>
      </c>
      <c r="AG439" s="223">
        <v>0</v>
      </c>
      <c r="AH439" s="224" t="s">
        <v>121</v>
      </c>
      <c r="AI439" s="223">
        <v>0</v>
      </c>
      <c r="AJ439" s="224" t="s">
        <v>121</v>
      </c>
      <c r="AK439" s="223">
        <v>448</v>
      </c>
      <c r="AL439" s="224">
        <v>-5.4852320675105481E-2</v>
      </c>
      <c r="AM439" s="223">
        <v>258</v>
      </c>
      <c r="AN439" s="224">
        <v>0.44134078212290495</v>
      </c>
      <c r="AO439" s="223">
        <v>304</v>
      </c>
      <c r="AP439" s="224">
        <v>-9.2537313432835777E-2</v>
      </c>
      <c r="AQ439" s="223">
        <v>245</v>
      </c>
      <c r="AR439" s="224">
        <v>-5.4054054054054057E-2</v>
      </c>
      <c r="AS439" s="223">
        <v>58186.37857873657</v>
      </c>
      <c r="AT439" s="224">
        <v>0.19812889720589566</v>
      </c>
      <c r="AU439" s="225">
        <v>88080.210863384942</v>
      </c>
      <c r="AV439" s="226">
        <v>4.2585101039222639E-2</v>
      </c>
    </row>
    <row r="440" spans="2:49" hidden="1" outlineLevel="1" x14ac:dyDescent="0.2">
      <c r="B440" s="43" t="s">
        <v>56</v>
      </c>
      <c r="C440" s="223">
        <v>29221</v>
      </c>
      <c r="D440" s="224">
        <v>5.9038851841113349E-2</v>
      </c>
      <c r="E440" s="223">
        <v>1483</v>
      </c>
      <c r="F440" s="224">
        <v>-0.25214321734745337</v>
      </c>
      <c r="G440" s="223">
        <v>2815</v>
      </c>
      <c r="H440" s="224">
        <v>0.18977176669484352</v>
      </c>
      <c r="I440" s="223">
        <v>18342</v>
      </c>
      <c r="J440" s="224">
        <v>0.30678255913365637</v>
      </c>
      <c r="K440" s="223">
        <v>10057</v>
      </c>
      <c r="L440" s="224">
        <v>0.46753246753246747</v>
      </c>
      <c r="M440" s="223">
        <v>29626</v>
      </c>
      <c r="N440" s="224">
        <v>0.2327729693741678</v>
      </c>
      <c r="O440" s="223">
        <v>0</v>
      </c>
      <c r="P440" s="224" t="s">
        <v>121</v>
      </c>
      <c r="Q440" s="223">
        <v>2101</v>
      </c>
      <c r="R440" s="224">
        <v>0.63247863247863245</v>
      </c>
      <c r="S440" s="223">
        <v>133.48743950039034</v>
      </c>
      <c r="T440" s="224">
        <v>-0.62105264115850134</v>
      </c>
      <c r="U440" s="223">
        <v>61</v>
      </c>
      <c r="V440" s="224">
        <v>-0.39</v>
      </c>
      <c r="W440" s="223">
        <v>30</v>
      </c>
      <c r="X440" s="224">
        <v>-0.76190476190476186</v>
      </c>
      <c r="Y440" s="223">
        <v>39</v>
      </c>
      <c r="Z440" s="224">
        <v>-0.36065573770491799</v>
      </c>
      <c r="AA440" s="223">
        <v>5</v>
      </c>
      <c r="AB440" s="224">
        <v>-0.90566037735849059</v>
      </c>
      <c r="AC440" s="223">
        <v>325</v>
      </c>
      <c r="AD440" s="224">
        <v>-0.13101604278074863</v>
      </c>
      <c r="AE440" s="223">
        <v>504</v>
      </c>
      <c r="AF440" s="224">
        <v>0.18032786885245899</v>
      </c>
      <c r="AG440" s="223">
        <v>0</v>
      </c>
      <c r="AH440" s="224" t="s">
        <v>121</v>
      </c>
      <c r="AI440" s="223">
        <v>0</v>
      </c>
      <c r="AJ440" s="224" t="s">
        <v>121</v>
      </c>
      <c r="AK440" s="223">
        <v>473</v>
      </c>
      <c r="AL440" s="224">
        <v>0.11032863849765251</v>
      </c>
      <c r="AM440" s="223">
        <v>428</v>
      </c>
      <c r="AN440" s="224">
        <v>0.71887550200803219</v>
      </c>
      <c r="AO440" s="223">
        <v>240</v>
      </c>
      <c r="AP440" s="224">
        <v>-7.3359073359073323E-2</v>
      </c>
      <c r="AQ440" s="223">
        <v>266</v>
      </c>
      <c r="AR440" s="224">
        <v>-0.13071895424836599</v>
      </c>
      <c r="AS440" s="223">
        <v>66794.331652561639</v>
      </c>
      <c r="AT440" s="224">
        <v>0.26134910958927993</v>
      </c>
      <c r="AU440" s="225">
        <v>96015.390691413471</v>
      </c>
      <c r="AV440" s="226">
        <v>0.19204629974779408</v>
      </c>
    </row>
    <row r="441" spans="2:49" s="222" customFormat="1" ht="15" customHeight="1" collapsed="1" x14ac:dyDescent="0.2">
      <c r="B441" s="30" t="s">
        <v>186</v>
      </c>
      <c r="C441" s="31">
        <v>198385</v>
      </c>
      <c r="D441" s="32">
        <v>2.676838515006752E-2</v>
      </c>
      <c r="E441" s="31">
        <v>26041</v>
      </c>
      <c r="F441" s="32">
        <v>0.15933576707327934</v>
      </c>
      <c r="G441" s="31">
        <v>34160</v>
      </c>
      <c r="H441" s="32">
        <v>0.25348598268017031</v>
      </c>
      <c r="I441" s="31">
        <v>163396</v>
      </c>
      <c r="J441" s="32">
        <v>0.26187184813919551</v>
      </c>
      <c r="K441" s="31">
        <v>54689</v>
      </c>
      <c r="L441" s="32">
        <v>0.51371474438816467</v>
      </c>
      <c r="M441" s="31">
        <v>221298</v>
      </c>
      <c r="N441" s="32">
        <v>0.30618629111749884</v>
      </c>
      <c r="O441" s="31">
        <v>0</v>
      </c>
      <c r="P441" s="32" t="e">
        <v>#DIV/0!</v>
      </c>
      <c r="Q441" s="31">
        <v>16289</v>
      </c>
      <c r="R441" s="32">
        <v>0.6806644655385885</v>
      </c>
      <c r="S441" s="31">
        <v>157070.76127173434</v>
      </c>
      <c r="T441" s="32">
        <v>0.25475707518758783</v>
      </c>
      <c r="U441" s="31">
        <v>75385</v>
      </c>
      <c r="V441" s="32">
        <v>0.24459303285454848</v>
      </c>
      <c r="W441" s="31">
        <v>16361</v>
      </c>
      <c r="X441" s="32">
        <v>0.56459787702017783</v>
      </c>
      <c r="Y441" s="31">
        <v>31103</v>
      </c>
      <c r="Z441" s="32">
        <v>0.22771769163969369</v>
      </c>
      <c r="AA441" s="31">
        <v>34214</v>
      </c>
      <c r="AB441" s="32">
        <v>0.18707931441260151</v>
      </c>
      <c r="AC441" s="31">
        <v>7559</v>
      </c>
      <c r="AD441" s="32">
        <v>1.2954752505314304</v>
      </c>
      <c r="AE441" s="31">
        <v>6288</v>
      </c>
      <c r="AF441" s="32">
        <v>-2.8880308880308903E-2</v>
      </c>
      <c r="AG441" s="31">
        <v>0</v>
      </c>
      <c r="AH441" s="32" t="e">
        <v>#DIV/0!</v>
      </c>
      <c r="AI441" s="31">
        <v>0</v>
      </c>
      <c r="AJ441" s="32" t="e">
        <v>#DIV/0!</v>
      </c>
      <c r="AK441" s="31">
        <v>6444</v>
      </c>
      <c r="AL441" s="32">
        <v>2.2532529355760111E-2</v>
      </c>
      <c r="AM441" s="31">
        <v>4158</v>
      </c>
      <c r="AN441" s="32">
        <v>1.418848167539267</v>
      </c>
      <c r="AO441" s="31">
        <v>2202</v>
      </c>
      <c r="AP441" s="32">
        <v>-3.9267015706806241E-2</v>
      </c>
      <c r="AQ441" s="31">
        <v>2579</v>
      </c>
      <c r="AR441" s="32">
        <v>5.6101556101556094E-2</v>
      </c>
      <c r="AS441" s="31">
        <v>702202.84984894376</v>
      </c>
      <c r="AT441" s="32">
        <v>0.29522532903137932</v>
      </c>
      <c r="AU441" s="31">
        <v>900588.08906473918</v>
      </c>
      <c r="AV441" s="32">
        <v>0.22468914384784022</v>
      </c>
      <c r="AW441" s="216"/>
    </row>
    <row r="442" spans="2:49" hidden="1" outlineLevel="1" x14ac:dyDescent="0.2">
      <c r="B442" s="43" t="s">
        <v>58</v>
      </c>
      <c r="C442" s="223">
        <v>39159</v>
      </c>
      <c r="D442" s="224">
        <v>-9.6699038084473221E-2</v>
      </c>
      <c r="E442" s="223">
        <v>2725</v>
      </c>
      <c r="F442" s="224">
        <v>2.5206922498118844E-2</v>
      </c>
      <c r="G442" s="223">
        <v>4064</v>
      </c>
      <c r="H442" s="224">
        <v>7.1729957805907185E-2</v>
      </c>
      <c r="I442" s="223">
        <v>23548</v>
      </c>
      <c r="J442" s="224">
        <v>0.25448830643013154</v>
      </c>
      <c r="K442" s="223">
        <v>9724</v>
      </c>
      <c r="L442" s="224">
        <v>0.39272414780865073</v>
      </c>
      <c r="M442" s="223">
        <v>28322</v>
      </c>
      <c r="N442" s="224">
        <v>0.31023316062176165</v>
      </c>
      <c r="O442" s="223">
        <v>0</v>
      </c>
      <c r="P442" s="224" t="s">
        <v>121</v>
      </c>
      <c r="Q442" s="223">
        <v>2324</v>
      </c>
      <c r="R442" s="224">
        <v>0.61388888888888893</v>
      </c>
      <c r="S442" s="223">
        <v>12942.912255473851</v>
      </c>
      <c r="T442" s="224">
        <v>-9.071191342854612E-3</v>
      </c>
      <c r="U442" s="223">
        <v>6938</v>
      </c>
      <c r="V442" s="224">
        <v>-2.1438645980253912E-2</v>
      </c>
      <c r="W442" s="223">
        <v>1109</v>
      </c>
      <c r="X442" s="224">
        <v>8.30078125E-2</v>
      </c>
      <c r="Y442" s="223">
        <v>2541</v>
      </c>
      <c r="Z442" s="224">
        <v>-0.14931369266822903</v>
      </c>
      <c r="AA442" s="223">
        <v>2355</v>
      </c>
      <c r="AB442" s="224">
        <v>0.20214395099540572</v>
      </c>
      <c r="AC442" s="223">
        <v>507</v>
      </c>
      <c r="AD442" s="224">
        <v>0.30670103092783507</v>
      </c>
      <c r="AE442" s="223">
        <v>642</v>
      </c>
      <c r="AF442" s="224">
        <v>-0.20248447204968945</v>
      </c>
      <c r="AG442" s="223">
        <v>0</v>
      </c>
      <c r="AH442" s="224" t="s">
        <v>121</v>
      </c>
      <c r="AI442" s="223">
        <v>0</v>
      </c>
      <c r="AJ442" s="224" t="s">
        <v>121</v>
      </c>
      <c r="AK442" s="223">
        <v>560</v>
      </c>
      <c r="AL442" s="224">
        <v>-3.6144578313253017E-2</v>
      </c>
      <c r="AM442" s="223">
        <v>1530</v>
      </c>
      <c r="AN442" s="224">
        <v>5.681222707423581</v>
      </c>
      <c r="AO442" s="223">
        <v>258</v>
      </c>
      <c r="AP442" s="224">
        <v>-6.1818181818181772E-2</v>
      </c>
      <c r="AQ442" s="223">
        <v>324</v>
      </c>
      <c r="AR442" s="224">
        <v>-7.6923076923076872E-2</v>
      </c>
      <c r="AS442" s="223">
        <v>87477.856258426182</v>
      </c>
      <c r="AT442" s="224">
        <v>0.232929506728625</v>
      </c>
      <c r="AU442" s="225">
        <v>126636.75955938808</v>
      </c>
      <c r="AV442" s="226">
        <v>0.10790824875624216</v>
      </c>
    </row>
    <row r="443" spans="2:49" hidden="1" outlineLevel="1" x14ac:dyDescent="0.2">
      <c r="B443" s="43" t="s">
        <v>59</v>
      </c>
      <c r="C443" s="223">
        <v>26482</v>
      </c>
      <c r="D443" s="224">
        <v>-8.6776079984907106E-4</v>
      </c>
      <c r="E443" s="223">
        <v>3651</v>
      </c>
      <c r="F443" s="224">
        <v>7.7284018768974949E-3</v>
      </c>
      <c r="G443" s="223">
        <v>4764</v>
      </c>
      <c r="H443" s="224">
        <v>0.168792934249264</v>
      </c>
      <c r="I443" s="223">
        <v>23658</v>
      </c>
      <c r="J443" s="224">
        <v>0.28429509798599417</v>
      </c>
      <c r="K443" s="223">
        <v>12029</v>
      </c>
      <c r="L443" s="224">
        <v>0.4120201901631646</v>
      </c>
      <c r="M443" s="223">
        <v>32714</v>
      </c>
      <c r="N443" s="224">
        <v>0.31751913008457522</v>
      </c>
      <c r="O443" s="223">
        <v>0</v>
      </c>
      <c r="P443" s="224" t="s">
        <v>121</v>
      </c>
      <c r="Q443" s="223">
        <v>3262</v>
      </c>
      <c r="R443" s="224">
        <v>1.6737704918032787</v>
      </c>
      <c r="S443" s="223">
        <v>28315.15690107879</v>
      </c>
      <c r="T443" s="224">
        <v>0.30050568106378739</v>
      </c>
      <c r="U443" s="223">
        <v>13333</v>
      </c>
      <c r="V443" s="224">
        <v>0.26715453335867712</v>
      </c>
      <c r="W443" s="223">
        <v>2773</v>
      </c>
      <c r="X443" s="224">
        <v>0.44351900052056226</v>
      </c>
      <c r="Y443" s="223">
        <v>6038</v>
      </c>
      <c r="Z443" s="224">
        <v>0.44622754491017957</v>
      </c>
      <c r="AA443" s="223">
        <v>6170</v>
      </c>
      <c r="AB443" s="224">
        <v>0.19689621726479145</v>
      </c>
      <c r="AC443" s="223">
        <v>987</v>
      </c>
      <c r="AD443" s="224">
        <v>0.78804347826086962</v>
      </c>
      <c r="AE443" s="223">
        <v>832</v>
      </c>
      <c r="AF443" s="224">
        <v>-0.10537634408602148</v>
      </c>
      <c r="AG443" s="223">
        <v>0</v>
      </c>
      <c r="AH443" s="224" t="s">
        <v>121</v>
      </c>
      <c r="AI443" s="223">
        <v>0</v>
      </c>
      <c r="AJ443" s="224" t="s">
        <v>121</v>
      </c>
      <c r="AK443" s="223">
        <v>777</v>
      </c>
      <c r="AL443" s="224">
        <v>0.14264705882352935</v>
      </c>
      <c r="AM443" s="223">
        <v>931</v>
      </c>
      <c r="AN443" s="224">
        <v>1.983974358974359</v>
      </c>
      <c r="AO443" s="223">
        <v>242</v>
      </c>
      <c r="AP443" s="224">
        <v>-2.0242914979757054E-2</v>
      </c>
      <c r="AQ443" s="223">
        <v>367</v>
      </c>
      <c r="AR443" s="224">
        <v>0.18770226537216828</v>
      </c>
      <c r="AS443" s="223">
        <v>112533.33319868738</v>
      </c>
      <c r="AT443" s="224">
        <v>0.31632119485380872</v>
      </c>
      <c r="AU443" s="225">
        <v>139015.33233092661</v>
      </c>
      <c r="AV443" s="226">
        <v>0.24125482276833132</v>
      </c>
    </row>
    <row r="444" spans="2:49" hidden="1" outlineLevel="1" x14ac:dyDescent="0.2">
      <c r="B444" s="43" t="s">
        <v>60</v>
      </c>
      <c r="C444" s="223">
        <v>20943</v>
      </c>
      <c r="D444" s="224">
        <v>-6.758381194069718E-2</v>
      </c>
      <c r="E444" s="223">
        <v>4010</v>
      </c>
      <c r="F444" s="224">
        <v>5.0125313283209127E-3</v>
      </c>
      <c r="G444" s="223">
        <v>4517</v>
      </c>
      <c r="H444" s="224">
        <v>-5.2851794758863591E-3</v>
      </c>
      <c r="I444" s="223">
        <v>20856</v>
      </c>
      <c r="J444" s="224">
        <v>0.20034532374100711</v>
      </c>
      <c r="K444" s="223">
        <v>9633</v>
      </c>
      <c r="L444" s="224">
        <v>0.42500000000000004</v>
      </c>
      <c r="M444" s="223">
        <v>26811</v>
      </c>
      <c r="N444" s="224">
        <v>7.5710158883004253E-2</v>
      </c>
      <c r="O444" s="223">
        <v>0</v>
      </c>
      <c r="P444" s="224" t="s">
        <v>121</v>
      </c>
      <c r="Q444" s="223">
        <v>1849</v>
      </c>
      <c r="R444" s="224">
        <v>0.33405483405483416</v>
      </c>
      <c r="S444" s="223">
        <v>25420.535920554503</v>
      </c>
      <c r="T444" s="224">
        <v>0.23260112953497036</v>
      </c>
      <c r="U444" s="223">
        <v>11216</v>
      </c>
      <c r="V444" s="224">
        <v>0.14565883554647607</v>
      </c>
      <c r="W444" s="223">
        <v>2832</v>
      </c>
      <c r="X444" s="224">
        <v>1.017094017094017</v>
      </c>
      <c r="Y444" s="223">
        <v>5527</v>
      </c>
      <c r="Z444" s="224">
        <v>0.37316770186335413</v>
      </c>
      <c r="AA444" s="223">
        <v>5844</v>
      </c>
      <c r="AB444" s="224">
        <v>8.1221091581868743E-2</v>
      </c>
      <c r="AC444" s="223">
        <v>852</v>
      </c>
      <c r="AD444" s="224">
        <v>0.55758683729433267</v>
      </c>
      <c r="AE444" s="223">
        <v>908</v>
      </c>
      <c r="AF444" s="224">
        <v>-0.21993127147766323</v>
      </c>
      <c r="AG444" s="223">
        <v>0</v>
      </c>
      <c r="AH444" s="224" t="s">
        <v>121</v>
      </c>
      <c r="AI444" s="223">
        <v>0</v>
      </c>
      <c r="AJ444" s="224" t="s">
        <v>121</v>
      </c>
      <c r="AK444" s="223">
        <v>726</v>
      </c>
      <c r="AL444" s="224">
        <v>-0.13365155131264916</v>
      </c>
      <c r="AM444" s="223">
        <v>422</v>
      </c>
      <c r="AN444" s="224">
        <v>0.75103734439834025</v>
      </c>
      <c r="AO444" s="223">
        <v>224</v>
      </c>
      <c r="AP444" s="224">
        <v>-0.48505747126436782</v>
      </c>
      <c r="AQ444" s="223">
        <v>236</v>
      </c>
      <c r="AR444" s="224">
        <v>-0.20805369127516782</v>
      </c>
      <c r="AS444" s="223">
        <v>96465.787908368206</v>
      </c>
      <c r="AT444" s="224">
        <v>0.16054183634404251</v>
      </c>
      <c r="AU444" s="225">
        <v>117408.72032455626</v>
      </c>
      <c r="AV444" s="226">
        <v>0.11201131604372128</v>
      </c>
    </row>
    <row r="445" spans="2:49" hidden="1" outlineLevel="1" x14ac:dyDescent="0.2">
      <c r="B445" s="43" t="s">
        <v>61</v>
      </c>
      <c r="C445" s="223">
        <v>18727</v>
      </c>
      <c r="D445" s="224">
        <v>-0.12059168818971588</v>
      </c>
      <c r="E445" s="223">
        <v>4356</v>
      </c>
      <c r="F445" s="224">
        <v>-8.9084065244667499E-2</v>
      </c>
      <c r="G445" s="223">
        <v>5309</v>
      </c>
      <c r="H445" s="224">
        <v>0.11393201846412082</v>
      </c>
      <c r="I445" s="223">
        <v>25212</v>
      </c>
      <c r="J445" s="224">
        <v>-1.1952815769878944E-2</v>
      </c>
      <c r="K445" s="223">
        <v>6452</v>
      </c>
      <c r="L445" s="224">
        <v>0.55544840887174551</v>
      </c>
      <c r="M445" s="223">
        <v>32550</v>
      </c>
      <c r="N445" s="224">
        <v>0.33989215000205819</v>
      </c>
      <c r="O445" s="223">
        <v>0</v>
      </c>
      <c r="P445" s="224" t="s">
        <v>121</v>
      </c>
      <c r="Q445" s="223">
        <v>2211</v>
      </c>
      <c r="R445" s="224">
        <v>0.35727440147329648</v>
      </c>
      <c r="S445" s="223">
        <v>31655.993730448416</v>
      </c>
      <c r="T445" s="224">
        <v>0.27336640116074951</v>
      </c>
      <c r="U445" s="223">
        <v>14330</v>
      </c>
      <c r="V445" s="224">
        <v>0.26266631421270592</v>
      </c>
      <c r="W445" s="223">
        <v>3659</v>
      </c>
      <c r="X445" s="224">
        <v>0.65865820489573879</v>
      </c>
      <c r="Y445" s="223">
        <v>5643</v>
      </c>
      <c r="Z445" s="224">
        <v>7.2405929304447003E-2</v>
      </c>
      <c r="AA445" s="223">
        <v>8023</v>
      </c>
      <c r="AB445" s="224">
        <v>0.3276518285619725</v>
      </c>
      <c r="AC445" s="223">
        <v>1001</v>
      </c>
      <c r="AD445" s="224">
        <v>0.77168141592920358</v>
      </c>
      <c r="AE445" s="223">
        <v>1276</v>
      </c>
      <c r="AF445" s="224">
        <v>-0.13491525423728812</v>
      </c>
      <c r="AG445" s="223">
        <v>0</v>
      </c>
      <c r="AH445" s="224" t="s">
        <v>121</v>
      </c>
      <c r="AI445" s="223">
        <v>0</v>
      </c>
      <c r="AJ445" s="224" t="s">
        <v>121</v>
      </c>
      <c r="AK445" s="223">
        <v>1124</v>
      </c>
      <c r="AL445" s="224">
        <v>0.1041257367387034</v>
      </c>
      <c r="AM445" s="223">
        <v>308</v>
      </c>
      <c r="AN445" s="224">
        <v>-3.1446540880503138E-2</v>
      </c>
      <c r="AO445" s="223">
        <v>305</v>
      </c>
      <c r="AP445" s="224">
        <v>-0.25609756097560976</v>
      </c>
      <c r="AQ445" s="223">
        <v>399</v>
      </c>
      <c r="AR445" s="224">
        <v>0.35714285714285721</v>
      </c>
      <c r="AS445" s="223">
        <v>112160.68296576987</v>
      </c>
      <c r="AT445" s="224">
        <v>0.19223000410251001</v>
      </c>
      <c r="AU445" s="225">
        <v>130887.56237408167</v>
      </c>
      <c r="AV445" s="226">
        <v>0.13448743933165597</v>
      </c>
    </row>
    <row r="446" spans="2:49" collapsed="1" x14ac:dyDescent="0.25">
      <c r="B446" s="145">
        <v>1982</v>
      </c>
      <c r="C446" s="232">
        <v>397691</v>
      </c>
      <c r="D446" s="233">
        <v>-9.4161915673380725E-2</v>
      </c>
      <c r="E446" s="232">
        <v>31359</v>
      </c>
      <c r="F446" s="233">
        <v>-0.19931060896208352</v>
      </c>
      <c r="G446" s="232">
        <v>51770</v>
      </c>
      <c r="H446" s="233">
        <v>-2.5065441328788518E-2</v>
      </c>
      <c r="I446" s="232">
        <v>243876</v>
      </c>
      <c r="J446" s="233">
        <v>0.15912850054183547</v>
      </c>
      <c r="K446" s="232">
        <v>88122</v>
      </c>
      <c r="L446" s="233">
        <v>0.17855853205119643</v>
      </c>
      <c r="M446" s="232">
        <v>412372</v>
      </c>
      <c r="N446" s="233">
        <v>0.19143403618460964</v>
      </c>
      <c r="O446" s="232">
        <v>0</v>
      </c>
      <c r="P446" s="233" t="s">
        <v>121</v>
      </c>
      <c r="Q446" s="232">
        <v>27154</v>
      </c>
      <c r="R446" s="233">
        <v>0.31560077519379837</v>
      </c>
      <c r="S446" s="232">
        <v>165305.81629567093</v>
      </c>
      <c r="T446" s="233">
        <v>0.1797344072256819</v>
      </c>
      <c r="U446" s="232">
        <v>76703</v>
      </c>
      <c r="V446" s="233">
        <v>0.11553396646257208</v>
      </c>
      <c r="W446" s="232">
        <v>19558</v>
      </c>
      <c r="X446" s="233">
        <v>0.52689515184635805</v>
      </c>
      <c r="Y446" s="232">
        <v>32934</v>
      </c>
      <c r="Z446" s="233">
        <v>0.17386655260906747</v>
      </c>
      <c r="AA446" s="232">
        <v>36110</v>
      </c>
      <c r="AB446" s="233">
        <v>0.18405089025150012</v>
      </c>
      <c r="AC446" s="232">
        <v>6608</v>
      </c>
      <c r="AD446" s="233">
        <v>-0.12325859095130687</v>
      </c>
      <c r="AE446" s="232">
        <v>8134</v>
      </c>
      <c r="AF446" s="233">
        <v>-0.1161577746387048</v>
      </c>
      <c r="AG446" s="232">
        <v>0</v>
      </c>
      <c r="AH446" s="233" t="s">
        <v>121</v>
      </c>
      <c r="AI446" s="232">
        <v>0</v>
      </c>
      <c r="AJ446" s="233" t="s">
        <v>121</v>
      </c>
      <c r="AK446" s="232">
        <v>8396</v>
      </c>
      <c r="AL446" s="233">
        <v>-0.14865138917055365</v>
      </c>
      <c r="AM446" s="232">
        <v>6129</v>
      </c>
      <c r="AN446" s="233">
        <v>0.59734167318217368</v>
      </c>
      <c r="AO446" s="232">
        <v>4833</v>
      </c>
      <c r="AP446" s="233">
        <v>5.6162587412587506E-2</v>
      </c>
      <c r="AQ446" s="232">
        <v>6788</v>
      </c>
      <c r="AR446" s="233">
        <v>0.59417566932832311</v>
      </c>
      <c r="AS446" s="232">
        <v>1060847.5705280856</v>
      </c>
      <c r="AT446" s="233">
        <v>0.14862076623820819</v>
      </c>
      <c r="AU446" s="234">
        <v>1458538.47636617</v>
      </c>
      <c r="AV446" s="235">
        <v>7.0396629495551366E-2</v>
      </c>
    </row>
    <row r="447" spans="2:49" hidden="1" outlineLevel="1" x14ac:dyDescent="0.2">
      <c r="B447" s="43" t="s">
        <v>49</v>
      </c>
      <c r="C447" s="223">
        <v>25542</v>
      </c>
      <c r="D447" s="224">
        <v>-3.312261044024678E-2</v>
      </c>
      <c r="E447" s="223">
        <v>2846</v>
      </c>
      <c r="F447" s="224">
        <v>-7.9262374636040134E-2</v>
      </c>
      <c r="G447" s="223">
        <v>5385</v>
      </c>
      <c r="H447" s="224">
        <v>0.41561514195583604</v>
      </c>
      <c r="I447" s="223">
        <v>27148</v>
      </c>
      <c r="J447" s="224">
        <v>0.37284450063211128</v>
      </c>
      <c r="K447" s="223">
        <v>5451</v>
      </c>
      <c r="L447" s="224">
        <v>0.5350605463249789</v>
      </c>
      <c r="M447" s="223">
        <v>31841</v>
      </c>
      <c r="N447" s="224">
        <v>0.42612084023827657</v>
      </c>
      <c r="O447" s="223">
        <v>0</v>
      </c>
      <c r="P447" s="224" t="s">
        <v>121</v>
      </c>
      <c r="Q447" s="223">
        <v>2584</v>
      </c>
      <c r="R447" s="224">
        <v>0.23873441994247369</v>
      </c>
      <c r="S447" s="223">
        <v>26148.871573220236</v>
      </c>
      <c r="T447" s="224">
        <v>0.44341419023157314</v>
      </c>
      <c r="U447" s="223">
        <v>12487</v>
      </c>
      <c r="V447" s="224">
        <v>0.53516105237275635</v>
      </c>
      <c r="W447" s="223">
        <v>2937</v>
      </c>
      <c r="X447" s="224">
        <v>1.1083991385498924</v>
      </c>
      <c r="Y447" s="223">
        <v>4901</v>
      </c>
      <c r="Z447" s="224">
        <v>0.22801302931596101</v>
      </c>
      <c r="AA447" s="223">
        <v>5822</v>
      </c>
      <c r="AB447" s="224">
        <v>0.26592737551641665</v>
      </c>
      <c r="AC447" s="223">
        <v>1578</v>
      </c>
      <c r="AD447" s="224">
        <v>1.9495327102803737</v>
      </c>
      <c r="AE447" s="223">
        <v>989</v>
      </c>
      <c r="AF447" s="224">
        <v>3.235908141962418E-2</v>
      </c>
      <c r="AG447" s="223">
        <v>0</v>
      </c>
      <c r="AH447" s="224" t="s">
        <v>121</v>
      </c>
      <c r="AI447" s="223">
        <v>0</v>
      </c>
      <c r="AJ447" s="224" t="s">
        <v>121</v>
      </c>
      <c r="AK447" s="223">
        <v>1136</v>
      </c>
      <c r="AL447" s="224">
        <v>7.1698113207547154E-2</v>
      </c>
      <c r="AM447" s="223">
        <v>339</v>
      </c>
      <c r="AN447" s="224">
        <v>0.13377926421404673</v>
      </c>
      <c r="AO447" s="223">
        <v>320</v>
      </c>
      <c r="AP447" s="224">
        <v>-5.3254437869822535E-2</v>
      </c>
      <c r="AQ447" s="223">
        <v>414</v>
      </c>
      <c r="AR447" s="224">
        <v>-0.13929313929313925</v>
      </c>
      <c r="AS447" s="223">
        <v>106178</v>
      </c>
      <c r="AT447" s="224">
        <v>0.38936431917510661</v>
      </c>
      <c r="AU447" s="225">
        <v>131720</v>
      </c>
      <c r="AV447" s="226">
        <v>0.28083703653283298</v>
      </c>
    </row>
    <row r="448" spans="2:49" hidden="1" outlineLevel="1" x14ac:dyDescent="0.2">
      <c r="B448" s="43" t="s">
        <v>50</v>
      </c>
      <c r="C448" s="223">
        <v>27687</v>
      </c>
      <c r="D448" s="224">
        <v>0.21020194072908471</v>
      </c>
      <c r="E448" s="223">
        <v>2818</v>
      </c>
      <c r="F448" s="224">
        <v>0.18155136268343819</v>
      </c>
      <c r="G448" s="223">
        <v>6191</v>
      </c>
      <c r="H448" s="224">
        <v>1.0251880929015376</v>
      </c>
      <c r="I448" s="223">
        <v>25475</v>
      </c>
      <c r="J448" s="224">
        <v>0.32461522462562398</v>
      </c>
      <c r="K448" s="223">
        <v>4588</v>
      </c>
      <c r="L448" s="224">
        <v>0.75785440613026811</v>
      </c>
      <c r="M448" s="223">
        <v>33820</v>
      </c>
      <c r="N448" s="224">
        <v>0.48574440978781364</v>
      </c>
      <c r="O448" s="223">
        <v>0</v>
      </c>
      <c r="P448" s="224" t="s">
        <v>121</v>
      </c>
      <c r="Q448" s="223">
        <v>1808</v>
      </c>
      <c r="R448" s="224">
        <v>1.2102689486552567</v>
      </c>
      <c r="S448" s="223">
        <v>23556.880339679145</v>
      </c>
      <c r="T448" s="224">
        <v>0.21613339074271387</v>
      </c>
      <c r="U448" s="223">
        <v>11722</v>
      </c>
      <c r="V448" s="224">
        <v>0.21547075902115309</v>
      </c>
      <c r="W448" s="223">
        <v>1946</v>
      </c>
      <c r="X448" s="224">
        <v>-4.8410757946210303E-2</v>
      </c>
      <c r="Y448" s="223">
        <v>5109</v>
      </c>
      <c r="Z448" s="224">
        <v>0.71327967806841053</v>
      </c>
      <c r="AA448" s="223">
        <v>4779</v>
      </c>
      <c r="AB448" s="224">
        <v>1.6808510638297802E-2</v>
      </c>
      <c r="AC448" s="223">
        <v>2145</v>
      </c>
      <c r="AD448" s="224">
        <v>4.2962962962962967</v>
      </c>
      <c r="AE448" s="223">
        <v>1113</v>
      </c>
      <c r="AF448" s="224">
        <v>0.1993534482758621</v>
      </c>
      <c r="AG448" s="223">
        <v>0</v>
      </c>
      <c r="AH448" s="224" t="s">
        <v>121</v>
      </c>
      <c r="AI448" s="223">
        <v>0</v>
      </c>
      <c r="AJ448" s="224" t="s">
        <v>121</v>
      </c>
      <c r="AK448" s="223">
        <v>854</v>
      </c>
      <c r="AL448" s="224">
        <v>-0.40940525587828491</v>
      </c>
      <c r="AM448" s="223">
        <v>341</v>
      </c>
      <c r="AN448" s="224">
        <v>1.0297619047619047</v>
      </c>
      <c r="AO448" s="223">
        <v>330</v>
      </c>
      <c r="AP448" s="224">
        <v>0.49321266968325794</v>
      </c>
      <c r="AQ448" s="223">
        <v>457</v>
      </c>
      <c r="AR448" s="224">
        <v>0.88065843621399176</v>
      </c>
      <c r="AS448" s="223">
        <v>103505.28132074905</v>
      </c>
      <c r="AT448" s="224">
        <v>0.40545087972175686</v>
      </c>
      <c r="AU448" s="225">
        <v>131192.49152268976</v>
      </c>
      <c r="AV448" s="226">
        <v>0.35917573068208508</v>
      </c>
    </row>
    <row r="449" spans="2:49" hidden="1" outlineLevel="1" x14ac:dyDescent="0.2">
      <c r="B449" s="43" t="s">
        <v>51</v>
      </c>
      <c r="C449" s="223">
        <v>39845</v>
      </c>
      <c r="D449" s="224">
        <v>0.31475615389691813</v>
      </c>
      <c r="E449" s="223">
        <v>5635</v>
      </c>
      <c r="F449" s="224">
        <v>1.9151577858251421</v>
      </c>
      <c r="G449" s="223">
        <v>3930</v>
      </c>
      <c r="H449" s="224">
        <v>0.22201492537313428</v>
      </c>
      <c r="I449" s="223">
        <v>17499</v>
      </c>
      <c r="J449" s="224">
        <v>0.68324355521354363</v>
      </c>
      <c r="K449" s="223">
        <v>6812</v>
      </c>
      <c r="L449" s="224">
        <v>0.91402079235740374</v>
      </c>
      <c r="M449" s="223">
        <v>35240</v>
      </c>
      <c r="N449" s="224">
        <v>0.22915940006975943</v>
      </c>
      <c r="O449" s="223">
        <v>0</v>
      </c>
      <c r="P449" s="224" t="s">
        <v>121</v>
      </c>
      <c r="Q449" s="223">
        <v>2251</v>
      </c>
      <c r="R449" s="224">
        <v>1.0224618149146449</v>
      </c>
      <c r="S449" s="223">
        <v>9030.4105512793922</v>
      </c>
      <c r="T449" s="224">
        <v>0.22420800395919338</v>
      </c>
      <c r="U449" s="223">
        <v>5359</v>
      </c>
      <c r="V449" s="224">
        <v>0.32615689185845098</v>
      </c>
      <c r="W449" s="223">
        <v>1105</v>
      </c>
      <c r="X449" s="224">
        <v>1.3814655172413794</v>
      </c>
      <c r="Y449" s="223">
        <v>1344</v>
      </c>
      <c r="Z449" s="224">
        <v>-0.29707112970711302</v>
      </c>
      <c r="AA449" s="223">
        <v>1221</v>
      </c>
      <c r="AB449" s="224">
        <v>0.27055150884495327</v>
      </c>
      <c r="AC449" s="223">
        <v>489</v>
      </c>
      <c r="AD449" s="224">
        <v>0.62458471760797352</v>
      </c>
      <c r="AE449" s="223">
        <v>528</v>
      </c>
      <c r="AF449" s="224">
        <v>1.4558139534883723</v>
      </c>
      <c r="AG449" s="223">
        <v>0</v>
      </c>
      <c r="AH449" s="224" t="s">
        <v>121</v>
      </c>
      <c r="AI449" s="223">
        <v>0</v>
      </c>
      <c r="AJ449" s="224" t="s">
        <v>121</v>
      </c>
      <c r="AK449" s="223">
        <v>1267</v>
      </c>
      <c r="AL449" s="224">
        <v>0.865979381443299</v>
      </c>
      <c r="AM449" s="223">
        <v>287</v>
      </c>
      <c r="AN449" s="224">
        <v>0.88815789473684204</v>
      </c>
      <c r="AO449" s="223">
        <v>523</v>
      </c>
      <c r="AP449" s="224">
        <v>0.4289617486338797</v>
      </c>
      <c r="AQ449" s="223">
        <v>382</v>
      </c>
      <c r="AR449" s="224">
        <v>-0.18025751072961371</v>
      </c>
      <c r="AS449" s="223">
        <v>83881.908196942983</v>
      </c>
      <c r="AT449" s="224">
        <v>0.43535290883914901</v>
      </c>
      <c r="AU449" s="225">
        <v>123727.22295309689</v>
      </c>
      <c r="AV449" s="226">
        <v>0.39417605631008845</v>
      </c>
    </row>
    <row r="450" spans="2:49" hidden="1" outlineLevel="1" x14ac:dyDescent="0.2">
      <c r="B450" s="43" t="s">
        <v>52</v>
      </c>
      <c r="C450" s="223">
        <v>50075</v>
      </c>
      <c r="D450" s="224">
        <v>0.10280353249498986</v>
      </c>
      <c r="E450" s="223">
        <v>2993</v>
      </c>
      <c r="F450" s="224">
        <v>0.84071340713407139</v>
      </c>
      <c r="G450" s="223">
        <v>3520</v>
      </c>
      <c r="H450" s="224">
        <v>0.24601769911504423</v>
      </c>
      <c r="I450" s="223">
        <v>13168</v>
      </c>
      <c r="J450" s="224">
        <v>0.59264634736332855</v>
      </c>
      <c r="K450" s="223">
        <v>6343</v>
      </c>
      <c r="L450" s="224">
        <v>0.89626307922272042</v>
      </c>
      <c r="M450" s="223">
        <v>32814</v>
      </c>
      <c r="N450" s="224">
        <v>-2.6752876972357287E-2</v>
      </c>
      <c r="O450" s="223">
        <v>0</v>
      </c>
      <c r="P450" s="224" t="s">
        <v>121</v>
      </c>
      <c r="Q450" s="223">
        <v>1669</v>
      </c>
      <c r="R450" s="224">
        <v>0.21824817518248185</v>
      </c>
      <c r="S450" s="223">
        <v>170.72518746150453</v>
      </c>
      <c r="T450" s="224">
        <v>-0.79601390687828411</v>
      </c>
      <c r="U450" s="223">
        <v>65</v>
      </c>
      <c r="V450" s="224">
        <v>0.32653061224489788</v>
      </c>
      <c r="W450" s="223">
        <v>15</v>
      </c>
      <c r="X450" s="224">
        <v>-0.70588235294117641</v>
      </c>
      <c r="Y450" s="223">
        <v>76</v>
      </c>
      <c r="Z450" s="224">
        <v>-0.89546079779917465</v>
      </c>
      <c r="AA450" s="223">
        <v>16</v>
      </c>
      <c r="AB450" s="224">
        <v>0.45454545454545459</v>
      </c>
      <c r="AC450" s="223">
        <v>252</v>
      </c>
      <c r="AD450" s="224">
        <v>0.18309859154929575</v>
      </c>
      <c r="AE450" s="223">
        <v>493</v>
      </c>
      <c r="AF450" s="224">
        <v>0.56507936507936507</v>
      </c>
      <c r="AG450" s="223">
        <v>0</v>
      </c>
      <c r="AH450" s="224" t="s">
        <v>121</v>
      </c>
      <c r="AI450" s="223">
        <v>0</v>
      </c>
      <c r="AJ450" s="224" t="s">
        <v>121</v>
      </c>
      <c r="AK450" s="223">
        <v>1011</v>
      </c>
      <c r="AL450" s="224">
        <v>0.91477272727272729</v>
      </c>
      <c r="AM450" s="223">
        <v>215</v>
      </c>
      <c r="AN450" s="224">
        <v>2.8708133971291794E-2</v>
      </c>
      <c r="AO450" s="223">
        <v>567</v>
      </c>
      <c r="AP450" s="224">
        <v>8.8967971530249379E-3</v>
      </c>
      <c r="AQ450" s="223">
        <v>413</v>
      </c>
      <c r="AR450" s="224">
        <v>-0.28048780487804881</v>
      </c>
      <c r="AS450" s="223">
        <v>63633.429176186939</v>
      </c>
      <c r="AT450" s="224">
        <v>0.17001496974313834</v>
      </c>
      <c r="AU450" s="225">
        <v>113708.53197971945</v>
      </c>
      <c r="AV450" s="226">
        <v>0.13943371529759929</v>
      </c>
    </row>
    <row r="451" spans="2:49" hidden="1" outlineLevel="1" x14ac:dyDescent="0.2">
      <c r="B451" s="43" t="s">
        <v>53</v>
      </c>
      <c r="C451" s="223">
        <v>70219</v>
      </c>
      <c r="D451" s="224">
        <v>0.22818463260630018</v>
      </c>
      <c r="E451" s="223">
        <v>2689</v>
      </c>
      <c r="F451" s="224">
        <v>0.37123916369199383</v>
      </c>
      <c r="G451" s="223">
        <v>4930</v>
      </c>
      <c r="H451" s="224">
        <v>0.57306955966815565</v>
      </c>
      <c r="I451" s="223">
        <v>10997</v>
      </c>
      <c r="J451" s="224">
        <v>0.45559232296492391</v>
      </c>
      <c r="K451" s="223">
        <v>8280</v>
      </c>
      <c r="L451" s="224">
        <v>0.29536921151439288</v>
      </c>
      <c r="M451" s="223">
        <v>33912</v>
      </c>
      <c r="N451" s="224">
        <v>5.9922871551467694E-3</v>
      </c>
      <c r="O451" s="223">
        <v>0</v>
      </c>
      <c r="P451" s="224" t="s">
        <v>121</v>
      </c>
      <c r="Q451" s="223">
        <v>2828</v>
      </c>
      <c r="R451" s="224">
        <v>0.82569399612653327</v>
      </c>
      <c r="S451" s="223">
        <v>139.13266117874932</v>
      </c>
      <c r="T451" s="224">
        <v>-0.79063337157093372</v>
      </c>
      <c r="U451" s="223">
        <v>54</v>
      </c>
      <c r="V451" s="224">
        <v>3.8461538461538547E-2</v>
      </c>
      <c r="W451" s="223">
        <v>33</v>
      </c>
      <c r="X451" s="224">
        <v>3.125E-2</v>
      </c>
      <c r="Y451" s="223">
        <v>35</v>
      </c>
      <c r="Z451" s="224">
        <v>-0.93705035971223016</v>
      </c>
      <c r="AA451" s="223">
        <v>18</v>
      </c>
      <c r="AB451" s="224">
        <v>-0.1428571428571429</v>
      </c>
      <c r="AC451" s="223">
        <v>253</v>
      </c>
      <c r="AD451" s="224">
        <v>-6.2962962962962998E-2</v>
      </c>
      <c r="AE451" s="223">
        <v>442</v>
      </c>
      <c r="AF451" s="224">
        <v>1.554913294797688</v>
      </c>
      <c r="AG451" s="223">
        <v>0</v>
      </c>
      <c r="AH451" s="224" t="s">
        <v>121</v>
      </c>
      <c r="AI451" s="223">
        <v>0</v>
      </c>
      <c r="AJ451" s="224" t="s">
        <v>121</v>
      </c>
      <c r="AK451" s="223">
        <v>1031</v>
      </c>
      <c r="AL451" s="224">
        <v>0.59597523219814241</v>
      </c>
      <c r="AM451" s="223">
        <v>641</v>
      </c>
      <c r="AN451" s="224">
        <v>4.8272727272727272</v>
      </c>
      <c r="AO451" s="223">
        <v>401</v>
      </c>
      <c r="AP451" s="224">
        <v>-0.3479674796747968</v>
      </c>
      <c r="AQ451" s="223">
        <v>493</v>
      </c>
      <c r="AR451" s="224">
        <v>-8.3643122676579917E-2</v>
      </c>
      <c r="AS451" s="223">
        <v>67044.258297392546</v>
      </c>
      <c r="AT451" s="224">
        <v>0.16974875312878779</v>
      </c>
      <c r="AU451" s="225">
        <v>137263.48648202515</v>
      </c>
      <c r="AV451" s="226">
        <v>0.1989317044170138</v>
      </c>
    </row>
    <row r="452" spans="2:49" hidden="1" outlineLevel="1" x14ac:dyDescent="0.2">
      <c r="B452" s="43" t="s">
        <v>54</v>
      </c>
      <c r="C452" s="223">
        <v>48541</v>
      </c>
      <c r="D452" s="224">
        <v>9.5906802429277738E-2</v>
      </c>
      <c r="E452" s="223">
        <v>3129</v>
      </c>
      <c r="F452" s="224">
        <v>0.19655831739961749</v>
      </c>
      <c r="G452" s="223">
        <v>6805</v>
      </c>
      <c r="H452" s="224">
        <v>-3.3684827182191013E-3</v>
      </c>
      <c r="I452" s="223">
        <v>12009</v>
      </c>
      <c r="J452" s="224">
        <v>0.39202503767242369</v>
      </c>
      <c r="K452" s="223">
        <v>6147</v>
      </c>
      <c r="L452" s="224">
        <v>0.8942989214175654</v>
      </c>
      <c r="M452" s="223">
        <v>32225</v>
      </c>
      <c r="N452" s="224">
        <v>-3.0447994704696613E-2</v>
      </c>
      <c r="O452" s="223">
        <v>0</v>
      </c>
      <c r="P452" s="224" t="s">
        <v>121</v>
      </c>
      <c r="Q452" s="223">
        <v>1176</v>
      </c>
      <c r="R452" s="224">
        <v>8.5106382978716866E-4</v>
      </c>
      <c r="S452" s="223">
        <v>245.90487602072361</v>
      </c>
      <c r="T452" s="224">
        <v>-0.74727121275460706</v>
      </c>
      <c r="U452" s="223">
        <v>136</v>
      </c>
      <c r="V452" s="224">
        <v>3.387096774193548</v>
      </c>
      <c r="W452" s="223">
        <v>50</v>
      </c>
      <c r="X452" s="224">
        <v>0.47058823529411775</v>
      </c>
      <c r="Y452" s="223">
        <v>42</v>
      </c>
      <c r="Z452" s="224">
        <v>-0.95280898876404496</v>
      </c>
      <c r="AA452" s="223">
        <v>15</v>
      </c>
      <c r="AB452" s="224">
        <v>-0.16666666666666663</v>
      </c>
      <c r="AC452" s="223">
        <v>208</v>
      </c>
      <c r="AD452" s="224">
        <v>-9.52380952380949E-3</v>
      </c>
      <c r="AE452" s="223">
        <v>504</v>
      </c>
      <c r="AF452" s="224">
        <v>1.3551401869158877</v>
      </c>
      <c r="AG452" s="223">
        <v>0</v>
      </c>
      <c r="AH452" s="224" t="s">
        <v>121</v>
      </c>
      <c r="AI452" s="223">
        <v>0</v>
      </c>
      <c r="AJ452" s="224" t="s">
        <v>121</v>
      </c>
      <c r="AK452" s="223">
        <v>546</v>
      </c>
      <c r="AL452" s="224">
        <v>0.15677966101694918</v>
      </c>
      <c r="AM452" s="223">
        <v>486</v>
      </c>
      <c r="AN452" s="224">
        <v>2.3986013986013988</v>
      </c>
      <c r="AO452" s="223">
        <v>474</v>
      </c>
      <c r="AP452" s="224">
        <v>4.1758241758241832E-2</v>
      </c>
      <c r="AQ452" s="223">
        <v>282</v>
      </c>
      <c r="AR452" s="224">
        <v>-0.3705357142857143</v>
      </c>
      <c r="AS452" s="223">
        <v>64242.130030831904</v>
      </c>
      <c r="AT452" s="224">
        <v>9.5544932578458974E-2</v>
      </c>
      <c r="AU452" s="225">
        <v>112783.22593763431</v>
      </c>
      <c r="AV452" s="226">
        <v>9.5702157305414204E-2</v>
      </c>
    </row>
    <row r="453" spans="2:49" hidden="1" outlineLevel="1" x14ac:dyDescent="0.2">
      <c r="B453" s="43" t="s">
        <v>55</v>
      </c>
      <c r="C453" s="223">
        <v>35918</v>
      </c>
      <c r="D453" s="224">
        <v>0.14152232639440654</v>
      </c>
      <c r="E453" s="223">
        <v>2019</v>
      </c>
      <c r="F453" s="224">
        <v>0.96400778210116722</v>
      </c>
      <c r="G453" s="223">
        <v>2799</v>
      </c>
      <c r="H453" s="224">
        <v>9.3359374999999911E-2</v>
      </c>
      <c r="I453" s="223">
        <v>9980</v>
      </c>
      <c r="J453" s="224">
        <v>0.81751957749043891</v>
      </c>
      <c r="K453" s="223">
        <v>3888</v>
      </c>
      <c r="L453" s="224">
        <v>2.7755749405233843E-2</v>
      </c>
      <c r="M453" s="223">
        <v>26567</v>
      </c>
      <c r="N453" s="224">
        <v>8.4234583520385264E-2</v>
      </c>
      <c r="O453" s="223">
        <v>0</v>
      </c>
      <c r="P453" s="224" t="s">
        <v>121</v>
      </c>
      <c r="Q453" s="223">
        <v>1362</v>
      </c>
      <c r="R453" s="224">
        <v>0.20851818988464954</v>
      </c>
      <c r="S453" s="223">
        <v>178.21212121212122</v>
      </c>
      <c r="T453" s="224">
        <v>-0.69740360979671134</v>
      </c>
      <c r="U453" s="223">
        <v>85</v>
      </c>
      <c r="V453" s="224">
        <v>0.1333333333333333</v>
      </c>
      <c r="W453" s="223">
        <v>42</v>
      </c>
      <c r="X453" s="224">
        <v>2</v>
      </c>
      <c r="Y453" s="223">
        <v>39</v>
      </c>
      <c r="Z453" s="224">
        <v>-0.92121212121212126</v>
      </c>
      <c r="AA453" s="223">
        <v>11</v>
      </c>
      <c r="AB453" s="224">
        <v>1.2000000000000002</v>
      </c>
      <c r="AC453" s="223">
        <v>186</v>
      </c>
      <c r="AD453" s="224">
        <v>0.24832214765100669</v>
      </c>
      <c r="AE453" s="223">
        <v>333</v>
      </c>
      <c r="AF453" s="224">
        <v>1.3450704225352115</v>
      </c>
      <c r="AG453" s="223">
        <v>0</v>
      </c>
      <c r="AH453" s="224" t="s">
        <v>121</v>
      </c>
      <c r="AI453" s="223">
        <v>0</v>
      </c>
      <c r="AJ453" s="224" t="s">
        <v>121</v>
      </c>
      <c r="AK453" s="223">
        <v>474</v>
      </c>
      <c r="AL453" s="224">
        <v>-5.3892215568862256E-2</v>
      </c>
      <c r="AM453" s="223">
        <v>179</v>
      </c>
      <c r="AN453" s="224">
        <v>-4.7872340425531901E-2</v>
      </c>
      <c r="AO453" s="223">
        <v>335</v>
      </c>
      <c r="AP453" s="224">
        <v>0.48230088495575218</v>
      </c>
      <c r="AQ453" s="223">
        <v>259</v>
      </c>
      <c r="AR453" s="224">
        <v>-6.498194945848379E-2</v>
      </c>
      <c r="AS453" s="223">
        <v>48564.372927178782</v>
      </c>
      <c r="AT453" s="224">
        <v>0.19733457683547351</v>
      </c>
      <c r="AU453" s="225">
        <v>84482.514449505179</v>
      </c>
      <c r="AV453" s="226">
        <v>0.17295413176412633</v>
      </c>
    </row>
    <row r="454" spans="2:49" hidden="1" outlineLevel="1" x14ac:dyDescent="0.2">
      <c r="B454" s="43" t="s">
        <v>56</v>
      </c>
      <c r="C454" s="223">
        <v>27592</v>
      </c>
      <c r="D454" s="224">
        <v>2.120729856767456E-2</v>
      </c>
      <c r="E454" s="223">
        <v>1983</v>
      </c>
      <c r="F454" s="224">
        <v>0.28349514563106792</v>
      </c>
      <c r="G454" s="223">
        <v>2366</v>
      </c>
      <c r="H454" s="224">
        <v>-8.9649865332820267E-2</v>
      </c>
      <c r="I454" s="223">
        <v>14036</v>
      </c>
      <c r="J454" s="224">
        <v>0.53768624014022781</v>
      </c>
      <c r="K454" s="223">
        <v>6853</v>
      </c>
      <c r="L454" s="224">
        <v>0.4179598593006415</v>
      </c>
      <c r="M454" s="223">
        <v>24032</v>
      </c>
      <c r="N454" s="224">
        <v>-3.4316483163224332E-2</v>
      </c>
      <c r="O454" s="223">
        <v>0</v>
      </c>
      <c r="P454" s="224" t="s">
        <v>121</v>
      </c>
      <c r="Q454" s="223">
        <v>1287</v>
      </c>
      <c r="R454" s="224">
        <v>0.39891304347826084</v>
      </c>
      <c r="S454" s="223">
        <v>352.25852980868461</v>
      </c>
      <c r="T454" s="224">
        <v>-0.50958105129810427</v>
      </c>
      <c r="U454" s="223">
        <v>100</v>
      </c>
      <c r="V454" s="224">
        <v>1.5641025641025643</v>
      </c>
      <c r="W454" s="223">
        <v>126</v>
      </c>
      <c r="X454" s="224">
        <v>11.6</v>
      </c>
      <c r="Y454" s="223">
        <v>61</v>
      </c>
      <c r="Z454" s="224">
        <v>-0.90557275541795668</v>
      </c>
      <c r="AA454" s="223">
        <v>53</v>
      </c>
      <c r="AB454" s="224">
        <v>1.1200000000000001</v>
      </c>
      <c r="AC454" s="223">
        <v>374</v>
      </c>
      <c r="AD454" s="224">
        <v>0.57805907172995785</v>
      </c>
      <c r="AE454" s="223">
        <v>427</v>
      </c>
      <c r="AF454" s="224">
        <v>0.99532710280373826</v>
      </c>
      <c r="AG454" s="223">
        <v>0</v>
      </c>
      <c r="AH454" s="224" t="s">
        <v>121</v>
      </c>
      <c r="AI454" s="223">
        <v>0</v>
      </c>
      <c r="AJ454" s="224" t="s">
        <v>121</v>
      </c>
      <c r="AK454" s="223">
        <v>426</v>
      </c>
      <c r="AL454" s="224">
        <v>-1.1600928074245953E-2</v>
      </c>
      <c r="AM454" s="223">
        <v>249</v>
      </c>
      <c r="AN454" s="224">
        <v>0.43103448275862077</v>
      </c>
      <c r="AO454" s="223">
        <v>259</v>
      </c>
      <c r="AP454" s="224">
        <v>0.18807339449541294</v>
      </c>
      <c r="AQ454" s="223">
        <v>306</v>
      </c>
      <c r="AR454" s="224">
        <v>0.61904761904761907</v>
      </c>
      <c r="AS454" s="223">
        <v>52954.674597828976</v>
      </c>
      <c r="AT454" s="224">
        <v>0.14897137075209743</v>
      </c>
      <c r="AU454" s="225">
        <v>80546.695805127558</v>
      </c>
      <c r="AV454" s="226">
        <v>0.10175288934330706</v>
      </c>
    </row>
    <row r="455" spans="2:49" s="222" customFormat="1" ht="15" customHeight="1" collapsed="1" x14ac:dyDescent="0.2">
      <c r="B455" s="30" t="s">
        <v>187</v>
      </c>
      <c r="C455" s="31">
        <v>193213</v>
      </c>
      <c r="D455" s="32">
        <v>5.5635688138556461E-2</v>
      </c>
      <c r="E455" s="31">
        <v>22462</v>
      </c>
      <c r="F455" s="32">
        <v>-5.0914775848227456E-2</v>
      </c>
      <c r="G455" s="31">
        <v>27252</v>
      </c>
      <c r="H455" s="32">
        <v>4.4057926595663099E-2</v>
      </c>
      <c r="I455" s="31">
        <v>129487</v>
      </c>
      <c r="J455" s="32">
        <v>9.8539093253698917E-2</v>
      </c>
      <c r="K455" s="31">
        <v>36129</v>
      </c>
      <c r="L455" s="32">
        <v>-4.6250098994218725E-2</v>
      </c>
      <c r="M455" s="31">
        <v>169423</v>
      </c>
      <c r="N455" s="32">
        <v>-2.9833994720356416E-2</v>
      </c>
      <c r="O455" s="31">
        <v>0</v>
      </c>
      <c r="P455" s="32" t="e">
        <v>#DIV/0!</v>
      </c>
      <c r="Q455" s="31">
        <v>9692</v>
      </c>
      <c r="R455" s="32">
        <v>0.12947208950005828</v>
      </c>
      <c r="S455" s="31">
        <v>125180.21565907652</v>
      </c>
      <c r="T455" s="32">
        <v>-0.22502060555966508</v>
      </c>
      <c r="U455" s="31">
        <v>60570</v>
      </c>
      <c r="V455" s="32">
        <v>-0.15461701652523452</v>
      </c>
      <c r="W455" s="31">
        <v>10457</v>
      </c>
      <c r="X455" s="32">
        <v>-0.16216649306946562</v>
      </c>
      <c r="Y455" s="31">
        <v>25334</v>
      </c>
      <c r="Z455" s="32">
        <v>-0.21924309664694275</v>
      </c>
      <c r="AA455" s="31">
        <v>28822</v>
      </c>
      <c r="AB455" s="32">
        <v>-0.35889850301399118</v>
      </c>
      <c r="AC455" s="31">
        <v>3293</v>
      </c>
      <c r="AD455" s="32">
        <v>-3.1755366068803248E-2</v>
      </c>
      <c r="AE455" s="31">
        <v>6475</v>
      </c>
      <c r="AF455" s="32">
        <v>9.9507556461198909E-2</v>
      </c>
      <c r="AG455" s="31">
        <v>0</v>
      </c>
      <c r="AH455" s="32" t="e">
        <v>#DIV/0!</v>
      </c>
      <c r="AI455" s="31">
        <v>0</v>
      </c>
      <c r="AJ455" s="32" t="e">
        <v>#DIV/0!</v>
      </c>
      <c r="AK455" s="31">
        <v>6302</v>
      </c>
      <c r="AL455" s="32">
        <v>-0.15522788203753346</v>
      </c>
      <c r="AM455" s="31">
        <v>1719</v>
      </c>
      <c r="AN455" s="32">
        <v>-0.2294935006723442</v>
      </c>
      <c r="AO455" s="31">
        <v>2292</v>
      </c>
      <c r="AP455" s="32">
        <v>2.1862702229995534E-3</v>
      </c>
      <c r="AQ455" s="31">
        <v>2442</v>
      </c>
      <c r="AR455" s="32">
        <v>-5.0175029171528607E-2</v>
      </c>
      <c r="AS455" s="31">
        <v>542147.24967900279</v>
      </c>
      <c r="AT455" s="32">
        <v>-5.5641976629285606E-2</v>
      </c>
      <c r="AU455" s="31">
        <v>735360.55544281972</v>
      </c>
      <c r="AV455" s="32">
        <v>-2.8741567981875993E-2</v>
      </c>
      <c r="AW455" s="216"/>
    </row>
    <row r="456" spans="2:49" hidden="1" outlineLevel="1" x14ac:dyDescent="0.2">
      <c r="B456" s="43" t="s">
        <v>58</v>
      </c>
      <c r="C456" s="223">
        <v>43351</v>
      </c>
      <c r="D456" s="224">
        <v>0.34655525874386539</v>
      </c>
      <c r="E456" s="223">
        <v>2658</v>
      </c>
      <c r="F456" s="224">
        <v>-0.11782276800531033</v>
      </c>
      <c r="G456" s="223">
        <v>3792</v>
      </c>
      <c r="H456" s="224">
        <v>0.16533497234173322</v>
      </c>
      <c r="I456" s="223">
        <v>18771</v>
      </c>
      <c r="J456" s="224">
        <v>0.33544393853158794</v>
      </c>
      <c r="K456" s="223">
        <v>6982</v>
      </c>
      <c r="L456" s="224">
        <v>0.12034659820282423</v>
      </c>
      <c r="M456" s="223">
        <v>21616</v>
      </c>
      <c r="N456" s="224">
        <v>-8.2045184304399554E-2</v>
      </c>
      <c r="O456" s="223">
        <v>0</v>
      </c>
      <c r="P456" s="224" t="s">
        <v>121</v>
      </c>
      <c r="Q456" s="223">
        <v>1440</v>
      </c>
      <c r="R456" s="224">
        <v>2.7837259100642386E-2</v>
      </c>
      <c r="S456" s="223">
        <v>13061.394665690874</v>
      </c>
      <c r="T456" s="224">
        <v>0.21617818301102676</v>
      </c>
      <c r="U456" s="223">
        <v>7090</v>
      </c>
      <c r="V456" s="224">
        <v>0.31515488777592293</v>
      </c>
      <c r="W456" s="223">
        <v>1024</v>
      </c>
      <c r="X456" s="224">
        <v>0.86181818181818182</v>
      </c>
      <c r="Y456" s="223">
        <v>2987</v>
      </c>
      <c r="Z456" s="224">
        <v>0.21769262128006517</v>
      </c>
      <c r="AA456" s="223">
        <v>1959</v>
      </c>
      <c r="AB456" s="224">
        <v>-0.16531742650191739</v>
      </c>
      <c r="AC456" s="223">
        <v>388</v>
      </c>
      <c r="AD456" s="224">
        <v>0.65811965811965822</v>
      </c>
      <c r="AE456" s="223">
        <v>805</v>
      </c>
      <c r="AF456" s="224">
        <v>0.48523985239852396</v>
      </c>
      <c r="AG456" s="223">
        <v>0</v>
      </c>
      <c r="AH456" s="224" t="s">
        <v>121</v>
      </c>
      <c r="AI456" s="223">
        <v>0</v>
      </c>
      <c r="AJ456" s="224" t="s">
        <v>121</v>
      </c>
      <c r="AK456" s="223">
        <v>581</v>
      </c>
      <c r="AL456" s="224">
        <v>5.8287795992713942E-2</v>
      </c>
      <c r="AM456" s="223">
        <v>229</v>
      </c>
      <c r="AN456" s="224">
        <v>-4.3478260869564966E-3</v>
      </c>
      <c r="AO456" s="223">
        <v>275</v>
      </c>
      <c r="AP456" s="224">
        <v>0.375</v>
      </c>
      <c r="AQ456" s="223">
        <v>351</v>
      </c>
      <c r="AR456" s="224">
        <v>-4.0983606557377095E-2</v>
      </c>
      <c r="AS456" s="223">
        <v>70951.222905301562</v>
      </c>
      <c r="AT456" s="224">
        <v>0.1023916634588371</v>
      </c>
      <c r="AU456" s="225">
        <v>114302.56946056031</v>
      </c>
      <c r="AV456" s="226">
        <v>0.18380462235229489</v>
      </c>
    </row>
    <row r="457" spans="2:49" hidden="1" outlineLevel="1" x14ac:dyDescent="0.2">
      <c r="B457" s="43" t="s">
        <v>59</v>
      </c>
      <c r="C457" s="223">
        <v>26505</v>
      </c>
      <c r="D457" s="224">
        <v>1.8678657903839602E-2</v>
      </c>
      <c r="E457" s="223">
        <v>3623</v>
      </c>
      <c r="F457" s="224">
        <v>0.22605752961082914</v>
      </c>
      <c r="G457" s="223">
        <v>4076</v>
      </c>
      <c r="H457" s="224">
        <v>-0.17339282092881769</v>
      </c>
      <c r="I457" s="223">
        <v>18421</v>
      </c>
      <c r="J457" s="224">
        <v>-2.5449426034220846E-3</v>
      </c>
      <c r="K457" s="223">
        <v>8519</v>
      </c>
      <c r="L457" s="224">
        <v>-1.5258351635649037E-2</v>
      </c>
      <c r="M457" s="223">
        <v>24830</v>
      </c>
      <c r="N457" s="224">
        <v>-1.1701958286897018E-2</v>
      </c>
      <c r="O457" s="223">
        <v>0</v>
      </c>
      <c r="P457" s="224" t="s">
        <v>121</v>
      </c>
      <c r="Q457" s="223">
        <v>1220</v>
      </c>
      <c r="R457" s="224">
        <v>-1.6129032258064502E-2</v>
      </c>
      <c r="S457" s="223">
        <v>21772.420769371467</v>
      </c>
      <c r="T457" s="224">
        <v>-0.29600517068436716</v>
      </c>
      <c r="U457" s="223">
        <v>10522</v>
      </c>
      <c r="V457" s="224">
        <v>-0.17771178493279149</v>
      </c>
      <c r="W457" s="223">
        <v>1921</v>
      </c>
      <c r="X457" s="224">
        <v>-0.21141215106732347</v>
      </c>
      <c r="Y457" s="223">
        <v>4175</v>
      </c>
      <c r="Z457" s="224">
        <v>-0.19010669253152279</v>
      </c>
      <c r="AA457" s="223">
        <v>5155</v>
      </c>
      <c r="AB457" s="224">
        <v>-0.51095721468551369</v>
      </c>
      <c r="AC457" s="223">
        <v>552</v>
      </c>
      <c r="AD457" s="224">
        <v>0.14049586776859502</v>
      </c>
      <c r="AE457" s="223">
        <v>930</v>
      </c>
      <c r="AF457" s="224">
        <v>0.56302521008403361</v>
      </c>
      <c r="AG457" s="223">
        <v>0</v>
      </c>
      <c r="AH457" s="224" t="s">
        <v>121</v>
      </c>
      <c r="AI457" s="223">
        <v>0</v>
      </c>
      <c r="AJ457" s="224" t="s">
        <v>121</v>
      </c>
      <c r="AK457" s="223">
        <v>680</v>
      </c>
      <c r="AL457" s="224">
        <v>-0.27659574468085102</v>
      </c>
      <c r="AM457" s="223">
        <v>312</v>
      </c>
      <c r="AN457" s="224">
        <v>-7.4183976261127604E-2</v>
      </c>
      <c r="AO457" s="223">
        <v>247</v>
      </c>
      <c r="AP457" s="224">
        <v>-0.5</v>
      </c>
      <c r="AQ457" s="223">
        <v>309</v>
      </c>
      <c r="AR457" s="224">
        <v>-0.49009900990099009</v>
      </c>
      <c r="AS457" s="223">
        <v>85490.785712969839</v>
      </c>
      <c r="AT457" s="224">
        <v>-0.10715865249256207</v>
      </c>
      <c r="AU457" s="225">
        <v>111995.80439162775</v>
      </c>
      <c r="AV457" s="226">
        <v>-8.0271405489378278E-2</v>
      </c>
    </row>
    <row r="458" spans="2:49" hidden="1" outlineLevel="1" x14ac:dyDescent="0.2">
      <c r="B458" s="43" t="s">
        <v>60</v>
      </c>
      <c r="C458" s="223">
        <v>22461</v>
      </c>
      <c r="D458" s="224">
        <v>-2.8839501902455877E-2</v>
      </c>
      <c r="E458" s="223">
        <v>3990</v>
      </c>
      <c r="F458" s="224">
        <v>-0.12230532336119671</v>
      </c>
      <c r="G458" s="223">
        <v>4541</v>
      </c>
      <c r="H458" s="224">
        <v>-4.2589078642209621E-2</v>
      </c>
      <c r="I458" s="223">
        <v>17375</v>
      </c>
      <c r="J458" s="224">
        <v>-7.0706530459431982E-2</v>
      </c>
      <c r="K458" s="223">
        <v>6760</v>
      </c>
      <c r="L458" s="224">
        <v>9.9723442329591627E-2</v>
      </c>
      <c r="M458" s="223">
        <v>24924</v>
      </c>
      <c r="N458" s="224">
        <v>-5.1164915486523577E-2</v>
      </c>
      <c r="O458" s="223">
        <v>0</v>
      </c>
      <c r="P458" s="224" t="s">
        <v>121</v>
      </c>
      <c r="Q458" s="223">
        <v>1386</v>
      </c>
      <c r="R458" s="224">
        <v>0.32504780114722753</v>
      </c>
      <c r="S458" s="223">
        <v>20623.489068312825</v>
      </c>
      <c r="T458" s="224">
        <v>-0.24422504263012124</v>
      </c>
      <c r="U458" s="223">
        <v>9790</v>
      </c>
      <c r="V458" s="224">
        <v>-0.18178019222732966</v>
      </c>
      <c r="W458" s="223">
        <v>1404</v>
      </c>
      <c r="X458" s="224">
        <v>-0.12903225806451613</v>
      </c>
      <c r="Y458" s="223">
        <v>4025</v>
      </c>
      <c r="Z458" s="224">
        <v>-0.20011923688394273</v>
      </c>
      <c r="AA458" s="223">
        <v>5405</v>
      </c>
      <c r="AB458" s="224">
        <v>-0.37730414746543783</v>
      </c>
      <c r="AC458" s="223">
        <v>547</v>
      </c>
      <c r="AD458" s="224">
        <v>-3.6429872495445936E-3</v>
      </c>
      <c r="AE458" s="223">
        <v>1164</v>
      </c>
      <c r="AF458" s="224">
        <v>0.39234449760765555</v>
      </c>
      <c r="AG458" s="223">
        <v>0</v>
      </c>
      <c r="AH458" s="224" t="s">
        <v>121</v>
      </c>
      <c r="AI458" s="223">
        <v>0</v>
      </c>
      <c r="AJ458" s="224" t="s">
        <v>121</v>
      </c>
      <c r="AK458" s="223">
        <v>838</v>
      </c>
      <c r="AL458" s="224">
        <v>-0.41316526610644255</v>
      </c>
      <c r="AM458" s="223">
        <v>241</v>
      </c>
      <c r="AN458" s="224">
        <v>-0.36243386243386244</v>
      </c>
      <c r="AO458" s="223">
        <v>435</v>
      </c>
      <c r="AP458" s="224">
        <v>-0.20183486238532111</v>
      </c>
      <c r="AQ458" s="223">
        <v>298</v>
      </c>
      <c r="AR458" s="224">
        <v>-0.23393316195372749</v>
      </c>
      <c r="AS458" s="223">
        <v>83121.335989279178</v>
      </c>
      <c r="AT458" s="224">
        <v>-0.10486726562847892</v>
      </c>
      <c r="AU458" s="225">
        <v>105582.30714977729</v>
      </c>
      <c r="AV458" s="226">
        <v>-8.9710316262320733E-2</v>
      </c>
    </row>
    <row r="459" spans="2:49" hidden="1" outlineLevel="1" x14ac:dyDescent="0.2">
      <c r="B459" s="43" t="s">
        <v>61</v>
      </c>
      <c r="C459" s="223">
        <v>21295</v>
      </c>
      <c r="D459" s="224">
        <v>0.15941634453095221</v>
      </c>
      <c r="E459" s="223">
        <v>4782</v>
      </c>
      <c r="F459" s="224">
        <v>0.11833489242282513</v>
      </c>
      <c r="G459" s="223">
        <v>4766</v>
      </c>
      <c r="H459" s="224">
        <v>0.12062073830237474</v>
      </c>
      <c r="I459" s="223">
        <v>25517</v>
      </c>
      <c r="J459" s="224">
        <v>0.36396194141543714</v>
      </c>
      <c r="K459" s="223">
        <v>4148</v>
      </c>
      <c r="L459" s="224">
        <v>0.23342253939934587</v>
      </c>
      <c r="M459" s="223">
        <v>24293</v>
      </c>
      <c r="N459" s="224">
        <v>9.0594837261503969E-2</v>
      </c>
      <c r="O459" s="223">
        <v>0</v>
      </c>
      <c r="P459" s="224" t="s">
        <v>121</v>
      </c>
      <c r="Q459" s="223">
        <v>1629</v>
      </c>
      <c r="R459" s="224">
        <v>0.49586776859504123</v>
      </c>
      <c r="S459" s="223">
        <v>24860.082456700668</v>
      </c>
      <c r="T459" s="224">
        <v>-8.5792198301183786E-2</v>
      </c>
      <c r="U459" s="223">
        <v>11349</v>
      </c>
      <c r="V459" s="224">
        <v>-1.5835312747426444E-3</v>
      </c>
      <c r="W459" s="223">
        <v>2206</v>
      </c>
      <c r="X459" s="224">
        <v>8.1372549019607776E-2</v>
      </c>
      <c r="Y459" s="223">
        <v>5262</v>
      </c>
      <c r="Z459" s="224">
        <v>2.6676829268292845E-3</v>
      </c>
      <c r="AA459" s="223">
        <v>6043</v>
      </c>
      <c r="AB459" s="224">
        <v>-0.29230589061951051</v>
      </c>
      <c r="AC459" s="223">
        <v>565</v>
      </c>
      <c r="AD459" s="224">
        <v>0.10136452241715399</v>
      </c>
      <c r="AE459" s="223">
        <v>1475</v>
      </c>
      <c r="AF459" s="224">
        <v>0.48241206030150763</v>
      </c>
      <c r="AG459" s="223">
        <v>0</v>
      </c>
      <c r="AH459" s="224" t="s">
        <v>121</v>
      </c>
      <c r="AI459" s="223">
        <v>0</v>
      </c>
      <c r="AJ459" s="224" t="s">
        <v>121</v>
      </c>
      <c r="AK459" s="223">
        <v>1018</v>
      </c>
      <c r="AL459" s="224">
        <v>-0.32805280528052805</v>
      </c>
      <c r="AM459" s="223">
        <v>318</v>
      </c>
      <c r="AN459" s="224">
        <v>-0.30109890109890114</v>
      </c>
      <c r="AO459" s="223">
        <v>410</v>
      </c>
      <c r="AP459" s="224">
        <v>0.70833333333333326</v>
      </c>
      <c r="AQ459" s="223">
        <v>294</v>
      </c>
      <c r="AR459" s="224">
        <v>-0.15759312320916907</v>
      </c>
      <c r="AS459" s="223">
        <v>94076.380043968515</v>
      </c>
      <c r="AT459" s="224">
        <v>0.10391098622357253</v>
      </c>
      <c r="AU459" s="225">
        <v>115371.53946031306</v>
      </c>
      <c r="AV459" s="226">
        <v>0.11375490270262145</v>
      </c>
    </row>
    <row r="460" spans="2:49" collapsed="1" x14ac:dyDescent="0.25">
      <c r="B460" s="145">
        <v>1981</v>
      </c>
      <c r="C460" s="232">
        <v>439031</v>
      </c>
      <c r="D460" s="233">
        <v>0.1413304009192391</v>
      </c>
      <c r="E460" s="232">
        <v>39165</v>
      </c>
      <c r="F460" s="233">
        <v>0.26444760121392141</v>
      </c>
      <c r="G460" s="232">
        <v>53101</v>
      </c>
      <c r="H460" s="233">
        <v>0.1746969294752676</v>
      </c>
      <c r="I460" s="232">
        <v>210396</v>
      </c>
      <c r="J460" s="233">
        <v>0.32824919034602051</v>
      </c>
      <c r="K460" s="232">
        <v>74771</v>
      </c>
      <c r="L460" s="233">
        <v>0.34212274057187986</v>
      </c>
      <c r="M460" s="232">
        <v>346114</v>
      </c>
      <c r="N460" s="233">
        <v>7.8146074940736998E-2</v>
      </c>
      <c r="O460" s="232">
        <v>0</v>
      </c>
      <c r="P460" s="233" t="s">
        <v>121</v>
      </c>
      <c r="Q460" s="232">
        <v>20640</v>
      </c>
      <c r="R460" s="233">
        <v>0.38208115709120127</v>
      </c>
      <c r="S460" s="232">
        <v>140121.21311644351</v>
      </c>
      <c r="T460" s="233">
        <v>-3.2298142179008504E-2</v>
      </c>
      <c r="U460" s="232">
        <v>68759</v>
      </c>
      <c r="V460" s="233">
        <v>8.1388399597382977E-2</v>
      </c>
      <c r="W460" s="232">
        <v>12809</v>
      </c>
      <c r="X460" s="233">
        <v>0.19923228162157103</v>
      </c>
      <c r="Y460" s="232">
        <v>28056</v>
      </c>
      <c r="Z460" s="233">
        <v>-6.7504237710639181E-2</v>
      </c>
      <c r="AA460" s="232">
        <v>30497</v>
      </c>
      <c r="AB460" s="233">
        <v>-0.24600093950107549</v>
      </c>
      <c r="AC460" s="232">
        <v>7537</v>
      </c>
      <c r="AD460" s="233">
        <v>0.83829268292682935</v>
      </c>
      <c r="AE460" s="232">
        <v>9203</v>
      </c>
      <c r="AF460" s="233">
        <v>0.50204015015505132</v>
      </c>
      <c r="AG460" s="232">
        <v>0</v>
      </c>
      <c r="AH460" s="233" t="s">
        <v>121</v>
      </c>
      <c r="AI460" s="232">
        <v>0</v>
      </c>
      <c r="AJ460" s="233" t="s">
        <v>121</v>
      </c>
      <c r="AK460" s="232">
        <v>9862</v>
      </c>
      <c r="AL460" s="233">
        <v>-3.2663070132417871E-2</v>
      </c>
      <c r="AM460" s="232">
        <v>3837</v>
      </c>
      <c r="AN460" s="233">
        <v>0.34963067182553642</v>
      </c>
      <c r="AO460" s="232">
        <v>4576</v>
      </c>
      <c r="AP460" s="233">
        <v>2.1428571428571352E-2</v>
      </c>
      <c r="AQ460" s="232">
        <v>4258</v>
      </c>
      <c r="AR460" s="233">
        <v>-0.13560698335363375</v>
      </c>
      <c r="AS460" s="232">
        <v>923583.83350704657</v>
      </c>
      <c r="AT460" s="233">
        <v>0.14913948068234251</v>
      </c>
      <c r="AU460" s="234">
        <v>1362614.974837448</v>
      </c>
      <c r="AV460" s="235">
        <v>0.14661186534112058</v>
      </c>
    </row>
    <row r="461" spans="2:49" hidden="1" outlineLevel="1" x14ac:dyDescent="0.2">
      <c r="B461" s="43" t="s">
        <v>49</v>
      </c>
      <c r="C461" s="223">
        <v>26417</v>
      </c>
      <c r="D461" s="224">
        <v>0.1104712261969818</v>
      </c>
      <c r="E461" s="223">
        <v>3091</v>
      </c>
      <c r="F461" s="224">
        <v>-0.34192037470726</v>
      </c>
      <c r="G461" s="223">
        <v>3804</v>
      </c>
      <c r="H461" s="224">
        <v>0.14234234234234244</v>
      </c>
      <c r="I461" s="223">
        <v>19775</v>
      </c>
      <c r="J461" s="224">
        <v>0.12275024129904044</v>
      </c>
      <c r="K461" s="223">
        <v>3551</v>
      </c>
      <c r="L461" s="224">
        <v>0.10279503105590071</v>
      </c>
      <c r="M461" s="223">
        <v>22327</v>
      </c>
      <c r="N461" s="224">
        <v>4.4049567453822824E-2</v>
      </c>
      <c r="O461" s="223">
        <v>0</v>
      </c>
      <c r="P461" s="224" t="s">
        <v>121</v>
      </c>
      <c r="Q461" s="223">
        <v>2086</v>
      </c>
      <c r="R461" s="224">
        <v>0.2900432900432901</v>
      </c>
      <c r="S461" s="223">
        <v>18115.986215311532</v>
      </c>
      <c r="T461" s="224">
        <v>-0.33975451597193707</v>
      </c>
      <c r="U461" s="223">
        <v>8134</v>
      </c>
      <c r="V461" s="224">
        <v>-0.34471924595182468</v>
      </c>
      <c r="W461" s="223">
        <v>1393</v>
      </c>
      <c r="X461" s="224">
        <v>-0.40419161676646709</v>
      </c>
      <c r="Y461" s="223">
        <v>3991</v>
      </c>
      <c r="Z461" s="224">
        <v>-0.26487382575059859</v>
      </c>
      <c r="AA461" s="223">
        <v>4599</v>
      </c>
      <c r="AB461" s="224">
        <v>-0.36644165863066536</v>
      </c>
      <c r="AC461" s="223">
        <v>535</v>
      </c>
      <c r="AD461" s="224">
        <v>-8.2332761578044589E-2</v>
      </c>
      <c r="AE461" s="223">
        <v>958</v>
      </c>
      <c r="AF461" s="224">
        <v>-0.13615870153291254</v>
      </c>
      <c r="AG461" s="223">
        <v>0</v>
      </c>
      <c r="AH461" s="224" t="s">
        <v>121</v>
      </c>
      <c r="AI461" s="223">
        <v>0</v>
      </c>
      <c r="AJ461" s="224" t="s">
        <v>121</v>
      </c>
      <c r="AK461" s="223">
        <v>1060</v>
      </c>
      <c r="AL461" s="224">
        <v>-7.1803852889667286E-2</v>
      </c>
      <c r="AM461" s="223">
        <v>299</v>
      </c>
      <c r="AN461" s="224">
        <v>-5.9748427672955962E-2</v>
      </c>
      <c r="AO461" s="223">
        <v>338</v>
      </c>
      <c r="AP461" s="224">
        <v>0.43829787234042561</v>
      </c>
      <c r="AQ461" s="223">
        <v>481</v>
      </c>
      <c r="AR461" s="224">
        <v>0.42729970326409505</v>
      </c>
      <c r="AS461" s="223">
        <v>76422</v>
      </c>
      <c r="AT461" s="224">
        <v>-7.9530261969286364E-2</v>
      </c>
      <c r="AU461" s="225">
        <v>102839</v>
      </c>
      <c r="AV461" s="226">
        <v>-3.7214222854682011E-2</v>
      </c>
    </row>
    <row r="462" spans="2:49" hidden="1" outlineLevel="1" x14ac:dyDescent="0.2">
      <c r="B462" s="43" t="s">
        <v>50</v>
      </c>
      <c r="C462" s="223">
        <v>22878</v>
      </c>
      <c r="D462" s="224">
        <v>-3.7364301943953571E-2</v>
      </c>
      <c r="E462" s="223">
        <v>2385</v>
      </c>
      <c r="F462" s="224">
        <v>4.973591549295775E-2</v>
      </c>
      <c r="G462" s="223">
        <v>3057</v>
      </c>
      <c r="H462" s="224">
        <v>0.10480664980122878</v>
      </c>
      <c r="I462" s="223">
        <v>19232</v>
      </c>
      <c r="J462" s="224">
        <v>6.0023149424020206E-2</v>
      </c>
      <c r="K462" s="223">
        <v>2610</v>
      </c>
      <c r="L462" s="224">
        <v>-0.34438583270535039</v>
      </c>
      <c r="M462" s="223">
        <v>22763</v>
      </c>
      <c r="N462" s="224">
        <v>-3.9414271848757232E-2</v>
      </c>
      <c r="O462" s="223">
        <v>0</v>
      </c>
      <c r="P462" s="224" t="s">
        <v>121</v>
      </c>
      <c r="Q462" s="223">
        <v>818</v>
      </c>
      <c r="R462" s="224">
        <v>-0.16445352400408575</v>
      </c>
      <c r="S462" s="223">
        <v>19370.309637902916</v>
      </c>
      <c r="T462" s="224">
        <v>-0.20621006578231815</v>
      </c>
      <c r="U462" s="223">
        <v>9644</v>
      </c>
      <c r="V462" s="224">
        <v>-9.5394428290029087E-2</v>
      </c>
      <c r="W462" s="223">
        <v>2045</v>
      </c>
      <c r="X462" s="224">
        <v>-0.10698689956331875</v>
      </c>
      <c r="Y462" s="223">
        <v>2982</v>
      </c>
      <c r="Z462" s="224">
        <v>-0.48798076923076927</v>
      </c>
      <c r="AA462" s="223">
        <v>4700</v>
      </c>
      <c r="AB462" s="224">
        <v>-0.16488983653162759</v>
      </c>
      <c r="AC462" s="223">
        <v>405</v>
      </c>
      <c r="AD462" s="224">
        <v>-0.21359223300970875</v>
      </c>
      <c r="AE462" s="223">
        <v>928</v>
      </c>
      <c r="AF462" s="224">
        <v>-0.20954003407155031</v>
      </c>
      <c r="AG462" s="223">
        <v>0</v>
      </c>
      <c r="AH462" s="224" t="s">
        <v>121</v>
      </c>
      <c r="AI462" s="223">
        <v>0</v>
      </c>
      <c r="AJ462" s="224" t="s">
        <v>121</v>
      </c>
      <c r="AK462" s="223">
        <v>1446</v>
      </c>
      <c r="AL462" s="224">
        <v>0.6192609182530795</v>
      </c>
      <c r="AM462" s="223">
        <v>168</v>
      </c>
      <c r="AN462" s="224">
        <v>-0.37546468401486988</v>
      </c>
      <c r="AO462" s="223">
        <v>221</v>
      </c>
      <c r="AP462" s="224">
        <v>-0.19047619047619047</v>
      </c>
      <c r="AQ462" s="223">
        <v>243</v>
      </c>
      <c r="AR462" s="224">
        <v>-1.2195121951219523E-2</v>
      </c>
      <c r="AS462" s="223">
        <v>73645.605701453213</v>
      </c>
      <c r="AT462" s="224">
        <v>-7.4908181293618314E-2</v>
      </c>
      <c r="AU462" s="225">
        <v>96523.568337151271</v>
      </c>
      <c r="AV462" s="226">
        <v>-6.6277339684383763E-2</v>
      </c>
    </row>
    <row r="463" spans="2:49" hidden="1" outlineLevel="1" x14ac:dyDescent="0.2">
      <c r="B463" s="43" t="s">
        <v>51</v>
      </c>
      <c r="C463" s="223">
        <v>30306</v>
      </c>
      <c r="D463" s="224">
        <v>-0.15268264042273605</v>
      </c>
      <c r="E463" s="223">
        <v>1933</v>
      </c>
      <c r="F463" s="224">
        <v>1.3102725366876289E-2</v>
      </c>
      <c r="G463" s="223">
        <v>3216</v>
      </c>
      <c r="H463" s="224">
        <v>0.13881019830028318</v>
      </c>
      <c r="I463" s="223">
        <v>10396</v>
      </c>
      <c r="J463" s="224">
        <v>-0.14695987527693444</v>
      </c>
      <c r="K463" s="223">
        <v>3559</v>
      </c>
      <c r="L463" s="224">
        <v>-0.43391124542707171</v>
      </c>
      <c r="M463" s="223">
        <v>28670</v>
      </c>
      <c r="N463" s="224">
        <v>-0.11337209302325579</v>
      </c>
      <c r="O463" s="223">
        <v>0</v>
      </c>
      <c r="P463" s="224" t="s">
        <v>121</v>
      </c>
      <c r="Q463" s="223">
        <v>1113</v>
      </c>
      <c r="R463" s="224">
        <v>-7.9404466501240667E-2</v>
      </c>
      <c r="S463" s="223">
        <v>7376.5328457862324</v>
      </c>
      <c r="T463" s="224">
        <v>-0.45516470462057468</v>
      </c>
      <c r="U463" s="223">
        <v>4041</v>
      </c>
      <c r="V463" s="224">
        <v>-0.42721474131821402</v>
      </c>
      <c r="W463" s="223">
        <v>464</v>
      </c>
      <c r="X463" s="224">
        <v>-0.61810699588477358</v>
      </c>
      <c r="Y463" s="223">
        <v>1912</v>
      </c>
      <c r="Z463" s="224">
        <v>-0.42183247656486245</v>
      </c>
      <c r="AA463" s="223">
        <v>961</v>
      </c>
      <c r="AB463" s="224">
        <v>-0.51044319918492098</v>
      </c>
      <c r="AC463" s="223">
        <v>301</v>
      </c>
      <c r="AD463" s="224">
        <v>-0.42447418738049714</v>
      </c>
      <c r="AE463" s="223">
        <v>215</v>
      </c>
      <c r="AF463" s="224">
        <v>-0.6630094043887147</v>
      </c>
      <c r="AG463" s="223">
        <v>0</v>
      </c>
      <c r="AH463" s="224" t="s">
        <v>121</v>
      </c>
      <c r="AI463" s="223">
        <v>0</v>
      </c>
      <c r="AJ463" s="224" t="s">
        <v>121</v>
      </c>
      <c r="AK463" s="223">
        <v>679</v>
      </c>
      <c r="AL463" s="224">
        <v>-0.31621349446122859</v>
      </c>
      <c r="AM463" s="223">
        <v>152</v>
      </c>
      <c r="AN463" s="224">
        <v>-0.37704918032786883</v>
      </c>
      <c r="AO463" s="223">
        <v>366</v>
      </c>
      <c r="AP463" s="224">
        <v>0.21999999999999997</v>
      </c>
      <c r="AQ463" s="223">
        <v>466</v>
      </c>
      <c r="AR463" s="224">
        <v>0.67625899280575541</v>
      </c>
      <c r="AS463" s="223">
        <v>58439.919326030431</v>
      </c>
      <c r="AT463" s="224">
        <v>-0.20233856884135692</v>
      </c>
      <c r="AU463" s="225">
        <v>88745.766643390016</v>
      </c>
      <c r="AV463" s="226">
        <v>-0.18605140174101176</v>
      </c>
    </row>
    <row r="464" spans="2:49" hidden="1" outlineLevel="1" x14ac:dyDescent="0.2">
      <c r="B464" s="43" t="s">
        <v>52</v>
      </c>
      <c r="C464" s="223">
        <v>45407</v>
      </c>
      <c r="D464" s="224">
        <v>4.7571807590264248E-2</v>
      </c>
      <c r="E464" s="223">
        <v>1626</v>
      </c>
      <c r="F464" s="224">
        <v>-0.56207918125504985</v>
      </c>
      <c r="G464" s="223">
        <v>2825</v>
      </c>
      <c r="H464" s="224">
        <v>-0.34332868433286845</v>
      </c>
      <c r="I464" s="223">
        <v>8268</v>
      </c>
      <c r="J464" s="224">
        <v>-0.20331470418192332</v>
      </c>
      <c r="K464" s="223">
        <v>3345</v>
      </c>
      <c r="L464" s="224">
        <v>-0.46659225003986604</v>
      </c>
      <c r="M464" s="223">
        <v>33716</v>
      </c>
      <c r="N464" s="224">
        <v>1.5480995120775942E-2</v>
      </c>
      <c r="O464" s="223">
        <v>0</v>
      </c>
      <c r="P464" s="224" t="s">
        <v>121</v>
      </c>
      <c r="Q464" s="223">
        <v>1370</v>
      </c>
      <c r="R464" s="224">
        <v>0.76774193548387104</v>
      </c>
      <c r="S464" s="223">
        <v>836.94522920067425</v>
      </c>
      <c r="T464" s="224">
        <v>-0.14831172680955174</v>
      </c>
      <c r="U464" s="223">
        <v>49</v>
      </c>
      <c r="V464" s="224">
        <v>-0.37179487179487181</v>
      </c>
      <c r="W464" s="223">
        <v>51</v>
      </c>
      <c r="X464" s="224">
        <v>-0.63829787234042556</v>
      </c>
      <c r="Y464" s="223">
        <v>727</v>
      </c>
      <c r="Z464" s="224">
        <v>-4.4678055190538801E-2</v>
      </c>
      <c r="AA464" s="223">
        <v>11</v>
      </c>
      <c r="AB464" s="224">
        <v>1.2000000000000002</v>
      </c>
      <c r="AC464" s="223">
        <v>213</v>
      </c>
      <c r="AD464" s="224">
        <v>-0.54389721627408993</v>
      </c>
      <c r="AE464" s="223">
        <v>315</v>
      </c>
      <c r="AF464" s="224">
        <v>-0.33544303797468356</v>
      </c>
      <c r="AG464" s="223">
        <v>0</v>
      </c>
      <c r="AH464" s="224" t="s">
        <v>121</v>
      </c>
      <c r="AI464" s="223">
        <v>0</v>
      </c>
      <c r="AJ464" s="224" t="s">
        <v>121</v>
      </c>
      <c r="AK464" s="223">
        <v>528</v>
      </c>
      <c r="AL464" s="224">
        <v>-0.49230769230769234</v>
      </c>
      <c r="AM464" s="223">
        <v>209</v>
      </c>
      <c r="AN464" s="224">
        <v>0.39333333333333331</v>
      </c>
      <c r="AO464" s="223">
        <v>562</v>
      </c>
      <c r="AP464" s="224">
        <v>0.24336283185840712</v>
      </c>
      <c r="AQ464" s="223">
        <v>574</v>
      </c>
      <c r="AR464" s="224">
        <v>0.40686274509803932</v>
      </c>
      <c r="AS464" s="223">
        <v>54386.850443594609</v>
      </c>
      <c r="AT464" s="224">
        <v>-0.13137443126186643</v>
      </c>
      <c r="AU464" s="225">
        <v>99793.898015402199</v>
      </c>
      <c r="AV464" s="226">
        <v>-5.8170563293402311E-2</v>
      </c>
    </row>
    <row r="465" spans="2:49" hidden="1" outlineLevel="1" x14ac:dyDescent="0.2">
      <c r="B465" s="43" t="s">
        <v>53</v>
      </c>
      <c r="C465" s="223">
        <v>57173</v>
      </c>
      <c r="D465" s="224">
        <v>6.863423113586653E-2</v>
      </c>
      <c r="E465" s="223">
        <v>1961</v>
      </c>
      <c r="F465" s="224">
        <v>-0.1687155574395931</v>
      </c>
      <c r="G465" s="223">
        <v>3134</v>
      </c>
      <c r="H465" s="224">
        <v>-0.25274201239866478</v>
      </c>
      <c r="I465" s="223">
        <v>7555</v>
      </c>
      <c r="J465" s="224">
        <v>-0.29609615205441164</v>
      </c>
      <c r="K465" s="223">
        <v>6392</v>
      </c>
      <c r="L465" s="224">
        <v>-0.15961083355245853</v>
      </c>
      <c r="M465" s="223">
        <v>33710</v>
      </c>
      <c r="N465" s="224">
        <v>7.2644541317975042E-2</v>
      </c>
      <c r="O465" s="223">
        <v>0</v>
      </c>
      <c r="P465" s="224" t="s">
        <v>121</v>
      </c>
      <c r="Q465" s="223">
        <v>1549</v>
      </c>
      <c r="R465" s="224">
        <v>0.38427167113494187</v>
      </c>
      <c r="S465" s="223">
        <v>664.54077339210585</v>
      </c>
      <c r="T465" s="224">
        <v>-7.7613130525705842E-2</v>
      </c>
      <c r="U465" s="223">
        <v>52</v>
      </c>
      <c r="V465" s="224">
        <v>0.67741935483870974</v>
      </c>
      <c r="W465" s="223">
        <v>32</v>
      </c>
      <c r="X465" s="224">
        <v>3</v>
      </c>
      <c r="Y465" s="223">
        <v>556</v>
      </c>
      <c r="Z465" s="224">
        <v>-0.13664596273291929</v>
      </c>
      <c r="AA465" s="223">
        <v>21</v>
      </c>
      <c r="AB465" s="224">
        <v>-0.46153846153846156</v>
      </c>
      <c r="AC465" s="223">
        <v>270</v>
      </c>
      <c r="AD465" s="224">
        <v>-0.20588235294117652</v>
      </c>
      <c r="AE465" s="223">
        <v>173</v>
      </c>
      <c r="AF465" s="224">
        <v>-0.55979643765903309</v>
      </c>
      <c r="AG465" s="223">
        <v>0</v>
      </c>
      <c r="AH465" s="224" t="s">
        <v>121</v>
      </c>
      <c r="AI465" s="223">
        <v>0</v>
      </c>
      <c r="AJ465" s="224" t="s">
        <v>121</v>
      </c>
      <c r="AK465" s="223">
        <v>646</v>
      </c>
      <c r="AL465" s="224">
        <v>-0.53791130185979974</v>
      </c>
      <c r="AM465" s="223">
        <v>110</v>
      </c>
      <c r="AN465" s="224">
        <v>-0.35672514619883045</v>
      </c>
      <c r="AO465" s="223">
        <v>615</v>
      </c>
      <c r="AP465" s="224">
        <v>0.47836538461538458</v>
      </c>
      <c r="AQ465" s="223">
        <v>538</v>
      </c>
      <c r="AR465" s="224">
        <v>0.47397260273972597</v>
      </c>
      <c r="AS465" s="223">
        <v>57315.0927650624</v>
      </c>
      <c r="AT465" s="224">
        <v>-6.4092011065096544E-2</v>
      </c>
      <c r="AU465" s="225">
        <v>114488.16139929353</v>
      </c>
      <c r="AV465" s="226">
        <v>-2.2039186987783399E-3</v>
      </c>
    </row>
    <row r="466" spans="2:49" hidden="1" outlineLevel="1" x14ac:dyDescent="0.2">
      <c r="B466" s="43" t="s">
        <v>54</v>
      </c>
      <c r="C466" s="223">
        <v>44293</v>
      </c>
      <c r="D466" s="224">
        <v>-5.4134278636713051E-2</v>
      </c>
      <c r="E466" s="223">
        <v>2615</v>
      </c>
      <c r="F466" s="224">
        <v>7.1282261368291744E-2</v>
      </c>
      <c r="G466" s="223">
        <v>6828</v>
      </c>
      <c r="H466" s="224">
        <v>4.292042156712994E-2</v>
      </c>
      <c r="I466" s="223">
        <v>8627</v>
      </c>
      <c r="J466" s="224">
        <v>-0.1410792512943051</v>
      </c>
      <c r="K466" s="223">
        <v>3245</v>
      </c>
      <c r="L466" s="224">
        <v>-0.4499067638582811</v>
      </c>
      <c r="M466" s="223">
        <v>33237</v>
      </c>
      <c r="N466" s="224">
        <v>0.10624063904143788</v>
      </c>
      <c r="O466" s="223">
        <v>0</v>
      </c>
      <c r="P466" s="224" t="s">
        <v>121</v>
      </c>
      <c r="Q466" s="223">
        <v>1175</v>
      </c>
      <c r="R466" s="224">
        <v>0.30410654827968919</v>
      </c>
      <c r="S466" s="223">
        <v>972.99907422875594</v>
      </c>
      <c r="T466" s="224">
        <v>0.36727546713237014</v>
      </c>
      <c r="U466" s="223">
        <v>31</v>
      </c>
      <c r="V466" s="224">
        <v>-0.35416666666666663</v>
      </c>
      <c r="W466" s="223">
        <v>34</v>
      </c>
      <c r="X466" s="224">
        <v>-0.17073170731707321</v>
      </c>
      <c r="Y466" s="223">
        <v>890</v>
      </c>
      <c r="Z466" s="224">
        <v>0.52397260273972601</v>
      </c>
      <c r="AA466" s="223">
        <v>18</v>
      </c>
      <c r="AB466" s="224">
        <v>-0.55000000000000004</v>
      </c>
      <c r="AC466" s="223">
        <v>210</v>
      </c>
      <c r="AD466" s="224">
        <v>-0.39481268011527382</v>
      </c>
      <c r="AE466" s="223">
        <v>214</v>
      </c>
      <c r="AF466" s="224">
        <v>-0.62975778546712802</v>
      </c>
      <c r="AG466" s="223">
        <v>0</v>
      </c>
      <c r="AH466" s="224" t="s">
        <v>121</v>
      </c>
      <c r="AI466" s="223">
        <v>0</v>
      </c>
      <c r="AJ466" s="224" t="s">
        <v>121</v>
      </c>
      <c r="AK466" s="223">
        <v>472</v>
      </c>
      <c r="AL466" s="224">
        <v>-0.66572237960339942</v>
      </c>
      <c r="AM466" s="223">
        <v>143</v>
      </c>
      <c r="AN466" s="224">
        <v>-0.35</v>
      </c>
      <c r="AO466" s="223">
        <v>455</v>
      </c>
      <c r="AP466" s="224">
        <v>0.39143730886850148</v>
      </c>
      <c r="AQ466" s="223">
        <v>448</v>
      </c>
      <c r="AR466" s="224">
        <v>0.17277486910994755</v>
      </c>
      <c r="AS466" s="223">
        <v>58639.429675999265</v>
      </c>
      <c r="AT466" s="224">
        <v>-2.0259289151945636E-2</v>
      </c>
      <c r="AU466" s="225">
        <v>102932.3755417206</v>
      </c>
      <c r="AV466" s="226">
        <v>-3.5129503842349363E-2</v>
      </c>
    </row>
    <row r="467" spans="2:49" hidden="1" outlineLevel="1" x14ac:dyDescent="0.2">
      <c r="B467" s="43" t="s">
        <v>55</v>
      </c>
      <c r="C467" s="223">
        <v>31465</v>
      </c>
      <c r="D467" s="224">
        <v>1.7428700769579031E-2</v>
      </c>
      <c r="E467" s="223">
        <v>1028</v>
      </c>
      <c r="F467" s="224">
        <v>-0.53166287015945324</v>
      </c>
      <c r="G467" s="223">
        <v>2560</v>
      </c>
      <c r="H467" s="224">
        <v>3.9077764751849209E-4</v>
      </c>
      <c r="I467" s="223">
        <v>5491</v>
      </c>
      <c r="J467" s="224">
        <v>-0.39110667553781331</v>
      </c>
      <c r="K467" s="223">
        <v>3783</v>
      </c>
      <c r="L467" s="224">
        <v>-0.20791457286432158</v>
      </c>
      <c r="M467" s="223">
        <v>24503</v>
      </c>
      <c r="N467" s="224">
        <v>8.940956784634535E-2</v>
      </c>
      <c r="O467" s="223">
        <v>0</v>
      </c>
      <c r="P467" s="224" t="s">
        <v>121</v>
      </c>
      <c r="Q467" s="223">
        <v>1127</v>
      </c>
      <c r="R467" s="224">
        <v>0.20534759358288768</v>
      </c>
      <c r="S467" s="223">
        <v>588.94331519419552</v>
      </c>
      <c r="T467" s="224">
        <v>-0.52083379087278514</v>
      </c>
      <c r="U467" s="223">
        <v>75</v>
      </c>
      <c r="V467" s="224">
        <v>1.0833333333333335</v>
      </c>
      <c r="W467" s="223">
        <v>14</v>
      </c>
      <c r="X467" s="224">
        <v>-0.57575757575757569</v>
      </c>
      <c r="Y467" s="223">
        <v>495</v>
      </c>
      <c r="Z467" s="224">
        <v>-0.56426056338028174</v>
      </c>
      <c r="AA467" s="223">
        <v>5</v>
      </c>
      <c r="AB467" s="224">
        <v>-0.80769230769230771</v>
      </c>
      <c r="AC467" s="223">
        <v>149</v>
      </c>
      <c r="AD467" s="224">
        <v>-0.56936416184971095</v>
      </c>
      <c r="AE467" s="223">
        <v>142</v>
      </c>
      <c r="AF467" s="224">
        <v>-0.61930294906166217</v>
      </c>
      <c r="AG467" s="223">
        <v>0</v>
      </c>
      <c r="AH467" s="224" t="s">
        <v>121</v>
      </c>
      <c r="AI467" s="223">
        <v>0</v>
      </c>
      <c r="AJ467" s="224" t="s">
        <v>121</v>
      </c>
      <c r="AK467" s="223">
        <v>501</v>
      </c>
      <c r="AL467" s="224">
        <v>-0.37686567164179108</v>
      </c>
      <c r="AM467" s="223">
        <v>188</v>
      </c>
      <c r="AN467" s="224">
        <v>2.732240437158473E-2</v>
      </c>
      <c r="AO467" s="223">
        <v>226</v>
      </c>
      <c r="AP467" s="224">
        <v>-0.15355805243445697</v>
      </c>
      <c r="AQ467" s="223">
        <v>277</v>
      </c>
      <c r="AR467" s="224">
        <v>5.323193916349811E-2</v>
      </c>
      <c r="AS467" s="223">
        <v>40560.402970682808</v>
      </c>
      <c r="AT467" s="224">
        <v>-0.10734907189237397</v>
      </c>
      <c r="AU467" s="225">
        <v>72025.420399383598</v>
      </c>
      <c r="AV467" s="226">
        <v>-5.6817995783760344E-2</v>
      </c>
    </row>
    <row r="468" spans="2:49" hidden="1" outlineLevel="1" x14ac:dyDescent="0.2">
      <c r="B468" s="43" t="s">
        <v>56</v>
      </c>
      <c r="C468" s="223">
        <v>27019</v>
      </c>
      <c r="D468" s="224">
        <v>1.3712845600770684E-3</v>
      </c>
      <c r="E468" s="223">
        <v>1545</v>
      </c>
      <c r="F468" s="224">
        <v>-0.3436703483432455</v>
      </c>
      <c r="G468" s="223">
        <v>2599</v>
      </c>
      <c r="H468" s="224">
        <v>-0.19510684422421798</v>
      </c>
      <c r="I468" s="223">
        <v>9128</v>
      </c>
      <c r="J468" s="224">
        <v>-0.22361146550990896</v>
      </c>
      <c r="K468" s="223">
        <v>4833</v>
      </c>
      <c r="L468" s="224">
        <v>-0.44910520916448193</v>
      </c>
      <c r="M468" s="223">
        <v>24886</v>
      </c>
      <c r="N468" s="224">
        <v>1.783231083844572E-2</v>
      </c>
      <c r="O468" s="223">
        <v>0</v>
      </c>
      <c r="P468" s="224" t="s">
        <v>121</v>
      </c>
      <c r="Q468" s="223">
        <v>920</v>
      </c>
      <c r="R468" s="224">
        <v>0.18404118404118397</v>
      </c>
      <c r="S468" s="223">
        <v>718.280830585947</v>
      </c>
      <c r="T468" s="224">
        <v>-0.3679453807251919</v>
      </c>
      <c r="U468" s="223">
        <v>39</v>
      </c>
      <c r="V468" s="224">
        <v>-0.53012048192771077</v>
      </c>
      <c r="W468" s="223">
        <v>10</v>
      </c>
      <c r="X468" s="224">
        <v>-0.92481203007518797</v>
      </c>
      <c r="Y468" s="223">
        <v>646</v>
      </c>
      <c r="Z468" s="224">
        <v>-0.26423690205011385</v>
      </c>
      <c r="AA468" s="223">
        <v>25</v>
      </c>
      <c r="AB468" s="224">
        <v>-0.43181818181818177</v>
      </c>
      <c r="AC468" s="223">
        <v>237</v>
      </c>
      <c r="AD468" s="224">
        <v>-0.41044776119402981</v>
      </c>
      <c r="AE468" s="223">
        <v>214</v>
      </c>
      <c r="AF468" s="224">
        <v>-0.37058823529411766</v>
      </c>
      <c r="AG468" s="223">
        <v>0</v>
      </c>
      <c r="AH468" s="224" t="s">
        <v>121</v>
      </c>
      <c r="AI468" s="223">
        <v>0</v>
      </c>
      <c r="AJ468" s="224" t="s">
        <v>121</v>
      </c>
      <c r="AK468" s="223">
        <v>431</v>
      </c>
      <c r="AL468" s="224">
        <v>-0.56813627254509025</v>
      </c>
      <c r="AM468" s="223">
        <v>174</v>
      </c>
      <c r="AN468" s="224">
        <v>-0.21973094170403584</v>
      </c>
      <c r="AO468" s="223">
        <v>218</v>
      </c>
      <c r="AP468" s="224">
        <v>-0.31874999999999998</v>
      </c>
      <c r="AQ468" s="223">
        <v>189</v>
      </c>
      <c r="AR468" s="224">
        <v>-0.38235294117647056</v>
      </c>
      <c r="AS468" s="223">
        <v>46088.767697636998</v>
      </c>
      <c r="AT468" s="224">
        <v>-0.16299825539485846</v>
      </c>
      <c r="AU468" s="225">
        <v>73107.769068921538</v>
      </c>
      <c r="AV468" s="226">
        <v>-0.10894428527461886</v>
      </c>
    </row>
    <row r="469" spans="2:49" s="222" customFormat="1" ht="15" customHeight="1" collapsed="1" x14ac:dyDescent="0.2">
      <c r="B469" s="30" t="s">
        <v>188</v>
      </c>
      <c r="C469" s="31">
        <v>183030</v>
      </c>
      <c r="D469" s="32">
        <v>7.8162828918302729E-2</v>
      </c>
      <c r="E469" s="31">
        <v>23667</v>
      </c>
      <c r="F469" s="32">
        <v>-0.35501716901945823</v>
      </c>
      <c r="G469" s="31">
        <v>26102</v>
      </c>
      <c r="H469" s="32">
        <v>-0.14155100966914425</v>
      </c>
      <c r="I469" s="31">
        <v>117872</v>
      </c>
      <c r="J469" s="32">
        <v>-0.24601971432774905</v>
      </c>
      <c r="K469" s="31">
        <v>37881</v>
      </c>
      <c r="L469" s="32">
        <v>-0.31779134475120208</v>
      </c>
      <c r="M469" s="31">
        <v>174633</v>
      </c>
      <c r="N469" s="32">
        <v>-0.15353258235259903</v>
      </c>
      <c r="O469" s="31">
        <v>0</v>
      </c>
      <c r="P469" s="32" t="e">
        <v>#DIV/0!</v>
      </c>
      <c r="Q469" s="31">
        <v>8581</v>
      </c>
      <c r="R469" s="32">
        <v>6.5036614124363901E-2</v>
      </c>
      <c r="S469" s="31">
        <v>161527.15356964766</v>
      </c>
      <c r="T469" s="32">
        <v>-0.18053565659612991</v>
      </c>
      <c r="U469" s="31">
        <v>71648</v>
      </c>
      <c r="V469" s="32">
        <v>-0.17602410469903629</v>
      </c>
      <c r="W469" s="31">
        <v>12481</v>
      </c>
      <c r="X469" s="32">
        <v>-0.44131602506714418</v>
      </c>
      <c r="Y469" s="31">
        <v>32448</v>
      </c>
      <c r="Z469" s="32">
        <v>-0.39734779540135956</v>
      </c>
      <c r="AA469" s="31">
        <v>44957</v>
      </c>
      <c r="AB469" s="32">
        <v>0.3233155741323992</v>
      </c>
      <c r="AC469" s="31">
        <v>3401</v>
      </c>
      <c r="AD469" s="32">
        <v>-0.48336624639222237</v>
      </c>
      <c r="AE469" s="31">
        <v>5889</v>
      </c>
      <c r="AF469" s="32">
        <v>-0.46263345195729533</v>
      </c>
      <c r="AG469" s="31">
        <v>0</v>
      </c>
      <c r="AH469" s="32" t="e">
        <v>#DIV/0!</v>
      </c>
      <c r="AI469" s="31">
        <v>0</v>
      </c>
      <c r="AJ469" s="32" t="e">
        <v>#DIV/0!</v>
      </c>
      <c r="AK469" s="31">
        <v>7460</v>
      </c>
      <c r="AL469" s="32">
        <v>-0.26962991971803407</v>
      </c>
      <c r="AM469" s="31">
        <v>2231</v>
      </c>
      <c r="AN469" s="32">
        <v>-0.40806579994693548</v>
      </c>
      <c r="AO469" s="31">
        <v>2287</v>
      </c>
      <c r="AP469" s="32">
        <v>0.21713677488025551</v>
      </c>
      <c r="AQ469" s="31">
        <v>2571</v>
      </c>
      <c r="AR469" s="32">
        <v>0.30839694656488548</v>
      </c>
      <c r="AS469" s="31">
        <v>574090.79635275051</v>
      </c>
      <c r="AT469" s="32">
        <v>-0.20904249564046973</v>
      </c>
      <c r="AU469" s="31">
        <v>757121.41197565186</v>
      </c>
      <c r="AV469" s="32">
        <v>-0.15460063833775728</v>
      </c>
      <c r="AW469" s="216"/>
    </row>
    <row r="470" spans="2:49" hidden="1" outlineLevel="1" x14ac:dyDescent="0.2">
      <c r="B470" s="43" t="s">
        <v>58</v>
      </c>
      <c r="C470" s="223">
        <v>32194</v>
      </c>
      <c r="D470" s="224">
        <v>9.0250262453858809E-2</v>
      </c>
      <c r="E470" s="223">
        <v>3013</v>
      </c>
      <c r="F470" s="224">
        <v>-9.8713730182470871E-2</v>
      </c>
      <c r="G470" s="223">
        <v>3254</v>
      </c>
      <c r="H470" s="224">
        <v>-0.32391439850405157</v>
      </c>
      <c r="I470" s="223">
        <v>14056</v>
      </c>
      <c r="J470" s="224">
        <v>-0.17502054231717334</v>
      </c>
      <c r="K470" s="223">
        <v>6232</v>
      </c>
      <c r="L470" s="224">
        <v>-0.53710168610265163</v>
      </c>
      <c r="M470" s="223">
        <v>23548</v>
      </c>
      <c r="N470" s="224">
        <v>-8.792315438841114E-2</v>
      </c>
      <c r="O470" s="223">
        <v>0</v>
      </c>
      <c r="P470" s="224" t="s">
        <v>121</v>
      </c>
      <c r="Q470" s="223">
        <v>1401</v>
      </c>
      <c r="R470" s="224">
        <v>0.36682926829268303</v>
      </c>
      <c r="S470" s="223">
        <v>10739.704796671598</v>
      </c>
      <c r="T470" s="224">
        <v>-0.3079895958523361</v>
      </c>
      <c r="U470" s="223">
        <v>5391</v>
      </c>
      <c r="V470" s="224">
        <v>1.5254237288135686E-2</v>
      </c>
      <c r="W470" s="223">
        <v>550</v>
      </c>
      <c r="X470" s="224">
        <v>-0.81727574750830567</v>
      </c>
      <c r="Y470" s="223">
        <v>2453</v>
      </c>
      <c r="Z470" s="224">
        <v>-0.49318181818181817</v>
      </c>
      <c r="AA470" s="223">
        <v>2347</v>
      </c>
      <c r="AB470" s="224">
        <v>-3.8200339558573937E-3</v>
      </c>
      <c r="AC470" s="223">
        <v>234</v>
      </c>
      <c r="AD470" s="224">
        <v>-0.70417193426042979</v>
      </c>
      <c r="AE470" s="223">
        <v>542</v>
      </c>
      <c r="AF470" s="224">
        <v>-0.26756756756756761</v>
      </c>
      <c r="AG470" s="223">
        <v>0</v>
      </c>
      <c r="AH470" s="224" t="s">
        <v>121</v>
      </c>
      <c r="AI470" s="223">
        <v>0</v>
      </c>
      <c r="AJ470" s="224" t="s">
        <v>121</v>
      </c>
      <c r="AK470" s="223">
        <v>549</v>
      </c>
      <c r="AL470" s="224">
        <v>-0.62190082644628097</v>
      </c>
      <c r="AM470" s="223">
        <v>230</v>
      </c>
      <c r="AN470" s="224">
        <v>-0.48775055679287305</v>
      </c>
      <c r="AO470" s="223">
        <v>200</v>
      </c>
      <c r="AP470" s="224">
        <v>-0.22178988326848248</v>
      </c>
      <c r="AQ470" s="223">
        <v>366</v>
      </c>
      <c r="AR470" s="224">
        <v>0.32608695652173902</v>
      </c>
      <c r="AS470" s="223">
        <v>64361.175122357818</v>
      </c>
      <c r="AT470" s="224">
        <v>-0.24269836031245529</v>
      </c>
      <c r="AU470" s="225">
        <v>96555.265372620226</v>
      </c>
      <c r="AV470" s="226">
        <v>-0.1568457632102469</v>
      </c>
    </row>
    <row r="471" spans="2:49" hidden="1" outlineLevel="1" x14ac:dyDescent="0.2">
      <c r="B471" s="43" t="s">
        <v>59</v>
      </c>
      <c r="C471" s="223">
        <v>26019</v>
      </c>
      <c r="D471" s="224">
        <v>0.11909677419354847</v>
      </c>
      <c r="E471" s="223">
        <v>2955</v>
      </c>
      <c r="F471" s="224">
        <v>-0.34025452109845944</v>
      </c>
      <c r="G471" s="223">
        <v>4931</v>
      </c>
      <c r="H471" s="224">
        <v>-6.8744098205854587E-2</v>
      </c>
      <c r="I471" s="223">
        <v>18468</v>
      </c>
      <c r="J471" s="224">
        <v>-0.27096162955945047</v>
      </c>
      <c r="K471" s="223">
        <v>8651</v>
      </c>
      <c r="L471" s="224">
        <v>-0.10685525500722692</v>
      </c>
      <c r="M471" s="223">
        <v>25124</v>
      </c>
      <c r="N471" s="224">
        <v>-0.14567464635473337</v>
      </c>
      <c r="O471" s="223">
        <v>0</v>
      </c>
      <c r="P471" s="224" t="s">
        <v>121</v>
      </c>
      <c r="Q471" s="223">
        <v>1240</v>
      </c>
      <c r="R471" s="224">
        <v>0.41876430205949666</v>
      </c>
      <c r="S471" s="223">
        <v>30926.961197338427</v>
      </c>
      <c r="T471" s="224">
        <v>-0.13860864180340216</v>
      </c>
      <c r="U471" s="223">
        <v>12796</v>
      </c>
      <c r="V471" s="224">
        <v>-0.28796394190640473</v>
      </c>
      <c r="W471" s="223">
        <v>2436</v>
      </c>
      <c r="X471" s="224">
        <v>-0.37410071942446044</v>
      </c>
      <c r="Y471" s="223">
        <v>5155</v>
      </c>
      <c r="Z471" s="224">
        <v>-0.3767380002418087</v>
      </c>
      <c r="AA471" s="223">
        <v>10541</v>
      </c>
      <c r="AB471" s="224">
        <v>0.82717975385682085</v>
      </c>
      <c r="AC471" s="223">
        <v>484</v>
      </c>
      <c r="AD471" s="224">
        <v>-0.54934823091247664</v>
      </c>
      <c r="AE471" s="223">
        <v>595</v>
      </c>
      <c r="AF471" s="224">
        <v>-0.50250836120401332</v>
      </c>
      <c r="AG471" s="223">
        <v>0</v>
      </c>
      <c r="AH471" s="224" t="s">
        <v>121</v>
      </c>
      <c r="AI471" s="223">
        <v>0</v>
      </c>
      <c r="AJ471" s="224" t="s">
        <v>121</v>
      </c>
      <c r="AK471" s="223">
        <v>940</v>
      </c>
      <c r="AL471" s="224">
        <v>-0.37789543348775645</v>
      </c>
      <c r="AM471" s="223">
        <v>337</v>
      </c>
      <c r="AN471" s="224">
        <v>-0.65221878224974206</v>
      </c>
      <c r="AO471" s="223">
        <v>494</v>
      </c>
      <c r="AP471" s="224">
        <v>1.6</v>
      </c>
      <c r="AQ471" s="223">
        <v>606</v>
      </c>
      <c r="AR471" s="224">
        <v>1.9852216748768474</v>
      </c>
      <c r="AS471" s="223">
        <v>95751.373916134238</v>
      </c>
      <c r="AT471" s="224">
        <v>-0.17543693617280531</v>
      </c>
      <c r="AU471" s="225">
        <v>121770.49301290842</v>
      </c>
      <c r="AV471" s="226">
        <v>-0.12630145805385862</v>
      </c>
    </row>
    <row r="472" spans="2:49" hidden="1" outlineLevel="1" x14ac:dyDescent="0.2">
      <c r="B472" s="43" t="s">
        <v>60</v>
      </c>
      <c r="C472" s="223">
        <v>23128</v>
      </c>
      <c r="D472" s="224">
        <v>0.36111111111111116</v>
      </c>
      <c r="E472" s="223">
        <v>4546</v>
      </c>
      <c r="F472" s="224">
        <v>-0.18281502786266401</v>
      </c>
      <c r="G472" s="223">
        <v>4743</v>
      </c>
      <c r="H472" s="224">
        <v>-4.1818181818181865E-2</v>
      </c>
      <c r="I472" s="223">
        <v>18697</v>
      </c>
      <c r="J472" s="224">
        <v>-0.18318042813455659</v>
      </c>
      <c r="K472" s="223">
        <v>6147</v>
      </c>
      <c r="L472" s="224">
        <v>-0.37127953359926358</v>
      </c>
      <c r="M472" s="223">
        <v>26268</v>
      </c>
      <c r="N472" s="224">
        <v>-5.8933113602980702E-2</v>
      </c>
      <c r="O472" s="223">
        <v>0</v>
      </c>
      <c r="P472" s="224" t="s">
        <v>121</v>
      </c>
      <c r="Q472" s="223">
        <v>1046</v>
      </c>
      <c r="R472" s="224">
        <v>0.28659286592865918</v>
      </c>
      <c r="S472" s="223">
        <v>27287.870373587441</v>
      </c>
      <c r="T472" s="224">
        <v>-0.17111765019411151</v>
      </c>
      <c r="U472" s="223">
        <v>11965</v>
      </c>
      <c r="V472" s="224">
        <v>-0.21220700553068217</v>
      </c>
      <c r="W472" s="223">
        <v>1612</v>
      </c>
      <c r="X472" s="224">
        <v>-0.46622516556291393</v>
      </c>
      <c r="Y472" s="223">
        <v>5032</v>
      </c>
      <c r="Z472" s="224">
        <v>-0.45119424146580867</v>
      </c>
      <c r="AA472" s="223">
        <v>8680</v>
      </c>
      <c r="AB472" s="224">
        <v>0.56565656565656575</v>
      </c>
      <c r="AC472" s="223">
        <v>549</v>
      </c>
      <c r="AD472" s="224">
        <v>-0.50806451612903225</v>
      </c>
      <c r="AE472" s="223">
        <v>836</v>
      </c>
      <c r="AF472" s="224">
        <v>-0.47619047619047616</v>
      </c>
      <c r="AG472" s="223">
        <v>0</v>
      </c>
      <c r="AH472" s="224" t="s">
        <v>121</v>
      </c>
      <c r="AI472" s="223">
        <v>0</v>
      </c>
      <c r="AJ472" s="224" t="s">
        <v>121</v>
      </c>
      <c r="AK472" s="223">
        <v>1428</v>
      </c>
      <c r="AL472" s="224">
        <v>-0.13663845223700122</v>
      </c>
      <c r="AM472" s="223">
        <v>378</v>
      </c>
      <c r="AN472" s="224">
        <v>-0.51847133757961783</v>
      </c>
      <c r="AO472" s="223">
        <v>545</v>
      </c>
      <c r="AP472" s="224">
        <v>1.2708333333333335</v>
      </c>
      <c r="AQ472" s="223">
        <v>389</v>
      </c>
      <c r="AR472" s="224">
        <v>0.53754940711462451</v>
      </c>
      <c r="AS472" s="223">
        <v>92859.229472419247</v>
      </c>
      <c r="AT472" s="224">
        <v>-0.15944478980553423</v>
      </c>
      <c r="AU472" s="225">
        <v>115987.59058353037</v>
      </c>
      <c r="AV472" s="226">
        <v>-9.0047744969925958E-2</v>
      </c>
    </row>
    <row r="473" spans="2:49" s="216" customFormat="1" hidden="1" outlineLevel="1" x14ac:dyDescent="0.2">
      <c r="B473" s="43" t="s">
        <v>61</v>
      </c>
      <c r="C473" s="223">
        <v>18367</v>
      </c>
      <c r="D473" s="224">
        <v>-7.6431839895409026E-2</v>
      </c>
      <c r="E473" s="223">
        <v>4276</v>
      </c>
      <c r="F473" s="224">
        <v>-0.32724984266834489</v>
      </c>
      <c r="G473" s="223">
        <v>4253</v>
      </c>
      <c r="H473" s="224">
        <v>-0.15464122440866623</v>
      </c>
      <c r="I473" s="223">
        <v>18708</v>
      </c>
      <c r="J473" s="224">
        <v>-0.23982121088988217</v>
      </c>
      <c r="K473" s="223">
        <v>3363</v>
      </c>
      <c r="L473" s="224">
        <v>-0.50383593980525232</v>
      </c>
      <c r="M473" s="223">
        <v>22275</v>
      </c>
      <c r="N473" s="224">
        <v>-0.28050001615039244</v>
      </c>
      <c r="O473" s="223">
        <v>0</v>
      </c>
      <c r="P473" s="224" t="s">
        <v>121</v>
      </c>
      <c r="Q473" s="223">
        <v>1089</v>
      </c>
      <c r="R473" s="224">
        <v>-0.1398104265402843</v>
      </c>
      <c r="S473" s="223">
        <v>27193.03249272726</v>
      </c>
      <c r="T473" s="224">
        <v>-0.21921352873780986</v>
      </c>
      <c r="U473" s="223">
        <v>11367</v>
      </c>
      <c r="V473" s="224">
        <v>-0.21741824440619617</v>
      </c>
      <c r="W473" s="223">
        <v>2040</v>
      </c>
      <c r="X473" s="224">
        <v>-0.26193921852387847</v>
      </c>
      <c r="Y473" s="223">
        <v>5248</v>
      </c>
      <c r="Z473" s="224">
        <v>-0.48814980981176237</v>
      </c>
      <c r="AA473" s="223">
        <v>8539</v>
      </c>
      <c r="AB473" s="224">
        <v>0.17197364809223159</v>
      </c>
      <c r="AC473" s="223">
        <v>513</v>
      </c>
      <c r="AD473" s="224">
        <v>-0.5423728813559322</v>
      </c>
      <c r="AE473" s="223">
        <v>995</v>
      </c>
      <c r="AF473" s="224">
        <v>-0.41676436107854631</v>
      </c>
      <c r="AG473" s="223">
        <v>0</v>
      </c>
      <c r="AH473" s="224" t="s">
        <v>121</v>
      </c>
      <c r="AI473" s="223">
        <v>0</v>
      </c>
      <c r="AJ473" s="224" t="s">
        <v>121</v>
      </c>
      <c r="AK473" s="223">
        <v>1515</v>
      </c>
      <c r="AL473" s="224">
        <v>-0.18328840970350402</v>
      </c>
      <c r="AM473" s="223">
        <v>455</v>
      </c>
      <c r="AN473" s="224">
        <v>-0.14794007490636707</v>
      </c>
      <c r="AO473" s="223">
        <v>240</v>
      </c>
      <c r="AP473" s="224">
        <v>-0.42446043165467628</v>
      </c>
      <c r="AQ473" s="223">
        <v>349</v>
      </c>
      <c r="AR473" s="224">
        <v>0.24642857142857144</v>
      </c>
      <c r="AS473" s="223">
        <v>85220.983591982702</v>
      </c>
      <c r="AT473" s="224">
        <v>-0.2637021435714022</v>
      </c>
      <c r="AU473" s="225">
        <v>103587.90716014281</v>
      </c>
      <c r="AV473" s="226">
        <v>-0.23624363946640703</v>
      </c>
    </row>
    <row r="474" spans="2:49" s="216" customFormat="1" collapsed="1" x14ac:dyDescent="0.25">
      <c r="B474" s="145">
        <v>1980</v>
      </c>
      <c r="C474" s="232">
        <v>384666</v>
      </c>
      <c r="D474" s="233">
        <v>2.6975507392634546E-2</v>
      </c>
      <c r="E474" s="232">
        <v>30974</v>
      </c>
      <c r="F474" s="233">
        <v>-0.2568618042226487</v>
      </c>
      <c r="G474" s="232">
        <v>45204</v>
      </c>
      <c r="H474" s="233">
        <v>-9.3035854015770192E-2</v>
      </c>
      <c r="I474" s="232">
        <v>158401</v>
      </c>
      <c r="J474" s="233">
        <v>-0.16518132421222387</v>
      </c>
      <c r="K474" s="232">
        <v>55711</v>
      </c>
      <c r="L474" s="233">
        <v>-0.35606874949431899</v>
      </c>
      <c r="M474" s="232">
        <v>321027</v>
      </c>
      <c r="N474" s="233">
        <v>-3.63369475162999E-2</v>
      </c>
      <c r="O474" s="232">
        <v>0</v>
      </c>
      <c r="P474" s="233" t="s">
        <v>121</v>
      </c>
      <c r="Q474" s="232">
        <v>14934</v>
      </c>
      <c r="R474" s="233">
        <v>0.21513425549227017</v>
      </c>
      <c r="S474" s="232">
        <v>144797.9168211575</v>
      </c>
      <c r="T474" s="233">
        <v>-0.23524385906023493</v>
      </c>
      <c r="U474" s="232">
        <v>63584</v>
      </c>
      <c r="V474" s="233">
        <v>-0.23759277689180924</v>
      </c>
      <c r="W474" s="232">
        <v>10681</v>
      </c>
      <c r="X474" s="233">
        <v>-0.4344188509398994</v>
      </c>
      <c r="Y474" s="232">
        <v>30087</v>
      </c>
      <c r="Z474" s="233">
        <v>-0.41116721465476747</v>
      </c>
      <c r="AA474" s="232">
        <v>40447</v>
      </c>
      <c r="AB474" s="233">
        <v>0.12480881003364952</v>
      </c>
      <c r="AC474" s="232">
        <v>4100</v>
      </c>
      <c r="AD474" s="233">
        <v>-0.46229508196721314</v>
      </c>
      <c r="AE474" s="232">
        <v>6127</v>
      </c>
      <c r="AF474" s="233">
        <v>-0.40612581176698648</v>
      </c>
      <c r="AG474" s="232">
        <v>0</v>
      </c>
      <c r="AH474" s="233" t="s">
        <v>121</v>
      </c>
      <c r="AI474" s="232">
        <v>0</v>
      </c>
      <c r="AJ474" s="233" t="s">
        <v>121</v>
      </c>
      <c r="AK474" s="232">
        <v>10195</v>
      </c>
      <c r="AL474" s="233">
        <v>-0.32715153115100315</v>
      </c>
      <c r="AM474" s="232">
        <v>2843</v>
      </c>
      <c r="AN474" s="233">
        <v>-0.3703211517165006</v>
      </c>
      <c r="AO474" s="232">
        <v>4480</v>
      </c>
      <c r="AP474" s="233">
        <v>0.21277747698971305</v>
      </c>
      <c r="AQ474" s="232">
        <v>4926</v>
      </c>
      <c r="AR474" s="233">
        <v>0.36947456213511254</v>
      </c>
      <c r="AS474" s="232">
        <v>803717.78102918866</v>
      </c>
      <c r="AT474" s="233">
        <v>-0.15169618643322946</v>
      </c>
      <c r="AU474" s="234">
        <v>1188383.8080046955</v>
      </c>
      <c r="AV474" s="235">
        <v>-0.10107326910970982</v>
      </c>
    </row>
    <row r="475" spans="2:49" s="216" customFormat="1" hidden="1" outlineLevel="1" x14ac:dyDescent="0.2">
      <c r="B475" s="43" t="s">
        <v>49</v>
      </c>
      <c r="C475" s="223">
        <v>23789</v>
      </c>
      <c r="D475" s="224">
        <v>-2.2758082405619717E-2</v>
      </c>
      <c r="E475" s="223">
        <v>4697</v>
      </c>
      <c r="F475" s="224">
        <v>-1.7158401339192331E-2</v>
      </c>
      <c r="G475" s="223">
        <v>3330</v>
      </c>
      <c r="H475" s="224">
        <v>-0.10531972058033312</v>
      </c>
      <c r="I475" s="223">
        <v>17613</v>
      </c>
      <c r="J475" s="224">
        <v>-0.3226029768085843</v>
      </c>
      <c r="K475" s="223">
        <v>3220</v>
      </c>
      <c r="L475" s="224">
        <v>-0.20237800346792167</v>
      </c>
      <c r="M475" s="223">
        <v>21385</v>
      </c>
      <c r="N475" s="224">
        <v>-0.24434628975265016</v>
      </c>
      <c r="O475" s="223">
        <v>0</v>
      </c>
      <c r="P475" s="224" t="s">
        <v>121</v>
      </c>
      <c r="Q475" s="223">
        <v>1617</v>
      </c>
      <c r="R475" s="224">
        <v>6.8737607402511669E-2</v>
      </c>
      <c r="S475" s="223">
        <v>27438.258425924399</v>
      </c>
      <c r="T475" s="224">
        <v>-0.14426589240505239</v>
      </c>
      <c r="U475" s="223">
        <v>12413</v>
      </c>
      <c r="V475" s="224">
        <v>-0.12510572314632085</v>
      </c>
      <c r="W475" s="223">
        <v>2338</v>
      </c>
      <c r="X475" s="224">
        <v>-0.28588882101405011</v>
      </c>
      <c r="Y475" s="223">
        <v>5429</v>
      </c>
      <c r="Z475" s="224">
        <v>-0.33057953144266339</v>
      </c>
      <c r="AA475" s="223">
        <v>7259</v>
      </c>
      <c r="AB475" s="224">
        <v>0.11814540973505849</v>
      </c>
      <c r="AC475" s="223">
        <v>583</v>
      </c>
      <c r="AD475" s="224">
        <v>-0.33599088838268798</v>
      </c>
      <c r="AE475" s="223">
        <v>1109</v>
      </c>
      <c r="AF475" s="224">
        <v>-0.15408085430968721</v>
      </c>
      <c r="AG475" s="223">
        <v>0</v>
      </c>
      <c r="AH475" s="224" t="s">
        <v>121</v>
      </c>
      <c r="AI475" s="223">
        <v>0</v>
      </c>
      <c r="AJ475" s="224" t="s">
        <v>121</v>
      </c>
      <c r="AK475" s="223">
        <v>1142</v>
      </c>
      <c r="AL475" s="224">
        <v>-0.2481895984200132</v>
      </c>
      <c r="AM475" s="223">
        <v>318</v>
      </c>
      <c r="AN475" s="224">
        <v>-3.1347962382445305E-3</v>
      </c>
      <c r="AO475" s="223">
        <v>235</v>
      </c>
      <c r="AP475" s="224">
        <v>3.0701754385964897E-2</v>
      </c>
      <c r="AQ475" s="223">
        <v>337</v>
      </c>
      <c r="AR475" s="224">
        <v>0.17421602787456436</v>
      </c>
      <c r="AS475" s="223">
        <v>83025</v>
      </c>
      <c r="AT475" s="224">
        <v>-0.20896930200651687</v>
      </c>
      <c r="AU475" s="225">
        <v>106814</v>
      </c>
      <c r="AV475" s="226">
        <v>-0.1739120347097084</v>
      </c>
    </row>
    <row r="476" spans="2:49" s="216" customFormat="1" hidden="1" outlineLevel="1" x14ac:dyDescent="0.2">
      <c r="B476" s="43" t="s">
        <v>50</v>
      </c>
      <c r="C476" s="223">
        <v>23766</v>
      </c>
      <c r="D476" s="224">
        <v>1.8732050237901365E-2</v>
      </c>
      <c r="E476" s="223">
        <v>2272</v>
      </c>
      <c r="F476" s="224">
        <v>-0.5238893545683152</v>
      </c>
      <c r="G476" s="223">
        <v>2767</v>
      </c>
      <c r="H476" s="224">
        <v>-0.21257825839499145</v>
      </c>
      <c r="I476" s="223">
        <v>18143</v>
      </c>
      <c r="J476" s="224">
        <v>-0.26576284904896808</v>
      </c>
      <c r="K476" s="223">
        <v>3981</v>
      </c>
      <c r="L476" s="224">
        <v>-0.15099168266154828</v>
      </c>
      <c r="M476" s="223">
        <v>23697</v>
      </c>
      <c r="N476" s="224">
        <v>-0.25782204265714559</v>
      </c>
      <c r="O476" s="223">
        <v>0</v>
      </c>
      <c r="P476" s="224" t="s">
        <v>121</v>
      </c>
      <c r="Q476" s="223">
        <v>979</v>
      </c>
      <c r="R476" s="224">
        <v>-7.2037914691943095E-2</v>
      </c>
      <c r="S476" s="223">
        <v>24402.312000835947</v>
      </c>
      <c r="T476" s="224">
        <v>-0.16381756499208622</v>
      </c>
      <c r="U476" s="223">
        <v>10661</v>
      </c>
      <c r="V476" s="224">
        <v>-0.11217521652231843</v>
      </c>
      <c r="W476" s="223">
        <v>2290</v>
      </c>
      <c r="X476" s="224">
        <v>-0.24096784885647993</v>
      </c>
      <c r="Y476" s="223">
        <v>5824</v>
      </c>
      <c r="Z476" s="224">
        <v>-0.33485609867519417</v>
      </c>
      <c r="AA476" s="223">
        <v>5628</v>
      </c>
      <c r="AB476" s="224">
        <v>4.1836356904850103E-2</v>
      </c>
      <c r="AC476" s="223">
        <v>515</v>
      </c>
      <c r="AD476" s="224">
        <v>-0.41410693970420931</v>
      </c>
      <c r="AE476" s="223">
        <v>1174</v>
      </c>
      <c r="AF476" s="224">
        <v>-0.52062066149448749</v>
      </c>
      <c r="AG476" s="223">
        <v>0</v>
      </c>
      <c r="AH476" s="224" t="s">
        <v>121</v>
      </c>
      <c r="AI476" s="223">
        <v>0</v>
      </c>
      <c r="AJ476" s="224" t="s">
        <v>121</v>
      </c>
      <c r="AK476" s="223">
        <v>893</v>
      </c>
      <c r="AL476" s="224">
        <v>-0.1591337099811676</v>
      </c>
      <c r="AM476" s="223">
        <v>269</v>
      </c>
      <c r="AN476" s="224">
        <v>-0.25895316804407709</v>
      </c>
      <c r="AO476" s="223">
        <v>273</v>
      </c>
      <c r="AP476" s="224">
        <v>0.3787878787878789</v>
      </c>
      <c r="AQ476" s="223">
        <v>246</v>
      </c>
      <c r="AR476" s="224">
        <v>-0.26567164179104474</v>
      </c>
      <c r="AS476" s="223">
        <v>79608.968766405087</v>
      </c>
      <c r="AT476" s="224">
        <v>-0.24281450316341302</v>
      </c>
      <c r="AU476" s="225">
        <v>103374.98749845532</v>
      </c>
      <c r="AV476" s="226">
        <v>-0.19531873945483802</v>
      </c>
    </row>
    <row r="477" spans="2:49" s="216" customFormat="1" hidden="1" outlineLevel="1" x14ac:dyDescent="0.2">
      <c r="B477" s="43" t="s">
        <v>51</v>
      </c>
      <c r="C477" s="223">
        <v>35767</v>
      </c>
      <c r="D477" s="224">
        <v>0.10286454318399052</v>
      </c>
      <c r="E477" s="223">
        <v>1908</v>
      </c>
      <c r="F477" s="224">
        <v>-0.74223182923534181</v>
      </c>
      <c r="G477" s="223">
        <v>2824</v>
      </c>
      <c r="H477" s="224">
        <v>-8.3414475819539091E-2</v>
      </c>
      <c r="I477" s="223">
        <v>12187</v>
      </c>
      <c r="J477" s="224">
        <v>-0.22632046724225496</v>
      </c>
      <c r="K477" s="223">
        <v>6287</v>
      </c>
      <c r="L477" s="224">
        <v>-0.11413273214034103</v>
      </c>
      <c r="M477" s="223">
        <v>32336</v>
      </c>
      <c r="N477" s="224">
        <v>1.1100340827366217E-2</v>
      </c>
      <c r="O477" s="223">
        <v>0</v>
      </c>
      <c r="P477" s="224" t="s">
        <v>121</v>
      </c>
      <c r="Q477" s="223">
        <v>1209</v>
      </c>
      <c r="R477" s="224">
        <v>-0.19986763732627399</v>
      </c>
      <c r="S477" s="223">
        <v>13539.014282562564</v>
      </c>
      <c r="T477" s="224">
        <v>-0.18898920075700465</v>
      </c>
      <c r="U477" s="223">
        <v>7055</v>
      </c>
      <c r="V477" s="224">
        <v>-9.131890777949514E-2</v>
      </c>
      <c r="W477" s="223">
        <v>1215</v>
      </c>
      <c r="X477" s="224">
        <v>-0.63871543264942021</v>
      </c>
      <c r="Y477" s="223">
        <v>3307</v>
      </c>
      <c r="Z477" s="224">
        <v>-0.25568309700652714</v>
      </c>
      <c r="AA477" s="223">
        <v>1963</v>
      </c>
      <c r="AB477" s="224">
        <v>0.74644128113878994</v>
      </c>
      <c r="AC477" s="223">
        <v>523</v>
      </c>
      <c r="AD477" s="224">
        <v>-0.27762430939226523</v>
      </c>
      <c r="AE477" s="223">
        <v>638</v>
      </c>
      <c r="AF477" s="224">
        <v>-0.67465578786333502</v>
      </c>
      <c r="AG477" s="223">
        <v>0</v>
      </c>
      <c r="AH477" s="224" t="s">
        <v>121</v>
      </c>
      <c r="AI477" s="223">
        <v>0</v>
      </c>
      <c r="AJ477" s="224" t="s">
        <v>121</v>
      </c>
      <c r="AK477" s="223">
        <v>993</v>
      </c>
      <c r="AL477" s="224">
        <v>-0.14470284237726094</v>
      </c>
      <c r="AM477" s="223">
        <v>244</v>
      </c>
      <c r="AN477" s="224">
        <v>-0.30285714285714282</v>
      </c>
      <c r="AO477" s="223">
        <v>300</v>
      </c>
      <c r="AP477" s="224">
        <v>-0.14040114613180521</v>
      </c>
      <c r="AQ477" s="223">
        <v>278</v>
      </c>
      <c r="AR477" s="224">
        <v>-0.16012084592145015</v>
      </c>
      <c r="AS477" s="223">
        <v>73264.065483451457</v>
      </c>
      <c r="AT477" s="224">
        <v>-0.17116472290594997</v>
      </c>
      <c r="AU477" s="225">
        <v>109031.16834799465</v>
      </c>
      <c r="AV477" s="226">
        <v>-9.7610855799754592E-2</v>
      </c>
    </row>
    <row r="478" spans="2:49" s="216" customFormat="1" hidden="1" outlineLevel="1" x14ac:dyDescent="0.2">
      <c r="B478" s="43" t="s">
        <v>52</v>
      </c>
      <c r="C478" s="223">
        <v>43345</v>
      </c>
      <c r="D478" s="224">
        <v>-3.1050207895560455E-2</v>
      </c>
      <c r="E478" s="223">
        <v>3713</v>
      </c>
      <c r="F478" s="224">
        <v>-0.37312172885362149</v>
      </c>
      <c r="G478" s="223">
        <v>4302</v>
      </c>
      <c r="H478" s="224">
        <v>0.44459368703828073</v>
      </c>
      <c r="I478" s="223">
        <v>10378</v>
      </c>
      <c r="J478" s="224">
        <v>-0.19854815043632712</v>
      </c>
      <c r="K478" s="223">
        <v>6271</v>
      </c>
      <c r="L478" s="224">
        <v>-4.1571144734831145E-2</v>
      </c>
      <c r="M478" s="223">
        <v>33202</v>
      </c>
      <c r="N478" s="224">
        <v>0.20136049498860231</v>
      </c>
      <c r="O478" s="223">
        <v>0</v>
      </c>
      <c r="P478" s="224" t="s">
        <v>121</v>
      </c>
      <c r="Q478" s="223">
        <v>775</v>
      </c>
      <c r="R478" s="224">
        <v>-0.45306986591390264</v>
      </c>
      <c r="S478" s="223">
        <v>982.68962429816474</v>
      </c>
      <c r="T478" s="224">
        <v>-0.74335606573565816</v>
      </c>
      <c r="U478" s="223">
        <v>78</v>
      </c>
      <c r="V478" s="224">
        <v>-0.93133802816901412</v>
      </c>
      <c r="W478" s="223">
        <v>141</v>
      </c>
      <c r="X478" s="224">
        <v>-0.87609841827768009</v>
      </c>
      <c r="Y478" s="223">
        <v>761</v>
      </c>
      <c r="Z478" s="224">
        <v>-0.50293925538863493</v>
      </c>
      <c r="AA478" s="223">
        <v>5</v>
      </c>
      <c r="AB478" s="224">
        <v>-0.79166666666666663</v>
      </c>
      <c r="AC478" s="223">
        <v>467</v>
      </c>
      <c r="AD478" s="224">
        <v>-8.7890625E-2</v>
      </c>
      <c r="AE478" s="223">
        <v>474</v>
      </c>
      <c r="AF478" s="224">
        <v>-0.62735849056603776</v>
      </c>
      <c r="AG478" s="223">
        <v>0</v>
      </c>
      <c r="AH478" s="224" t="s">
        <v>121</v>
      </c>
      <c r="AI478" s="223">
        <v>0</v>
      </c>
      <c r="AJ478" s="224" t="s">
        <v>121</v>
      </c>
      <c r="AK478" s="223">
        <v>1040</v>
      </c>
      <c r="AL478" s="224">
        <v>-0.11035072711719418</v>
      </c>
      <c r="AM478" s="223">
        <v>150</v>
      </c>
      <c r="AN478" s="224">
        <v>-0.52380952380952384</v>
      </c>
      <c r="AO478" s="223">
        <v>452</v>
      </c>
      <c r="AP478" s="224">
        <v>-4.4397463002114113E-2</v>
      </c>
      <c r="AQ478" s="223">
        <v>408</v>
      </c>
      <c r="AR478" s="224">
        <v>0.15909090909090917</v>
      </c>
      <c r="AS478" s="223">
        <v>62612.536863959998</v>
      </c>
      <c r="AT478" s="224">
        <v>-4.2167742141382081E-2</v>
      </c>
      <c r="AU478" s="225">
        <v>105957.50581375211</v>
      </c>
      <c r="AV478" s="226">
        <v>-3.7651055704639225E-2</v>
      </c>
    </row>
    <row r="479" spans="2:49" s="216" customFormat="1" hidden="1" outlineLevel="1" x14ac:dyDescent="0.2">
      <c r="B479" s="43" t="s">
        <v>53</v>
      </c>
      <c r="C479" s="223">
        <v>53501</v>
      </c>
      <c r="D479" s="224">
        <v>-5.2190550427834936E-2</v>
      </c>
      <c r="E479" s="223">
        <v>2359</v>
      </c>
      <c r="F479" s="224">
        <v>-0.60976013234077753</v>
      </c>
      <c r="G479" s="223">
        <v>4194</v>
      </c>
      <c r="H479" s="224">
        <v>-0.20957406709385606</v>
      </c>
      <c r="I479" s="223">
        <v>10733</v>
      </c>
      <c r="J479" s="224">
        <v>-0.20058096231193212</v>
      </c>
      <c r="K479" s="223">
        <v>7606</v>
      </c>
      <c r="L479" s="224">
        <v>-6.9199634417025369E-3</v>
      </c>
      <c r="M479" s="223">
        <v>31427</v>
      </c>
      <c r="N479" s="224">
        <v>-6.1740558292282421E-2</v>
      </c>
      <c r="O479" s="223">
        <v>0</v>
      </c>
      <c r="P479" s="224" t="s">
        <v>121</v>
      </c>
      <c r="Q479" s="223">
        <v>1119</v>
      </c>
      <c r="R479" s="224">
        <v>-0.40288153681963712</v>
      </c>
      <c r="S479" s="223">
        <v>720.45775518341316</v>
      </c>
      <c r="T479" s="224">
        <v>-0.33537107455404691</v>
      </c>
      <c r="U479" s="223">
        <v>31</v>
      </c>
      <c r="V479" s="224">
        <v>-0.48333333333333328</v>
      </c>
      <c r="W479" s="223">
        <v>8</v>
      </c>
      <c r="X479" s="224">
        <v>-0.97368421052631582</v>
      </c>
      <c r="Y479" s="223">
        <v>644</v>
      </c>
      <c r="Z479" s="224">
        <v>-8.5227272727272707E-2</v>
      </c>
      <c r="AA479" s="223">
        <v>39</v>
      </c>
      <c r="AB479" s="224">
        <v>1.4375</v>
      </c>
      <c r="AC479" s="223">
        <v>340</v>
      </c>
      <c r="AD479" s="224">
        <v>-0.41480206540447506</v>
      </c>
      <c r="AE479" s="223">
        <v>393</v>
      </c>
      <c r="AF479" s="224">
        <v>-0.69200626959247646</v>
      </c>
      <c r="AG479" s="223">
        <v>0</v>
      </c>
      <c r="AH479" s="224" t="s">
        <v>121</v>
      </c>
      <c r="AI479" s="223">
        <v>0</v>
      </c>
      <c r="AJ479" s="224" t="s">
        <v>121</v>
      </c>
      <c r="AK479" s="223">
        <v>1398</v>
      </c>
      <c r="AL479" s="224">
        <v>-0.11686670878079597</v>
      </c>
      <c r="AM479" s="223">
        <v>171</v>
      </c>
      <c r="AN479" s="224">
        <v>-0.25</v>
      </c>
      <c r="AO479" s="223">
        <v>416</v>
      </c>
      <c r="AP479" s="224">
        <v>-0.23948811700182815</v>
      </c>
      <c r="AQ479" s="223">
        <v>365</v>
      </c>
      <c r="AR479" s="224">
        <v>-2.6666666666666616E-2</v>
      </c>
      <c r="AS479" s="223">
        <v>61240.093516339155</v>
      </c>
      <c r="AT479" s="224">
        <v>-0.16656332399271689</v>
      </c>
      <c r="AU479" s="225">
        <v>114741.04132578874</v>
      </c>
      <c r="AV479" s="226">
        <v>-0.11687390263851161</v>
      </c>
    </row>
    <row r="480" spans="2:49" s="216" customFormat="1" hidden="1" outlineLevel="1" x14ac:dyDescent="0.2">
      <c r="B480" s="43" t="s">
        <v>54</v>
      </c>
      <c r="C480" s="223">
        <v>46828</v>
      </c>
      <c r="D480" s="224">
        <v>2.2687384957835732E-3</v>
      </c>
      <c r="E480" s="223">
        <v>2441</v>
      </c>
      <c r="F480" s="224">
        <v>-0.55252062328139329</v>
      </c>
      <c r="G480" s="223">
        <v>6547</v>
      </c>
      <c r="H480" s="224">
        <v>7.0470896010464301E-2</v>
      </c>
      <c r="I480" s="223">
        <v>10044</v>
      </c>
      <c r="J480" s="224">
        <v>-0.23445121951219516</v>
      </c>
      <c r="K480" s="223">
        <v>5899</v>
      </c>
      <c r="L480" s="224">
        <v>-0.26765983860955933</v>
      </c>
      <c r="M480" s="223">
        <v>30045</v>
      </c>
      <c r="N480" s="224">
        <v>9.5426900977790829E-3</v>
      </c>
      <c r="O480" s="223">
        <v>0</v>
      </c>
      <c r="P480" s="224" t="s">
        <v>121</v>
      </c>
      <c r="Q480" s="223">
        <v>901</v>
      </c>
      <c r="R480" s="224">
        <v>-0.18090909090909091</v>
      </c>
      <c r="S480" s="223">
        <v>711.63353517156099</v>
      </c>
      <c r="T480" s="224">
        <v>-0.76270972485109667</v>
      </c>
      <c r="U480" s="223">
        <v>48</v>
      </c>
      <c r="V480" s="224">
        <v>-0.30434782608695654</v>
      </c>
      <c r="W480" s="223">
        <v>41</v>
      </c>
      <c r="X480" s="224">
        <v>-0.98180204172214824</v>
      </c>
      <c r="Y480" s="223">
        <v>584</v>
      </c>
      <c r="Z480" s="224">
        <v>-8.0314960629921273E-2</v>
      </c>
      <c r="AA480" s="223">
        <v>40</v>
      </c>
      <c r="AB480" s="224">
        <v>-4.7619047619047672E-2</v>
      </c>
      <c r="AC480" s="223">
        <v>347</v>
      </c>
      <c r="AD480" s="224">
        <v>-0.45440251572327039</v>
      </c>
      <c r="AE480" s="223">
        <v>578</v>
      </c>
      <c r="AF480" s="224">
        <v>-0.49164467897977138</v>
      </c>
      <c r="AG480" s="223">
        <v>0</v>
      </c>
      <c r="AH480" s="224" t="s">
        <v>121</v>
      </c>
      <c r="AI480" s="223">
        <v>0</v>
      </c>
      <c r="AJ480" s="224" t="s">
        <v>121</v>
      </c>
      <c r="AK480" s="223">
        <v>1412</v>
      </c>
      <c r="AL480" s="224">
        <v>-7.2273324572930342E-2</v>
      </c>
      <c r="AM480" s="223">
        <v>220</v>
      </c>
      <c r="AN480" s="224">
        <v>-0.4907407407407407</v>
      </c>
      <c r="AO480" s="223">
        <v>327</v>
      </c>
      <c r="AP480" s="224">
        <v>-0.11382113821138207</v>
      </c>
      <c r="AQ480" s="223">
        <v>382</v>
      </c>
      <c r="AR480" s="224">
        <v>-7.7922077922077948E-3</v>
      </c>
      <c r="AS480" s="223">
        <v>59851.988415630425</v>
      </c>
      <c r="AT480" s="224">
        <v>-0.15804593785600141</v>
      </c>
      <c r="AU480" s="225">
        <v>106679.99068436892</v>
      </c>
      <c r="AV480" s="226">
        <v>-9.4466545982319516E-2</v>
      </c>
    </row>
    <row r="481" spans="2:48" s="216" customFormat="1" hidden="1" outlineLevel="1" x14ac:dyDescent="0.2">
      <c r="B481" s="43" t="s">
        <v>55</v>
      </c>
      <c r="C481" s="223">
        <v>30926</v>
      </c>
      <c r="D481" s="224">
        <v>0.14033923303834817</v>
      </c>
      <c r="E481" s="223">
        <v>2195</v>
      </c>
      <c r="F481" s="224">
        <v>0.1227621483375958</v>
      </c>
      <c r="G481" s="223">
        <v>2559</v>
      </c>
      <c r="H481" s="224">
        <v>-8.443649373881934E-2</v>
      </c>
      <c r="I481" s="223">
        <v>9018</v>
      </c>
      <c r="J481" s="224">
        <v>0.10474090407938252</v>
      </c>
      <c r="K481" s="223">
        <v>4776</v>
      </c>
      <c r="L481" s="224">
        <v>-0.11342119918321891</v>
      </c>
      <c r="M481" s="223">
        <v>22492</v>
      </c>
      <c r="N481" s="224">
        <v>-0.12284533187738866</v>
      </c>
      <c r="O481" s="223">
        <v>0</v>
      </c>
      <c r="P481" s="224" t="s">
        <v>121</v>
      </c>
      <c r="Q481" s="223">
        <v>935</v>
      </c>
      <c r="R481" s="224">
        <v>4.4692737430167551E-2</v>
      </c>
      <c r="S481" s="223">
        <v>1229.1002662039461</v>
      </c>
      <c r="T481" s="224">
        <v>-0.47089958407062149</v>
      </c>
      <c r="U481" s="223">
        <v>36</v>
      </c>
      <c r="V481" s="224">
        <v>-0.95306388526727515</v>
      </c>
      <c r="W481" s="223">
        <v>33</v>
      </c>
      <c r="X481" s="224">
        <v>-0.86799999999999999</v>
      </c>
      <c r="Y481" s="223">
        <v>1136</v>
      </c>
      <c r="Z481" s="224">
        <v>-7.866991078669916E-2</v>
      </c>
      <c r="AA481" s="223">
        <v>26</v>
      </c>
      <c r="AB481" s="224">
        <v>-0.64383561643835618</v>
      </c>
      <c r="AC481" s="223">
        <v>346</v>
      </c>
      <c r="AD481" s="224">
        <v>-0.23111111111111116</v>
      </c>
      <c r="AE481" s="223">
        <v>373</v>
      </c>
      <c r="AF481" s="224">
        <v>-0.17660044150110377</v>
      </c>
      <c r="AG481" s="223">
        <v>0</v>
      </c>
      <c r="AH481" s="224" t="s">
        <v>121</v>
      </c>
      <c r="AI481" s="223">
        <v>0</v>
      </c>
      <c r="AJ481" s="224" t="s">
        <v>121</v>
      </c>
      <c r="AK481" s="223">
        <v>804</v>
      </c>
      <c r="AL481" s="224">
        <v>-0.30689655172413788</v>
      </c>
      <c r="AM481" s="223">
        <v>183</v>
      </c>
      <c r="AN481" s="224">
        <v>-0.37542662116040959</v>
      </c>
      <c r="AO481" s="223">
        <v>267</v>
      </c>
      <c r="AP481" s="224">
        <v>-0.12745098039215685</v>
      </c>
      <c r="AQ481" s="223">
        <v>263</v>
      </c>
      <c r="AR481" s="224">
        <v>-8.0419580419580416E-2</v>
      </c>
      <c r="AS481" s="223">
        <v>45438.145744909234</v>
      </c>
      <c r="AT481" s="224">
        <v>-9.31957822122369E-2</v>
      </c>
      <c r="AU481" s="225">
        <v>76364.286084142266</v>
      </c>
      <c r="AV481" s="226">
        <v>-1.1183947737319788E-2</v>
      </c>
    </row>
    <row r="482" spans="2:48" s="216" customFormat="1" hidden="1" outlineLevel="1" x14ac:dyDescent="0.2">
      <c r="B482" s="43" t="s">
        <v>56</v>
      </c>
      <c r="C482" s="223">
        <v>26982</v>
      </c>
      <c r="D482" s="224">
        <v>0.11399199042153496</v>
      </c>
      <c r="E482" s="223">
        <v>2354</v>
      </c>
      <c r="F482" s="224">
        <v>0.21779617175375066</v>
      </c>
      <c r="G482" s="223">
        <v>3229</v>
      </c>
      <c r="H482" s="224">
        <v>-2.417648836506503E-2</v>
      </c>
      <c r="I482" s="223">
        <v>11757</v>
      </c>
      <c r="J482" s="224">
        <v>0.19712860197535886</v>
      </c>
      <c r="K482" s="223">
        <v>8773</v>
      </c>
      <c r="L482" s="224">
        <v>-3.2318552834767256E-2</v>
      </c>
      <c r="M482" s="223">
        <v>24450</v>
      </c>
      <c r="N482" s="224">
        <v>-8.7569934322548892E-3</v>
      </c>
      <c r="O482" s="223">
        <v>0</v>
      </c>
      <c r="P482" s="224" t="s">
        <v>121</v>
      </c>
      <c r="Q482" s="223">
        <v>777</v>
      </c>
      <c r="R482" s="224">
        <v>-0.23898139079333991</v>
      </c>
      <c r="S482" s="223">
        <v>1136.4220886639055</v>
      </c>
      <c r="T482" s="224">
        <v>-0.60027362340348034</v>
      </c>
      <c r="U482" s="223">
        <v>83</v>
      </c>
      <c r="V482" s="224">
        <v>-0.88933333333333331</v>
      </c>
      <c r="W482" s="223">
        <v>133</v>
      </c>
      <c r="X482" s="224">
        <v>-0.35121951219512193</v>
      </c>
      <c r="Y482" s="223">
        <v>878</v>
      </c>
      <c r="Z482" s="224">
        <v>-0.33735849056603773</v>
      </c>
      <c r="AA482" s="223">
        <v>44</v>
      </c>
      <c r="AB482" s="224">
        <v>-0.92184724689165187</v>
      </c>
      <c r="AC482" s="223">
        <v>402</v>
      </c>
      <c r="AD482" s="224">
        <v>-0.13918629550321204</v>
      </c>
      <c r="AE482" s="223">
        <v>340</v>
      </c>
      <c r="AF482" s="224">
        <v>-0.24276169265033409</v>
      </c>
      <c r="AG482" s="223">
        <v>0</v>
      </c>
      <c r="AH482" s="224" t="s">
        <v>121</v>
      </c>
      <c r="AI482" s="223">
        <v>0</v>
      </c>
      <c r="AJ482" s="224" t="s">
        <v>121</v>
      </c>
      <c r="AK482" s="223">
        <v>998</v>
      </c>
      <c r="AL482" s="224">
        <v>0.31315789473684208</v>
      </c>
      <c r="AM482" s="223">
        <v>223</v>
      </c>
      <c r="AN482" s="224">
        <v>-0.57685009487666039</v>
      </c>
      <c r="AO482" s="223">
        <v>320</v>
      </c>
      <c r="AP482" s="224">
        <v>-8.0459770114942541E-2</v>
      </c>
      <c r="AQ482" s="223">
        <v>306</v>
      </c>
      <c r="AR482" s="224">
        <v>-6.9908814589665691E-2</v>
      </c>
      <c r="AS482" s="223">
        <v>55064.123814197701</v>
      </c>
      <c r="AT482" s="224">
        <v>-8.5503193396045951E-3</v>
      </c>
      <c r="AU482" s="225">
        <v>82046.237806188117</v>
      </c>
      <c r="AV482" s="226">
        <v>2.8663964470763803E-2</v>
      </c>
    </row>
    <row r="483" spans="2:48" s="216" customFormat="1" hidden="1" outlineLevel="1" x14ac:dyDescent="0.2">
      <c r="B483" s="30" t="s">
        <v>189</v>
      </c>
      <c r="C483" s="31">
        <v>169761</v>
      </c>
      <c r="D483" s="32"/>
      <c r="E483" s="31">
        <v>36694</v>
      </c>
      <c r="F483" s="32"/>
      <c r="G483" s="31">
        <v>30406</v>
      </c>
      <c r="H483" s="32"/>
      <c r="I483" s="31">
        <v>156333</v>
      </c>
      <c r="J483" s="32"/>
      <c r="K483" s="31">
        <v>55527</v>
      </c>
      <c r="L483" s="32"/>
      <c r="M483" s="31">
        <v>206308</v>
      </c>
      <c r="N483" s="32"/>
      <c r="O483" s="31">
        <v>0</v>
      </c>
      <c r="P483" s="32"/>
      <c r="Q483" s="31">
        <v>8057</v>
      </c>
      <c r="R483" s="32"/>
      <c r="S483" s="31">
        <v>197113.0957311703</v>
      </c>
      <c r="T483" s="32"/>
      <c r="U483" s="31">
        <v>86954</v>
      </c>
      <c r="V483" s="32"/>
      <c r="W483" s="31">
        <v>22340</v>
      </c>
      <c r="X483" s="32"/>
      <c r="Y483" s="31">
        <v>53842</v>
      </c>
      <c r="Z483" s="32"/>
      <c r="AA483" s="31">
        <v>33973</v>
      </c>
      <c r="AB483" s="32"/>
      <c r="AC483" s="31">
        <v>6583</v>
      </c>
      <c r="AD483" s="32"/>
      <c r="AE483" s="31">
        <v>10959</v>
      </c>
      <c r="AF483" s="32"/>
      <c r="AG483" s="31">
        <v>0</v>
      </c>
      <c r="AH483" s="32"/>
      <c r="AI483" s="31">
        <v>0</v>
      </c>
      <c r="AJ483" s="32"/>
      <c r="AK483" s="31">
        <v>10214</v>
      </c>
      <c r="AL483" s="32"/>
      <c r="AM483" s="31">
        <v>3769</v>
      </c>
      <c r="AN483" s="32"/>
      <c r="AO483" s="31">
        <v>1879</v>
      </c>
      <c r="AP483" s="32"/>
      <c r="AQ483" s="31">
        <v>1965</v>
      </c>
      <c r="AR483" s="32"/>
      <c r="AS483" s="31">
        <v>725817.49738579779</v>
      </c>
      <c r="AT483" s="32"/>
      <c r="AU483" s="31">
        <v>895578.40508299321</v>
      </c>
      <c r="AV483" s="32"/>
    </row>
    <row r="484" spans="2:48" s="216" customFormat="1" hidden="1" outlineLevel="1" x14ac:dyDescent="0.2">
      <c r="B484" s="43" t="s">
        <v>58</v>
      </c>
      <c r="C484" s="223">
        <v>29529</v>
      </c>
      <c r="D484" s="224">
        <v>0.22649111148031231</v>
      </c>
      <c r="E484" s="223">
        <v>3343</v>
      </c>
      <c r="F484" s="224">
        <v>0.2446016381236038</v>
      </c>
      <c r="G484" s="223">
        <v>4813</v>
      </c>
      <c r="H484" s="224">
        <v>0.52939307276771519</v>
      </c>
      <c r="I484" s="223">
        <v>17038</v>
      </c>
      <c r="J484" s="224">
        <v>0.14695388757993944</v>
      </c>
      <c r="K484" s="223">
        <v>13463</v>
      </c>
      <c r="L484" s="224">
        <v>0.10506443404744314</v>
      </c>
      <c r="M484" s="223">
        <v>25818</v>
      </c>
      <c r="N484" s="224">
        <v>0.17157507827744256</v>
      </c>
      <c r="O484" s="223">
        <v>0</v>
      </c>
      <c r="P484" s="224" t="s">
        <v>121</v>
      </c>
      <c r="Q484" s="223">
        <v>1025</v>
      </c>
      <c r="R484" s="224">
        <v>-4.3843283582089554E-2</v>
      </c>
      <c r="S484" s="223">
        <v>15519.571284335658</v>
      </c>
      <c r="T484" s="224">
        <v>0.71904865799021467</v>
      </c>
      <c r="U484" s="223">
        <v>5310</v>
      </c>
      <c r="V484" s="224">
        <v>0.37457934247993796</v>
      </c>
      <c r="W484" s="223">
        <v>3010</v>
      </c>
      <c r="X484" s="224">
        <v>2.4918793503480279</v>
      </c>
      <c r="Y484" s="223">
        <v>4840</v>
      </c>
      <c r="Z484" s="224">
        <v>0.70482564283198301</v>
      </c>
      <c r="AA484" s="223">
        <v>2356</v>
      </c>
      <c r="AB484" s="224">
        <v>0.6092896174863387</v>
      </c>
      <c r="AC484" s="223">
        <v>791</v>
      </c>
      <c r="AD484" s="224">
        <v>0.11723163841807915</v>
      </c>
      <c r="AE484" s="223">
        <v>740</v>
      </c>
      <c r="AF484" s="224">
        <v>-0.116945107398568</v>
      </c>
      <c r="AG484" s="223">
        <v>0</v>
      </c>
      <c r="AH484" s="224" t="s">
        <v>121</v>
      </c>
      <c r="AI484" s="223">
        <v>0</v>
      </c>
      <c r="AJ484" s="224" t="s">
        <v>121</v>
      </c>
      <c r="AK484" s="223">
        <v>1452</v>
      </c>
      <c r="AL484" s="224">
        <v>1.319488817891374</v>
      </c>
      <c r="AM484" s="223">
        <v>449</v>
      </c>
      <c r="AN484" s="224">
        <v>-0.1002004008016032</v>
      </c>
      <c r="AO484" s="223">
        <v>257</v>
      </c>
      <c r="AP484" s="224">
        <v>-9.5070422535211252E-2</v>
      </c>
      <c r="AQ484" s="223">
        <v>276</v>
      </c>
      <c r="AR484" s="224">
        <v>-0.20916905444126077</v>
      </c>
      <c r="AS484" s="223">
        <v>84987.502666589513</v>
      </c>
      <c r="AT484" s="224">
        <v>0.24410795565331878</v>
      </c>
      <c r="AU484" s="225">
        <v>114516.72915770097</v>
      </c>
      <c r="AV484" s="226">
        <v>0.23951951722843856</v>
      </c>
    </row>
    <row r="485" spans="2:48" s="216" customFormat="1" hidden="1" outlineLevel="1" x14ac:dyDescent="0.2">
      <c r="B485" s="43" t="s">
        <v>59</v>
      </c>
      <c r="C485" s="223">
        <v>23250</v>
      </c>
      <c r="D485" s="224">
        <v>-0.19354838709677424</v>
      </c>
      <c r="E485" s="223">
        <v>4479</v>
      </c>
      <c r="F485" s="224">
        <v>-6.8814968814968847E-2</v>
      </c>
      <c r="G485" s="223">
        <v>5295</v>
      </c>
      <c r="H485" s="224">
        <v>0.59200240529164172</v>
      </c>
      <c r="I485" s="223">
        <v>25332</v>
      </c>
      <c r="J485" s="224">
        <v>-7.7944459676472233E-3</v>
      </c>
      <c r="K485" s="223">
        <v>9686</v>
      </c>
      <c r="L485" s="224">
        <v>0.40072306579898775</v>
      </c>
      <c r="M485" s="223">
        <v>29408</v>
      </c>
      <c r="N485" s="224">
        <v>0.39539739027283516</v>
      </c>
      <c r="O485" s="223">
        <v>0</v>
      </c>
      <c r="P485" s="224" t="s">
        <v>121</v>
      </c>
      <c r="Q485" s="223">
        <v>874</v>
      </c>
      <c r="R485" s="224">
        <v>-0.19521178637200731</v>
      </c>
      <c r="S485" s="223">
        <v>35903.496016127756</v>
      </c>
      <c r="T485" s="224">
        <v>0.22016978814367905</v>
      </c>
      <c r="U485" s="223">
        <v>17971</v>
      </c>
      <c r="V485" s="224">
        <v>0.25935529081990194</v>
      </c>
      <c r="W485" s="223">
        <v>3892</v>
      </c>
      <c r="X485" s="224">
        <v>-5.1656920077972734E-2</v>
      </c>
      <c r="Y485" s="223">
        <v>8271</v>
      </c>
      <c r="Z485" s="224">
        <v>0.28831775700934581</v>
      </c>
      <c r="AA485" s="223">
        <v>5769</v>
      </c>
      <c r="AB485" s="224">
        <v>0.24573526236234078</v>
      </c>
      <c r="AC485" s="223">
        <v>1074</v>
      </c>
      <c r="AD485" s="224">
        <v>0.31456548347613222</v>
      </c>
      <c r="AE485" s="223">
        <v>1196</v>
      </c>
      <c r="AF485" s="224">
        <v>7.5821398483570945E-3</v>
      </c>
      <c r="AG485" s="223">
        <v>0</v>
      </c>
      <c r="AH485" s="224" t="s">
        <v>121</v>
      </c>
      <c r="AI485" s="223">
        <v>0</v>
      </c>
      <c r="AJ485" s="224" t="s">
        <v>121</v>
      </c>
      <c r="AK485" s="223">
        <v>1511</v>
      </c>
      <c r="AL485" s="224">
        <v>1.2619760479041915</v>
      </c>
      <c r="AM485" s="223">
        <v>969</v>
      </c>
      <c r="AN485" s="224">
        <v>0.5</v>
      </c>
      <c r="AO485" s="223">
        <v>190</v>
      </c>
      <c r="AP485" s="224">
        <v>-0.36454849498327757</v>
      </c>
      <c r="AQ485" s="223">
        <v>203</v>
      </c>
      <c r="AR485" s="224">
        <v>-0.51781472684085506</v>
      </c>
      <c r="AS485" s="223">
        <v>116123.77284001293</v>
      </c>
      <c r="AT485" s="224">
        <v>0.20703254308476526</v>
      </c>
      <c r="AU485" s="225">
        <v>139373.57929162585</v>
      </c>
      <c r="AV485" s="226">
        <v>0.1146676100613091</v>
      </c>
    </row>
    <row r="486" spans="2:48" s="216" customFormat="1" hidden="1" outlineLevel="1" x14ac:dyDescent="0.2">
      <c r="B486" s="43" t="s">
        <v>60</v>
      </c>
      <c r="C486" s="223">
        <v>16992</v>
      </c>
      <c r="D486" s="224">
        <v>-0.10408098702942103</v>
      </c>
      <c r="E486" s="223">
        <v>5563</v>
      </c>
      <c r="F486" s="224">
        <v>0.30372627138504815</v>
      </c>
      <c r="G486" s="223">
        <v>4950</v>
      </c>
      <c r="H486" s="224">
        <v>0.13298237582970929</v>
      </c>
      <c r="I486" s="223">
        <v>22890</v>
      </c>
      <c r="J486" s="224">
        <v>8.2781456953642474E-2</v>
      </c>
      <c r="K486" s="223">
        <v>9777</v>
      </c>
      <c r="L486" s="224">
        <v>-1.4216575922564978E-2</v>
      </c>
      <c r="M486" s="223">
        <v>27913</v>
      </c>
      <c r="N486" s="224">
        <v>0.38787788385043753</v>
      </c>
      <c r="O486" s="223">
        <v>0</v>
      </c>
      <c r="P486" s="224" t="s">
        <v>121</v>
      </c>
      <c r="Q486" s="223">
        <v>813</v>
      </c>
      <c r="R486" s="224">
        <v>-0.26090909090909087</v>
      </c>
      <c r="S486" s="223">
        <v>32921.282954061986</v>
      </c>
      <c r="T486" s="224">
        <v>0.14576559893021912</v>
      </c>
      <c r="U486" s="223">
        <v>15188</v>
      </c>
      <c r="V486" s="224">
        <v>0.19037542127125939</v>
      </c>
      <c r="W486" s="223">
        <v>3020</v>
      </c>
      <c r="X486" s="224">
        <v>-0.30876630807965211</v>
      </c>
      <c r="Y486" s="223">
        <v>9169</v>
      </c>
      <c r="Z486" s="224">
        <v>0.40134494880024452</v>
      </c>
      <c r="AA486" s="223">
        <v>5544</v>
      </c>
      <c r="AB486" s="224">
        <v>9.5219280916633675E-2</v>
      </c>
      <c r="AC486" s="223">
        <v>1116</v>
      </c>
      <c r="AD486" s="224">
        <v>6.5902578796561695E-2</v>
      </c>
      <c r="AE486" s="223">
        <v>1596</v>
      </c>
      <c r="AF486" s="224">
        <v>9.841706813489326E-2</v>
      </c>
      <c r="AG486" s="223">
        <v>0</v>
      </c>
      <c r="AH486" s="224" t="s">
        <v>121</v>
      </c>
      <c r="AI486" s="223">
        <v>0</v>
      </c>
      <c r="AJ486" s="224" t="s">
        <v>121</v>
      </c>
      <c r="AK486" s="223">
        <v>1654</v>
      </c>
      <c r="AL486" s="224">
        <v>1.3100558659217878</v>
      </c>
      <c r="AM486" s="223">
        <v>785</v>
      </c>
      <c r="AN486" s="224">
        <v>-5.0785973397823425E-2</v>
      </c>
      <c r="AO486" s="223">
        <v>240</v>
      </c>
      <c r="AP486" s="224">
        <v>-1.2345679012345734E-2</v>
      </c>
      <c r="AQ486" s="223">
        <v>253</v>
      </c>
      <c r="AR486" s="224">
        <v>-0.10915492957746475</v>
      </c>
      <c r="AS486" s="223">
        <v>110473.68256861545</v>
      </c>
      <c r="AT486" s="224">
        <v>0.1726446790499363</v>
      </c>
      <c r="AU486" s="225">
        <v>127465.57848762842</v>
      </c>
      <c r="AV486" s="226">
        <v>0.12626974585931894</v>
      </c>
    </row>
    <row r="487" spans="2:48" s="216" customFormat="1" collapsed="1" x14ac:dyDescent="0.2">
      <c r="B487" s="43" t="s">
        <v>61</v>
      </c>
      <c r="C487" s="223">
        <v>19887</v>
      </c>
      <c r="D487" s="224">
        <v>-2.1164542009154852E-2</v>
      </c>
      <c r="E487" s="223">
        <v>6356</v>
      </c>
      <c r="F487" s="224">
        <v>0.23850350740452075</v>
      </c>
      <c r="G487" s="223">
        <v>5031</v>
      </c>
      <c r="H487" s="224">
        <v>-1.7958227601015064E-2</v>
      </c>
      <c r="I487" s="223">
        <v>24610</v>
      </c>
      <c r="J487" s="224">
        <v>2.3966048098527093E-2</v>
      </c>
      <c r="K487" s="223">
        <v>6778</v>
      </c>
      <c r="L487" s="224">
        <v>3.4019832189168486E-2</v>
      </c>
      <c r="M487" s="223">
        <v>30959</v>
      </c>
      <c r="N487" s="224">
        <v>0.55933313186259692</v>
      </c>
      <c r="O487" s="223">
        <v>0</v>
      </c>
      <c r="P487" s="224" t="s">
        <v>121</v>
      </c>
      <c r="Q487" s="223">
        <v>1266</v>
      </c>
      <c r="R487" s="224">
        <v>0.14363143631436315</v>
      </c>
      <c r="S487" s="223">
        <v>34827.745476644879</v>
      </c>
      <c r="T487" s="224">
        <v>-8.4909902452633412E-3</v>
      </c>
      <c r="U487" s="223">
        <v>14525</v>
      </c>
      <c r="V487" s="224">
        <v>-9.3320848938826417E-2</v>
      </c>
      <c r="W487" s="223">
        <v>2764</v>
      </c>
      <c r="X487" s="224">
        <v>-0.46267496111975115</v>
      </c>
      <c r="Y487" s="223">
        <v>10253</v>
      </c>
      <c r="Z487" s="224">
        <v>0.30147245493780139</v>
      </c>
      <c r="AA487" s="223">
        <v>7286</v>
      </c>
      <c r="AB487" s="224">
        <v>0.19756738987508227</v>
      </c>
      <c r="AC487" s="223">
        <v>1121</v>
      </c>
      <c r="AD487" s="224">
        <v>-0.16218236173393119</v>
      </c>
      <c r="AE487" s="223">
        <v>1706</v>
      </c>
      <c r="AF487" s="224">
        <v>0.26090169992609025</v>
      </c>
      <c r="AG487" s="223">
        <v>0</v>
      </c>
      <c r="AH487" s="224" t="s">
        <v>121</v>
      </c>
      <c r="AI487" s="223">
        <v>0</v>
      </c>
      <c r="AJ487" s="224" t="s">
        <v>121</v>
      </c>
      <c r="AK487" s="223">
        <v>1855</v>
      </c>
      <c r="AL487" s="224">
        <v>0.75662878787878785</v>
      </c>
      <c r="AM487" s="223">
        <v>534</v>
      </c>
      <c r="AN487" s="224">
        <v>-0.61884368308351179</v>
      </c>
      <c r="AO487" s="223">
        <v>417</v>
      </c>
      <c r="AP487" s="224">
        <v>0.52189781021897819</v>
      </c>
      <c r="AQ487" s="223">
        <v>280</v>
      </c>
      <c r="AR487" s="224">
        <v>-5.084745762711862E-2</v>
      </c>
      <c r="AS487" s="223">
        <v>115742.5393105799</v>
      </c>
      <c r="AT487" s="224">
        <v>0.12756740813829692</v>
      </c>
      <c r="AU487" s="225">
        <v>135629.51814603791</v>
      </c>
      <c r="AV487" s="226">
        <v>0.10299286907687488</v>
      </c>
    </row>
    <row r="488" spans="2:48" s="216" customFormat="1" x14ac:dyDescent="0.25">
      <c r="B488" s="145">
        <v>1979</v>
      </c>
      <c r="C488" s="232">
        <v>374562</v>
      </c>
      <c r="D488" s="233">
        <v>8.1445674174238647E-3</v>
      </c>
      <c r="E488" s="232">
        <v>41680</v>
      </c>
      <c r="F488" s="233">
        <v>-0.2443662865534183</v>
      </c>
      <c r="G488" s="232">
        <v>49841</v>
      </c>
      <c r="H488" s="233">
        <v>6.5297311161458538E-2</v>
      </c>
      <c r="I488" s="232">
        <v>189743</v>
      </c>
      <c r="J488" s="233">
        <v>-9.4314135425914825E-2</v>
      </c>
      <c r="K488" s="232">
        <v>86517</v>
      </c>
      <c r="L488" s="233">
        <v>-1.8012803050939774E-2</v>
      </c>
      <c r="M488" s="232">
        <v>333132</v>
      </c>
      <c r="N488" s="233">
        <v>5.2586345812966728E-2</v>
      </c>
      <c r="O488" s="232">
        <v>0</v>
      </c>
      <c r="P488" s="233" t="s">
        <v>121</v>
      </c>
      <c r="Q488" s="232">
        <v>12290</v>
      </c>
      <c r="R488" s="233">
        <v>-0.16683614670191849</v>
      </c>
      <c r="S488" s="232">
        <v>189338.67813499819</v>
      </c>
      <c r="T488" s="233">
        <v>-2.0650189907473804E-2</v>
      </c>
      <c r="U488" s="232">
        <v>83399</v>
      </c>
      <c r="V488" s="233">
        <v>-3.048270256054697E-3</v>
      </c>
      <c r="W488" s="232">
        <v>18885</v>
      </c>
      <c r="X488" s="233">
        <v>-0.332284411130361</v>
      </c>
      <c r="Y488" s="232">
        <v>51096</v>
      </c>
      <c r="Z488" s="233">
        <v>1.3467679552531919E-2</v>
      </c>
      <c r="AA488" s="232">
        <v>35959</v>
      </c>
      <c r="AB488" s="233">
        <v>0.16082900216289508</v>
      </c>
      <c r="AC488" s="232">
        <v>7625</v>
      </c>
      <c r="AD488" s="233">
        <v>-0.15624654199402455</v>
      </c>
      <c r="AE488" s="232">
        <v>10317</v>
      </c>
      <c r="AF488" s="233">
        <v>-0.31851509346720386</v>
      </c>
      <c r="AG488" s="232">
        <v>0</v>
      </c>
      <c r="AH488" s="233" t="s">
        <v>121</v>
      </c>
      <c r="AI488" s="232">
        <v>0</v>
      </c>
      <c r="AJ488" s="233" t="s">
        <v>121</v>
      </c>
      <c r="AK488" s="232">
        <v>15152</v>
      </c>
      <c r="AL488" s="233">
        <v>0.16535917551145984</v>
      </c>
      <c r="AM488" s="232">
        <v>4515</v>
      </c>
      <c r="AN488" s="233">
        <v>-0.27177419354838706</v>
      </c>
      <c r="AO488" s="232">
        <v>3694</v>
      </c>
      <c r="AP488" s="233">
        <v>-5.7172026544155208E-2</v>
      </c>
      <c r="AQ488" s="232">
        <v>3597</v>
      </c>
      <c r="AR488" s="233">
        <v>-0.10722263588979897</v>
      </c>
      <c r="AS488" s="232">
        <v>947440.96180575225</v>
      </c>
      <c r="AT488" s="233">
        <v>-2.8710978858151992E-2</v>
      </c>
      <c r="AU488" s="234">
        <v>1322002.9699503197</v>
      </c>
      <c r="AV488" s="235">
        <v>-1.8545170985587944E-2</v>
      </c>
    </row>
    <row r="489" spans="2:48" s="216" customFormat="1" x14ac:dyDescent="0.2">
      <c r="B489" s="43" t="s">
        <v>49</v>
      </c>
      <c r="C489" s="223">
        <v>24343</v>
      </c>
      <c r="D489" s="236"/>
      <c r="E489" s="223">
        <v>4779</v>
      </c>
      <c r="F489" s="236"/>
      <c r="G489" s="223">
        <v>3722</v>
      </c>
      <c r="H489" s="236"/>
      <c r="I489" s="223">
        <v>26001</v>
      </c>
      <c r="J489" s="236"/>
      <c r="K489" s="223">
        <v>4037</v>
      </c>
      <c r="L489" s="236"/>
      <c r="M489" s="223">
        <v>28300</v>
      </c>
      <c r="N489" s="236"/>
      <c r="O489" s="223">
        <v>0</v>
      </c>
      <c r="P489" s="236"/>
      <c r="Q489" s="223">
        <v>1513</v>
      </c>
      <c r="R489" s="236"/>
      <c r="S489" s="223">
        <v>32064</v>
      </c>
      <c r="T489" s="236"/>
      <c r="U489" s="223">
        <v>14188</v>
      </c>
      <c r="V489" s="236"/>
      <c r="W489" s="223">
        <v>3274</v>
      </c>
      <c r="X489" s="236"/>
      <c r="Y489" s="223">
        <v>8110</v>
      </c>
      <c r="Z489" s="236"/>
      <c r="AA489" s="223">
        <v>6492</v>
      </c>
      <c r="AB489" s="236"/>
      <c r="AC489" s="223">
        <v>878</v>
      </c>
      <c r="AD489" s="236"/>
      <c r="AE489" s="223">
        <v>1311</v>
      </c>
      <c r="AF489" s="236"/>
      <c r="AG489" s="223">
        <v>0</v>
      </c>
      <c r="AH489" s="236"/>
      <c r="AI489" s="223">
        <v>0</v>
      </c>
      <c r="AJ489" s="236"/>
      <c r="AK489" s="223">
        <v>1519</v>
      </c>
      <c r="AL489" s="236"/>
      <c r="AM489" s="223">
        <v>319</v>
      </c>
      <c r="AN489" s="236"/>
      <c r="AO489" s="223">
        <v>228</v>
      </c>
      <c r="AP489" s="236"/>
      <c r="AQ489" s="223">
        <v>287</v>
      </c>
      <c r="AR489" s="236"/>
      <c r="AS489" s="223">
        <v>104958</v>
      </c>
      <c r="AT489" s="236"/>
      <c r="AU489" s="225">
        <v>129301</v>
      </c>
      <c r="AV489" s="225"/>
    </row>
    <row r="490" spans="2:48" s="216" customFormat="1" x14ac:dyDescent="0.2">
      <c r="B490" s="43" t="s">
        <v>50</v>
      </c>
      <c r="C490" s="223">
        <v>23329</v>
      </c>
      <c r="D490" s="236"/>
      <c r="E490" s="223">
        <v>4772</v>
      </c>
      <c r="F490" s="236"/>
      <c r="G490" s="223">
        <v>3514</v>
      </c>
      <c r="H490" s="236"/>
      <c r="I490" s="223">
        <v>24710</v>
      </c>
      <c r="J490" s="236"/>
      <c r="K490" s="223">
        <v>4689</v>
      </c>
      <c r="L490" s="236"/>
      <c r="M490" s="223">
        <v>31929</v>
      </c>
      <c r="N490" s="236"/>
      <c r="O490" s="223">
        <v>0</v>
      </c>
      <c r="P490" s="236"/>
      <c r="Q490" s="223">
        <v>1055</v>
      </c>
      <c r="R490" s="236"/>
      <c r="S490" s="223">
        <v>29183</v>
      </c>
      <c r="T490" s="236"/>
      <c r="U490" s="223">
        <v>12008</v>
      </c>
      <c r="V490" s="236"/>
      <c r="W490" s="223">
        <v>3017</v>
      </c>
      <c r="X490" s="236"/>
      <c r="Y490" s="223">
        <v>8756</v>
      </c>
      <c r="Z490" s="236"/>
      <c r="AA490" s="223">
        <v>5402</v>
      </c>
      <c r="AB490" s="236"/>
      <c r="AC490" s="223">
        <v>879</v>
      </c>
      <c r="AD490" s="236"/>
      <c r="AE490" s="223">
        <v>2449</v>
      </c>
      <c r="AF490" s="236"/>
      <c r="AG490" s="223">
        <v>0</v>
      </c>
      <c r="AH490" s="236"/>
      <c r="AI490" s="223">
        <v>0</v>
      </c>
      <c r="AJ490" s="236"/>
      <c r="AK490" s="223">
        <v>1062</v>
      </c>
      <c r="AL490" s="236"/>
      <c r="AM490" s="223">
        <v>363</v>
      </c>
      <c r="AN490" s="236"/>
      <c r="AO490" s="223">
        <v>198</v>
      </c>
      <c r="AP490" s="236"/>
      <c r="AQ490" s="223">
        <v>335</v>
      </c>
      <c r="AR490" s="236"/>
      <c r="AS490" s="223">
        <v>105138</v>
      </c>
      <c r="AT490" s="236"/>
      <c r="AU490" s="225">
        <v>128467</v>
      </c>
      <c r="AV490" s="225"/>
    </row>
    <row r="491" spans="2:48" s="216" customFormat="1" x14ac:dyDescent="0.2">
      <c r="B491" s="43" t="s">
        <v>51</v>
      </c>
      <c r="C491" s="223">
        <v>32431</v>
      </c>
      <c r="D491" s="236"/>
      <c r="E491" s="223">
        <v>7402</v>
      </c>
      <c r="F491" s="236"/>
      <c r="G491" s="223">
        <v>3081</v>
      </c>
      <c r="H491" s="236"/>
      <c r="I491" s="223">
        <v>15752</v>
      </c>
      <c r="J491" s="236"/>
      <c r="K491" s="223">
        <v>7097</v>
      </c>
      <c r="L491" s="236"/>
      <c r="M491" s="223">
        <v>31981</v>
      </c>
      <c r="N491" s="236"/>
      <c r="O491" s="223">
        <v>0</v>
      </c>
      <c r="P491" s="236"/>
      <c r="Q491" s="223">
        <v>1511</v>
      </c>
      <c r="R491" s="236"/>
      <c r="S491" s="223">
        <v>16694</v>
      </c>
      <c r="T491" s="236"/>
      <c r="U491" s="223">
        <v>7764</v>
      </c>
      <c r="V491" s="236"/>
      <c r="W491" s="223">
        <v>3363</v>
      </c>
      <c r="X491" s="236"/>
      <c r="Y491" s="223">
        <v>4443</v>
      </c>
      <c r="Z491" s="236"/>
      <c r="AA491" s="223">
        <v>1124</v>
      </c>
      <c r="AB491" s="236"/>
      <c r="AC491" s="223">
        <v>724</v>
      </c>
      <c r="AD491" s="236"/>
      <c r="AE491" s="223">
        <v>1961</v>
      </c>
      <c r="AF491" s="236"/>
      <c r="AG491" s="223">
        <v>0</v>
      </c>
      <c r="AH491" s="236"/>
      <c r="AI491" s="223">
        <v>0</v>
      </c>
      <c r="AJ491" s="236"/>
      <c r="AK491" s="223">
        <v>1161</v>
      </c>
      <c r="AL491" s="236"/>
      <c r="AM491" s="223">
        <v>350</v>
      </c>
      <c r="AN491" s="236"/>
      <c r="AO491" s="223">
        <v>349</v>
      </c>
      <c r="AP491" s="236"/>
      <c r="AQ491" s="223">
        <v>331</v>
      </c>
      <c r="AR491" s="236"/>
      <c r="AS491" s="223">
        <v>88394</v>
      </c>
      <c r="AT491" s="236"/>
      <c r="AU491" s="225">
        <v>120825</v>
      </c>
      <c r="AV491" s="225"/>
    </row>
    <row r="492" spans="2:48" s="216" customFormat="1" x14ac:dyDescent="0.2">
      <c r="B492" s="43" t="s">
        <v>52</v>
      </c>
      <c r="C492" s="223">
        <v>44734</v>
      </c>
      <c r="D492" s="236"/>
      <c r="E492" s="223">
        <v>5923</v>
      </c>
      <c r="F492" s="236"/>
      <c r="G492" s="223">
        <v>2978</v>
      </c>
      <c r="H492" s="236"/>
      <c r="I492" s="223">
        <v>12949</v>
      </c>
      <c r="J492" s="236"/>
      <c r="K492" s="223">
        <v>6543</v>
      </c>
      <c r="L492" s="236"/>
      <c r="M492" s="223">
        <v>27637</v>
      </c>
      <c r="N492" s="236"/>
      <c r="O492" s="223">
        <v>0</v>
      </c>
      <c r="P492" s="236"/>
      <c r="Q492" s="223">
        <v>1417</v>
      </c>
      <c r="R492" s="236"/>
      <c r="S492" s="223">
        <v>3829</v>
      </c>
      <c r="T492" s="236"/>
      <c r="U492" s="223">
        <v>1136</v>
      </c>
      <c r="V492" s="236"/>
      <c r="W492" s="223">
        <v>1138</v>
      </c>
      <c r="X492" s="236"/>
      <c r="Y492" s="223">
        <v>1531</v>
      </c>
      <c r="Z492" s="236"/>
      <c r="AA492" s="223">
        <v>24</v>
      </c>
      <c r="AB492" s="236"/>
      <c r="AC492" s="223">
        <v>512</v>
      </c>
      <c r="AD492" s="236"/>
      <c r="AE492" s="223">
        <v>1272</v>
      </c>
      <c r="AF492" s="236"/>
      <c r="AG492" s="223">
        <v>0</v>
      </c>
      <c r="AH492" s="236"/>
      <c r="AI492" s="223">
        <v>0</v>
      </c>
      <c r="AJ492" s="236"/>
      <c r="AK492" s="223">
        <v>1169</v>
      </c>
      <c r="AL492" s="236"/>
      <c r="AM492" s="223">
        <v>315</v>
      </c>
      <c r="AN492" s="236"/>
      <c r="AO492" s="223">
        <v>473</v>
      </c>
      <c r="AP492" s="236"/>
      <c r="AQ492" s="223">
        <v>352</v>
      </c>
      <c r="AR492" s="236"/>
      <c r="AS492" s="223">
        <v>65369</v>
      </c>
      <c r="AT492" s="236"/>
      <c r="AU492" s="225">
        <v>110103</v>
      </c>
      <c r="AV492" s="225"/>
    </row>
    <row r="493" spans="2:48" s="216" customFormat="1" x14ac:dyDescent="0.2">
      <c r="B493" s="43" t="s">
        <v>53</v>
      </c>
      <c r="C493" s="223">
        <v>56447</v>
      </c>
      <c r="D493" s="236"/>
      <c r="E493" s="223">
        <v>6045</v>
      </c>
      <c r="F493" s="236"/>
      <c r="G493" s="223">
        <v>5306</v>
      </c>
      <c r="H493" s="236"/>
      <c r="I493" s="223">
        <v>13426</v>
      </c>
      <c r="J493" s="236"/>
      <c r="K493" s="223">
        <v>7659</v>
      </c>
      <c r="L493" s="236"/>
      <c r="M493" s="223">
        <v>33495</v>
      </c>
      <c r="N493" s="236"/>
      <c r="O493" s="223">
        <v>0</v>
      </c>
      <c r="P493" s="236"/>
      <c r="Q493" s="223">
        <v>1874</v>
      </c>
      <c r="R493" s="236"/>
      <c r="S493" s="223">
        <v>1084</v>
      </c>
      <c r="T493" s="236"/>
      <c r="U493" s="223">
        <v>60</v>
      </c>
      <c r="V493" s="236"/>
      <c r="W493" s="223">
        <v>304</v>
      </c>
      <c r="X493" s="236"/>
      <c r="Y493" s="223">
        <v>704</v>
      </c>
      <c r="Z493" s="236"/>
      <c r="AA493" s="223">
        <v>16</v>
      </c>
      <c r="AB493" s="236"/>
      <c r="AC493" s="223">
        <v>581</v>
      </c>
      <c r="AD493" s="236"/>
      <c r="AE493" s="223">
        <v>1276</v>
      </c>
      <c r="AF493" s="236"/>
      <c r="AG493" s="223">
        <v>0</v>
      </c>
      <c r="AH493" s="236"/>
      <c r="AI493" s="223">
        <v>0</v>
      </c>
      <c r="AJ493" s="236"/>
      <c r="AK493" s="223">
        <v>1583</v>
      </c>
      <c r="AL493" s="236"/>
      <c r="AM493" s="223">
        <v>228</v>
      </c>
      <c r="AN493" s="236"/>
      <c r="AO493" s="223">
        <v>547</v>
      </c>
      <c r="AP493" s="236"/>
      <c r="AQ493" s="223">
        <v>375</v>
      </c>
      <c r="AR493" s="236"/>
      <c r="AS493" s="223">
        <v>73479</v>
      </c>
      <c r="AT493" s="236"/>
      <c r="AU493" s="225">
        <v>129926</v>
      </c>
      <c r="AV493" s="225"/>
    </row>
    <row r="494" spans="2:48" s="216" customFormat="1" x14ac:dyDescent="0.2">
      <c r="B494" s="43" t="s">
        <v>54</v>
      </c>
      <c r="C494" s="223">
        <v>46722</v>
      </c>
      <c r="D494" s="236"/>
      <c r="E494" s="223">
        <v>5455</v>
      </c>
      <c r="F494" s="236"/>
      <c r="G494" s="223">
        <v>6116</v>
      </c>
      <c r="H494" s="236"/>
      <c r="I494" s="223">
        <v>13120</v>
      </c>
      <c r="J494" s="236"/>
      <c r="K494" s="223">
        <v>8055</v>
      </c>
      <c r="L494" s="236"/>
      <c r="M494" s="223">
        <v>29761</v>
      </c>
      <c r="N494" s="236"/>
      <c r="O494" s="223">
        <v>0</v>
      </c>
      <c r="P494" s="236"/>
      <c r="Q494" s="223">
        <v>1100</v>
      </c>
      <c r="R494" s="236"/>
      <c r="S494" s="223">
        <v>2999</v>
      </c>
      <c r="T494" s="236"/>
      <c r="U494" s="223">
        <v>69</v>
      </c>
      <c r="V494" s="236"/>
      <c r="W494" s="223">
        <v>2253</v>
      </c>
      <c r="X494" s="236"/>
      <c r="Y494" s="223">
        <v>635</v>
      </c>
      <c r="Z494" s="236"/>
      <c r="AA494" s="223">
        <v>42</v>
      </c>
      <c r="AB494" s="236"/>
      <c r="AC494" s="223">
        <v>636</v>
      </c>
      <c r="AD494" s="236"/>
      <c r="AE494" s="223">
        <v>1137</v>
      </c>
      <c r="AF494" s="236"/>
      <c r="AG494" s="223">
        <v>0</v>
      </c>
      <c r="AH494" s="236"/>
      <c r="AI494" s="223">
        <v>0</v>
      </c>
      <c r="AJ494" s="236"/>
      <c r="AK494" s="223">
        <v>1522</v>
      </c>
      <c r="AL494" s="236"/>
      <c r="AM494" s="223">
        <v>432</v>
      </c>
      <c r="AN494" s="236"/>
      <c r="AO494" s="223">
        <v>369</v>
      </c>
      <c r="AP494" s="236"/>
      <c r="AQ494" s="223">
        <v>385</v>
      </c>
      <c r="AR494" s="236"/>
      <c r="AS494" s="223">
        <v>71087</v>
      </c>
      <c r="AT494" s="236"/>
      <c r="AU494" s="225">
        <v>117809</v>
      </c>
      <c r="AV494" s="225"/>
    </row>
    <row r="495" spans="2:48" s="216" customFormat="1" x14ac:dyDescent="0.2">
      <c r="B495" s="43" t="s">
        <v>55</v>
      </c>
      <c r="C495" s="223">
        <v>27120</v>
      </c>
      <c r="D495" s="236"/>
      <c r="E495" s="223">
        <v>1955</v>
      </c>
      <c r="F495" s="236"/>
      <c r="G495" s="223">
        <v>2795</v>
      </c>
      <c r="H495" s="236"/>
      <c r="I495" s="223">
        <v>8163</v>
      </c>
      <c r="J495" s="236"/>
      <c r="K495" s="223">
        <v>5387</v>
      </c>
      <c r="L495" s="236"/>
      <c r="M495" s="223">
        <v>25642</v>
      </c>
      <c r="N495" s="236"/>
      <c r="O495" s="223">
        <v>0</v>
      </c>
      <c r="P495" s="236"/>
      <c r="Q495" s="223">
        <v>895</v>
      </c>
      <c r="R495" s="236"/>
      <c r="S495" s="223">
        <v>2323</v>
      </c>
      <c r="T495" s="236"/>
      <c r="U495" s="223">
        <v>767</v>
      </c>
      <c r="V495" s="236"/>
      <c r="W495" s="223">
        <v>250</v>
      </c>
      <c r="X495" s="236"/>
      <c r="Y495" s="223">
        <v>1233</v>
      </c>
      <c r="Z495" s="236"/>
      <c r="AA495" s="223">
        <v>73</v>
      </c>
      <c r="AB495" s="236"/>
      <c r="AC495" s="223">
        <v>450</v>
      </c>
      <c r="AD495" s="236"/>
      <c r="AE495" s="223">
        <v>453</v>
      </c>
      <c r="AF495" s="236"/>
      <c r="AG495" s="223">
        <v>0</v>
      </c>
      <c r="AH495" s="236"/>
      <c r="AI495" s="223">
        <v>0</v>
      </c>
      <c r="AJ495" s="236"/>
      <c r="AK495" s="223">
        <v>1160</v>
      </c>
      <c r="AL495" s="236"/>
      <c r="AM495" s="223">
        <v>293</v>
      </c>
      <c r="AN495" s="236"/>
      <c r="AO495" s="223">
        <v>306</v>
      </c>
      <c r="AP495" s="236"/>
      <c r="AQ495" s="223">
        <v>286</v>
      </c>
      <c r="AR495" s="236"/>
      <c r="AS495" s="223">
        <v>50108</v>
      </c>
      <c r="AT495" s="236"/>
      <c r="AU495" s="225">
        <v>77228</v>
      </c>
      <c r="AV495" s="225"/>
    </row>
    <row r="496" spans="2:48" s="216" customFormat="1" x14ac:dyDescent="0.2">
      <c r="B496" s="43" t="s">
        <v>56</v>
      </c>
      <c r="C496" s="223">
        <v>24221</v>
      </c>
      <c r="D496" s="236"/>
      <c r="E496" s="223">
        <v>1933</v>
      </c>
      <c r="F496" s="236"/>
      <c r="G496" s="223">
        <v>3309</v>
      </c>
      <c r="H496" s="236"/>
      <c r="I496" s="223">
        <v>9821</v>
      </c>
      <c r="J496" s="236"/>
      <c r="K496" s="223">
        <v>9066</v>
      </c>
      <c r="L496" s="236"/>
      <c r="M496" s="223">
        <v>24666</v>
      </c>
      <c r="N496" s="236"/>
      <c r="O496" s="223">
        <v>0</v>
      </c>
      <c r="P496" s="236"/>
      <c r="Q496" s="223">
        <v>1021</v>
      </c>
      <c r="R496" s="236"/>
      <c r="S496" s="223">
        <v>2843</v>
      </c>
      <c r="T496" s="236"/>
      <c r="U496" s="223">
        <v>750</v>
      </c>
      <c r="V496" s="236"/>
      <c r="W496" s="223">
        <v>205</v>
      </c>
      <c r="X496" s="236"/>
      <c r="Y496" s="223">
        <v>1325</v>
      </c>
      <c r="Z496" s="236"/>
      <c r="AA496" s="223">
        <v>563</v>
      </c>
      <c r="AB496" s="236"/>
      <c r="AC496" s="223">
        <v>467</v>
      </c>
      <c r="AD496" s="236"/>
      <c r="AE496" s="223">
        <v>449</v>
      </c>
      <c r="AF496" s="236"/>
      <c r="AG496" s="223">
        <v>0</v>
      </c>
      <c r="AH496" s="236"/>
      <c r="AI496" s="223">
        <v>0</v>
      </c>
      <c r="AJ496" s="236"/>
      <c r="AK496" s="223">
        <v>760</v>
      </c>
      <c r="AL496" s="236"/>
      <c r="AM496" s="223">
        <v>527</v>
      </c>
      <c r="AN496" s="236"/>
      <c r="AO496" s="223">
        <v>348</v>
      </c>
      <c r="AP496" s="236"/>
      <c r="AQ496" s="223">
        <v>329</v>
      </c>
      <c r="AR496" s="236"/>
      <c r="AS496" s="223">
        <v>55539</v>
      </c>
      <c r="AT496" s="236"/>
      <c r="AU496" s="225">
        <v>79760</v>
      </c>
      <c r="AV496" s="225"/>
    </row>
    <row r="497" spans="2:48" s="216" customFormat="1" x14ac:dyDescent="0.2">
      <c r="B497" s="43" t="s">
        <v>58</v>
      </c>
      <c r="C497" s="223">
        <v>24076</v>
      </c>
      <c r="D497" s="236"/>
      <c r="E497" s="223">
        <v>2686</v>
      </c>
      <c r="F497" s="236"/>
      <c r="G497" s="223">
        <v>3147</v>
      </c>
      <c r="H497" s="236"/>
      <c r="I497" s="223">
        <v>14855</v>
      </c>
      <c r="J497" s="236"/>
      <c r="K497" s="223">
        <v>12183</v>
      </c>
      <c r="L497" s="236"/>
      <c r="M497" s="223">
        <v>22037</v>
      </c>
      <c r="N497" s="236"/>
      <c r="O497" s="223">
        <v>0</v>
      </c>
      <c r="P497" s="236"/>
      <c r="Q497" s="223">
        <v>1072</v>
      </c>
      <c r="R497" s="236"/>
      <c r="S497" s="223">
        <v>9028</v>
      </c>
      <c r="T497" s="236"/>
      <c r="U497" s="223">
        <v>3863</v>
      </c>
      <c r="V497" s="236"/>
      <c r="W497" s="223">
        <v>862</v>
      </c>
      <c r="X497" s="236"/>
      <c r="Y497" s="223">
        <v>2839</v>
      </c>
      <c r="Z497" s="236"/>
      <c r="AA497" s="223">
        <v>1464</v>
      </c>
      <c r="AB497" s="236"/>
      <c r="AC497" s="223">
        <v>708</v>
      </c>
      <c r="AD497" s="236"/>
      <c r="AE497" s="223">
        <v>838</v>
      </c>
      <c r="AF497" s="236"/>
      <c r="AG497" s="223">
        <v>0</v>
      </c>
      <c r="AH497" s="236"/>
      <c r="AI497" s="223">
        <v>0</v>
      </c>
      <c r="AJ497" s="236"/>
      <c r="AK497" s="223">
        <v>626</v>
      </c>
      <c r="AL497" s="236"/>
      <c r="AM497" s="223">
        <v>499</v>
      </c>
      <c r="AN497" s="236"/>
      <c r="AO497" s="223">
        <v>284</v>
      </c>
      <c r="AP497" s="236"/>
      <c r="AQ497" s="223">
        <v>349</v>
      </c>
      <c r="AR497" s="236"/>
      <c r="AS497" s="223">
        <v>68312</v>
      </c>
      <c r="AT497" s="236"/>
      <c r="AU497" s="225">
        <v>92388</v>
      </c>
      <c r="AV497" s="225"/>
    </row>
    <row r="498" spans="2:48" s="216" customFormat="1" x14ac:dyDescent="0.2">
      <c r="B498" s="43" t="s">
        <v>59</v>
      </c>
      <c r="C498" s="223">
        <v>28830</v>
      </c>
      <c r="D498" s="236"/>
      <c r="E498" s="223">
        <v>4810</v>
      </c>
      <c r="F498" s="236"/>
      <c r="G498" s="223">
        <v>3326</v>
      </c>
      <c r="H498" s="236"/>
      <c r="I498" s="223">
        <v>25531</v>
      </c>
      <c r="J498" s="236"/>
      <c r="K498" s="223">
        <v>6915</v>
      </c>
      <c r="L498" s="236"/>
      <c r="M498" s="223">
        <v>21075</v>
      </c>
      <c r="N498" s="236"/>
      <c r="O498" s="223">
        <v>0</v>
      </c>
      <c r="P498" s="236"/>
      <c r="Q498" s="223">
        <v>1086</v>
      </c>
      <c r="R498" s="236"/>
      <c r="S498" s="223">
        <v>29425</v>
      </c>
      <c r="T498" s="236"/>
      <c r="U498" s="223">
        <v>14270</v>
      </c>
      <c r="V498" s="236"/>
      <c r="W498" s="223">
        <v>4104</v>
      </c>
      <c r="X498" s="236"/>
      <c r="Y498" s="223">
        <v>6420</v>
      </c>
      <c r="Z498" s="236"/>
      <c r="AA498" s="223">
        <v>4631</v>
      </c>
      <c r="AB498" s="236"/>
      <c r="AC498" s="223">
        <v>817</v>
      </c>
      <c r="AD498" s="236"/>
      <c r="AE498" s="223">
        <v>1187</v>
      </c>
      <c r="AF498" s="236"/>
      <c r="AG498" s="223">
        <v>0</v>
      </c>
      <c r="AH498" s="236"/>
      <c r="AI498" s="223">
        <v>0</v>
      </c>
      <c r="AJ498" s="236"/>
      <c r="AK498" s="223">
        <v>668</v>
      </c>
      <c r="AL498" s="236"/>
      <c r="AM498" s="223">
        <v>646</v>
      </c>
      <c r="AN498" s="236"/>
      <c r="AO498" s="223">
        <v>299</v>
      </c>
      <c r="AP498" s="236"/>
      <c r="AQ498" s="223">
        <v>421</v>
      </c>
      <c r="AR498" s="236"/>
      <c r="AS498" s="223">
        <v>96206</v>
      </c>
      <c r="AT498" s="236"/>
      <c r="AU498" s="225">
        <v>125036</v>
      </c>
      <c r="AV498" s="225"/>
    </row>
    <row r="499" spans="2:48" s="216" customFormat="1" x14ac:dyDescent="0.2">
      <c r="B499" s="43" t="s">
        <v>60</v>
      </c>
      <c r="C499" s="223">
        <v>18966</v>
      </c>
      <c r="D499" s="236"/>
      <c r="E499" s="223">
        <v>4267</v>
      </c>
      <c r="F499" s="236"/>
      <c r="G499" s="223">
        <v>4369</v>
      </c>
      <c r="H499" s="236"/>
      <c r="I499" s="223">
        <v>21140</v>
      </c>
      <c r="J499" s="236"/>
      <c r="K499" s="223">
        <v>9918</v>
      </c>
      <c r="L499" s="236"/>
      <c r="M499" s="223">
        <v>20112</v>
      </c>
      <c r="N499" s="236"/>
      <c r="O499" s="223">
        <v>0</v>
      </c>
      <c r="P499" s="236"/>
      <c r="Q499" s="223">
        <v>1100</v>
      </c>
      <c r="R499" s="236"/>
      <c r="S499" s="223">
        <v>28733</v>
      </c>
      <c r="T499" s="236"/>
      <c r="U499" s="223">
        <v>12759</v>
      </c>
      <c r="V499" s="236"/>
      <c r="W499" s="223">
        <v>4369</v>
      </c>
      <c r="X499" s="236"/>
      <c r="Y499" s="223">
        <v>6543</v>
      </c>
      <c r="Z499" s="236"/>
      <c r="AA499" s="223">
        <v>5062</v>
      </c>
      <c r="AB499" s="236"/>
      <c r="AC499" s="223">
        <v>1047</v>
      </c>
      <c r="AD499" s="236"/>
      <c r="AE499" s="223">
        <v>1453</v>
      </c>
      <c r="AF499" s="236"/>
      <c r="AG499" s="223">
        <v>0</v>
      </c>
      <c r="AH499" s="236"/>
      <c r="AI499" s="223">
        <v>0</v>
      </c>
      <c r="AJ499" s="236"/>
      <c r="AK499" s="223">
        <v>716</v>
      </c>
      <c r="AL499" s="236"/>
      <c r="AM499" s="223">
        <v>827</v>
      </c>
      <c r="AN499" s="236"/>
      <c r="AO499" s="223">
        <v>243</v>
      </c>
      <c r="AP499" s="236"/>
      <c r="AQ499" s="223">
        <v>284</v>
      </c>
      <c r="AR499" s="236"/>
      <c r="AS499" s="223">
        <v>94209</v>
      </c>
      <c r="AT499" s="236"/>
      <c r="AU499" s="225">
        <v>113175</v>
      </c>
      <c r="AV499" s="225"/>
    </row>
    <row r="500" spans="2:48" s="216" customFormat="1" x14ac:dyDescent="0.2">
      <c r="B500" s="43" t="s">
        <v>61</v>
      </c>
      <c r="C500" s="223">
        <v>20317</v>
      </c>
      <c r="D500" s="236"/>
      <c r="E500" s="223">
        <v>5132</v>
      </c>
      <c r="F500" s="236"/>
      <c r="G500" s="223">
        <v>5123</v>
      </c>
      <c r="H500" s="236"/>
      <c r="I500" s="223">
        <v>24034</v>
      </c>
      <c r="J500" s="236"/>
      <c r="K500" s="223">
        <v>6555</v>
      </c>
      <c r="L500" s="236"/>
      <c r="M500" s="223">
        <v>19854</v>
      </c>
      <c r="N500" s="236"/>
      <c r="O500" s="223">
        <v>0</v>
      </c>
      <c r="P500" s="236"/>
      <c r="Q500" s="223">
        <v>1107</v>
      </c>
      <c r="R500" s="236"/>
      <c r="S500" s="223">
        <v>35126</v>
      </c>
      <c r="T500" s="236"/>
      <c r="U500" s="223">
        <v>16020</v>
      </c>
      <c r="V500" s="236"/>
      <c r="W500" s="223">
        <v>5144</v>
      </c>
      <c r="X500" s="236"/>
      <c r="Y500" s="223">
        <v>7878</v>
      </c>
      <c r="Z500" s="236"/>
      <c r="AA500" s="223">
        <v>6084</v>
      </c>
      <c r="AB500" s="236"/>
      <c r="AC500" s="223">
        <v>1338</v>
      </c>
      <c r="AD500" s="236"/>
      <c r="AE500" s="223">
        <v>1353</v>
      </c>
      <c r="AF500" s="236"/>
      <c r="AG500" s="223">
        <v>0</v>
      </c>
      <c r="AH500" s="236"/>
      <c r="AI500" s="223">
        <v>0</v>
      </c>
      <c r="AJ500" s="236"/>
      <c r="AK500" s="223">
        <v>1056</v>
      </c>
      <c r="AL500" s="236"/>
      <c r="AM500" s="223">
        <v>1401</v>
      </c>
      <c r="AN500" s="236"/>
      <c r="AO500" s="223">
        <v>274</v>
      </c>
      <c r="AP500" s="236"/>
      <c r="AQ500" s="223">
        <v>295</v>
      </c>
      <c r="AR500" s="236"/>
      <c r="AS500" s="223">
        <v>102648</v>
      </c>
      <c r="AT500" s="236"/>
      <c r="AU500" s="225">
        <v>122965</v>
      </c>
      <c r="AV500" s="225"/>
    </row>
    <row r="501" spans="2:48" s="216" customFormat="1" x14ac:dyDescent="0.25">
      <c r="B501" s="145">
        <v>1978</v>
      </c>
      <c r="C501" s="232">
        <v>371536</v>
      </c>
      <c r="D501" s="233"/>
      <c r="E501" s="232">
        <v>55159</v>
      </c>
      <c r="F501" s="233"/>
      <c r="G501" s="232">
        <v>46786</v>
      </c>
      <c r="H501" s="233"/>
      <c r="I501" s="232">
        <v>209502</v>
      </c>
      <c r="J501" s="233"/>
      <c r="K501" s="232">
        <v>88104</v>
      </c>
      <c r="L501" s="233"/>
      <c r="M501" s="232">
        <v>316489</v>
      </c>
      <c r="N501" s="233"/>
      <c r="O501" s="232">
        <v>0</v>
      </c>
      <c r="P501" s="233"/>
      <c r="Q501" s="232">
        <v>14751</v>
      </c>
      <c r="R501" s="233"/>
      <c r="S501" s="232">
        <v>193331</v>
      </c>
      <c r="T501" s="233"/>
      <c r="U501" s="232">
        <v>83654</v>
      </c>
      <c r="V501" s="233"/>
      <c r="W501" s="232">
        <v>28283</v>
      </c>
      <c r="X501" s="233"/>
      <c r="Y501" s="232">
        <v>50417</v>
      </c>
      <c r="Z501" s="233"/>
      <c r="AA501" s="232">
        <v>30977</v>
      </c>
      <c r="AB501" s="233"/>
      <c r="AC501" s="232">
        <v>9037</v>
      </c>
      <c r="AD501" s="233"/>
      <c r="AE501" s="232">
        <v>15139</v>
      </c>
      <c r="AF501" s="233"/>
      <c r="AG501" s="232">
        <v>0</v>
      </c>
      <c r="AH501" s="233"/>
      <c r="AI501" s="232">
        <v>0</v>
      </c>
      <c r="AJ501" s="233"/>
      <c r="AK501" s="232">
        <v>13002</v>
      </c>
      <c r="AL501" s="233"/>
      <c r="AM501" s="232">
        <v>6200</v>
      </c>
      <c r="AN501" s="233"/>
      <c r="AO501" s="232">
        <v>3918</v>
      </c>
      <c r="AP501" s="233"/>
      <c r="AQ501" s="232">
        <v>4029</v>
      </c>
      <c r="AR501" s="233"/>
      <c r="AS501" s="232">
        <v>975447</v>
      </c>
      <c r="AT501" s="233"/>
      <c r="AU501" s="234">
        <v>1346983</v>
      </c>
      <c r="AV501" s="235"/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fitToHeight="1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2:L5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6" width="10.7109375" style="2" customWidth="1"/>
    <col min="7" max="7" width="4.855468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2" spans="1:12" ht="15" customHeight="1" x14ac:dyDescent="0.25"/>
    <row r="3" spans="1:12" ht="15" customHeight="1" x14ac:dyDescent="0.25"/>
    <row r="4" spans="1:12" ht="15" customHeight="1" x14ac:dyDescent="0.25"/>
    <row r="5" spans="1:12" ht="36" customHeight="1" x14ac:dyDescent="0.25">
      <c r="B5" s="171" t="s">
        <v>271</v>
      </c>
      <c r="C5" s="171"/>
      <c r="D5" s="171"/>
      <c r="E5" s="171"/>
      <c r="F5" s="171"/>
    </row>
    <row r="6" spans="1:12" ht="30" customHeight="1" x14ac:dyDescent="0.25">
      <c r="B6" s="237" t="s">
        <v>261</v>
      </c>
      <c r="C6" s="186" t="s">
        <v>97</v>
      </c>
      <c r="D6" s="186" t="s">
        <v>98</v>
      </c>
      <c r="E6" s="174" t="s">
        <v>99</v>
      </c>
      <c r="F6" s="172" t="s">
        <v>272</v>
      </c>
    </row>
    <row r="7" spans="1:12" ht="15" customHeight="1" x14ac:dyDescent="0.2">
      <c r="B7" s="238" t="s">
        <v>110</v>
      </c>
      <c r="C7" s="160">
        <v>922672</v>
      </c>
      <c r="D7" s="160">
        <v>893083</v>
      </c>
      <c r="E7" s="132">
        <f>(D7-C7)/C7</f>
        <v>-3.2068817521286007E-2</v>
      </c>
      <c r="F7" s="161">
        <f>D7/$D$29</f>
        <v>0.31517343161972089</v>
      </c>
      <c r="H7" s="239"/>
      <c r="I7" s="239"/>
    </row>
    <row r="8" spans="1:12" ht="15" customHeight="1" x14ac:dyDescent="0.2">
      <c r="B8" s="238" t="s">
        <v>262</v>
      </c>
      <c r="C8" s="160">
        <v>580306</v>
      </c>
      <c r="D8" s="160">
        <v>522411</v>
      </c>
      <c r="E8" s="132">
        <f>(D8-C8)/C8</f>
        <v>-9.9766330177527035E-2</v>
      </c>
      <c r="F8" s="161">
        <f>D8/$D$29</f>
        <v>0.18436143962642892</v>
      </c>
      <c r="H8" s="239"/>
      <c r="I8" s="239"/>
    </row>
    <row r="9" spans="1:12" ht="15" customHeight="1" x14ac:dyDescent="0.2">
      <c r="B9" s="238" t="s">
        <v>113</v>
      </c>
      <c r="C9" s="160">
        <v>428734</v>
      </c>
      <c r="D9" s="160">
        <v>437179</v>
      </c>
      <c r="E9" s="132">
        <f>(D9-C9)/C9</f>
        <v>1.9697528071018395E-2</v>
      </c>
      <c r="F9" s="161">
        <f>D9/$D$29</f>
        <v>0.15428264300415298</v>
      </c>
      <c r="H9" s="239"/>
      <c r="I9" s="239"/>
      <c r="J9" s="239"/>
      <c r="K9" s="239"/>
      <c r="L9" s="239"/>
    </row>
    <row r="10" spans="1:12" ht="15" customHeight="1" x14ac:dyDescent="0.2">
      <c r="A10" s="238"/>
      <c r="B10" s="238" t="s">
        <v>114</v>
      </c>
      <c r="C10" s="160">
        <v>159964</v>
      </c>
      <c r="D10" s="160">
        <v>157891</v>
      </c>
      <c r="E10" s="132">
        <f>(D10-C10)/C10</f>
        <v>-1.295916581230777E-2</v>
      </c>
      <c r="F10" s="161">
        <f>D10/$D$29</f>
        <v>5.5720519024401262E-2</v>
      </c>
      <c r="H10" s="239"/>
      <c r="I10" s="239"/>
      <c r="J10" s="239"/>
      <c r="K10" s="239"/>
      <c r="L10" s="239"/>
    </row>
    <row r="11" spans="1:12" ht="15" customHeight="1" x14ac:dyDescent="0.2">
      <c r="B11" s="238" t="s">
        <v>117</v>
      </c>
      <c r="C11" s="160">
        <v>106194</v>
      </c>
      <c r="D11" s="160">
        <v>107364</v>
      </c>
      <c r="E11" s="132">
        <f>(D11-C11)/C11</f>
        <v>1.1017571614215493E-2</v>
      </c>
      <c r="F11" s="161">
        <f>D11/$D$29</f>
        <v>3.788928947524442E-2</v>
      </c>
      <c r="L11" s="161"/>
    </row>
    <row r="12" spans="1:12" ht="15" customHeight="1" x14ac:dyDescent="0.2">
      <c r="B12" s="238" t="s">
        <v>115</v>
      </c>
      <c r="C12" s="160">
        <v>85246</v>
      </c>
      <c r="D12" s="160">
        <v>100308</v>
      </c>
      <c r="E12" s="132">
        <f>(D12-C12)/C12</f>
        <v>0.17668864228233583</v>
      </c>
      <c r="F12" s="161">
        <f>D12/$D$29</f>
        <v>3.5399191988774802E-2</v>
      </c>
      <c r="L12" s="161"/>
    </row>
    <row r="13" spans="1:12" ht="15" customHeight="1" x14ac:dyDescent="0.2">
      <c r="A13" s="238"/>
      <c r="B13" s="238" t="s">
        <v>116</v>
      </c>
      <c r="C13" s="160">
        <v>77330</v>
      </c>
      <c r="D13" s="160">
        <v>71616</v>
      </c>
      <c r="E13" s="132">
        <f>(D13-C13)/C13</f>
        <v>-7.3891115996379153E-2</v>
      </c>
      <c r="F13" s="161">
        <f>D13/$D$29</f>
        <v>2.5273642515732504E-2</v>
      </c>
      <c r="L13" s="161"/>
    </row>
    <row r="14" spans="1:12" ht="15" customHeight="1" x14ac:dyDescent="0.2">
      <c r="A14" s="238"/>
      <c r="B14" s="238" t="s">
        <v>108</v>
      </c>
      <c r="C14" s="160">
        <v>375577</v>
      </c>
      <c r="D14" s="160">
        <v>342757</v>
      </c>
      <c r="E14" s="132">
        <f>(D14-C14)/C14</f>
        <v>-8.7385542778178643E-2</v>
      </c>
      <c r="F14" s="161">
        <f>D14/$D$29</f>
        <v>0.12096064968393831</v>
      </c>
      <c r="L14" s="161"/>
    </row>
    <row r="15" spans="1:12" ht="15" customHeight="1" x14ac:dyDescent="0.2">
      <c r="B15" s="238" t="s">
        <v>106</v>
      </c>
      <c r="C15" s="160">
        <v>88236</v>
      </c>
      <c r="D15" s="160">
        <v>95205</v>
      </c>
      <c r="E15" s="132">
        <f>(D15-C15)/C15</f>
        <v>7.8981368149054806E-2</v>
      </c>
      <c r="F15" s="161">
        <f>D15/$D$29</f>
        <v>3.3598317913738733E-2</v>
      </c>
      <c r="H15" s="238"/>
      <c r="I15" s="160"/>
      <c r="J15" s="160"/>
      <c r="K15" s="239"/>
      <c r="L15" s="161"/>
    </row>
    <row r="16" spans="1:12" ht="15" customHeight="1" x14ac:dyDescent="0.2">
      <c r="A16" s="238"/>
      <c r="B16" s="238" t="s">
        <v>107</v>
      </c>
      <c r="C16" s="160">
        <v>85194</v>
      </c>
      <c r="D16" s="160">
        <v>86256</v>
      </c>
      <c r="E16" s="132">
        <f>(D16-C16)/C16</f>
        <v>1.2465666596239171E-2</v>
      </c>
      <c r="F16" s="161">
        <f>D16/$D$29</f>
        <v>3.0440171314189884E-2</v>
      </c>
      <c r="H16" s="238"/>
      <c r="I16" s="160"/>
      <c r="J16" s="160"/>
      <c r="L16" s="161"/>
    </row>
    <row r="17" spans="2:11" ht="15" customHeight="1" x14ac:dyDescent="0.2">
      <c r="B17" s="238" t="s">
        <v>109</v>
      </c>
      <c r="C17" s="160">
        <v>92792</v>
      </c>
      <c r="D17" s="160">
        <v>84168</v>
      </c>
      <c r="E17" s="132">
        <f>(D17-C17)/C17</f>
        <v>-9.2939046469523237E-2</v>
      </c>
      <c r="F17" s="161">
        <f>D17/$D$29</f>
        <v>2.970330573145908E-2</v>
      </c>
      <c r="H17" s="239"/>
      <c r="I17" s="239"/>
    </row>
    <row r="18" spans="2:11" ht="15" customHeight="1" x14ac:dyDescent="0.2">
      <c r="B18" s="238" t="s">
        <v>264</v>
      </c>
      <c r="C18" s="160">
        <v>66562</v>
      </c>
      <c r="D18" s="160">
        <v>83216</v>
      </c>
      <c r="E18" s="132">
        <f>(D18-C18)/C18</f>
        <v>0.25020281842492714</v>
      </c>
      <c r="F18" s="161">
        <f>D18/$D$29</f>
        <v>2.936734019757032E-2</v>
      </c>
      <c r="H18" s="239"/>
      <c r="I18" s="239"/>
    </row>
    <row r="19" spans="2:11" ht="15" customHeight="1" x14ac:dyDescent="0.2">
      <c r="B19" s="238" t="s">
        <v>265</v>
      </c>
      <c r="C19" s="160">
        <v>53796</v>
      </c>
      <c r="D19" s="160">
        <v>54800</v>
      </c>
      <c r="E19" s="132">
        <f>(D19-C19)/C19</f>
        <v>1.8663097628076438E-2</v>
      </c>
      <c r="F19" s="161">
        <f>D19/$D$29</f>
        <v>1.9339192496957959E-2</v>
      </c>
      <c r="H19" s="239"/>
      <c r="I19" s="239"/>
    </row>
    <row r="20" spans="2:11" ht="15" customHeight="1" x14ac:dyDescent="0.2">
      <c r="B20" s="238" t="s">
        <v>112</v>
      </c>
      <c r="C20" s="160">
        <v>54743</v>
      </c>
      <c r="D20" s="160">
        <v>51804</v>
      </c>
      <c r="E20" s="132">
        <f>(D20-C20)/C20</f>
        <v>-5.3687229417459764E-2</v>
      </c>
      <c r="F20" s="161">
        <f>D20/$D$29</f>
        <v>1.8281889199131571E-2</v>
      </c>
      <c r="H20" s="239"/>
      <c r="I20" s="239"/>
    </row>
    <row r="21" spans="2:11" ht="15" customHeight="1" x14ac:dyDescent="0.2">
      <c r="B21" s="238" t="s">
        <v>111</v>
      </c>
      <c r="C21" s="160">
        <v>38802</v>
      </c>
      <c r="D21" s="160">
        <v>38642</v>
      </c>
      <c r="E21" s="132">
        <f>(D21-C21)/C21</f>
        <v>-4.1234987887222305E-3</v>
      </c>
      <c r="F21" s="161">
        <f>D21/$D$29</f>
        <v>1.3636953950135939E-2</v>
      </c>
      <c r="H21" s="239"/>
      <c r="I21" s="239"/>
    </row>
    <row r="22" spans="2:11" ht="15" customHeight="1" x14ac:dyDescent="0.2">
      <c r="B22" s="238" t="s">
        <v>118</v>
      </c>
      <c r="C22" s="160">
        <v>24847</v>
      </c>
      <c r="D22" s="160">
        <v>29145</v>
      </c>
      <c r="E22" s="132">
        <f>(D22-C22)/C22</f>
        <v>0.17297862921076992</v>
      </c>
      <c r="F22" s="161">
        <f>D22/$D$29</f>
        <v>1.0285415425617513E-2</v>
      </c>
      <c r="H22" s="239"/>
      <c r="I22" s="239"/>
    </row>
    <row r="23" spans="2:11" ht="15" customHeight="1" x14ac:dyDescent="0.2">
      <c r="B23" s="238" t="s">
        <v>119</v>
      </c>
      <c r="C23" s="160">
        <v>21300</v>
      </c>
      <c r="D23" s="160">
        <v>20288</v>
      </c>
      <c r="E23" s="132">
        <f>(D23-C23)/C23</f>
        <v>-4.751173708920188E-2</v>
      </c>
      <c r="F23" s="161">
        <f>D23/$D$29</f>
        <v>7.1597360835453112E-3</v>
      </c>
      <c r="H23" s="239"/>
      <c r="I23" s="239"/>
    </row>
    <row r="24" spans="2:11" ht="15" customHeight="1" x14ac:dyDescent="0.2">
      <c r="B24" s="238" t="s">
        <v>266</v>
      </c>
      <c r="C24" s="160">
        <v>55019</v>
      </c>
      <c r="D24" s="160">
        <v>52460</v>
      </c>
      <c r="E24" s="132">
        <f t="shared" ref="E24:E29" si="0">(D24-C24)/C24</f>
        <v>-4.6511205220014902E-2</v>
      </c>
      <c r="F24" s="161">
        <f t="shared" ref="F24:F29" si="1">D24/$D$29</f>
        <v>1.8513394861138951E-2</v>
      </c>
      <c r="H24" s="239"/>
      <c r="I24" s="239"/>
    </row>
    <row r="25" spans="2:11" ht="15" customHeight="1" x14ac:dyDescent="0.2">
      <c r="B25" s="238" t="s">
        <v>267</v>
      </c>
      <c r="C25" s="160">
        <v>7757</v>
      </c>
      <c r="D25" s="160">
        <v>7792</v>
      </c>
      <c r="E25" s="132">
        <f t="shared" si="0"/>
        <v>4.5120536289802761E-3</v>
      </c>
      <c r="F25" s="161">
        <f t="shared" si="1"/>
        <v>2.7498355462827816E-3</v>
      </c>
      <c r="H25" s="239"/>
      <c r="I25" s="239"/>
    </row>
    <row r="26" spans="2:11" ht="15" customHeight="1" x14ac:dyDescent="0.2">
      <c r="B26" s="238" t="s">
        <v>268</v>
      </c>
      <c r="C26" s="160">
        <v>9050</v>
      </c>
      <c r="D26" s="160">
        <v>7944</v>
      </c>
      <c r="E26" s="132">
        <f t="shared" si="0"/>
        <v>-0.12220994475138122</v>
      </c>
      <c r="F26" s="161">
        <f t="shared" si="1"/>
        <v>2.8034771021137597E-3</v>
      </c>
      <c r="H26" s="239"/>
      <c r="I26" s="239"/>
    </row>
    <row r="27" spans="2:11" ht="15" customHeight="1" x14ac:dyDescent="0.2">
      <c r="B27" s="238" t="s">
        <v>269</v>
      </c>
      <c r="C27" s="160">
        <v>32596</v>
      </c>
      <c r="D27" s="160">
        <v>26474</v>
      </c>
      <c r="E27" s="132">
        <f t="shared" si="0"/>
        <v>-0.18781445576144312</v>
      </c>
      <c r="F27" s="161">
        <f t="shared" si="1"/>
        <v>9.3428062438770994E-3</v>
      </c>
      <c r="H27" s="239"/>
      <c r="I27" s="239"/>
    </row>
    <row r="28" spans="2:11" ht="15" customHeight="1" x14ac:dyDescent="0.25">
      <c r="B28" s="157" t="s">
        <v>270</v>
      </c>
      <c r="C28" s="240">
        <v>2357677</v>
      </c>
      <c r="D28" s="240">
        <v>2311213</v>
      </c>
      <c r="E28" s="132">
        <f t="shared" si="0"/>
        <v>-1.9707534153321257E-2</v>
      </c>
      <c r="F28" s="241">
        <f t="shared" si="1"/>
        <v>0.81563856037357108</v>
      </c>
      <c r="H28" s="239"/>
      <c r="I28" s="239"/>
    </row>
    <row r="29" spans="2:11" ht="15" customHeight="1" x14ac:dyDescent="0.2">
      <c r="B29" s="126" t="s">
        <v>173</v>
      </c>
      <c r="C29" s="242">
        <v>2937983</v>
      </c>
      <c r="D29" s="242">
        <v>2833624</v>
      </c>
      <c r="E29" s="243">
        <f t="shared" si="0"/>
        <v>-3.5520627587021437E-2</v>
      </c>
      <c r="F29" s="243">
        <f t="shared" si="1"/>
        <v>1</v>
      </c>
      <c r="H29" s="239"/>
      <c r="I29" s="239"/>
    </row>
    <row r="30" spans="2:11" ht="15" customHeight="1" x14ac:dyDescent="0.25">
      <c r="B30" s="184" t="s">
        <v>169</v>
      </c>
      <c r="C30" s="184"/>
      <c r="D30" s="184"/>
      <c r="E30" s="184"/>
      <c r="F30" s="184"/>
      <c r="G30" s="17"/>
      <c r="H30" s="17"/>
      <c r="I30" s="17"/>
      <c r="J30" s="17"/>
      <c r="K30" s="17"/>
    </row>
    <row r="33" spans="2:7" ht="13.5" thickBot="1" x14ac:dyDescent="0.3"/>
    <row r="34" spans="2:7" ht="29.25" customHeight="1" thickBot="1" x14ac:dyDescent="0.3">
      <c r="F34" s="46" t="s">
        <v>66</v>
      </c>
    </row>
    <row r="39" spans="2:7" x14ac:dyDescent="0.25">
      <c r="B39" s="244"/>
      <c r="C39" s="244"/>
      <c r="D39" s="244"/>
      <c r="E39" s="244"/>
      <c r="F39" s="244"/>
      <c r="G39" s="244"/>
    </row>
    <row r="40" spans="2:7" x14ac:dyDescent="0.25">
      <c r="B40" s="244"/>
      <c r="C40" s="244"/>
      <c r="D40" s="244"/>
      <c r="E40" s="244"/>
      <c r="F40" s="244"/>
      <c r="G40" s="244"/>
    </row>
    <row r="41" spans="2:7" x14ac:dyDescent="0.25">
      <c r="B41" s="244"/>
      <c r="C41" s="244"/>
      <c r="D41" s="244"/>
      <c r="E41" s="244"/>
      <c r="F41" s="244"/>
      <c r="G41" s="244"/>
    </row>
    <row r="42" spans="2:7" x14ac:dyDescent="0.2">
      <c r="B42" s="245"/>
      <c r="C42" s="246"/>
      <c r="D42" s="244"/>
      <c r="E42" s="245"/>
      <c r="F42" s="246"/>
      <c r="G42" s="244"/>
    </row>
    <row r="43" spans="2:7" x14ac:dyDescent="0.2">
      <c r="B43" s="245"/>
      <c r="C43" s="246"/>
      <c r="D43" s="244"/>
      <c r="E43" s="245"/>
      <c r="F43" s="246"/>
      <c r="G43" s="244"/>
    </row>
    <row r="44" spans="2:7" x14ac:dyDescent="0.2">
      <c r="B44" s="247"/>
      <c r="C44" s="246"/>
      <c r="D44" s="244"/>
      <c r="E44" s="247"/>
      <c r="F44" s="246"/>
      <c r="G44" s="244"/>
    </row>
    <row r="45" spans="2:7" x14ac:dyDescent="0.2">
      <c r="B45" s="247"/>
      <c r="C45" s="246"/>
      <c r="D45" s="244"/>
      <c r="E45" s="245"/>
      <c r="F45" s="246"/>
      <c r="G45" s="244"/>
    </row>
    <row r="46" spans="2:7" x14ac:dyDescent="0.2">
      <c r="B46" s="247"/>
      <c r="C46" s="246"/>
      <c r="D46" s="244"/>
      <c r="E46" s="245"/>
      <c r="F46" s="246"/>
      <c r="G46" s="244"/>
    </row>
    <row r="47" spans="2:7" x14ac:dyDescent="0.2">
      <c r="B47" s="245"/>
      <c r="C47" s="246"/>
      <c r="D47" s="244"/>
      <c r="E47" s="248"/>
      <c r="F47" s="246"/>
      <c r="G47" s="244"/>
    </row>
    <row r="48" spans="2:7" x14ac:dyDescent="0.2">
      <c r="B48" s="245"/>
      <c r="C48" s="246"/>
      <c r="D48" s="244"/>
      <c r="E48" s="248"/>
      <c r="F48" s="246"/>
      <c r="G48" s="244"/>
    </row>
    <row r="49" spans="2:7" x14ac:dyDescent="0.25">
      <c r="B49" s="248"/>
      <c r="C49" s="246"/>
      <c r="D49" s="244"/>
      <c r="E49" s="244"/>
      <c r="F49" s="244"/>
      <c r="G49" s="244"/>
    </row>
    <row r="50" spans="2:7" x14ac:dyDescent="0.25">
      <c r="B50" s="248"/>
      <c r="C50" s="246"/>
      <c r="D50" s="244"/>
      <c r="E50" s="244"/>
      <c r="F50" s="244"/>
      <c r="G50" s="244"/>
    </row>
    <row r="51" spans="2:7" x14ac:dyDescent="0.25">
      <c r="B51" s="248"/>
      <c r="C51" s="246"/>
      <c r="D51" s="244"/>
      <c r="E51" s="244"/>
      <c r="F51" s="244"/>
      <c r="G51" s="244"/>
    </row>
    <row r="52" spans="2:7" x14ac:dyDescent="0.25">
      <c r="B52" s="244"/>
      <c r="C52" s="244"/>
      <c r="D52" s="244"/>
      <c r="E52" s="244"/>
      <c r="F52" s="244"/>
      <c r="G52" s="244"/>
    </row>
    <row r="56" spans="2:7" ht="23.25" customHeight="1" x14ac:dyDescent="0.25"/>
  </sheetData>
  <mergeCells count="2">
    <mergeCell ref="B5:F5"/>
    <mergeCell ref="B30:F30"/>
  </mergeCells>
  <conditionalFormatting sqref="B7:B27">
    <cfRule type="containsText" dxfId="1835" priority="1684" operator="containsText" text="SUIZA">
      <formula>NOT(ISERROR(SEARCH("SUIZA",B7)))</formula>
    </cfRule>
    <cfRule type="containsText" dxfId="1834" priority="1685" operator="containsText" text="AUSTRIA">
      <formula>NOT(ISERROR(SEARCH("AUSTRIA",B7)))</formula>
    </cfRule>
    <cfRule type="containsText" dxfId="1833" priority="1686" operator="containsText" text="IRLANDA">
      <formula>NOT(ISERROR(SEARCH("IRLANDA",B7)))</formula>
    </cfRule>
    <cfRule type="containsText" dxfId="1832" priority="1687" operator="containsText" text="PAÍSES DEL ESTE">
      <formula>NOT(ISERROR(SEARCH("PAÍSES DEL ESTE",B7)))</formula>
    </cfRule>
    <cfRule type="containsText" dxfId="1831" priority="1688" operator="containsText" text="RUSIA">
      <formula>NOT(ISERROR(SEARCH("RUSIA",B7)))</formula>
    </cfRule>
    <cfRule type="containsText" dxfId="1830" priority="1689" operator="containsText" text="HOLANDA">
      <formula>NOT(ISERROR(SEARCH("HOLANDA",B7)))</formula>
    </cfRule>
    <cfRule type="containsText" dxfId="1829" priority="1690" operator="containsText" text="FRANCIA">
      <formula>NOT(ISERROR(SEARCH("FRANCIA",B7)))</formula>
    </cfRule>
    <cfRule type="containsText" dxfId="1828" priority="1691" operator="containsText" text="ITALIA">
      <formula>NOT(ISERROR(SEARCH("ITALIA",B7)))</formula>
    </cfRule>
    <cfRule type="containsText" dxfId="1827" priority="1692" operator="containsText" text="BÉLGICA">
      <formula>NOT(ISERROR(SEARCH("BÉLGICA",B7)))</formula>
    </cfRule>
    <cfRule type="containsText" dxfId="1826" priority="1693" operator="containsText" text="ESPAÑA">
      <formula>NOT(ISERROR(SEARCH("ESPAÑA",B7)))</formula>
    </cfRule>
    <cfRule type="containsText" dxfId="1825" priority="1694" operator="containsText" text="ALEMANIA">
      <formula>NOT(ISERROR(SEARCH("ALEMANIA",B7)))</formula>
    </cfRule>
    <cfRule type="containsText" dxfId="1824" priority="1695" operator="containsText" text="PAÍSES NÓRDICOS">
      <formula>NOT(ISERROR(SEARCH("PAÍSES NÓRDICOS",B7)))</formula>
    </cfRule>
    <cfRule type="containsText" dxfId="1823" priority="1696" operator="containsText" text="REINO UNIDO">
      <formula>NOT(ISERROR(SEARCH("REINO UNIDO",B7)))</formula>
    </cfRule>
    <cfRule type="containsText" dxfId="1822" priority="1697" operator="containsText" text="DINAMARCA">
      <formula>NOT(ISERROR(SEARCH("DINAMARCA",B7)))</formula>
    </cfRule>
    <cfRule type="containsText" dxfId="1821" priority="1698" operator="containsText" text="NORUEGA">
      <formula>NOT(ISERROR(SEARCH("NORUEGA",B7)))</formula>
    </cfRule>
    <cfRule type="containsText" dxfId="1820" priority="1699" operator="containsText" text="FINLANDIA">
      <formula>NOT(ISERROR(SEARCH("FINLANDIA",B7)))</formula>
    </cfRule>
    <cfRule type="containsText" dxfId="1819" priority="1700" operator="containsText" text="SUECIA">
      <formula>NOT(ISERROR(SEARCH("SUECIA",B7)))</formula>
    </cfRule>
  </conditionalFormatting>
  <conditionalFormatting sqref="B15:B17">
    <cfRule type="containsText" dxfId="1818" priority="1667" operator="containsText" text="SUIZA">
      <formula>NOT(ISERROR(SEARCH("SUIZA",B15)))</formula>
    </cfRule>
    <cfRule type="containsText" dxfId="1817" priority="1668" operator="containsText" text="AUSTRIA">
      <formula>NOT(ISERROR(SEARCH("AUSTRIA",B15)))</formula>
    </cfRule>
    <cfRule type="containsText" dxfId="1816" priority="1669" operator="containsText" text="IRLANDA">
      <formula>NOT(ISERROR(SEARCH("IRLANDA",B15)))</formula>
    </cfRule>
    <cfRule type="containsText" dxfId="1815" priority="1670" operator="containsText" text="PAÍSES DEL ESTE">
      <formula>NOT(ISERROR(SEARCH("PAÍSES DEL ESTE",B15)))</formula>
    </cfRule>
    <cfRule type="containsText" dxfId="1814" priority="1671" operator="containsText" text="RUSIA">
      <formula>NOT(ISERROR(SEARCH("RUSIA",B15)))</formula>
    </cfRule>
    <cfRule type="containsText" dxfId="1813" priority="1672" operator="containsText" text="HOLANDA">
      <formula>NOT(ISERROR(SEARCH("HOLANDA",B15)))</formula>
    </cfRule>
    <cfRule type="containsText" dxfId="1812" priority="1673" operator="containsText" text="FRANCIA">
      <formula>NOT(ISERROR(SEARCH("FRANCIA",B15)))</formula>
    </cfRule>
    <cfRule type="containsText" dxfId="1811" priority="1674" operator="containsText" text="ITALIA">
      <formula>NOT(ISERROR(SEARCH("ITALIA",B15)))</formula>
    </cfRule>
    <cfRule type="containsText" dxfId="1810" priority="1675" operator="containsText" text="BÉLGICA">
      <formula>NOT(ISERROR(SEARCH("BÉLGICA",B15)))</formula>
    </cfRule>
    <cfRule type="containsText" dxfId="1809" priority="1676" operator="containsText" text="ESPAÑA">
      <formula>NOT(ISERROR(SEARCH("ESPAÑA",B15)))</formula>
    </cfRule>
    <cfRule type="containsText" dxfId="1808" priority="1677" operator="containsText" text="ALEMANIA">
      <formula>NOT(ISERROR(SEARCH("ALEMANIA",B15)))</formula>
    </cfRule>
    <cfRule type="containsText" dxfId="1807" priority="1678" operator="containsText" text="PAÍSES NÓRDICOS">
      <formula>NOT(ISERROR(SEARCH("PAÍSES NÓRDICOS",B15)))</formula>
    </cfRule>
    <cfRule type="containsText" dxfId="1806" priority="1679" operator="containsText" text="REINO UNIDO">
      <formula>NOT(ISERROR(SEARCH("REINO UNIDO",B15)))</formula>
    </cfRule>
    <cfRule type="containsText" dxfId="1805" priority="1680" operator="containsText" text="DINAMARCA">
      <formula>NOT(ISERROR(SEARCH("DINAMARCA",B15)))</formula>
    </cfRule>
    <cfRule type="containsText" dxfId="1804" priority="1681" operator="containsText" text="NORUEGA">
      <formula>NOT(ISERROR(SEARCH("NORUEGA",B15)))</formula>
    </cfRule>
    <cfRule type="containsText" dxfId="1803" priority="1682" operator="containsText" text="FINLANDIA">
      <formula>NOT(ISERROR(SEARCH("FINLANDIA",B15)))</formula>
    </cfRule>
    <cfRule type="containsText" dxfId="1802" priority="1683" operator="containsText" text="SUECIA">
      <formula>NOT(ISERROR(SEARCH("SUECIA",B15)))</formula>
    </cfRule>
  </conditionalFormatting>
  <conditionalFormatting sqref="H15">
    <cfRule type="containsText" dxfId="1801" priority="1650" operator="containsText" text="SUIZA">
      <formula>NOT(ISERROR(SEARCH("SUIZA",H15)))</formula>
    </cfRule>
    <cfRule type="containsText" dxfId="1800" priority="1651" operator="containsText" text="AUSTRIA">
      <formula>NOT(ISERROR(SEARCH("AUSTRIA",H15)))</formula>
    </cfRule>
    <cfRule type="containsText" dxfId="1799" priority="1652" operator="containsText" text="IRLANDA">
      <formula>NOT(ISERROR(SEARCH("IRLANDA",H15)))</formula>
    </cfRule>
    <cfRule type="containsText" dxfId="1798" priority="1653" operator="containsText" text="PAÍSES DEL ESTE">
      <formula>NOT(ISERROR(SEARCH("PAÍSES DEL ESTE",H15)))</formula>
    </cfRule>
    <cfRule type="containsText" dxfId="1797" priority="1654" operator="containsText" text="RUSIA">
      <formula>NOT(ISERROR(SEARCH("RUSIA",H15)))</formula>
    </cfRule>
    <cfRule type="containsText" dxfId="1796" priority="1655" operator="containsText" text="HOLANDA">
      <formula>NOT(ISERROR(SEARCH("HOLANDA",H15)))</formula>
    </cfRule>
    <cfRule type="containsText" dxfId="1795" priority="1656" operator="containsText" text="FRANCIA">
      <formula>NOT(ISERROR(SEARCH("FRANCIA",H15)))</formula>
    </cfRule>
    <cfRule type="containsText" dxfId="1794" priority="1657" operator="containsText" text="ITALIA">
      <formula>NOT(ISERROR(SEARCH("ITALIA",H15)))</formula>
    </cfRule>
    <cfRule type="containsText" dxfId="1793" priority="1658" operator="containsText" text="BÉLGICA">
      <formula>NOT(ISERROR(SEARCH("BÉLGICA",H15)))</formula>
    </cfRule>
    <cfRule type="containsText" dxfId="1792" priority="1659" operator="containsText" text="ESPAÑA">
      <formula>NOT(ISERROR(SEARCH("ESPAÑA",H15)))</formula>
    </cfRule>
    <cfRule type="containsText" dxfId="1791" priority="1660" operator="containsText" text="ALEMANIA">
      <formula>NOT(ISERROR(SEARCH("ALEMANIA",H15)))</formula>
    </cfRule>
    <cfRule type="containsText" dxfId="1790" priority="1661" operator="containsText" text="PAÍSES NÓRDICOS">
      <formula>NOT(ISERROR(SEARCH("PAÍSES NÓRDICOS",H15)))</formula>
    </cfRule>
    <cfRule type="containsText" dxfId="1789" priority="1662" operator="containsText" text="REINO UNIDO">
      <formula>NOT(ISERROR(SEARCH("REINO UNIDO",H15)))</formula>
    </cfRule>
    <cfRule type="containsText" dxfId="1788" priority="1663" operator="containsText" text="DINAMARCA">
      <formula>NOT(ISERROR(SEARCH("DINAMARCA",H15)))</formula>
    </cfRule>
    <cfRule type="containsText" dxfId="1787" priority="1664" operator="containsText" text="NORUEGA">
      <formula>NOT(ISERROR(SEARCH("NORUEGA",H15)))</formula>
    </cfRule>
    <cfRule type="containsText" dxfId="1786" priority="1665" operator="containsText" text="FINLANDIA">
      <formula>NOT(ISERROR(SEARCH("FINLANDIA",H15)))</formula>
    </cfRule>
    <cfRule type="containsText" dxfId="1785" priority="1666" operator="containsText" text="SUECIA">
      <formula>NOT(ISERROR(SEARCH("SUECIA",H15)))</formula>
    </cfRule>
  </conditionalFormatting>
  <conditionalFormatting sqref="H15">
    <cfRule type="containsText" dxfId="1784" priority="1633" operator="containsText" text="SUIZA">
      <formula>NOT(ISERROR(SEARCH("SUIZA",H15)))</formula>
    </cfRule>
    <cfRule type="containsText" dxfId="1783" priority="1634" operator="containsText" text="AUSTRIA">
      <formula>NOT(ISERROR(SEARCH("AUSTRIA",H15)))</formula>
    </cfRule>
    <cfRule type="containsText" dxfId="1782" priority="1635" operator="containsText" text="IRLANDA">
      <formula>NOT(ISERROR(SEARCH("IRLANDA",H15)))</formula>
    </cfRule>
    <cfRule type="containsText" dxfId="1781" priority="1636" operator="containsText" text="PAÍSES DEL ESTE">
      <formula>NOT(ISERROR(SEARCH("PAÍSES DEL ESTE",H15)))</formula>
    </cfRule>
    <cfRule type="containsText" dxfId="1780" priority="1637" operator="containsText" text="RUSIA">
      <formula>NOT(ISERROR(SEARCH("RUSIA",H15)))</formula>
    </cfRule>
    <cfRule type="containsText" dxfId="1779" priority="1638" operator="containsText" text="HOLANDA">
      <formula>NOT(ISERROR(SEARCH("HOLANDA",H15)))</formula>
    </cfRule>
    <cfRule type="containsText" dxfId="1778" priority="1639" operator="containsText" text="FRANCIA">
      <formula>NOT(ISERROR(SEARCH("FRANCIA",H15)))</formula>
    </cfRule>
    <cfRule type="containsText" dxfId="1777" priority="1640" operator="containsText" text="ITALIA">
      <formula>NOT(ISERROR(SEARCH("ITALIA",H15)))</formula>
    </cfRule>
    <cfRule type="containsText" dxfId="1776" priority="1641" operator="containsText" text="BÉLGICA">
      <formula>NOT(ISERROR(SEARCH("BÉLGICA",H15)))</formula>
    </cfRule>
    <cfRule type="containsText" dxfId="1775" priority="1642" operator="containsText" text="ESPAÑA">
      <formula>NOT(ISERROR(SEARCH("ESPAÑA",H15)))</formula>
    </cfRule>
    <cfRule type="containsText" dxfId="1774" priority="1643" operator="containsText" text="ALEMANIA">
      <formula>NOT(ISERROR(SEARCH("ALEMANIA",H15)))</formula>
    </cfRule>
    <cfRule type="containsText" dxfId="1773" priority="1644" operator="containsText" text="PAÍSES NÓRDICOS">
      <formula>NOT(ISERROR(SEARCH("PAÍSES NÓRDICOS",H15)))</formula>
    </cfRule>
    <cfRule type="containsText" dxfId="1772" priority="1645" operator="containsText" text="REINO UNIDO">
      <formula>NOT(ISERROR(SEARCH("REINO UNIDO",H15)))</formula>
    </cfRule>
    <cfRule type="containsText" dxfId="1771" priority="1646" operator="containsText" text="DINAMARCA">
      <formula>NOT(ISERROR(SEARCH("DINAMARCA",H15)))</formula>
    </cfRule>
    <cfRule type="containsText" dxfId="1770" priority="1647" operator="containsText" text="NORUEGA">
      <formula>NOT(ISERROR(SEARCH("NORUEGA",H15)))</formula>
    </cfRule>
    <cfRule type="containsText" dxfId="1769" priority="1648" operator="containsText" text="FINLANDIA">
      <formula>NOT(ISERROR(SEARCH("FINLANDIA",H15)))</formula>
    </cfRule>
    <cfRule type="containsText" dxfId="1768" priority="1649" operator="containsText" text="SUECIA">
      <formula>NOT(ISERROR(SEARCH("SUECIA",H15)))</formula>
    </cfRule>
  </conditionalFormatting>
  <conditionalFormatting sqref="H16">
    <cfRule type="containsText" dxfId="1767" priority="1616" operator="containsText" text="SUIZA">
      <formula>NOT(ISERROR(SEARCH("SUIZA",H16)))</formula>
    </cfRule>
    <cfRule type="containsText" dxfId="1766" priority="1617" operator="containsText" text="AUSTRIA">
      <formula>NOT(ISERROR(SEARCH("AUSTRIA",H16)))</formula>
    </cfRule>
    <cfRule type="containsText" dxfId="1765" priority="1618" operator="containsText" text="IRLANDA">
      <formula>NOT(ISERROR(SEARCH("IRLANDA",H16)))</formula>
    </cfRule>
    <cfRule type="containsText" dxfId="1764" priority="1619" operator="containsText" text="PAÍSES DEL ESTE">
      <formula>NOT(ISERROR(SEARCH("PAÍSES DEL ESTE",H16)))</formula>
    </cfRule>
    <cfRule type="containsText" dxfId="1763" priority="1620" operator="containsText" text="RUSIA">
      <formula>NOT(ISERROR(SEARCH("RUSIA",H16)))</formula>
    </cfRule>
    <cfRule type="containsText" dxfId="1762" priority="1621" operator="containsText" text="HOLANDA">
      <formula>NOT(ISERROR(SEARCH("HOLANDA",H16)))</formula>
    </cfRule>
    <cfRule type="containsText" dxfId="1761" priority="1622" operator="containsText" text="FRANCIA">
      <formula>NOT(ISERROR(SEARCH("FRANCIA",H16)))</formula>
    </cfRule>
    <cfRule type="containsText" dxfId="1760" priority="1623" operator="containsText" text="ITALIA">
      <formula>NOT(ISERROR(SEARCH("ITALIA",H16)))</formula>
    </cfRule>
    <cfRule type="containsText" dxfId="1759" priority="1624" operator="containsText" text="BÉLGICA">
      <formula>NOT(ISERROR(SEARCH("BÉLGICA",H16)))</formula>
    </cfRule>
    <cfRule type="containsText" dxfId="1758" priority="1625" operator="containsText" text="ESPAÑA">
      <formula>NOT(ISERROR(SEARCH("ESPAÑA",H16)))</formula>
    </cfRule>
    <cfRule type="containsText" dxfId="1757" priority="1626" operator="containsText" text="ALEMANIA">
      <formula>NOT(ISERROR(SEARCH("ALEMANIA",H16)))</formula>
    </cfRule>
    <cfRule type="containsText" dxfId="1756" priority="1627" operator="containsText" text="PAÍSES NÓRDICOS">
      <formula>NOT(ISERROR(SEARCH("PAÍSES NÓRDICOS",H16)))</formula>
    </cfRule>
    <cfRule type="containsText" dxfId="1755" priority="1628" operator="containsText" text="REINO UNIDO">
      <formula>NOT(ISERROR(SEARCH("REINO UNIDO",H16)))</formula>
    </cfRule>
    <cfRule type="containsText" dxfId="1754" priority="1629" operator="containsText" text="DINAMARCA">
      <formula>NOT(ISERROR(SEARCH("DINAMARCA",H16)))</formula>
    </cfRule>
    <cfRule type="containsText" dxfId="1753" priority="1630" operator="containsText" text="NORUEGA">
      <formula>NOT(ISERROR(SEARCH("NORUEGA",H16)))</formula>
    </cfRule>
    <cfRule type="containsText" dxfId="1752" priority="1631" operator="containsText" text="FINLANDIA">
      <formula>NOT(ISERROR(SEARCH("FINLANDIA",H16)))</formula>
    </cfRule>
    <cfRule type="containsText" dxfId="1751" priority="1632" operator="containsText" text="SUECIA">
      <formula>NOT(ISERROR(SEARCH("SUECIA",H16)))</formula>
    </cfRule>
  </conditionalFormatting>
  <conditionalFormatting sqref="B16">
    <cfRule type="containsText" dxfId="1750" priority="1599" operator="containsText" text="SUIZA">
      <formula>NOT(ISERROR(SEARCH("SUIZA",B16)))</formula>
    </cfRule>
    <cfRule type="containsText" dxfId="1749" priority="1600" operator="containsText" text="AUSTRIA">
      <formula>NOT(ISERROR(SEARCH("AUSTRIA",B16)))</formula>
    </cfRule>
    <cfRule type="containsText" dxfId="1748" priority="1601" operator="containsText" text="IRLANDA">
      <formula>NOT(ISERROR(SEARCH("IRLANDA",B16)))</formula>
    </cfRule>
    <cfRule type="containsText" dxfId="1747" priority="1602" operator="containsText" text="PAÍSES DEL ESTE">
      <formula>NOT(ISERROR(SEARCH("PAÍSES DEL ESTE",B16)))</formula>
    </cfRule>
    <cfRule type="containsText" dxfId="1746" priority="1603" operator="containsText" text="RUSIA">
      <formula>NOT(ISERROR(SEARCH("RUSIA",B16)))</formula>
    </cfRule>
    <cfRule type="containsText" dxfId="1745" priority="1604" operator="containsText" text="HOLANDA">
      <formula>NOT(ISERROR(SEARCH("HOLANDA",B16)))</formula>
    </cfRule>
    <cfRule type="containsText" dxfId="1744" priority="1605" operator="containsText" text="FRANCIA">
      <formula>NOT(ISERROR(SEARCH("FRANCIA",B16)))</formula>
    </cfRule>
    <cfRule type="containsText" dxfId="1743" priority="1606" operator="containsText" text="ITALIA">
      <formula>NOT(ISERROR(SEARCH("ITALIA",B16)))</formula>
    </cfRule>
    <cfRule type="containsText" dxfId="1742" priority="1607" operator="containsText" text="BÉLGICA">
      <formula>NOT(ISERROR(SEARCH("BÉLGICA",B16)))</formula>
    </cfRule>
    <cfRule type="containsText" dxfId="1741" priority="1608" operator="containsText" text="ESPAÑA">
      <formula>NOT(ISERROR(SEARCH("ESPAÑA",B16)))</formula>
    </cfRule>
    <cfRule type="containsText" dxfId="1740" priority="1609" operator="containsText" text="ALEMANIA">
      <formula>NOT(ISERROR(SEARCH("ALEMANIA",B16)))</formula>
    </cfRule>
    <cfRule type="containsText" dxfId="1739" priority="1610" operator="containsText" text="PAÍSES NÓRDICOS">
      <formula>NOT(ISERROR(SEARCH("PAÍSES NÓRDICOS",B16)))</formula>
    </cfRule>
    <cfRule type="containsText" dxfId="1738" priority="1611" operator="containsText" text="REINO UNIDO">
      <formula>NOT(ISERROR(SEARCH("REINO UNIDO",B16)))</formula>
    </cfRule>
    <cfRule type="containsText" dxfId="1737" priority="1612" operator="containsText" text="DINAMARCA">
      <formula>NOT(ISERROR(SEARCH("DINAMARCA",B16)))</formula>
    </cfRule>
    <cfRule type="containsText" dxfId="1736" priority="1613" operator="containsText" text="NORUEGA">
      <formula>NOT(ISERROR(SEARCH("NORUEGA",B16)))</formula>
    </cfRule>
    <cfRule type="containsText" dxfId="1735" priority="1614" operator="containsText" text="FINLANDIA">
      <formula>NOT(ISERROR(SEARCH("FINLANDIA",B16)))</formula>
    </cfRule>
    <cfRule type="containsText" dxfId="1734" priority="1615" operator="containsText" text="SUECIA">
      <formula>NOT(ISERROR(SEARCH("SUECIA",B16)))</formula>
    </cfRule>
  </conditionalFormatting>
  <conditionalFormatting sqref="B12">
    <cfRule type="containsText" dxfId="1733" priority="1582" operator="containsText" text="SUIZA">
      <formula>NOT(ISERROR(SEARCH("SUIZA",B12)))</formula>
    </cfRule>
    <cfRule type="containsText" dxfId="1732" priority="1583" operator="containsText" text="AUSTRIA">
      <formula>NOT(ISERROR(SEARCH("AUSTRIA",B12)))</formula>
    </cfRule>
    <cfRule type="containsText" dxfId="1731" priority="1584" operator="containsText" text="IRLANDA">
      <formula>NOT(ISERROR(SEARCH("IRLANDA",B12)))</formula>
    </cfRule>
    <cfRule type="containsText" dxfId="1730" priority="1585" operator="containsText" text="PAÍSES DEL ESTE">
      <formula>NOT(ISERROR(SEARCH("PAÍSES DEL ESTE",B12)))</formula>
    </cfRule>
    <cfRule type="containsText" dxfId="1729" priority="1586" operator="containsText" text="RUSIA">
      <formula>NOT(ISERROR(SEARCH("RUSIA",B12)))</formula>
    </cfRule>
    <cfRule type="containsText" dxfId="1728" priority="1587" operator="containsText" text="HOLANDA">
      <formula>NOT(ISERROR(SEARCH("HOLANDA",B12)))</formula>
    </cfRule>
    <cfRule type="containsText" dxfId="1727" priority="1588" operator="containsText" text="FRANCIA">
      <formula>NOT(ISERROR(SEARCH("FRANCIA",B12)))</formula>
    </cfRule>
    <cfRule type="containsText" dxfId="1726" priority="1589" operator="containsText" text="ITALIA">
      <formula>NOT(ISERROR(SEARCH("ITALIA",B12)))</formula>
    </cfRule>
    <cfRule type="containsText" dxfId="1725" priority="1590" operator="containsText" text="BÉLGICA">
      <formula>NOT(ISERROR(SEARCH("BÉLGICA",B12)))</formula>
    </cfRule>
    <cfRule type="containsText" dxfId="1724" priority="1591" operator="containsText" text="ESPAÑA">
      <formula>NOT(ISERROR(SEARCH("ESPAÑA",B12)))</formula>
    </cfRule>
    <cfRule type="containsText" dxfId="1723" priority="1592" operator="containsText" text="ALEMANIA">
      <formula>NOT(ISERROR(SEARCH("ALEMANIA",B12)))</formula>
    </cfRule>
    <cfRule type="containsText" dxfId="1722" priority="1593" operator="containsText" text="PAÍSES NÓRDICOS">
      <formula>NOT(ISERROR(SEARCH("PAÍSES NÓRDICOS",B12)))</formula>
    </cfRule>
    <cfRule type="containsText" dxfId="1721" priority="1594" operator="containsText" text="REINO UNIDO">
      <formula>NOT(ISERROR(SEARCH("REINO UNIDO",B12)))</formula>
    </cfRule>
    <cfRule type="containsText" dxfId="1720" priority="1595" operator="containsText" text="DINAMARCA">
      <formula>NOT(ISERROR(SEARCH("DINAMARCA",B12)))</formula>
    </cfRule>
    <cfRule type="containsText" dxfId="1719" priority="1596" operator="containsText" text="NORUEGA">
      <formula>NOT(ISERROR(SEARCH("NORUEGA",B12)))</formula>
    </cfRule>
    <cfRule type="containsText" dxfId="1718" priority="1597" operator="containsText" text="FINLANDIA">
      <formula>NOT(ISERROR(SEARCH("FINLANDIA",B12)))</formula>
    </cfRule>
    <cfRule type="containsText" dxfId="1717" priority="1598" operator="containsText" text="SUECIA">
      <formula>NOT(ISERROR(SEARCH("SUECIA",B12)))</formula>
    </cfRule>
  </conditionalFormatting>
  <conditionalFormatting sqref="B12">
    <cfRule type="containsText" dxfId="1716" priority="1565" operator="containsText" text="SUIZA">
      <formula>NOT(ISERROR(SEARCH("SUIZA",B12)))</formula>
    </cfRule>
    <cfRule type="containsText" dxfId="1715" priority="1566" operator="containsText" text="AUSTRIA">
      <formula>NOT(ISERROR(SEARCH("AUSTRIA",B12)))</formula>
    </cfRule>
    <cfRule type="containsText" dxfId="1714" priority="1567" operator="containsText" text="IRLANDA">
      <formula>NOT(ISERROR(SEARCH("IRLANDA",B12)))</formula>
    </cfRule>
    <cfRule type="containsText" dxfId="1713" priority="1568" operator="containsText" text="PAÍSES DEL ESTE">
      <formula>NOT(ISERROR(SEARCH("PAÍSES DEL ESTE",B12)))</formula>
    </cfRule>
    <cfRule type="containsText" dxfId="1712" priority="1569" operator="containsText" text="RUSIA">
      <formula>NOT(ISERROR(SEARCH("RUSIA",B12)))</formula>
    </cfRule>
    <cfRule type="containsText" dxfId="1711" priority="1570" operator="containsText" text="HOLANDA">
      <formula>NOT(ISERROR(SEARCH("HOLANDA",B12)))</formula>
    </cfRule>
    <cfRule type="containsText" dxfId="1710" priority="1571" operator="containsText" text="FRANCIA">
      <formula>NOT(ISERROR(SEARCH("FRANCIA",B12)))</formula>
    </cfRule>
    <cfRule type="containsText" dxfId="1709" priority="1572" operator="containsText" text="ITALIA">
      <formula>NOT(ISERROR(SEARCH("ITALIA",B12)))</formula>
    </cfRule>
    <cfRule type="containsText" dxfId="1708" priority="1573" operator="containsText" text="BÉLGICA">
      <formula>NOT(ISERROR(SEARCH("BÉLGICA",B12)))</formula>
    </cfRule>
    <cfRule type="containsText" dxfId="1707" priority="1574" operator="containsText" text="ESPAÑA">
      <formula>NOT(ISERROR(SEARCH("ESPAÑA",B12)))</formula>
    </cfRule>
    <cfRule type="containsText" dxfId="1706" priority="1575" operator="containsText" text="ALEMANIA">
      <formula>NOT(ISERROR(SEARCH("ALEMANIA",B12)))</formula>
    </cfRule>
    <cfRule type="containsText" dxfId="1705" priority="1576" operator="containsText" text="PAÍSES NÓRDICOS">
      <formula>NOT(ISERROR(SEARCH("PAÍSES NÓRDICOS",B12)))</formula>
    </cfRule>
    <cfRule type="containsText" dxfId="1704" priority="1577" operator="containsText" text="REINO UNIDO">
      <formula>NOT(ISERROR(SEARCH("REINO UNIDO",B12)))</formula>
    </cfRule>
    <cfRule type="containsText" dxfId="1703" priority="1578" operator="containsText" text="DINAMARCA">
      <formula>NOT(ISERROR(SEARCH("DINAMARCA",B12)))</formula>
    </cfRule>
    <cfRule type="containsText" dxfId="1702" priority="1579" operator="containsText" text="NORUEGA">
      <formula>NOT(ISERROR(SEARCH("NORUEGA",B12)))</formula>
    </cfRule>
    <cfRule type="containsText" dxfId="1701" priority="1580" operator="containsText" text="FINLANDIA">
      <formula>NOT(ISERROR(SEARCH("FINLANDIA",B12)))</formula>
    </cfRule>
    <cfRule type="containsText" dxfId="1700" priority="1581" operator="containsText" text="SUECIA">
      <formula>NOT(ISERROR(SEARCH("SUECIA",B12)))</formula>
    </cfRule>
  </conditionalFormatting>
  <conditionalFormatting sqref="B12">
    <cfRule type="containsText" dxfId="1699" priority="1548" operator="containsText" text="SUIZA">
      <formula>NOT(ISERROR(SEARCH("SUIZA",B12)))</formula>
    </cfRule>
    <cfRule type="containsText" dxfId="1698" priority="1549" operator="containsText" text="AUSTRIA">
      <formula>NOT(ISERROR(SEARCH("AUSTRIA",B12)))</formula>
    </cfRule>
    <cfRule type="containsText" dxfId="1697" priority="1550" operator="containsText" text="IRLANDA">
      <formula>NOT(ISERROR(SEARCH("IRLANDA",B12)))</formula>
    </cfRule>
    <cfRule type="containsText" dxfId="1696" priority="1551" operator="containsText" text="PAÍSES DEL ESTE">
      <formula>NOT(ISERROR(SEARCH("PAÍSES DEL ESTE",B12)))</formula>
    </cfRule>
    <cfRule type="containsText" dxfId="1695" priority="1552" operator="containsText" text="RUSIA">
      <formula>NOT(ISERROR(SEARCH("RUSIA",B12)))</formula>
    </cfRule>
    <cfRule type="containsText" dxfId="1694" priority="1553" operator="containsText" text="HOLANDA">
      <formula>NOT(ISERROR(SEARCH("HOLANDA",B12)))</formula>
    </cfRule>
    <cfRule type="containsText" dxfId="1693" priority="1554" operator="containsText" text="FRANCIA">
      <formula>NOT(ISERROR(SEARCH("FRANCIA",B12)))</formula>
    </cfRule>
    <cfRule type="containsText" dxfId="1692" priority="1555" operator="containsText" text="ITALIA">
      <formula>NOT(ISERROR(SEARCH("ITALIA",B12)))</formula>
    </cfRule>
    <cfRule type="containsText" dxfId="1691" priority="1556" operator="containsText" text="BÉLGICA">
      <formula>NOT(ISERROR(SEARCH("BÉLGICA",B12)))</formula>
    </cfRule>
    <cfRule type="containsText" dxfId="1690" priority="1557" operator="containsText" text="ESPAÑA">
      <formula>NOT(ISERROR(SEARCH("ESPAÑA",B12)))</formula>
    </cfRule>
    <cfRule type="containsText" dxfId="1689" priority="1558" operator="containsText" text="ALEMANIA">
      <formula>NOT(ISERROR(SEARCH("ALEMANIA",B12)))</formula>
    </cfRule>
    <cfRule type="containsText" dxfId="1688" priority="1559" operator="containsText" text="PAÍSES NÓRDICOS">
      <formula>NOT(ISERROR(SEARCH("PAÍSES NÓRDICOS",B12)))</formula>
    </cfRule>
    <cfRule type="containsText" dxfId="1687" priority="1560" operator="containsText" text="REINO UNIDO">
      <formula>NOT(ISERROR(SEARCH("REINO UNIDO",B12)))</formula>
    </cfRule>
    <cfRule type="containsText" dxfId="1686" priority="1561" operator="containsText" text="DINAMARCA">
      <formula>NOT(ISERROR(SEARCH("DINAMARCA",B12)))</formula>
    </cfRule>
    <cfRule type="containsText" dxfId="1685" priority="1562" operator="containsText" text="NORUEGA">
      <formula>NOT(ISERROR(SEARCH("NORUEGA",B12)))</formula>
    </cfRule>
    <cfRule type="containsText" dxfId="1684" priority="1563" operator="containsText" text="FINLANDIA">
      <formula>NOT(ISERROR(SEARCH("FINLANDIA",B12)))</formula>
    </cfRule>
    <cfRule type="containsText" dxfId="1683" priority="1564" operator="containsText" text="SUECIA">
      <formula>NOT(ISERROR(SEARCH("SUECIA",B12)))</formula>
    </cfRule>
  </conditionalFormatting>
  <conditionalFormatting sqref="B12">
    <cfRule type="containsText" dxfId="1682" priority="1531" operator="containsText" text="SUIZA">
      <formula>NOT(ISERROR(SEARCH("SUIZA",B12)))</formula>
    </cfRule>
    <cfRule type="containsText" dxfId="1681" priority="1532" operator="containsText" text="AUSTRIA">
      <formula>NOT(ISERROR(SEARCH("AUSTRIA",B12)))</formula>
    </cfRule>
    <cfRule type="containsText" dxfId="1680" priority="1533" operator="containsText" text="IRLANDA">
      <formula>NOT(ISERROR(SEARCH("IRLANDA",B12)))</formula>
    </cfRule>
    <cfRule type="containsText" dxfId="1679" priority="1534" operator="containsText" text="PAÍSES DEL ESTE">
      <formula>NOT(ISERROR(SEARCH("PAÍSES DEL ESTE",B12)))</formula>
    </cfRule>
    <cfRule type="containsText" dxfId="1678" priority="1535" operator="containsText" text="RUSIA">
      <formula>NOT(ISERROR(SEARCH("RUSIA",B12)))</formula>
    </cfRule>
    <cfRule type="containsText" dxfId="1677" priority="1536" operator="containsText" text="HOLANDA">
      <formula>NOT(ISERROR(SEARCH("HOLANDA",B12)))</formula>
    </cfRule>
    <cfRule type="containsText" dxfId="1676" priority="1537" operator="containsText" text="FRANCIA">
      <formula>NOT(ISERROR(SEARCH("FRANCIA",B12)))</formula>
    </cfRule>
    <cfRule type="containsText" dxfId="1675" priority="1538" operator="containsText" text="ITALIA">
      <formula>NOT(ISERROR(SEARCH("ITALIA",B12)))</formula>
    </cfRule>
    <cfRule type="containsText" dxfId="1674" priority="1539" operator="containsText" text="BÉLGICA">
      <formula>NOT(ISERROR(SEARCH("BÉLGICA",B12)))</formula>
    </cfRule>
    <cfRule type="containsText" dxfId="1673" priority="1540" operator="containsText" text="ESPAÑA">
      <formula>NOT(ISERROR(SEARCH("ESPAÑA",B12)))</formula>
    </cfRule>
    <cfRule type="containsText" dxfId="1672" priority="1541" operator="containsText" text="ALEMANIA">
      <formula>NOT(ISERROR(SEARCH("ALEMANIA",B12)))</formula>
    </cfRule>
    <cfRule type="containsText" dxfId="1671" priority="1542" operator="containsText" text="PAÍSES NÓRDICOS">
      <formula>NOT(ISERROR(SEARCH("PAÍSES NÓRDICOS",B12)))</formula>
    </cfRule>
    <cfRule type="containsText" dxfId="1670" priority="1543" operator="containsText" text="REINO UNIDO">
      <formula>NOT(ISERROR(SEARCH("REINO UNIDO",B12)))</formula>
    </cfRule>
    <cfRule type="containsText" dxfId="1669" priority="1544" operator="containsText" text="DINAMARCA">
      <formula>NOT(ISERROR(SEARCH("DINAMARCA",B12)))</formula>
    </cfRule>
    <cfRule type="containsText" dxfId="1668" priority="1545" operator="containsText" text="NORUEGA">
      <formula>NOT(ISERROR(SEARCH("NORUEGA",B12)))</formula>
    </cfRule>
    <cfRule type="containsText" dxfId="1667" priority="1546" operator="containsText" text="FINLANDIA">
      <formula>NOT(ISERROR(SEARCH("FINLANDIA",B12)))</formula>
    </cfRule>
    <cfRule type="containsText" dxfId="1666" priority="1547" operator="containsText" text="SUECIA">
      <formula>NOT(ISERROR(SEARCH("SUECIA",B12)))</formula>
    </cfRule>
  </conditionalFormatting>
  <conditionalFormatting sqref="B16">
    <cfRule type="containsText" dxfId="1665" priority="1514" operator="containsText" text="SUIZA">
      <formula>NOT(ISERROR(SEARCH("SUIZA",B16)))</formula>
    </cfRule>
    <cfRule type="containsText" dxfId="1664" priority="1515" operator="containsText" text="AUSTRIA">
      <formula>NOT(ISERROR(SEARCH("AUSTRIA",B16)))</formula>
    </cfRule>
    <cfRule type="containsText" dxfId="1663" priority="1516" operator="containsText" text="IRLANDA">
      <formula>NOT(ISERROR(SEARCH("IRLANDA",B16)))</formula>
    </cfRule>
    <cfRule type="containsText" dxfId="1662" priority="1517" operator="containsText" text="PAÍSES DEL ESTE">
      <formula>NOT(ISERROR(SEARCH("PAÍSES DEL ESTE",B16)))</formula>
    </cfRule>
    <cfRule type="containsText" dxfId="1661" priority="1518" operator="containsText" text="RUSIA">
      <formula>NOT(ISERROR(SEARCH("RUSIA",B16)))</formula>
    </cfRule>
    <cfRule type="containsText" dxfId="1660" priority="1519" operator="containsText" text="HOLANDA">
      <formula>NOT(ISERROR(SEARCH("HOLANDA",B16)))</formula>
    </cfRule>
    <cfRule type="containsText" dxfId="1659" priority="1520" operator="containsText" text="FRANCIA">
      <formula>NOT(ISERROR(SEARCH("FRANCIA",B16)))</formula>
    </cfRule>
    <cfRule type="containsText" dxfId="1658" priority="1521" operator="containsText" text="ITALIA">
      <formula>NOT(ISERROR(SEARCH("ITALIA",B16)))</formula>
    </cfRule>
    <cfRule type="containsText" dxfId="1657" priority="1522" operator="containsText" text="BÉLGICA">
      <formula>NOT(ISERROR(SEARCH("BÉLGICA",B16)))</formula>
    </cfRule>
    <cfRule type="containsText" dxfId="1656" priority="1523" operator="containsText" text="ESPAÑA">
      <formula>NOT(ISERROR(SEARCH("ESPAÑA",B16)))</formula>
    </cfRule>
    <cfRule type="containsText" dxfId="1655" priority="1524" operator="containsText" text="ALEMANIA">
      <formula>NOT(ISERROR(SEARCH("ALEMANIA",B16)))</formula>
    </cfRule>
    <cfRule type="containsText" dxfId="1654" priority="1525" operator="containsText" text="PAÍSES NÓRDICOS">
      <formula>NOT(ISERROR(SEARCH("PAÍSES NÓRDICOS",B16)))</formula>
    </cfRule>
    <cfRule type="containsText" dxfId="1653" priority="1526" operator="containsText" text="REINO UNIDO">
      <formula>NOT(ISERROR(SEARCH("REINO UNIDO",B16)))</formula>
    </cfRule>
    <cfRule type="containsText" dxfId="1652" priority="1527" operator="containsText" text="DINAMARCA">
      <formula>NOT(ISERROR(SEARCH("DINAMARCA",B16)))</formula>
    </cfRule>
    <cfRule type="containsText" dxfId="1651" priority="1528" operator="containsText" text="NORUEGA">
      <formula>NOT(ISERROR(SEARCH("NORUEGA",B16)))</formula>
    </cfRule>
    <cfRule type="containsText" dxfId="1650" priority="1529" operator="containsText" text="FINLANDIA">
      <formula>NOT(ISERROR(SEARCH("FINLANDIA",B16)))</formula>
    </cfRule>
    <cfRule type="containsText" dxfId="1649" priority="1530" operator="containsText" text="SUECIA">
      <formula>NOT(ISERROR(SEARCH("SUECIA",B16)))</formula>
    </cfRule>
  </conditionalFormatting>
  <conditionalFormatting sqref="B16">
    <cfRule type="containsText" dxfId="1648" priority="1497" operator="containsText" text="SUIZA">
      <formula>NOT(ISERROR(SEARCH("SUIZA",B16)))</formula>
    </cfRule>
    <cfRule type="containsText" dxfId="1647" priority="1498" operator="containsText" text="AUSTRIA">
      <formula>NOT(ISERROR(SEARCH("AUSTRIA",B16)))</formula>
    </cfRule>
    <cfRule type="containsText" dxfId="1646" priority="1499" operator="containsText" text="IRLANDA">
      <formula>NOT(ISERROR(SEARCH("IRLANDA",B16)))</formula>
    </cfRule>
    <cfRule type="containsText" dxfId="1645" priority="1500" operator="containsText" text="PAÍSES DEL ESTE">
      <formula>NOT(ISERROR(SEARCH("PAÍSES DEL ESTE",B16)))</formula>
    </cfRule>
    <cfRule type="containsText" dxfId="1644" priority="1501" operator="containsText" text="RUSIA">
      <formula>NOT(ISERROR(SEARCH("RUSIA",B16)))</formula>
    </cfRule>
    <cfRule type="containsText" dxfId="1643" priority="1502" operator="containsText" text="HOLANDA">
      <formula>NOT(ISERROR(SEARCH("HOLANDA",B16)))</formula>
    </cfRule>
    <cfRule type="containsText" dxfId="1642" priority="1503" operator="containsText" text="FRANCIA">
      <formula>NOT(ISERROR(SEARCH("FRANCIA",B16)))</formula>
    </cfRule>
    <cfRule type="containsText" dxfId="1641" priority="1504" operator="containsText" text="ITALIA">
      <formula>NOT(ISERROR(SEARCH("ITALIA",B16)))</formula>
    </cfRule>
    <cfRule type="containsText" dxfId="1640" priority="1505" operator="containsText" text="BÉLGICA">
      <formula>NOT(ISERROR(SEARCH("BÉLGICA",B16)))</formula>
    </cfRule>
    <cfRule type="containsText" dxfId="1639" priority="1506" operator="containsText" text="ESPAÑA">
      <formula>NOT(ISERROR(SEARCH("ESPAÑA",B16)))</formula>
    </cfRule>
    <cfRule type="containsText" dxfId="1638" priority="1507" operator="containsText" text="ALEMANIA">
      <formula>NOT(ISERROR(SEARCH("ALEMANIA",B16)))</formula>
    </cfRule>
    <cfRule type="containsText" dxfId="1637" priority="1508" operator="containsText" text="PAÍSES NÓRDICOS">
      <formula>NOT(ISERROR(SEARCH("PAÍSES NÓRDICOS",B16)))</formula>
    </cfRule>
    <cfRule type="containsText" dxfId="1636" priority="1509" operator="containsText" text="REINO UNIDO">
      <formula>NOT(ISERROR(SEARCH("REINO UNIDO",B16)))</formula>
    </cfRule>
    <cfRule type="containsText" dxfId="1635" priority="1510" operator="containsText" text="DINAMARCA">
      <formula>NOT(ISERROR(SEARCH("DINAMARCA",B16)))</formula>
    </cfRule>
    <cfRule type="containsText" dxfId="1634" priority="1511" operator="containsText" text="NORUEGA">
      <formula>NOT(ISERROR(SEARCH("NORUEGA",B16)))</formula>
    </cfRule>
    <cfRule type="containsText" dxfId="1633" priority="1512" operator="containsText" text="FINLANDIA">
      <formula>NOT(ISERROR(SEARCH("FINLANDIA",B16)))</formula>
    </cfRule>
    <cfRule type="containsText" dxfId="1632" priority="1513" operator="containsText" text="SUECIA">
      <formula>NOT(ISERROR(SEARCH("SUECIA",B16)))</formula>
    </cfRule>
  </conditionalFormatting>
  <conditionalFormatting sqref="B17">
    <cfRule type="containsText" dxfId="1631" priority="1480" operator="containsText" text="SUIZA">
      <formula>NOT(ISERROR(SEARCH("SUIZA",B17)))</formula>
    </cfRule>
    <cfRule type="containsText" dxfId="1630" priority="1481" operator="containsText" text="AUSTRIA">
      <formula>NOT(ISERROR(SEARCH("AUSTRIA",B17)))</formula>
    </cfRule>
    <cfRule type="containsText" dxfId="1629" priority="1482" operator="containsText" text="IRLANDA">
      <formula>NOT(ISERROR(SEARCH("IRLANDA",B17)))</formula>
    </cfRule>
    <cfRule type="containsText" dxfId="1628" priority="1483" operator="containsText" text="PAÍSES DEL ESTE">
      <formula>NOT(ISERROR(SEARCH("PAÍSES DEL ESTE",B17)))</formula>
    </cfRule>
    <cfRule type="containsText" dxfId="1627" priority="1484" operator="containsText" text="RUSIA">
      <formula>NOT(ISERROR(SEARCH("RUSIA",B17)))</formula>
    </cfRule>
    <cfRule type="containsText" dxfId="1626" priority="1485" operator="containsText" text="HOLANDA">
      <formula>NOT(ISERROR(SEARCH("HOLANDA",B17)))</formula>
    </cfRule>
    <cfRule type="containsText" dxfId="1625" priority="1486" operator="containsText" text="FRANCIA">
      <formula>NOT(ISERROR(SEARCH("FRANCIA",B17)))</formula>
    </cfRule>
    <cfRule type="containsText" dxfId="1624" priority="1487" operator="containsText" text="ITALIA">
      <formula>NOT(ISERROR(SEARCH("ITALIA",B17)))</formula>
    </cfRule>
    <cfRule type="containsText" dxfId="1623" priority="1488" operator="containsText" text="BÉLGICA">
      <formula>NOT(ISERROR(SEARCH("BÉLGICA",B17)))</formula>
    </cfRule>
    <cfRule type="containsText" dxfId="1622" priority="1489" operator="containsText" text="ESPAÑA">
      <formula>NOT(ISERROR(SEARCH("ESPAÑA",B17)))</formula>
    </cfRule>
    <cfRule type="containsText" dxfId="1621" priority="1490" operator="containsText" text="ALEMANIA">
      <formula>NOT(ISERROR(SEARCH("ALEMANIA",B17)))</formula>
    </cfRule>
    <cfRule type="containsText" dxfId="1620" priority="1491" operator="containsText" text="PAÍSES NÓRDICOS">
      <formula>NOT(ISERROR(SEARCH("PAÍSES NÓRDICOS",B17)))</formula>
    </cfRule>
    <cfRule type="containsText" dxfId="1619" priority="1492" operator="containsText" text="REINO UNIDO">
      <formula>NOT(ISERROR(SEARCH("REINO UNIDO",B17)))</formula>
    </cfRule>
    <cfRule type="containsText" dxfId="1618" priority="1493" operator="containsText" text="DINAMARCA">
      <formula>NOT(ISERROR(SEARCH("DINAMARCA",B17)))</formula>
    </cfRule>
    <cfRule type="containsText" dxfId="1617" priority="1494" operator="containsText" text="NORUEGA">
      <formula>NOT(ISERROR(SEARCH("NORUEGA",B17)))</formula>
    </cfRule>
    <cfRule type="containsText" dxfId="1616" priority="1495" operator="containsText" text="FINLANDIA">
      <formula>NOT(ISERROR(SEARCH("FINLANDIA",B17)))</formula>
    </cfRule>
    <cfRule type="containsText" dxfId="1615" priority="1496" operator="containsText" text="SUECIA">
      <formula>NOT(ISERROR(SEARCH("SUECIA",B17)))</formula>
    </cfRule>
  </conditionalFormatting>
  <conditionalFormatting sqref="B15">
    <cfRule type="containsText" dxfId="1614" priority="1463" operator="containsText" text="SUIZA">
      <formula>NOT(ISERROR(SEARCH("SUIZA",B15)))</formula>
    </cfRule>
    <cfRule type="containsText" dxfId="1613" priority="1464" operator="containsText" text="AUSTRIA">
      <formula>NOT(ISERROR(SEARCH("AUSTRIA",B15)))</formula>
    </cfRule>
    <cfRule type="containsText" dxfId="1612" priority="1465" operator="containsText" text="IRLANDA">
      <formula>NOT(ISERROR(SEARCH("IRLANDA",B15)))</formula>
    </cfRule>
    <cfRule type="containsText" dxfId="1611" priority="1466" operator="containsText" text="PAÍSES DEL ESTE">
      <formula>NOT(ISERROR(SEARCH("PAÍSES DEL ESTE",B15)))</formula>
    </cfRule>
    <cfRule type="containsText" dxfId="1610" priority="1467" operator="containsText" text="RUSIA">
      <formula>NOT(ISERROR(SEARCH("RUSIA",B15)))</formula>
    </cfRule>
    <cfRule type="containsText" dxfId="1609" priority="1468" operator="containsText" text="HOLANDA">
      <formula>NOT(ISERROR(SEARCH("HOLANDA",B15)))</formula>
    </cfRule>
    <cfRule type="containsText" dxfId="1608" priority="1469" operator="containsText" text="FRANCIA">
      <formula>NOT(ISERROR(SEARCH("FRANCIA",B15)))</formula>
    </cfRule>
    <cfRule type="containsText" dxfId="1607" priority="1470" operator="containsText" text="ITALIA">
      <formula>NOT(ISERROR(SEARCH("ITALIA",B15)))</formula>
    </cfRule>
    <cfRule type="containsText" dxfId="1606" priority="1471" operator="containsText" text="BÉLGICA">
      <formula>NOT(ISERROR(SEARCH("BÉLGICA",B15)))</formula>
    </cfRule>
    <cfRule type="containsText" dxfId="1605" priority="1472" operator="containsText" text="ESPAÑA">
      <formula>NOT(ISERROR(SEARCH("ESPAÑA",B15)))</formula>
    </cfRule>
    <cfRule type="containsText" dxfId="1604" priority="1473" operator="containsText" text="ALEMANIA">
      <formula>NOT(ISERROR(SEARCH("ALEMANIA",B15)))</formula>
    </cfRule>
    <cfRule type="containsText" dxfId="1603" priority="1474" operator="containsText" text="PAÍSES NÓRDICOS">
      <formula>NOT(ISERROR(SEARCH("PAÍSES NÓRDICOS",B15)))</formula>
    </cfRule>
    <cfRule type="containsText" dxfId="1602" priority="1475" operator="containsText" text="REINO UNIDO">
      <formula>NOT(ISERROR(SEARCH("REINO UNIDO",B15)))</formula>
    </cfRule>
    <cfRule type="containsText" dxfId="1601" priority="1476" operator="containsText" text="DINAMARCA">
      <formula>NOT(ISERROR(SEARCH("DINAMARCA",B15)))</formula>
    </cfRule>
    <cfRule type="containsText" dxfId="1600" priority="1477" operator="containsText" text="NORUEGA">
      <formula>NOT(ISERROR(SEARCH("NORUEGA",B15)))</formula>
    </cfRule>
    <cfRule type="containsText" dxfId="1599" priority="1478" operator="containsText" text="FINLANDIA">
      <formula>NOT(ISERROR(SEARCH("FINLANDIA",B15)))</formula>
    </cfRule>
    <cfRule type="containsText" dxfId="1598" priority="1479" operator="containsText" text="SUECIA">
      <formula>NOT(ISERROR(SEARCH("SUECIA",B15)))</formula>
    </cfRule>
  </conditionalFormatting>
  <conditionalFormatting sqref="B15">
    <cfRule type="containsText" dxfId="1597" priority="1446" operator="containsText" text="SUIZA">
      <formula>NOT(ISERROR(SEARCH("SUIZA",B15)))</formula>
    </cfRule>
    <cfRule type="containsText" dxfId="1596" priority="1447" operator="containsText" text="AUSTRIA">
      <formula>NOT(ISERROR(SEARCH("AUSTRIA",B15)))</formula>
    </cfRule>
    <cfRule type="containsText" dxfId="1595" priority="1448" operator="containsText" text="IRLANDA">
      <formula>NOT(ISERROR(SEARCH("IRLANDA",B15)))</formula>
    </cfRule>
    <cfRule type="containsText" dxfId="1594" priority="1449" operator="containsText" text="PAÍSES DEL ESTE">
      <formula>NOT(ISERROR(SEARCH("PAÍSES DEL ESTE",B15)))</formula>
    </cfRule>
    <cfRule type="containsText" dxfId="1593" priority="1450" operator="containsText" text="RUSIA">
      <formula>NOT(ISERROR(SEARCH("RUSIA",B15)))</formula>
    </cfRule>
    <cfRule type="containsText" dxfId="1592" priority="1451" operator="containsText" text="HOLANDA">
      <formula>NOT(ISERROR(SEARCH("HOLANDA",B15)))</formula>
    </cfRule>
    <cfRule type="containsText" dxfId="1591" priority="1452" operator="containsText" text="FRANCIA">
      <formula>NOT(ISERROR(SEARCH("FRANCIA",B15)))</formula>
    </cfRule>
    <cfRule type="containsText" dxfId="1590" priority="1453" operator="containsText" text="ITALIA">
      <formula>NOT(ISERROR(SEARCH("ITALIA",B15)))</formula>
    </cfRule>
    <cfRule type="containsText" dxfId="1589" priority="1454" operator="containsText" text="BÉLGICA">
      <formula>NOT(ISERROR(SEARCH("BÉLGICA",B15)))</formula>
    </cfRule>
    <cfRule type="containsText" dxfId="1588" priority="1455" operator="containsText" text="ESPAÑA">
      <formula>NOT(ISERROR(SEARCH("ESPAÑA",B15)))</formula>
    </cfRule>
    <cfRule type="containsText" dxfId="1587" priority="1456" operator="containsText" text="ALEMANIA">
      <formula>NOT(ISERROR(SEARCH("ALEMANIA",B15)))</formula>
    </cfRule>
    <cfRule type="containsText" dxfId="1586" priority="1457" operator="containsText" text="PAÍSES NÓRDICOS">
      <formula>NOT(ISERROR(SEARCH("PAÍSES NÓRDICOS",B15)))</formula>
    </cfRule>
    <cfRule type="containsText" dxfId="1585" priority="1458" operator="containsText" text="REINO UNIDO">
      <formula>NOT(ISERROR(SEARCH("REINO UNIDO",B15)))</formula>
    </cfRule>
    <cfRule type="containsText" dxfId="1584" priority="1459" operator="containsText" text="DINAMARCA">
      <formula>NOT(ISERROR(SEARCH("DINAMARCA",B15)))</formula>
    </cfRule>
    <cfRule type="containsText" dxfId="1583" priority="1460" operator="containsText" text="NORUEGA">
      <formula>NOT(ISERROR(SEARCH("NORUEGA",B15)))</formula>
    </cfRule>
    <cfRule type="containsText" dxfId="1582" priority="1461" operator="containsText" text="FINLANDIA">
      <formula>NOT(ISERROR(SEARCH("FINLANDIA",B15)))</formula>
    </cfRule>
    <cfRule type="containsText" dxfId="1581" priority="1462" operator="containsText" text="SUECIA">
      <formula>NOT(ISERROR(SEARCH("SUECIA",B15)))</formula>
    </cfRule>
  </conditionalFormatting>
  <conditionalFormatting sqref="B15">
    <cfRule type="containsText" dxfId="1580" priority="1429" operator="containsText" text="SUIZA">
      <formula>NOT(ISERROR(SEARCH("SUIZA",B15)))</formula>
    </cfRule>
    <cfRule type="containsText" dxfId="1579" priority="1430" operator="containsText" text="AUSTRIA">
      <formula>NOT(ISERROR(SEARCH("AUSTRIA",B15)))</formula>
    </cfRule>
    <cfRule type="containsText" dxfId="1578" priority="1431" operator="containsText" text="IRLANDA">
      <formula>NOT(ISERROR(SEARCH("IRLANDA",B15)))</formula>
    </cfRule>
    <cfRule type="containsText" dxfId="1577" priority="1432" operator="containsText" text="PAÍSES DEL ESTE">
      <formula>NOT(ISERROR(SEARCH("PAÍSES DEL ESTE",B15)))</formula>
    </cfRule>
    <cfRule type="containsText" dxfId="1576" priority="1433" operator="containsText" text="RUSIA">
      <formula>NOT(ISERROR(SEARCH("RUSIA",B15)))</formula>
    </cfRule>
    <cfRule type="containsText" dxfId="1575" priority="1434" operator="containsText" text="HOLANDA">
      <formula>NOT(ISERROR(SEARCH("HOLANDA",B15)))</formula>
    </cfRule>
    <cfRule type="containsText" dxfId="1574" priority="1435" operator="containsText" text="FRANCIA">
      <formula>NOT(ISERROR(SEARCH("FRANCIA",B15)))</formula>
    </cfRule>
    <cfRule type="containsText" dxfId="1573" priority="1436" operator="containsText" text="ITALIA">
      <formula>NOT(ISERROR(SEARCH("ITALIA",B15)))</formula>
    </cfRule>
    <cfRule type="containsText" dxfId="1572" priority="1437" operator="containsText" text="BÉLGICA">
      <formula>NOT(ISERROR(SEARCH("BÉLGICA",B15)))</formula>
    </cfRule>
    <cfRule type="containsText" dxfId="1571" priority="1438" operator="containsText" text="ESPAÑA">
      <formula>NOT(ISERROR(SEARCH("ESPAÑA",B15)))</formula>
    </cfRule>
    <cfRule type="containsText" dxfId="1570" priority="1439" operator="containsText" text="ALEMANIA">
      <formula>NOT(ISERROR(SEARCH("ALEMANIA",B15)))</formula>
    </cfRule>
    <cfRule type="containsText" dxfId="1569" priority="1440" operator="containsText" text="PAÍSES NÓRDICOS">
      <formula>NOT(ISERROR(SEARCH("PAÍSES NÓRDICOS",B15)))</formula>
    </cfRule>
    <cfRule type="containsText" dxfId="1568" priority="1441" operator="containsText" text="REINO UNIDO">
      <formula>NOT(ISERROR(SEARCH("REINO UNIDO",B15)))</formula>
    </cfRule>
    <cfRule type="containsText" dxfId="1567" priority="1442" operator="containsText" text="DINAMARCA">
      <formula>NOT(ISERROR(SEARCH("DINAMARCA",B15)))</formula>
    </cfRule>
    <cfRule type="containsText" dxfId="1566" priority="1443" operator="containsText" text="NORUEGA">
      <formula>NOT(ISERROR(SEARCH("NORUEGA",B15)))</formula>
    </cfRule>
    <cfRule type="containsText" dxfId="1565" priority="1444" operator="containsText" text="FINLANDIA">
      <formula>NOT(ISERROR(SEARCH("FINLANDIA",B15)))</formula>
    </cfRule>
    <cfRule type="containsText" dxfId="1564" priority="1445" operator="containsText" text="SUECIA">
      <formula>NOT(ISERROR(SEARCH("SUECIA",B15)))</formula>
    </cfRule>
  </conditionalFormatting>
  <conditionalFormatting sqref="B15">
    <cfRule type="containsText" dxfId="1563" priority="1412" operator="containsText" text="SUIZA">
      <formula>NOT(ISERROR(SEARCH("SUIZA",B15)))</formula>
    </cfRule>
    <cfRule type="containsText" dxfId="1562" priority="1413" operator="containsText" text="AUSTRIA">
      <formula>NOT(ISERROR(SEARCH("AUSTRIA",B15)))</formula>
    </cfRule>
    <cfRule type="containsText" dxfId="1561" priority="1414" operator="containsText" text="IRLANDA">
      <formula>NOT(ISERROR(SEARCH("IRLANDA",B15)))</formula>
    </cfRule>
    <cfRule type="containsText" dxfId="1560" priority="1415" operator="containsText" text="PAÍSES DEL ESTE">
      <formula>NOT(ISERROR(SEARCH("PAÍSES DEL ESTE",B15)))</formula>
    </cfRule>
    <cfRule type="containsText" dxfId="1559" priority="1416" operator="containsText" text="RUSIA">
      <formula>NOT(ISERROR(SEARCH("RUSIA",B15)))</formula>
    </cfRule>
    <cfRule type="containsText" dxfId="1558" priority="1417" operator="containsText" text="HOLANDA">
      <formula>NOT(ISERROR(SEARCH("HOLANDA",B15)))</formula>
    </cfRule>
    <cfRule type="containsText" dxfId="1557" priority="1418" operator="containsText" text="FRANCIA">
      <formula>NOT(ISERROR(SEARCH("FRANCIA",B15)))</formula>
    </cfRule>
    <cfRule type="containsText" dxfId="1556" priority="1419" operator="containsText" text="ITALIA">
      <formula>NOT(ISERROR(SEARCH("ITALIA",B15)))</formula>
    </cfRule>
    <cfRule type="containsText" dxfId="1555" priority="1420" operator="containsText" text="BÉLGICA">
      <formula>NOT(ISERROR(SEARCH("BÉLGICA",B15)))</formula>
    </cfRule>
    <cfRule type="containsText" dxfId="1554" priority="1421" operator="containsText" text="ESPAÑA">
      <formula>NOT(ISERROR(SEARCH("ESPAÑA",B15)))</formula>
    </cfRule>
    <cfRule type="containsText" dxfId="1553" priority="1422" operator="containsText" text="ALEMANIA">
      <formula>NOT(ISERROR(SEARCH("ALEMANIA",B15)))</formula>
    </cfRule>
    <cfRule type="containsText" dxfId="1552" priority="1423" operator="containsText" text="PAÍSES NÓRDICOS">
      <formula>NOT(ISERROR(SEARCH("PAÍSES NÓRDICOS",B15)))</formula>
    </cfRule>
    <cfRule type="containsText" dxfId="1551" priority="1424" operator="containsText" text="REINO UNIDO">
      <formula>NOT(ISERROR(SEARCH("REINO UNIDO",B15)))</formula>
    </cfRule>
    <cfRule type="containsText" dxfId="1550" priority="1425" operator="containsText" text="DINAMARCA">
      <formula>NOT(ISERROR(SEARCH("DINAMARCA",B15)))</formula>
    </cfRule>
    <cfRule type="containsText" dxfId="1549" priority="1426" operator="containsText" text="NORUEGA">
      <formula>NOT(ISERROR(SEARCH("NORUEGA",B15)))</formula>
    </cfRule>
    <cfRule type="containsText" dxfId="1548" priority="1427" operator="containsText" text="FINLANDIA">
      <formula>NOT(ISERROR(SEARCH("FINLANDIA",B15)))</formula>
    </cfRule>
    <cfRule type="containsText" dxfId="1547" priority="1428" operator="containsText" text="SUECIA">
      <formula>NOT(ISERROR(SEARCH("SUECIA",B15)))</formula>
    </cfRule>
  </conditionalFormatting>
  <conditionalFormatting sqref="B15">
    <cfRule type="containsText" dxfId="1546" priority="1395" operator="containsText" text="SUIZA">
      <formula>NOT(ISERROR(SEARCH("SUIZA",B15)))</formula>
    </cfRule>
    <cfRule type="containsText" dxfId="1545" priority="1396" operator="containsText" text="AUSTRIA">
      <formula>NOT(ISERROR(SEARCH("AUSTRIA",B15)))</formula>
    </cfRule>
    <cfRule type="containsText" dxfId="1544" priority="1397" operator="containsText" text="IRLANDA">
      <formula>NOT(ISERROR(SEARCH("IRLANDA",B15)))</formula>
    </cfRule>
    <cfRule type="containsText" dxfId="1543" priority="1398" operator="containsText" text="PAÍSES DEL ESTE">
      <formula>NOT(ISERROR(SEARCH("PAÍSES DEL ESTE",B15)))</formula>
    </cfRule>
    <cfRule type="containsText" dxfId="1542" priority="1399" operator="containsText" text="RUSIA">
      <formula>NOT(ISERROR(SEARCH("RUSIA",B15)))</formula>
    </cfRule>
    <cfRule type="containsText" dxfId="1541" priority="1400" operator="containsText" text="HOLANDA">
      <formula>NOT(ISERROR(SEARCH("HOLANDA",B15)))</formula>
    </cfRule>
    <cfRule type="containsText" dxfId="1540" priority="1401" operator="containsText" text="FRANCIA">
      <formula>NOT(ISERROR(SEARCH("FRANCIA",B15)))</formula>
    </cfRule>
    <cfRule type="containsText" dxfId="1539" priority="1402" operator="containsText" text="ITALIA">
      <formula>NOT(ISERROR(SEARCH("ITALIA",B15)))</formula>
    </cfRule>
    <cfRule type="containsText" dxfId="1538" priority="1403" operator="containsText" text="BÉLGICA">
      <formula>NOT(ISERROR(SEARCH("BÉLGICA",B15)))</formula>
    </cfRule>
    <cfRule type="containsText" dxfId="1537" priority="1404" operator="containsText" text="ESPAÑA">
      <formula>NOT(ISERROR(SEARCH("ESPAÑA",B15)))</formula>
    </cfRule>
    <cfRule type="containsText" dxfId="1536" priority="1405" operator="containsText" text="ALEMANIA">
      <formula>NOT(ISERROR(SEARCH("ALEMANIA",B15)))</formula>
    </cfRule>
    <cfRule type="containsText" dxfId="1535" priority="1406" operator="containsText" text="PAÍSES NÓRDICOS">
      <formula>NOT(ISERROR(SEARCH("PAÍSES NÓRDICOS",B15)))</formula>
    </cfRule>
    <cfRule type="containsText" dxfId="1534" priority="1407" operator="containsText" text="REINO UNIDO">
      <formula>NOT(ISERROR(SEARCH("REINO UNIDO",B15)))</formula>
    </cfRule>
    <cfRule type="containsText" dxfId="1533" priority="1408" operator="containsText" text="DINAMARCA">
      <formula>NOT(ISERROR(SEARCH("DINAMARCA",B15)))</formula>
    </cfRule>
    <cfRule type="containsText" dxfId="1532" priority="1409" operator="containsText" text="NORUEGA">
      <formula>NOT(ISERROR(SEARCH("NORUEGA",B15)))</formula>
    </cfRule>
    <cfRule type="containsText" dxfId="1531" priority="1410" operator="containsText" text="FINLANDIA">
      <formula>NOT(ISERROR(SEARCH("FINLANDIA",B15)))</formula>
    </cfRule>
    <cfRule type="containsText" dxfId="1530" priority="1411" operator="containsText" text="SUECIA">
      <formula>NOT(ISERROR(SEARCH("SUECIA",B15)))</formula>
    </cfRule>
  </conditionalFormatting>
  <conditionalFormatting sqref="B12">
    <cfRule type="containsText" dxfId="1529" priority="1378" operator="containsText" text="SUIZA">
      <formula>NOT(ISERROR(SEARCH("SUIZA",B12)))</formula>
    </cfRule>
    <cfRule type="containsText" dxfId="1528" priority="1379" operator="containsText" text="AUSTRIA">
      <formula>NOT(ISERROR(SEARCH("AUSTRIA",B12)))</formula>
    </cfRule>
    <cfRule type="containsText" dxfId="1527" priority="1380" operator="containsText" text="IRLANDA">
      <formula>NOT(ISERROR(SEARCH("IRLANDA",B12)))</formula>
    </cfRule>
    <cfRule type="containsText" dxfId="1526" priority="1381" operator="containsText" text="PAÍSES DEL ESTE">
      <formula>NOT(ISERROR(SEARCH("PAÍSES DEL ESTE",B12)))</formula>
    </cfRule>
    <cfRule type="containsText" dxfId="1525" priority="1382" operator="containsText" text="RUSIA">
      <formula>NOT(ISERROR(SEARCH("RUSIA",B12)))</formula>
    </cfRule>
    <cfRule type="containsText" dxfId="1524" priority="1383" operator="containsText" text="HOLANDA">
      <formula>NOT(ISERROR(SEARCH("HOLANDA",B12)))</formula>
    </cfRule>
    <cfRule type="containsText" dxfId="1523" priority="1384" operator="containsText" text="FRANCIA">
      <formula>NOT(ISERROR(SEARCH("FRANCIA",B12)))</formula>
    </cfRule>
    <cfRule type="containsText" dxfId="1522" priority="1385" operator="containsText" text="ITALIA">
      <formula>NOT(ISERROR(SEARCH("ITALIA",B12)))</formula>
    </cfRule>
    <cfRule type="containsText" dxfId="1521" priority="1386" operator="containsText" text="BÉLGICA">
      <formula>NOT(ISERROR(SEARCH("BÉLGICA",B12)))</formula>
    </cfRule>
    <cfRule type="containsText" dxfId="1520" priority="1387" operator="containsText" text="ESPAÑA">
      <formula>NOT(ISERROR(SEARCH("ESPAÑA",B12)))</formula>
    </cfRule>
    <cfRule type="containsText" dxfId="1519" priority="1388" operator="containsText" text="ALEMANIA">
      <formula>NOT(ISERROR(SEARCH("ALEMANIA",B12)))</formula>
    </cfRule>
    <cfRule type="containsText" dxfId="1518" priority="1389" operator="containsText" text="PAÍSES NÓRDICOS">
      <formula>NOT(ISERROR(SEARCH("PAÍSES NÓRDICOS",B12)))</formula>
    </cfRule>
    <cfRule type="containsText" dxfId="1517" priority="1390" operator="containsText" text="REINO UNIDO">
      <formula>NOT(ISERROR(SEARCH("REINO UNIDO",B12)))</formula>
    </cfRule>
    <cfRule type="containsText" dxfId="1516" priority="1391" operator="containsText" text="DINAMARCA">
      <formula>NOT(ISERROR(SEARCH("DINAMARCA",B12)))</formula>
    </cfRule>
    <cfRule type="containsText" dxfId="1515" priority="1392" operator="containsText" text="NORUEGA">
      <formula>NOT(ISERROR(SEARCH("NORUEGA",B12)))</formula>
    </cfRule>
    <cfRule type="containsText" dxfId="1514" priority="1393" operator="containsText" text="FINLANDIA">
      <formula>NOT(ISERROR(SEARCH("FINLANDIA",B12)))</formula>
    </cfRule>
    <cfRule type="containsText" dxfId="1513" priority="1394" operator="containsText" text="SUECIA">
      <formula>NOT(ISERROR(SEARCH("SUECIA",B12)))</formula>
    </cfRule>
  </conditionalFormatting>
  <conditionalFormatting sqref="B12">
    <cfRule type="containsText" dxfId="1512" priority="1361" operator="containsText" text="SUIZA">
      <formula>NOT(ISERROR(SEARCH("SUIZA",B12)))</formula>
    </cfRule>
    <cfRule type="containsText" dxfId="1511" priority="1362" operator="containsText" text="AUSTRIA">
      <formula>NOT(ISERROR(SEARCH("AUSTRIA",B12)))</formula>
    </cfRule>
    <cfRule type="containsText" dxfId="1510" priority="1363" operator="containsText" text="IRLANDA">
      <formula>NOT(ISERROR(SEARCH("IRLANDA",B12)))</formula>
    </cfRule>
    <cfRule type="containsText" dxfId="1509" priority="1364" operator="containsText" text="PAÍSES DEL ESTE">
      <formula>NOT(ISERROR(SEARCH("PAÍSES DEL ESTE",B12)))</formula>
    </cfRule>
    <cfRule type="containsText" dxfId="1508" priority="1365" operator="containsText" text="RUSIA">
      <formula>NOT(ISERROR(SEARCH("RUSIA",B12)))</formula>
    </cfRule>
    <cfRule type="containsText" dxfId="1507" priority="1366" operator="containsText" text="HOLANDA">
      <formula>NOT(ISERROR(SEARCH("HOLANDA",B12)))</formula>
    </cfRule>
    <cfRule type="containsText" dxfId="1506" priority="1367" operator="containsText" text="FRANCIA">
      <formula>NOT(ISERROR(SEARCH("FRANCIA",B12)))</formula>
    </cfRule>
    <cfRule type="containsText" dxfId="1505" priority="1368" operator="containsText" text="ITALIA">
      <formula>NOT(ISERROR(SEARCH("ITALIA",B12)))</formula>
    </cfRule>
    <cfRule type="containsText" dxfId="1504" priority="1369" operator="containsText" text="BÉLGICA">
      <formula>NOT(ISERROR(SEARCH("BÉLGICA",B12)))</formula>
    </cfRule>
    <cfRule type="containsText" dxfId="1503" priority="1370" operator="containsText" text="ESPAÑA">
      <formula>NOT(ISERROR(SEARCH("ESPAÑA",B12)))</formula>
    </cfRule>
    <cfRule type="containsText" dxfId="1502" priority="1371" operator="containsText" text="ALEMANIA">
      <formula>NOT(ISERROR(SEARCH("ALEMANIA",B12)))</formula>
    </cfRule>
    <cfRule type="containsText" dxfId="1501" priority="1372" operator="containsText" text="PAÍSES NÓRDICOS">
      <formula>NOT(ISERROR(SEARCH("PAÍSES NÓRDICOS",B12)))</formula>
    </cfRule>
    <cfRule type="containsText" dxfId="1500" priority="1373" operator="containsText" text="REINO UNIDO">
      <formula>NOT(ISERROR(SEARCH("REINO UNIDO",B12)))</formula>
    </cfRule>
    <cfRule type="containsText" dxfId="1499" priority="1374" operator="containsText" text="DINAMARCA">
      <formula>NOT(ISERROR(SEARCH("DINAMARCA",B12)))</formula>
    </cfRule>
    <cfRule type="containsText" dxfId="1498" priority="1375" operator="containsText" text="NORUEGA">
      <formula>NOT(ISERROR(SEARCH("NORUEGA",B12)))</formula>
    </cfRule>
    <cfRule type="containsText" dxfId="1497" priority="1376" operator="containsText" text="FINLANDIA">
      <formula>NOT(ISERROR(SEARCH("FINLANDIA",B12)))</formula>
    </cfRule>
    <cfRule type="containsText" dxfId="1496" priority="1377" operator="containsText" text="SUECIA">
      <formula>NOT(ISERROR(SEARCH("SUECIA",B12)))</formula>
    </cfRule>
  </conditionalFormatting>
  <conditionalFormatting sqref="B12">
    <cfRule type="containsText" dxfId="1495" priority="1344" operator="containsText" text="SUIZA">
      <formula>NOT(ISERROR(SEARCH("SUIZA",B12)))</formula>
    </cfRule>
    <cfRule type="containsText" dxfId="1494" priority="1345" operator="containsText" text="AUSTRIA">
      <formula>NOT(ISERROR(SEARCH("AUSTRIA",B12)))</formula>
    </cfRule>
    <cfRule type="containsText" dxfId="1493" priority="1346" operator="containsText" text="IRLANDA">
      <formula>NOT(ISERROR(SEARCH("IRLANDA",B12)))</formula>
    </cfRule>
    <cfRule type="containsText" dxfId="1492" priority="1347" operator="containsText" text="PAÍSES DEL ESTE">
      <formula>NOT(ISERROR(SEARCH("PAÍSES DEL ESTE",B12)))</formula>
    </cfRule>
    <cfRule type="containsText" dxfId="1491" priority="1348" operator="containsText" text="RUSIA">
      <formula>NOT(ISERROR(SEARCH("RUSIA",B12)))</formula>
    </cfRule>
    <cfRule type="containsText" dxfId="1490" priority="1349" operator="containsText" text="HOLANDA">
      <formula>NOT(ISERROR(SEARCH("HOLANDA",B12)))</formula>
    </cfRule>
    <cfRule type="containsText" dxfId="1489" priority="1350" operator="containsText" text="FRANCIA">
      <formula>NOT(ISERROR(SEARCH("FRANCIA",B12)))</formula>
    </cfRule>
    <cfRule type="containsText" dxfId="1488" priority="1351" operator="containsText" text="ITALIA">
      <formula>NOT(ISERROR(SEARCH("ITALIA",B12)))</formula>
    </cfRule>
    <cfRule type="containsText" dxfId="1487" priority="1352" operator="containsText" text="BÉLGICA">
      <formula>NOT(ISERROR(SEARCH("BÉLGICA",B12)))</formula>
    </cfRule>
    <cfRule type="containsText" dxfId="1486" priority="1353" operator="containsText" text="ESPAÑA">
      <formula>NOT(ISERROR(SEARCH("ESPAÑA",B12)))</formula>
    </cfRule>
    <cfRule type="containsText" dxfId="1485" priority="1354" operator="containsText" text="ALEMANIA">
      <formula>NOT(ISERROR(SEARCH("ALEMANIA",B12)))</formula>
    </cfRule>
    <cfRule type="containsText" dxfId="1484" priority="1355" operator="containsText" text="PAÍSES NÓRDICOS">
      <formula>NOT(ISERROR(SEARCH("PAÍSES NÓRDICOS",B12)))</formula>
    </cfRule>
    <cfRule type="containsText" dxfId="1483" priority="1356" operator="containsText" text="REINO UNIDO">
      <formula>NOT(ISERROR(SEARCH("REINO UNIDO",B12)))</formula>
    </cfRule>
    <cfRule type="containsText" dxfId="1482" priority="1357" operator="containsText" text="DINAMARCA">
      <formula>NOT(ISERROR(SEARCH("DINAMARCA",B12)))</formula>
    </cfRule>
    <cfRule type="containsText" dxfId="1481" priority="1358" operator="containsText" text="NORUEGA">
      <formula>NOT(ISERROR(SEARCH("NORUEGA",B12)))</formula>
    </cfRule>
    <cfRule type="containsText" dxfId="1480" priority="1359" operator="containsText" text="FINLANDIA">
      <formula>NOT(ISERROR(SEARCH("FINLANDIA",B12)))</formula>
    </cfRule>
    <cfRule type="containsText" dxfId="1479" priority="1360" operator="containsText" text="SUECIA">
      <formula>NOT(ISERROR(SEARCH("SUECIA",B12)))</formula>
    </cfRule>
  </conditionalFormatting>
  <conditionalFormatting sqref="B11:B12">
    <cfRule type="containsText" dxfId="1478" priority="1327" operator="containsText" text="SUIZA">
      <formula>NOT(ISERROR(SEARCH("SUIZA",B11)))</formula>
    </cfRule>
    <cfRule type="containsText" dxfId="1477" priority="1328" operator="containsText" text="AUSTRIA">
      <formula>NOT(ISERROR(SEARCH("AUSTRIA",B11)))</formula>
    </cfRule>
    <cfRule type="containsText" dxfId="1476" priority="1329" operator="containsText" text="IRLANDA">
      <formula>NOT(ISERROR(SEARCH("IRLANDA",B11)))</formula>
    </cfRule>
    <cfRule type="containsText" dxfId="1475" priority="1330" operator="containsText" text="PAÍSES DEL ESTE">
      <formula>NOT(ISERROR(SEARCH("PAÍSES DEL ESTE",B11)))</formula>
    </cfRule>
    <cfRule type="containsText" dxfId="1474" priority="1331" operator="containsText" text="RUSIA">
      <formula>NOT(ISERROR(SEARCH("RUSIA",B11)))</formula>
    </cfRule>
    <cfRule type="containsText" dxfId="1473" priority="1332" operator="containsText" text="HOLANDA">
      <formula>NOT(ISERROR(SEARCH("HOLANDA",B11)))</formula>
    </cfRule>
    <cfRule type="containsText" dxfId="1472" priority="1333" operator="containsText" text="FRANCIA">
      <formula>NOT(ISERROR(SEARCH("FRANCIA",B11)))</formula>
    </cfRule>
    <cfRule type="containsText" dxfId="1471" priority="1334" operator="containsText" text="ITALIA">
      <formula>NOT(ISERROR(SEARCH("ITALIA",B11)))</formula>
    </cfRule>
    <cfRule type="containsText" dxfId="1470" priority="1335" operator="containsText" text="BÉLGICA">
      <formula>NOT(ISERROR(SEARCH("BÉLGICA",B11)))</formula>
    </cfRule>
    <cfRule type="containsText" dxfId="1469" priority="1336" operator="containsText" text="ESPAÑA">
      <formula>NOT(ISERROR(SEARCH("ESPAÑA",B11)))</formula>
    </cfRule>
    <cfRule type="containsText" dxfId="1468" priority="1337" operator="containsText" text="ALEMANIA">
      <formula>NOT(ISERROR(SEARCH("ALEMANIA",B11)))</formula>
    </cfRule>
    <cfRule type="containsText" dxfId="1467" priority="1338" operator="containsText" text="PAÍSES NÓRDICOS">
      <formula>NOT(ISERROR(SEARCH("PAÍSES NÓRDICOS",B11)))</formula>
    </cfRule>
    <cfRule type="containsText" dxfId="1466" priority="1339" operator="containsText" text="REINO UNIDO">
      <formula>NOT(ISERROR(SEARCH("REINO UNIDO",B11)))</formula>
    </cfRule>
    <cfRule type="containsText" dxfId="1465" priority="1340" operator="containsText" text="DINAMARCA">
      <formula>NOT(ISERROR(SEARCH("DINAMARCA",B11)))</formula>
    </cfRule>
    <cfRule type="containsText" dxfId="1464" priority="1341" operator="containsText" text="NORUEGA">
      <formula>NOT(ISERROR(SEARCH("NORUEGA",B11)))</formula>
    </cfRule>
    <cfRule type="containsText" dxfId="1463" priority="1342" operator="containsText" text="FINLANDIA">
      <formula>NOT(ISERROR(SEARCH("FINLANDIA",B11)))</formula>
    </cfRule>
    <cfRule type="containsText" dxfId="1462" priority="1343" operator="containsText" text="SUECIA">
      <formula>NOT(ISERROR(SEARCH("SUECIA",B11)))</formula>
    </cfRule>
  </conditionalFormatting>
  <conditionalFormatting sqref="B11:B12">
    <cfRule type="containsText" dxfId="1461" priority="1310" operator="containsText" text="SUIZA">
      <formula>NOT(ISERROR(SEARCH("SUIZA",B11)))</formula>
    </cfRule>
    <cfRule type="containsText" dxfId="1460" priority="1311" operator="containsText" text="AUSTRIA">
      <formula>NOT(ISERROR(SEARCH("AUSTRIA",B11)))</formula>
    </cfRule>
    <cfRule type="containsText" dxfId="1459" priority="1312" operator="containsText" text="IRLANDA">
      <formula>NOT(ISERROR(SEARCH("IRLANDA",B11)))</formula>
    </cfRule>
    <cfRule type="containsText" dxfId="1458" priority="1313" operator="containsText" text="PAÍSES DEL ESTE">
      <formula>NOT(ISERROR(SEARCH("PAÍSES DEL ESTE",B11)))</formula>
    </cfRule>
    <cfRule type="containsText" dxfId="1457" priority="1314" operator="containsText" text="RUSIA">
      <formula>NOT(ISERROR(SEARCH("RUSIA",B11)))</formula>
    </cfRule>
    <cfRule type="containsText" dxfId="1456" priority="1315" operator="containsText" text="HOLANDA">
      <formula>NOT(ISERROR(SEARCH("HOLANDA",B11)))</formula>
    </cfRule>
    <cfRule type="containsText" dxfId="1455" priority="1316" operator="containsText" text="FRANCIA">
      <formula>NOT(ISERROR(SEARCH("FRANCIA",B11)))</formula>
    </cfRule>
    <cfRule type="containsText" dxfId="1454" priority="1317" operator="containsText" text="ITALIA">
      <formula>NOT(ISERROR(SEARCH("ITALIA",B11)))</formula>
    </cfRule>
    <cfRule type="containsText" dxfId="1453" priority="1318" operator="containsText" text="BÉLGICA">
      <formula>NOT(ISERROR(SEARCH("BÉLGICA",B11)))</formula>
    </cfRule>
    <cfRule type="containsText" dxfId="1452" priority="1319" operator="containsText" text="ESPAÑA">
      <formula>NOT(ISERROR(SEARCH("ESPAÑA",B11)))</formula>
    </cfRule>
    <cfRule type="containsText" dxfId="1451" priority="1320" operator="containsText" text="ALEMANIA">
      <formula>NOT(ISERROR(SEARCH("ALEMANIA",B11)))</formula>
    </cfRule>
    <cfRule type="containsText" dxfId="1450" priority="1321" operator="containsText" text="PAÍSES NÓRDICOS">
      <formula>NOT(ISERROR(SEARCH("PAÍSES NÓRDICOS",B11)))</formula>
    </cfRule>
    <cfRule type="containsText" dxfId="1449" priority="1322" operator="containsText" text="REINO UNIDO">
      <formula>NOT(ISERROR(SEARCH("REINO UNIDO",B11)))</formula>
    </cfRule>
    <cfRule type="containsText" dxfId="1448" priority="1323" operator="containsText" text="DINAMARCA">
      <formula>NOT(ISERROR(SEARCH("DINAMARCA",B11)))</formula>
    </cfRule>
    <cfRule type="containsText" dxfId="1447" priority="1324" operator="containsText" text="NORUEGA">
      <formula>NOT(ISERROR(SEARCH("NORUEGA",B11)))</formula>
    </cfRule>
    <cfRule type="containsText" dxfId="1446" priority="1325" operator="containsText" text="FINLANDIA">
      <formula>NOT(ISERROR(SEARCH("FINLANDIA",B11)))</formula>
    </cfRule>
    <cfRule type="containsText" dxfId="1445" priority="1326" operator="containsText" text="SUECIA">
      <formula>NOT(ISERROR(SEARCH("SUECIA",B11)))</formula>
    </cfRule>
  </conditionalFormatting>
  <conditionalFormatting sqref="B11">
    <cfRule type="containsText" dxfId="1444" priority="1293" operator="containsText" text="SUIZA">
      <formula>NOT(ISERROR(SEARCH("SUIZA",B11)))</formula>
    </cfRule>
    <cfRule type="containsText" dxfId="1443" priority="1294" operator="containsText" text="AUSTRIA">
      <formula>NOT(ISERROR(SEARCH("AUSTRIA",B11)))</formula>
    </cfRule>
    <cfRule type="containsText" dxfId="1442" priority="1295" operator="containsText" text="IRLANDA">
      <formula>NOT(ISERROR(SEARCH("IRLANDA",B11)))</formula>
    </cfRule>
    <cfRule type="containsText" dxfId="1441" priority="1296" operator="containsText" text="PAÍSES DEL ESTE">
      <formula>NOT(ISERROR(SEARCH("PAÍSES DEL ESTE",B11)))</formula>
    </cfRule>
    <cfRule type="containsText" dxfId="1440" priority="1297" operator="containsText" text="RUSIA">
      <formula>NOT(ISERROR(SEARCH("RUSIA",B11)))</formula>
    </cfRule>
    <cfRule type="containsText" dxfId="1439" priority="1298" operator="containsText" text="HOLANDA">
      <formula>NOT(ISERROR(SEARCH("HOLANDA",B11)))</formula>
    </cfRule>
    <cfRule type="containsText" dxfId="1438" priority="1299" operator="containsText" text="FRANCIA">
      <formula>NOT(ISERROR(SEARCH("FRANCIA",B11)))</formula>
    </cfRule>
    <cfRule type="containsText" dxfId="1437" priority="1300" operator="containsText" text="ITALIA">
      <formula>NOT(ISERROR(SEARCH("ITALIA",B11)))</formula>
    </cfRule>
    <cfRule type="containsText" dxfId="1436" priority="1301" operator="containsText" text="BÉLGICA">
      <formula>NOT(ISERROR(SEARCH("BÉLGICA",B11)))</formula>
    </cfRule>
    <cfRule type="containsText" dxfId="1435" priority="1302" operator="containsText" text="ESPAÑA">
      <formula>NOT(ISERROR(SEARCH("ESPAÑA",B11)))</formula>
    </cfRule>
    <cfRule type="containsText" dxfId="1434" priority="1303" operator="containsText" text="ALEMANIA">
      <formula>NOT(ISERROR(SEARCH("ALEMANIA",B11)))</formula>
    </cfRule>
    <cfRule type="containsText" dxfId="1433" priority="1304" operator="containsText" text="PAÍSES NÓRDICOS">
      <formula>NOT(ISERROR(SEARCH("PAÍSES NÓRDICOS",B11)))</formula>
    </cfRule>
    <cfRule type="containsText" dxfId="1432" priority="1305" operator="containsText" text="REINO UNIDO">
      <formula>NOT(ISERROR(SEARCH("REINO UNIDO",B11)))</formula>
    </cfRule>
    <cfRule type="containsText" dxfId="1431" priority="1306" operator="containsText" text="DINAMARCA">
      <formula>NOT(ISERROR(SEARCH("DINAMARCA",B11)))</formula>
    </cfRule>
    <cfRule type="containsText" dxfId="1430" priority="1307" operator="containsText" text="NORUEGA">
      <formula>NOT(ISERROR(SEARCH("NORUEGA",B11)))</formula>
    </cfRule>
    <cfRule type="containsText" dxfId="1429" priority="1308" operator="containsText" text="FINLANDIA">
      <formula>NOT(ISERROR(SEARCH("FINLANDIA",B11)))</formula>
    </cfRule>
    <cfRule type="containsText" dxfId="1428" priority="1309" operator="containsText" text="SUECIA">
      <formula>NOT(ISERROR(SEARCH("SUECIA",B11)))</formula>
    </cfRule>
  </conditionalFormatting>
  <conditionalFormatting sqref="B11">
    <cfRule type="containsText" dxfId="1427" priority="1276" operator="containsText" text="SUIZA">
      <formula>NOT(ISERROR(SEARCH("SUIZA",B11)))</formula>
    </cfRule>
    <cfRule type="containsText" dxfId="1426" priority="1277" operator="containsText" text="AUSTRIA">
      <formula>NOT(ISERROR(SEARCH("AUSTRIA",B11)))</formula>
    </cfRule>
    <cfRule type="containsText" dxfId="1425" priority="1278" operator="containsText" text="IRLANDA">
      <formula>NOT(ISERROR(SEARCH("IRLANDA",B11)))</formula>
    </cfRule>
    <cfRule type="containsText" dxfId="1424" priority="1279" operator="containsText" text="PAÍSES DEL ESTE">
      <formula>NOT(ISERROR(SEARCH("PAÍSES DEL ESTE",B11)))</formula>
    </cfRule>
    <cfRule type="containsText" dxfId="1423" priority="1280" operator="containsText" text="RUSIA">
      <formula>NOT(ISERROR(SEARCH("RUSIA",B11)))</formula>
    </cfRule>
    <cfRule type="containsText" dxfId="1422" priority="1281" operator="containsText" text="HOLANDA">
      <formula>NOT(ISERROR(SEARCH("HOLANDA",B11)))</formula>
    </cfRule>
    <cfRule type="containsText" dxfId="1421" priority="1282" operator="containsText" text="FRANCIA">
      <formula>NOT(ISERROR(SEARCH("FRANCIA",B11)))</formula>
    </cfRule>
    <cfRule type="containsText" dxfId="1420" priority="1283" operator="containsText" text="ITALIA">
      <formula>NOT(ISERROR(SEARCH("ITALIA",B11)))</formula>
    </cfRule>
    <cfRule type="containsText" dxfId="1419" priority="1284" operator="containsText" text="BÉLGICA">
      <formula>NOT(ISERROR(SEARCH("BÉLGICA",B11)))</formula>
    </cfRule>
    <cfRule type="containsText" dxfId="1418" priority="1285" operator="containsText" text="ESPAÑA">
      <formula>NOT(ISERROR(SEARCH("ESPAÑA",B11)))</formula>
    </cfRule>
    <cfRule type="containsText" dxfId="1417" priority="1286" operator="containsText" text="ALEMANIA">
      <formula>NOT(ISERROR(SEARCH("ALEMANIA",B11)))</formula>
    </cfRule>
    <cfRule type="containsText" dxfId="1416" priority="1287" operator="containsText" text="PAÍSES NÓRDICOS">
      <formula>NOT(ISERROR(SEARCH("PAÍSES NÓRDICOS",B11)))</formula>
    </cfRule>
    <cfRule type="containsText" dxfId="1415" priority="1288" operator="containsText" text="REINO UNIDO">
      <formula>NOT(ISERROR(SEARCH("REINO UNIDO",B11)))</formula>
    </cfRule>
    <cfRule type="containsText" dxfId="1414" priority="1289" operator="containsText" text="DINAMARCA">
      <formula>NOT(ISERROR(SEARCH("DINAMARCA",B11)))</formula>
    </cfRule>
    <cfRule type="containsText" dxfId="1413" priority="1290" operator="containsText" text="NORUEGA">
      <formula>NOT(ISERROR(SEARCH("NORUEGA",B11)))</formula>
    </cfRule>
    <cfRule type="containsText" dxfId="1412" priority="1291" operator="containsText" text="FINLANDIA">
      <formula>NOT(ISERROR(SEARCH("FINLANDIA",B11)))</formula>
    </cfRule>
    <cfRule type="containsText" dxfId="1411" priority="1292" operator="containsText" text="SUECIA">
      <formula>NOT(ISERROR(SEARCH("SUECIA",B11)))</formula>
    </cfRule>
  </conditionalFormatting>
  <conditionalFormatting sqref="B11">
    <cfRule type="containsText" dxfId="1410" priority="1259" operator="containsText" text="SUIZA">
      <formula>NOT(ISERROR(SEARCH("SUIZA",B11)))</formula>
    </cfRule>
    <cfRule type="containsText" dxfId="1409" priority="1260" operator="containsText" text="AUSTRIA">
      <formula>NOT(ISERROR(SEARCH("AUSTRIA",B11)))</formula>
    </cfRule>
    <cfRule type="containsText" dxfId="1408" priority="1261" operator="containsText" text="IRLANDA">
      <formula>NOT(ISERROR(SEARCH("IRLANDA",B11)))</formula>
    </cfRule>
    <cfRule type="containsText" dxfId="1407" priority="1262" operator="containsText" text="PAÍSES DEL ESTE">
      <formula>NOT(ISERROR(SEARCH("PAÍSES DEL ESTE",B11)))</formula>
    </cfRule>
    <cfRule type="containsText" dxfId="1406" priority="1263" operator="containsText" text="RUSIA">
      <formula>NOT(ISERROR(SEARCH("RUSIA",B11)))</formula>
    </cfRule>
    <cfRule type="containsText" dxfId="1405" priority="1264" operator="containsText" text="HOLANDA">
      <formula>NOT(ISERROR(SEARCH("HOLANDA",B11)))</formula>
    </cfRule>
    <cfRule type="containsText" dxfId="1404" priority="1265" operator="containsText" text="FRANCIA">
      <formula>NOT(ISERROR(SEARCH("FRANCIA",B11)))</formula>
    </cfRule>
    <cfRule type="containsText" dxfId="1403" priority="1266" operator="containsText" text="ITALIA">
      <formula>NOT(ISERROR(SEARCH("ITALIA",B11)))</formula>
    </cfRule>
    <cfRule type="containsText" dxfId="1402" priority="1267" operator="containsText" text="BÉLGICA">
      <formula>NOT(ISERROR(SEARCH("BÉLGICA",B11)))</formula>
    </cfRule>
    <cfRule type="containsText" dxfId="1401" priority="1268" operator="containsText" text="ESPAÑA">
      <formula>NOT(ISERROR(SEARCH("ESPAÑA",B11)))</formula>
    </cfRule>
    <cfRule type="containsText" dxfId="1400" priority="1269" operator="containsText" text="ALEMANIA">
      <formula>NOT(ISERROR(SEARCH("ALEMANIA",B11)))</formula>
    </cfRule>
    <cfRule type="containsText" dxfId="1399" priority="1270" operator="containsText" text="PAÍSES NÓRDICOS">
      <formula>NOT(ISERROR(SEARCH("PAÍSES NÓRDICOS",B11)))</formula>
    </cfRule>
    <cfRule type="containsText" dxfId="1398" priority="1271" operator="containsText" text="REINO UNIDO">
      <formula>NOT(ISERROR(SEARCH("REINO UNIDO",B11)))</formula>
    </cfRule>
    <cfRule type="containsText" dxfId="1397" priority="1272" operator="containsText" text="DINAMARCA">
      <formula>NOT(ISERROR(SEARCH("DINAMARCA",B11)))</formula>
    </cfRule>
    <cfRule type="containsText" dxfId="1396" priority="1273" operator="containsText" text="NORUEGA">
      <formula>NOT(ISERROR(SEARCH("NORUEGA",B11)))</formula>
    </cfRule>
    <cfRule type="containsText" dxfId="1395" priority="1274" operator="containsText" text="FINLANDIA">
      <formula>NOT(ISERROR(SEARCH("FINLANDIA",B11)))</formula>
    </cfRule>
    <cfRule type="containsText" dxfId="1394" priority="1275" operator="containsText" text="SUECIA">
      <formula>NOT(ISERROR(SEARCH("SUECIA",B11)))</formula>
    </cfRule>
  </conditionalFormatting>
  <conditionalFormatting sqref="B11">
    <cfRule type="containsText" dxfId="1393" priority="1242" operator="containsText" text="SUIZA">
      <formula>NOT(ISERROR(SEARCH("SUIZA",B11)))</formula>
    </cfRule>
    <cfRule type="containsText" dxfId="1392" priority="1243" operator="containsText" text="AUSTRIA">
      <formula>NOT(ISERROR(SEARCH("AUSTRIA",B11)))</formula>
    </cfRule>
    <cfRule type="containsText" dxfId="1391" priority="1244" operator="containsText" text="IRLANDA">
      <formula>NOT(ISERROR(SEARCH("IRLANDA",B11)))</formula>
    </cfRule>
    <cfRule type="containsText" dxfId="1390" priority="1245" operator="containsText" text="PAÍSES DEL ESTE">
      <formula>NOT(ISERROR(SEARCH("PAÍSES DEL ESTE",B11)))</formula>
    </cfRule>
    <cfRule type="containsText" dxfId="1389" priority="1246" operator="containsText" text="RUSIA">
      <formula>NOT(ISERROR(SEARCH("RUSIA",B11)))</formula>
    </cfRule>
    <cfRule type="containsText" dxfId="1388" priority="1247" operator="containsText" text="HOLANDA">
      <formula>NOT(ISERROR(SEARCH("HOLANDA",B11)))</formula>
    </cfRule>
    <cfRule type="containsText" dxfId="1387" priority="1248" operator="containsText" text="FRANCIA">
      <formula>NOT(ISERROR(SEARCH("FRANCIA",B11)))</formula>
    </cfRule>
    <cfRule type="containsText" dxfId="1386" priority="1249" operator="containsText" text="ITALIA">
      <formula>NOT(ISERROR(SEARCH("ITALIA",B11)))</formula>
    </cfRule>
    <cfRule type="containsText" dxfId="1385" priority="1250" operator="containsText" text="BÉLGICA">
      <formula>NOT(ISERROR(SEARCH("BÉLGICA",B11)))</formula>
    </cfRule>
    <cfRule type="containsText" dxfId="1384" priority="1251" operator="containsText" text="ESPAÑA">
      <formula>NOT(ISERROR(SEARCH("ESPAÑA",B11)))</formula>
    </cfRule>
    <cfRule type="containsText" dxfId="1383" priority="1252" operator="containsText" text="ALEMANIA">
      <formula>NOT(ISERROR(SEARCH("ALEMANIA",B11)))</formula>
    </cfRule>
    <cfRule type="containsText" dxfId="1382" priority="1253" operator="containsText" text="PAÍSES NÓRDICOS">
      <formula>NOT(ISERROR(SEARCH("PAÍSES NÓRDICOS",B11)))</formula>
    </cfRule>
    <cfRule type="containsText" dxfId="1381" priority="1254" operator="containsText" text="REINO UNIDO">
      <formula>NOT(ISERROR(SEARCH("REINO UNIDO",B11)))</formula>
    </cfRule>
    <cfRule type="containsText" dxfId="1380" priority="1255" operator="containsText" text="DINAMARCA">
      <formula>NOT(ISERROR(SEARCH("DINAMARCA",B11)))</formula>
    </cfRule>
    <cfRule type="containsText" dxfId="1379" priority="1256" operator="containsText" text="NORUEGA">
      <formula>NOT(ISERROR(SEARCH("NORUEGA",B11)))</formula>
    </cfRule>
    <cfRule type="containsText" dxfId="1378" priority="1257" operator="containsText" text="FINLANDIA">
      <formula>NOT(ISERROR(SEARCH("FINLANDIA",B11)))</formula>
    </cfRule>
    <cfRule type="containsText" dxfId="1377" priority="1258" operator="containsText" text="SUECIA">
      <formula>NOT(ISERROR(SEARCH("SUECIA",B11)))</formula>
    </cfRule>
  </conditionalFormatting>
  <conditionalFormatting sqref="B12">
    <cfRule type="containsText" dxfId="1376" priority="1225" operator="containsText" text="SUIZA">
      <formula>NOT(ISERROR(SEARCH("SUIZA",B12)))</formula>
    </cfRule>
    <cfRule type="containsText" dxfId="1375" priority="1226" operator="containsText" text="AUSTRIA">
      <formula>NOT(ISERROR(SEARCH("AUSTRIA",B12)))</formula>
    </cfRule>
    <cfRule type="containsText" dxfId="1374" priority="1227" operator="containsText" text="IRLANDA">
      <formula>NOT(ISERROR(SEARCH("IRLANDA",B12)))</formula>
    </cfRule>
    <cfRule type="containsText" dxfId="1373" priority="1228" operator="containsText" text="PAÍSES DEL ESTE">
      <formula>NOT(ISERROR(SEARCH("PAÍSES DEL ESTE",B12)))</formula>
    </cfRule>
    <cfRule type="containsText" dxfId="1372" priority="1229" operator="containsText" text="RUSIA">
      <formula>NOT(ISERROR(SEARCH("RUSIA",B12)))</formula>
    </cfRule>
    <cfRule type="containsText" dxfId="1371" priority="1230" operator="containsText" text="HOLANDA">
      <formula>NOT(ISERROR(SEARCH("HOLANDA",B12)))</formula>
    </cfRule>
    <cfRule type="containsText" dxfId="1370" priority="1231" operator="containsText" text="FRANCIA">
      <formula>NOT(ISERROR(SEARCH("FRANCIA",B12)))</formula>
    </cfRule>
    <cfRule type="containsText" dxfId="1369" priority="1232" operator="containsText" text="ITALIA">
      <formula>NOT(ISERROR(SEARCH("ITALIA",B12)))</formula>
    </cfRule>
    <cfRule type="containsText" dxfId="1368" priority="1233" operator="containsText" text="BÉLGICA">
      <formula>NOT(ISERROR(SEARCH("BÉLGICA",B12)))</formula>
    </cfRule>
    <cfRule type="containsText" dxfId="1367" priority="1234" operator="containsText" text="ESPAÑA">
      <formula>NOT(ISERROR(SEARCH("ESPAÑA",B12)))</formula>
    </cfRule>
    <cfRule type="containsText" dxfId="1366" priority="1235" operator="containsText" text="ALEMANIA">
      <formula>NOT(ISERROR(SEARCH("ALEMANIA",B12)))</formula>
    </cfRule>
    <cfRule type="containsText" dxfId="1365" priority="1236" operator="containsText" text="PAÍSES NÓRDICOS">
      <formula>NOT(ISERROR(SEARCH("PAÍSES NÓRDICOS",B12)))</formula>
    </cfRule>
    <cfRule type="containsText" dxfId="1364" priority="1237" operator="containsText" text="REINO UNIDO">
      <formula>NOT(ISERROR(SEARCH("REINO UNIDO",B12)))</formula>
    </cfRule>
    <cfRule type="containsText" dxfId="1363" priority="1238" operator="containsText" text="DINAMARCA">
      <formula>NOT(ISERROR(SEARCH("DINAMARCA",B12)))</formula>
    </cfRule>
    <cfRule type="containsText" dxfId="1362" priority="1239" operator="containsText" text="NORUEGA">
      <formula>NOT(ISERROR(SEARCH("NORUEGA",B12)))</formula>
    </cfRule>
    <cfRule type="containsText" dxfId="1361" priority="1240" operator="containsText" text="FINLANDIA">
      <formula>NOT(ISERROR(SEARCH("FINLANDIA",B12)))</formula>
    </cfRule>
    <cfRule type="containsText" dxfId="1360" priority="1241" operator="containsText" text="SUECIA">
      <formula>NOT(ISERROR(SEARCH("SUECIA",B12)))</formula>
    </cfRule>
  </conditionalFormatting>
  <conditionalFormatting sqref="B12">
    <cfRule type="containsText" dxfId="1359" priority="1208" operator="containsText" text="SUIZA">
      <formula>NOT(ISERROR(SEARCH("SUIZA",B12)))</formula>
    </cfRule>
    <cfRule type="containsText" dxfId="1358" priority="1209" operator="containsText" text="AUSTRIA">
      <formula>NOT(ISERROR(SEARCH("AUSTRIA",B12)))</formula>
    </cfRule>
    <cfRule type="containsText" dxfId="1357" priority="1210" operator="containsText" text="IRLANDA">
      <formula>NOT(ISERROR(SEARCH("IRLANDA",B12)))</formula>
    </cfRule>
    <cfRule type="containsText" dxfId="1356" priority="1211" operator="containsText" text="PAÍSES DEL ESTE">
      <formula>NOT(ISERROR(SEARCH("PAÍSES DEL ESTE",B12)))</formula>
    </cfRule>
    <cfRule type="containsText" dxfId="1355" priority="1212" operator="containsText" text="RUSIA">
      <formula>NOT(ISERROR(SEARCH("RUSIA",B12)))</formula>
    </cfRule>
    <cfRule type="containsText" dxfId="1354" priority="1213" operator="containsText" text="HOLANDA">
      <formula>NOT(ISERROR(SEARCH("HOLANDA",B12)))</formula>
    </cfRule>
    <cfRule type="containsText" dxfId="1353" priority="1214" operator="containsText" text="FRANCIA">
      <formula>NOT(ISERROR(SEARCH("FRANCIA",B12)))</formula>
    </cfRule>
    <cfRule type="containsText" dxfId="1352" priority="1215" operator="containsText" text="ITALIA">
      <formula>NOT(ISERROR(SEARCH("ITALIA",B12)))</formula>
    </cfRule>
    <cfRule type="containsText" dxfId="1351" priority="1216" operator="containsText" text="BÉLGICA">
      <formula>NOT(ISERROR(SEARCH("BÉLGICA",B12)))</formula>
    </cfRule>
    <cfRule type="containsText" dxfId="1350" priority="1217" operator="containsText" text="ESPAÑA">
      <formula>NOT(ISERROR(SEARCH("ESPAÑA",B12)))</formula>
    </cfRule>
    <cfRule type="containsText" dxfId="1349" priority="1218" operator="containsText" text="ALEMANIA">
      <formula>NOT(ISERROR(SEARCH("ALEMANIA",B12)))</formula>
    </cfRule>
    <cfRule type="containsText" dxfId="1348" priority="1219" operator="containsText" text="PAÍSES NÓRDICOS">
      <formula>NOT(ISERROR(SEARCH("PAÍSES NÓRDICOS",B12)))</formula>
    </cfRule>
    <cfRule type="containsText" dxfId="1347" priority="1220" operator="containsText" text="REINO UNIDO">
      <formula>NOT(ISERROR(SEARCH("REINO UNIDO",B12)))</formula>
    </cfRule>
    <cfRule type="containsText" dxfId="1346" priority="1221" operator="containsText" text="DINAMARCA">
      <formula>NOT(ISERROR(SEARCH("DINAMARCA",B12)))</formula>
    </cfRule>
    <cfRule type="containsText" dxfId="1345" priority="1222" operator="containsText" text="NORUEGA">
      <formula>NOT(ISERROR(SEARCH("NORUEGA",B12)))</formula>
    </cfRule>
    <cfRule type="containsText" dxfId="1344" priority="1223" operator="containsText" text="FINLANDIA">
      <formula>NOT(ISERROR(SEARCH("FINLANDIA",B12)))</formula>
    </cfRule>
    <cfRule type="containsText" dxfId="1343" priority="1224" operator="containsText" text="SUECIA">
      <formula>NOT(ISERROR(SEARCH("SUECIA",B12)))</formula>
    </cfRule>
  </conditionalFormatting>
  <conditionalFormatting sqref="B12">
    <cfRule type="containsText" dxfId="1342" priority="1191" operator="containsText" text="SUIZA">
      <formula>NOT(ISERROR(SEARCH("SUIZA",B12)))</formula>
    </cfRule>
    <cfRule type="containsText" dxfId="1341" priority="1192" operator="containsText" text="AUSTRIA">
      <formula>NOT(ISERROR(SEARCH("AUSTRIA",B12)))</formula>
    </cfRule>
    <cfRule type="containsText" dxfId="1340" priority="1193" operator="containsText" text="IRLANDA">
      <formula>NOT(ISERROR(SEARCH("IRLANDA",B12)))</formula>
    </cfRule>
    <cfRule type="containsText" dxfId="1339" priority="1194" operator="containsText" text="PAÍSES DEL ESTE">
      <formula>NOT(ISERROR(SEARCH("PAÍSES DEL ESTE",B12)))</formula>
    </cfRule>
    <cfRule type="containsText" dxfId="1338" priority="1195" operator="containsText" text="RUSIA">
      <formula>NOT(ISERROR(SEARCH("RUSIA",B12)))</formula>
    </cfRule>
    <cfRule type="containsText" dxfId="1337" priority="1196" operator="containsText" text="HOLANDA">
      <formula>NOT(ISERROR(SEARCH("HOLANDA",B12)))</formula>
    </cfRule>
    <cfRule type="containsText" dxfId="1336" priority="1197" operator="containsText" text="FRANCIA">
      <formula>NOT(ISERROR(SEARCH("FRANCIA",B12)))</formula>
    </cfRule>
    <cfRule type="containsText" dxfId="1335" priority="1198" operator="containsText" text="ITALIA">
      <formula>NOT(ISERROR(SEARCH("ITALIA",B12)))</formula>
    </cfRule>
    <cfRule type="containsText" dxfId="1334" priority="1199" operator="containsText" text="BÉLGICA">
      <formula>NOT(ISERROR(SEARCH("BÉLGICA",B12)))</formula>
    </cfRule>
    <cfRule type="containsText" dxfId="1333" priority="1200" operator="containsText" text="ESPAÑA">
      <formula>NOT(ISERROR(SEARCH("ESPAÑA",B12)))</formula>
    </cfRule>
    <cfRule type="containsText" dxfId="1332" priority="1201" operator="containsText" text="ALEMANIA">
      <formula>NOT(ISERROR(SEARCH("ALEMANIA",B12)))</formula>
    </cfRule>
    <cfRule type="containsText" dxfId="1331" priority="1202" operator="containsText" text="PAÍSES NÓRDICOS">
      <formula>NOT(ISERROR(SEARCH("PAÍSES NÓRDICOS",B12)))</formula>
    </cfRule>
    <cfRule type="containsText" dxfId="1330" priority="1203" operator="containsText" text="REINO UNIDO">
      <formula>NOT(ISERROR(SEARCH("REINO UNIDO",B12)))</formula>
    </cfRule>
    <cfRule type="containsText" dxfId="1329" priority="1204" operator="containsText" text="DINAMARCA">
      <formula>NOT(ISERROR(SEARCH("DINAMARCA",B12)))</formula>
    </cfRule>
    <cfRule type="containsText" dxfId="1328" priority="1205" operator="containsText" text="NORUEGA">
      <formula>NOT(ISERROR(SEARCH("NORUEGA",B12)))</formula>
    </cfRule>
    <cfRule type="containsText" dxfId="1327" priority="1206" operator="containsText" text="FINLANDIA">
      <formula>NOT(ISERROR(SEARCH("FINLANDIA",B12)))</formula>
    </cfRule>
    <cfRule type="containsText" dxfId="1326" priority="1207" operator="containsText" text="SUECIA">
      <formula>NOT(ISERROR(SEARCH("SUECIA",B12)))</formula>
    </cfRule>
  </conditionalFormatting>
  <conditionalFormatting sqref="B12">
    <cfRule type="containsText" dxfId="1325" priority="1174" operator="containsText" text="SUIZA">
      <formula>NOT(ISERROR(SEARCH("SUIZA",B12)))</formula>
    </cfRule>
    <cfRule type="containsText" dxfId="1324" priority="1175" operator="containsText" text="AUSTRIA">
      <formula>NOT(ISERROR(SEARCH("AUSTRIA",B12)))</formula>
    </cfRule>
    <cfRule type="containsText" dxfId="1323" priority="1176" operator="containsText" text="IRLANDA">
      <formula>NOT(ISERROR(SEARCH("IRLANDA",B12)))</formula>
    </cfRule>
    <cfRule type="containsText" dxfId="1322" priority="1177" operator="containsText" text="PAÍSES DEL ESTE">
      <formula>NOT(ISERROR(SEARCH("PAÍSES DEL ESTE",B12)))</formula>
    </cfRule>
    <cfRule type="containsText" dxfId="1321" priority="1178" operator="containsText" text="RUSIA">
      <formula>NOT(ISERROR(SEARCH("RUSIA",B12)))</formula>
    </cfRule>
    <cfRule type="containsText" dxfId="1320" priority="1179" operator="containsText" text="HOLANDA">
      <formula>NOT(ISERROR(SEARCH("HOLANDA",B12)))</formula>
    </cfRule>
    <cfRule type="containsText" dxfId="1319" priority="1180" operator="containsText" text="FRANCIA">
      <formula>NOT(ISERROR(SEARCH("FRANCIA",B12)))</formula>
    </cfRule>
    <cfRule type="containsText" dxfId="1318" priority="1181" operator="containsText" text="ITALIA">
      <formula>NOT(ISERROR(SEARCH("ITALIA",B12)))</formula>
    </cfRule>
    <cfRule type="containsText" dxfId="1317" priority="1182" operator="containsText" text="BÉLGICA">
      <formula>NOT(ISERROR(SEARCH("BÉLGICA",B12)))</formula>
    </cfRule>
    <cfRule type="containsText" dxfId="1316" priority="1183" operator="containsText" text="ESPAÑA">
      <formula>NOT(ISERROR(SEARCH("ESPAÑA",B12)))</formula>
    </cfRule>
    <cfRule type="containsText" dxfId="1315" priority="1184" operator="containsText" text="ALEMANIA">
      <formula>NOT(ISERROR(SEARCH("ALEMANIA",B12)))</formula>
    </cfRule>
    <cfRule type="containsText" dxfId="1314" priority="1185" operator="containsText" text="PAÍSES NÓRDICOS">
      <formula>NOT(ISERROR(SEARCH("PAÍSES NÓRDICOS",B12)))</formula>
    </cfRule>
    <cfRule type="containsText" dxfId="1313" priority="1186" operator="containsText" text="REINO UNIDO">
      <formula>NOT(ISERROR(SEARCH("REINO UNIDO",B12)))</formula>
    </cfRule>
    <cfRule type="containsText" dxfId="1312" priority="1187" operator="containsText" text="DINAMARCA">
      <formula>NOT(ISERROR(SEARCH("DINAMARCA",B12)))</formula>
    </cfRule>
    <cfRule type="containsText" dxfId="1311" priority="1188" operator="containsText" text="NORUEGA">
      <formula>NOT(ISERROR(SEARCH("NORUEGA",B12)))</formula>
    </cfRule>
    <cfRule type="containsText" dxfId="1310" priority="1189" operator="containsText" text="FINLANDIA">
      <formula>NOT(ISERROR(SEARCH("FINLANDIA",B12)))</formula>
    </cfRule>
    <cfRule type="containsText" dxfId="1309" priority="1190" operator="containsText" text="SUECIA">
      <formula>NOT(ISERROR(SEARCH("SUECIA",B12)))</formula>
    </cfRule>
  </conditionalFormatting>
  <conditionalFormatting sqref="B12">
    <cfRule type="containsText" dxfId="1308" priority="1157" operator="containsText" text="SUIZA">
      <formula>NOT(ISERROR(SEARCH("SUIZA",B12)))</formula>
    </cfRule>
    <cfRule type="containsText" dxfId="1307" priority="1158" operator="containsText" text="AUSTRIA">
      <formula>NOT(ISERROR(SEARCH("AUSTRIA",B12)))</formula>
    </cfRule>
    <cfRule type="containsText" dxfId="1306" priority="1159" operator="containsText" text="IRLANDA">
      <formula>NOT(ISERROR(SEARCH("IRLANDA",B12)))</formula>
    </cfRule>
    <cfRule type="containsText" dxfId="1305" priority="1160" operator="containsText" text="PAÍSES DEL ESTE">
      <formula>NOT(ISERROR(SEARCH("PAÍSES DEL ESTE",B12)))</formula>
    </cfRule>
    <cfRule type="containsText" dxfId="1304" priority="1161" operator="containsText" text="RUSIA">
      <formula>NOT(ISERROR(SEARCH("RUSIA",B12)))</formula>
    </cfRule>
    <cfRule type="containsText" dxfId="1303" priority="1162" operator="containsText" text="HOLANDA">
      <formula>NOT(ISERROR(SEARCH("HOLANDA",B12)))</formula>
    </cfRule>
    <cfRule type="containsText" dxfId="1302" priority="1163" operator="containsText" text="FRANCIA">
      <formula>NOT(ISERROR(SEARCH("FRANCIA",B12)))</formula>
    </cfRule>
    <cfRule type="containsText" dxfId="1301" priority="1164" operator="containsText" text="ITALIA">
      <formula>NOT(ISERROR(SEARCH("ITALIA",B12)))</formula>
    </cfRule>
    <cfRule type="containsText" dxfId="1300" priority="1165" operator="containsText" text="BÉLGICA">
      <formula>NOT(ISERROR(SEARCH("BÉLGICA",B12)))</formula>
    </cfRule>
    <cfRule type="containsText" dxfId="1299" priority="1166" operator="containsText" text="ESPAÑA">
      <formula>NOT(ISERROR(SEARCH("ESPAÑA",B12)))</formula>
    </cfRule>
    <cfRule type="containsText" dxfId="1298" priority="1167" operator="containsText" text="ALEMANIA">
      <formula>NOT(ISERROR(SEARCH("ALEMANIA",B12)))</formula>
    </cfRule>
    <cfRule type="containsText" dxfId="1297" priority="1168" operator="containsText" text="PAÍSES NÓRDICOS">
      <formula>NOT(ISERROR(SEARCH("PAÍSES NÓRDICOS",B12)))</formula>
    </cfRule>
    <cfRule type="containsText" dxfId="1296" priority="1169" operator="containsText" text="REINO UNIDO">
      <formula>NOT(ISERROR(SEARCH("REINO UNIDO",B12)))</formula>
    </cfRule>
    <cfRule type="containsText" dxfId="1295" priority="1170" operator="containsText" text="DINAMARCA">
      <formula>NOT(ISERROR(SEARCH("DINAMARCA",B12)))</formula>
    </cfRule>
    <cfRule type="containsText" dxfId="1294" priority="1171" operator="containsText" text="NORUEGA">
      <formula>NOT(ISERROR(SEARCH("NORUEGA",B12)))</formula>
    </cfRule>
    <cfRule type="containsText" dxfId="1293" priority="1172" operator="containsText" text="FINLANDIA">
      <formula>NOT(ISERROR(SEARCH("FINLANDIA",B12)))</formula>
    </cfRule>
    <cfRule type="containsText" dxfId="1292" priority="1173" operator="containsText" text="SUECIA">
      <formula>NOT(ISERROR(SEARCH("SUECIA",B12)))</formula>
    </cfRule>
  </conditionalFormatting>
  <conditionalFormatting sqref="A10">
    <cfRule type="containsText" dxfId="1291" priority="1140" operator="containsText" text="SUIZA">
      <formula>NOT(ISERROR(SEARCH("SUIZA",A10)))</formula>
    </cfRule>
    <cfRule type="containsText" dxfId="1290" priority="1141" operator="containsText" text="AUSTRIA">
      <formula>NOT(ISERROR(SEARCH("AUSTRIA",A10)))</formula>
    </cfRule>
    <cfRule type="containsText" dxfId="1289" priority="1142" operator="containsText" text="IRLANDA">
      <formula>NOT(ISERROR(SEARCH("IRLANDA",A10)))</formula>
    </cfRule>
    <cfRule type="containsText" dxfId="1288" priority="1143" operator="containsText" text="PAÍSES DEL ESTE">
      <formula>NOT(ISERROR(SEARCH("PAÍSES DEL ESTE",A10)))</formula>
    </cfRule>
    <cfRule type="containsText" dxfId="1287" priority="1144" operator="containsText" text="RUSIA">
      <formula>NOT(ISERROR(SEARCH("RUSIA",A10)))</formula>
    </cfRule>
    <cfRule type="containsText" dxfId="1286" priority="1145" operator="containsText" text="HOLANDA">
      <formula>NOT(ISERROR(SEARCH("HOLANDA",A10)))</formula>
    </cfRule>
    <cfRule type="containsText" dxfId="1285" priority="1146" operator="containsText" text="FRANCIA">
      <formula>NOT(ISERROR(SEARCH("FRANCIA",A10)))</formula>
    </cfRule>
    <cfRule type="containsText" dxfId="1284" priority="1147" operator="containsText" text="ITALIA">
      <formula>NOT(ISERROR(SEARCH("ITALIA",A10)))</formula>
    </cfRule>
    <cfRule type="containsText" dxfId="1283" priority="1148" operator="containsText" text="BÉLGICA">
      <formula>NOT(ISERROR(SEARCH("BÉLGICA",A10)))</formula>
    </cfRule>
    <cfRule type="containsText" dxfId="1282" priority="1149" operator="containsText" text="ESPAÑA">
      <formula>NOT(ISERROR(SEARCH("ESPAÑA",A10)))</formula>
    </cfRule>
    <cfRule type="containsText" dxfId="1281" priority="1150" operator="containsText" text="ALEMANIA">
      <formula>NOT(ISERROR(SEARCH("ALEMANIA",A10)))</formula>
    </cfRule>
    <cfRule type="containsText" dxfId="1280" priority="1151" operator="containsText" text="PAÍSES NÓRDICOS">
      <formula>NOT(ISERROR(SEARCH("PAÍSES NÓRDICOS",A10)))</formula>
    </cfRule>
    <cfRule type="containsText" dxfId="1279" priority="1152" operator="containsText" text="REINO UNIDO">
      <formula>NOT(ISERROR(SEARCH("REINO UNIDO",A10)))</formula>
    </cfRule>
    <cfRule type="containsText" dxfId="1278" priority="1153" operator="containsText" text="DINAMARCA">
      <formula>NOT(ISERROR(SEARCH("DINAMARCA",A10)))</formula>
    </cfRule>
    <cfRule type="containsText" dxfId="1277" priority="1154" operator="containsText" text="NORUEGA">
      <formula>NOT(ISERROR(SEARCH("NORUEGA",A10)))</formula>
    </cfRule>
    <cfRule type="containsText" dxfId="1276" priority="1155" operator="containsText" text="FINLANDIA">
      <formula>NOT(ISERROR(SEARCH("FINLANDIA",A10)))</formula>
    </cfRule>
    <cfRule type="containsText" dxfId="1275" priority="1156" operator="containsText" text="SUECIA">
      <formula>NOT(ISERROR(SEARCH("SUECIA",A10)))</formula>
    </cfRule>
  </conditionalFormatting>
  <conditionalFormatting sqref="A10">
    <cfRule type="containsText" dxfId="1274" priority="1123" operator="containsText" text="SUIZA">
      <formula>NOT(ISERROR(SEARCH("SUIZA",A10)))</formula>
    </cfRule>
    <cfRule type="containsText" dxfId="1273" priority="1124" operator="containsText" text="AUSTRIA">
      <formula>NOT(ISERROR(SEARCH("AUSTRIA",A10)))</formula>
    </cfRule>
    <cfRule type="containsText" dxfId="1272" priority="1125" operator="containsText" text="IRLANDA">
      <formula>NOT(ISERROR(SEARCH("IRLANDA",A10)))</formula>
    </cfRule>
    <cfRule type="containsText" dxfId="1271" priority="1126" operator="containsText" text="PAÍSES DEL ESTE">
      <formula>NOT(ISERROR(SEARCH("PAÍSES DEL ESTE",A10)))</formula>
    </cfRule>
    <cfRule type="containsText" dxfId="1270" priority="1127" operator="containsText" text="RUSIA">
      <formula>NOT(ISERROR(SEARCH("RUSIA",A10)))</formula>
    </cfRule>
    <cfRule type="containsText" dxfId="1269" priority="1128" operator="containsText" text="HOLANDA">
      <formula>NOT(ISERROR(SEARCH("HOLANDA",A10)))</formula>
    </cfRule>
    <cfRule type="containsText" dxfId="1268" priority="1129" operator="containsText" text="FRANCIA">
      <formula>NOT(ISERROR(SEARCH("FRANCIA",A10)))</formula>
    </cfRule>
    <cfRule type="containsText" dxfId="1267" priority="1130" operator="containsText" text="ITALIA">
      <formula>NOT(ISERROR(SEARCH("ITALIA",A10)))</formula>
    </cfRule>
    <cfRule type="containsText" dxfId="1266" priority="1131" operator="containsText" text="BÉLGICA">
      <formula>NOT(ISERROR(SEARCH("BÉLGICA",A10)))</formula>
    </cfRule>
    <cfRule type="containsText" dxfId="1265" priority="1132" operator="containsText" text="ESPAÑA">
      <formula>NOT(ISERROR(SEARCH("ESPAÑA",A10)))</formula>
    </cfRule>
    <cfRule type="containsText" dxfId="1264" priority="1133" operator="containsText" text="ALEMANIA">
      <formula>NOT(ISERROR(SEARCH("ALEMANIA",A10)))</formula>
    </cfRule>
    <cfRule type="containsText" dxfId="1263" priority="1134" operator="containsText" text="PAÍSES NÓRDICOS">
      <formula>NOT(ISERROR(SEARCH("PAÍSES NÓRDICOS",A10)))</formula>
    </cfRule>
    <cfRule type="containsText" dxfId="1262" priority="1135" operator="containsText" text="REINO UNIDO">
      <formula>NOT(ISERROR(SEARCH("REINO UNIDO",A10)))</formula>
    </cfRule>
    <cfRule type="containsText" dxfId="1261" priority="1136" operator="containsText" text="DINAMARCA">
      <formula>NOT(ISERROR(SEARCH("DINAMARCA",A10)))</formula>
    </cfRule>
    <cfRule type="containsText" dxfId="1260" priority="1137" operator="containsText" text="NORUEGA">
      <formula>NOT(ISERROR(SEARCH("NORUEGA",A10)))</formula>
    </cfRule>
    <cfRule type="containsText" dxfId="1259" priority="1138" operator="containsText" text="FINLANDIA">
      <formula>NOT(ISERROR(SEARCH("FINLANDIA",A10)))</formula>
    </cfRule>
    <cfRule type="containsText" dxfId="1258" priority="1139" operator="containsText" text="SUECIA">
      <formula>NOT(ISERROR(SEARCH("SUECIA",A10)))</formula>
    </cfRule>
  </conditionalFormatting>
  <conditionalFormatting sqref="A13:A14">
    <cfRule type="containsText" dxfId="1257" priority="1106" operator="containsText" text="SUIZA">
      <formula>NOT(ISERROR(SEARCH("SUIZA",A13)))</formula>
    </cfRule>
    <cfRule type="containsText" dxfId="1256" priority="1107" operator="containsText" text="AUSTRIA">
      <formula>NOT(ISERROR(SEARCH("AUSTRIA",A13)))</formula>
    </cfRule>
    <cfRule type="containsText" dxfId="1255" priority="1108" operator="containsText" text="IRLANDA">
      <formula>NOT(ISERROR(SEARCH("IRLANDA",A13)))</formula>
    </cfRule>
    <cfRule type="containsText" dxfId="1254" priority="1109" operator="containsText" text="PAÍSES DEL ESTE">
      <formula>NOT(ISERROR(SEARCH("PAÍSES DEL ESTE",A13)))</formula>
    </cfRule>
    <cfRule type="containsText" dxfId="1253" priority="1110" operator="containsText" text="RUSIA">
      <formula>NOT(ISERROR(SEARCH("RUSIA",A13)))</formula>
    </cfRule>
    <cfRule type="containsText" dxfId="1252" priority="1111" operator="containsText" text="HOLANDA">
      <formula>NOT(ISERROR(SEARCH("HOLANDA",A13)))</formula>
    </cfRule>
    <cfRule type="containsText" dxfId="1251" priority="1112" operator="containsText" text="FRANCIA">
      <formula>NOT(ISERROR(SEARCH("FRANCIA",A13)))</formula>
    </cfRule>
    <cfRule type="containsText" dxfId="1250" priority="1113" operator="containsText" text="ITALIA">
      <formula>NOT(ISERROR(SEARCH("ITALIA",A13)))</formula>
    </cfRule>
    <cfRule type="containsText" dxfId="1249" priority="1114" operator="containsText" text="BÉLGICA">
      <formula>NOT(ISERROR(SEARCH("BÉLGICA",A13)))</formula>
    </cfRule>
    <cfRule type="containsText" dxfId="1248" priority="1115" operator="containsText" text="ESPAÑA">
      <formula>NOT(ISERROR(SEARCH("ESPAÑA",A13)))</formula>
    </cfRule>
    <cfRule type="containsText" dxfId="1247" priority="1116" operator="containsText" text="ALEMANIA">
      <formula>NOT(ISERROR(SEARCH("ALEMANIA",A13)))</formula>
    </cfRule>
    <cfRule type="containsText" dxfId="1246" priority="1117" operator="containsText" text="PAÍSES NÓRDICOS">
      <formula>NOT(ISERROR(SEARCH("PAÍSES NÓRDICOS",A13)))</formula>
    </cfRule>
    <cfRule type="containsText" dxfId="1245" priority="1118" operator="containsText" text="REINO UNIDO">
      <formula>NOT(ISERROR(SEARCH("REINO UNIDO",A13)))</formula>
    </cfRule>
    <cfRule type="containsText" dxfId="1244" priority="1119" operator="containsText" text="DINAMARCA">
      <formula>NOT(ISERROR(SEARCH("DINAMARCA",A13)))</formula>
    </cfRule>
    <cfRule type="containsText" dxfId="1243" priority="1120" operator="containsText" text="NORUEGA">
      <formula>NOT(ISERROR(SEARCH("NORUEGA",A13)))</formula>
    </cfRule>
    <cfRule type="containsText" dxfId="1242" priority="1121" operator="containsText" text="FINLANDIA">
      <formula>NOT(ISERROR(SEARCH("FINLANDIA",A13)))</formula>
    </cfRule>
    <cfRule type="containsText" dxfId="1241" priority="1122" operator="containsText" text="SUECIA">
      <formula>NOT(ISERROR(SEARCH("SUECIA",A13)))</formula>
    </cfRule>
  </conditionalFormatting>
  <conditionalFormatting sqref="A14">
    <cfRule type="containsText" dxfId="1240" priority="1089" operator="containsText" text="SUIZA">
      <formula>NOT(ISERROR(SEARCH("SUIZA",A14)))</formula>
    </cfRule>
    <cfRule type="containsText" dxfId="1239" priority="1090" operator="containsText" text="AUSTRIA">
      <formula>NOT(ISERROR(SEARCH("AUSTRIA",A14)))</formula>
    </cfRule>
    <cfRule type="containsText" dxfId="1238" priority="1091" operator="containsText" text="IRLANDA">
      <formula>NOT(ISERROR(SEARCH("IRLANDA",A14)))</formula>
    </cfRule>
    <cfRule type="containsText" dxfId="1237" priority="1092" operator="containsText" text="PAÍSES DEL ESTE">
      <formula>NOT(ISERROR(SEARCH("PAÍSES DEL ESTE",A14)))</formula>
    </cfRule>
    <cfRule type="containsText" dxfId="1236" priority="1093" operator="containsText" text="RUSIA">
      <formula>NOT(ISERROR(SEARCH("RUSIA",A14)))</formula>
    </cfRule>
    <cfRule type="containsText" dxfId="1235" priority="1094" operator="containsText" text="HOLANDA">
      <formula>NOT(ISERROR(SEARCH("HOLANDA",A14)))</formula>
    </cfRule>
    <cfRule type="containsText" dxfId="1234" priority="1095" operator="containsText" text="FRANCIA">
      <formula>NOT(ISERROR(SEARCH("FRANCIA",A14)))</formula>
    </cfRule>
    <cfRule type="containsText" dxfId="1233" priority="1096" operator="containsText" text="ITALIA">
      <formula>NOT(ISERROR(SEARCH("ITALIA",A14)))</formula>
    </cfRule>
    <cfRule type="containsText" dxfId="1232" priority="1097" operator="containsText" text="BÉLGICA">
      <formula>NOT(ISERROR(SEARCH("BÉLGICA",A14)))</formula>
    </cfRule>
    <cfRule type="containsText" dxfId="1231" priority="1098" operator="containsText" text="ESPAÑA">
      <formula>NOT(ISERROR(SEARCH("ESPAÑA",A14)))</formula>
    </cfRule>
    <cfRule type="containsText" dxfId="1230" priority="1099" operator="containsText" text="ALEMANIA">
      <formula>NOT(ISERROR(SEARCH("ALEMANIA",A14)))</formula>
    </cfRule>
    <cfRule type="containsText" dxfId="1229" priority="1100" operator="containsText" text="PAÍSES NÓRDICOS">
      <formula>NOT(ISERROR(SEARCH("PAÍSES NÓRDICOS",A14)))</formula>
    </cfRule>
    <cfRule type="containsText" dxfId="1228" priority="1101" operator="containsText" text="REINO UNIDO">
      <formula>NOT(ISERROR(SEARCH("REINO UNIDO",A14)))</formula>
    </cfRule>
    <cfRule type="containsText" dxfId="1227" priority="1102" operator="containsText" text="DINAMARCA">
      <formula>NOT(ISERROR(SEARCH("DINAMARCA",A14)))</formula>
    </cfRule>
    <cfRule type="containsText" dxfId="1226" priority="1103" operator="containsText" text="NORUEGA">
      <formula>NOT(ISERROR(SEARCH("NORUEGA",A14)))</formula>
    </cfRule>
    <cfRule type="containsText" dxfId="1225" priority="1104" operator="containsText" text="FINLANDIA">
      <formula>NOT(ISERROR(SEARCH("FINLANDIA",A14)))</formula>
    </cfRule>
    <cfRule type="containsText" dxfId="1224" priority="1105" operator="containsText" text="SUECIA">
      <formula>NOT(ISERROR(SEARCH("SUECIA",A14)))</formula>
    </cfRule>
  </conditionalFormatting>
  <conditionalFormatting sqref="A13:A14">
    <cfRule type="containsText" dxfId="1223" priority="1072" operator="containsText" text="SUIZA">
      <formula>NOT(ISERROR(SEARCH("SUIZA",A13)))</formula>
    </cfRule>
    <cfRule type="containsText" dxfId="1222" priority="1073" operator="containsText" text="AUSTRIA">
      <formula>NOT(ISERROR(SEARCH("AUSTRIA",A13)))</formula>
    </cfRule>
    <cfRule type="containsText" dxfId="1221" priority="1074" operator="containsText" text="IRLANDA">
      <formula>NOT(ISERROR(SEARCH("IRLANDA",A13)))</formula>
    </cfRule>
    <cfRule type="containsText" dxfId="1220" priority="1075" operator="containsText" text="PAÍSES DEL ESTE">
      <formula>NOT(ISERROR(SEARCH("PAÍSES DEL ESTE",A13)))</formula>
    </cfRule>
    <cfRule type="containsText" dxfId="1219" priority="1076" operator="containsText" text="RUSIA">
      <formula>NOT(ISERROR(SEARCH("RUSIA",A13)))</formula>
    </cfRule>
    <cfRule type="containsText" dxfId="1218" priority="1077" operator="containsText" text="HOLANDA">
      <formula>NOT(ISERROR(SEARCH("HOLANDA",A13)))</formula>
    </cfRule>
    <cfRule type="containsText" dxfId="1217" priority="1078" operator="containsText" text="FRANCIA">
      <formula>NOT(ISERROR(SEARCH("FRANCIA",A13)))</formula>
    </cfRule>
    <cfRule type="containsText" dxfId="1216" priority="1079" operator="containsText" text="ITALIA">
      <formula>NOT(ISERROR(SEARCH("ITALIA",A13)))</formula>
    </cfRule>
    <cfRule type="containsText" dxfId="1215" priority="1080" operator="containsText" text="BÉLGICA">
      <formula>NOT(ISERROR(SEARCH("BÉLGICA",A13)))</formula>
    </cfRule>
    <cfRule type="containsText" dxfId="1214" priority="1081" operator="containsText" text="ESPAÑA">
      <formula>NOT(ISERROR(SEARCH("ESPAÑA",A13)))</formula>
    </cfRule>
    <cfRule type="containsText" dxfId="1213" priority="1082" operator="containsText" text="ALEMANIA">
      <formula>NOT(ISERROR(SEARCH("ALEMANIA",A13)))</formula>
    </cfRule>
    <cfRule type="containsText" dxfId="1212" priority="1083" operator="containsText" text="PAÍSES NÓRDICOS">
      <formula>NOT(ISERROR(SEARCH("PAÍSES NÓRDICOS",A13)))</formula>
    </cfRule>
    <cfRule type="containsText" dxfId="1211" priority="1084" operator="containsText" text="REINO UNIDO">
      <formula>NOT(ISERROR(SEARCH("REINO UNIDO",A13)))</formula>
    </cfRule>
    <cfRule type="containsText" dxfId="1210" priority="1085" operator="containsText" text="DINAMARCA">
      <formula>NOT(ISERROR(SEARCH("DINAMARCA",A13)))</formula>
    </cfRule>
    <cfRule type="containsText" dxfId="1209" priority="1086" operator="containsText" text="NORUEGA">
      <formula>NOT(ISERROR(SEARCH("NORUEGA",A13)))</formula>
    </cfRule>
    <cfRule type="containsText" dxfId="1208" priority="1087" operator="containsText" text="FINLANDIA">
      <formula>NOT(ISERROR(SEARCH("FINLANDIA",A13)))</formula>
    </cfRule>
    <cfRule type="containsText" dxfId="1207" priority="1088" operator="containsText" text="SUECIA">
      <formula>NOT(ISERROR(SEARCH("SUECIA",A13)))</formula>
    </cfRule>
  </conditionalFormatting>
  <conditionalFormatting sqref="A13:A14">
    <cfRule type="containsText" dxfId="1206" priority="1055" operator="containsText" text="SUIZA">
      <formula>NOT(ISERROR(SEARCH("SUIZA",A13)))</formula>
    </cfRule>
    <cfRule type="containsText" dxfId="1205" priority="1056" operator="containsText" text="AUSTRIA">
      <formula>NOT(ISERROR(SEARCH("AUSTRIA",A13)))</formula>
    </cfRule>
    <cfRule type="containsText" dxfId="1204" priority="1057" operator="containsText" text="IRLANDA">
      <formula>NOT(ISERROR(SEARCH("IRLANDA",A13)))</formula>
    </cfRule>
    <cfRule type="containsText" dxfId="1203" priority="1058" operator="containsText" text="PAÍSES DEL ESTE">
      <formula>NOT(ISERROR(SEARCH("PAÍSES DEL ESTE",A13)))</formula>
    </cfRule>
    <cfRule type="containsText" dxfId="1202" priority="1059" operator="containsText" text="RUSIA">
      <formula>NOT(ISERROR(SEARCH("RUSIA",A13)))</formula>
    </cfRule>
    <cfRule type="containsText" dxfId="1201" priority="1060" operator="containsText" text="HOLANDA">
      <formula>NOT(ISERROR(SEARCH("HOLANDA",A13)))</formula>
    </cfRule>
    <cfRule type="containsText" dxfId="1200" priority="1061" operator="containsText" text="FRANCIA">
      <formula>NOT(ISERROR(SEARCH("FRANCIA",A13)))</formula>
    </cfRule>
    <cfRule type="containsText" dxfId="1199" priority="1062" operator="containsText" text="ITALIA">
      <formula>NOT(ISERROR(SEARCH("ITALIA",A13)))</formula>
    </cfRule>
    <cfRule type="containsText" dxfId="1198" priority="1063" operator="containsText" text="BÉLGICA">
      <formula>NOT(ISERROR(SEARCH("BÉLGICA",A13)))</formula>
    </cfRule>
    <cfRule type="containsText" dxfId="1197" priority="1064" operator="containsText" text="ESPAÑA">
      <formula>NOT(ISERROR(SEARCH("ESPAÑA",A13)))</formula>
    </cfRule>
    <cfRule type="containsText" dxfId="1196" priority="1065" operator="containsText" text="ALEMANIA">
      <formula>NOT(ISERROR(SEARCH("ALEMANIA",A13)))</formula>
    </cfRule>
    <cfRule type="containsText" dxfId="1195" priority="1066" operator="containsText" text="PAÍSES NÓRDICOS">
      <formula>NOT(ISERROR(SEARCH("PAÍSES NÓRDICOS",A13)))</formula>
    </cfRule>
    <cfRule type="containsText" dxfId="1194" priority="1067" operator="containsText" text="REINO UNIDO">
      <formula>NOT(ISERROR(SEARCH("REINO UNIDO",A13)))</formula>
    </cfRule>
    <cfRule type="containsText" dxfId="1193" priority="1068" operator="containsText" text="DINAMARCA">
      <formula>NOT(ISERROR(SEARCH("DINAMARCA",A13)))</formula>
    </cfRule>
    <cfRule type="containsText" dxfId="1192" priority="1069" operator="containsText" text="NORUEGA">
      <formula>NOT(ISERROR(SEARCH("NORUEGA",A13)))</formula>
    </cfRule>
    <cfRule type="containsText" dxfId="1191" priority="1070" operator="containsText" text="FINLANDIA">
      <formula>NOT(ISERROR(SEARCH("FINLANDIA",A13)))</formula>
    </cfRule>
    <cfRule type="containsText" dxfId="1190" priority="1071" operator="containsText" text="SUECIA">
      <formula>NOT(ISERROR(SEARCH("SUECIA",A13)))</formula>
    </cfRule>
  </conditionalFormatting>
  <conditionalFormatting sqref="A13">
    <cfRule type="containsText" dxfId="1189" priority="1038" operator="containsText" text="SUIZA">
      <formula>NOT(ISERROR(SEARCH("SUIZA",A13)))</formula>
    </cfRule>
    <cfRule type="containsText" dxfId="1188" priority="1039" operator="containsText" text="AUSTRIA">
      <formula>NOT(ISERROR(SEARCH("AUSTRIA",A13)))</formula>
    </cfRule>
    <cfRule type="containsText" dxfId="1187" priority="1040" operator="containsText" text="IRLANDA">
      <formula>NOT(ISERROR(SEARCH("IRLANDA",A13)))</formula>
    </cfRule>
    <cfRule type="containsText" dxfId="1186" priority="1041" operator="containsText" text="PAÍSES DEL ESTE">
      <formula>NOT(ISERROR(SEARCH("PAÍSES DEL ESTE",A13)))</formula>
    </cfRule>
    <cfRule type="containsText" dxfId="1185" priority="1042" operator="containsText" text="RUSIA">
      <formula>NOT(ISERROR(SEARCH("RUSIA",A13)))</formula>
    </cfRule>
    <cfRule type="containsText" dxfId="1184" priority="1043" operator="containsText" text="HOLANDA">
      <formula>NOT(ISERROR(SEARCH("HOLANDA",A13)))</formula>
    </cfRule>
    <cfRule type="containsText" dxfId="1183" priority="1044" operator="containsText" text="FRANCIA">
      <formula>NOT(ISERROR(SEARCH("FRANCIA",A13)))</formula>
    </cfRule>
    <cfRule type="containsText" dxfId="1182" priority="1045" operator="containsText" text="ITALIA">
      <formula>NOT(ISERROR(SEARCH("ITALIA",A13)))</formula>
    </cfRule>
    <cfRule type="containsText" dxfId="1181" priority="1046" operator="containsText" text="BÉLGICA">
      <formula>NOT(ISERROR(SEARCH("BÉLGICA",A13)))</formula>
    </cfRule>
    <cfRule type="containsText" dxfId="1180" priority="1047" operator="containsText" text="ESPAÑA">
      <formula>NOT(ISERROR(SEARCH("ESPAÑA",A13)))</formula>
    </cfRule>
    <cfRule type="containsText" dxfId="1179" priority="1048" operator="containsText" text="ALEMANIA">
      <formula>NOT(ISERROR(SEARCH("ALEMANIA",A13)))</formula>
    </cfRule>
    <cfRule type="containsText" dxfId="1178" priority="1049" operator="containsText" text="PAÍSES NÓRDICOS">
      <formula>NOT(ISERROR(SEARCH("PAÍSES NÓRDICOS",A13)))</formula>
    </cfRule>
    <cfRule type="containsText" dxfId="1177" priority="1050" operator="containsText" text="REINO UNIDO">
      <formula>NOT(ISERROR(SEARCH("REINO UNIDO",A13)))</formula>
    </cfRule>
    <cfRule type="containsText" dxfId="1176" priority="1051" operator="containsText" text="DINAMARCA">
      <formula>NOT(ISERROR(SEARCH("DINAMARCA",A13)))</formula>
    </cfRule>
    <cfRule type="containsText" dxfId="1175" priority="1052" operator="containsText" text="NORUEGA">
      <formula>NOT(ISERROR(SEARCH("NORUEGA",A13)))</formula>
    </cfRule>
    <cfRule type="containsText" dxfId="1174" priority="1053" operator="containsText" text="FINLANDIA">
      <formula>NOT(ISERROR(SEARCH("FINLANDIA",A13)))</formula>
    </cfRule>
    <cfRule type="containsText" dxfId="1173" priority="1054" operator="containsText" text="SUECIA">
      <formula>NOT(ISERROR(SEARCH("SUECIA",A13)))</formula>
    </cfRule>
  </conditionalFormatting>
  <conditionalFormatting sqref="A13">
    <cfRule type="containsText" dxfId="1172" priority="1021" operator="containsText" text="SUIZA">
      <formula>NOT(ISERROR(SEARCH("SUIZA",A13)))</formula>
    </cfRule>
    <cfRule type="containsText" dxfId="1171" priority="1022" operator="containsText" text="AUSTRIA">
      <formula>NOT(ISERROR(SEARCH("AUSTRIA",A13)))</formula>
    </cfRule>
    <cfRule type="containsText" dxfId="1170" priority="1023" operator="containsText" text="IRLANDA">
      <formula>NOT(ISERROR(SEARCH("IRLANDA",A13)))</formula>
    </cfRule>
    <cfRule type="containsText" dxfId="1169" priority="1024" operator="containsText" text="PAÍSES DEL ESTE">
      <formula>NOT(ISERROR(SEARCH("PAÍSES DEL ESTE",A13)))</formula>
    </cfRule>
    <cfRule type="containsText" dxfId="1168" priority="1025" operator="containsText" text="RUSIA">
      <formula>NOT(ISERROR(SEARCH("RUSIA",A13)))</formula>
    </cfRule>
    <cfRule type="containsText" dxfId="1167" priority="1026" operator="containsText" text="HOLANDA">
      <formula>NOT(ISERROR(SEARCH("HOLANDA",A13)))</formula>
    </cfRule>
    <cfRule type="containsText" dxfId="1166" priority="1027" operator="containsText" text="FRANCIA">
      <formula>NOT(ISERROR(SEARCH("FRANCIA",A13)))</formula>
    </cfRule>
    <cfRule type="containsText" dxfId="1165" priority="1028" operator="containsText" text="ITALIA">
      <formula>NOT(ISERROR(SEARCH("ITALIA",A13)))</formula>
    </cfRule>
    <cfRule type="containsText" dxfId="1164" priority="1029" operator="containsText" text="BÉLGICA">
      <formula>NOT(ISERROR(SEARCH("BÉLGICA",A13)))</formula>
    </cfRule>
    <cfRule type="containsText" dxfId="1163" priority="1030" operator="containsText" text="ESPAÑA">
      <formula>NOT(ISERROR(SEARCH("ESPAÑA",A13)))</formula>
    </cfRule>
    <cfRule type="containsText" dxfId="1162" priority="1031" operator="containsText" text="ALEMANIA">
      <formula>NOT(ISERROR(SEARCH("ALEMANIA",A13)))</formula>
    </cfRule>
    <cfRule type="containsText" dxfId="1161" priority="1032" operator="containsText" text="PAÍSES NÓRDICOS">
      <formula>NOT(ISERROR(SEARCH("PAÍSES NÓRDICOS",A13)))</formula>
    </cfRule>
    <cfRule type="containsText" dxfId="1160" priority="1033" operator="containsText" text="REINO UNIDO">
      <formula>NOT(ISERROR(SEARCH("REINO UNIDO",A13)))</formula>
    </cfRule>
    <cfRule type="containsText" dxfId="1159" priority="1034" operator="containsText" text="DINAMARCA">
      <formula>NOT(ISERROR(SEARCH("DINAMARCA",A13)))</formula>
    </cfRule>
    <cfRule type="containsText" dxfId="1158" priority="1035" operator="containsText" text="NORUEGA">
      <formula>NOT(ISERROR(SEARCH("NORUEGA",A13)))</formula>
    </cfRule>
    <cfRule type="containsText" dxfId="1157" priority="1036" operator="containsText" text="FINLANDIA">
      <formula>NOT(ISERROR(SEARCH("FINLANDIA",A13)))</formula>
    </cfRule>
    <cfRule type="containsText" dxfId="1156" priority="1037" operator="containsText" text="SUECIA">
      <formula>NOT(ISERROR(SEARCH("SUECIA",A13)))</formula>
    </cfRule>
  </conditionalFormatting>
  <conditionalFormatting sqref="A13">
    <cfRule type="containsText" dxfId="1155" priority="1004" operator="containsText" text="SUIZA">
      <formula>NOT(ISERROR(SEARCH("SUIZA",A13)))</formula>
    </cfRule>
    <cfRule type="containsText" dxfId="1154" priority="1005" operator="containsText" text="AUSTRIA">
      <formula>NOT(ISERROR(SEARCH("AUSTRIA",A13)))</formula>
    </cfRule>
    <cfRule type="containsText" dxfId="1153" priority="1006" operator="containsText" text="IRLANDA">
      <formula>NOT(ISERROR(SEARCH("IRLANDA",A13)))</formula>
    </cfRule>
    <cfRule type="containsText" dxfId="1152" priority="1007" operator="containsText" text="PAÍSES DEL ESTE">
      <formula>NOT(ISERROR(SEARCH("PAÍSES DEL ESTE",A13)))</formula>
    </cfRule>
    <cfRule type="containsText" dxfId="1151" priority="1008" operator="containsText" text="RUSIA">
      <formula>NOT(ISERROR(SEARCH("RUSIA",A13)))</formula>
    </cfRule>
    <cfRule type="containsText" dxfId="1150" priority="1009" operator="containsText" text="HOLANDA">
      <formula>NOT(ISERROR(SEARCH("HOLANDA",A13)))</formula>
    </cfRule>
    <cfRule type="containsText" dxfId="1149" priority="1010" operator="containsText" text="FRANCIA">
      <formula>NOT(ISERROR(SEARCH("FRANCIA",A13)))</formula>
    </cfRule>
    <cfRule type="containsText" dxfId="1148" priority="1011" operator="containsText" text="ITALIA">
      <formula>NOT(ISERROR(SEARCH("ITALIA",A13)))</formula>
    </cfRule>
    <cfRule type="containsText" dxfId="1147" priority="1012" operator="containsText" text="BÉLGICA">
      <formula>NOT(ISERROR(SEARCH("BÉLGICA",A13)))</formula>
    </cfRule>
    <cfRule type="containsText" dxfId="1146" priority="1013" operator="containsText" text="ESPAÑA">
      <formula>NOT(ISERROR(SEARCH("ESPAÑA",A13)))</formula>
    </cfRule>
    <cfRule type="containsText" dxfId="1145" priority="1014" operator="containsText" text="ALEMANIA">
      <formula>NOT(ISERROR(SEARCH("ALEMANIA",A13)))</formula>
    </cfRule>
    <cfRule type="containsText" dxfId="1144" priority="1015" operator="containsText" text="PAÍSES NÓRDICOS">
      <formula>NOT(ISERROR(SEARCH("PAÍSES NÓRDICOS",A13)))</formula>
    </cfRule>
    <cfRule type="containsText" dxfId="1143" priority="1016" operator="containsText" text="REINO UNIDO">
      <formula>NOT(ISERROR(SEARCH("REINO UNIDO",A13)))</formula>
    </cfRule>
    <cfRule type="containsText" dxfId="1142" priority="1017" operator="containsText" text="DINAMARCA">
      <formula>NOT(ISERROR(SEARCH("DINAMARCA",A13)))</formula>
    </cfRule>
    <cfRule type="containsText" dxfId="1141" priority="1018" operator="containsText" text="NORUEGA">
      <formula>NOT(ISERROR(SEARCH("NORUEGA",A13)))</formula>
    </cfRule>
    <cfRule type="containsText" dxfId="1140" priority="1019" operator="containsText" text="FINLANDIA">
      <formula>NOT(ISERROR(SEARCH("FINLANDIA",A13)))</formula>
    </cfRule>
    <cfRule type="containsText" dxfId="1139" priority="1020" operator="containsText" text="SUECIA">
      <formula>NOT(ISERROR(SEARCH("SUECIA",A13)))</formula>
    </cfRule>
  </conditionalFormatting>
  <conditionalFormatting sqref="A13">
    <cfRule type="containsText" dxfId="1138" priority="987" operator="containsText" text="SUIZA">
      <formula>NOT(ISERROR(SEARCH("SUIZA",A13)))</formula>
    </cfRule>
    <cfRule type="containsText" dxfId="1137" priority="988" operator="containsText" text="AUSTRIA">
      <formula>NOT(ISERROR(SEARCH("AUSTRIA",A13)))</formula>
    </cfRule>
    <cfRule type="containsText" dxfId="1136" priority="989" operator="containsText" text="IRLANDA">
      <formula>NOT(ISERROR(SEARCH("IRLANDA",A13)))</formula>
    </cfRule>
    <cfRule type="containsText" dxfId="1135" priority="990" operator="containsText" text="PAÍSES DEL ESTE">
      <formula>NOT(ISERROR(SEARCH("PAÍSES DEL ESTE",A13)))</formula>
    </cfRule>
    <cfRule type="containsText" dxfId="1134" priority="991" operator="containsText" text="RUSIA">
      <formula>NOT(ISERROR(SEARCH("RUSIA",A13)))</formula>
    </cfRule>
    <cfRule type="containsText" dxfId="1133" priority="992" operator="containsText" text="HOLANDA">
      <formula>NOT(ISERROR(SEARCH("HOLANDA",A13)))</formula>
    </cfRule>
    <cfRule type="containsText" dxfId="1132" priority="993" operator="containsText" text="FRANCIA">
      <formula>NOT(ISERROR(SEARCH("FRANCIA",A13)))</formula>
    </cfRule>
    <cfRule type="containsText" dxfId="1131" priority="994" operator="containsText" text="ITALIA">
      <formula>NOT(ISERROR(SEARCH("ITALIA",A13)))</formula>
    </cfRule>
    <cfRule type="containsText" dxfId="1130" priority="995" operator="containsText" text="BÉLGICA">
      <formula>NOT(ISERROR(SEARCH("BÉLGICA",A13)))</formula>
    </cfRule>
    <cfRule type="containsText" dxfId="1129" priority="996" operator="containsText" text="ESPAÑA">
      <formula>NOT(ISERROR(SEARCH("ESPAÑA",A13)))</formula>
    </cfRule>
    <cfRule type="containsText" dxfId="1128" priority="997" operator="containsText" text="ALEMANIA">
      <formula>NOT(ISERROR(SEARCH("ALEMANIA",A13)))</formula>
    </cfRule>
    <cfRule type="containsText" dxfId="1127" priority="998" operator="containsText" text="PAÍSES NÓRDICOS">
      <formula>NOT(ISERROR(SEARCH("PAÍSES NÓRDICOS",A13)))</formula>
    </cfRule>
    <cfRule type="containsText" dxfId="1126" priority="999" operator="containsText" text="REINO UNIDO">
      <formula>NOT(ISERROR(SEARCH("REINO UNIDO",A13)))</formula>
    </cfRule>
    <cfRule type="containsText" dxfId="1125" priority="1000" operator="containsText" text="DINAMARCA">
      <formula>NOT(ISERROR(SEARCH("DINAMARCA",A13)))</formula>
    </cfRule>
    <cfRule type="containsText" dxfId="1124" priority="1001" operator="containsText" text="NORUEGA">
      <formula>NOT(ISERROR(SEARCH("NORUEGA",A13)))</formula>
    </cfRule>
    <cfRule type="containsText" dxfId="1123" priority="1002" operator="containsText" text="FINLANDIA">
      <formula>NOT(ISERROR(SEARCH("FINLANDIA",A13)))</formula>
    </cfRule>
    <cfRule type="containsText" dxfId="1122" priority="1003" operator="containsText" text="SUECIA">
      <formula>NOT(ISERROR(SEARCH("SUECIA",A13)))</formula>
    </cfRule>
  </conditionalFormatting>
  <conditionalFormatting sqref="A14">
    <cfRule type="containsText" dxfId="1121" priority="970" operator="containsText" text="SUIZA">
      <formula>NOT(ISERROR(SEARCH("SUIZA",A14)))</formula>
    </cfRule>
    <cfRule type="containsText" dxfId="1120" priority="971" operator="containsText" text="AUSTRIA">
      <formula>NOT(ISERROR(SEARCH("AUSTRIA",A14)))</formula>
    </cfRule>
    <cfRule type="containsText" dxfId="1119" priority="972" operator="containsText" text="IRLANDA">
      <formula>NOT(ISERROR(SEARCH("IRLANDA",A14)))</formula>
    </cfRule>
    <cfRule type="containsText" dxfId="1118" priority="973" operator="containsText" text="PAÍSES DEL ESTE">
      <formula>NOT(ISERROR(SEARCH("PAÍSES DEL ESTE",A14)))</formula>
    </cfRule>
    <cfRule type="containsText" dxfId="1117" priority="974" operator="containsText" text="RUSIA">
      <formula>NOT(ISERROR(SEARCH("RUSIA",A14)))</formula>
    </cfRule>
    <cfRule type="containsText" dxfId="1116" priority="975" operator="containsText" text="HOLANDA">
      <formula>NOT(ISERROR(SEARCH("HOLANDA",A14)))</formula>
    </cfRule>
    <cfRule type="containsText" dxfId="1115" priority="976" operator="containsText" text="FRANCIA">
      <formula>NOT(ISERROR(SEARCH("FRANCIA",A14)))</formula>
    </cfRule>
    <cfRule type="containsText" dxfId="1114" priority="977" operator="containsText" text="ITALIA">
      <formula>NOT(ISERROR(SEARCH("ITALIA",A14)))</formula>
    </cfRule>
    <cfRule type="containsText" dxfId="1113" priority="978" operator="containsText" text="BÉLGICA">
      <formula>NOT(ISERROR(SEARCH("BÉLGICA",A14)))</formula>
    </cfRule>
    <cfRule type="containsText" dxfId="1112" priority="979" operator="containsText" text="ESPAÑA">
      <formula>NOT(ISERROR(SEARCH("ESPAÑA",A14)))</formula>
    </cfRule>
    <cfRule type="containsText" dxfId="1111" priority="980" operator="containsText" text="ALEMANIA">
      <formula>NOT(ISERROR(SEARCH("ALEMANIA",A14)))</formula>
    </cfRule>
    <cfRule type="containsText" dxfId="1110" priority="981" operator="containsText" text="PAÍSES NÓRDICOS">
      <formula>NOT(ISERROR(SEARCH("PAÍSES NÓRDICOS",A14)))</formula>
    </cfRule>
    <cfRule type="containsText" dxfId="1109" priority="982" operator="containsText" text="REINO UNIDO">
      <formula>NOT(ISERROR(SEARCH("REINO UNIDO",A14)))</formula>
    </cfRule>
    <cfRule type="containsText" dxfId="1108" priority="983" operator="containsText" text="DINAMARCA">
      <formula>NOT(ISERROR(SEARCH("DINAMARCA",A14)))</formula>
    </cfRule>
    <cfRule type="containsText" dxfId="1107" priority="984" operator="containsText" text="NORUEGA">
      <formula>NOT(ISERROR(SEARCH("NORUEGA",A14)))</formula>
    </cfRule>
    <cfRule type="containsText" dxfId="1106" priority="985" operator="containsText" text="FINLANDIA">
      <formula>NOT(ISERROR(SEARCH("FINLANDIA",A14)))</formula>
    </cfRule>
    <cfRule type="containsText" dxfId="1105" priority="986" operator="containsText" text="SUECIA">
      <formula>NOT(ISERROR(SEARCH("SUECIA",A14)))</formula>
    </cfRule>
  </conditionalFormatting>
  <conditionalFormatting sqref="A14">
    <cfRule type="containsText" dxfId="1104" priority="953" operator="containsText" text="SUIZA">
      <formula>NOT(ISERROR(SEARCH("SUIZA",A14)))</formula>
    </cfRule>
    <cfRule type="containsText" dxfId="1103" priority="954" operator="containsText" text="AUSTRIA">
      <formula>NOT(ISERROR(SEARCH("AUSTRIA",A14)))</formula>
    </cfRule>
    <cfRule type="containsText" dxfId="1102" priority="955" operator="containsText" text="IRLANDA">
      <formula>NOT(ISERROR(SEARCH("IRLANDA",A14)))</formula>
    </cfRule>
    <cfRule type="containsText" dxfId="1101" priority="956" operator="containsText" text="PAÍSES DEL ESTE">
      <formula>NOT(ISERROR(SEARCH("PAÍSES DEL ESTE",A14)))</formula>
    </cfRule>
    <cfRule type="containsText" dxfId="1100" priority="957" operator="containsText" text="RUSIA">
      <formula>NOT(ISERROR(SEARCH("RUSIA",A14)))</formula>
    </cfRule>
    <cfRule type="containsText" dxfId="1099" priority="958" operator="containsText" text="HOLANDA">
      <formula>NOT(ISERROR(SEARCH("HOLANDA",A14)))</formula>
    </cfRule>
    <cfRule type="containsText" dxfId="1098" priority="959" operator="containsText" text="FRANCIA">
      <formula>NOT(ISERROR(SEARCH("FRANCIA",A14)))</formula>
    </cfRule>
    <cfRule type="containsText" dxfId="1097" priority="960" operator="containsText" text="ITALIA">
      <formula>NOT(ISERROR(SEARCH("ITALIA",A14)))</formula>
    </cfRule>
    <cfRule type="containsText" dxfId="1096" priority="961" operator="containsText" text="BÉLGICA">
      <formula>NOT(ISERROR(SEARCH("BÉLGICA",A14)))</formula>
    </cfRule>
    <cfRule type="containsText" dxfId="1095" priority="962" operator="containsText" text="ESPAÑA">
      <formula>NOT(ISERROR(SEARCH("ESPAÑA",A14)))</formula>
    </cfRule>
    <cfRule type="containsText" dxfId="1094" priority="963" operator="containsText" text="ALEMANIA">
      <formula>NOT(ISERROR(SEARCH("ALEMANIA",A14)))</formula>
    </cfRule>
    <cfRule type="containsText" dxfId="1093" priority="964" operator="containsText" text="PAÍSES NÓRDICOS">
      <formula>NOT(ISERROR(SEARCH("PAÍSES NÓRDICOS",A14)))</formula>
    </cfRule>
    <cfRule type="containsText" dxfId="1092" priority="965" operator="containsText" text="REINO UNIDO">
      <formula>NOT(ISERROR(SEARCH("REINO UNIDO",A14)))</formula>
    </cfRule>
    <cfRule type="containsText" dxfId="1091" priority="966" operator="containsText" text="DINAMARCA">
      <formula>NOT(ISERROR(SEARCH("DINAMARCA",A14)))</formula>
    </cfRule>
    <cfRule type="containsText" dxfId="1090" priority="967" operator="containsText" text="NORUEGA">
      <formula>NOT(ISERROR(SEARCH("NORUEGA",A14)))</formula>
    </cfRule>
    <cfRule type="containsText" dxfId="1089" priority="968" operator="containsText" text="FINLANDIA">
      <formula>NOT(ISERROR(SEARCH("FINLANDIA",A14)))</formula>
    </cfRule>
    <cfRule type="containsText" dxfId="1088" priority="969" operator="containsText" text="SUECIA">
      <formula>NOT(ISERROR(SEARCH("SUECIA",A14)))</formula>
    </cfRule>
  </conditionalFormatting>
  <conditionalFormatting sqref="A14">
    <cfRule type="containsText" dxfId="1087" priority="936" operator="containsText" text="SUIZA">
      <formula>NOT(ISERROR(SEARCH("SUIZA",A14)))</formula>
    </cfRule>
    <cfRule type="containsText" dxfId="1086" priority="937" operator="containsText" text="AUSTRIA">
      <formula>NOT(ISERROR(SEARCH("AUSTRIA",A14)))</formula>
    </cfRule>
    <cfRule type="containsText" dxfId="1085" priority="938" operator="containsText" text="IRLANDA">
      <formula>NOT(ISERROR(SEARCH("IRLANDA",A14)))</formula>
    </cfRule>
    <cfRule type="containsText" dxfId="1084" priority="939" operator="containsText" text="PAÍSES DEL ESTE">
      <formula>NOT(ISERROR(SEARCH("PAÍSES DEL ESTE",A14)))</formula>
    </cfRule>
    <cfRule type="containsText" dxfId="1083" priority="940" operator="containsText" text="RUSIA">
      <formula>NOT(ISERROR(SEARCH("RUSIA",A14)))</formula>
    </cfRule>
    <cfRule type="containsText" dxfId="1082" priority="941" operator="containsText" text="HOLANDA">
      <formula>NOT(ISERROR(SEARCH("HOLANDA",A14)))</formula>
    </cfRule>
    <cfRule type="containsText" dxfId="1081" priority="942" operator="containsText" text="FRANCIA">
      <formula>NOT(ISERROR(SEARCH("FRANCIA",A14)))</formula>
    </cfRule>
    <cfRule type="containsText" dxfId="1080" priority="943" operator="containsText" text="ITALIA">
      <formula>NOT(ISERROR(SEARCH("ITALIA",A14)))</formula>
    </cfRule>
    <cfRule type="containsText" dxfId="1079" priority="944" operator="containsText" text="BÉLGICA">
      <formula>NOT(ISERROR(SEARCH("BÉLGICA",A14)))</formula>
    </cfRule>
    <cfRule type="containsText" dxfId="1078" priority="945" operator="containsText" text="ESPAÑA">
      <formula>NOT(ISERROR(SEARCH("ESPAÑA",A14)))</formula>
    </cfRule>
    <cfRule type="containsText" dxfId="1077" priority="946" operator="containsText" text="ALEMANIA">
      <formula>NOT(ISERROR(SEARCH("ALEMANIA",A14)))</formula>
    </cfRule>
    <cfRule type="containsText" dxfId="1076" priority="947" operator="containsText" text="PAÍSES NÓRDICOS">
      <formula>NOT(ISERROR(SEARCH("PAÍSES NÓRDICOS",A14)))</formula>
    </cfRule>
    <cfRule type="containsText" dxfId="1075" priority="948" operator="containsText" text="REINO UNIDO">
      <formula>NOT(ISERROR(SEARCH("REINO UNIDO",A14)))</formula>
    </cfRule>
    <cfRule type="containsText" dxfId="1074" priority="949" operator="containsText" text="DINAMARCA">
      <formula>NOT(ISERROR(SEARCH("DINAMARCA",A14)))</formula>
    </cfRule>
    <cfRule type="containsText" dxfId="1073" priority="950" operator="containsText" text="NORUEGA">
      <formula>NOT(ISERROR(SEARCH("NORUEGA",A14)))</formula>
    </cfRule>
    <cfRule type="containsText" dxfId="1072" priority="951" operator="containsText" text="FINLANDIA">
      <formula>NOT(ISERROR(SEARCH("FINLANDIA",A14)))</formula>
    </cfRule>
    <cfRule type="containsText" dxfId="1071" priority="952" operator="containsText" text="SUECIA">
      <formula>NOT(ISERROR(SEARCH("SUECIA",A14)))</formula>
    </cfRule>
  </conditionalFormatting>
  <conditionalFormatting sqref="A14">
    <cfRule type="containsText" dxfId="1070" priority="919" operator="containsText" text="SUIZA">
      <formula>NOT(ISERROR(SEARCH("SUIZA",A14)))</formula>
    </cfRule>
    <cfRule type="containsText" dxfId="1069" priority="920" operator="containsText" text="AUSTRIA">
      <formula>NOT(ISERROR(SEARCH("AUSTRIA",A14)))</formula>
    </cfRule>
    <cfRule type="containsText" dxfId="1068" priority="921" operator="containsText" text="IRLANDA">
      <formula>NOT(ISERROR(SEARCH("IRLANDA",A14)))</formula>
    </cfRule>
    <cfRule type="containsText" dxfId="1067" priority="922" operator="containsText" text="PAÍSES DEL ESTE">
      <formula>NOT(ISERROR(SEARCH("PAÍSES DEL ESTE",A14)))</formula>
    </cfRule>
    <cfRule type="containsText" dxfId="1066" priority="923" operator="containsText" text="RUSIA">
      <formula>NOT(ISERROR(SEARCH("RUSIA",A14)))</formula>
    </cfRule>
    <cfRule type="containsText" dxfId="1065" priority="924" operator="containsText" text="HOLANDA">
      <formula>NOT(ISERROR(SEARCH("HOLANDA",A14)))</formula>
    </cfRule>
    <cfRule type="containsText" dxfId="1064" priority="925" operator="containsText" text="FRANCIA">
      <formula>NOT(ISERROR(SEARCH("FRANCIA",A14)))</formula>
    </cfRule>
    <cfRule type="containsText" dxfId="1063" priority="926" operator="containsText" text="ITALIA">
      <formula>NOT(ISERROR(SEARCH("ITALIA",A14)))</formula>
    </cfRule>
    <cfRule type="containsText" dxfId="1062" priority="927" operator="containsText" text="BÉLGICA">
      <formula>NOT(ISERROR(SEARCH("BÉLGICA",A14)))</formula>
    </cfRule>
    <cfRule type="containsText" dxfId="1061" priority="928" operator="containsText" text="ESPAÑA">
      <formula>NOT(ISERROR(SEARCH("ESPAÑA",A14)))</formula>
    </cfRule>
    <cfRule type="containsText" dxfId="1060" priority="929" operator="containsText" text="ALEMANIA">
      <formula>NOT(ISERROR(SEARCH("ALEMANIA",A14)))</formula>
    </cfRule>
    <cfRule type="containsText" dxfId="1059" priority="930" operator="containsText" text="PAÍSES NÓRDICOS">
      <formula>NOT(ISERROR(SEARCH("PAÍSES NÓRDICOS",A14)))</formula>
    </cfRule>
    <cfRule type="containsText" dxfId="1058" priority="931" operator="containsText" text="REINO UNIDO">
      <formula>NOT(ISERROR(SEARCH("REINO UNIDO",A14)))</formula>
    </cfRule>
    <cfRule type="containsText" dxfId="1057" priority="932" operator="containsText" text="DINAMARCA">
      <formula>NOT(ISERROR(SEARCH("DINAMARCA",A14)))</formula>
    </cfRule>
    <cfRule type="containsText" dxfId="1056" priority="933" operator="containsText" text="NORUEGA">
      <formula>NOT(ISERROR(SEARCH("NORUEGA",A14)))</formula>
    </cfRule>
    <cfRule type="containsText" dxfId="1055" priority="934" operator="containsText" text="FINLANDIA">
      <formula>NOT(ISERROR(SEARCH("FINLANDIA",A14)))</formula>
    </cfRule>
    <cfRule type="containsText" dxfId="1054" priority="935" operator="containsText" text="SUECIA">
      <formula>NOT(ISERROR(SEARCH("SUECIA",A14)))</formula>
    </cfRule>
  </conditionalFormatting>
  <conditionalFormatting sqref="A14">
    <cfRule type="containsText" dxfId="1053" priority="902" operator="containsText" text="SUIZA">
      <formula>NOT(ISERROR(SEARCH("SUIZA",A14)))</formula>
    </cfRule>
    <cfRule type="containsText" dxfId="1052" priority="903" operator="containsText" text="AUSTRIA">
      <formula>NOT(ISERROR(SEARCH("AUSTRIA",A14)))</formula>
    </cfRule>
    <cfRule type="containsText" dxfId="1051" priority="904" operator="containsText" text="IRLANDA">
      <formula>NOT(ISERROR(SEARCH("IRLANDA",A14)))</formula>
    </cfRule>
    <cfRule type="containsText" dxfId="1050" priority="905" operator="containsText" text="PAÍSES DEL ESTE">
      <formula>NOT(ISERROR(SEARCH("PAÍSES DEL ESTE",A14)))</formula>
    </cfRule>
    <cfRule type="containsText" dxfId="1049" priority="906" operator="containsText" text="RUSIA">
      <formula>NOT(ISERROR(SEARCH("RUSIA",A14)))</formula>
    </cfRule>
    <cfRule type="containsText" dxfId="1048" priority="907" operator="containsText" text="HOLANDA">
      <formula>NOT(ISERROR(SEARCH("HOLANDA",A14)))</formula>
    </cfRule>
    <cfRule type="containsText" dxfId="1047" priority="908" operator="containsText" text="FRANCIA">
      <formula>NOT(ISERROR(SEARCH("FRANCIA",A14)))</formula>
    </cfRule>
    <cfRule type="containsText" dxfId="1046" priority="909" operator="containsText" text="ITALIA">
      <formula>NOT(ISERROR(SEARCH("ITALIA",A14)))</formula>
    </cfRule>
    <cfRule type="containsText" dxfId="1045" priority="910" operator="containsText" text="BÉLGICA">
      <formula>NOT(ISERROR(SEARCH("BÉLGICA",A14)))</formula>
    </cfRule>
    <cfRule type="containsText" dxfId="1044" priority="911" operator="containsText" text="ESPAÑA">
      <formula>NOT(ISERROR(SEARCH("ESPAÑA",A14)))</formula>
    </cfRule>
    <cfRule type="containsText" dxfId="1043" priority="912" operator="containsText" text="ALEMANIA">
      <formula>NOT(ISERROR(SEARCH("ALEMANIA",A14)))</formula>
    </cfRule>
    <cfRule type="containsText" dxfId="1042" priority="913" operator="containsText" text="PAÍSES NÓRDICOS">
      <formula>NOT(ISERROR(SEARCH("PAÍSES NÓRDICOS",A14)))</formula>
    </cfRule>
    <cfRule type="containsText" dxfId="1041" priority="914" operator="containsText" text="REINO UNIDO">
      <formula>NOT(ISERROR(SEARCH("REINO UNIDO",A14)))</formula>
    </cfRule>
    <cfRule type="containsText" dxfId="1040" priority="915" operator="containsText" text="DINAMARCA">
      <formula>NOT(ISERROR(SEARCH("DINAMARCA",A14)))</formula>
    </cfRule>
    <cfRule type="containsText" dxfId="1039" priority="916" operator="containsText" text="NORUEGA">
      <formula>NOT(ISERROR(SEARCH("NORUEGA",A14)))</formula>
    </cfRule>
    <cfRule type="containsText" dxfId="1038" priority="917" operator="containsText" text="FINLANDIA">
      <formula>NOT(ISERROR(SEARCH("FINLANDIA",A14)))</formula>
    </cfRule>
    <cfRule type="containsText" dxfId="1037" priority="918" operator="containsText" text="SUECIA">
      <formula>NOT(ISERROR(SEARCH("SUECIA",A14)))</formula>
    </cfRule>
  </conditionalFormatting>
  <conditionalFormatting sqref="A13">
    <cfRule type="containsText" dxfId="1036" priority="885" operator="containsText" text="SUIZA">
      <formula>NOT(ISERROR(SEARCH("SUIZA",A13)))</formula>
    </cfRule>
    <cfRule type="containsText" dxfId="1035" priority="886" operator="containsText" text="AUSTRIA">
      <formula>NOT(ISERROR(SEARCH("AUSTRIA",A13)))</formula>
    </cfRule>
    <cfRule type="containsText" dxfId="1034" priority="887" operator="containsText" text="IRLANDA">
      <formula>NOT(ISERROR(SEARCH("IRLANDA",A13)))</formula>
    </cfRule>
    <cfRule type="containsText" dxfId="1033" priority="888" operator="containsText" text="PAÍSES DEL ESTE">
      <formula>NOT(ISERROR(SEARCH("PAÍSES DEL ESTE",A13)))</formula>
    </cfRule>
    <cfRule type="containsText" dxfId="1032" priority="889" operator="containsText" text="RUSIA">
      <formula>NOT(ISERROR(SEARCH("RUSIA",A13)))</formula>
    </cfRule>
    <cfRule type="containsText" dxfId="1031" priority="890" operator="containsText" text="HOLANDA">
      <formula>NOT(ISERROR(SEARCH("HOLANDA",A13)))</formula>
    </cfRule>
    <cfRule type="containsText" dxfId="1030" priority="891" operator="containsText" text="FRANCIA">
      <formula>NOT(ISERROR(SEARCH("FRANCIA",A13)))</formula>
    </cfRule>
    <cfRule type="containsText" dxfId="1029" priority="892" operator="containsText" text="ITALIA">
      <formula>NOT(ISERROR(SEARCH("ITALIA",A13)))</formula>
    </cfRule>
    <cfRule type="containsText" dxfId="1028" priority="893" operator="containsText" text="BÉLGICA">
      <formula>NOT(ISERROR(SEARCH("BÉLGICA",A13)))</formula>
    </cfRule>
    <cfRule type="containsText" dxfId="1027" priority="894" operator="containsText" text="ESPAÑA">
      <formula>NOT(ISERROR(SEARCH("ESPAÑA",A13)))</formula>
    </cfRule>
    <cfRule type="containsText" dxfId="1026" priority="895" operator="containsText" text="ALEMANIA">
      <formula>NOT(ISERROR(SEARCH("ALEMANIA",A13)))</formula>
    </cfRule>
    <cfRule type="containsText" dxfId="1025" priority="896" operator="containsText" text="PAÍSES NÓRDICOS">
      <formula>NOT(ISERROR(SEARCH("PAÍSES NÓRDICOS",A13)))</formula>
    </cfRule>
    <cfRule type="containsText" dxfId="1024" priority="897" operator="containsText" text="REINO UNIDO">
      <formula>NOT(ISERROR(SEARCH("REINO UNIDO",A13)))</formula>
    </cfRule>
    <cfRule type="containsText" dxfId="1023" priority="898" operator="containsText" text="DINAMARCA">
      <formula>NOT(ISERROR(SEARCH("DINAMARCA",A13)))</formula>
    </cfRule>
    <cfRule type="containsText" dxfId="1022" priority="899" operator="containsText" text="NORUEGA">
      <formula>NOT(ISERROR(SEARCH("NORUEGA",A13)))</formula>
    </cfRule>
    <cfRule type="containsText" dxfId="1021" priority="900" operator="containsText" text="FINLANDIA">
      <formula>NOT(ISERROR(SEARCH("FINLANDIA",A13)))</formula>
    </cfRule>
    <cfRule type="containsText" dxfId="1020" priority="901" operator="containsText" text="SUECIA">
      <formula>NOT(ISERROR(SEARCH("SUECIA",A13)))</formula>
    </cfRule>
  </conditionalFormatting>
  <conditionalFormatting sqref="A13">
    <cfRule type="containsText" dxfId="1019" priority="868" operator="containsText" text="SUIZA">
      <formula>NOT(ISERROR(SEARCH("SUIZA",A13)))</formula>
    </cfRule>
    <cfRule type="containsText" dxfId="1018" priority="869" operator="containsText" text="AUSTRIA">
      <formula>NOT(ISERROR(SEARCH("AUSTRIA",A13)))</formula>
    </cfRule>
    <cfRule type="containsText" dxfId="1017" priority="870" operator="containsText" text="IRLANDA">
      <formula>NOT(ISERROR(SEARCH("IRLANDA",A13)))</formula>
    </cfRule>
    <cfRule type="containsText" dxfId="1016" priority="871" operator="containsText" text="PAÍSES DEL ESTE">
      <formula>NOT(ISERROR(SEARCH("PAÍSES DEL ESTE",A13)))</formula>
    </cfRule>
    <cfRule type="containsText" dxfId="1015" priority="872" operator="containsText" text="RUSIA">
      <formula>NOT(ISERROR(SEARCH("RUSIA",A13)))</formula>
    </cfRule>
    <cfRule type="containsText" dxfId="1014" priority="873" operator="containsText" text="HOLANDA">
      <formula>NOT(ISERROR(SEARCH("HOLANDA",A13)))</formula>
    </cfRule>
    <cfRule type="containsText" dxfId="1013" priority="874" operator="containsText" text="FRANCIA">
      <formula>NOT(ISERROR(SEARCH("FRANCIA",A13)))</formula>
    </cfRule>
    <cfRule type="containsText" dxfId="1012" priority="875" operator="containsText" text="ITALIA">
      <formula>NOT(ISERROR(SEARCH("ITALIA",A13)))</formula>
    </cfRule>
    <cfRule type="containsText" dxfId="1011" priority="876" operator="containsText" text="BÉLGICA">
      <formula>NOT(ISERROR(SEARCH("BÉLGICA",A13)))</formula>
    </cfRule>
    <cfRule type="containsText" dxfId="1010" priority="877" operator="containsText" text="ESPAÑA">
      <formula>NOT(ISERROR(SEARCH("ESPAÑA",A13)))</formula>
    </cfRule>
    <cfRule type="containsText" dxfId="1009" priority="878" operator="containsText" text="ALEMANIA">
      <formula>NOT(ISERROR(SEARCH("ALEMANIA",A13)))</formula>
    </cfRule>
    <cfRule type="containsText" dxfId="1008" priority="879" operator="containsText" text="PAÍSES NÓRDICOS">
      <formula>NOT(ISERROR(SEARCH("PAÍSES NÓRDICOS",A13)))</formula>
    </cfRule>
    <cfRule type="containsText" dxfId="1007" priority="880" operator="containsText" text="REINO UNIDO">
      <formula>NOT(ISERROR(SEARCH("REINO UNIDO",A13)))</formula>
    </cfRule>
    <cfRule type="containsText" dxfId="1006" priority="881" operator="containsText" text="DINAMARCA">
      <formula>NOT(ISERROR(SEARCH("DINAMARCA",A13)))</formula>
    </cfRule>
    <cfRule type="containsText" dxfId="1005" priority="882" operator="containsText" text="NORUEGA">
      <formula>NOT(ISERROR(SEARCH("NORUEGA",A13)))</formula>
    </cfRule>
    <cfRule type="containsText" dxfId="1004" priority="883" operator="containsText" text="FINLANDIA">
      <formula>NOT(ISERROR(SEARCH("FINLANDIA",A13)))</formula>
    </cfRule>
    <cfRule type="containsText" dxfId="1003" priority="884" operator="containsText" text="SUECIA">
      <formula>NOT(ISERROR(SEARCH("SUECIA",A13)))</formula>
    </cfRule>
  </conditionalFormatting>
  <conditionalFormatting sqref="A13">
    <cfRule type="containsText" dxfId="1002" priority="851" operator="containsText" text="SUIZA">
      <formula>NOT(ISERROR(SEARCH("SUIZA",A13)))</formula>
    </cfRule>
    <cfRule type="containsText" dxfId="1001" priority="852" operator="containsText" text="AUSTRIA">
      <formula>NOT(ISERROR(SEARCH("AUSTRIA",A13)))</formula>
    </cfRule>
    <cfRule type="containsText" dxfId="1000" priority="853" operator="containsText" text="IRLANDA">
      <formula>NOT(ISERROR(SEARCH("IRLANDA",A13)))</formula>
    </cfRule>
    <cfRule type="containsText" dxfId="999" priority="854" operator="containsText" text="PAÍSES DEL ESTE">
      <formula>NOT(ISERROR(SEARCH("PAÍSES DEL ESTE",A13)))</formula>
    </cfRule>
    <cfRule type="containsText" dxfId="998" priority="855" operator="containsText" text="RUSIA">
      <formula>NOT(ISERROR(SEARCH("RUSIA",A13)))</formula>
    </cfRule>
    <cfRule type="containsText" dxfId="997" priority="856" operator="containsText" text="HOLANDA">
      <formula>NOT(ISERROR(SEARCH("HOLANDA",A13)))</formula>
    </cfRule>
    <cfRule type="containsText" dxfId="996" priority="857" operator="containsText" text="FRANCIA">
      <formula>NOT(ISERROR(SEARCH("FRANCIA",A13)))</formula>
    </cfRule>
    <cfRule type="containsText" dxfId="995" priority="858" operator="containsText" text="ITALIA">
      <formula>NOT(ISERROR(SEARCH("ITALIA",A13)))</formula>
    </cfRule>
    <cfRule type="containsText" dxfId="994" priority="859" operator="containsText" text="BÉLGICA">
      <formula>NOT(ISERROR(SEARCH("BÉLGICA",A13)))</formula>
    </cfRule>
    <cfRule type="containsText" dxfId="993" priority="860" operator="containsText" text="ESPAÑA">
      <formula>NOT(ISERROR(SEARCH("ESPAÑA",A13)))</formula>
    </cfRule>
    <cfRule type="containsText" dxfId="992" priority="861" operator="containsText" text="ALEMANIA">
      <formula>NOT(ISERROR(SEARCH("ALEMANIA",A13)))</formula>
    </cfRule>
    <cfRule type="containsText" dxfId="991" priority="862" operator="containsText" text="PAÍSES NÓRDICOS">
      <formula>NOT(ISERROR(SEARCH("PAÍSES NÓRDICOS",A13)))</formula>
    </cfRule>
    <cfRule type="containsText" dxfId="990" priority="863" operator="containsText" text="REINO UNIDO">
      <formula>NOT(ISERROR(SEARCH("REINO UNIDO",A13)))</formula>
    </cfRule>
    <cfRule type="containsText" dxfId="989" priority="864" operator="containsText" text="DINAMARCA">
      <formula>NOT(ISERROR(SEARCH("DINAMARCA",A13)))</formula>
    </cfRule>
    <cfRule type="containsText" dxfId="988" priority="865" operator="containsText" text="NORUEGA">
      <formula>NOT(ISERROR(SEARCH("NORUEGA",A13)))</formula>
    </cfRule>
    <cfRule type="containsText" dxfId="987" priority="866" operator="containsText" text="FINLANDIA">
      <formula>NOT(ISERROR(SEARCH("FINLANDIA",A13)))</formula>
    </cfRule>
    <cfRule type="containsText" dxfId="986" priority="867" operator="containsText" text="SUECIA">
      <formula>NOT(ISERROR(SEARCH("SUECIA",A13)))</formula>
    </cfRule>
  </conditionalFormatting>
  <conditionalFormatting sqref="A13">
    <cfRule type="containsText" dxfId="985" priority="834" operator="containsText" text="SUIZA">
      <formula>NOT(ISERROR(SEARCH("SUIZA",A13)))</formula>
    </cfRule>
    <cfRule type="containsText" dxfId="984" priority="835" operator="containsText" text="AUSTRIA">
      <formula>NOT(ISERROR(SEARCH("AUSTRIA",A13)))</formula>
    </cfRule>
    <cfRule type="containsText" dxfId="983" priority="836" operator="containsText" text="IRLANDA">
      <formula>NOT(ISERROR(SEARCH("IRLANDA",A13)))</formula>
    </cfRule>
    <cfRule type="containsText" dxfId="982" priority="837" operator="containsText" text="PAÍSES DEL ESTE">
      <formula>NOT(ISERROR(SEARCH("PAÍSES DEL ESTE",A13)))</formula>
    </cfRule>
    <cfRule type="containsText" dxfId="981" priority="838" operator="containsText" text="RUSIA">
      <formula>NOT(ISERROR(SEARCH("RUSIA",A13)))</formula>
    </cfRule>
    <cfRule type="containsText" dxfId="980" priority="839" operator="containsText" text="HOLANDA">
      <formula>NOT(ISERROR(SEARCH("HOLANDA",A13)))</formula>
    </cfRule>
    <cfRule type="containsText" dxfId="979" priority="840" operator="containsText" text="FRANCIA">
      <formula>NOT(ISERROR(SEARCH("FRANCIA",A13)))</formula>
    </cfRule>
    <cfRule type="containsText" dxfId="978" priority="841" operator="containsText" text="ITALIA">
      <formula>NOT(ISERROR(SEARCH("ITALIA",A13)))</formula>
    </cfRule>
    <cfRule type="containsText" dxfId="977" priority="842" operator="containsText" text="BÉLGICA">
      <formula>NOT(ISERROR(SEARCH("BÉLGICA",A13)))</formula>
    </cfRule>
    <cfRule type="containsText" dxfId="976" priority="843" operator="containsText" text="ESPAÑA">
      <formula>NOT(ISERROR(SEARCH("ESPAÑA",A13)))</formula>
    </cfRule>
    <cfRule type="containsText" dxfId="975" priority="844" operator="containsText" text="ALEMANIA">
      <formula>NOT(ISERROR(SEARCH("ALEMANIA",A13)))</formula>
    </cfRule>
    <cfRule type="containsText" dxfId="974" priority="845" operator="containsText" text="PAÍSES NÓRDICOS">
      <formula>NOT(ISERROR(SEARCH("PAÍSES NÓRDICOS",A13)))</formula>
    </cfRule>
    <cfRule type="containsText" dxfId="973" priority="846" operator="containsText" text="REINO UNIDO">
      <formula>NOT(ISERROR(SEARCH("REINO UNIDO",A13)))</formula>
    </cfRule>
    <cfRule type="containsText" dxfId="972" priority="847" operator="containsText" text="DINAMARCA">
      <formula>NOT(ISERROR(SEARCH("DINAMARCA",A13)))</formula>
    </cfRule>
    <cfRule type="containsText" dxfId="971" priority="848" operator="containsText" text="NORUEGA">
      <formula>NOT(ISERROR(SEARCH("NORUEGA",A13)))</formula>
    </cfRule>
    <cfRule type="containsText" dxfId="970" priority="849" operator="containsText" text="FINLANDIA">
      <formula>NOT(ISERROR(SEARCH("FINLANDIA",A13)))</formula>
    </cfRule>
    <cfRule type="containsText" dxfId="969" priority="850" operator="containsText" text="SUECIA">
      <formula>NOT(ISERROR(SEARCH("SUECIA",A13)))</formula>
    </cfRule>
  </conditionalFormatting>
  <conditionalFormatting sqref="A13">
    <cfRule type="containsText" dxfId="968" priority="817" operator="containsText" text="SUIZA">
      <formula>NOT(ISERROR(SEARCH("SUIZA",A13)))</formula>
    </cfRule>
    <cfRule type="containsText" dxfId="967" priority="818" operator="containsText" text="AUSTRIA">
      <formula>NOT(ISERROR(SEARCH("AUSTRIA",A13)))</formula>
    </cfRule>
    <cfRule type="containsText" dxfId="966" priority="819" operator="containsText" text="IRLANDA">
      <formula>NOT(ISERROR(SEARCH("IRLANDA",A13)))</formula>
    </cfRule>
    <cfRule type="containsText" dxfId="965" priority="820" operator="containsText" text="PAÍSES DEL ESTE">
      <formula>NOT(ISERROR(SEARCH("PAÍSES DEL ESTE",A13)))</formula>
    </cfRule>
    <cfRule type="containsText" dxfId="964" priority="821" operator="containsText" text="RUSIA">
      <formula>NOT(ISERROR(SEARCH("RUSIA",A13)))</formula>
    </cfRule>
    <cfRule type="containsText" dxfId="963" priority="822" operator="containsText" text="HOLANDA">
      <formula>NOT(ISERROR(SEARCH("HOLANDA",A13)))</formula>
    </cfRule>
    <cfRule type="containsText" dxfId="962" priority="823" operator="containsText" text="FRANCIA">
      <formula>NOT(ISERROR(SEARCH("FRANCIA",A13)))</formula>
    </cfRule>
    <cfRule type="containsText" dxfId="961" priority="824" operator="containsText" text="ITALIA">
      <formula>NOT(ISERROR(SEARCH("ITALIA",A13)))</formula>
    </cfRule>
    <cfRule type="containsText" dxfId="960" priority="825" operator="containsText" text="BÉLGICA">
      <formula>NOT(ISERROR(SEARCH("BÉLGICA",A13)))</formula>
    </cfRule>
    <cfRule type="containsText" dxfId="959" priority="826" operator="containsText" text="ESPAÑA">
      <formula>NOT(ISERROR(SEARCH("ESPAÑA",A13)))</formula>
    </cfRule>
    <cfRule type="containsText" dxfId="958" priority="827" operator="containsText" text="ALEMANIA">
      <formula>NOT(ISERROR(SEARCH("ALEMANIA",A13)))</formula>
    </cfRule>
    <cfRule type="containsText" dxfId="957" priority="828" operator="containsText" text="PAÍSES NÓRDICOS">
      <formula>NOT(ISERROR(SEARCH("PAÍSES NÓRDICOS",A13)))</formula>
    </cfRule>
    <cfRule type="containsText" dxfId="956" priority="829" operator="containsText" text="REINO UNIDO">
      <formula>NOT(ISERROR(SEARCH("REINO UNIDO",A13)))</formula>
    </cfRule>
    <cfRule type="containsText" dxfId="955" priority="830" operator="containsText" text="DINAMARCA">
      <formula>NOT(ISERROR(SEARCH("DINAMARCA",A13)))</formula>
    </cfRule>
    <cfRule type="containsText" dxfId="954" priority="831" operator="containsText" text="NORUEGA">
      <formula>NOT(ISERROR(SEARCH("NORUEGA",A13)))</formula>
    </cfRule>
    <cfRule type="containsText" dxfId="953" priority="832" operator="containsText" text="FINLANDIA">
      <formula>NOT(ISERROR(SEARCH("FINLANDIA",A13)))</formula>
    </cfRule>
    <cfRule type="containsText" dxfId="952" priority="833" operator="containsText" text="SUECIA">
      <formula>NOT(ISERROR(SEARCH("SUECIA",A13)))</formula>
    </cfRule>
  </conditionalFormatting>
  <conditionalFormatting sqref="A13">
    <cfRule type="containsText" dxfId="951" priority="800" operator="containsText" text="SUIZA">
      <formula>NOT(ISERROR(SEARCH("SUIZA",A13)))</formula>
    </cfRule>
    <cfRule type="containsText" dxfId="950" priority="801" operator="containsText" text="AUSTRIA">
      <formula>NOT(ISERROR(SEARCH("AUSTRIA",A13)))</formula>
    </cfRule>
    <cfRule type="containsText" dxfId="949" priority="802" operator="containsText" text="IRLANDA">
      <formula>NOT(ISERROR(SEARCH("IRLANDA",A13)))</formula>
    </cfRule>
    <cfRule type="containsText" dxfId="948" priority="803" operator="containsText" text="PAÍSES DEL ESTE">
      <formula>NOT(ISERROR(SEARCH("PAÍSES DEL ESTE",A13)))</formula>
    </cfRule>
    <cfRule type="containsText" dxfId="947" priority="804" operator="containsText" text="RUSIA">
      <formula>NOT(ISERROR(SEARCH("RUSIA",A13)))</formula>
    </cfRule>
    <cfRule type="containsText" dxfId="946" priority="805" operator="containsText" text="HOLANDA">
      <formula>NOT(ISERROR(SEARCH("HOLANDA",A13)))</formula>
    </cfRule>
    <cfRule type="containsText" dxfId="945" priority="806" operator="containsText" text="FRANCIA">
      <formula>NOT(ISERROR(SEARCH("FRANCIA",A13)))</formula>
    </cfRule>
    <cfRule type="containsText" dxfId="944" priority="807" operator="containsText" text="ITALIA">
      <formula>NOT(ISERROR(SEARCH("ITALIA",A13)))</formula>
    </cfRule>
    <cfRule type="containsText" dxfId="943" priority="808" operator="containsText" text="BÉLGICA">
      <formula>NOT(ISERROR(SEARCH("BÉLGICA",A13)))</formula>
    </cfRule>
    <cfRule type="containsText" dxfId="942" priority="809" operator="containsText" text="ESPAÑA">
      <formula>NOT(ISERROR(SEARCH("ESPAÑA",A13)))</formula>
    </cfRule>
    <cfRule type="containsText" dxfId="941" priority="810" operator="containsText" text="ALEMANIA">
      <formula>NOT(ISERROR(SEARCH("ALEMANIA",A13)))</formula>
    </cfRule>
    <cfRule type="containsText" dxfId="940" priority="811" operator="containsText" text="PAÍSES NÓRDICOS">
      <formula>NOT(ISERROR(SEARCH("PAÍSES NÓRDICOS",A13)))</formula>
    </cfRule>
    <cfRule type="containsText" dxfId="939" priority="812" operator="containsText" text="REINO UNIDO">
      <formula>NOT(ISERROR(SEARCH("REINO UNIDO",A13)))</formula>
    </cfRule>
    <cfRule type="containsText" dxfId="938" priority="813" operator="containsText" text="DINAMARCA">
      <formula>NOT(ISERROR(SEARCH("DINAMARCA",A13)))</formula>
    </cfRule>
    <cfRule type="containsText" dxfId="937" priority="814" operator="containsText" text="NORUEGA">
      <formula>NOT(ISERROR(SEARCH("NORUEGA",A13)))</formula>
    </cfRule>
    <cfRule type="containsText" dxfId="936" priority="815" operator="containsText" text="FINLANDIA">
      <formula>NOT(ISERROR(SEARCH("FINLANDIA",A13)))</formula>
    </cfRule>
    <cfRule type="containsText" dxfId="935" priority="816" operator="containsText" text="SUECIA">
      <formula>NOT(ISERROR(SEARCH("SUECIA",A13)))</formula>
    </cfRule>
  </conditionalFormatting>
  <conditionalFormatting sqref="A13">
    <cfRule type="containsText" dxfId="934" priority="783" operator="containsText" text="SUIZA">
      <formula>NOT(ISERROR(SEARCH("SUIZA",A13)))</formula>
    </cfRule>
    <cfRule type="containsText" dxfId="933" priority="784" operator="containsText" text="AUSTRIA">
      <formula>NOT(ISERROR(SEARCH("AUSTRIA",A13)))</formula>
    </cfRule>
    <cfRule type="containsText" dxfId="932" priority="785" operator="containsText" text="IRLANDA">
      <formula>NOT(ISERROR(SEARCH("IRLANDA",A13)))</formula>
    </cfRule>
    <cfRule type="containsText" dxfId="931" priority="786" operator="containsText" text="PAÍSES DEL ESTE">
      <formula>NOT(ISERROR(SEARCH("PAÍSES DEL ESTE",A13)))</formula>
    </cfRule>
    <cfRule type="containsText" dxfId="930" priority="787" operator="containsText" text="RUSIA">
      <formula>NOT(ISERROR(SEARCH("RUSIA",A13)))</formula>
    </cfRule>
    <cfRule type="containsText" dxfId="929" priority="788" operator="containsText" text="HOLANDA">
      <formula>NOT(ISERROR(SEARCH("HOLANDA",A13)))</formula>
    </cfRule>
    <cfRule type="containsText" dxfId="928" priority="789" operator="containsText" text="FRANCIA">
      <formula>NOT(ISERROR(SEARCH("FRANCIA",A13)))</formula>
    </cfRule>
    <cfRule type="containsText" dxfId="927" priority="790" operator="containsText" text="ITALIA">
      <formula>NOT(ISERROR(SEARCH("ITALIA",A13)))</formula>
    </cfRule>
    <cfRule type="containsText" dxfId="926" priority="791" operator="containsText" text="BÉLGICA">
      <formula>NOT(ISERROR(SEARCH("BÉLGICA",A13)))</formula>
    </cfRule>
    <cfRule type="containsText" dxfId="925" priority="792" operator="containsText" text="ESPAÑA">
      <formula>NOT(ISERROR(SEARCH("ESPAÑA",A13)))</formula>
    </cfRule>
    <cfRule type="containsText" dxfId="924" priority="793" operator="containsText" text="ALEMANIA">
      <formula>NOT(ISERROR(SEARCH("ALEMANIA",A13)))</formula>
    </cfRule>
    <cfRule type="containsText" dxfId="923" priority="794" operator="containsText" text="PAÍSES NÓRDICOS">
      <formula>NOT(ISERROR(SEARCH("PAÍSES NÓRDICOS",A13)))</formula>
    </cfRule>
    <cfRule type="containsText" dxfId="922" priority="795" operator="containsText" text="REINO UNIDO">
      <formula>NOT(ISERROR(SEARCH("REINO UNIDO",A13)))</formula>
    </cfRule>
    <cfRule type="containsText" dxfId="921" priority="796" operator="containsText" text="DINAMARCA">
      <formula>NOT(ISERROR(SEARCH("DINAMARCA",A13)))</formula>
    </cfRule>
    <cfRule type="containsText" dxfId="920" priority="797" operator="containsText" text="NORUEGA">
      <formula>NOT(ISERROR(SEARCH("NORUEGA",A13)))</formula>
    </cfRule>
    <cfRule type="containsText" dxfId="919" priority="798" operator="containsText" text="FINLANDIA">
      <formula>NOT(ISERROR(SEARCH("FINLANDIA",A13)))</formula>
    </cfRule>
    <cfRule type="containsText" dxfId="918" priority="799" operator="containsText" text="SUECIA">
      <formula>NOT(ISERROR(SEARCH("SUECIA",A13)))</formula>
    </cfRule>
  </conditionalFormatting>
  <conditionalFormatting sqref="A13">
    <cfRule type="containsText" dxfId="917" priority="766" operator="containsText" text="SUIZA">
      <formula>NOT(ISERROR(SEARCH("SUIZA",A13)))</formula>
    </cfRule>
    <cfRule type="containsText" dxfId="916" priority="767" operator="containsText" text="AUSTRIA">
      <formula>NOT(ISERROR(SEARCH("AUSTRIA",A13)))</formula>
    </cfRule>
    <cfRule type="containsText" dxfId="915" priority="768" operator="containsText" text="IRLANDA">
      <formula>NOT(ISERROR(SEARCH("IRLANDA",A13)))</formula>
    </cfRule>
    <cfRule type="containsText" dxfId="914" priority="769" operator="containsText" text="PAÍSES DEL ESTE">
      <formula>NOT(ISERROR(SEARCH("PAÍSES DEL ESTE",A13)))</formula>
    </cfRule>
    <cfRule type="containsText" dxfId="913" priority="770" operator="containsText" text="RUSIA">
      <formula>NOT(ISERROR(SEARCH("RUSIA",A13)))</formula>
    </cfRule>
    <cfRule type="containsText" dxfId="912" priority="771" operator="containsText" text="HOLANDA">
      <formula>NOT(ISERROR(SEARCH("HOLANDA",A13)))</formula>
    </cfRule>
    <cfRule type="containsText" dxfId="911" priority="772" operator="containsText" text="FRANCIA">
      <formula>NOT(ISERROR(SEARCH("FRANCIA",A13)))</formula>
    </cfRule>
    <cfRule type="containsText" dxfId="910" priority="773" operator="containsText" text="ITALIA">
      <formula>NOT(ISERROR(SEARCH("ITALIA",A13)))</formula>
    </cfRule>
    <cfRule type="containsText" dxfId="909" priority="774" operator="containsText" text="BÉLGICA">
      <formula>NOT(ISERROR(SEARCH("BÉLGICA",A13)))</formula>
    </cfRule>
    <cfRule type="containsText" dxfId="908" priority="775" operator="containsText" text="ESPAÑA">
      <formula>NOT(ISERROR(SEARCH("ESPAÑA",A13)))</formula>
    </cfRule>
    <cfRule type="containsText" dxfId="907" priority="776" operator="containsText" text="ALEMANIA">
      <formula>NOT(ISERROR(SEARCH("ALEMANIA",A13)))</formula>
    </cfRule>
    <cfRule type="containsText" dxfId="906" priority="777" operator="containsText" text="PAÍSES NÓRDICOS">
      <formula>NOT(ISERROR(SEARCH("PAÍSES NÓRDICOS",A13)))</formula>
    </cfRule>
    <cfRule type="containsText" dxfId="905" priority="778" operator="containsText" text="REINO UNIDO">
      <formula>NOT(ISERROR(SEARCH("REINO UNIDO",A13)))</formula>
    </cfRule>
    <cfRule type="containsText" dxfId="904" priority="779" operator="containsText" text="DINAMARCA">
      <formula>NOT(ISERROR(SEARCH("DINAMARCA",A13)))</formula>
    </cfRule>
    <cfRule type="containsText" dxfId="903" priority="780" operator="containsText" text="NORUEGA">
      <formula>NOT(ISERROR(SEARCH("NORUEGA",A13)))</formula>
    </cfRule>
    <cfRule type="containsText" dxfId="902" priority="781" operator="containsText" text="FINLANDIA">
      <formula>NOT(ISERROR(SEARCH("FINLANDIA",A13)))</formula>
    </cfRule>
    <cfRule type="containsText" dxfId="901" priority="782" operator="containsText" text="SUECIA">
      <formula>NOT(ISERROR(SEARCH("SUECIA",A13)))</formula>
    </cfRule>
  </conditionalFormatting>
  <conditionalFormatting sqref="A13">
    <cfRule type="containsText" dxfId="900" priority="749" operator="containsText" text="SUIZA">
      <formula>NOT(ISERROR(SEARCH("SUIZA",A13)))</formula>
    </cfRule>
    <cfRule type="containsText" dxfId="899" priority="750" operator="containsText" text="AUSTRIA">
      <formula>NOT(ISERROR(SEARCH("AUSTRIA",A13)))</formula>
    </cfRule>
    <cfRule type="containsText" dxfId="898" priority="751" operator="containsText" text="IRLANDA">
      <formula>NOT(ISERROR(SEARCH("IRLANDA",A13)))</formula>
    </cfRule>
    <cfRule type="containsText" dxfId="897" priority="752" operator="containsText" text="PAÍSES DEL ESTE">
      <formula>NOT(ISERROR(SEARCH("PAÍSES DEL ESTE",A13)))</formula>
    </cfRule>
    <cfRule type="containsText" dxfId="896" priority="753" operator="containsText" text="RUSIA">
      <formula>NOT(ISERROR(SEARCH("RUSIA",A13)))</formula>
    </cfRule>
    <cfRule type="containsText" dxfId="895" priority="754" operator="containsText" text="HOLANDA">
      <formula>NOT(ISERROR(SEARCH("HOLANDA",A13)))</formula>
    </cfRule>
    <cfRule type="containsText" dxfId="894" priority="755" operator="containsText" text="FRANCIA">
      <formula>NOT(ISERROR(SEARCH("FRANCIA",A13)))</formula>
    </cfRule>
    <cfRule type="containsText" dxfId="893" priority="756" operator="containsText" text="ITALIA">
      <formula>NOT(ISERROR(SEARCH("ITALIA",A13)))</formula>
    </cfRule>
    <cfRule type="containsText" dxfId="892" priority="757" operator="containsText" text="BÉLGICA">
      <formula>NOT(ISERROR(SEARCH("BÉLGICA",A13)))</formula>
    </cfRule>
    <cfRule type="containsText" dxfId="891" priority="758" operator="containsText" text="ESPAÑA">
      <formula>NOT(ISERROR(SEARCH("ESPAÑA",A13)))</formula>
    </cfRule>
    <cfRule type="containsText" dxfId="890" priority="759" operator="containsText" text="ALEMANIA">
      <formula>NOT(ISERROR(SEARCH("ALEMANIA",A13)))</formula>
    </cfRule>
    <cfRule type="containsText" dxfId="889" priority="760" operator="containsText" text="PAÍSES NÓRDICOS">
      <formula>NOT(ISERROR(SEARCH("PAÍSES NÓRDICOS",A13)))</formula>
    </cfRule>
    <cfRule type="containsText" dxfId="888" priority="761" operator="containsText" text="REINO UNIDO">
      <formula>NOT(ISERROR(SEARCH("REINO UNIDO",A13)))</formula>
    </cfRule>
    <cfRule type="containsText" dxfId="887" priority="762" operator="containsText" text="DINAMARCA">
      <formula>NOT(ISERROR(SEARCH("DINAMARCA",A13)))</formula>
    </cfRule>
    <cfRule type="containsText" dxfId="886" priority="763" operator="containsText" text="NORUEGA">
      <formula>NOT(ISERROR(SEARCH("NORUEGA",A13)))</formula>
    </cfRule>
    <cfRule type="containsText" dxfId="885" priority="764" operator="containsText" text="FINLANDIA">
      <formula>NOT(ISERROR(SEARCH("FINLANDIA",A13)))</formula>
    </cfRule>
    <cfRule type="containsText" dxfId="884" priority="765" operator="containsText" text="SUECIA">
      <formula>NOT(ISERROR(SEARCH("SUECIA",A13)))</formula>
    </cfRule>
  </conditionalFormatting>
  <conditionalFormatting sqref="A13">
    <cfRule type="containsText" dxfId="883" priority="732" operator="containsText" text="SUIZA">
      <formula>NOT(ISERROR(SEARCH("SUIZA",A13)))</formula>
    </cfRule>
    <cfRule type="containsText" dxfId="882" priority="733" operator="containsText" text="AUSTRIA">
      <formula>NOT(ISERROR(SEARCH("AUSTRIA",A13)))</formula>
    </cfRule>
    <cfRule type="containsText" dxfId="881" priority="734" operator="containsText" text="IRLANDA">
      <formula>NOT(ISERROR(SEARCH("IRLANDA",A13)))</formula>
    </cfRule>
    <cfRule type="containsText" dxfId="880" priority="735" operator="containsText" text="PAÍSES DEL ESTE">
      <formula>NOT(ISERROR(SEARCH("PAÍSES DEL ESTE",A13)))</formula>
    </cfRule>
    <cfRule type="containsText" dxfId="879" priority="736" operator="containsText" text="RUSIA">
      <formula>NOT(ISERROR(SEARCH("RUSIA",A13)))</formula>
    </cfRule>
    <cfRule type="containsText" dxfId="878" priority="737" operator="containsText" text="HOLANDA">
      <formula>NOT(ISERROR(SEARCH("HOLANDA",A13)))</formula>
    </cfRule>
    <cfRule type="containsText" dxfId="877" priority="738" operator="containsText" text="FRANCIA">
      <formula>NOT(ISERROR(SEARCH("FRANCIA",A13)))</formula>
    </cfRule>
    <cfRule type="containsText" dxfId="876" priority="739" operator="containsText" text="ITALIA">
      <formula>NOT(ISERROR(SEARCH("ITALIA",A13)))</formula>
    </cfRule>
    <cfRule type="containsText" dxfId="875" priority="740" operator="containsText" text="BÉLGICA">
      <formula>NOT(ISERROR(SEARCH("BÉLGICA",A13)))</formula>
    </cfRule>
    <cfRule type="containsText" dxfId="874" priority="741" operator="containsText" text="ESPAÑA">
      <formula>NOT(ISERROR(SEARCH("ESPAÑA",A13)))</formula>
    </cfRule>
    <cfRule type="containsText" dxfId="873" priority="742" operator="containsText" text="ALEMANIA">
      <formula>NOT(ISERROR(SEARCH("ALEMANIA",A13)))</formula>
    </cfRule>
    <cfRule type="containsText" dxfId="872" priority="743" operator="containsText" text="PAÍSES NÓRDICOS">
      <formula>NOT(ISERROR(SEARCH("PAÍSES NÓRDICOS",A13)))</formula>
    </cfRule>
    <cfRule type="containsText" dxfId="871" priority="744" operator="containsText" text="REINO UNIDO">
      <formula>NOT(ISERROR(SEARCH("REINO UNIDO",A13)))</formula>
    </cfRule>
    <cfRule type="containsText" dxfId="870" priority="745" operator="containsText" text="DINAMARCA">
      <formula>NOT(ISERROR(SEARCH("DINAMARCA",A13)))</formula>
    </cfRule>
    <cfRule type="containsText" dxfId="869" priority="746" operator="containsText" text="NORUEGA">
      <formula>NOT(ISERROR(SEARCH("NORUEGA",A13)))</formula>
    </cfRule>
    <cfRule type="containsText" dxfId="868" priority="747" operator="containsText" text="FINLANDIA">
      <formula>NOT(ISERROR(SEARCH("FINLANDIA",A13)))</formula>
    </cfRule>
    <cfRule type="containsText" dxfId="867" priority="748" operator="containsText" text="SUECIA">
      <formula>NOT(ISERROR(SEARCH("SUECIA",A13)))</formula>
    </cfRule>
  </conditionalFormatting>
  <conditionalFormatting sqref="A13">
    <cfRule type="containsText" dxfId="866" priority="715" operator="containsText" text="SUIZA">
      <formula>NOT(ISERROR(SEARCH("SUIZA",A13)))</formula>
    </cfRule>
    <cfRule type="containsText" dxfId="865" priority="716" operator="containsText" text="AUSTRIA">
      <formula>NOT(ISERROR(SEARCH("AUSTRIA",A13)))</formula>
    </cfRule>
    <cfRule type="containsText" dxfId="864" priority="717" operator="containsText" text="IRLANDA">
      <formula>NOT(ISERROR(SEARCH("IRLANDA",A13)))</formula>
    </cfRule>
    <cfRule type="containsText" dxfId="863" priority="718" operator="containsText" text="PAÍSES DEL ESTE">
      <formula>NOT(ISERROR(SEARCH("PAÍSES DEL ESTE",A13)))</formula>
    </cfRule>
    <cfRule type="containsText" dxfId="862" priority="719" operator="containsText" text="RUSIA">
      <formula>NOT(ISERROR(SEARCH("RUSIA",A13)))</formula>
    </cfRule>
    <cfRule type="containsText" dxfId="861" priority="720" operator="containsText" text="HOLANDA">
      <formula>NOT(ISERROR(SEARCH("HOLANDA",A13)))</formula>
    </cfRule>
    <cfRule type="containsText" dxfId="860" priority="721" operator="containsText" text="FRANCIA">
      <formula>NOT(ISERROR(SEARCH("FRANCIA",A13)))</formula>
    </cfRule>
    <cfRule type="containsText" dxfId="859" priority="722" operator="containsText" text="ITALIA">
      <formula>NOT(ISERROR(SEARCH("ITALIA",A13)))</formula>
    </cfRule>
    <cfRule type="containsText" dxfId="858" priority="723" operator="containsText" text="BÉLGICA">
      <formula>NOT(ISERROR(SEARCH("BÉLGICA",A13)))</formula>
    </cfRule>
    <cfRule type="containsText" dxfId="857" priority="724" operator="containsText" text="ESPAÑA">
      <formula>NOT(ISERROR(SEARCH("ESPAÑA",A13)))</formula>
    </cfRule>
    <cfRule type="containsText" dxfId="856" priority="725" operator="containsText" text="ALEMANIA">
      <formula>NOT(ISERROR(SEARCH("ALEMANIA",A13)))</formula>
    </cfRule>
    <cfRule type="containsText" dxfId="855" priority="726" operator="containsText" text="PAÍSES NÓRDICOS">
      <formula>NOT(ISERROR(SEARCH("PAÍSES NÓRDICOS",A13)))</formula>
    </cfRule>
    <cfRule type="containsText" dxfId="854" priority="727" operator="containsText" text="REINO UNIDO">
      <formula>NOT(ISERROR(SEARCH("REINO UNIDO",A13)))</formula>
    </cfRule>
    <cfRule type="containsText" dxfId="853" priority="728" operator="containsText" text="DINAMARCA">
      <formula>NOT(ISERROR(SEARCH("DINAMARCA",A13)))</formula>
    </cfRule>
    <cfRule type="containsText" dxfId="852" priority="729" operator="containsText" text="NORUEGA">
      <formula>NOT(ISERROR(SEARCH("NORUEGA",A13)))</formula>
    </cfRule>
    <cfRule type="containsText" dxfId="851" priority="730" operator="containsText" text="FINLANDIA">
      <formula>NOT(ISERROR(SEARCH("FINLANDIA",A13)))</formula>
    </cfRule>
    <cfRule type="containsText" dxfId="850" priority="731" operator="containsText" text="SUECIA">
      <formula>NOT(ISERROR(SEARCH("SUECIA",A13)))</formula>
    </cfRule>
  </conditionalFormatting>
  <conditionalFormatting sqref="A16">
    <cfRule type="containsText" dxfId="849" priority="698" operator="containsText" text="SUIZA">
      <formula>NOT(ISERROR(SEARCH("SUIZA",A16)))</formula>
    </cfRule>
    <cfRule type="containsText" dxfId="848" priority="699" operator="containsText" text="AUSTRIA">
      <formula>NOT(ISERROR(SEARCH("AUSTRIA",A16)))</formula>
    </cfRule>
    <cfRule type="containsText" dxfId="847" priority="700" operator="containsText" text="IRLANDA">
      <formula>NOT(ISERROR(SEARCH("IRLANDA",A16)))</formula>
    </cfRule>
    <cfRule type="containsText" dxfId="846" priority="701" operator="containsText" text="PAÍSES DEL ESTE">
      <formula>NOT(ISERROR(SEARCH("PAÍSES DEL ESTE",A16)))</formula>
    </cfRule>
    <cfRule type="containsText" dxfId="845" priority="702" operator="containsText" text="RUSIA">
      <formula>NOT(ISERROR(SEARCH("RUSIA",A16)))</formula>
    </cfRule>
    <cfRule type="containsText" dxfId="844" priority="703" operator="containsText" text="HOLANDA">
      <formula>NOT(ISERROR(SEARCH("HOLANDA",A16)))</formula>
    </cfRule>
    <cfRule type="containsText" dxfId="843" priority="704" operator="containsText" text="FRANCIA">
      <formula>NOT(ISERROR(SEARCH("FRANCIA",A16)))</formula>
    </cfRule>
    <cfRule type="containsText" dxfId="842" priority="705" operator="containsText" text="ITALIA">
      <formula>NOT(ISERROR(SEARCH("ITALIA",A16)))</formula>
    </cfRule>
    <cfRule type="containsText" dxfId="841" priority="706" operator="containsText" text="BÉLGICA">
      <formula>NOT(ISERROR(SEARCH("BÉLGICA",A16)))</formula>
    </cfRule>
    <cfRule type="containsText" dxfId="840" priority="707" operator="containsText" text="ESPAÑA">
      <formula>NOT(ISERROR(SEARCH("ESPAÑA",A16)))</formula>
    </cfRule>
    <cfRule type="containsText" dxfId="839" priority="708" operator="containsText" text="ALEMANIA">
      <formula>NOT(ISERROR(SEARCH("ALEMANIA",A16)))</formula>
    </cfRule>
    <cfRule type="containsText" dxfId="838" priority="709" operator="containsText" text="PAÍSES NÓRDICOS">
      <formula>NOT(ISERROR(SEARCH("PAÍSES NÓRDICOS",A16)))</formula>
    </cfRule>
    <cfRule type="containsText" dxfId="837" priority="710" operator="containsText" text="REINO UNIDO">
      <formula>NOT(ISERROR(SEARCH("REINO UNIDO",A16)))</formula>
    </cfRule>
    <cfRule type="containsText" dxfId="836" priority="711" operator="containsText" text="DINAMARCA">
      <formula>NOT(ISERROR(SEARCH("DINAMARCA",A16)))</formula>
    </cfRule>
    <cfRule type="containsText" dxfId="835" priority="712" operator="containsText" text="NORUEGA">
      <formula>NOT(ISERROR(SEARCH("NORUEGA",A16)))</formula>
    </cfRule>
    <cfRule type="containsText" dxfId="834" priority="713" operator="containsText" text="FINLANDIA">
      <formula>NOT(ISERROR(SEARCH("FINLANDIA",A16)))</formula>
    </cfRule>
    <cfRule type="containsText" dxfId="833" priority="714" operator="containsText" text="SUECIA">
      <formula>NOT(ISERROR(SEARCH("SUECIA",A16)))</formula>
    </cfRule>
  </conditionalFormatting>
  <conditionalFormatting sqref="A16">
    <cfRule type="containsText" dxfId="832" priority="681" operator="containsText" text="SUIZA">
      <formula>NOT(ISERROR(SEARCH("SUIZA",A16)))</formula>
    </cfRule>
    <cfRule type="containsText" dxfId="831" priority="682" operator="containsText" text="AUSTRIA">
      <formula>NOT(ISERROR(SEARCH("AUSTRIA",A16)))</formula>
    </cfRule>
    <cfRule type="containsText" dxfId="830" priority="683" operator="containsText" text="IRLANDA">
      <formula>NOT(ISERROR(SEARCH("IRLANDA",A16)))</formula>
    </cfRule>
    <cfRule type="containsText" dxfId="829" priority="684" operator="containsText" text="PAÍSES DEL ESTE">
      <formula>NOT(ISERROR(SEARCH("PAÍSES DEL ESTE",A16)))</formula>
    </cfRule>
    <cfRule type="containsText" dxfId="828" priority="685" operator="containsText" text="RUSIA">
      <formula>NOT(ISERROR(SEARCH("RUSIA",A16)))</formula>
    </cfRule>
    <cfRule type="containsText" dxfId="827" priority="686" operator="containsText" text="HOLANDA">
      <formula>NOT(ISERROR(SEARCH("HOLANDA",A16)))</formula>
    </cfRule>
    <cfRule type="containsText" dxfId="826" priority="687" operator="containsText" text="FRANCIA">
      <formula>NOT(ISERROR(SEARCH("FRANCIA",A16)))</formula>
    </cfRule>
    <cfRule type="containsText" dxfId="825" priority="688" operator="containsText" text="ITALIA">
      <formula>NOT(ISERROR(SEARCH("ITALIA",A16)))</formula>
    </cfRule>
    <cfRule type="containsText" dxfId="824" priority="689" operator="containsText" text="BÉLGICA">
      <formula>NOT(ISERROR(SEARCH("BÉLGICA",A16)))</formula>
    </cfRule>
    <cfRule type="containsText" dxfId="823" priority="690" operator="containsText" text="ESPAÑA">
      <formula>NOT(ISERROR(SEARCH("ESPAÑA",A16)))</formula>
    </cfRule>
    <cfRule type="containsText" dxfId="822" priority="691" operator="containsText" text="ALEMANIA">
      <formula>NOT(ISERROR(SEARCH("ALEMANIA",A16)))</formula>
    </cfRule>
    <cfRule type="containsText" dxfId="821" priority="692" operator="containsText" text="PAÍSES NÓRDICOS">
      <formula>NOT(ISERROR(SEARCH("PAÍSES NÓRDICOS",A16)))</formula>
    </cfRule>
    <cfRule type="containsText" dxfId="820" priority="693" operator="containsText" text="REINO UNIDO">
      <formula>NOT(ISERROR(SEARCH("REINO UNIDO",A16)))</formula>
    </cfRule>
    <cfRule type="containsText" dxfId="819" priority="694" operator="containsText" text="DINAMARCA">
      <formula>NOT(ISERROR(SEARCH("DINAMARCA",A16)))</formula>
    </cfRule>
    <cfRule type="containsText" dxfId="818" priority="695" operator="containsText" text="NORUEGA">
      <formula>NOT(ISERROR(SEARCH("NORUEGA",A16)))</formula>
    </cfRule>
    <cfRule type="containsText" dxfId="817" priority="696" operator="containsText" text="FINLANDIA">
      <formula>NOT(ISERROR(SEARCH("FINLANDIA",A16)))</formula>
    </cfRule>
    <cfRule type="containsText" dxfId="816" priority="697" operator="containsText" text="SUECIA">
      <formula>NOT(ISERROR(SEARCH("SUECIA",A16)))</formula>
    </cfRule>
  </conditionalFormatting>
  <conditionalFormatting sqref="A16">
    <cfRule type="containsText" dxfId="815" priority="664" operator="containsText" text="SUIZA">
      <formula>NOT(ISERROR(SEARCH("SUIZA",A16)))</formula>
    </cfRule>
    <cfRule type="containsText" dxfId="814" priority="665" operator="containsText" text="AUSTRIA">
      <formula>NOT(ISERROR(SEARCH("AUSTRIA",A16)))</formula>
    </cfRule>
    <cfRule type="containsText" dxfId="813" priority="666" operator="containsText" text="IRLANDA">
      <formula>NOT(ISERROR(SEARCH("IRLANDA",A16)))</formula>
    </cfRule>
    <cfRule type="containsText" dxfId="812" priority="667" operator="containsText" text="PAÍSES DEL ESTE">
      <formula>NOT(ISERROR(SEARCH("PAÍSES DEL ESTE",A16)))</formula>
    </cfRule>
    <cfRule type="containsText" dxfId="811" priority="668" operator="containsText" text="RUSIA">
      <formula>NOT(ISERROR(SEARCH("RUSIA",A16)))</formula>
    </cfRule>
    <cfRule type="containsText" dxfId="810" priority="669" operator="containsText" text="HOLANDA">
      <formula>NOT(ISERROR(SEARCH("HOLANDA",A16)))</formula>
    </cfRule>
    <cfRule type="containsText" dxfId="809" priority="670" operator="containsText" text="FRANCIA">
      <formula>NOT(ISERROR(SEARCH("FRANCIA",A16)))</formula>
    </cfRule>
    <cfRule type="containsText" dxfId="808" priority="671" operator="containsText" text="ITALIA">
      <formula>NOT(ISERROR(SEARCH("ITALIA",A16)))</formula>
    </cfRule>
    <cfRule type="containsText" dxfId="807" priority="672" operator="containsText" text="BÉLGICA">
      <formula>NOT(ISERROR(SEARCH("BÉLGICA",A16)))</formula>
    </cfRule>
    <cfRule type="containsText" dxfId="806" priority="673" operator="containsText" text="ESPAÑA">
      <formula>NOT(ISERROR(SEARCH("ESPAÑA",A16)))</formula>
    </cfRule>
    <cfRule type="containsText" dxfId="805" priority="674" operator="containsText" text="ALEMANIA">
      <formula>NOT(ISERROR(SEARCH("ALEMANIA",A16)))</formula>
    </cfRule>
    <cfRule type="containsText" dxfId="804" priority="675" operator="containsText" text="PAÍSES NÓRDICOS">
      <formula>NOT(ISERROR(SEARCH("PAÍSES NÓRDICOS",A16)))</formula>
    </cfRule>
    <cfRule type="containsText" dxfId="803" priority="676" operator="containsText" text="REINO UNIDO">
      <formula>NOT(ISERROR(SEARCH("REINO UNIDO",A16)))</formula>
    </cfRule>
    <cfRule type="containsText" dxfId="802" priority="677" operator="containsText" text="DINAMARCA">
      <formula>NOT(ISERROR(SEARCH("DINAMARCA",A16)))</formula>
    </cfRule>
    <cfRule type="containsText" dxfId="801" priority="678" operator="containsText" text="NORUEGA">
      <formula>NOT(ISERROR(SEARCH("NORUEGA",A16)))</formula>
    </cfRule>
    <cfRule type="containsText" dxfId="800" priority="679" operator="containsText" text="FINLANDIA">
      <formula>NOT(ISERROR(SEARCH("FINLANDIA",A16)))</formula>
    </cfRule>
    <cfRule type="containsText" dxfId="799" priority="680" operator="containsText" text="SUECIA">
      <formula>NOT(ISERROR(SEARCH("SUECIA",A16)))</formula>
    </cfRule>
  </conditionalFormatting>
  <conditionalFormatting sqref="B10">
    <cfRule type="containsText" dxfId="798" priority="647" operator="containsText" text="SUIZA">
      <formula>NOT(ISERROR(SEARCH("SUIZA",B10)))</formula>
    </cfRule>
    <cfRule type="containsText" dxfId="797" priority="648" operator="containsText" text="AUSTRIA">
      <formula>NOT(ISERROR(SEARCH("AUSTRIA",B10)))</formula>
    </cfRule>
    <cfRule type="containsText" dxfId="796" priority="649" operator="containsText" text="IRLANDA">
      <formula>NOT(ISERROR(SEARCH("IRLANDA",B10)))</formula>
    </cfRule>
    <cfRule type="containsText" dxfId="795" priority="650" operator="containsText" text="PAÍSES DEL ESTE">
      <formula>NOT(ISERROR(SEARCH("PAÍSES DEL ESTE",B10)))</formula>
    </cfRule>
    <cfRule type="containsText" dxfId="794" priority="651" operator="containsText" text="RUSIA">
      <formula>NOT(ISERROR(SEARCH("RUSIA",B10)))</formula>
    </cfRule>
    <cfRule type="containsText" dxfId="793" priority="652" operator="containsText" text="HOLANDA">
      <formula>NOT(ISERROR(SEARCH("HOLANDA",B10)))</formula>
    </cfRule>
    <cfRule type="containsText" dxfId="792" priority="653" operator="containsText" text="FRANCIA">
      <formula>NOT(ISERROR(SEARCH("FRANCIA",B10)))</formula>
    </cfRule>
    <cfRule type="containsText" dxfId="791" priority="654" operator="containsText" text="ITALIA">
      <formula>NOT(ISERROR(SEARCH("ITALIA",B10)))</formula>
    </cfRule>
    <cfRule type="containsText" dxfId="790" priority="655" operator="containsText" text="BÉLGICA">
      <formula>NOT(ISERROR(SEARCH("BÉLGICA",B10)))</formula>
    </cfRule>
    <cfRule type="containsText" dxfId="789" priority="656" operator="containsText" text="ESPAÑA">
      <formula>NOT(ISERROR(SEARCH("ESPAÑA",B10)))</formula>
    </cfRule>
    <cfRule type="containsText" dxfId="788" priority="657" operator="containsText" text="ALEMANIA">
      <formula>NOT(ISERROR(SEARCH("ALEMANIA",B10)))</formula>
    </cfRule>
    <cfRule type="containsText" dxfId="787" priority="658" operator="containsText" text="PAÍSES NÓRDICOS">
      <formula>NOT(ISERROR(SEARCH("PAÍSES NÓRDICOS",B10)))</formula>
    </cfRule>
    <cfRule type="containsText" dxfId="786" priority="659" operator="containsText" text="REINO UNIDO">
      <formula>NOT(ISERROR(SEARCH("REINO UNIDO",B10)))</formula>
    </cfRule>
    <cfRule type="containsText" dxfId="785" priority="660" operator="containsText" text="DINAMARCA">
      <formula>NOT(ISERROR(SEARCH("DINAMARCA",B10)))</formula>
    </cfRule>
    <cfRule type="containsText" dxfId="784" priority="661" operator="containsText" text="NORUEGA">
      <formula>NOT(ISERROR(SEARCH("NORUEGA",B10)))</formula>
    </cfRule>
    <cfRule type="containsText" dxfId="783" priority="662" operator="containsText" text="FINLANDIA">
      <formula>NOT(ISERROR(SEARCH("FINLANDIA",B10)))</formula>
    </cfRule>
    <cfRule type="containsText" dxfId="782" priority="663" operator="containsText" text="SUECIA">
      <formula>NOT(ISERROR(SEARCH("SUECIA",B10)))</formula>
    </cfRule>
  </conditionalFormatting>
  <conditionalFormatting sqref="B10">
    <cfRule type="containsText" dxfId="781" priority="630" operator="containsText" text="SUIZA">
      <formula>NOT(ISERROR(SEARCH("SUIZA",B10)))</formula>
    </cfRule>
    <cfRule type="containsText" dxfId="780" priority="631" operator="containsText" text="AUSTRIA">
      <formula>NOT(ISERROR(SEARCH("AUSTRIA",B10)))</formula>
    </cfRule>
    <cfRule type="containsText" dxfId="779" priority="632" operator="containsText" text="IRLANDA">
      <formula>NOT(ISERROR(SEARCH("IRLANDA",B10)))</formula>
    </cfRule>
    <cfRule type="containsText" dxfId="778" priority="633" operator="containsText" text="PAÍSES DEL ESTE">
      <formula>NOT(ISERROR(SEARCH("PAÍSES DEL ESTE",B10)))</formula>
    </cfRule>
    <cfRule type="containsText" dxfId="777" priority="634" operator="containsText" text="RUSIA">
      <formula>NOT(ISERROR(SEARCH("RUSIA",B10)))</formula>
    </cfRule>
    <cfRule type="containsText" dxfId="776" priority="635" operator="containsText" text="HOLANDA">
      <formula>NOT(ISERROR(SEARCH("HOLANDA",B10)))</formula>
    </cfRule>
    <cfRule type="containsText" dxfId="775" priority="636" operator="containsText" text="FRANCIA">
      <formula>NOT(ISERROR(SEARCH("FRANCIA",B10)))</formula>
    </cfRule>
    <cfRule type="containsText" dxfId="774" priority="637" operator="containsText" text="ITALIA">
      <formula>NOT(ISERROR(SEARCH("ITALIA",B10)))</formula>
    </cfRule>
    <cfRule type="containsText" dxfId="773" priority="638" operator="containsText" text="BÉLGICA">
      <formula>NOT(ISERROR(SEARCH("BÉLGICA",B10)))</formula>
    </cfRule>
    <cfRule type="containsText" dxfId="772" priority="639" operator="containsText" text="ESPAÑA">
      <formula>NOT(ISERROR(SEARCH("ESPAÑA",B10)))</formula>
    </cfRule>
    <cfRule type="containsText" dxfId="771" priority="640" operator="containsText" text="ALEMANIA">
      <formula>NOT(ISERROR(SEARCH("ALEMANIA",B10)))</formula>
    </cfRule>
    <cfRule type="containsText" dxfId="770" priority="641" operator="containsText" text="PAÍSES NÓRDICOS">
      <formula>NOT(ISERROR(SEARCH("PAÍSES NÓRDICOS",B10)))</formula>
    </cfRule>
    <cfRule type="containsText" dxfId="769" priority="642" operator="containsText" text="REINO UNIDO">
      <formula>NOT(ISERROR(SEARCH("REINO UNIDO",B10)))</formula>
    </cfRule>
    <cfRule type="containsText" dxfId="768" priority="643" operator="containsText" text="DINAMARCA">
      <formula>NOT(ISERROR(SEARCH("DINAMARCA",B10)))</formula>
    </cfRule>
    <cfRule type="containsText" dxfId="767" priority="644" operator="containsText" text="NORUEGA">
      <formula>NOT(ISERROR(SEARCH("NORUEGA",B10)))</formula>
    </cfRule>
    <cfRule type="containsText" dxfId="766" priority="645" operator="containsText" text="FINLANDIA">
      <formula>NOT(ISERROR(SEARCH("FINLANDIA",B10)))</formula>
    </cfRule>
    <cfRule type="containsText" dxfId="765" priority="646" operator="containsText" text="SUECIA">
      <formula>NOT(ISERROR(SEARCH("SUECIA",B10)))</formula>
    </cfRule>
  </conditionalFormatting>
  <conditionalFormatting sqref="B10">
    <cfRule type="containsText" dxfId="764" priority="613" operator="containsText" text="SUIZA">
      <formula>NOT(ISERROR(SEARCH("SUIZA",B10)))</formula>
    </cfRule>
    <cfRule type="containsText" dxfId="763" priority="614" operator="containsText" text="AUSTRIA">
      <formula>NOT(ISERROR(SEARCH("AUSTRIA",B10)))</formula>
    </cfRule>
    <cfRule type="containsText" dxfId="762" priority="615" operator="containsText" text="IRLANDA">
      <formula>NOT(ISERROR(SEARCH("IRLANDA",B10)))</formula>
    </cfRule>
    <cfRule type="containsText" dxfId="761" priority="616" operator="containsText" text="PAÍSES DEL ESTE">
      <formula>NOT(ISERROR(SEARCH("PAÍSES DEL ESTE",B10)))</formula>
    </cfRule>
    <cfRule type="containsText" dxfId="760" priority="617" operator="containsText" text="RUSIA">
      <formula>NOT(ISERROR(SEARCH("RUSIA",B10)))</formula>
    </cfRule>
    <cfRule type="containsText" dxfId="759" priority="618" operator="containsText" text="HOLANDA">
      <formula>NOT(ISERROR(SEARCH("HOLANDA",B10)))</formula>
    </cfRule>
    <cfRule type="containsText" dxfId="758" priority="619" operator="containsText" text="FRANCIA">
      <formula>NOT(ISERROR(SEARCH("FRANCIA",B10)))</formula>
    </cfRule>
    <cfRule type="containsText" dxfId="757" priority="620" operator="containsText" text="ITALIA">
      <formula>NOT(ISERROR(SEARCH("ITALIA",B10)))</formula>
    </cfRule>
    <cfRule type="containsText" dxfId="756" priority="621" operator="containsText" text="BÉLGICA">
      <formula>NOT(ISERROR(SEARCH("BÉLGICA",B10)))</formula>
    </cfRule>
    <cfRule type="containsText" dxfId="755" priority="622" operator="containsText" text="ESPAÑA">
      <formula>NOT(ISERROR(SEARCH("ESPAÑA",B10)))</formula>
    </cfRule>
    <cfRule type="containsText" dxfId="754" priority="623" operator="containsText" text="ALEMANIA">
      <formula>NOT(ISERROR(SEARCH("ALEMANIA",B10)))</formula>
    </cfRule>
    <cfRule type="containsText" dxfId="753" priority="624" operator="containsText" text="PAÍSES NÓRDICOS">
      <formula>NOT(ISERROR(SEARCH("PAÍSES NÓRDICOS",B10)))</formula>
    </cfRule>
    <cfRule type="containsText" dxfId="752" priority="625" operator="containsText" text="REINO UNIDO">
      <formula>NOT(ISERROR(SEARCH("REINO UNIDO",B10)))</formula>
    </cfRule>
    <cfRule type="containsText" dxfId="751" priority="626" operator="containsText" text="DINAMARCA">
      <formula>NOT(ISERROR(SEARCH("DINAMARCA",B10)))</formula>
    </cfRule>
    <cfRule type="containsText" dxfId="750" priority="627" operator="containsText" text="NORUEGA">
      <formula>NOT(ISERROR(SEARCH("NORUEGA",B10)))</formula>
    </cfRule>
    <cfRule type="containsText" dxfId="749" priority="628" operator="containsText" text="FINLANDIA">
      <formula>NOT(ISERROR(SEARCH("FINLANDIA",B10)))</formula>
    </cfRule>
    <cfRule type="containsText" dxfId="748" priority="629" operator="containsText" text="SUECIA">
      <formula>NOT(ISERROR(SEARCH("SUECIA",B10)))</formula>
    </cfRule>
  </conditionalFormatting>
  <conditionalFormatting sqref="B10">
    <cfRule type="containsText" dxfId="747" priority="596" operator="containsText" text="SUIZA">
      <formula>NOT(ISERROR(SEARCH("SUIZA",B10)))</formula>
    </cfRule>
    <cfRule type="containsText" dxfId="746" priority="597" operator="containsText" text="AUSTRIA">
      <formula>NOT(ISERROR(SEARCH("AUSTRIA",B10)))</formula>
    </cfRule>
    <cfRule type="containsText" dxfId="745" priority="598" operator="containsText" text="IRLANDA">
      <formula>NOT(ISERROR(SEARCH("IRLANDA",B10)))</formula>
    </cfRule>
    <cfRule type="containsText" dxfId="744" priority="599" operator="containsText" text="PAÍSES DEL ESTE">
      <formula>NOT(ISERROR(SEARCH("PAÍSES DEL ESTE",B10)))</formula>
    </cfRule>
    <cfRule type="containsText" dxfId="743" priority="600" operator="containsText" text="RUSIA">
      <formula>NOT(ISERROR(SEARCH("RUSIA",B10)))</formula>
    </cfRule>
    <cfRule type="containsText" dxfId="742" priority="601" operator="containsText" text="HOLANDA">
      <formula>NOT(ISERROR(SEARCH("HOLANDA",B10)))</formula>
    </cfRule>
    <cfRule type="containsText" dxfId="741" priority="602" operator="containsText" text="FRANCIA">
      <formula>NOT(ISERROR(SEARCH("FRANCIA",B10)))</formula>
    </cfRule>
    <cfRule type="containsText" dxfId="740" priority="603" operator="containsText" text="ITALIA">
      <formula>NOT(ISERROR(SEARCH("ITALIA",B10)))</formula>
    </cfRule>
    <cfRule type="containsText" dxfId="739" priority="604" operator="containsText" text="BÉLGICA">
      <formula>NOT(ISERROR(SEARCH("BÉLGICA",B10)))</formula>
    </cfRule>
    <cfRule type="containsText" dxfId="738" priority="605" operator="containsText" text="ESPAÑA">
      <formula>NOT(ISERROR(SEARCH("ESPAÑA",B10)))</formula>
    </cfRule>
    <cfRule type="containsText" dxfId="737" priority="606" operator="containsText" text="ALEMANIA">
      <formula>NOT(ISERROR(SEARCH("ALEMANIA",B10)))</formula>
    </cfRule>
    <cfRule type="containsText" dxfId="736" priority="607" operator="containsText" text="PAÍSES NÓRDICOS">
      <formula>NOT(ISERROR(SEARCH("PAÍSES NÓRDICOS",B10)))</formula>
    </cfRule>
    <cfRule type="containsText" dxfId="735" priority="608" operator="containsText" text="REINO UNIDO">
      <formula>NOT(ISERROR(SEARCH("REINO UNIDO",B10)))</formula>
    </cfRule>
    <cfRule type="containsText" dxfId="734" priority="609" operator="containsText" text="DINAMARCA">
      <formula>NOT(ISERROR(SEARCH("DINAMARCA",B10)))</formula>
    </cfRule>
    <cfRule type="containsText" dxfId="733" priority="610" operator="containsText" text="NORUEGA">
      <formula>NOT(ISERROR(SEARCH("NORUEGA",B10)))</formula>
    </cfRule>
    <cfRule type="containsText" dxfId="732" priority="611" operator="containsText" text="FINLANDIA">
      <formula>NOT(ISERROR(SEARCH("FINLANDIA",B10)))</formula>
    </cfRule>
    <cfRule type="containsText" dxfId="731" priority="612" operator="containsText" text="SUECIA">
      <formula>NOT(ISERROR(SEARCH("SUECIA",B10)))</formula>
    </cfRule>
  </conditionalFormatting>
  <conditionalFormatting sqref="B10">
    <cfRule type="containsText" dxfId="730" priority="579" operator="containsText" text="SUIZA">
      <formula>NOT(ISERROR(SEARCH("SUIZA",B10)))</formula>
    </cfRule>
    <cfRule type="containsText" dxfId="729" priority="580" operator="containsText" text="AUSTRIA">
      <formula>NOT(ISERROR(SEARCH("AUSTRIA",B10)))</formula>
    </cfRule>
    <cfRule type="containsText" dxfId="728" priority="581" operator="containsText" text="IRLANDA">
      <formula>NOT(ISERROR(SEARCH("IRLANDA",B10)))</formula>
    </cfRule>
    <cfRule type="containsText" dxfId="727" priority="582" operator="containsText" text="PAÍSES DEL ESTE">
      <formula>NOT(ISERROR(SEARCH("PAÍSES DEL ESTE",B10)))</formula>
    </cfRule>
    <cfRule type="containsText" dxfId="726" priority="583" operator="containsText" text="RUSIA">
      <formula>NOT(ISERROR(SEARCH("RUSIA",B10)))</formula>
    </cfRule>
    <cfRule type="containsText" dxfId="725" priority="584" operator="containsText" text="HOLANDA">
      <formula>NOT(ISERROR(SEARCH("HOLANDA",B10)))</formula>
    </cfRule>
    <cfRule type="containsText" dxfId="724" priority="585" operator="containsText" text="FRANCIA">
      <formula>NOT(ISERROR(SEARCH("FRANCIA",B10)))</formula>
    </cfRule>
    <cfRule type="containsText" dxfId="723" priority="586" operator="containsText" text="ITALIA">
      <formula>NOT(ISERROR(SEARCH("ITALIA",B10)))</formula>
    </cfRule>
    <cfRule type="containsText" dxfId="722" priority="587" operator="containsText" text="BÉLGICA">
      <formula>NOT(ISERROR(SEARCH("BÉLGICA",B10)))</formula>
    </cfRule>
    <cfRule type="containsText" dxfId="721" priority="588" operator="containsText" text="ESPAÑA">
      <formula>NOT(ISERROR(SEARCH("ESPAÑA",B10)))</formula>
    </cfRule>
    <cfRule type="containsText" dxfId="720" priority="589" operator="containsText" text="ALEMANIA">
      <formula>NOT(ISERROR(SEARCH("ALEMANIA",B10)))</formula>
    </cfRule>
    <cfRule type="containsText" dxfId="719" priority="590" operator="containsText" text="PAÍSES NÓRDICOS">
      <formula>NOT(ISERROR(SEARCH("PAÍSES NÓRDICOS",B10)))</formula>
    </cfRule>
    <cfRule type="containsText" dxfId="718" priority="591" operator="containsText" text="REINO UNIDO">
      <formula>NOT(ISERROR(SEARCH("REINO UNIDO",B10)))</formula>
    </cfRule>
    <cfRule type="containsText" dxfId="717" priority="592" operator="containsText" text="DINAMARCA">
      <formula>NOT(ISERROR(SEARCH("DINAMARCA",B10)))</formula>
    </cfRule>
    <cfRule type="containsText" dxfId="716" priority="593" operator="containsText" text="NORUEGA">
      <formula>NOT(ISERROR(SEARCH("NORUEGA",B10)))</formula>
    </cfRule>
    <cfRule type="containsText" dxfId="715" priority="594" operator="containsText" text="FINLANDIA">
      <formula>NOT(ISERROR(SEARCH("FINLANDIA",B10)))</formula>
    </cfRule>
    <cfRule type="containsText" dxfId="714" priority="595" operator="containsText" text="SUECIA">
      <formula>NOT(ISERROR(SEARCH("SUECIA",B10)))</formula>
    </cfRule>
  </conditionalFormatting>
  <conditionalFormatting sqref="B10">
    <cfRule type="containsText" dxfId="713" priority="562" operator="containsText" text="SUIZA">
      <formula>NOT(ISERROR(SEARCH("SUIZA",B10)))</formula>
    </cfRule>
    <cfRule type="containsText" dxfId="712" priority="563" operator="containsText" text="AUSTRIA">
      <formula>NOT(ISERROR(SEARCH("AUSTRIA",B10)))</formula>
    </cfRule>
    <cfRule type="containsText" dxfId="711" priority="564" operator="containsText" text="IRLANDA">
      <formula>NOT(ISERROR(SEARCH("IRLANDA",B10)))</formula>
    </cfRule>
    <cfRule type="containsText" dxfId="710" priority="565" operator="containsText" text="PAÍSES DEL ESTE">
      <formula>NOT(ISERROR(SEARCH("PAÍSES DEL ESTE",B10)))</formula>
    </cfRule>
    <cfRule type="containsText" dxfId="709" priority="566" operator="containsText" text="RUSIA">
      <formula>NOT(ISERROR(SEARCH("RUSIA",B10)))</formula>
    </cfRule>
    <cfRule type="containsText" dxfId="708" priority="567" operator="containsText" text="HOLANDA">
      <formula>NOT(ISERROR(SEARCH("HOLANDA",B10)))</formula>
    </cfRule>
    <cfRule type="containsText" dxfId="707" priority="568" operator="containsText" text="FRANCIA">
      <formula>NOT(ISERROR(SEARCH("FRANCIA",B10)))</formula>
    </cfRule>
    <cfRule type="containsText" dxfId="706" priority="569" operator="containsText" text="ITALIA">
      <formula>NOT(ISERROR(SEARCH("ITALIA",B10)))</formula>
    </cfRule>
    <cfRule type="containsText" dxfId="705" priority="570" operator="containsText" text="BÉLGICA">
      <formula>NOT(ISERROR(SEARCH("BÉLGICA",B10)))</formula>
    </cfRule>
    <cfRule type="containsText" dxfId="704" priority="571" operator="containsText" text="ESPAÑA">
      <formula>NOT(ISERROR(SEARCH("ESPAÑA",B10)))</formula>
    </cfRule>
    <cfRule type="containsText" dxfId="703" priority="572" operator="containsText" text="ALEMANIA">
      <formula>NOT(ISERROR(SEARCH("ALEMANIA",B10)))</formula>
    </cfRule>
    <cfRule type="containsText" dxfId="702" priority="573" operator="containsText" text="PAÍSES NÓRDICOS">
      <formula>NOT(ISERROR(SEARCH("PAÍSES NÓRDICOS",B10)))</formula>
    </cfRule>
    <cfRule type="containsText" dxfId="701" priority="574" operator="containsText" text="REINO UNIDO">
      <formula>NOT(ISERROR(SEARCH("REINO UNIDO",B10)))</formula>
    </cfRule>
    <cfRule type="containsText" dxfId="700" priority="575" operator="containsText" text="DINAMARCA">
      <formula>NOT(ISERROR(SEARCH("DINAMARCA",B10)))</formula>
    </cfRule>
    <cfRule type="containsText" dxfId="699" priority="576" operator="containsText" text="NORUEGA">
      <formula>NOT(ISERROR(SEARCH("NORUEGA",B10)))</formula>
    </cfRule>
    <cfRule type="containsText" dxfId="698" priority="577" operator="containsText" text="FINLANDIA">
      <formula>NOT(ISERROR(SEARCH("FINLANDIA",B10)))</formula>
    </cfRule>
    <cfRule type="containsText" dxfId="697" priority="578" operator="containsText" text="SUECIA">
      <formula>NOT(ISERROR(SEARCH("SUECIA",B10)))</formula>
    </cfRule>
  </conditionalFormatting>
  <conditionalFormatting sqref="B11">
    <cfRule type="containsText" dxfId="696" priority="545" operator="containsText" text="SUIZA">
      <formula>NOT(ISERROR(SEARCH("SUIZA",B11)))</formula>
    </cfRule>
    <cfRule type="containsText" dxfId="695" priority="546" operator="containsText" text="AUSTRIA">
      <formula>NOT(ISERROR(SEARCH("AUSTRIA",B11)))</formula>
    </cfRule>
    <cfRule type="containsText" dxfId="694" priority="547" operator="containsText" text="IRLANDA">
      <formula>NOT(ISERROR(SEARCH("IRLANDA",B11)))</formula>
    </cfRule>
    <cfRule type="containsText" dxfId="693" priority="548" operator="containsText" text="PAÍSES DEL ESTE">
      <formula>NOT(ISERROR(SEARCH("PAÍSES DEL ESTE",B11)))</formula>
    </cfRule>
    <cfRule type="containsText" dxfId="692" priority="549" operator="containsText" text="RUSIA">
      <formula>NOT(ISERROR(SEARCH("RUSIA",B11)))</formula>
    </cfRule>
    <cfRule type="containsText" dxfId="691" priority="550" operator="containsText" text="HOLANDA">
      <formula>NOT(ISERROR(SEARCH("HOLANDA",B11)))</formula>
    </cfRule>
    <cfRule type="containsText" dxfId="690" priority="551" operator="containsText" text="FRANCIA">
      <formula>NOT(ISERROR(SEARCH("FRANCIA",B11)))</formula>
    </cfRule>
    <cfRule type="containsText" dxfId="689" priority="552" operator="containsText" text="ITALIA">
      <formula>NOT(ISERROR(SEARCH("ITALIA",B11)))</formula>
    </cfRule>
    <cfRule type="containsText" dxfId="688" priority="553" operator="containsText" text="BÉLGICA">
      <formula>NOT(ISERROR(SEARCH("BÉLGICA",B11)))</formula>
    </cfRule>
    <cfRule type="containsText" dxfId="687" priority="554" operator="containsText" text="ESPAÑA">
      <formula>NOT(ISERROR(SEARCH("ESPAÑA",B11)))</formula>
    </cfRule>
    <cfRule type="containsText" dxfId="686" priority="555" operator="containsText" text="ALEMANIA">
      <formula>NOT(ISERROR(SEARCH("ALEMANIA",B11)))</formula>
    </cfRule>
    <cfRule type="containsText" dxfId="685" priority="556" operator="containsText" text="PAÍSES NÓRDICOS">
      <formula>NOT(ISERROR(SEARCH("PAÍSES NÓRDICOS",B11)))</formula>
    </cfRule>
    <cfRule type="containsText" dxfId="684" priority="557" operator="containsText" text="REINO UNIDO">
      <formula>NOT(ISERROR(SEARCH("REINO UNIDO",B11)))</formula>
    </cfRule>
    <cfRule type="containsText" dxfId="683" priority="558" operator="containsText" text="DINAMARCA">
      <formula>NOT(ISERROR(SEARCH("DINAMARCA",B11)))</formula>
    </cfRule>
    <cfRule type="containsText" dxfId="682" priority="559" operator="containsText" text="NORUEGA">
      <formula>NOT(ISERROR(SEARCH("NORUEGA",B11)))</formula>
    </cfRule>
    <cfRule type="containsText" dxfId="681" priority="560" operator="containsText" text="FINLANDIA">
      <formula>NOT(ISERROR(SEARCH("FINLANDIA",B11)))</formula>
    </cfRule>
    <cfRule type="containsText" dxfId="680" priority="561" operator="containsText" text="SUECIA">
      <formula>NOT(ISERROR(SEARCH("SUECIA",B11)))</formula>
    </cfRule>
  </conditionalFormatting>
  <conditionalFormatting sqref="B11">
    <cfRule type="containsText" dxfId="679" priority="528" operator="containsText" text="SUIZA">
      <formula>NOT(ISERROR(SEARCH("SUIZA",B11)))</formula>
    </cfRule>
    <cfRule type="containsText" dxfId="678" priority="529" operator="containsText" text="AUSTRIA">
      <formula>NOT(ISERROR(SEARCH("AUSTRIA",B11)))</formula>
    </cfRule>
    <cfRule type="containsText" dxfId="677" priority="530" operator="containsText" text="IRLANDA">
      <formula>NOT(ISERROR(SEARCH("IRLANDA",B11)))</formula>
    </cfRule>
    <cfRule type="containsText" dxfId="676" priority="531" operator="containsText" text="PAÍSES DEL ESTE">
      <formula>NOT(ISERROR(SEARCH("PAÍSES DEL ESTE",B11)))</formula>
    </cfRule>
    <cfRule type="containsText" dxfId="675" priority="532" operator="containsText" text="RUSIA">
      <formula>NOT(ISERROR(SEARCH("RUSIA",B11)))</formula>
    </cfRule>
    <cfRule type="containsText" dxfId="674" priority="533" operator="containsText" text="HOLANDA">
      <formula>NOT(ISERROR(SEARCH("HOLANDA",B11)))</formula>
    </cfRule>
    <cfRule type="containsText" dxfId="673" priority="534" operator="containsText" text="FRANCIA">
      <formula>NOT(ISERROR(SEARCH("FRANCIA",B11)))</formula>
    </cfRule>
    <cfRule type="containsText" dxfId="672" priority="535" operator="containsText" text="ITALIA">
      <formula>NOT(ISERROR(SEARCH("ITALIA",B11)))</formula>
    </cfRule>
    <cfRule type="containsText" dxfId="671" priority="536" operator="containsText" text="BÉLGICA">
      <formula>NOT(ISERROR(SEARCH("BÉLGICA",B11)))</formula>
    </cfRule>
    <cfRule type="containsText" dxfId="670" priority="537" operator="containsText" text="ESPAÑA">
      <formula>NOT(ISERROR(SEARCH("ESPAÑA",B11)))</formula>
    </cfRule>
    <cfRule type="containsText" dxfId="669" priority="538" operator="containsText" text="ALEMANIA">
      <formula>NOT(ISERROR(SEARCH("ALEMANIA",B11)))</formula>
    </cfRule>
    <cfRule type="containsText" dxfId="668" priority="539" operator="containsText" text="PAÍSES NÓRDICOS">
      <formula>NOT(ISERROR(SEARCH("PAÍSES NÓRDICOS",B11)))</formula>
    </cfRule>
    <cfRule type="containsText" dxfId="667" priority="540" operator="containsText" text="REINO UNIDO">
      <formula>NOT(ISERROR(SEARCH("REINO UNIDO",B11)))</formula>
    </cfRule>
    <cfRule type="containsText" dxfId="666" priority="541" operator="containsText" text="DINAMARCA">
      <formula>NOT(ISERROR(SEARCH("DINAMARCA",B11)))</formula>
    </cfRule>
    <cfRule type="containsText" dxfId="665" priority="542" operator="containsText" text="NORUEGA">
      <formula>NOT(ISERROR(SEARCH("NORUEGA",B11)))</formula>
    </cfRule>
    <cfRule type="containsText" dxfId="664" priority="543" operator="containsText" text="FINLANDIA">
      <formula>NOT(ISERROR(SEARCH("FINLANDIA",B11)))</formula>
    </cfRule>
    <cfRule type="containsText" dxfId="663" priority="544" operator="containsText" text="SUECIA">
      <formula>NOT(ISERROR(SEARCH("SUECIA",B11)))</formula>
    </cfRule>
  </conditionalFormatting>
  <conditionalFormatting sqref="B11">
    <cfRule type="containsText" dxfId="662" priority="511" operator="containsText" text="SUIZA">
      <formula>NOT(ISERROR(SEARCH("SUIZA",B11)))</formula>
    </cfRule>
    <cfRule type="containsText" dxfId="661" priority="512" operator="containsText" text="AUSTRIA">
      <formula>NOT(ISERROR(SEARCH("AUSTRIA",B11)))</formula>
    </cfRule>
    <cfRule type="containsText" dxfId="660" priority="513" operator="containsText" text="IRLANDA">
      <formula>NOT(ISERROR(SEARCH("IRLANDA",B11)))</formula>
    </cfRule>
    <cfRule type="containsText" dxfId="659" priority="514" operator="containsText" text="PAÍSES DEL ESTE">
      <formula>NOT(ISERROR(SEARCH("PAÍSES DEL ESTE",B11)))</formula>
    </cfRule>
    <cfRule type="containsText" dxfId="658" priority="515" operator="containsText" text="RUSIA">
      <formula>NOT(ISERROR(SEARCH("RUSIA",B11)))</formula>
    </cfRule>
    <cfRule type="containsText" dxfId="657" priority="516" operator="containsText" text="HOLANDA">
      <formula>NOT(ISERROR(SEARCH("HOLANDA",B11)))</formula>
    </cfRule>
    <cfRule type="containsText" dxfId="656" priority="517" operator="containsText" text="FRANCIA">
      <formula>NOT(ISERROR(SEARCH("FRANCIA",B11)))</formula>
    </cfRule>
    <cfRule type="containsText" dxfId="655" priority="518" operator="containsText" text="ITALIA">
      <formula>NOT(ISERROR(SEARCH("ITALIA",B11)))</formula>
    </cfRule>
    <cfRule type="containsText" dxfId="654" priority="519" operator="containsText" text="BÉLGICA">
      <formula>NOT(ISERROR(SEARCH("BÉLGICA",B11)))</formula>
    </cfRule>
    <cfRule type="containsText" dxfId="653" priority="520" operator="containsText" text="ESPAÑA">
      <formula>NOT(ISERROR(SEARCH("ESPAÑA",B11)))</formula>
    </cfRule>
    <cfRule type="containsText" dxfId="652" priority="521" operator="containsText" text="ALEMANIA">
      <formula>NOT(ISERROR(SEARCH("ALEMANIA",B11)))</formula>
    </cfRule>
    <cfRule type="containsText" dxfId="651" priority="522" operator="containsText" text="PAÍSES NÓRDICOS">
      <formula>NOT(ISERROR(SEARCH("PAÍSES NÓRDICOS",B11)))</formula>
    </cfRule>
    <cfRule type="containsText" dxfId="650" priority="523" operator="containsText" text="REINO UNIDO">
      <formula>NOT(ISERROR(SEARCH("REINO UNIDO",B11)))</formula>
    </cfRule>
    <cfRule type="containsText" dxfId="649" priority="524" operator="containsText" text="DINAMARCA">
      <formula>NOT(ISERROR(SEARCH("DINAMARCA",B11)))</formula>
    </cfRule>
    <cfRule type="containsText" dxfId="648" priority="525" operator="containsText" text="NORUEGA">
      <formula>NOT(ISERROR(SEARCH("NORUEGA",B11)))</formula>
    </cfRule>
    <cfRule type="containsText" dxfId="647" priority="526" operator="containsText" text="FINLANDIA">
      <formula>NOT(ISERROR(SEARCH("FINLANDIA",B11)))</formula>
    </cfRule>
    <cfRule type="containsText" dxfId="646" priority="527" operator="containsText" text="SUECIA">
      <formula>NOT(ISERROR(SEARCH("SUECIA",B11)))</formula>
    </cfRule>
  </conditionalFormatting>
  <conditionalFormatting sqref="B11">
    <cfRule type="containsText" dxfId="645" priority="494" operator="containsText" text="SUIZA">
      <formula>NOT(ISERROR(SEARCH("SUIZA",B11)))</formula>
    </cfRule>
    <cfRule type="containsText" dxfId="644" priority="495" operator="containsText" text="AUSTRIA">
      <formula>NOT(ISERROR(SEARCH("AUSTRIA",B11)))</formula>
    </cfRule>
    <cfRule type="containsText" dxfId="643" priority="496" operator="containsText" text="IRLANDA">
      <formula>NOT(ISERROR(SEARCH("IRLANDA",B11)))</formula>
    </cfRule>
    <cfRule type="containsText" dxfId="642" priority="497" operator="containsText" text="PAÍSES DEL ESTE">
      <formula>NOT(ISERROR(SEARCH("PAÍSES DEL ESTE",B11)))</formula>
    </cfRule>
    <cfRule type="containsText" dxfId="641" priority="498" operator="containsText" text="RUSIA">
      <formula>NOT(ISERROR(SEARCH("RUSIA",B11)))</formula>
    </cfRule>
    <cfRule type="containsText" dxfId="640" priority="499" operator="containsText" text="HOLANDA">
      <formula>NOT(ISERROR(SEARCH("HOLANDA",B11)))</formula>
    </cfRule>
    <cfRule type="containsText" dxfId="639" priority="500" operator="containsText" text="FRANCIA">
      <formula>NOT(ISERROR(SEARCH("FRANCIA",B11)))</formula>
    </cfRule>
    <cfRule type="containsText" dxfId="638" priority="501" operator="containsText" text="ITALIA">
      <formula>NOT(ISERROR(SEARCH("ITALIA",B11)))</formula>
    </cfRule>
    <cfRule type="containsText" dxfId="637" priority="502" operator="containsText" text="BÉLGICA">
      <formula>NOT(ISERROR(SEARCH("BÉLGICA",B11)))</formula>
    </cfRule>
    <cfRule type="containsText" dxfId="636" priority="503" operator="containsText" text="ESPAÑA">
      <formula>NOT(ISERROR(SEARCH("ESPAÑA",B11)))</formula>
    </cfRule>
    <cfRule type="containsText" dxfId="635" priority="504" operator="containsText" text="ALEMANIA">
      <formula>NOT(ISERROR(SEARCH("ALEMANIA",B11)))</formula>
    </cfRule>
    <cfRule type="containsText" dxfId="634" priority="505" operator="containsText" text="PAÍSES NÓRDICOS">
      <formula>NOT(ISERROR(SEARCH("PAÍSES NÓRDICOS",B11)))</formula>
    </cfRule>
    <cfRule type="containsText" dxfId="633" priority="506" operator="containsText" text="REINO UNIDO">
      <formula>NOT(ISERROR(SEARCH("REINO UNIDO",B11)))</formula>
    </cfRule>
    <cfRule type="containsText" dxfId="632" priority="507" operator="containsText" text="DINAMARCA">
      <formula>NOT(ISERROR(SEARCH("DINAMARCA",B11)))</formula>
    </cfRule>
    <cfRule type="containsText" dxfId="631" priority="508" operator="containsText" text="NORUEGA">
      <formula>NOT(ISERROR(SEARCH("NORUEGA",B11)))</formula>
    </cfRule>
    <cfRule type="containsText" dxfId="630" priority="509" operator="containsText" text="FINLANDIA">
      <formula>NOT(ISERROR(SEARCH("FINLANDIA",B11)))</formula>
    </cfRule>
    <cfRule type="containsText" dxfId="629" priority="510" operator="containsText" text="SUECIA">
      <formula>NOT(ISERROR(SEARCH("SUECIA",B11)))</formula>
    </cfRule>
  </conditionalFormatting>
  <conditionalFormatting sqref="B15">
    <cfRule type="containsText" dxfId="628" priority="477" operator="containsText" text="SUIZA">
      <formula>NOT(ISERROR(SEARCH("SUIZA",B15)))</formula>
    </cfRule>
    <cfRule type="containsText" dxfId="627" priority="478" operator="containsText" text="AUSTRIA">
      <formula>NOT(ISERROR(SEARCH("AUSTRIA",B15)))</formula>
    </cfRule>
    <cfRule type="containsText" dxfId="626" priority="479" operator="containsText" text="IRLANDA">
      <formula>NOT(ISERROR(SEARCH("IRLANDA",B15)))</formula>
    </cfRule>
    <cfRule type="containsText" dxfId="625" priority="480" operator="containsText" text="PAÍSES DEL ESTE">
      <formula>NOT(ISERROR(SEARCH("PAÍSES DEL ESTE",B15)))</formula>
    </cfRule>
    <cfRule type="containsText" dxfId="624" priority="481" operator="containsText" text="RUSIA">
      <formula>NOT(ISERROR(SEARCH("RUSIA",B15)))</formula>
    </cfRule>
    <cfRule type="containsText" dxfId="623" priority="482" operator="containsText" text="HOLANDA">
      <formula>NOT(ISERROR(SEARCH("HOLANDA",B15)))</formula>
    </cfRule>
    <cfRule type="containsText" dxfId="622" priority="483" operator="containsText" text="FRANCIA">
      <formula>NOT(ISERROR(SEARCH("FRANCIA",B15)))</formula>
    </cfRule>
    <cfRule type="containsText" dxfId="621" priority="484" operator="containsText" text="ITALIA">
      <formula>NOT(ISERROR(SEARCH("ITALIA",B15)))</formula>
    </cfRule>
    <cfRule type="containsText" dxfId="620" priority="485" operator="containsText" text="BÉLGICA">
      <formula>NOT(ISERROR(SEARCH("BÉLGICA",B15)))</formula>
    </cfRule>
    <cfRule type="containsText" dxfId="619" priority="486" operator="containsText" text="ESPAÑA">
      <formula>NOT(ISERROR(SEARCH("ESPAÑA",B15)))</formula>
    </cfRule>
    <cfRule type="containsText" dxfId="618" priority="487" operator="containsText" text="ALEMANIA">
      <formula>NOT(ISERROR(SEARCH("ALEMANIA",B15)))</formula>
    </cfRule>
    <cfRule type="containsText" dxfId="617" priority="488" operator="containsText" text="PAÍSES NÓRDICOS">
      <formula>NOT(ISERROR(SEARCH("PAÍSES NÓRDICOS",B15)))</formula>
    </cfRule>
    <cfRule type="containsText" dxfId="616" priority="489" operator="containsText" text="REINO UNIDO">
      <formula>NOT(ISERROR(SEARCH("REINO UNIDO",B15)))</formula>
    </cfRule>
    <cfRule type="containsText" dxfId="615" priority="490" operator="containsText" text="DINAMARCA">
      <formula>NOT(ISERROR(SEARCH("DINAMARCA",B15)))</formula>
    </cfRule>
    <cfRule type="containsText" dxfId="614" priority="491" operator="containsText" text="NORUEGA">
      <formula>NOT(ISERROR(SEARCH("NORUEGA",B15)))</formula>
    </cfRule>
    <cfRule type="containsText" dxfId="613" priority="492" operator="containsText" text="FINLANDIA">
      <formula>NOT(ISERROR(SEARCH("FINLANDIA",B15)))</formula>
    </cfRule>
    <cfRule type="containsText" dxfId="612" priority="493" operator="containsText" text="SUECIA">
      <formula>NOT(ISERROR(SEARCH("SUECIA",B15)))</formula>
    </cfRule>
  </conditionalFormatting>
  <conditionalFormatting sqref="B15">
    <cfRule type="containsText" dxfId="611" priority="460" operator="containsText" text="SUIZA">
      <formula>NOT(ISERROR(SEARCH("SUIZA",B15)))</formula>
    </cfRule>
    <cfRule type="containsText" dxfId="610" priority="461" operator="containsText" text="AUSTRIA">
      <formula>NOT(ISERROR(SEARCH("AUSTRIA",B15)))</formula>
    </cfRule>
    <cfRule type="containsText" dxfId="609" priority="462" operator="containsText" text="IRLANDA">
      <formula>NOT(ISERROR(SEARCH("IRLANDA",B15)))</formula>
    </cfRule>
    <cfRule type="containsText" dxfId="608" priority="463" operator="containsText" text="PAÍSES DEL ESTE">
      <formula>NOT(ISERROR(SEARCH("PAÍSES DEL ESTE",B15)))</formula>
    </cfRule>
    <cfRule type="containsText" dxfId="607" priority="464" operator="containsText" text="RUSIA">
      <formula>NOT(ISERROR(SEARCH("RUSIA",B15)))</formula>
    </cfRule>
    <cfRule type="containsText" dxfId="606" priority="465" operator="containsText" text="HOLANDA">
      <formula>NOT(ISERROR(SEARCH("HOLANDA",B15)))</formula>
    </cfRule>
    <cfRule type="containsText" dxfId="605" priority="466" operator="containsText" text="FRANCIA">
      <formula>NOT(ISERROR(SEARCH("FRANCIA",B15)))</formula>
    </cfRule>
    <cfRule type="containsText" dxfId="604" priority="467" operator="containsText" text="ITALIA">
      <formula>NOT(ISERROR(SEARCH("ITALIA",B15)))</formula>
    </cfRule>
    <cfRule type="containsText" dxfId="603" priority="468" operator="containsText" text="BÉLGICA">
      <formula>NOT(ISERROR(SEARCH("BÉLGICA",B15)))</formula>
    </cfRule>
    <cfRule type="containsText" dxfId="602" priority="469" operator="containsText" text="ESPAÑA">
      <formula>NOT(ISERROR(SEARCH("ESPAÑA",B15)))</formula>
    </cfRule>
    <cfRule type="containsText" dxfId="601" priority="470" operator="containsText" text="ALEMANIA">
      <formula>NOT(ISERROR(SEARCH("ALEMANIA",B15)))</formula>
    </cfRule>
    <cfRule type="containsText" dxfId="600" priority="471" operator="containsText" text="PAÍSES NÓRDICOS">
      <formula>NOT(ISERROR(SEARCH("PAÍSES NÓRDICOS",B15)))</formula>
    </cfRule>
    <cfRule type="containsText" dxfId="599" priority="472" operator="containsText" text="REINO UNIDO">
      <formula>NOT(ISERROR(SEARCH("REINO UNIDO",B15)))</formula>
    </cfRule>
    <cfRule type="containsText" dxfId="598" priority="473" operator="containsText" text="DINAMARCA">
      <formula>NOT(ISERROR(SEARCH("DINAMARCA",B15)))</formula>
    </cfRule>
    <cfRule type="containsText" dxfId="597" priority="474" operator="containsText" text="NORUEGA">
      <formula>NOT(ISERROR(SEARCH("NORUEGA",B15)))</formula>
    </cfRule>
    <cfRule type="containsText" dxfId="596" priority="475" operator="containsText" text="FINLANDIA">
      <formula>NOT(ISERROR(SEARCH("FINLANDIA",B15)))</formula>
    </cfRule>
    <cfRule type="containsText" dxfId="595" priority="476" operator="containsText" text="SUECIA">
      <formula>NOT(ISERROR(SEARCH("SUECIA",B15)))</formula>
    </cfRule>
  </conditionalFormatting>
  <conditionalFormatting sqref="B16:B17">
    <cfRule type="containsText" dxfId="594" priority="443" operator="containsText" text="SUIZA">
      <formula>NOT(ISERROR(SEARCH("SUIZA",B16)))</formula>
    </cfRule>
    <cfRule type="containsText" dxfId="593" priority="444" operator="containsText" text="AUSTRIA">
      <formula>NOT(ISERROR(SEARCH("AUSTRIA",B16)))</formula>
    </cfRule>
    <cfRule type="containsText" dxfId="592" priority="445" operator="containsText" text="IRLANDA">
      <formula>NOT(ISERROR(SEARCH("IRLANDA",B16)))</formula>
    </cfRule>
    <cfRule type="containsText" dxfId="591" priority="446" operator="containsText" text="PAÍSES DEL ESTE">
      <formula>NOT(ISERROR(SEARCH("PAÍSES DEL ESTE",B16)))</formula>
    </cfRule>
    <cfRule type="containsText" dxfId="590" priority="447" operator="containsText" text="RUSIA">
      <formula>NOT(ISERROR(SEARCH("RUSIA",B16)))</formula>
    </cfRule>
    <cfRule type="containsText" dxfId="589" priority="448" operator="containsText" text="HOLANDA">
      <formula>NOT(ISERROR(SEARCH("HOLANDA",B16)))</formula>
    </cfRule>
    <cfRule type="containsText" dxfId="588" priority="449" operator="containsText" text="FRANCIA">
      <formula>NOT(ISERROR(SEARCH("FRANCIA",B16)))</formula>
    </cfRule>
    <cfRule type="containsText" dxfId="587" priority="450" operator="containsText" text="ITALIA">
      <formula>NOT(ISERROR(SEARCH("ITALIA",B16)))</formula>
    </cfRule>
    <cfRule type="containsText" dxfId="586" priority="451" operator="containsText" text="BÉLGICA">
      <formula>NOT(ISERROR(SEARCH("BÉLGICA",B16)))</formula>
    </cfRule>
    <cfRule type="containsText" dxfId="585" priority="452" operator="containsText" text="ESPAÑA">
      <formula>NOT(ISERROR(SEARCH("ESPAÑA",B16)))</formula>
    </cfRule>
    <cfRule type="containsText" dxfId="584" priority="453" operator="containsText" text="ALEMANIA">
      <formula>NOT(ISERROR(SEARCH("ALEMANIA",B16)))</formula>
    </cfRule>
    <cfRule type="containsText" dxfId="583" priority="454" operator="containsText" text="PAÍSES NÓRDICOS">
      <formula>NOT(ISERROR(SEARCH("PAÍSES NÓRDICOS",B16)))</formula>
    </cfRule>
    <cfRule type="containsText" dxfId="582" priority="455" operator="containsText" text="REINO UNIDO">
      <formula>NOT(ISERROR(SEARCH("REINO UNIDO",B16)))</formula>
    </cfRule>
    <cfRule type="containsText" dxfId="581" priority="456" operator="containsText" text="DINAMARCA">
      <formula>NOT(ISERROR(SEARCH("DINAMARCA",B16)))</formula>
    </cfRule>
    <cfRule type="containsText" dxfId="580" priority="457" operator="containsText" text="NORUEGA">
      <formula>NOT(ISERROR(SEARCH("NORUEGA",B16)))</formula>
    </cfRule>
    <cfRule type="containsText" dxfId="579" priority="458" operator="containsText" text="FINLANDIA">
      <formula>NOT(ISERROR(SEARCH("FINLANDIA",B16)))</formula>
    </cfRule>
    <cfRule type="containsText" dxfId="578" priority="459" operator="containsText" text="SUECIA">
      <formula>NOT(ISERROR(SEARCH("SUECIA",B16)))</formula>
    </cfRule>
  </conditionalFormatting>
  <conditionalFormatting sqref="B17">
    <cfRule type="containsText" dxfId="577" priority="426" operator="containsText" text="SUIZA">
      <formula>NOT(ISERROR(SEARCH("SUIZA",B17)))</formula>
    </cfRule>
    <cfRule type="containsText" dxfId="576" priority="427" operator="containsText" text="AUSTRIA">
      <formula>NOT(ISERROR(SEARCH("AUSTRIA",B17)))</formula>
    </cfRule>
    <cfRule type="containsText" dxfId="575" priority="428" operator="containsText" text="IRLANDA">
      <formula>NOT(ISERROR(SEARCH("IRLANDA",B17)))</formula>
    </cfRule>
    <cfRule type="containsText" dxfId="574" priority="429" operator="containsText" text="PAÍSES DEL ESTE">
      <formula>NOT(ISERROR(SEARCH("PAÍSES DEL ESTE",B17)))</formula>
    </cfRule>
    <cfRule type="containsText" dxfId="573" priority="430" operator="containsText" text="RUSIA">
      <formula>NOT(ISERROR(SEARCH("RUSIA",B17)))</formula>
    </cfRule>
    <cfRule type="containsText" dxfId="572" priority="431" operator="containsText" text="HOLANDA">
      <formula>NOT(ISERROR(SEARCH("HOLANDA",B17)))</formula>
    </cfRule>
    <cfRule type="containsText" dxfId="571" priority="432" operator="containsText" text="FRANCIA">
      <formula>NOT(ISERROR(SEARCH("FRANCIA",B17)))</formula>
    </cfRule>
    <cfRule type="containsText" dxfId="570" priority="433" operator="containsText" text="ITALIA">
      <formula>NOT(ISERROR(SEARCH("ITALIA",B17)))</formula>
    </cfRule>
    <cfRule type="containsText" dxfId="569" priority="434" operator="containsText" text="BÉLGICA">
      <formula>NOT(ISERROR(SEARCH("BÉLGICA",B17)))</formula>
    </cfRule>
    <cfRule type="containsText" dxfId="568" priority="435" operator="containsText" text="ESPAÑA">
      <formula>NOT(ISERROR(SEARCH("ESPAÑA",B17)))</formula>
    </cfRule>
    <cfRule type="containsText" dxfId="567" priority="436" operator="containsText" text="ALEMANIA">
      <formula>NOT(ISERROR(SEARCH("ALEMANIA",B17)))</formula>
    </cfRule>
    <cfRule type="containsText" dxfId="566" priority="437" operator="containsText" text="PAÍSES NÓRDICOS">
      <formula>NOT(ISERROR(SEARCH("PAÍSES NÓRDICOS",B17)))</formula>
    </cfRule>
    <cfRule type="containsText" dxfId="565" priority="438" operator="containsText" text="REINO UNIDO">
      <formula>NOT(ISERROR(SEARCH("REINO UNIDO",B17)))</formula>
    </cfRule>
    <cfRule type="containsText" dxfId="564" priority="439" operator="containsText" text="DINAMARCA">
      <formula>NOT(ISERROR(SEARCH("DINAMARCA",B17)))</formula>
    </cfRule>
    <cfRule type="containsText" dxfId="563" priority="440" operator="containsText" text="NORUEGA">
      <formula>NOT(ISERROR(SEARCH("NORUEGA",B17)))</formula>
    </cfRule>
    <cfRule type="containsText" dxfId="562" priority="441" operator="containsText" text="FINLANDIA">
      <formula>NOT(ISERROR(SEARCH("FINLANDIA",B17)))</formula>
    </cfRule>
    <cfRule type="containsText" dxfId="561" priority="442" operator="containsText" text="SUECIA">
      <formula>NOT(ISERROR(SEARCH("SUECIA",B17)))</formula>
    </cfRule>
  </conditionalFormatting>
  <conditionalFormatting sqref="B16:B17">
    <cfRule type="containsText" dxfId="560" priority="409" operator="containsText" text="SUIZA">
      <formula>NOT(ISERROR(SEARCH("SUIZA",B16)))</formula>
    </cfRule>
    <cfRule type="containsText" dxfId="559" priority="410" operator="containsText" text="AUSTRIA">
      <formula>NOT(ISERROR(SEARCH("AUSTRIA",B16)))</formula>
    </cfRule>
    <cfRule type="containsText" dxfId="558" priority="411" operator="containsText" text="IRLANDA">
      <formula>NOT(ISERROR(SEARCH("IRLANDA",B16)))</formula>
    </cfRule>
    <cfRule type="containsText" dxfId="557" priority="412" operator="containsText" text="PAÍSES DEL ESTE">
      <formula>NOT(ISERROR(SEARCH("PAÍSES DEL ESTE",B16)))</formula>
    </cfRule>
    <cfRule type="containsText" dxfId="556" priority="413" operator="containsText" text="RUSIA">
      <formula>NOT(ISERROR(SEARCH("RUSIA",B16)))</formula>
    </cfRule>
    <cfRule type="containsText" dxfId="555" priority="414" operator="containsText" text="HOLANDA">
      <formula>NOT(ISERROR(SEARCH("HOLANDA",B16)))</formula>
    </cfRule>
    <cfRule type="containsText" dxfId="554" priority="415" operator="containsText" text="FRANCIA">
      <formula>NOT(ISERROR(SEARCH("FRANCIA",B16)))</formula>
    </cfRule>
    <cfRule type="containsText" dxfId="553" priority="416" operator="containsText" text="ITALIA">
      <formula>NOT(ISERROR(SEARCH("ITALIA",B16)))</formula>
    </cfRule>
    <cfRule type="containsText" dxfId="552" priority="417" operator="containsText" text="BÉLGICA">
      <formula>NOT(ISERROR(SEARCH("BÉLGICA",B16)))</formula>
    </cfRule>
    <cfRule type="containsText" dxfId="551" priority="418" operator="containsText" text="ESPAÑA">
      <formula>NOT(ISERROR(SEARCH("ESPAÑA",B16)))</formula>
    </cfRule>
    <cfRule type="containsText" dxfId="550" priority="419" operator="containsText" text="ALEMANIA">
      <formula>NOT(ISERROR(SEARCH("ALEMANIA",B16)))</formula>
    </cfRule>
    <cfRule type="containsText" dxfId="549" priority="420" operator="containsText" text="PAÍSES NÓRDICOS">
      <formula>NOT(ISERROR(SEARCH("PAÍSES NÓRDICOS",B16)))</formula>
    </cfRule>
    <cfRule type="containsText" dxfId="548" priority="421" operator="containsText" text="REINO UNIDO">
      <formula>NOT(ISERROR(SEARCH("REINO UNIDO",B16)))</formula>
    </cfRule>
    <cfRule type="containsText" dxfId="547" priority="422" operator="containsText" text="DINAMARCA">
      <formula>NOT(ISERROR(SEARCH("DINAMARCA",B16)))</formula>
    </cfRule>
    <cfRule type="containsText" dxfId="546" priority="423" operator="containsText" text="NORUEGA">
      <formula>NOT(ISERROR(SEARCH("NORUEGA",B16)))</formula>
    </cfRule>
    <cfRule type="containsText" dxfId="545" priority="424" operator="containsText" text="FINLANDIA">
      <formula>NOT(ISERROR(SEARCH("FINLANDIA",B16)))</formula>
    </cfRule>
    <cfRule type="containsText" dxfId="544" priority="425" operator="containsText" text="SUECIA">
      <formula>NOT(ISERROR(SEARCH("SUECIA",B16)))</formula>
    </cfRule>
  </conditionalFormatting>
  <conditionalFormatting sqref="B16:B17">
    <cfRule type="containsText" dxfId="543" priority="392" operator="containsText" text="SUIZA">
      <formula>NOT(ISERROR(SEARCH("SUIZA",B16)))</formula>
    </cfRule>
    <cfRule type="containsText" dxfId="542" priority="393" operator="containsText" text="AUSTRIA">
      <formula>NOT(ISERROR(SEARCH("AUSTRIA",B16)))</formula>
    </cfRule>
    <cfRule type="containsText" dxfId="541" priority="394" operator="containsText" text="IRLANDA">
      <formula>NOT(ISERROR(SEARCH("IRLANDA",B16)))</formula>
    </cfRule>
    <cfRule type="containsText" dxfId="540" priority="395" operator="containsText" text="PAÍSES DEL ESTE">
      <formula>NOT(ISERROR(SEARCH("PAÍSES DEL ESTE",B16)))</formula>
    </cfRule>
    <cfRule type="containsText" dxfId="539" priority="396" operator="containsText" text="RUSIA">
      <formula>NOT(ISERROR(SEARCH("RUSIA",B16)))</formula>
    </cfRule>
    <cfRule type="containsText" dxfId="538" priority="397" operator="containsText" text="HOLANDA">
      <formula>NOT(ISERROR(SEARCH("HOLANDA",B16)))</formula>
    </cfRule>
    <cfRule type="containsText" dxfId="537" priority="398" operator="containsText" text="FRANCIA">
      <formula>NOT(ISERROR(SEARCH("FRANCIA",B16)))</formula>
    </cfRule>
    <cfRule type="containsText" dxfId="536" priority="399" operator="containsText" text="ITALIA">
      <formula>NOT(ISERROR(SEARCH("ITALIA",B16)))</formula>
    </cfRule>
    <cfRule type="containsText" dxfId="535" priority="400" operator="containsText" text="BÉLGICA">
      <formula>NOT(ISERROR(SEARCH("BÉLGICA",B16)))</formula>
    </cfRule>
    <cfRule type="containsText" dxfId="534" priority="401" operator="containsText" text="ESPAÑA">
      <formula>NOT(ISERROR(SEARCH("ESPAÑA",B16)))</formula>
    </cfRule>
    <cfRule type="containsText" dxfId="533" priority="402" operator="containsText" text="ALEMANIA">
      <formula>NOT(ISERROR(SEARCH("ALEMANIA",B16)))</formula>
    </cfRule>
    <cfRule type="containsText" dxfId="532" priority="403" operator="containsText" text="PAÍSES NÓRDICOS">
      <formula>NOT(ISERROR(SEARCH("PAÍSES NÓRDICOS",B16)))</formula>
    </cfRule>
    <cfRule type="containsText" dxfId="531" priority="404" operator="containsText" text="REINO UNIDO">
      <formula>NOT(ISERROR(SEARCH("REINO UNIDO",B16)))</formula>
    </cfRule>
    <cfRule type="containsText" dxfId="530" priority="405" operator="containsText" text="DINAMARCA">
      <formula>NOT(ISERROR(SEARCH("DINAMARCA",B16)))</formula>
    </cfRule>
    <cfRule type="containsText" dxfId="529" priority="406" operator="containsText" text="NORUEGA">
      <formula>NOT(ISERROR(SEARCH("NORUEGA",B16)))</formula>
    </cfRule>
    <cfRule type="containsText" dxfId="528" priority="407" operator="containsText" text="FINLANDIA">
      <formula>NOT(ISERROR(SEARCH("FINLANDIA",B16)))</formula>
    </cfRule>
    <cfRule type="containsText" dxfId="527" priority="408" operator="containsText" text="SUECIA">
      <formula>NOT(ISERROR(SEARCH("SUECIA",B16)))</formula>
    </cfRule>
  </conditionalFormatting>
  <conditionalFormatting sqref="B16">
    <cfRule type="containsText" dxfId="526" priority="375" operator="containsText" text="SUIZA">
      <formula>NOT(ISERROR(SEARCH("SUIZA",B16)))</formula>
    </cfRule>
    <cfRule type="containsText" dxfId="525" priority="376" operator="containsText" text="AUSTRIA">
      <formula>NOT(ISERROR(SEARCH("AUSTRIA",B16)))</formula>
    </cfRule>
    <cfRule type="containsText" dxfId="524" priority="377" operator="containsText" text="IRLANDA">
      <formula>NOT(ISERROR(SEARCH("IRLANDA",B16)))</formula>
    </cfRule>
    <cfRule type="containsText" dxfId="523" priority="378" operator="containsText" text="PAÍSES DEL ESTE">
      <formula>NOT(ISERROR(SEARCH("PAÍSES DEL ESTE",B16)))</formula>
    </cfRule>
    <cfRule type="containsText" dxfId="522" priority="379" operator="containsText" text="RUSIA">
      <formula>NOT(ISERROR(SEARCH("RUSIA",B16)))</formula>
    </cfRule>
    <cfRule type="containsText" dxfId="521" priority="380" operator="containsText" text="HOLANDA">
      <formula>NOT(ISERROR(SEARCH("HOLANDA",B16)))</formula>
    </cfRule>
    <cfRule type="containsText" dxfId="520" priority="381" operator="containsText" text="FRANCIA">
      <formula>NOT(ISERROR(SEARCH("FRANCIA",B16)))</formula>
    </cfRule>
    <cfRule type="containsText" dxfId="519" priority="382" operator="containsText" text="ITALIA">
      <formula>NOT(ISERROR(SEARCH("ITALIA",B16)))</formula>
    </cfRule>
    <cfRule type="containsText" dxfId="518" priority="383" operator="containsText" text="BÉLGICA">
      <formula>NOT(ISERROR(SEARCH("BÉLGICA",B16)))</formula>
    </cfRule>
    <cfRule type="containsText" dxfId="517" priority="384" operator="containsText" text="ESPAÑA">
      <formula>NOT(ISERROR(SEARCH("ESPAÑA",B16)))</formula>
    </cfRule>
    <cfRule type="containsText" dxfId="516" priority="385" operator="containsText" text="ALEMANIA">
      <formula>NOT(ISERROR(SEARCH("ALEMANIA",B16)))</formula>
    </cfRule>
    <cfRule type="containsText" dxfId="515" priority="386" operator="containsText" text="PAÍSES NÓRDICOS">
      <formula>NOT(ISERROR(SEARCH("PAÍSES NÓRDICOS",B16)))</formula>
    </cfRule>
    <cfRule type="containsText" dxfId="514" priority="387" operator="containsText" text="REINO UNIDO">
      <formula>NOT(ISERROR(SEARCH("REINO UNIDO",B16)))</formula>
    </cfRule>
    <cfRule type="containsText" dxfId="513" priority="388" operator="containsText" text="DINAMARCA">
      <formula>NOT(ISERROR(SEARCH("DINAMARCA",B16)))</formula>
    </cfRule>
    <cfRule type="containsText" dxfId="512" priority="389" operator="containsText" text="NORUEGA">
      <formula>NOT(ISERROR(SEARCH("NORUEGA",B16)))</formula>
    </cfRule>
    <cfRule type="containsText" dxfId="511" priority="390" operator="containsText" text="FINLANDIA">
      <formula>NOT(ISERROR(SEARCH("FINLANDIA",B16)))</formula>
    </cfRule>
    <cfRule type="containsText" dxfId="510" priority="391" operator="containsText" text="SUECIA">
      <formula>NOT(ISERROR(SEARCH("SUECIA",B16)))</formula>
    </cfRule>
  </conditionalFormatting>
  <conditionalFormatting sqref="B16">
    <cfRule type="containsText" dxfId="509" priority="358" operator="containsText" text="SUIZA">
      <formula>NOT(ISERROR(SEARCH("SUIZA",B16)))</formula>
    </cfRule>
    <cfRule type="containsText" dxfId="508" priority="359" operator="containsText" text="AUSTRIA">
      <formula>NOT(ISERROR(SEARCH("AUSTRIA",B16)))</formula>
    </cfRule>
    <cfRule type="containsText" dxfId="507" priority="360" operator="containsText" text="IRLANDA">
      <formula>NOT(ISERROR(SEARCH("IRLANDA",B16)))</formula>
    </cfRule>
    <cfRule type="containsText" dxfId="506" priority="361" operator="containsText" text="PAÍSES DEL ESTE">
      <formula>NOT(ISERROR(SEARCH("PAÍSES DEL ESTE",B16)))</formula>
    </cfRule>
    <cfRule type="containsText" dxfId="505" priority="362" operator="containsText" text="RUSIA">
      <formula>NOT(ISERROR(SEARCH("RUSIA",B16)))</formula>
    </cfRule>
    <cfRule type="containsText" dxfId="504" priority="363" operator="containsText" text="HOLANDA">
      <formula>NOT(ISERROR(SEARCH("HOLANDA",B16)))</formula>
    </cfRule>
    <cfRule type="containsText" dxfId="503" priority="364" operator="containsText" text="FRANCIA">
      <formula>NOT(ISERROR(SEARCH("FRANCIA",B16)))</formula>
    </cfRule>
    <cfRule type="containsText" dxfId="502" priority="365" operator="containsText" text="ITALIA">
      <formula>NOT(ISERROR(SEARCH("ITALIA",B16)))</formula>
    </cfRule>
    <cfRule type="containsText" dxfId="501" priority="366" operator="containsText" text="BÉLGICA">
      <formula>NOT(ISERROR(SEARCH("BÉLGICA",B16)))</formula>
    </cfRule>
    <cfRule type="containsText" dxfId="500" priority="367" operator="containsText" text="ESPAÑA">
      <formula>NOT(ISERROR(SEARCH("ESPAÑA",B16)))</formula>
    </cfRule>
    <cfRule type="containsText" dxfId="499" priority="368" operator="containsText" text="ALEMANIA">
      <formula>NOT(ISERROR(SEARCH("ALEMANIA",B16)))</formula>
    </cfRule>
    <cfRule type="containsText" dxfId="498" priority="369" operator="containsText" text="PAÍSES NÓRDICOS">
      <formula>NOT(ISERROR(SEARCH("PAÍSES NÓRDICOS",B16)))</formula>
    </cfRule>
    <cfRule type="containsText" dxfId="497" priority="370" operator="containsText" text="REINO UNIDO">
      <formula>NOT(ISERROR(SEARCH("REINO UNIDO",B16)))</formula>
    </cfRule>
    <cfRule type="containsText" dxfId="496" priority="371" operator="containsText" text="DINAMARCA">
      <formula>NOT(ISERROR(SEARCH("DINAMARCA",B16)))</formula>
    </cfRule>
    <cfRule type="containsText" dxfId="495" priority="372" operator="containsText" text="NORUEGA">
      <formula>NOT(ISERROR(SEARCH("NORUEGA",B16)))</formula>
    </cfRule>
    <cfRule type="containsText" dxfId="494" priority="373" operator="containsText" text="FINLANDIA">
      <formula>NOT(ISERROR(SEARCH("FINLANDIA",B16)))</formula>
    </cfRule>
    <cfRule type="containsText" dxfId="493" priority="374" operator="containsText" text="SUECIA">
      <formula>NOT(ISERROR(SEARCH("SUECIA",B16)))</formula>
    </cfRule>
  </conditionalFormatting>
  <conditionalFormatting sqref="B16">
    <cfRule type="containsText" dxfId="492" priority="341" operator="containsText" text="SUIZA">
      <formula>NOT(ISERROR(SEARCH("SUIZA",B16)))</formula>
    </cfRule>
    <cfRule type="containsText" dxfId="491" priority="342" operator="containsText" text="AUSTRIA">
      <formula>NOT(ISERROR(SEARCH("AUSTRIA",B16)))</formula>
    </cfRule>
    <cfRule type="containsText" dxfId="490" priority="343" operator="containsText" text="IRLANDA">
      <formula>NOT(ISERROR(SEARCH("IRLANDA",B16)))</formula>
    </cfRule>
    <cfRule type="containsText" dxfId="489" priority="344" operator="containsText" text="PAÍSES DEL ESTE">
      <formula>NOT(ISERROR(SEARCH("PAÍSES DEL ESTE",B16)))</formula>
    </cfRule>
    <cfRule type="containsText" dxfId="488" priority="345" operator="containsText" text="RUSIA">
      <formula>NOT(ISERROR(SEARCH("RUSIA",B16)))</formula>
    </cfRule>
    <cfRule type="containsText" dxfId="487" priority="346" operator="containsText" text="HOLANDA">
      <formula>NOT(ISERROR(SEARCH("HOLANDA",B16)))</formula>
    </cfRule>
    <cfRule type="containsText" dxfId="486" priority="347" operator="containsText" text="FRANCIA">
      <formula>NOT(ISERROR(SEARCH("FRANCIA",B16)))</formula>
    </cfRule>
    <cfRule type="containsText" dxfId="485" priority="348" operator="containsText" text="ITALIA">
      <formula>NOT(ISERROR(SEARCH("ITALIA",B16)))</formula>
    </cfRule>
    <cfRule type="containsText" dxfId="484" priority="349" operator="containsText" text="BÉLGICA">
      <formula>NOT(ISERROR(SEARCH("BÉLGICA",B16)))</formula>
    </cfRule>
    <cfRule type="containsText" dxfId="483" priority="350" operator="containsText" text="ESPAÑA">
      <formula>NOT(ISERROR(SEARCH("ESPAÑA",B16)))</formula>
    </cfRule>
    <cfRule type="containsText" dxfId="482" priority="351" operator="containsText" text="ALEMANIA">
      <formula>NOT(ISERROR(SEARCH("ALEMANIA",B16)))</formula>
    </cfRule>
    <cfRule type="containsText" dxfId="481" priority="352" operator="containsText" text="PAÍSES NÓRDICOS">
      <formula>NOT(ISERROR(SEARCH("PAÍSES NÓRDICOS",B16)))</formula>
    </cfRule>
    <cfRule type="containsText" dxfId="480" priority="353" operator="containsText" text="REINO UNIDO">
      <formula>NOT(ISERROR(SEARCH("REINO UNIDO",B16)))</formula>
    </cfRule>
    <cfRule type="containsText" dxfId="479" priority="354" operator="containsText" text="DINAMARCA">
      <formula>NOT(ISERROR(SEARCH("DINAMARCA",B16)))</formula>
    </cfRule>
    <cfRule type="containsText" dxfId="478" priority="355" operator="containsText" text="NORUEGA">
      <formula>NOT(ISERROR(SEARCH("NORUEGA",B16)))</formula>
    </cfRule>
    <cfRule type="containsText" dxfId="477" priority="356" operator="containsText" text="FINLANDIA">
      <formula>NOT(ISERROR(SEARCH("FINLANDIA",B16)))</formula>
    </cfRule>
    <cfRule type="containsText" dxfId="476" priority="357" operator="containsText" text="SUECIA">
      <formula>NOT(ISERROR(SEARCH("SUECIA",B16)))</formula>
    </cfRule>
  </conditionalFormatting>
  <conditionalFormatting sqref="B16">
    <cfRule type="containsText" dxfId="475" priority="324" operator="containsText" text="SUIZA">
      <formula>NOT(ISERROR(SEARCH("SUIZA",B16)))</formula>
    </cfRule>
    <cfRule type="containsText" dxfId="474" priority="325" operator="containsText" text="AUSTRIA">
      <formula>NOT(ISERROR(SEARCH("AUSTRIA",B16)))</formula>
    </cfRule>
    <cfRule type="containsText" dxfId="473" priority="326" operator="containsText" text="IRLANDA">
      <formula>NOT(ISERROR(SEARCH("IRLANDA",B16)))</formula>
    </cfRule>
    <cfRule type="containsText" dxfId="472" priority="327" operator="containsText" text="PAÍSES DEL ESTE">
      <formula>NOT(ISERROR(SEARCH("PAÍSES DEL ESTE",B16)))</formula>
    </cfRule>
    <cfRule type="containsText" dxfId="471" priority="328" operator="containsText" text="RUSIA">
      <formula>NOT(ISERROR(SEARCH("RUSIA",B16)))</formula>
    </cfRule>
    <cfRule type="containsText" dxfId="470" priority="329" operator="containsText" text="HOLANDA">
      <formula>NOT(ISERROR(SEARCH("HOLANDA",B16)))</formula>
    </cfRule>
    <cfRule type="containsText" dxfId="469" priority="330" operator="containsText" text="FRANCIA">
      <formula>NOT(ISERROR(SEARCH("FRANCIA",B16)))</formula>
    </cfRule>
    <cfRule type="containsText" dxfId="468" priority="331" operator="containsText" text="ITALIA">
      <formula>NOT(ISERROR(SEARCH("ITALIA",B16)))</formula>
    </cfRule>
    <cfRule type="containsText" dxfId="467" priority="332" operator="containsText" text="BÉLGICA">
      <formula>NOT(ISERROR(SEARCH("BÉLGICA",B16)))</formula>
    </cfRule>
    <cfRule type="containsText" dxfId="466" priority="333" operator="containsText" text="ESPAÑA">
      <formula>NOT(ISERROR(SEARCH("ESPAÑA",B16)))</formula>
    </cfRule>
    <cfRule type="containsText" dxfId="465" priority="334" operator="containsText" text="ALEMANIA">
      <formula>NOT(ISERROR(SEARCH("ALEMANIA",B16)))</formula>
    </cfRule>
    <cfRule type="containsText" dxfId="464" priority="335" operator="containsText" text="PAÍSES NÓRDICOS">
      <formula>NOT(ISERROR(SEARCH("PAÍSES NÓRDICOS",B16)))</formula>
    </cfRule>
    <cfRule type="containsText" dxfId="463" priority="336" operator="containsText" text="REINO UNIDO">
      <formula>NOT(ISERROR(SEARCH("REINO UNIDO",B16)))</formula>
    </cfRule>
    <cfRule type="containsText" dxfId="462" priority="337" operator="containsText" text="DINAMARCA">
      <formula>NOT(ISERROR(SEARCH("DINAMARCA",B16)))</formula>
    </cfRule>
    <cfRule type="containsText" dxfId="461" priority="338" operator="containsText" text="NORUEGA">
      <formula>NOT(ISERROR(SEARCH("NORUEGA",B16)))</formula>
    </cfRule>
    <cfRule type="containsText" dxfId="460" priority="339" operator="containsText" text="FINLANDIA">
      <formula>NOT(ISERROR(SEARCH("FINLANDIA",B16)))</formula>
    </cfRule>
    <cfRule type="containsText" dxfId="459" priority="340" operator="containsText" text="SUECIA">
      <formula>NOT(ISERROR(SEARCH("SUECIA",B16)))</formula>
    </cfRule>
  </conditionalFormatting>
  <conditionalFormatting sqref="B17">
    <cfRule type="containsText" dxfId="458" priority="307" operator="containsText" text="SUIZA">
      <formula>NOT(ISERROR(SEARCH("SUIZA",B17)))</formula>
    </cfRule>
    <cfRule type="containsText" dxfId="457" priority="308" operator="containsText" text="AUSTRIA">
      <formula>NOT(ISERROR(SEARCH("AUSTRIA",B17)))</formula>
    </cfRule>
    <cfRule type="containsText" dxfId="456" priority="309" operator="containsText" text="IRLANDA">
      <formula>NOT(ISERROR(SEARCH("IRLANDA",B17)))</formula>
    </cfRule>
    <cfRule type="containsText" dxfId="455" priority="310" operator="containsText" text="PAÍSES DEL ESTE">
      <formula>NOT(ISERROR(SEARCH("PAÍSES DEL ESTE",B17)))</formula>
    </cfRule>
    <cfRule type="containsText" dxfId="454" priority="311" operator="containsText" text="RUSIA">
      <formula>NOT(ISERROR(SEARCH("RUSIA",B17)))</formula>
    </cfRule>
    <cfRule type="containsText" dxfId="453" priority="312" operator="containsText" text="HOLANDA">
      <formula>NOT(ISERROR(SEARCH("HOLANDA",B17)))</formula>
    </cfRule>
    <cfRule type="containsText" dxfId="452" priority="313" operator="containsText" text="FRANCIA">
      <formula>NOT(ISERROR(SEARCH("FRANCIA",B17)))</formula>
    </cfRule>
    <cfRule type="containsText" dxfId="451" priority="314" operator="containsText" text="ITALIA">
      <formula>NOT(ISERROR(SEARCH("ITALIA",B17)))</formula>
    </cfRule>
    <cfRule type="containsText" dxfId="450" priority="315" operator="containsText" text="BÉLGICA">
      <formula>NOT(ISERROR(SEARCH("BÉLGICA",B17)))</formula>
    </cfRule>
    <cfRule type="containsText" dxfId="449" priority="316" operator="containsText" text="ESPAÑA">
      <formula>NOT(ISERROR(SEARCH("ESPAÑA",B17)))</formula>
    </cfRule>
    <cfRule type="containsText" dxfId="448" priority="317" operator="containsText" text="ALEMANIA">
      <formula>NOT(ISERROR(SEARCH("ALEMANIA",B17)))</formula>
    </cfRule>
    <cfRule type="containsText" dxfId="447" priority="318" operator="containsText" text="PAÍSES NÓRDICOS">
      <formula>NOT(ISERROR(SEARCH("PAÍSES NÓRDICOS",B17)))</formula>
    </cfRule>
    <cfRule type="containsText" dxfId="446" priority="319" operator="containsText" text="REINO UNIDO">
      <formula>NOT(ISERROR(SEARCH("REINO UNIDO",B17)))</formula>
    </cfRule>
    <cfRule type="containsText" dxfId="445" priority="320" operator="containsText" text="DINAMARCA">
      <formula>NOT(ISERROR(SEARCH("DINAMARCA",B17)))</formula>
    </cfRule>
    <cfRule type="containsText" dxfId="444" priority="321" operator="containsText" text="NORUEGA">
      <formula>NOT(ISERROR(SEARCH("NORUEGA",B17)))</formula>
    </cfRule>
    <cfRule type="containsText" dxfId="443" priority="322" operator="containsText" text="FINLANDIA">
      <formula>NOT(ISERROR(SEARCH("FINLANDIA",B17)))</formula>
    </cfRule>
    <cfRule type="containsText" dxfId="442" priority="323" operator="containsText" text="SUECIA">
      <formula>NOT(ISERROR(SEARCH("SUECIA",B17)))</formula>
    </cfRule>
  </conditionalFormatting>
  <conditionalFormatting sqref="B17">
    <cfRule type="containsText" dxfId="441" priority="290" operator="containsText" text="SUIZA">
      <formula>NOT(ISERROR(SEARCH("SUIZA",B17)))</formula>
    </cfRule>
    <cfRule type="containsText" dxfId="440" priority="291" operator="containsText" text="AUSTRIA">
      <formula>NOT(ISERROR(SEARCH("AUSTRIA",B17)))</formula>
    </cfRule>
    <cfRule type="containsText" dxfId="439" priority="292" operator="containsText" text="IRLANDA">
      <formula>NOT(ISERROR(SEARCH("IRLANDA",B17)))</formula>
    </cfRule>
    <cfRule type="containsText" dxfId="438" priority="293" operator="containsText" text="PAÍSES DEL ESTE">
      <formula>NOT(ISERROR(SEARCH("PAÍSES DEL ESTE",B17)))</formula>
    </cfRule>
    <cfRule type="containsText" dxfId="437" priority="294" operator="containsText" text="RUSIA">
      <formula>NOT(ISERROR(SEARCH("RUSIA",B17)))</formula>
    </cfRule>
    <cfRule type="containsText" dxfId="436" priority="295" operator="containsText" text="HOLANDA">
      <formula>NOT(ISERROR(SEARCH("HOLANDA",B17)))</formula>
    </cfRule>
    <cfRule type="containsText" dxfId="435" priority="296" operator="containsText" text="FRANCIA">
      <formula>NOT(ISERROR(SEARCH("FRANCIA",B17)))</formula>
    </cfRule>
    <cfRule type="containsText" dxfId="434" priority="297" operator="containsText" text="ITALIA">
      <formula>NOT(ISERROR(SEARCH("ITALIA",B17)))</formula>
    </cfRule>
    <cfRule type="containsText" dxfId="433" priority="298" operator="containsText" text="BÉLGICA">
      <formula>NOT(ISERROR(SEARCH("BÉLGICA",B17)))</formula>
    </cfRule>
    <cfRule type="containsText" dxfId="432" priority="299" operator="containsText" text="ESPAÑA">
      <formula>NOT(ISERROR(SEARCH("ESPAÑA",B17)))</formula>
    </cfRule>
    <cfRule type="containsText" dxfId="431" priority="300" operator="containsText" text="ALEMANIA">
      <formula>NOT(ISERROR(SEARCH("ALEMANIA",B17)))</formula>
    </cfRule>
    <cfRule type="containsText" dxfId="430" priority="301" operator="containsText" text="PAÍSES NÓRDICOS">
      <formula>NOT(ISERROR(SEARCH("PAÍSES NÓRDICOS",B17)))</formula>
    </cfRule>
    <cfRule type="containsText" dxfId="429" priority="302" operator="containsText" text="REINO UNIDO">
      <formula>NOT(ISERROR(SEARCH("REINO UNIDO",B17)))</formula>
    </cfRule>
    <cfRule type="containsText" dxfId="428" priority="303" operator="containsText" text="DINAMARCA">
      <formula>NOT(ISERROR(SEARCH("DINAMARCA",B17)))</formula>
    </cfRule>
    <cfRule type="containsText" dxfId="427" priority="304" operator="containsText" text="NORUEGA">
      <formula>NOT(ISERROR(SEARCH("NORUEGA",B17)))</formula>
    </cfRule>
    <cfRule type="containsText" dxfId="426" priority="305" operator="containsText" text="FINLANDIA">
      <formula>NOT(ISERROR(SEARCH("FINLANDIA",B17)))</formula>
    </cfRule>
    <cfRule type="containsText" dxfId="425" priority="306" operator="containsText" text="SUECIA">
      <formula>NOT(ISERROR(SEARCH("SUECIA",B17)))</formula>
    </cfRule>
  </conditionalFormatting>
  <conditionalFormatting sqref="B17">
    <cfRule type="containsText" dxfId="424" priority="273" operator="containsText" text="SUIZA">
      <formula>NOT(ISERROR(SEARCH("SUIZA",B17)))</formula>
    </cfRule>
    <cfRule type="containsText" dxfId="423" priority="274" operator="containsText" text="AUSTRIA">
      <formula>NOT(ISERROR(SEARCH("AUSTRIA",B17)))</formula>
    </cfRule>
    <cfRule type="containsText" dxfId="422" priority="275" operator="containsText" text="IRLANDA">
      <formula>NOT(ISERROR(SEARCH("IRLANDA",B17)))</formula>
    </cfRule>
    <cfRule type="containsText" dxfId="421" priority="276" operator="containsText" text="PAÍSES DEL ESTE">
      <formula>NOT(ISERROR(SEARCH("PAÍSES DEL ESTE",B17)))</formula>
    </cfRule>
    <cfRule type="containsText" dxfId="420" priority="277" operator="containsText" text="RUSIA">
      <formula>NOT(ISERROR(SEARCH("RUSIA",B17)))</formula>
    </cfRule>
    <cfRule type="containsText" dxfId="419" priority="278" operator="containsText" text="HOLANDA">
      <formula>NOT(ISERROR(SEARCH("HOLANDA",B17)))</formula>
    </cfRule>
    <cfRule type="containsText" dxfId="418" priority="279" operator="containsText" text="FRANCIA">
      <formula>NOT(ISERROR(SEARCH("FRANCIA",B17)))</formula>
    </cfRule>
    <cfRule type="containsText" dxfId="417" priority="280" operator="containsText" text="ITALIA">
      <formula>NOT(ISERROR(SEARCH("ITALIA",B17)))</formula>
    </cfRule>
    <cfRule type="containsText" dxfId="416" priority="281" operator="containsText" text="BÉLGICA">
      <formula>NOT(ISERROR(SEARCH("BÉLGICA",B17)))</formula>
    </cfRule>
    <cfRule type="containsText" dxfId="415" priority="282" operator="containsText" text="ESPAÑA">
      <formula>NOT(ISERROR(SEARCH("ESPAÑA",B17)))</formula>
    </cfRule>
    <cfRule type="containsText" dxfId="414" priority="283" operator="containsText" text="ALEMANIA">
      <formula>NOT(ISERROR(SEARCH("ALEMANIA",B17)))</formula>
    </cfRule>
    <cfRule type="containsText" dxfId="413" priority="284" operator="containsText" text="PAÍSES NÓRDICOS">
      <formula>NOT(ISERROR(SEARCH("PAÍSES NÓRDICOS",B17)))</formula>
    </cfRule>
    <cfRule type="containsText" dxfId="412" priority="285" operator="containsText" text="REINO UNIDO">
      <formula>NOT(ISERROR(SEARCH("REINO UNIDO",B17)))</formula>
    </cfRule>
    <cfRule type="containsText" dxfId="411" priority="286" operator="containsText" text="DINAMARCA">
      <formula>NOT(ISERROR(SEARCH("DINAMARCA",B17)))</formula>
    </cfRule>
    <cfRule type="containsText" dxfId="410" priority="287" operator="containsText" text="NORUEGA">
      <formula>NOT(ISERROR(SEARCH("NORUEGA",B17)))</formula>
    </cfRule>
    <cfRule type="containsText" dxfId="409" priority="288" operator="containsText" text="FINLANDIA">
      <formula>NOT(ISERROR(SEARCH("FINLANDIA",B17)))</formula>
    </cfRule>
    <cfRule type="containsText" dxfId="408" priority="289" operator="containsText" text="SUECIA">
      <formula>NOT(ISERROR(SEARCH("SUECIA",B17)))</formula>
    </cfRule>
  </conditionalFormatting>
  <conditionalFormatting sqref="B17">
    <cfRule type="containsText" dxfId="407" priority="256" operator="containsText" text="SUIZA">
      <formula>NOT(ISERROR(SEARCH("SUIZA",B17)))</formula>
    </cfRule>
    <cfRule type="containsText" dxfId="406" priority="257" operator="containsText" text="AUSTRIA">
      <formula>NOT(ISERROR(SEARCH("AUSTRIA",B17)))</formula>
    </cfRule>
    <cfRule type="containsText" dxfId="405" priority="258" operator="containsText" text="IRLANDA">
      <formula>NOT(ISERROR(SEARCH("IRLANDA",B17)))</formula>
    </cfRule>
    <cfRule type="containsText" dxfId="404" priority="259" operator="containsText" text="PAÍSES DEL ESTE">
      <formula>NOT(ISERROR(SEARCH("PAÍSES DEL ESTE",B17)))</formula>
    </cfRule>
    <cfRule type="containsText" dxfId="403" priority="260" operator="containsText" text="RUSIA">
      <formula>NOT(ISERROR(SEARCH("RUSIA",B17)))</formula>
    </cfRule>
    <cfRule type="containsText" dxfId="402" priority="261" operator="containsText" text="HOLANDA">
      <formula>NOT(ISERROR(SEARCH("HOLANDA",B17)))</formula>
    </cfRule>
    <cfRule type="containsText" dxfId="401" priority="262" operator="containsText" text="FRANCIA">
      <formula>NOT(ISERROR(SEARCH("FRANCIA",B17)))</formula>
    </cfRule>
    <cfRule type="containsText" dxfId="400" priority="263" operator="containsText" text="ITALIA">
      <formula>NOT(ISERROR(SEARCH("ITALIA",B17)))</formula>
    </cfRule>
    <cfRule type="containsText" dxfId="399" priority="264" operator="containsText" text="BÉLGICA">
      <formula>NOT(ISERROR(SEARCH("BÉLGICA",B17)))</formula>
    </cfRule>
    <cfRule type="containsText" dxfId="398" priority="265" operator="containsText" text="ESPAÑA">
      <formula>NOT(ISERROR(SEARCH("ESPAÑA",B17)))</formula>
    </cfRule>
    <cfRule type="containsText" dxfId="397" priority="266" operator="containsText" text="ALEMANIA">
      <formula>NOT(ISERROR(SEARCH("ALEMANIA",B17)))</formula>
    </cfRule>
    <cfRule type="containsText" dxfId="396" priority="267" operator="containsText" text="PAÍSES NÓRDICOS">
      <formula>NOT(ISERROR(SEARCH("PAÍSES NÓRDICOS",B17)))</formula>
    </cfRule>
    <cfRule type="containsText" dxfId="395" priority="268" operator="containsText" text="REINO UNIDO">
      <formula>NOT(ISERROR(SEARCH("REINO UNIDO",B17)))</formula>
    </cfRule>
    <cfRule type="containsText" dxfId="394" priority="269" operator="containsText" text="DINAMARCA">
      <formula>NOT(ISERROR(SEARCH("DINAMARCA",B17)))</formula>
    </cfRule>
    <cfRule type="containsText" dxfId="393" priority="270" operator="containsText" text="NORUEGA">
      <formula>NOT(ISERROR(SEARCH("NORUEGA",B17)))</formula>
    </cfRule>
    <cfRule type="containsText" dxfId="392" priority="271" operator="containsText" text="FINLANDIA">
      <formula>NOT(ISERROR(SEARCH("FINLANDIA",B17)))</formula>
    </cfRule>
    <cfRule type="containsText" dxfId="391" priority="272" operator="containsText" text="SUECIA">
      <formula>NOT(ISERROR(SEARCH("SUECIA",B17)))</formula>
    </cfRule>
  </conditionalFormatting>
  <conditionalFormatting sqref="B17">
    <cfRule type="containsText" dxfId="390" priority="239" operator="containsText" text="SUIZA">
      <formula>NOT(ISERROR(SEARCH("SUIZA",B17)))</formula>
    </cfRule>
    <cfRule type="containsText" dxfId="389" priority="240" operator="containsText" text="AUSTRIA">
      <formula>NOT(ISERROR(SEARCH("AUSTRIA",B17)))</formula>
    </cfRule>
    <cfRule type="containsText" dxfId="388" priority="241" operator="containsText" text="IRLANDA">
      <formula>NOT(ISERROR(SEARCH("IRLANDA",B17)))</formula>
    </cfRule>
    <cfRule type="containsText" dxfId="387" priority="242" operator="containsText" text="PAÍSES DEL ESTE">
      <formula>NOT(ISERROR(SEARCH("PAÍSES DEL ESTE",B17)))</formula>
    </cfRule>
    <cfRule type="containsText" dxfId="386" priority="243" operator="containsText" text="RUSIA">
      <formula>NOT(ISERROR(SEARCH("RUSIA",B17)))</formula>
    </cfRule>
    <cfRule type="containsText" dxfId="385" priority="244" operator="containsText" text="HOLANDA">
      <formula>NOT(ISERROR(SEARCH("HOLANDA",B17)))</formula>
    </cfRule>
    <cfRule type="containsText" dxfId="384" priority="245" operator="containsText" text="FRANCIA">
      <formula>NOT(ISERROR(SEARCH("FRANCIA",B17)))</formula>
    </cfRule>
    <cfRule type="containsText" dxfId="383" priority="246" operator="containsText" text="ITALIA">
      <formula>NOT(ISERROR(SEARCH("ITALIA",B17)))</formula>
    </cfRule>
    <cfRule type="containsText" dxfId="382" priority="247" operator="containsText" text="BÉLGICA">
      <formula>NOT(ISERROR(SEARCH("BÉLGICA",B17)))</formula>
    </cfRule>
    <cfRule type="containsText" dxfId="381" priority="248" operator="containsText" text="ESPAÑA">
      <formula>NOT(ISERROR(SEARCH("ESPAÑA",B17)))</formula>
    </cfRule>
    <cfRule type="containsText" dxfId="380" priority="249" operator="containsText" text="ALEMANIA">
      <formula>NOT(ISERROR(SEARCH("ALEMANIA",B17)))</formula>
    </cfRule>
    <cfRule type="containsText" dxfId="379" priority="250" operator="containsText" text="PAÍSES NÓRDICOS">
      <formula>NOT(ISERROR(SEARCH("PAÍSES NÓRDICOS",B17)))</formula>
    </cfRule>
    <cfRule type="containsText" dxfId="378" priority="251" operator="containsText" text="REINO UNIDO">
      <formula>NOT(ISERROR(SEARCH("REINO UNIDO",B17)))</formula>
    </cfRule>
    <cfRule type="containsText" dxfId="377" priority="252" operator="containsText" text="DINAMARCA">
      <formula>NOT(ISERROR(SEARCH("DINAMARCA",B17)))</formula>
    </cfRule>
    <cfRule type="containsText" dxfId="376" priority="253" operator="containsText" text="NORUEGA">
      <formula>NOT(ISERROR(SEARCH("NORUEGA",B17)))</formula>
    </cfRule>
    <cfRule type="containsText" dxfId="375" priority="254" operator="containsText" text="FINLANDIA">
      <formula>NOT(ISERROR(SEARCH("FINLANDIA",B17)))</formula>
    </cfRule>
    <cfRule type="containsText" dxfId="374" priority="255" operator="containsText" text="SUECIA">
      <formula>NOT(ISERROR(SEARCH("SUECIA",B17)))</formula>
    </cfRule>
  </conditionalFormatting>
  <conditionalFormatting sqref="B16">
    <cfRule type="containsText" dxfId="373" priority="222" operator="containsText" text="SUIZA">
      <formula>NOT(ISERROR(SEARCH("SUIZA",B16)))</formula>
    </cfRule>
    <cfRule type="containsText" dxfId="372" priority="223" operator="containsText" text="AUSTRIA">
      <formula>NOT(ISERROR(SEARCH("AUSTRIA",B16)))</formula>
    </cfRule>
    <cfRule type="containsText" dxfId="371" priority="224" operator="containsText" text="IRLANDA">
      <formula>NOT(ISERROR(SEARCH("IRLANDA",B16)))</formula>
    </cfRule>
    <cfRule type="containsText" dxfId="370" priority="225" operator="containsText" text="PAÍSES DEL ESTE">
      <formula>NOT(ISERROR(SEARCH("PAÍSES DEL ESTE",B16)))</formula>
    </cfRule>
    <cfRule type="containsText" dxfId="369" priority="226" operator="containsText" text="RUSIA">
      <formula>NOT(ISERROR(SEARCH("RUSIA",B16)))</formula>
    </cfRule>
    <cfRule type="containsText" dxfId="368" priority="227" operator="containsText" text="HOLANDA">
      <formula>NOT(ISERROR(SEARCH("HOLANDA",B16)))</formula>
    </cfRule>
    <cfRule type="containsText" dxfId="367" priority="228" operator="containsText" text="FRANCIA">
      <formula>NOT(ISERROR(SEARCH("FRANCIA",B16)))</formula>
    </cfRule>
    <cfRule type="containsText" dxfId="366" priority="229" operator="containsText" text="ITALIA">
      <formula>NOT(ISERROR(SEARCH("ITALIA",B16)))</formula>
    </cfRule>
    <cfRule type="containsText" dxfId="365" priority="230" operator="containsText" text="BÉLGICA">
      <formula>NOT(ISERROR(SEARCH("BÉLGICA",B16)))</formula>
    </cfRule>
    <cfRule type="containsText" dxfId="364" priority="231" operator="containsText" text="ESPAÑA">
      <formula>NOT(ISERROR(SEARCH("ESPAÑA",B16)))</formula>
    </cfRule>
    <cfRule type="containsText" dxfId="363" priority="232" operator="containsText" text="ALEMANIA">
      <formula>NOT(ISERROR(SEARCH("ALEMANIA",B16)))</formula>
    </cfRule>
    <cfRule type="containsText" dxfId="362" priority="233" operator="containsText" text="PAÍSES NÓRDICOS">
      <formula>NOT(ISERROR(SEARCH("PAÍSES NÓRDICOS",B16)))</formula>
    </cfRule>
    <cfRule type="containsText" dxfId="361" priority="234" operator="containsText" text="REINO UNIDO">
      <formula>NOT(ISERROR(SEARCH("REINO UNIDO",B16)))</formula>
    </cfRule>
    <cfRule type="containsText" dxfId="360" priority="235" operator="containsText" text="DINAMARCA">
      <formula>NOT(ISERROR(SEARCH("DINAMARCA",B16)))</formula>
    </cfRule>
    <cfRule type="containsText" dxfId="359" priority="236" operator="containsText" text="NORUEGA">
      <formula>NOT(ISERROR(SEARCH("NORUEGA",B16)))</formula>
    </cfRule>
    <cfRule type="containsText" dxfId="358" priority="237" operator="containsText" text="FINLANDIA">
      <formula>NOT(ISERROR(SEARCH("FINLANDIA",B16)))</formula>
    </cfRule>
    <cfRule type="containsText" dxfId="357" priority="238" operator="containsText" text="SUECIA">
      <formula>NOT(ISERROR(SEARCH("SUECIA",B16)))</formula>
    </cfRule>
  </conditionalFormatting>
  <conditionalFormatting sqref="B16">
    <cfRule type="containsText" dxfId="356" priority="205" operator="containsText" text="SUIZA">
      <formula>NOT(ISERROR(SEARCH("SUIZA",B16)))</formula>
    </cfRule>
    <cfRule type="containsText" dxfId="355" priority="206" operator="containsText" text="AUSTRIA">
      <formula>NOT(ISERROR(SEARCH("AUSTRIA",B16)))</formula>
    </cfRule>
    <cfRule type="containsText" dxfId="354" priority="207" operator="containsText" text="IRLANDA">
      <formula>NOT(ISERROR(SEARCH("IRLANDA",B16)))</formula>
    </cfRule>
    <cfRule type="containsText" dxfId="353" priority="208" operator="containsText" text="PAÍSES DEL ESTE">
      <formula>NOT(ISERROR(SEARCH("PAÍSES DEL ESTE",B16)))</formula>
    </cfRule>
    <cfRule type="containsText" dxfId="352" priority="209" operator="containsText" text="RUSIA">
      <formula>NOT(ISERROR(SEARCH("RUSIA",B16)))</formula>
    </cfRule>
    <cfRule type="containsText" dxfId="351" priority="210" operator="containsText" text="HOLANDA">
      <formula>NOT(ISERROR(SEARCH("HOLANDA",B16)))</formula>
    </cfRule>
    <cfRule type="containsText" dxfId="350" priority="211" operator="containsText" text="FRANCIA">
      <formula>NOT(ISERROR(SEARCH("FRANCIA",B16)))</formula>
    </cfRule>
    <cfRule type="containsText" dxfId="349" priority="212" operator="containsText" text="ITALIA">
      <formula>NOT(ISERROR(SEARCH("ITALIA",B16)))</formula>
    </cfRule>
    <cfRule type="containsText" dxfId="348" priority="213" operator="containsText" text="BÉLGICA">
      <formula>NOT(ISERROR(SEARCH("BÉLGICA",B16)))</formula>
    </cfRule>
    <cfRule type="containsText" dxfId="347" priority="214" operator="containsText" text="ESPAÑA">
      <formula>NOT(ISERROR(SEARCH("ESPAÑA",B16)))</formula>
    </cfRule>
    <cfRule type="containsText" dxfId="346" priority="215" operator="containsText" text="ALEMANIA">
      <formula>NOT(ISERROR(SEARCH("ALEMANIA",B16)))</formula>
    </cfRule>
    <cfRule type="containsText" dxfId="345" priority="216" operator="containsText" text="PAÍSES NÓRDICOS">
      <formula>NOT(ISERROR(SEARCH("PAÍSES NÓRDICOS",B16)))</formula>
    </cfRule>
    <cfRule type="containsText" dxfId="344" priority="217" operator="containsText" text="REINO UNIDO">
      <formula>NOT(ISERROR(SEARCH("REINO UNIDO",B16)))</formula>
    </cfRule>
    <cfRule type="containsText" dxfId="343" priority="218" operator="containsText" text="DINAMARCA">
      <formula>NOT(ISERROR(SEARCH("DINAMARCA",B16)))</formula>
    </cfRule>
    <cfRule type="containsText" dxfId="342" priority="219" operator="containsText" text="NORUEGA">
      <formula>NOT(ISERROR(SEARCH("NORUEGA",B16)))</formula>
    </cfRule>
    <cfRule type="containsText" dxfId="341" priority="220" operator="containsText" text="FINLANDIA">
      <formula>NOT(ISERROR(SEARCH("FINLANDIA",B16)))</formula>
    </cfRule>
    <cfRule type="containsText" dxfId="340" priority="221" operator="containsText" text="SUECIA">
      <formula>NOT(ISERROR(SEARCH("SUECIA",B16)))</formula>
    </cfRule>
  </conditionalFormatting>
  <conditionalFormatting sqref="B16">
    <cfRule type="containsText" dxfId="339" priority="188" operator="containsText" text="SUIZA">
      <formula>NOT(ISERROR(SEARCH("SUIZA",B16)))</formula>
    </cfRule>
    <cfRule type="containsText" dxfId="338" priority="189" operator="containsText" text="AUSTRIA">
      <formula>NOT(ISERROR(SEARCH("AUSTRIA",B16)))</formula>
    </cfRule>
    <cfRule type="containsText" dxfId="337" priority="190" operator="containsText" text="IRLANDA">
      <formula>NOT(ISERROR(SEARCH("IRLANDA",B16)))</formula>
    </cfRule>
    <cfRule type="containsText" dxfId="336" priority="191" operator="containsText" text="PAÍSES DEL ESTE">
      <formula>NOT(ISERROR(SEARCH("PAÍSES DEL ESTE",B16)))</formula>
    </cfRule>
    <cfRule type="containsText" dxfId="335" priority="192" operator="containsText" text="RUSIA">
      <formula>NOT(ISERROR(SEARCH("RUSIA",B16)))</formula>
    </cfRule>
    <cfRule type="containsText" dxfId="334" priority="193" operator="containsText" text="HOLANDA">
      <formula>NOT(ISERROR(SEARCH("HOLANDA",B16)))</formula>
    </cfRule>
    <cfRule type="containsText" dxfId="333" priority="194" operator="containsText" text="FRANCIA">
      <formula>NOT(ISERROR(SEARCH("FRANCIA",B16)))</formula>
    </cfRule>
    <cfRule type="containsText" dxfId="332" priority="195" operator="containsText" text="ITALIA">
      <formula>NOT(ISERROR(SEARCH("ITALIA",B16)))</formula>
    </cfRule>
    <cfRule type="containsText" dxfId="331" priority="196" operator="containsText" text="BÉLGICA">
      <formula>NOT(ISERROR(SEARCH("BÉLGICA",B16)))</formula>
    </cfRule>
    <cfRule type="containsText" dxfId="330" priority="197" operator="containsText" text="ESPAÑA">
      <formula>NOT(ISERROR(SEARCH("ESPAÑA",B16)))</formula>
    </cfRule>
    <cfRule type="containsText" dxfId="329" priority="198" operator="containsText" text="ALEMANIA">
      <formula>NOT(ISERROR(SEARCH("ALEMANIA",B16)))</formula>
    </cfRule>
    <cfRule type="containsText" dxfId="328" priority="199" operator="containsText" text="PAÍSES NÓRDICOS">
      <formula>NOT(ISERROR(SEARCH("PAÍSES NÓRDICOS",B16)))</formula>
    </cfRule>
    <cfRule type="containsText" dxfId="327" priority="200" operator="containsText" text="REINO UNIDO">
      <formula>NOT(ISERROR(SEARCH("REINO UNIDO",B16)))</formula>
    </cfRule>
    <cfRule type="containsText" dxfId="326" priority="201" operator="containsText" text="DINAMARCA">
      <formula>NOT(ISERROR(SEARCH("DINAMARCA",B16)))</formula>
    </cfRule>
    <cfRule type="containsText" dxfId="325" priority="202" operator="containsText" text="NORUEGA">
      <formula>NOT(ISERROR(SEARCH("NORUEGA",B16)))</formula>
    </cfRule>
    <cfRule type="containsText" dxfId="324" priority="203" operator="containsText" text="FINLANDIA">
      <formula>NOT(ISERROR(SEARCH("FINLANDIA",B16)))</formula>
    </cfRule>
    <cfRule type="containsText" dxfId="323" priority="204" operator="containsText" text="SUECIA">
      <formula>NOT(ISERROR(SEARCH("SUECIA",B16)))</formula>
    </cfRule>
  </conditionalFormatting>
  <conditionalFormatting sqref="B16">
    <cfRule type="containsText" dxfId="322" priority="171" operator="containsText" text="SUIZA">
      <formula>NOT(ISERROR(SEARCH("SUIZA",B16)))</formula>
    </cfRule>
    <cfRule type="containsText" dxfId="321" priority="172" operator="containsText" text="AUSTRIA">
      <formula>NOT(ISERROR(SEARCH("AUSTRIA",B16)))</formula>
    </cfRule>
    <cfRule type="containsText" dxfId="320" priority="173" operator="containsText" text="IRLANDA">
      <formula>NOT(ISERROR(SEARCH("IRLANDA",B16)))</formula>
    </cfRule>
    <cfRule type="containsText" dxfId="319" priority="174" operator="containsText" text="PAÍSES DEL ESTE">
      <formula>NOT(ISERROR(SEARCH("PAÍSES DEL ESTE",B16)))</formula>
    </cfRule>
    <cfRule type="containsText" dxfId="318" priority="175" operator="containsText" text="RUSIA">
      <formula>NOT(ISERROR(SEARCH("RUSIA",B16)))</formula>
    </cfRule>
    <cfRule type="containsText" dxfId="317" priority="176" operator="containsText" text="HOLANDA">
      <formula>NOT(ISERROR(SEARCH("HOLANDA",B16)))</formula>
    </cfRule>
    <cfRule type="containsText" dxfId="316" priority="177" operator="containsText" text="FRANCIA">
      <formula>NOT(ISERROR(SEARCH("FRANCIA",B16)))</formula>
    </cfRule>
    <cfRule type="containsText" dxfId="315" priority="178" operator="containsText" text="ITALIA">
      <formula>NOT(ISERROR(SEARCH("ITALIA",B16)))</formula>
    </cfRule>
    <cfRule type="containsText" dxfId="314" priority="179" operator="containsText" text="BÉLGICA">
      <formula>NOT(ISERROR(SEARCH("BÉLGICA",B16)))</formula>
    </cfRule>
    <cfRule type="containsText" dxfId="313" priority="180" operator="containsText" text="ESPAÑA">
      <formula>NOT(ISERROR(SEARCH("ESPAÑA",B16)))</formula>
    </cfRule>
    <cfRule type="containsText" dxfId="312" priority="181" operator="containsText" text="ALEMANIA">
      <formula>NOT(ISERROR(SEARCH("ALEMANIA",B16)))</formula>
    </cfRule>
    <cfRule type="containsText" dxfId="311" priority="182" operator="containsText" text="PAÍSES NÓRDICOS">
      <formula>NOT(ISERROR(SEARCH("PAÍSES NÓRDICOS",B16)))</formula>
    </cfRule>
    <cfRule type="containsText" dxfId="310" priority="183" operator="containsText" text="REINO UNIDO">
      <formula>NOT(ISERROR(SEARCH("REINO UNIDO",B16)))</formula>
    </cfRule>
    <cfRule type="containsText" dxfId="309" priority="184" operator="containsText" text="DINAMARCA">
      <formula>NOT(ISERROR(SEARCH("DINAMARCA",B16)))</formula>
    </cfRule>
    <cfRule type="containsText" dxfId="308" priority="185" operator="containsText" text="NORUEGA">
      <formula>NOT(ISERROR(SEARCH("NORUEGA",B16)))</formula>
    </cfRule>
    <cfRule type="containsText" dxfId="307" priority="186" operator="containsText" text="FINLANDIA">
      <formula>NOT(ISERROR(SEARCH("FINLANDIA",B16)))</formula>
    </cfRule>
    <cfRule type="containsText" dxfId="306" priority="187" operator="containsText" text="SUECIA">
      <formula>NOT(ISERROR(SEARCH("SUECIA",B16)))</formula>
    </cfRule>
  </conditionalFormatting>
  <conditionalFormatting sqref="B16">
    <cfRule type="containsText" dxfId="305" priority="154" operator="containsText" text="SUIZA">
      <formula>NOT(ISERROR(SEARCH("SUIZA",B16)))</formula>
    </cfRule>
    <cfRule type="containsText" dxfId="304" priority="155" operator="containsText" text="AUSTRIA">
      <formula>NOT(ISERROR(SEARCH("AUSTRIA",B16)))</formula>
    </cfRule>
    <cfRule type="containsText" dxfId="303" priority="156" operator="containsText" text="IRLANDA">
      <formula>NOT(ISERROR(SEARCH("IRLANDA",B16)))</formula>
    </cfRule>
    <cfRule type="containsText" dxfId="302" priority="157" operator="containsText" text="PAÍSES DEL ESTE">
      <formula>NOT(ISERROR(SEARCH("PAÍSES DEL ESTE",B16)))</formula>
    </cfRule>
    <cfRule type="containsText" dxfId="301" priority="158" operator="containsText" text="RUSIA">
      <formula>NOT(ISERROR(SEARCH("RUSIA",B16)))</formula>
    </cfRule>
    <cfRule type="containsText" dxfId="300" priority="159" operator="containsText" text="HOLANDA">
      <formula>NOT(ISERROR(SEARCH("HOLANDA",B16)))</formula>
    </cfRule>
    <cfRule type="containsText" dxfId="299" priority="160" operator="containsText" text="FRANCIA">
      <formula>NOT(ISERROR(SEARCH("FRANCIA",B16)))</formula>
    </cfRule>
    <cfRule type="containsText" dxfId="298" priority="161" operator="containsText" text="ITALIA">
      <formula>NOT(ISERROR(SEARCH("ITALIA",B16)))</formula>
    </cfRule>
    <cfRule type="containsText" dxfId="297" priority="162" operator="containsText" text="BÉLGICA">
      <formula>NOT(ISERROR(SEARCH("BÉLGICA",B16)))</formula>
    </cfRule>
    <cfRule type="containsText" dxfId="296" priority="163" operator="containsText" text="ESPAÑA">
      <formula>NOT(ISERROR(SEARCH("ESPAÑA",B16)))</formula>
    </cfRule>
    <cfRule type="containsText" dxfId="295" priority="164" operator="containsText" text="ALEMANIA">
      <formula>NOT(ISERROR(SEARCH("ALEMANIA",B16)))</formula>
    </cfRule>
    <cfRule type="containsText" dxfId="294" priority="165" operator="containsText" text="PAÍSES NÓRDICOS">
      <formula>NOT(ISERROR(SEARCH("PAÍSES NÓRDICOS",B16)))</formula>
    </cfRule>
    <cfRule type="containsText" dxfId="293" priority="166" operator="containsText" text="REINO UNIDO">
      <formula>NOT(ISERROR(SEARCH("REINO UNIDO",B16)))</formula>
    </cfRule>
    <cfRule type="containsText" dxfId="292" priority="167" operator="containsText" text="DINAMARCA">
      <formula>NOT(ISERROR(SEARCH("DINAMARCA",B16)))</formula>
    </cfRule>
    <cfRule type="containsText" dxfId="291" priority="168" operator="containsText" text="NORUEGA">
      <formula>NOT(ISERROR(SEARCH("NORUEGA",B16)))</formula>
    </cfRule>
    <cfRule type="containsText" dxfId="290" priority="169" operator="containsText" text="FINLANDIA">
      <formula>NOT(ISERROR(SEARCH("FINLANDIA",B16)))</formula>
    </cfRule>
    <cfRule type="containsText" dxfId="289" priority="170" operator="containsText" text="SUECIA">
      <formula>NOT(ISERROR(SEARCH("SUECIA",B16)))</formula>
    </cfRule>
  </conditionalFormatting>
  <conditionalFormatting sqref="B16">
    <cfRule type="containsText" dxfId="288" priority="137" operator="containsText" text="SUIZA">
      <formula>NOT(ISERROR(SEARCH("SUIZA",B16)))</formula>
    </cfRule>
    <cfRule type="containsText" dxfId="287" priority="138" operator="containsText" text="AUSTRIA">
      <formula>NOT(ISERROR(SEARCH("AUSTRIA",B16)))</formula>
    </cfRule>
    <cfRule type="containsText" dxfId="286" priority="139" operator="containsText" text="IRLANDA">
      <formula>NOT(ISERROR(SEARCH("IRLANDA",B16)))</formula>
    </cfRule>
    <cfRule type="containsText" dxfId="285" priority="140" operator="containsText" text="PAÍSES DEL ESTE">
      <formula>NOT(ISERROR(SEARCH("PAÍSES DEL ESTE",B16)))</formula>
    </cfRule>
    <cfRule type="containsText" dxfId="284" priority="141" operator="containsText" text="RUSIA">
      <formula>NOT(ISERROR(SEARCH("RUSIA",B16)))</formula>
    </cfRule>
    <cfRule type="containsText" dxfId="283" priority="142" operator="containsText" text="HOLANDA">
      <formula>NOT(ISERROR(SEARCH("HOLANDA",B16)))</formula>
    </cfRule>
    <cfRule type="containsText" dxfId="282" priority="143" operator="containsText" text="FRANCIA">
      <formula>NOT(ISERROR(SEARCH("FRANCIA",B16)))</formula>
    </cfRule>
    <cfRule type="containsText" dxfId="281" priority="144" operator="containsText" text="ITALIA">
      <formula>NOT(ISERROR(SEARCH("ITALIA",B16)))</formula>
    </cfRule>
    <cfRule type="containsText" dxfId="280" priority="145" operator="containsText" text="BÉLGICA">
      <formula>NOT(ISERROR(SEARCH("BÉLGICA",B16)))</formula>
    </cfRule>
    <cfRule type="containsText" dxfId="279" priority="146" operator="containsText" text="ESPAÑA">
      <formula>NOT(ISERROR(SEARCH("ESPAÑA",B16)))</formula>
    </cfRule>
    <cfRule type="containsText" dxfId="278" priority="147" operator="containsText" text="ALEMANIA">
      <formula>NOT(ISERROR(SEARCH("ALEMANIA",B16)))</formula>
    </cfRule>
    <cfRule type="containsText" dxfId="277" priority="148" operator="containsText" text="PAÍSES NÓRDICOS">
      <formula>NOT(ISERROR(SEARCH("PAÍSES NÓRDICOS",B16)))</formula>
    </cfRule>
    <cfRule type="containsText" dxfId="276" priority="149" operator="containsText" text="REINO UNIDO">
      <formula>NOT(ISERROR(SEARCH("REINO UNIDO",B16)))</formula>
    </cfRule>
    <cfRule type="containsText" dxfId="275" priority="150" operator="containsText" text="DINAMARCA">
      <formula>NOT(ISERROR(SEARCH("DINAMARCA",B16)))</formula>
    </cfRule>
    <cfRule type="containsText" dxfId="274" priority="151" operator="containsText" text="NORUEGA">
      <formula>NOT(ISERROR(SEARCH("NORUEGA",B16)))</formula>
    </cfRule>
    <cfRule type="containsText" dxfId="273" priority="152" operator="containsText" text="FINLANDIA">
      <formula>NOT(ISERROR(SEARCH("FINLANDIA",B16)))</formula>
    </cfRule>
    <cfRule type="containsText" dxfId="272" priority="153" operator="containsText" text="SUECIA">
      <formula>NOT(ISERROR(SEARCH("SUECIA",B16)))</formula>
    </cfRule>
  </conditionalFormatting>
  <conditionalFormatting sqref="B16">
    <cfRule type="containsText" dxfId="271" priority="120" operator="containsText" text="SUIZA">
      <formula>NOT(ISERROR(SEARCH("SUIZA",B16)))</formula>
    </cfRule>
    <cfRule type="containsText" dxfId="270" priority="121" operator="containsText" text="AUSTRIA">
      <formula>NOT(ISERROR(SEARCH("AUSTRIA",B16)))</formula>
    </cfRule>
    <cfRule type="containsText" dxfId="269" priority="122" operator="containsText" text="IRLANDA">
      <formula>NOT(ISERROR(SEARCH("IRLANDA",B16)))</formula>
    </cfRule>
    <cfRule type="containsText" dxfId="268" priority="123" operator="containsText" text="PAÍSES DEL ESTE">
      <formula>NOT(ISERROR(SEARCH("PAÍSES DEL ESTE",B16)))</formula>
    </cfRule>
    <cfRule type="containsText" dxfId="267" priority="124" operator="containsText" text="RUSIA">
      <formula>NOT(ISERROR(SEARCH("RUSIA",B16)))</formula>
    </cfRule>
    <cfRule type="containsText" dxfId="266" priority="125" operator="containsText" text="HOLANDA">
      <formula>NOT(ISERROR(SEARCH("HOLANDA",B16)))</formula>
    </cfRule>
    <cfRule type="containsText" dxfId="265" priority="126" operator="containsText" text="FRANCIA">
      <formula>NOT(ISERROR(SEARCH("FRANCIA",B16)))</formula>
    </cfRule>
    <cfRule type="containsText" dxfId="264" priority="127" operator="containsText" text="ITALIA">
      <formula>NOT(ISERROR(SEARCH("ITALIA",B16)))</formula>
    </cfRule>
    <cfRule type="containsText" dxfId="263" priority="128" operator="containsText" text="BÉLGICA">
      <formula>NOT(ISERROR(SEARCH("BÉLGICA",B16)))</formula>
    </cfRule>
    <cfRule type="containsText" dxfId="262" priority="129" operator="containsText" text="ESPAÑA">
      <formula>NOT(ISERROR(SEARCH("ESPAÑA",B16)))</formula>
    </cfRule>
    <cfRule type="containsText" dxfId="261" priority="130" operator="containsText" text="ALEMANIA">
      <formula>NOT(ISERROR(SEARCH("ALEMANIA",B16)))</formula>
    </cfRule>
    <cfRule type="containsText" dxfId="260" priority="131" operator="containsText" text="PAÍSES NÓRDICOS">
      <formula>NOT(ISERROR(SEARCH("PAÍSES NÓRDICOS",B16)))</formula>
    </cfRule>
    <cfRule type="containsText" dxfId="259" priority="132" operator="containsText" text="REINO UNIDO">
      <formula>NOT(ISERROR(SEARCH("REINO UNIDO",B16)))</formula>
    </cfRule>
    <cfRule type="containsText" dxfId="258" priority="133" operator="containsText" text="DINAMARCA">
      <formula>NOT(ISERROR(SEARCH("DINAMARCA",B16)))</formula>
    </cfRule>
    <cfRule type="containsText" dxfId="257" priority="134" operator="containsText" text="NORUEGA">
      <formula>NOT(ISERROR(SEARCH("NORUEGA",B16)))</formula>
    </cfRule>
    <cfRule type="containsText" dxfId="256" priority="135" operator="containsText" text="FINLANDIA">
      <formula>NOT(ISERROR(SEARCH("FINLANDIA",B16)))</formula>
    </cfRule>
    <cfRule type="containsText" dxfId="255" priority="136" operator="containsText" text="SUECIA">
      <formula>NOT(ISERROR(SEARCH("SUECIA",B16)))</formula>
    </cfRule>
  </conditionalFormatting>
  <conditionalFormatting sqref="B16">
    <cfRule type="containsText" dxfId="254" priority="103" operator="containsText" text="SUIZA">
      <formula>NOT(ISERROR(SEARCH("SUIZA",B16)))</formula>
    </cfRule>
    <cfRule type="containsText" dxfId="253" priority="104" operator="containsText" text="AUSTRIA">
      <formula>NOT(ISERROR(SEARCH("AUSTRIA",B16)))</formula>
    </cfRule>
    <cfRule type="containsText" dxfId="252" priority="105" operator="containsText" text="IRLANDA">
      <formula>NOT(ISERROR(SEARCH("IRLANDA",B16)))</formula>
    </cfRule>
    <cfRule type="containsText" dxfId="251" priority="106" operator="containsText" text="PAÍSES DEL ESTE">
      <formula>NOT(ISERROR(SEARCH("PAÍSES DEL ESTE",B16)))</formula>
    </cfRule>
    <cfRule type="containsText" dxfId="250" priority="107" operator="containsText" text="RUSIA">
      <formula>NOT(ISERROR(SEARCH("RUSIA",B16)))</formula>
    </cfRule>
    <cfRule type="containsText" dxfId="249" priority="108" operator="containsText" text="HOLANDA">
      <formula>NOT(ISERROR(SEARCH("HOLANDA",B16)))</formula>
    </cfRule>
    <cfRule type="containsText" dxfId="248" priority="109" operator="containsText" text="FRANCIA">
      <formula>NOT(ISERROR(SEARCH("FRANCIA",B16)))</formula>
    </cfRule>
    <cfRule type="containsText" dxfId="247" priority="110" operator="containsText" text="ITALIA">
      <formula>NOT(ISERROR(SEARCH("ITALIA",B16)))</formula>
    </cfRule>
    <cfRule type="containsText" dxfId="246" priority="111" operator="containsText" text="BÉLGICA">
      <formula>NOT(ISERROR(SEARCH("BÉLGICA",B16)))</formula>
    </cfRule>
    <cfRule type="containsText" dxfId="245" priority="112" operator="containsText" text="ESPAÑA">
      <formula>NOT(ISERROR(SEARCH("ESPAÑA",B16)))</formula>
    </cfRule>
    <cfRule type="containsText" dxfId="244" priority="113" operator="containsText" text="ALEMANIA">
      <formula>NOT(ISERROR(SEARCH("ALEMANIA",B16)))</formula>
    </cfRule>
    <cfRule type="containsText" dxfId="243" priority="114" operator="containsText" text="PAÍSES NÓRDICOS">
      <formula>NOT(ISERROR(SEARCH("PAÍSES NÓRDICOS",B16)))</formula>
    </cfRule>
    <cfRule type="containsText" dxfId="242" priority="115" operator="containsText" text="REINO UNIDO">
      <formula>NOT(ISERROR(SEARCH("REINO UNIDO",B16)))</formula>
    </cfRule>
    <cfRule type="containsText" dxfId="241" priority="116" operator="containsText" text="DINAMARCA">
      <formula>NOT(ISERROR(SEARCH("DINAMARCA",B16)))</formula>
    </cfRule>
    <cfRule type="containsText" dxfId="240" priority="117" operator="containsText" text="NORUEGA">
      <formula>NOT(ISERROR(SEARCH("NORUEGA",B16)))</formula>
    </cfRule>
    <cfRule type="containsText" dxfId="239" priority="118" operator="containsText" text="FINLANDIA">
      <formula>NOT(ISERROR(SEARCH("FINLANDIA",B16)))</formula>
    </cfRule>
    <cfRule type="containsText" dxfId="238" priority="119" operator="containsText" text="SUECIA">
      <formula>NOT(ISERROR(SEARCH("SUECIA",B16)))</formula>
    </cfRule>
  </conditionalFormatting>
  <conditionalFormatting sqref="B16">
    <cfRule type="containsText" dxfId="237" priority="86" operator="containsText" text="SUIZA">
      <formula>NOT(ISERROR(SEARCH("SUIZA",B16)))</formula>
    </cfRule>
    <cfRule type="containsText" dxfId="236" priority="87" operator="containsText" text="AUSTRIA">
      <formula>NOT(ISERROR(SEARCH("AUSTRIA",B16)))</formula>
    </cfRule>
    <cfRule type="containsText" dxfId="235" priority="88" operator="containsText" text="IRLANDA">
      <formula>NOT(ISERROR(SEARCH("IRLANDA",B16)))</formula>
    </cfRule>
    <cfRule type="containsText" dxfId="234" priority="89" operator="containsText" text="PAÍSES DEL ESTE">
      <formula>NOT(ISERROR(SEARCH("PAÍSES DEL ESTE",B16)))</formula>
    </cfRule>
    <cfRule type="containsText" dxfId="233" priority="90" operator="containsText" text="RUSIA">
      <formula>NOT(ISERROR(SEARCH("RUSIA",B16)))</formula>
    </cfRule>
    <cfRule type="containsText" dxfId="232" priority="91" operator="containsText" text="HOLANDA">
      <formula>NOT(ISERROR(SEARCH("HOLANDA",B16)))</formula>
    </cfRule>
    <cfRule type="containsText" dxfId="231" priority="92" operator="containsText" text="FRANCIA">
      <formula>NOT(ISERROR(SEARCH("FRANCIA",B16)))</formula>
    </cfRule>
    <cfRule type="containsText" dxfId="230" priority="93" operator="containsText" text="ITALIA">
      <formula>NOT(ISERROR(SEARCH("ITALIA",B16)))</formula>
    </cfRule>
    <cfRule type="containsText" dxfId="229" priority="94" operator="containsText" text="BÉLGICA">
      <formula>NOT(ISERROR(SEARCH("BÉLGICA",B16)))</formula>
    </cfRule>
    <cfRule type="containsText" dxfId="228" priority="95" operator="containsText" text="ESPAÑA">
      <formula>NOT(ISERROR(SEARCH("ESPAÑA",B16)))</formula>
    </cfRule>
    <cfRule type="containsText" dxfId="227" priority="96" operator="containsText" text="ALEMANIA">
      <formula>NOT(ISERROR(SEARCH("ALEMANIA",B16)))</formula>
    </cfRule>
    <cfRule type="containsText" dxfId="226" priority="97" operator="containsText" text="PAÍSES NÓRDICOS">
      <formula>NOT(ISERROR(SEARCH("PAÍSES NÓRDICOS",B16)))</formula>
    </cfRule>
    <cfRule type="containsText" dxfId="225" priority="98" operator="containsText" text="REINO UNIDO">
      <formula>NOT(ISERROR(SEARCH("REINO UNIDO",B16)))</formula>
    </cfRule>
    <cfRule type="containsText" dxfId="224" priority="99" operator="containsText" text="DINAMARCA">
      <formula>NOT(ISERROR(SEARCH("DINAMARCA",B16)))</formula>
    </cfRule>
    <cfRule type="containsText" dxfId="223" priority="100" operator="containsText" text="NORUEGA">
      <formula>NOT(ISERROR(SEARCH("NORUEGA",B16)))</formula>
    </cfRule>
    <cfRule type="containsText" dxfId="222" priority="101" operator="containsText" text="FINLANDIA">
      <formula>NOT(ISERROR(SEARCH("FINLANDIA",B16)))</formula>
    </cfRule>
    <cfRule type="containsText" dxfId="221" priority="102" operator="containsText" text="SUECIA">
      <formula>NOT(ISERROR(SEARCH("SUECIA",B16)))</formula>
    </cfRule>
  </conditionalFormatting>
  <conditionalFormatting sqref="B16">
    <cfRule type="containsText" dxfId="220" priority="69" operator="containsText" text="SUIZA">
      <formula>NOT(ISERROR(SEARCH("SUIZA",B16)))</formula>
    </cfRule>
    <cfRule type="containsText" dxfId="219" priority="70" operator="containsText" text="AUSTRIA">
      <formula>NOT(ISERROR(SEARCH("AUSTRIA",B16)))</formula>
    </cfRule>
    <cfRule type="containsText" dxfId="218" priority="71" operator="containsText" text="IRLANDA">
      <formula>NOT(ISERROR(SEARCH("IRLANDA",B16)))</formula>
    </cfRule>
    <cfRule type="containsText" dxfId="217" priority="72" operator="containsText" text="PAÍSES DEL ESTE">
      <formula>NOT(ISERROR(SEARCH("PAÍSES DEL ESTE",B16)))</formula>
    </cfRule>
    <cfRule type="containsText" dxfId="216" priority="73" operator="containsText" text="RUSIA">
      <formula>NOT(ISERROR(SEARCH("RUSIA",B16)))</formula>
    </cfRule>
    <cfRule type="containsText" dxfId="215" priority="74" operator="containsText" text="HOLANDA">
      <formula>NOT(ISERROR(SEARCH("HOLANDA",B16)))</formula>
    </cfRule>
    <cfRule type="containsText" dxfId="214" priority="75" operator="containsText" text="FRANCIA">
      <formula>NOT(ISERROR(SEARCH("FRANCIA",B16)))</formula>
    </cfRule>
    <cfRule type="containsText" dxfId="213" priority="76" operator="containsText" text="ITALIA">
      <formula>NOT(ISERROR(SEARCH("ITALIA",B16)))</formula>
    </cfRule>
    <cfRule type="containsText" dxfId="212" priority="77" operator="containsText" text="BÉLGICA">
      <formula>NOT(ISERROR(SEARCH("BÉLGICA",B16)))</formula>
    </cfRule>
    <cfRule type="containsText" dxfId="211" priority="78" operator="containsText" text="ESPAÑA">
      <formula>NOT(ISERROR(SEARCH("ESPAÑA",B16)))</formula>
    </cfRule>
    <cfRule type="containsText" dxfId="210" priority="79" operator="containsText" text="ALEMANIA">
      <formula>NOT(ISERROR(SEARCH("ALEMANIA",B16)))</formula>
    </cfRule>
    <cfRule type="containsText" dxfId="209" priority="80" operator="containsText" text="PAÍSES NÓRDICOS">
      <formula>NOT(ISERROR(SEARCH("PAÍSES NÓRDICOS",B16)))</formula>
    </cfRule>
    <cfRule type="containsText" dxfId="208" priority="81" operator="containsText" text="REINO UNIDO">
      <formula>NOT(ISERROR(SEARCH("REINO UNIDO",B16)))</formula>
    </cfRule>
    <cfRule type="containsText" dxfId="207" priority="82" operator="containsText" text="DINAMARCA">
      <formula>NOT(ISERROR(SEARCH("DINAMARCA",B16)))</formula>
    </cfRule>
    <cfRule type="containsText" dxfId="206" priority="83" operator="containsText" text="NORUEGA">
      <formula>NOT(ISERROR(SEARCH("NORUEGA",B16)))</formula>
    </cfRule>
    <cfRule type="containsText" dxfId="205" priority="84" operator="containsText" text="FINLANDIA">
      <formula>NOT(ISERROR(SEARCH("FINLANDIA",B16)))</formula>
    </cfRule>
    <cfRule type="containsText" dxfId="204" priority="85" operator="containsText" text="SUECIA">
      <formula>NOT(ISERROR(SEARCH("SUECIA",B16)))</formula>
    </cfRule>
  </conditionalFormatting>
  <conditionalFormatting sqref="B16">
    <cfRule type="containsText" dxfId="203" priority="52" operator="containsText" text="SUIZA">
      <formula>NOT(ISERROR(SEARCH("SUIZA",B16)))</formula>
    </cfRule>
    <cfRule type="containsText" dxfId="202" priority="53" operator="containsText" text="AUSTRIA">
      <formula>NOT(ISERROR(SEARCH("AUSTRIA",B16)))</formula>
    </cfRule>
    <cfRule type="containsText" dxfId="201" priority="54" operator="containsText" text="IRLANDA">
      <formula>NOT(ISERROR(SEARCH("IRLANDA",B16)))</formula>
    </cfRule>
    <cfRule type="containsText" dxfId="200" priority="55" operator="containsText" text="PAÍSES DEL ESTE">
      <formula>NOT(ISERROR(SEARCH("PAÍSES DEL ESTE",B16)))</formula>
    </cfRule>
    <cfRule type="containsText" dxfId="199" priority="56" operator="containsText" text="RUSIA">
      <formula>NOT(ISERROR(SEARCH("RUSIA",B16)))</formula>
    </cfRule>
    <cfRule type="containsText" dxfId="198" priority="57" operator="containsText" text="HOLANDA">
      <formula>NOT(ISERROR(SEARCH("HOLANDA",B16)))</formula>
    </cfRule>
    <cfRule type="containsText" dxfId="197" priority="58" operator="containsText" text="FRANCIA">
      <formula>NOT(ISERROR(SEARCH("FRANCIA",B16)))</formula>
    </cfRule>
    <cfRule type="containsText" dxfId="196" priority="59" operator="containsText" text="ITALIA">
      <formula>NOT(ISERROR(SEARCH("ITALIA",B16)))</formula>
    </cfRule>
    <cfRule type="containsText" dxfId="195" priority="60" operator="containsText" text="BÉLGICA">
      <formula>NOT(ISERROR(SEARCH("BÉLGICA",B16)))</formula>
    </cfRule>
    <cfRule type="containsText" dxfId="194" priority="61" operator="containsText" text="ESPAÑA">
      <formula>NOT(ISERROR(SEARCH("ESPAÑA",B16)))</formula>
    </cfRule>
    <cfRule type="containsText" dxfId="193" priority="62" operator="containsText" text="ALEMANIA">
      <formula>NOT(ISERROR(SEARCH("ALEMANIA",B16)))</formula>
    </cfRule>
    <cfRule type="containsText" dxfId="192" priority="63" operator="containsText" text="PAÍSES NÓRDICOS">
      <formula>NOT(ISERROR(SEARCH("PAÍSES NÓRDICOS",B16)))</formula>
    </cfRule>
    <cfRule type="containsText" dxfId="191" priority="64" operator="containsText" text="REINO UNIDO">
      <formula>NOT(ISERROR(SEARCH("REINO UNIDO",B16)))</formula>
    </cfRule>
    <cfRule type="containsText" dxfId="190" priority="65" operator="containsText" text="DINAMARCA">
      <formula>NOT(ISERROR(SEARCH("DINAMARCA",B16)))</formula>
    </cfRule>
    <cfRule type="containsText" dxfId="189" priority="66" operator="containsText" text="NORUEGA">
      <formula>NOT(ISERROR(SEARCH("NORUEGA",B16)))</formula>
    </cfRule>
    <cfRule type="containsText" dxfId="188" priority="67" operator="containsText" text="FINLANDIA">
      <formula>NOT(ISERROR(SEARCH("FINLANDIA",B16)))</formula>
    </cfRule>
    <cfRule type="containsText" dxfId="187" priority="68" operator="containsText" text="SUECIA">
      <formula>NOT(ISERROR(SEARCH("SUECIA",B16)))</formula>
    </cfRule>
  </conditionalFormatting>
  <conditionalFormatting sqref="B18">
    <cfRule type="containsText" dxfId="186" priority="35" operator="containsText" text="SUIZA">
      <formula>NOT(ISERROR(SEARCH("SUIZA",B18)))</formula>
    </cfRule>
    <cfRule type="containsText" dxfId="185" priority="36" operator="containsText" text="AUSTRIA">
      <formula>NOT(ISERROR(SEARCH("AUSTRIA",B18)))</formula>
    </cfRule>
    <cfRule type="containsText" dxfId="184" priority="37" operator="containsText" text="IRLANDA">
      <formula>NOT(ISERROR(SEARCH("IRLANDA",B18)))</formula>
    </cfRule>
    <cfRule type="containsText" dxfId="183" priority="38" operator="containsText" text="PAÍSES DEL ESTE">
      <formula>NOT(ISERROR(SEARCH("PAÍSES DEL ESTE",B18)))</formula>
    </cfRule>
    <cfRule type="containsText" dxfId="182" priority="39" operator="containsText" text="RUSIA">
      <formula>NOT(ISERROR(SEARCH("RUSIA",B18)))</formula>
    </cfRule>
    <cfRule type="containsText" dxfId="181" priority="40" operator="containsText" text="HOLANDA">
      <formula>NOT(ISERROR(SEARCH("HOLANDA",B18)))</formula>
    </cfRule>
    <cfRule type="containsText" dxfId="180" priority="41" operator="containsText" text="FRANCIA">
      <formula>NOT(ISERROR(SEARCH("FRANCIA",B18)))</formula>
    </cfRule>
    <cfRule type="containsText" dxfId="179" priority="42" operator="containsText" text="ITALIA">
      <formula>NOT(ISERROR(SEARCH("ITALIA",B18)))</formula>
    </cfRule>
    <cfRule type="containsText" dxfId="178" priority="43" operator="containsText" text="BÉLGICA">
      <formula>NOT(ISERROR(SEARCH("BÉLGICA",B18)))</formula>
    </cfRule>
    <cfRule type="containsText" dxfId="177" priority="44" operator="containsText" text="ESPAÑA">
      <formula>NOT(ISERROR(SEARCH("ESPAÑA",B18)))</formula>
    </cfRule>
    <cfRule type="containsText" dxfId="176" priority="45" operator="containsText" text="ALEMANIA">
      <formula>NOT(ISERROR(SEARCH("ALEMANIA",B18)))</formula>
    </cfRule>
    <cfRule type="containsText" dxfId="175" priority="46" operator="containsText" text="PAÍSES NÓRDICOS">
      <formula>NOT(ISERROR(SEARCH("PAÍSES NÓRDICOS",B18)))</formula>
    </cfRule>
    <cfRule type="containsText" dxfId="174" priority="47" operator="containsText" text="REINO UNIDO">
      <formula>NOT(ISERROR(SEARCH("REINO UNIDO",B18)))</formula>
    </cfRule>
    <cfRule type="containsText" dxfId="173" priority="48" operator="containsText" text="DINAMARCA">
      <formula>NOT(ISERROR(SEARCH("DINAMARCA",B18)))</formula>
    </cfRule>
    <cfRule type="containsText" dxfId="172" priority="49" operator="containsText" text="NORUEGA">
      <formula>NOT(ISERROR(SEARCH("NORUEGA",B18)))</formula>
    </cfRule>
    <cfRule type="containsText" dxfId="171" priority="50" operator="containsText" text="FINLANDIA">
      <formula>NOT(ISERROR(SEARCH("FINLANDIA",B18)))</formula>
    </cfRule>
    <cfRule type="containsText" dxfId="170" priority="51" operator="containsText" text="SUECIA">
      <formula>NOT(ISERROR(SEARCH("SUECIA",B18)))</formula>
    </cfRule>
  </conditionalFormatting>
  <conditionalFormatting sqref="B18">
    <cfRule type="containsText" dxfId="169" priority="18" operator="containsText" text="SUIZA">
      <formula>NOT(ISERROR(SEARCH("SUIZA",B18)))</formula>
    </cfRule>
    <cfRule type="containsText" dxfId="168" priority="19" operator="containsText" text="AUSTRIA">
      <formula>NOT(ISERROR(SEARCH("AUSTRIA",B18)))</formula>
    </cfRule>
    <cfRule type="containsText" dxfId="167" priority="20" operator="containsText" text="IRLANDA">
      <formula>NOT(ISERROR(SEARCH("IRLANDA",B18)))</formula>
    </cfRule>
    <cfRule type="containsText" dxfId="166" priority="21" operator="containsText" text="PAÍSES DEL ESTE">
      <formula>NOT(ISERROR(SEARCH("PAÍSES DEL ESTE",B18)))</formula>
    </cfRule>
    <cfRule type="containsText" dxfId="165" priority="22" operator="containsText" text="RUSIA">
      <formula>NOT(ISERROR(SEARCH("RUSIA",B18)))</formula>
    </cfRule>
    <cfRule type="containsText" dxfId="164" priority="23" operator="containsText" text="HOLANDA">
      <formula>NOT(ISERROR(SEARCH("HOLANDA",B18)))</formula>
    </cfRule>
    <cfRule type="containsText" dxfId="163" priority="24" operator="containsText" text="FRANCIA">
      <formula>NOT(ISERROR(SEARCH("FRANCIA",B18)))</formula>
    </cfRule>
    <cfRule type="containsText" dxfId="162" priority="25" operator="containsText" text="ITALIA">
      <formula>NOT(ISERROR(SEARCH("ITALIA",B18)))</formula>
    </cfRule>
    <cfRule type="containsText" dxfId="161" priority="26" operator="containsText" text="BÉLGICA">
      <formula>NOT(ISERROR(SEARCH("BÉLGICA",B18)))</formula>
    </cfRule>
    <cfRule type="containsText" dxfId="160" priority="27" operator="containsText" text="ESPAÑA">
      <formula>NOT(ISERROR(SEARCH("ESPAÑA",B18)))</formula>
    </cfRule>
    <cfRule type="containsText" dxfId="159" priority="28" operator="containsText" text="ALEMANIA">
      <formula>NOT(ISERROR(SEARCH("ALEMANIA",B18)))</formula>
    </cfRule>
    <cfRule type="containsText" dxfId="158" priority="29" operator="containsText" text="PAÍSES NÓRDICOS">
      <formula>NOT(ISERROR(SEARCH("PAÍSES NÓRDICOS",B18)))</formula>
    </cfRule>
    <cfRule type="containsText" dxfId="157" priority="30" operator="containsText" text="REINO UNIDO">
      <formula>NOT(ISERROR(SEARCH("REINO UNIDO",B18)))</formula>
    </cfRule>
    <cfRule type="containsText" dxfId="156" priority="31" operator="containsText" text="DINAMARCA">
      <formula>NOT(ISERROR(SEARCH("DINAMARCA",B18)))</formula>
    </cfRule>
    <cfRule type="containsText" dxfId="155" priority="32" operator="containsText" text="NORUEGA">
      <formula>NOT(ISERROR(SEARCH("NORUEGA",B18)))</formula>
    </cfRule>
    <cfRule type="containsText" dxfId="154" priority="33" operator="containsText" text="FINLANDIA">
      <formula>NOT(ISERROR(SEARCH("FINLANDIA",B18)))</formula>
    </cfRule>
    <cfRule type="containsText" dxfId="153" priority="34" operator="containsText" text="SUECIA">
      <formula>NOT(ISERROR(SEARCH("SUECIA",B18)))</formula>
    </cfRule>
  </conditionalFormatting>
  <conditionalFormatting sqref="B18">
    <cfRule type="containsText" dxfId="152" priority="1" operator="containsText" text="SUIZA">
      <formula>NOT(ISERROR(SEARCH("SUIZA",B18)))</formula>
    </cfRule>
    <cfRule type="containsText" dxfId="151" priority="2" operator="containsText" text="AUSTRIA">
      <formula>NOT(ISERROR(SEARCH("AUSTRIA",B18)))</formula>
    </cfRule>
    <cfRule type="containsText" dxfId="150" priority="3" operator="containsText" text="IRLANDA">
      <formula>NOT(ISERROR(SEARCH("IRLANDA",B18)))</formula>
    </cfRule>
    <cfRule type="containsText" dxfId="149" priority="4" operator="containsText" text="PAÍSES DEL ESTE">
      <formula>NOT(ISERROR(SEARCH("PAÍSES DEL ESTE",B18)))</formula>
    </cfRule>
    <cfRule type="containsText" dxfId="148" priority="5" operator="containsText" text="RUSIA">
      <formula>NOT(ISERROR(SEARCH("RUSIA",B18)))</formula>
    </cfRule>
    <cfRule type="containsText" dxfId="147" priority="6" operator="containsText" text="HOLANDA">
      <formula>NOT(ISERROR(SEARCH("HOLANDA",B18)))</formula>
    </cfRule>
    <cfRule type="containsText" dxfId="146" priority="7" operator="containsText" text="FRANCIA">
      <formula>NOT(ISERROR(SEARCH("FRANCIA",B18)))</formula>
    </cfRule>
    <cfRule type="containsText" dxfId="145" priority="8" operator="containsText" text="ITALIA">
      <formula>NOT(ISERROR(SEARCH("ITALIA",B18)))</formula>
    </cfRule>
    <cfRule type="containsText" dxfId="144" priority="9" operator="containsText" text="BÉLGICA">
      <formula>NOT(ISERROR(SEARCH("BÉLGICA",B18)))</formula>
    </cfRule>
    <cfRule type="containsText" dxfId="143" priority="10" operator="containsText" text="ESPAÑA">
      <formula>NOT(ISERROR(SEARCH("ESPAÑA",B18)))</formula>
    </cfRule>
    <cfRule type="containsText" dxfId="142" priority="11" operator="containsText" text="ALEMANIA">
      <formula>NOT(ISERROR(SEARCH("ALEMANIA",B18)))</formula>
    </cfRule>
    <cfRule type="containsText" dxfId="141" priority="12" operator="containsText" text="PAÍSES NÓRDICOS">
      <formula>NOT(ISERROR(SEARCH("PAÍSES NÓRDICOS",B18)))</formula>
    </cfRule>
    <cfRule type="containsText" dxfId="140" priority="13" operator="containsText" text="REINO UNIDO">
      <formula>NOT(ISERROR(SEARCH("REINO UNIDO",B18)))</formula>
    </cfRule>
    <cfRule type="containsText" dxfId="139" priority="14" operator="containsText" text="DINAMARCA">
      <formula>NOT(ISERROR(SEARCH("DINAMARCA",B18)))</formula>
    </cfRule>
    <cfRule type="containsText" dxfId="138" priority="15" operator="containsText" text="NORUEGA">
      <formula>NOT(ISERROR(SEARCH("NORUEGA",B18)))</formula>
    </cfRule>
    <cfRule type="containsText" dxfId="137" priority="16" operator="containsText" text="FINLANDIA">
      <formula>NOT(ISERROR(SEARCH("FINLANDIA",B18)))</formula>
    </cfRule>
    <cfRule type="containsText" dxfId="136" priority="17" operator="containsText" text="SUECIA">
      <formula>NOT(ISERROR(SEARCH("SUECIA",B18)))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0.7109375" style="2" customWidth="1"/>
    <col min="5" max="5" width="5.1406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1" t="s">
        <v>273</v>
      </c>
      <c r="C5" s="171"/>
      <c r="D5" s="171"/>
    </row>
    <row r="6" spans="2:5" ht="30" customHeight="1" x14ac:dyDescent="0.25">
      <c r="B6" s="237" t="s">
        <v>261</v>
      </c>
      <c r="C6" s="186" t="s">
        <v>97</v>
      </c>
      <c r="D6" s="186" t="s">
        <v>98</v>
      </c>
    </row>
    <row r="7" spans="2:5" ht="15" customHeight="1" x14ac:dyDescent="0.2">
      <c r="B7" s="238" t="str">
        <f>'Nacionalidades '!B7</f>
        <v>Reino Unido</v>
      </c>
      <c r="C7" s="249">
        <f>VLOOKUP(B7,'Nacionalidades '!$B$7:$D$29,2,FALSE)/'Nacionalidades '!$C$29</f>
        <v>0.3140494686320513</v>
      </c>
      <c r="D7" s="249">
        <f>VLOOKUP(B7,'Nacionalidades '!$B$7:$D$29,3,FALSE)/'Nacionalidades '!$D$29</f>
        <v>0.31517343161972089</v>
      </c>
      <c r="E7" s="250"/>
    </row>
    <row r="8" spans="2:5" ht="15" customHeight="1" x14ac:dyDescent="0.2">
      <c r="B8" s="238" t="str">
        <f>'Nacionalidades '!B8</f>
        <v>España</v>
      </c>
      <c r="C8" s="249">
        <f>VLOOKUP(B8,'Nacionalidades '!$B$7:$D$29,2,FALSE)/'Nacionalidades '!$C$29</f>
        <v>0.19751850163870927</v>
      </c>
      <c r="D8" s="249">
        <f>VLOOKUP(B8,'Nacionalidades '!$B$7:$D$29,3,FALSE)/'Nacionalidades '!$D$29</f>
        <v>0.18436143962642892</v>
      </c>
      <c r="E8" s="250"/>
    </row>
    <row r="9" spans="2:5" ht="15" customHeight="1" x14ac:dyDescent="0.2">
      <c r="B9" s="238" t="str">
        <f>'Nacionalidades '!B9</f>
        <v>Países Nórdicos</v>
      </c>
      <c r="C9" s="249">
        <f>VLOOKUP(B9,'Nacionalidades '!$B$7:$D$29,2,FALSE)/'Nacionalidades '!$C$29</f>
        <v>0.14592800571003986</v>
      </c>
      <c r="D9" s="249">
        <f>VLOOKUP(B9,'Nacionalidades '!$B$7:$D$29,3,FALSE)/'Nacionalidades '!$D$29</f>
        <v>0.15428264300415298</v>
      </c>
      <c r="E9" s="250"/>
    </row>
    <row r="10" spans="2:5" ht="15" customHeight="1" x14ac:dyDescent="0.2">
      <c r="B10" s="238" t="str">
        <f>'Nacionalidades '!B10</f>
        <v>Suecia</v>
      </c>
      <c r="C10" s="249">
        <f>VLOOKUP(B10,'Nacionalidades '!$B$7:$D$29,2,FALSE)/'Nacionalidades '!$C$29</f>
        <v>5.4446877330467873E-2</v>
      </c>
      <c r="D10" s="249">
        <f>VLOOKUP(B10,'Nacionalidades '!$B$7:$D$29,3,FALSE)/'Nacionalidades '!$D$29</f>
        <v>5.5720519024401262E-2</v>
      </c>
      <c r="E10" s="250"/>
    </row>
    <row r="11" spans="2:5" ht="15" customHeight="1" x14ac:dyDescent="0.2">
      <c r="B11" s="238" t="str">
        <f>'Nacionalidades '!B11</f>
        <v>Finlandia</v>
      </c>
      <c r="C11" s="249">
        <f>VLOOKUP(B11,'Nacionalidades '!$B$7:$D$29,2,FALSE)/'Nacionalidades '!$C$29</f>
        <v>3.6145205741489994E-2</v>
      </c>
      <c r="D11" s="249">
        <f>VLOOKUP(B11,'Nacionalidades '!$B$7:$D$29,3,FALSE)/'Nacionalidades '!$D$29</f>
        <v>3.788928947524442E-2</v>
      </c>
    </row>
    <row r="12" spans="2:5" ht="15" customHeight="1" x14ac:dyDescent="0.2">
      <c r="B12" s="238" t="str">
        <f>'Nacionalidades '!B12</f>
        <v>Noruega</v>
      </c>
      <c r="C12" s="249">
        <f>VLOOKUP(B12,'Nacionalidades '!$B$7:$D$29,2,FALSE)/'Nacionalidades '!$C$29</f>
        <v>2.9015144063120855E-2</v>
      </c>
      <c r="D12" s="249">
        <f>VLOOKUP(B12,'Nacionalidades '!$B$7:$D$29,3,FALSE)/'Nacionalidades '!$D$29</f>
        <v>3.5399191988774802E-2</v>
      </c>
    </row>
    <row r="13" spans="2:5" ht="15" customHeight="1" x14ac:dyDescent="0.2">
      <c r="B13" s="238" t="str">
        <f>'Nacionalidades '!B13</f>
        <v>Dinamarca</v>
      </c>
      <c r="C13" s="249">
        <f>VLOOKUP(B13,'Nacionalidades '!$B$7:$D$29,2,FALSE)/'Nacionalidades '!$C$29</f>
        <v>2.632077857496112E-2</v>
      </c>
      <c r="D13" s="249">
        <f>VLOOKUP(B13,'Nacionalidades '!$B$7:$D$29,3,FALSE)/'Nacionalidades '!$D$29</f>
        <v>2.5273642515732504E-2</v>
      </c>
    </row>
    <row r="14" spans="2:5" ht="15" customHeight="1" x14ac:dyDescent="0.2">
      <c r="B14" s="238" t="str">
        <f>'Nacionalidades '!B14</f>
        <v>Alemania</v>
      </c>
      <c r="C14" s="249">
        <f>VLOOKUP(B14,'Nacionalidades '!$B$7:$D$29,2,FALSE)/'Nacionalidades '!$C$29</f>
        <v>0.12783498066530677</v>
      </c>
      <c r="D14" s="249">
        <f>VLOOKUP(B14,'Nacionalidades '!$B$7:$D$29,3,FALSE)/'Nacionalidades '!$D$29</f>
        <v>0.12096064968393831</v>
      </c>
      <c r="E14" s="250"/>
    </row>
    <row r="15" spans="2:5" ht="15" customHeight="1" x14ac:dyDescent="0.2">
      <c r="B15" s="238" t="str">
        <f>'Nacionalidades '!B15</f>
        <v>Holanda</v>
      </c>
      <c r="C15" s="249">
        <f>VLOOKUP(B15,'Nacionalidades '!$B$7:$D$29,2,FALSE)/'Nacionalidades '!$C$29</f>
        <v>3.0032849066859817E-2</v>
      </c>
      <c r="D15" s="249">
        <f>VLOOKUP(B15,'Nacionalidades '!$B$7:$D$29,3,FALSE)/'Nacionalidades '!$D$29</f>
        <v>3.3598317913738733E-2</v>
      </c>
      <c r="E15" s="250"/>
    </row>
    <row r="16" spans="2:5" ht="15" customHeight="1" x14ac:dyDescent="0.2">
      <c r="B16" s="238" t="str">
        <f>'Nacionalidades '!B16</f>
        <v>Bélgica</v>
      </c>
      <c r="C16" s="249">
        <f>VLOOKUP(B16,'Nacionalidades '!$B$7:$D$29,2,FALSE)/'Nacionalidades '!$C$29</f>
        <v>2.8997444845664525E-2</v>
      </c>
      <c r="D16" s="249">
        <f>VLOOKUP(B16,'Nacionalidades '!$B$7:$D$29,3,FALSE)/'Nacionalidades '!$D$29</f>
        <v>3.0440171314189884E-2</v>
      </c>
      <c r="E16" s="250"/>
    </row>
    <row r="17" spans="2:11" ht="15" customHeight="1" x14ac:dyDescent="0.2">
      <c r="B17" s="238" t="str">
        <f>'Nacionalidades '!B17</f>
        <v>Francia</v>
      </c>
      <c r="C17" s="249">
        <f>VLOOKUP(B17,'Nacionalidades '!$B$7:$D$29,2,FALSE)/'Nacionalidades '!$C$29</f>
        <v>3.1583572811687471E-2</v>
      </c>
      <c r="D17" s="249">
        <f>VLOOKUP(B17,'Nacionalidades '!$B$7:$D$29,3,FALSE)/'Nacionalidades '!$D$29</f>
        <v>2.970330573145908E-2</v>
      </c>
      <c r="E17" s="250"/>
    </row>
    <row r="18" spans="2:11" ht="15" customHeight="1" x14ac:dyDescent="0.2">
      <c r="B18" s="238" t="str">
        <f>'Nacionalidades '!B18</f>
        <v>Rusia</v>
      </c>
      <c r="C18" s="249">
        <f>VLOOKUP(B18,'Nacionalidades '!$B$7:$D$29,2,FALSE)/'Nacionalidades '!$C$29</f>
        <v>2.2655679083234993E-2</v>
      </c>
      <c r="D18" s="249">
        <f>VLOOKUP(B18,'Nacionalidades '!$B$7:$D$29,3,FALSE)/'Nacionalidades '!$D$29</f>
        <v>2.936734019757032E-2</v>
      </c>
      <c r="E18" s="250"/>
    </row>
    <row r="19" spans="2:11" ht="15" customHeight="1" x14ac:dyDescent="0.2">
      <c r="B19" s="238" t="str">
        <f>'Nacionalidades '!B19</f>
        <v>Países del Este</v>
      </c>
      <c r="C19" s="249">
        <f>VLOOKUP(B19,'Nacionalidades '!$B$7:$D$29,2,FALSE)/'Nacionalidades '!$C$29</f>
        <v>1.8310521197706046E-2</v>
      </c>
      <c r="D19" s="249">
        <f>VLOOKUP(B19,'Nacionalidades '!$B$7:$D$29,3,FALSE)/'Nacionalidades '!$D$29</f>
        <v>1.9339192496957959E-2</v>
      </c>
      <c r="E19" s="250"/>
    </row>
    <row r="20" spans="2:11" ht="15" customHeight="1" x14ac:dyDescent="0.2">
      <c r="B20" s="238" t="str">
        <f>'Nacionalidades '!B20</f>
        <v>Italia</v>
      </c>
      <c r="C20" s="249">
        <f>VLOOKUP(B20,'Nacionalidades '!$B$7:$D$29,2,FALSE)/'Nacionalidades '!$C$29</f>
        <v>1.8632851177151126E-2</v>
      </c>
      <c r="D20" s="249">
        <f>VLOOKUP(B20,'Nacionalidades '!$B$7:$D$29,3,FALSE)/'Nacionalidades '!$D$29</f>
        <v>1.8281889199131571E-2</v>
      </c>
    </row>
    <row r="21" spans="2:11" ht="15" customHeight="1" x14ac:dyDescent="0.2">
      <c r="B21" s="238" t="str">
        <f>'Nacionalidades '!B21</f>
        <v>Irlanda</v>
      </c>
      <c r="C21" s="249">
        <f>VLOOKUP(B21,'Nacionalidades '!$B$7:$D$29,2,FALSE)/'Nacionalidades '!$C$29</f>
        <v>1.3207019918086661E-2</v>
      </c>
      <c r="D21" s="249">
        <f>VLOOKUP(B21,'Nacionalidades '!$B$7:$D$29,3,FALSE)/'Nacionalidades '!$D$29</f>
        <v>1.3636953950135939E-2</v>
      </c>
    </row>
    <row r="22" spans="2:11" ht="15" customHeight="1" x14ac:dyDescent="0.2">
      <c r="B22" s="238" t="str">
        <f>'Nacionalidades '!B22</f>
        <v>Suiza</v>
      </c>
      <c r="C22" s="249">
        <f>VLOOKUP(B22,'Nacionalidades '!$B$7:$D$29,2,FALSE)/'Nacionalidades '!$C$29</f>
        <v>8.4571626180274025E-3</v>
      </c>
      <c r="D22" s="249">
        <f>VLOOKUP(B22,'Nacionalidades '!$B$7:$D$29,3,FALSE)/'Nacionalidades '!$D$29</f>
        <v>1.0285415425617513E-2</v>
      </c>
    </row>
    <row r="23" spans="2:11" ht="15" customHeight="1" x14ac:dyDescent="0.2">
      <c r="B23" s="238" t="str">
        <f>'Nacionalidades '!B23</f>
        <v>Austria</v>
      </c>
      <c r="C23" s="249">
        <f>VLOOKUP(B23,'Nacionalidades '!$B$7:$D$29,2,FALSE)/'Nacionalidades '!$C$29</f>
        <v>7.2498717657658333E-3</v>
      </c>
      <c r="D23" s="249">
        <f>VLOOKUP(B23,'Nacionalidades '!$B$7:$D$29,3,FALSE)/'Nacionalidades '!$D$29</f>
        <v>7.1597360835453112E-3</v>
      </c>
    </row>
    <row r="24" spans="2:11" ht="15" customHeight="1" x14ac:dyDescent="0.2">
      <c r="B24" s="238" t="str">
        <f>'Nacionalidades '!B24</f>
        <v>Resto de Europa</v>
      </c>
      <c r="C24" s="249">
        <f>VLOOKUP(B24,'Nacionalidades '!$B$7:$D$29,2,FALSE)/'Nacionalidades '!$C$29</f>
        <v>1.8726793177496263E-2</v>
      </c>
      <c r="D24" s="249">
        <f>VLOOKUP(B24,'Nacionalidades '!$B$7:$D$29,3,FALSE)/'Nacionalidades '!$D$29</f>
        <v>1.8513394861138951E-2</v>
      </c>
    </row>
    <row r="25" spans="2:11" ht="15" customHeight="1" x14ac:dyDescent="0.2">
      <c r="B25" s="238" t="str">
        <f>'Nacionalidades '!B25</f>
        <v>Usa</v>
      </c>
      <c r="C25" s="249">
        <f>VLOOKUP(B25,'Nacionalidades '!$B$7:$D$29,2,FALSE)/'Nacionalidades '!$C$29</f>
        <v>2.6402467270913413E-3</v>
      </c>
      <c r="D25" s="249">
        <f>VLOOKUP(B25,'Nacionalidades '!$B$7:$D$29,3,FALSE)/'Nacionalidades '!$D$29</f>
        <v>2.7498355462827816E-3</v>
      </c>
    </row>
    <row r="26" spans="2:11" ht="15" customHeight="1" x14ac:dyDescent="0.2">
      <c r="B26" s="238" t="str">
        <f>'Nacionalidades '!B26</f>
        <v>Resto de América</v>
      </c>
      <c r="C26" s="249">
        <f>VLOOKUP(B26,'Nacionalidades '!$B$7:$D$29,2,FALSE)/'Nacionalidades '!$C$29</f>
        <v>3.0803445765343095E-3</v>
      </c>
      <c r="D26" s="249">
        <f>VLOOKUP(B26,'Nacionalidades '!$B$7:$D$29,3,FALSE)/'Nacionalidades '!$D$29</f>
        <v>2.8034771021137597E-3</v>
      </c>
    </row>
    <row r="27" spans="2:11" ht="15" customHeight="1" x14ac:dyDescent="0.2">
      <c r="B27" s="238" t="str">
        <f>'Nacionalidades '!B27</f>
        <v>Resto del Mundo</v>
      </c>
      <c r="C27" s="249">
        <f>VLOOKUP(B27,'Nacionalidades '!$B$7:$D$29,2,FALSE)/'Nacionalidades '!$C$29</f>
        <v>1.1094686388587001E-2</v>
      </c>
      <c r="D27" s="249">
        <f>VLOOKUP(B27,'Nacionalidades '!$B$7:$D$29,3,FALSE)/'Nacionalidades '!$D$29</f>
        <v>9.3428062438770994E-3</v>
      </c>
    </row>
    <row r="28" spans="2:11" ht="15" customHeight="1" x14ac:dyDescent="0.2">
      <c r="B28" s="251" t="s">
        <v>270</v>
      </c>
      <c r="C28" s="252">
        <f>VLOOKUP(B28,'Nacionalidades '!$B$7:$D$29,2,FALSE)/'Nacionalidades '!$C$29</f>
        <v>0.80248149836129068</v>
      </c>
      <c r="D28" s="252">
        <f>VLOOKUP(B28,'Nacionalidades '!$B$7:$D$29,3,FALSE)/'Nacionalidades '!$D$29</f>
        <v>0.81563856037357108</v>
      </c>
    </row>
    <row r="29" spans="2:11" ht="15" customHeight="1" x14ac:dyDescent="0.2">
      <c r="B29" s="126" t="s">
        <v>173</v>
      </c>
      <c r="C29" s="253">
        <f>'Nacionalidades '!C29/'Nacionalidades '!$C$29</f>
        <v>1</v>
      </c>
      <c r="D29" s="253">
        <f>'Nacionalidades '!D29/'Nacionalidades '!$C$29</f>
        <v>0.96447937241297854</v>
      </c>
    </row>
    <row r="30" spans="2:11" ht="30" customHeight="1" x14ac:dyDescent="0.25">
      <c r="B30" s="184" t="s">
        <v>274</v>
      </c>
      <c r="C30" s="184"/>
      <c r="D30" s="184"/>
      <c r="E30" s="17"/>
      <c r="F30" s="17"/>
      <c r="G30" s="17"/>
      <c r="H30" s="17"/>
      <c r="I30" s="17"/>
      <c r="J30" s="17"/>
      <c r="K30" s="17"/>
    </row>
  </sheetData>
  <mergeCells count="2">
    <mergeCell ref="B5:D5"/>
    <mergeCell ref="B30:D30"/>
  </mergeCells>
  <conditionalFormatting sqref="B7:B27">
    <cfRule type="containsText" dxfId="135" priority="1" operator="containsText" text="SUIZA">
      <formula>NOT(ISERROR(SEARCH("SUIZA",B7)))</formula>
    </cfRule>
    <cfRule type="containsText" dxfId="134" priority="2" operator="containsText" text="AUSTRIA">
      <formula>NOT(ISERROR(SEARCH("AUSTRIA",B7)))</formula>
    </cfRule>
    <cfRule type="containsText" dxfId="133" priority="3" operator="containsText" text="IRLANDA">
      <formula>NOT(ISERROR(SEARCH("IRLANDA",B7)))</formula>
    </cfRule>
    <cfRule type="containsText" dxfId="132" priority="4" operator="containsText" text="PAÍSES DEL ESTE">
      <formula>NOT(ISERROR(SEARCH("PAÍSES DEL ESTE",B7)))</formula>
    </cfRule>
    <cfRule type="containsText" dxfId="131" priority="5" operator="containsText" text="RUSIA">
      <formula>NOT(ISERROR(SEARCH("RUSIA",B7)))</formula>
    </cfRule>
    <cfRule type="containsText" dxfId="130" priority="6" operator="containsText" text="HOLANDA">
      <formula>NOT(ISERROR(SEARCH("HOLANDA",B7)))</formula>
    </cfRule>
    <cfRule type="containsText" dxfId="129" priority="7" operator="containsText" text="FRANCIA">
      <formula>NOT(ISERROR(SEARCH("FRANCIA",B7)))</formula>
    </cfRule>
    <cfRule type="containsText" dxfId="128" priority="8" operator="containsText" text="ITALIA">
      <formula>NOT(ISERROR(SEARCH("ITALIA",B7)))</formula>
    </cfRule>
    <cfRule type="containsText" dxfId="127" priority="9" operator="containsText" text="BÉLGICA">
      <formula>NOT(ISERROR(SEARCH("BÉLGICA",B7)))</formula>
    </cfRule>
    <cfRule type="containsText" dxfId="126" priority="10" operator="containsText" text="ESPAÑA">
      <formula>NOT(ISERROR(SEARCH("ESPAÑA",B7)))</formula>
    </cfRule>
    <cfRule type="containsText" dxfId="125" priority="11" operator="containsText" text="ALEMANIA">
      <formula>NOT(ISERROR(SEARCH("ALEMANIA",B7)))</formula>
    </cfRule>
    <cfRule type="containsText" dxfId="124" priority="12" operator="containsText" text="PAÍSES NÓRDICOS">
      <formula>NOT(ISERROR(SEARCH("PAÍSES NÓRDICOS",B7)))</formula>
    </cfRule>
    <cfRule type="containsText" dxfId="123" priority="13" operator="containsText" text="REINO UNIDO">
      <formula>NOT(ISERROR(SEARCH("REINO UNIDO",B7)))</formula>
    </cfRule>
    <cfRule type="containsText" dxfId="122" priority="14" operator="containsText" text="DINAMARCA">
      <formula>NOT(ISERROR(SEARCH("DINAMARCA",B7)))</formula>
    </cfRule>
    <cfRule type="containsText" dxfId="121" priority="15" operator="containsText" text="NORUEGA">
      <formula>NOT(ISERROR(SEARCH("NORUEGA",B7)))</formula>
    </cfRule>
    <cfRule type="containsText" dxfId="120" priority="16" operator="containsText" text="FINLANDIA">
      <formula>NOT(ISERROR(SEARCH("FINLANDIA",B7)))</formula>
    </cfRule>
    <cfRule type="containsText" dxfId="119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46" t="s">
        <v>84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6" t="s">
        <v>84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T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54" customWidth="1"/>
    <col min="2" max="2" width="16.140625" style="254" customWidth="1"/>
    <col min="3" max="16" width="10.7109375" style="254" customWidth="1"/>
    <col min="17" max="18" width="11.7109375" style="254" customWidth="1"/>
    <col min="19" max="19" width="3.85546875" style="254" customWidth="1"/>
    <col min="20" max="265" width="11.42578125" style="254"/>
    <col min="266" max="266" width="15.85546875" style="254" bestFit="1" customWidth="1"/>
    <col min="267" max="267" width="8.7109375" style="254" customWidth="1"/>
    <col min="268" max="268" width="11.28515625" style="254" customWidth="1"/>
    <col min="269" max="273" width="9.7109375" style="254" bestFit="1" customWidth="1"/>
    <col min="274" max="274" width="15.140625" style="254" customWidth="1"/>
    <col min="275" max="521" width="11.42578125" style="254"/>
    <col min="522" max="522" width="15.85546875" style="254" bestFit="1" customWidth="1"/>
    <col min="523" max="523" width="8.7109375" style="254" customWidth="1"/>
    <col min="524" max="524" width="11.28515625" style="254" customWidth="1"/>
    <col min="525" max="529" width="9.7109375" style="254" bestFit="1" customWidth="1"/>
    <col min="530" max="530" width="15.140625" style="254" customWidth="1"/>
    <col min="531" max="777" width="11.42578125" style="254"/>
    <col min="778" max="778" width="15.85546875" style="254" bestFit="1" customWidth="1"/>
    <col min="779" max="779" width="8.7109375" style="254" customWidth="1"/>
    <col min="780" max="780" width="11.28515625" style="254" customWidth="1"/>
    <col min="781" max="785" width="9.7109375" style="254" bestFit="1" customWidth="1"/>
    <col min="786" max="786" width="15.140625" style="254" customWidth="1"/>
    <col min="787" max="1033" width="11.42578125" style="254"/>
    <col min="1034" max="1034" width="15.85546875" style="254" bestFit="1" customWidth="1"/>
    <col min="1035" max="1035" width="8.7109375" style="254" customWidth="1"/>
    <col min="1036" max="1036" width="11.28515625" style="254" customWidth="1"/>
    <col min="1037" max="1041" width="9.7109375" style="254" bestFit="1" customWidth="1"/>
    <col min="1042" max="1042" width="15.140625" style="254" customWidth="1"/>
    <col min="1043" max="1289" width="11.42578125" style="254"/>
    <col min="1290" max="1290" width="15.85546875" style="254" bestFit="1" customWidth="1"/>
    <col min="1291" max="1291" width="8.7109375" style="254" customWidth="1"/>
    <col min="1292" max="1292" width="11.28515625" style="254" customWidth="1"/>
    <col min="1293" max="1297" width="9.7109375" style="254" bestFit="1" customWidth="1"/>
    <col min="1298" max="1298" width="15.140625" style="254" customWidth="1"/>
    <col min="1299" max="1545" width="11.42578125" style="254"/>
    <col min="1546" max="1546" width="15.85546875" style="254" bestFit="1" customWidth="1"/>
    <col min="1547" max="1547" width="8.7109375" style="254" customWidth="1"/>
    <col min="1548" max="1548" width="11.28515625" style="254" customWidth="1"/>
    <col min="1549" max="1553" width="9.7109375" style="254" bestFit="1" customWidth="1"/>
    <col min="1554" max="1554" width="15.140625" style="254" customWidth="1"/>
    <col min="1555" max="1801" width="11.42578125" style="254"/>
    <col min="1802" max="1802" width="15.85546875" style="254" bestFit="1" customWidth="1"/>
    <col min="1803" max="1803" width="8.7109375" style="254" customWidth="1"/>
    <col min="1804" max="1804" width="11.28515625" style="254" customWidth="1"/>
    <col min="1805" max="1809" width="9.7109375" style="254" bestFit="1" customWidth="1"/>
    <col min="1810" max="1810" width="15.140625" style="254" customWidth="1"/>
    <col min="1811" max="2057" width="11.42578125" style="254"/>
    <col min="2058" max="2058" width="15.85546875" style="254" bestFit="1" customWidth="1"/>
    <col min="2059" max="2059" width="8.7109375" style="254" customWidth="1"/>
    <col min="2060" max="2060" width="11.28515625" style="254" customWidth="1"/>
    <col min="2061" max="2065" width="9.7109375" style="254" bestFit="1" customWidth="1"/>
    <col min="2066" max="2066" width="15.140625" style="254" customWidth="1"/>
    <col min="2067" max="2313" width="11.42578125" style="254"/>
    <col min="2314" max="2314" width="15.85546875" style="254" bestFit="1" customWidth="1"/>
    <col min="2315" max="2315" width="8.7109375" style="254" customWidth="1"/>
    <col min="2316" max="2316" width="11.28515625" style="254" customWidth="1"/>
    <col min="2317" max="2321" width="9.7109375" style="254" bestFit="1" customWidth="1"/>
    <col min="2322" max="2322" width="15.140625" style="254" customWidth="1"/>
    <col min="2323" max="2569" width="11.42578125" style="254"/>
    <col min="2570" max="2570" width="15.85546875" style="254" bestFit="1" customWidth="1"/>
    <col min="2571" max="2571" width="8.7109375" style="254" customWidth="1"/>
    <col min="2572" max="2572" width="11.28515625" style="254" customWidth="1"/>
    <col min="2573" max="2577" width="9.7109375" style="254" bestFit="1" customWidth="1"/>
    <col min="2578" max="2578" width="15.140625" style="254" customWidth="1"/>
    <col min="2579" max="2825" width="11.42578125" style="254"/>
    <col min="2826" max="2826" width="15.85546875" style="254" bestFit="1" customWidth="1"/>
    <col min="2827" max="2827" width="8.7109375" style="254" customWidth="1"/>
    <col min="2828" max="2828" width="11.28515625" style="254" customWidth="1"/>
    <col min="2829" max="2833" width="9.7109375" style="254" bestFit="1" customWidth="1"/>
    <col min="2834" max="2834" width="15.140625" style="254" customWidth="1"/>
    <col min="2835" max="3081" width="11.42578125" style="254"/>
    <col min="3082" max="3082" width="15.85546875" style="254" bestFit="1" customWidth="1"/>
    <col min="3083" max="3083" width="8.7109375" style="254" customWidth="1"/>
    <col min="3084" max="3084" width="11.28515625" style="254" customWidth="1"/>
    <col min="3085" max="3089" width="9.7109375" style="254" bestFit="1" customWidth="1"/>
    <col min="3090" max="3090" width="15.140625" style="254" customWidth="1"/>
    <col min="3091" max="3337" width="11.42578125" style="254"/>
    <col min="3338" max="3338" width="15.85546875" style="254" bestFit="1" customWidth="1"/>
    <col min="3339" max="3339" width="8.7109375" style="254" customWidth="1"/>
    <col min="3340" max="3340" width="11.28515625" style="254" customWidth="1"/>
    <col min="3341" max="3345" width="9.7109375" style="254" bestFit="1" customWidth="1"/>
    <col min="3346" max="3346" width="15.140625" style="254" customWidth="1"/>
    <col min="3347" max="3593" width="11.42578125" style="254"/>
    <col min="3594" max="3594" width="15.85546875" style="254" bestFit="1" customWidth="1"/>
    <col min="3595" max="3595" width="8.7109375" style="254" customWidth="1"/>
    <col min="3596" max="3596" width="11.28515625" style="254" customWidth="1"/>
    <col min="3597" max="3601" width="9.7109375" style="254" bestFit="1" customWidth="1"/>
    <col min="3602" max="3602" width="15.140625" style="254" customWidth="1"/>
    <col min="3603" max="3849" width="11.42578125" style="254"/>
    <col min="3850" max="3850" width="15.85546875" style="254" bestFit="1" customWidth="1"/>
    <col min="3851" max="3851" width="8.7109375" style="254" customWidth="1"/>
    <col min="3852" max="3852" width="11.28515625" style="254" customWidth="1"/>
    <col min="3853" max="3857" width="9.7109375" style="254" bestFit="1" customWidth="1"/>
    <col min="3858" max="3858" width="15.140625" style="254" customWidth="1"/>
    <col min="3859" max="4105" width="11.42578125" style="254"/>
    <col min="4106" max="4106" width="15.85546875" style="254" bestFit="1" customWidth="1"/>
    <col min="4107" max="4107" width="8.7109375" style="254" customWidth="1"/>
    <col min="4108" max="4108" width="11.28515625" style="254" customWidth="1"/>
    <col min="4109" max="4113" width="9.7109375" style="254" bestFit="1" customWidth="1"/>
    <col min="4114" max="4114" width="15.140625" style="254" customWidth="1"/>
    <col min="4115" max="4361" width="11.42578125" style="254"/>
    <col min="4362" max="4362" width="15.85546875" style="254" bestFit="1" customWidth="1"/>
    <col min="4363" max="4363" width="8.7109375" style="254" customWidth="1"/>
    <col min="4364" max="4364" width="11.28515625" style="254" customWidth="1"/>
    <col min="4365" max="4369" width="9.7109375" style="254" bestFit="1" customWidth="1"/>
    <col min="4370" max="4370" width="15.140625" style="254" customWidth="1"/>
    <col min="4371" max="4617" width="11.42578125" style="254"/>
    <col min="4618" max="4618" width="15.85546875" style="254" bestFit="1" customWidth="1"/>
    <col min="4619" max="4619" width="8.7109375" style="254" customWidth="1"/>
    <col min="4620" max="4620" width="11.28515625" style="254" customWidth="1"/>
    <col min="4621" max="4625" width="9.7109375" style="254" bestFit="1" customWidth="1"/>
    <col min="4626" max="4626" width="15.140625" style="254" customWidth="1"/>
    <col min="4627" max="4873" width="11.42578125" style="254"/>
    <col min="4874" max="4874" width="15.85546875" style="254" bestFit="1" customWidth="1"/>
    <col min="4875" max="4875" width="8.7109375" style="254" customWidth="1"/>
    <col min="4876" max="4876" width="11.28515625" style="254" customWidth="1"/>
    <col min="4877" max="4881" width="9.7109375" style="254" bestFit="1" customWidth="1"/>
    <col min="4882" max="4882" width="15.140625" style="254" customWidth="1"/>
    <col min="4883" max="5129" width="11.42578125" style="254"/>
    <col min="5130" max="5130" width="15.85546875" style="254" bestFit="1" customWidth="1"/>
    <col min="5131" max="5131" width="8.7109375" style="254" customWidth="1"/>
    <col min="5132" max="5132" width="11.28515625" style="254" customWidth="1"/>
    <col min="5133" max="5137" width="9.7109375" style="254" bestFit="1" customWidth="1"/>
    <col min="5138" max="5138" width="15.140625" style="254" customWidth="1"/>
    <col min="5139" max="5385" width="11.42578125" style="254"/>
    <col min="5386" max="5386" width="15.85546875" style="254" bestFit="1" customWidth="1"/>
    <col min="5387" max="5387" width="8.7109375" style="254" customWidth="1"/>
    <col min="5388" max="5388" width="11.28515625" style="254" customWidth="1"/>
    <col min="5389" max="5393" width="9.7109375" style="254" bestFit="1" customWidth="1"/>
    <col min="5394" max="5394" width="15.140625" style="254" customWidth="1"/>
    <col min="5395" max="5641" width="11.42578125" style="254"/>
    <col min="5642" max="5642" width="15.85546875" style="254" bestFit="1" customWidth="1"/>
    <col min="5643" max="5643" width="8.7109375" style="254" customWidth="1"/>
    <col min="5644" max="5644" width="11.28515625" style="254" customWidth="1"/>
    <col min="5645" max="5649" width="9.7109375" style="254" bestFit="1" customWidth="1"/>
    <col min="5650" max="5650" width="15.140625" style="254" customWidth="1"/>
    <col min="5651" max="5897" width="11.42578125" style="254"/>
    <col min="5898" max="5898" width="15.85546875" style="254" bestFit="1" customWidth="1"/>
    <col min="5899" max="5899" width="8.7109375" style="254" customWidth="1"/>
    <col min="5900" max="5900" width="11.28515625" style="254" customWidth="1"/>
    <col min="5901" max="5905" width="9.7109375" style="254" bestFit="1" customWidth="1"/>
    <col min="5906" max="5906" width="15.140625" style="254" customWidth="1"/>
    <col min="5907" max="6153" width="11.42578125" style="254"/>
    <col min="6154" max="6154" width="15.85546875" style="254" bestFit="1" customWidth="1"/>
    <col min="6155" max="6155" width="8.7109375" style="254" customWidth="1"/>
    <col min="6156" max="6156" width="11.28515625" style="254" customWidth="1"/>
    <col min="6157" max="6161" width="9.7109375" style="254" bestFit="1" customWidth="1"/>
    <col min="6162" max="6162" width="15.140625" style="254" customWidth="1"/>
    <col min="6163" max="6409" width="11.42578125" style="254"/>
    <col min="6410" max="6410" width="15.85546875" style="254" bestFit="1" customWidth="1"/>
    <col min="6411" max="6411" width="8.7109375" style="254" customWidth="1"/>
    <col min="6412" max="6412" width="11.28515625" style="254" customWidth="1"/>
    <col min="6413" max="6417" width="9.7109375" style="254" bestFit="1" customWidth="1"/>
    <col min="6418" max="6418" width="15.140625" style="254" customWidth="1"/>
    <col min="6419" max="6665" width="11.42578125" style="254"/>
    <col min="6666" max="6666" width="15.85546875" style="254" bestFit="1" customWidth="1"/>
    <col min="6667" max="6667" width="8.7109375" style="254" customWidth="1"/>
    <col min="6668" max="6668" width="11.28515625" style="254" customWidth="1"/>
    <col min="6669" max="6673" width="9.7109375" style="254" bestFit="1" customWidth="1"/>
    <col min="6674" max="6674" width="15.140625" style="254" customWidth="1"/>
    <col min="6675" max="6921" width="11.42578125" style="254"/>
    <col min="6922" max="6922" width="15.85546875" style="254" bestFit="1" customWidth="1"/>
    <col min="6923" max="6923" width="8.7109375" style="254" customWidth="1"/>
    <col min="6924" max="6924" width="11.28515625" style="254" customWidth="1"/>
    <col min="6925" max="6929" width="9.7109375" style="254" bestFit="1" customWidth="1"/>
    <col min="6930" max="6930" width="15.140625" style="254" customWidth="1"/>
    <col min="6931" max="7177" width="11.42578125" style="254"/>
    <col min="7178" max="7178" width="15.85546875" style="254" bestFit="1" customWidth="1"/>
    <col min="7179" max="7179" width="8.7109375" style="254" customWidth="1"/>
    <col min="7180" max="7180" width="11.28515625" style="254" customWidth="1"/>
    <col min="7181" max="7185" width="9.7109375" style="254" bestFit="1" customWidth="1"/>
    <col min="7186" max="7186" width="15.140625" style="254" customWidth="1"/>
    <col min="7187" max="7433" width="11.42578125" style="254"/>
    <col min="7434" max="7434" width="15.85546875" style="254" bestFit="1" customWidth="1"/>
    <col min="7435" max="7435" width="8.7109375" style="254" customWidth="1"/>
    <col min="7436" max="7436" width="11.28515625" style="254" customWidth="1"/>
    <col min="7437" max="7441" width="9.7109375" style="254" bestFit="1" customWidth="1"/>
    <col min="7442" max="7442" width="15.140625" style="254" customWidth="1"/>
    <col min="7443" max="7689" width="11.42578125" style="254"/>
    <col min="7690" max="7690" width="15.85546875" style="254" bestFit="1" customWidth="1"/>
    <col min="7691" max="7691" width="8.7109375" style="254" customWidth="1"/>
    <col min="7692" max="7692" width="11.28515625" style="254" customWidth="1"/>
    <col min="7693" max="7697" width="9.7109375" style="254" bestFit="1" customWidth="1"/>
    <col min="7698" max="7698" width="15.140625" style="254" customWidth="1"/>
    <col min="7699" max="7945" width="11.42578125" style="254"/>
    <col min="7946" max="7946" width="15.85546875" style="254" bestFit="1" customWidth="1"/>
    <col min="7947" max="7947" width="8.7109375" style="254" customWidth="1"/>
    <col min="7948" max="7948" width="11.28515625" style="254" customWidth="1"/>
    <col min="7949" max="7953" width="9.7109375" style="254" bestFit="1" customWidth="1"/>
    <col min="7954" max="7954" width="15.140625" style="254" customWidth="1"/>
    <col min="7955" max="8201" width="11.42578125" style="254"/>
    <col min="8202" max="8202" width="15.85546875" style="254" bestFit="1" customWidth="1"/>
    <col min="8203" max="8203" width="8.7109375" style="254" customWidth="1"/>
    <col min="8204" max="8204" width="11.28515625" style="254" customWidth="1"/>
    <col min="8205" max="8209" width="9.7109375" style="254" bestFit="1" customWidth="1"/>
    <col min="8210" max="8210" width="15.140625" style="254" customWidth="1"/>
    <col min="8211" max="8457" width="11.42578125" style="254"/>
    <col min="8458" max="8458" width="15.85546875" style="254" bestFit="1" customWidth="1"/>
    <col min="8459" max="8459" width="8.7109375" style="254" customWidth="1"/>
    <col min="8460" max="8460" width="11.28515625" style="254" customWidth="1"/>
    <col min="8461" max="8465" width="9.7109375" style="254" bestFit="1" customWidth="1"/>
    <col min="8466" max="8466" width="15.140625" style="254" customWidth="1"/>
    <col min="8467" max="8713" width="11.42578125" style="254"/>
    <col min="8714" max="8714" width="15.85546875" style="254" bestFit="1" customWidth="1"/>
    <col min="8715" max="8715" width="8.7109375" style="254" customWidth="1"/>
    <col min="8716" max="8716" width="11.28515625" style="254" customWidth="1"/>
    <col min="8717" max="8721" width="9.7109375" style="254" bestFit="1" customWidth="1"/>
    <col min="8722" max="8722" width="15.140625" style="254" customWidth="1"/>
    <col min="8723" max="8969" width="11.42578125" style="254"/>
    <col min="8970" max="8970" width="15.85546875" style="254" bestFit="1" customWidth="1"/>
    <col min="8971" max="8971" width="8.7109375" style="254" customWidth="1"/>
    <col min="8972" max="8972" width="11.28515625" style="254" customWidth="1"/>
    <col min="8973" max="8977" width="9.7109375" style="254" bestFit="1" customWidth="1"/>
    <col min="8978" max="8978" width="15.140625" style="254" customWidth="1"/>
    <col min="8979" max="9225" width="11.42578125" style="254"/>
    <col min="9226" max="9226" width="15.85546875" style="254" bestFit="1" customWidth="1"/>
    <col min="9227" max="9227" width="8.7109375" style="254" customWidth="1"/>
    <col min="9228" max="9228" width="11.28515625" style="254" customWidth="1"/>
    <col min="9229" max="9233" width="9.7109375" style="254" bestFit="1" customWidth="1"/>
    <col min="9234" max="9234" width="15.140625" style="254" customWidth="1"/>
    <col min="9235" max="9481" width="11.42578125" style="254"/>
    <col min="9482" max="9482" width="15.85546875" style="254" bestFit="1" customWidth="1"/>
    <col min="9483" max="9483" width="8.7109375" style="254" customWidth="1"/>
    <col min="9484" max="9484" width="11.28515625" style="254" customWidth="1"/>
    <col min="9485" max="9489" width="9.7109375" style="254" bestFit="1" customWidth="1"/>
    <col min="9490" max="9490" width="15.140625" style="254" customWidth="1"/>
    <col min="9491" max="9737" width="11.42578125" style="254"/>
    <col min="9738" max="9738" width="15.85546875" style="254" bestFit="1" customWidth="1"/>
    <col min="9739" max="9739" width="8.7109375" style="254" customWidth="1"/>
    <col min="9740" max="9740" width="11.28515625" style="254" customWidth="1"/>
    <col min="9741" max="9745" width="9.7109375" style="254" bestFit="1" customWidth="1"/>
    <col min="9746" max="9746" width="15.140625" style="254" customWidth="1"/>
    <col min="9747" max="9993" width="11.42578125" style="254"/>
    <col min="9994" max="9994" width="15.85546875" style="254" bestFit="1" customWidth="1"/>
    <col min="9995" max="9995" width="8.7109375" style="254" customWidth="1"/>
    <col min="9996" max="9996" width="11.28515625" style="254" customWidth="1"/>
    <col min="9997" max="10001" width="9.7109375" style="254" bestFit="1" customWidth="1"/>
    <col min="10002" max="10002" width="15.140625" style="254" customWidth="1"/>
    <col min="10003" max="10249" width="11.42578125" style="254"/>
    <col min="10250" max="10250" width="15.85546875" style="254" bestFit="1" customWidth="1"/>
    <col min="10251" max="10251" width="8.7109375" style="254" customWidth="1"/>
    <col min="10252" max="10252" width="11.28515625" style="254" customWidth="1"/>
    <col min="10253" max="10257" width="9.7109375" style="254" bestFit="1" customWidth="1"/>
    <col min="10258" max="10258" width="15.140625" style="254" customWidth="1"/>
    <col min="10259" max="10505" width="11.42578125" style="254"/>
    <col min="10506" max="10506" width="15.85546875" style="254" bestFit="1" customWidth="1"/>
    <col min="10507" max="10507" width="8.7109375" style="254" customWidth="1"/>
    <col min="10508" max="10508" width="11.28515625" style="254" customWidth="1"/>
    <col min="10509" max="10513" width="9.7109375" style="254" bestFit="1" customWidth="1"/>
    <col min="10514" max="10514" width="15.140625" style="254" customWidth="1"/>
    <col min="10515" max="10761" width="11.42578125" style="254"/>
    <col min="10762" max="10762" width="15.85546875" style="254" bestFit="1" customWidth="1"/>
    <col min="10763" max="10763" width="8.7109375" style="254" customWidth="1"/>
    <col min="10764" max="10764" width="11.28515625" style="254" customWidth="1"/>
    <col min="10765" max="10769" width="9.7109375" style="254" bestFit="1" customWidth="1"/>
    <col min="10770" max="10770" width="15.140625" style="254" customWidth="1"/>
    <col min="10771" max="11017" width="11.42578125" style="254"/>
    <col min="11018" max="11018" width="15.85546875" style="254" bestFit="1" customWidth="1"/>
    <col min="11019" max="11019" width="8.7109375" style="254" customWidth="1"/>
    <col min="11020" max="11020" width="11.28515625" style="254" customWidth="1"/>
    <col min="11021" max="11025" width="9.7109375" style="254" bestFit="1" customWidth="1"/>
    <col min="11026" max="11026" width="15.140625" style="254" customWidth="1"/>
    <col min="11027" max="11273" width="11.42578125" style="254"/>
    <col min="11274" max="11274" width="15.85546875" style="254" bestFit="1" customWidth="1"/>
    <col min="11275" max="11275" width="8.7109375" style="254" customWidth="1"/>
    <col min="11276" max="11276" width="11.28515625" style="254" customWidth="1"/>
    <col min="11277" max="11281" width="9.7109375" style="254" bestFit="1" customWidth="1"/>
    <col min="11282" max="11282" width="15.140625" style="254" customWidth="1"/>
    <col min="11283" max="11529" width="11.42578125" style="254"/>
    <col min="11530" max="11530" width="15.85546875" style="254" bestFit="1" customWidth="1"/>
    <col min="11531" max="11531" width="8.7109375" style="254" customWidth="1"/>
    <col min="11532" max="11532" width="11.28515625" style="254" customWidth="1"/>
    <col min="11533" max="11537" width="9.7109375" style="254" bestFit="1" customWidth="1"/>
    <col min="11538" max="11538" width="15.140625" style="254" customWidth="1"/>
    <col min="11539" max="11785" width="11.42578125" style="254"/>
    <col min="11786" max="11786" width="15.85546875" style="254" bestFit="1" customWidth="1"/>
    <col min="11787" max="11787" width="8.7109375" style="254" customWidth="1"/>
    <col min="11788" max="11788" width="11.28515625" style="254" customWidth="1"/>
    <col min="11789" max="11793" width="9.7109375" style="254" bestFit="1" customWidth="1"/>
    <col min="11794" max="11794" width="15.140625" style="254" customWidth="1"/>
    <col min="11795" max="12041" width="11.42578125" style="254"/>
    <col min="12042" max="12042" width="15.85546875" style="254" bestFit="1" customWidth="1"/>
    <col min="12043" max="12043" width="8.7109375" style="254" customWidth="1"/>
    <col min="12044" max="12044" width="11.28515625" style="254" customWidth="1"/>
    <col min="12045" max="12049" width="9.7109375" style="254" bestFit="1" customWidth="1"/>
    <col min="12050" max="12050" width="15.140625" style="254" customWidth="1"/>
    <col min="12051" max="12297" width="11.42578125" style="254"/>
    <col min="12298" max="12298" width="15.85546875" style="254" bestFit="1" customWidth="1"/>
    <col min="12299" max="12299" width="8.7109375" style="254" customWidth="1"/>
    <col min="12300" max="12300" width="11.28515625" style="254" customWidth="1"/>
    <col min="12301" max="12305" width="9.7109375" style="254" bestFit="1" customWidth="1"/>
    <col min="12306" max="12306" width="15.140625" style="254" customWidth="1"/>
    <col min="12307" max="12553" width="11.42578125" style="254"/>
    <col min="12554" max="12554" width="15.85546875" style="254" bestFit="1" customWidth="1"/>
    <col min="12555" max="12555" width="8.7109375" style="254" customWidth="1"/>
    <col min="12556" max="12556" width="11.28515625" style="254" customWidth="1"/>
    <col min="12557" max="12561" width="9.7109375" style="254" bestFit="1" customWidth="1"/>
    <col min="12562" max="12562" width="15.140625" style="254" customWidth="1"/>
    <col min="12563" max="12809" width="11.42578125" style="254"/>
    <col min="12810" max="12810" width="15.85546875" style="254" bestFit="1" customWidth="1"/>
    <col min="12811" max="12811" width="8.7109375" style="254" customWidth="1"/>
    <col min="12812" max="12812" width="11.28515625" style="254" customWidth="1"/>
    <col min="12813" max="12817" width="9.7109375" style="254" bestFit="1" customWidth="1"/>
    <col min="12818" max="12818" width="15.140625" style="254" customWidth="1"/>
    <col min="12819" max="13065" width="11.42578125" style="254"/>
    <col min="13066" max="13066" width="15.85546875" style="254" bestFit="1" customWidth="1"/>
    <col min="13067" max="13067" width="8.7109375" style="254" customWidth="1"/>
    <col min="13068" max="13068" width="11.28515625" style="254" customWidth="1"/>
    <col min="13069" max="13073" width="9.7109375" style="254" bestFit="1" customWidth="1"/>
    <col min="13074" max="13074" width="15.140625" style="254" customWidth="1"/>
    <col min="13075" max="13321" width="11.42578125" style="254"/>
    <col min="13322" max="13322" width="15.85546875" style="254" bestFit="1" customWidth="1"/>
    <col min="13323" max="13323" width="8.7109375" style="254" customWidth="1"/>
    <col min="13324" max="13324" width="11.28515625" style="254" customWidth="1"/>
    <col min="13325" max="13329" width="9.7109375" style="254" bestFit="1" customWidth="1"/>
    <col min="13330" max="13330" width="15.140625" style="254" customWidth="1"/>
    <col min="13331" max="13577" width="11.42578125" style="254"/>
    <col min="13578" max="13578" width="15.85546875" style="254" bestFit="1" customWidth="1"/>
    <col min="13579" max="13579" width="8.7109375" style="254" customWidth="1"/>
    <col min="13580" max="13580" width="11.28515625" style="254" customWidth="1"/>
    <col min="13581" max="13585" width="9.7109375" style="254" bestFit="1" customWidth="1"/>
    <col min="13586" max="13586" width="15.140625" style="254" customWidth="1"/>
    <col min="13587" max="13833" width="11.42578125" style="254"/>
    <col min="13834" max="13834" width="15.85546875" style="254" bestFit="1" customWidth="1"/>
    <col min="13835" max="13835" width="8.7109375" style="254" customWidth="1"/>
    <col min="13836" max="13836" width="11.28515625" style="254" customWidth="1"/>
    <col min="13837" max="13841" width="9.7109375" style="254" bestFit="1" customWidth="1"/>
    <col min="13842" max="13842" width="15.140625" style="254" customWidth="1"/>
    <col min="13843" max="14089" width="11.42578125" style="254"/>
    <col min="14090" max="14090" width="15.85546875" style="254" bestFit="1" customWidth="1"/>
    <col min="14091" max="14091" width="8.7109375" style="254" customWidth="1"/>
    <col min="14092" max="14092" width="11.28515625" style="254" customWidth="1"/>
    <col min="14093" max="14097" width="9.7109375" style="254" bestFit="1" customWidth="1"/>
    <col min="14098" max="14098" width="15.140625" style="254" customWidth="1"/>
    <col min="14099" max="14345" width="11.42578125" style="254"/>
    <col min="14346" max="14346" width="15.85546875" style="254" bestFit="1" customWidth="1"/>
    <col min="14347" max="14347" width="8.7109375" style="254" customWidth="1"/>
    <col min="14348" max="14348" width="11.28515625" style="254" customWidth="1"/>
    <col min="14349" max="14353" width="9.7109375" style="254" bestFit="1" customWidth="1"/>
    <col min="14354" max="14354" width="15.140625" style="254" customWidth="1"/>
    <col min="14355" max="14601" width="11.42578125" style="254"/>
    <col min="14602" max="14602" width="15.85546875" style="254" bestFit="1" customWidth="1"/>
    <col min="14603" max="14603" width="8.7109375" style="254" customWidth="1"/>
    <col min="14604" max="14604" width="11.28515625" style="254" customWidth="1"/>
    <col min="14605" max="14609" width="9.7109375" style="254" bestFit="1" customWidth="1"/>
    <col min="14610" max="14610" width="15.140625" style="254" customWidth="1"/>
    <col min="14611" max="14857" width="11.42578125" style="254"/>
    <col min="14858" max="14858" width="15.85546875" style="254" bestFit="1" customWidth="1"/>
    <col min="14859" max="14859" width="8.7109375" style="254" customWidth="1"/>
    <col min="14860" max="14860" width="11.28515625" style="254" customWidth="1"/>
    <col min="14861" max="14865" width="9.7109375" style="254" bestFit="1" customWidth="1"/>
    <col min="14866" max="14866" width="15.140625" style="254" customWidth="1"/>
    <col min="14867" max="15113" width="11.42578125" style="254"/>
    <col min="15114" max="15114" width="15.85546875" style="254" bestFit="1" customWidth="1"/>
    <col min="15115" max="15115" width="8.7109375" style="254" customWidth="1"/>
    <col min="15116" max="15116" width="11.28515625" style="254" customWidth="1"/>
    <col min="15117" max="15121" width="9.7109375" style="254" bestFit="1" customWidth="1"/>
    <col min="15122" max="15122" width="15.140625" style="254" customWidth="1"/>
    <col min="15123" max="15369" width="11.42578125" style="254"/>
    <col min="15370" max="15370" width="15.85546875" style="254" bestFit="1" customWidth="1"/>
    <col min="15371" max="15371" width="8.7109375" style="254" customWidth="1"/>
    <col min="15372" max="15372" width="11.28515625" style="254" customWidth="1"/>
    <col min="15373" max="15377" width="9.7109375" style="254" bestFit="1" customWidth="1"/>
    <col min="15378" max="15378" width="15.140625" style="254" customWidth="1"/>
    <col min="15379" max="15625" width="11.42578125" style="254"/>
    <col min="15626" max="15626" width="15.85546875" style="254" bestFit="1" customWidth="1"/>
    <col min="15627" max="15627" width="8.7109375" style="254" customWidth="1"/>
    <col min="15628" max="15628" width="11.28515625" style="254" customWidth="1"/>
    <col min="15629" max="15633" width="9.7109375" style="254" bestFit="1" customWidth="1"/>
    <col min="15634" max="15634" width="15.140625" style="254" customWidth="1"/>
    <col min="15635" max="15881" width="11.42578125" style="254"/>
    <col min="15882" max="15882" width="15.85546875" style="254" bestFit="1" customWidth="1"/>
    <col min="15883" max="15883" width="8.7109375" style="254" customWidth="1"/>
    <col min="15884" max="15884" width="11.28515625" style="254" customWidth="1"/>
    <col min="15885" max="15889" width="9.7109375" style="254" bestFit="1" customWidth="1"/>
    <col min="15890" max="15890" width="15.140625" style="254" customWidth="1"/>
    <col min="15891" max="16137" width="11.42578125" style="254"/>
    <col min="16138" max="16138" width="15.85546875" style="254" bestFit="1" customWidth="1"/>
    <col min="16139" max="16139" width="8.7109375" style="254" customWidth="1"/>
    <col min="16140" max="16140" width="11.28515625" style="254" customWidth="1"/>
    <col min="16141" max="16145" width="9.7109375" style="254" bestFit="1" customWidth="1"/>
    <col min="16146" max="16146" width="15.140625" style="254" customWidth="1"/>
    <col min="16147" max="16384" width="11.42578125" style="254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255" t="s">
        <v>275</v>
      </c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</row>
    <row r="6" spans="2:18" ht="18" customHeight="1" x14ac:dyDescent="0.25">
      <c r="B6" s="171" t="s">
        <v>98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</row>
    <row r="7" spans="2:18" ht="15" customHeight="1" x14ac:dyDescent="0.25">
      <c r="B7" s="256" t="s">
        <v>261</v>
      </c>
      <c r="C7" s="257" t="s">
        <v>173</v>
      </c>
      <c r="D7" s="257" t="s">
        <v>48</v>
      </c>
      <c r="E7" s="258" t="s">
        <v>276</v>
      </c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6" t="s">
        <v>277</v>
      </c>
      <c r="R7" s="256" t="s">
        <v>48</v>
      </c>
    </row>
    <row r="8" spans="2:18" ht="15" customHeight="1" x14ac:dyDescent="0.25">
      <c r="B8" s="256"/>
      <c r="C8" s="257"/>
      <c r="D8" s="257"/>
      <c r="E8" s="172" t="s">
        <v>171</v>
      </c>
      <c r="F8" s="172" t="s">
        <v>278</v>
      </c>
      <c r="G8" s="174" t="s">
        <v>279</v>
      </c>
      <c r="H8" s="174" t="s">
        <v>278</v>
      </c>
      <c r="I8" s="172" t="s">
        <v>280</v>
      </c>
      <c r="J8" s="172" t="s">
        <v>278</v>
      </c>
      <c r="K8" s="174" t="s">
        <v>281</v>
      </c>
      <c r="L8" s="174" t="s">
        <v>278</v>
      </c>
      <c r="M8" s="172" t="s">
        <v>282</v>
      </c>
      <c r="N8" s="172" t="s">
        <v>278</v>
      </c>
      <c r="O8" s="174" t="s">
        <v>283</v>
      </c>
      <c r="P8" s="174" t="s">
        <v>278</v>
      </c>
      <c r="Q8" s="256"/>
      <c r="R8" s="256"/>
    </row>
    <row r="9" spans="2:18" ht="15" customHeight="1" x14ac:dyDescent="0.2">
      <c r="B9" s="238" t="s">
        <v>110</v>
      </c>
      <c r="C9" s="259">
        <v>893083</v>
      </c>
      <c r="D9" s="260">
        <v>-3.2068817521285986E-2</v>
      </c>
      <c r="E9" s="261">
        <v>496710</v>
      </c>
      <c r="F9" s="262">
        <v>2.4795127627441849E-2</v>
      </c>
      <c r="G9" s="259">
        <v>102160</v>
      </c>
      <c r="H9" s="260">
        <v>0.2049585412169892</v>
      </c>
      <c r="I9" s="261">
        <v>303553</v>
      </c>
      <c r="J9" s="262">
        <v>4.085102441799604E-3</v>
      </c>
      <c r="K9" s="259">
        <v>80618</v>
      </c>
      <c r="L9" s="260">
        <v>1.578781578781574E-2</v>
      </c>
      <c r="M9" s="261">
        <v>4534</v>
      </c>
      <c r="N9" s="262">
        <v>-0.57732823715857184</v>
      </c>
      <c r="O9" s="259">
        <v>5845</v>
      </c>
      <c r="P9" s="260">
        <v>-0.22056274169889323</v>
      </c>
      <c r="Q9" s="261">
        <v>396373</v>
      </c>
      <c r="R9" s="262">
        <v>-9.4997488469793168E-2</v>
      </c>
    </row>
    <row r="10" spans="2:18" ht="15" customHeight="1" x14ac:dyDescent="0.2">
      <c r="B10" s="238" t="s">
        <v>262</v>
      </c>
      <c r="C10" s="259">
        <v>522411</v>
      </c>
      <c r="D10" s="260">
        <v>-9.9766330177527007E-2</v>
      </c>
      <c r="E10" s="261">
        <v>414442</v>
      </c>
      <c r="F10" s="262">
        <v>-0.10049788820738537</v>
      </c>
      <c r="G10" s="259">
        <v>53868</v>
      </c>
      <c r="H10" s="260">
        <v>8.1057215677617478E-2</v>
      </c>
      <c r="I10" s="261">
        <v>236794</v>
      </c>
      <c r="J10" s="262">
        <v>-0.12299492968596648</v>
      </c>
      <c r="K10" s="259">
        <v>89970</v>
      </c>
      <c r="L10" s="260">
        <v>-0.12262053362459047</v>
      </c>
      <c r="M10" s="261">
        <v>25126</v>
      </c>
      <c r="N10" s="262">
        <v>-0.19201209119850793</v>
      </c>
      <c r="O10" s="259">
        <v>8684</v>
      </c>
      <c r="P10" s="260">
        <v>0.19400522480406979</v>
      </c>
      <c r="Q10" s="261">
        <v>107969</v>
      </c>
      <c r="R10" s="262">
        <v>-9.6947139511542324E-2</v>
      </c>
    </row>
    <row r="11" spans="2:18" ht="15" customHeight="1" x14ac:dyDescent="0.2">
      <c r="B11" s="238" t="s">
        <v>113</v>
      </c>
      <c r="C11" s="259">
        <v>437179</v>
      </c>
      <c r="D11" s="260">
        <v>1.9697528071018322E-2</v>
      </c>
      <c r="E11" s="261">
        <v>192861</v>
      </c>
      <c r="F11" s="262">
        <v>0.11308558467567398</v>
      </c>
      <c r="G11" s="259">
        <v>22333</v>
      </c>
      <c r="H11" s="260">
        <v>0.22648141029161395</v>
      </c>
      <c r="I11" s="261">
        <v>115108</v>
      </c>
      <c r="J11" s="262">
        <v>8.7299038407042895E-2</v>
      </c>
      <c r="K11" s="259">
        <v>45594</v>
      </c>
      <c r="L11" s="260">
        <v>8.6295625655198771E-2</v>
      </c>
      <c r="M11" s="261">
        <v>9295</v>
      </c>
      <c r="N11" s="262">
        <v>0.39438943894389444</v>
      </c>
      <c r="O11" s="259">
        <v>531</v>
      </c>
      <c r="P11" s="260">
        <v>-4.1516245487364656E-2</v>
      </c>
      <c r="Q11" s="261">
        <v>244318</v>
      </c>
      <c r="R11" s="262">
        <v>-4.3641644517687261E-2</v>
      </c>
    </row>
    <row r="12" spans="2:18" ht="15" customHeight="1" x14ac:dyDescent="0.2">
      <c r="B12" s="238" t="s">
        <v>117</v>
      </c>
      <c r="C12" s="259">
        <v>107364</v>
      </c>
      <c r="D12" s="260">
        <v>1.1017571614215571E-2</v>
      </c>
      <c r="E12" s="261">
        <v>44913</v>
      </c>
      <c r="F12" s="262">
        <v>0.1026194977045638</v>
      </c>
      <c r="G12" s="259">
        <v>5166</v>
      </c>
      <c r="H12" s="260">
        <v>0.11408238084968736</v>
      </c>
      <c r="I12" s="261">
        <v>26945</v>
      </c>
      <c r="J12" s="262">
        <v>0.123223143940973</v>
      </c>
      <c r="K12" s="259">
        <v>12467</v>
      </c>
      <c r="L12" s="260">
        <v>8.6638194020744352E-2</v>
      </c>
      <c r="M12" s="261">
        <v>239</v>
      </c>
      <c r="N12" s="262">
        <v>-0.51717171717171717</v>
      </c>
      <c r="O12" s="259">
        <v>96</v>
      </c>
      <c r="P12" s="260">
        <v>-0.30935251798561147</v>
      </c>
      <c r="Q12" s="261">
        <v>62451</v>
      </c>
      <c r="R12" s="262">
        <v>-4.5981576816730541E-2</v>
      </c>
    </row>
    <row r="13" spans="2:18" ht="15" customHeight="1" x14ac:dyDescent="0.2">
      <c r="B13" s="238" t="s">
        <v>114</v>
      </c>
      <c r="C13" s="259">
        <v>157891</v>
      </c>
      <c r="D13" s="260">
        <v>-1.2959165812307716E-2</v>
      </c>
      <c r="E13" s="261">
        <v>71983</v>
      </c>
      <c r="F13" s="262">
        <v>9.0288085789585359E-2</v>
      </c>
      <c r="G13" s="259">
        <v>9256</v>
      </c>
      <c r="H13" s="260">
        <v>0.47647152655925984</v>
      </c>
      <c r="I13" s="261">
        <v>46774</v>
      </c>
      <c r="J13" s="262">
        <v>2.3994045273435738E-2</v>
      </c>
      <c r="K13" s="259">
        <v>14944</v>
      </c>
      <c r="L13" s="260">
        <v>0.14285714285714279</v>
      </c>
      <c r="M13" s="261">
        <v>860</v>
      </c>
      <c r="N13" s="262">
        <v>-4.4444444444444398E-2</v>
      </c>
      <c r="O13" s="259">
        <v>149</v>
      </c>
      <c r="P13" s="260">
        <v>0.50505050505050497</v>
      </c>
      <c r="Q13" s="261">
        <v>85908</v>
      </c>
      <c r="R13" s="262">
        <v>-8.5520853292457066E-2</v>
      </c>
    </row>
    <row r="14" spans="2:18" ht="15" customHeight="1" x14ac:dyDescent="0.2">
      <c r="B14" s="238" t="s">
        <v>115</v>
      </c>
      <c r="C14" s="259">
        <v>100308</v>
      </c>
      <c r="D14" s="260">
        <v>0.17668864228233572</v>
      </c>
      <c r="E14" s="261">
        <v>42471</v>
      </c>
      <c r="F14" s="262">
        <v>0.2570963445315968</v>
      </c>
      <c r="G14" s="259">
        <v>5003</v>
      </c>
      <c r="H14" s="260">
        <v>-1.4575536734291905E-2</v>
      </c>
      <c r="I14" s="261">
        <v>22243</v>
      </c>
      <c r="J14" s="262">
        <v>0.20675998263888884</v>
      </c>
      <c r="K14" s="259">
        <v>10331</v>
      </c>
      <c r="L14" s="260">
        <v>9.7757942832855216E-2</v>
      </c>
      <c r="M14" s="261">
        <v>4773</v>
      </c>
      <c r="N14" s="262">
        <v>5.4067114093959727</v>
      </c>
      <c r="O14" s="259">
        <v>121</v>
      </c>
      <c r="P14" s="260">
        <v>8.3333333333333037E-3</v>
      </c>
      <c r="Q14" s="261">
        <v>57837</v>
      </c>
      <c r="R14" s="262">
        <v>0.12389965216377452</v>
      </c>
    </row>
    <row r="15" spans="2:18" ht="15" customHeight="1" x14ac:dyDescent="0.2">
      <c r="B15" s="238" t="s">
        <v>116</v>
      </c>
      <c r="C15" s="259">
        <v>71616</v>
      </c>
      <c r="D15" s="260">
        <v>-7.3891115996379209E-2</v>
      </c>
      <c r="E15" s="261">
        <v>33494</v>
      </c>
      <c r="F15" s="262">
        <v>2.3436306413664454E-2</v>
      </c>
      <c r="G15" s="259">
        <v>2908</v>
      </c>
      <c r="H15" s="260">
        <v>0.30637915543575911</v>
      </c>
      <c r="I15" s="261">
        <v>19146</v>
      </c>
      <c r="J15" s="262">
        <v>7.7615804581527614E-2</v>
      </c>
      <c r="K15" s="259">
        <v>7852</v>
      </c>
      <c r="L15" s="260">
        <v>-1.9970044932601128E-2</v>
      </c>
      <c r="M15" s="261">
        <v>3423</v>
      </c>
      <c r="N15" s="262">
        <v>-0.24370304904993367</v>
      </c>
      <c r="O15" s="259">
        <v>165</v>
      </c>
      <c r="P15" s="260">
        <v>-0.15816326530612246</v>
      </c>
      <c r="Q15" s="261">
        <v>38122</v>
      </c>
      <c r="R15" s="262">
        <v>-0.14530412752505439</v>
      </c>
    </row>
    <row r="16" spans="2:18" ht="15" customHeight="1" x14ac:dyDescent="0.2">
      <c r="B16" s="238" t="s">
        <v>108</v>
      </c>
      <c r="C16" s="259">
        <v>342757</v>
      </c>
      <c r="D16" s="260">
        <v>-8.7385542778178671E-2</v>
      </c>
      <c r="E16" s="261">
        <v>281577</v>
      </c>
      <c r="F16" s="262">
        <v>-8.6948062686654226E-2</v>
      </c>
      <c r="G16" s="259">
        <v>46329</v>
      </c>
      <c r="H16" s="260">
        <v>9.178960267709857E-2</v>
      </c>
      <c r="I16" s="261">
        <v>172467</v>
      </c>
      <c r="J16" s="262">
        <v>-0.13803995262061008</v>
      </c>
      <c r="K16" s="259">
        <v>55987</v>
      </c>
      <c r="L16" s="260">
        <v>-4.5470044668735277E-2</v>
      </c>
      <c r="M16" s="261">
        <v>4735</v>
      </c>
      <c r="N16" s="262">
        <v>-0.14746128916096513</v>
      </c>
      <c r="O16" s="259">
        <v>2059</v>
      </c>
      <c r="P16" s="260">
        <v>0.23886883273164861</v>
      </c>
      <c r="Q16" s="261">
        <v>61180</v>
      </c>
      <c r="R16" s="262">
        <v>-8.9393623671598199E-2</v>
      </c>
    </row>
    <row r="17" spans="2:20" ht="15" customHeight="1" x14ac:dyDescent="0.2">
      <c r="B17" s="238" t="s">
        <v>106</v>
      </c>
      <c r="C17" s="259">
        <v>95205</v>
      </c>
      <c r="D17" s="260">
        <v>7.8981368149054765E-2</v>
      </c>
      <c r="E17" s="261">
        <v>55113</v>
      </c>
      <c r="F17" s="262">
        <v>5.8684544162280528E-2</v>
      </c>
      <c r="G17" s="259">
        <v>7846</v>
      </c>
      <c r="H17" s="260">
        <v>0.19804550313024882</v>
      </c>
      <c r="I17" s="261">
        <v>35402</v>
      </c>
      <c r="J17" s="262">
        <v>6.4177713650163781E-2</v>
      </c>
      <c r="K17" s="259">
        <v>10225</v>
      </c>
      <c r="L17" s="260">
        <v>-5.1660174364681843E-2</v>
      </c>
      <c r="M17" s="261">
        <v>1190</v>
      </c>
      <c r="N17" s="262">
        <v>0.1258278145695364</v>
      </c>
      <c r="O17" s="259">
        <v>450</v>
      </c>
      <c r="P17" s="260">
        <v>0.11662531017369737</v>
      </c>
      <c r="Q17" s="261">
        <v>40092</v>
      </c>
      <c r="R17" s="262">
        <v>0.10818729614682954</v>
      </c>
    </row>
    <row r="18" spans="2:20" ht="15" customHeight="1" x14ac:dyDescent="0.2">
      <c r="B18" s="238" t="s">
        <v>109</v>
      </c>
      <c r="C18" s="259">
        <v>84168</v>
      </c>
      <c r="D18" s="260">
        <v>-9.2939046469523223E-2</v>
      </c>
      <c r="E18" s="261">
        <v>59647</v>
      </c>
      <c r="F18" s="262">
        <v>-5.1264514076666101E-2</v>
      </c>
      <c r="G18" s="259">
        <v>7565</v>
      </c>
      <c r="H18" s="260">
        <v>0.18092413362472692</v>
      </c>
      <c r="I18" s="261">
        <v>34232</v>
      </c>
      <c r="J18" s="262">
        <v>-5.7125543987219696E-2</v>
      </c>
      <c r="K18" s="259">
        <v>9481</v>
      </c>
      <c r="L18" s="260">
        <v>-0.23577301305819764</v>
      </c>
      <c r="M18" s="261">
        <v>7053</v>
      </c>
      <c r="N18" s="262">
        <v>5.205847255369922E-2</v>
      </c>
      <c r="O18" s="259">
        <v>1316</v>
      </c>
      <c r="P18" s="260">
        <v>0.25572519083969469</v>
      </c>
      <c r="Q18" s="261">
        <v>24521</v>
      </c>
      <c r="R18" s="262">
        <v>-0.18050264019784779</v>
      </c>
    </row>
    <row r="19" spans="2:20" ht="15" customHeight="1" x14ac:dyDescent="0.2">
      <c r="B19" s="238" t="s">
        <v>107</v>
      </c>
      <c r="C19" s="259">
        <v>86256</v>
      </c>
      <c r="D19" s="260">
        <v>1.2465666596239267E-2</v>
      </c>
      <c r="E19" s="261">
        <v>70390</v>
      </c>
      <c r="F19" s="262">
        <v>1.2732896913891123E-2</v>
      </c>
      <c r="G19" s="259">
        <v>15664</v>
      </c>
      <c r="H19" s="260">
        <v>0.21974770285002343</v>
      </c>
      <c r="I19" s="261">
        <v>47977</v>
      </c>
      <c r="J19" s="262">
        <v>-3.9922356519651037E-2</v>
      </c>
      <c r="K19" s="259">
        <v>5700</v>
      </c>
      <c r="L19" s="260">
        <v>1.8402715740575282E-2</v>
      </c>
      <c r="M19" s="261">
        <v>740</v>
      </c>
      <c r="N19" s="262">
        <v>-0.12322274881516593</v>
      </c>
      <c r="O19" s="259">
        <v>309</v>
      </c>
      <c r="P19" s="260">
        <v>0.23599999999999999</v>
      </c>
      <c r="Q19" s="261">
        <v>15866</v>
      </c>
      <c r="R19" s="262">
        <v>1.1281789789024055E-2</v>
      </c>
    </row>
    <row r="20" spans="2:20" ht="15" customHeight="1" x14ac:dyDescent="0.2">
      <c r="B20" s="238" t="s">
        <v>112</v>
      </c>
      <c r="C20" s="259">
        <v>51804</v>
      </c>
      <c r="D20" s="260">
        <v>-5.3687229417459736E-2</v>
      </c>
      <c r="E20" s="261">
        <v>38606</v>
      </c>
      <c r="F20" s="262">
        <v>-2.9878125392637234E-2</v>
      </c>
      <c r="G20" s="259">
        <v>4349</v>
      </c>
      <c r="H20" s="260">
        <v>-0.10917656698074563</v>
      </c>
      <c r="I20" s="261">
        <v>23547</v>
      </c>
      <c r="J20" s="262">
        <v>-2.2986598066470298E-2</v>
      </c>
      <c r="K20" s="259">
        <v>8565</v>
      </c>
      <c r="L20" s="260">
        <v>1.7341727045967481E-2</v>
      </c>
      <c r="M20" s="261">
        <v>1369</v>
      </c>
      <c r="N20" s="262">
        <v>-0.23434004474272929</v>
      </c>
      <c r="O20" s="259">
        <v>776</v>
      </c>
      <c r="P20" s="260">
        <v>0.28264462809917346</v>
      </c>
      <c r="Q20" s="261">
        <v>13198</v>
      </c>
      <c r="R20" s="262">
        <v>-0.11707251806261709</v>
      </c>
    </row>
    <row r="21" spans="2:20" ht="15" customHeight="1" x14ac:dyDescent="0.2">
      <c r="B21" s="238" t="s">
        <v>264</v>
      </c>
      <c r="C21" s="259">
        <v>83216</v>
      </c>
      <c r="D21" s="260">
        <v>0.2502028184249272</v>
      </c>
      <c r="E21" s="261">
        <v>49358</v>
      </c>
      <c r="F21" s="262">
        <v>0.38579891624785922</v>
      </c>
      <c r="G21" s="259">
        <v>15369</v>
      </c>
      <c r="H21" s="260">
        <v>0.42675454883030084</v>
      </c>
      <c r="I21" s="261">
        <v>24246</v>
      </c>
      <c r="J21" s="262">
        <v>0.33425049526744433</v>
      </c>
      <c r="K21" s="259">
        <v>7513</v>
      </c>
      <c r="L21" s="260">
        <v>0.58669482576557552</v>
      </c>
      <c r="M21" s="261">
        <v>718</v>
      </c>
      <c r="N21" s="262">
        <v>0.10291858678955457</v>
      </c>
      <c r="O21" s="259">
        <v>1512</v>
      </c>
      <c r="P21" s="260">
        <v>0.17482517482517479</v>
      </c>
      <c r="Q21" s="261">
        <v>33858</v>
      </c>
      <c r="R21" s="262">
        <v>9.4134755210858012E-2</v>
      </c>
    </row>
    <row r="22" spans="2:20" ht="15" customHeight="1" x14ac:dyDescent="0.2">
      <c r="B22" s="238" t="s">
        <v>265</v>
      </c>
      <c r="C22" s="259">
        <v>54800</v>
      </c>
      <c r="D22" s="260">
        <v>1.8663097628076386E-2</v>
      </c>
      <c r="E22" s="261">
        <v>35731</v>
      </c>
      <c r="F22" s="262">
        <v>2.2316958026951994E-2</v>
      </c>
      <c r="G22" s="259">
        <v>5205</v>
      </c>
      <c r="H22" s="260">
        <v>0.20765661252900225</v>
      </c>
      <c r="I22" s="261">
        <v>22642</v>
      </c>
      <c r="J22" s="262">
        <v>9.6517991186013896E-2</v>
      </c>
      <c r="K22" s="259">
        <v>6203</v>
      </c>
      <c r="L22" s="260">
        <v>-0.18925630636518098</v>
      </c>
      <c r="M22" s="261">
        <v>1475</v>
      </c>
      <c r="N22" s="262">
        <v>-0.1394399066511085</v>
      </c>
      <c r="O22" s="259">
        <v>206</v>
      </c>
      <c r="P22" s="260">
        <v>-0.67145135566188197</v>
      </c>
      <c r="Q22" s="261">
        <v>19069</v>
      </c>
      <c r="R22" s="262">
        <v>1.1886442027062794E-2</v>
      </c>
    </row>
    <row r="23" spans="2:20" ht="15" customHeight="1" x14ac:dyDescent="0.2">
      <c r="B23" s="238" t="s">
        <v>111</v>
      </c>
      <c r="C23" s="259">
        <v>38642</v>
      </c>
      <c r="D23" s="260">
        <v>-4.1234987887222019E-3</v>
      </c>
      <c r="E23" s="261">
        <v>23347</v>
      </c>
      <c r="F23" s="262">
        <v>0.12450630960408438</v>
      </c>
      <c r="G23" s="259">
        <v>5469</v>
      </c>
      <c r="H23" s="260">
        <v>9.3362654938024869E-2</v>
      </c>
      <c r="I23" s="261">
        <v>11955</v>
      </c>
      <c r="J23" s="262">
        <v>0.10336871250576829</v>
      </c>
      <c r="K23" s="259">
        <v>5313</v>
      </c>
      <c r="L23" s="260">
        <v>0.21969696969696972</v>
      </c>
      <c r="M23" s="261">
        <v>507</v>
      </c>
      <c r="N23" s="262">
        <v>-1.1695906432748537E-2</v>
      </c>
      <c r="O23" s="259">
        <v>103</v>
      </c>
      <c r="P23" s="260">
        <v>0.83928571428571419</v>
      </c>
      <c r="Q23" s="261">
        <v>15295</v>
      </c>
      <c r="R23" s="262">
        <v>-0.15216186252771624</v>
      </c>
    </row>
    <row r="24" spans="2:20" ht="15" customHeight="1" x14ac:dyDescent="0.2">
      <c r="B24" s="238" t="s">
        <v>118</v>
      </c>
      <c r="C24" s="259">
        <v>29145</v>
      </c>
      <c r="D24" s="260">
        <v>0.17297862921077001</v>
      </c>
      <c r="E24" s="261">
        <v>22360</v>
      </c>
      <c r="F24" s="262">
        <v>0.14619643223293011</v>
      </c>
      <c r="G24" s="259">
        <v>7071</v>
      </c>
      <c r="H24" s="260">
        <v>0.23209618400418197</v>
      </c>
      <c r="I24" s="261">
        <v>10414</v>
      </c>
      <c r="J24" s="262">
        <v>7.7273197475949074E-2</v>
      </c>
      <c r="K24" s="259">
        <v>3675</v>
      </c>
      <c r="L24" s="260">
        <v>0.2594242631939685</v>
      </c>
      <c r="M24" s="261">
        <v>907</v>
      </c>
      <c r="N24" s="262">
        <v>-5.026178010471205E-2</v>
      </c>
      <c r="O24" s="259">
        <v>293</v>
      </c>
      <c r="P24" s="260">
        <v>0.27947598253275108</v>
      </c>
      <c r="Q24" s="261">
        <v>6785</v>
      </c>
      <c r="R24" s="262">
        <v>0.27083723543734783</v>
      </c>
    </row>
    <row r="25" spans="2:20" ht="15" customHeight="1" x14ac:dyDescent="0.2">
      <c r="B25" s="238" t="s">
        <v>119</v>
      </c>
      <c r="C25" s="259">
        <v>20288</v>
      </c>
      <c r="D25" s="260">
        <v>-4.7511737089201866E-2</v>
      </c>
      <c r="E25" s="261">
        <v>15122</v>
      </c>
      <c r="F25" s="262">
        <v>-7.7758126486552448E-2</v>
      </c>
      <c r="G25" s="259">
        <v>3514</v>
      </c>
      <c r="H25" s="260">
        <v>9.2661691542288649E-2</v>
      </c>
      <c r="I25" s="261">
        <v>8858</v>
      </c>
      <c r="J25" s="262">
        <v>-0.13512985744971684</v>
      </c>
      <c r="K25" s="259">
        <v>2338</v>
      </c>
      <c r="L25" s="260">
        <v>-8.4931506849315053E-2</v>
      </c>
      <c r="M25" s="261">
        <v>284</v>
      </c>
      <c r="N25" s="262">
        <v>6.7669172932330879E-2</v>
      </c>
      <c r="O25" s="259">
        <v>128</v>
      </c>
      <c r="P25" s="260">
        <v>8.4745762711864403E-2</v>
      </c>
      <c r="Q25" s="261">
        <v>5166</v>
      </c>
      <c r="R25" s="262">
        <v>5.3640628186824468E-2</v>
      </c>
    </row>
    <row r="26" spans="2:20" ht="15" customHeight="1" x14ac:dyDescent="0.2">
      <c r="B26" s="238" t="s">
        <v>266</v>
      </c>
      <c r="C26" s="259">
        <v>52460</v>
      </c>
      <c r="D26" s="260">
        <v>-4.6511205220014951E-2</v>
      </c>
      <c r="E26" s="261">
        <v>38822</v>
      </c>
      <c r="F26" s="262">
        <v>1.185914979018432E-2</v>
      </c>
      <c r="G26" s="259">
        <v>5081</v>
      </c>
      <c r="H26" s="260">
        <v>2.6257321753181184E-2</v>
      </c>
      <c r="I26" s="261">
        <v>21382</v>
      </c>
      <c r="J26" s="262">
        <v>-2.6143195481872827E-2</v>
      </c>
      <c r="K26" s="259">
        <v>11115</v>
      </c>
      <c r="L26" s="260">
        <v>9.5613602759980321E-2</v>
      </c>
      <c r="M26" s="261">
        <v>784</v>
      </c>
      <c r="N26" s="262">
        <v>-0.28856624319419233</v>
      </c>
      <c r="O26" s="259">
        <v>460</v>
      </c>
      <c r="P26" s="260">
        <v>1.15962441314554</v>
      </c>
      <c r="Q26" s="261">
        <v>13638</v>
      </c>
      <c r="R26" s="262">
        <v>-0.18099927936584193</v>
      </c>
    </row>
    <row r="27" spans="2:20" ht="15" customHeight="1" x14ac:dyDescent="0.2">
      <c r="B27" s="238" t="s">
        <v>267</v>
      </c>
      <c r="C27" s="259">
        <v>7792</v>
      </c>
      <c r="D27" s="260">
        <v>4.5120536289802171E-3</v>
      </c>
      <c r="E27" s="261">
        <v>5679</v>
      </c>
      <c r="F27" s="262">
        <v>8.5228358494171541E-2</v>
      </c>
      <c r="G27" s="259">
        <v>2485</v>
      </c>
      <c r="H27" s="260">
        <v>0.31411951348492861</v>
      </c>
      <c r="I27" s="261">
        <v>2088</v>
      </c>
      <c r="J27" s="262">
        <v>3.7773359840954202E-2</v>
      </c>
      <c r="K27" s="259">
        <v>798</v>
      </c>
      <c r="L27" s="260">
        <v>-5.8962264150943411E-2</v>
      </c>
      <c r="M27" s="261">
        <v>208</v>
      </c>
      <c r="N27" s="262">
        <v>-0.46666666666666667</v>
      </c>
      <c r="O27" s="259">
        <v>100</v>
      </c>
      <c r="P27" s="260">
        <v>8.6956521739130377E-2</v>
      </c>
      <c r="Q27" s="261">
        <v>2113</v>
      </c>
      <c r="R27" s="262">
        <v>-0.16283676703645011</v>
      </c>
    </row>
    <row r="28" spans="2:20" ht="15" customHeight="1" x14ac:dyDescent="0.2">
      <c r="B28" s="238" t="s">
        <v>268</v>
      </c>
      <c r="C28" s="259">
        <v>7944</v>
      </c>
      <c r="D28" s="260">
        <v>-0.12220994475138125</v>
      </c>
      <c r="E28" s="261">
        <v>5533</v>
      </c>
      <c r="F28" s="262">
        <v>-0.13262266812980095</v>
      </c>
      <c r="G28" s="259">
        <v>890</v>
      </c>
      <c r="H28" s="260">
        <v>0.14395886889460163</v>
      </c>
      <c r="I28" s="261">
        <v>1369</v>
      </c>
      <c r="J28" s="262">
        <v>-0.26278944534194937</v>
      </c>
      <c r="K28" s="259">
        <v>1981</v>
      </c>
      <c r="L28" s="260">
        <v>4.3180621379673489E-2</v>
      </c>
      <c r="M28" s="261">
        <v>749</v>
      </c>
      <c r="N28" s="262">
        <v>-0.36309523809523814</v>
      </c>
      <c r="O28" s="259">
        <v>544</v>
      </c>
      <c r="P28" s="260">
        <v>-0.1868460388639761</v>
      </c>
      <c r="Q28" s="261">
        <v>2411</v>
      </c>
      <c r="R28" s="262">
        <v>-9.7341819543242281E-2</v>
      </c>
      <c r="S28" s="263"/>
      <c r="T28" s="263"/>
    </row>
    <row r="29" spans="2:20" ht="15" customHeight="1" x14ac:dyDescent="0.2">
      <c r="B29" s="238" t="s">
        <v>269</v>
      </c>
      <c r="C29" s="259">
        <v>26474</v>
      </c>
      <c r="D29" s="260">
        <v>-0.18781445576144307</v>
      </c>
      <c r="E29" s="261">
        <v>22707</v>
      </c>
      <c r="F29" s="262">
        <v>-0.12260432766615148</v>
      </c>
      <c r="G29" s="259">
        <v>6853</v>
      </c>
      <c r="H29" s="260">
        <v>0.26369168356997963</v>
      </c>
      <c r="I29" s="261">
        <v>12622</v>
      </c>
      <c r="J29" s="262">
        <v>-0.24278600995860578</v>
      </c>
      <c r="K29" s="259">
        <v>1786</v>
      </c>
      <c r="L29" s="260">
        <v>-0.15275142314990509</v>
      </c>
      <c r="M29" s="261">
        <v>1071</v>
      </c>
      <c r="N29" s="262">
        <v>-0.2420382165605095</v>
      </c>
      <c r="O29" s="259">
        <v>375</v>
      </c>
      <c r="P29" s="260">
        <v>0.40449438202247201</v>
      </c>
      <c r="Q29" s="261">
        <v>3767</v>
      </c>
      <c r="R29" s="262">
        <v>-0.43910065515187613</v>
      </c>
    </row>
    <row r="30" spans="2:20" ht="15" customHeight="1" x14ac:dyDescent="0.25">
      <c r="B30" s="175" t="s">
        <v>270</v>
      </c>
      <c r="C30" s="264">
        <v>2311213</v>
      </c>
      <c r="D30" s="265">
        <v>-1.9707534153321271E-2</v>
      </c>
      <c r="E30" s="264">
        <v>1413563</v>
      </c>
      <c r="F30" s="265">
        <v>1.4272368247335132E-2</v>
      </c>
      <c r="G30" s="259">
        <v>258183</v>
      </c>
      <c r="H30" s="260">
        <v>0.18331064637214856</v>
      </c>
      <c r="I30" s="264">
        <v>847862</v>
      </c>
      <c r="J30" s="265">
        <v>-1.8650981045769788E-2</v>
      </c>
      <c r="K30" s="259">
        <v>256892</v>
      </c>
      <c r="L30" s="260">
        <v>9.7559058213121386E-3</v>
      </c>
      <c r="M30" s="264">
        <v>35619</v>
      </c>
      <c r="N30" s="265">
        <v>-0.14212427745664735</v>
      </c>
      <c r="O30" s="259">
        <v>15007</v>
      </c>
      <c r="P30" s="260">
        <v>-3.6716092175364312E-2</v>
      </c>
      <c r="Q30" s="266">
        <v>897650</v>
      </c>
      <c r="R30" s="267">
        <v>-6.8832630536148631E-2</v>
      </c>
    </row>
    <row r="31" spans="2:20" ht="15" customHeight="1" x14ac:dyDescent="0.25">
      <c r="B31" s="179" t="s">
        <v>173</v>
      </c>
      <c r="C31" s="268">
        <v>2833624</v>
      </c>
      <c r="D31" s="269">
        <v>-3.5520627587021458E-2</v>
      </c>
      <c r="E31" s="268">
        <v>1828005</v>
      </c>
      <c r="F31" s="269">
        <v>-1.4243282798160894E-2</v>
      </c>
      <c r="G31" s="268">
        <v>312051</v>
      </c>
      <c r="H31" s="269">
        <v>0.16429989254372868</v>
      </c>
      <c r="I31" s="268">
        <v>1084656</v>
      </c>
      <c r="J31" s="269">
        <v>-4.3495514467199126E-2</v>
      </c>
      <c r="K31" s="268">
        <v>346862</v>
      </c>
      <c r="L31" s="269">
        <v>-2.8272550524717444E-2</v>
      </c>
      <c r="M31" s="268">
        <v>60745</v>
      </c>
      <c r="N31" s="269">
        <v>-0.16348788851095475</v>
      </c>
      <c r="O31" s="268">
        <v>23691</v>
      </c>
      <c r="P31" s="269">
        <v>3.6714510764922048E-2</v>
      </c>
      <c r="Q31" s="268">
        <v>1005619</v>
      </c>
      <c r="R31" s="269">
        <v>-7.1934770872075005E-2</v>
      </c>
    </row>
    <row r="32" spans="2:20" ht="15" customHeight="1" x14ac:dyDescent="0.25">
      <c r="B32" s="184" t="s">
        <v>153</v>
      </c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270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118" priority="1" operator="containsText" text="SUIZA">
      <formula>NOT(ISERROR(SEARCH("SUIZA",B9)))</formula>
    </cfRule>
    <cfRule type="containsText" dxfId="117" priority="2" operator="containsText" text="AUSTRIA">
      <formula>NOT(ISERROR(SEARCH("AUSTRIA",B9)))</formula>
    </cfRule>
    <cfRule type="containsText" dxfId="116" priority="3" operator="containsText" text="IRLANDA">
      <formula>NOT(ISERROR(SEARCH("IRLANDA",B9)))</formula>
    </cfRule>
    <cfRule type="containsText" dxfId="115" priority="4" operator="containsText" text="PAÍSES DEL ESTE">
      <formula>NOT(ISERROR(SEARCH("PAÍSES DEL ESTE",B9)))</formula>
    </cfRule>
    <cfRule type="containsText" dxfId="114" priority="5" operator="containsText" text="RUSIA">
      <formula>NOT(ISERROR(SEARCH("RUSIA",B9)))</formula>
    </cfRule>
    <cfRule type="containsText" dxfId="113" priority="6" operator="containsText" text="HOLANDA">
      <formula>NOT(ISERROR(SEARCH("HOLANDA",B9)))</formula>
    </cfRule>
    <cfRule type="containsText" dxfId="112" priority="7" operator="containsText" text="FRANCIA">
      <formula>NOT(ISERROR(SEARCH("FRANCIA",B9)))</formula>
    </cfRule>
    <cfRule type="containsText" dxfId="111" priority="8" operator="containsText" text="ITALIA">
      <formula>NOT(ISERROR(SEARCH("ITALIA",B9)))</formula>
    </cfRule>
    <cfRule type="containsText" dxfId="110" priority="9" operator="containsText" text="BÉLGICA">
      <formula>NOT(ISERROR(SEARCH("BÉLGICA",B9)))</formula>
    </cfRule>
    <cfRule type="containsText" dxfId="109" priority="10" operator="containsText" text="ESPAÑA">
      <formula>NOT(ISERROR(SEARCH("ESPAÑA",B9)))</formula>
    </cfRule>
    <cfRule type="containsText" dxfId="108" priority="11" operator="containsText" text="ALEMANIA">
      <formula>NOT(ISERROR(SEARCH("ALEMANIA",B9)))</formula>
    </cfRule>
    <cfRule type="containsText" dxfId="107" priority="12" operator="containsText" text="PAÍSES NÓRDICOS">
      <formula>NOT(ISERROR(SEARCH("PAÍSES NÓRDICOS",B9)))</formula>
    </cfRule>
    <cfRule type="containsText" dxfId="106" priority="13" operator="containsText" text="REINO UNIDO">
      <formula>NOT(ISERROR(SEARCH("REINO UNIDO",B9)))</formula>
    </cfRule>
    <cfRule type="containsText" dxfId="105" priority="14" operator="containsText" text="DINAMARCA">
      <formula>NOT(ISERROR(SEARCH("DINAMARCA",B9)))</formula>
    </cfRule>
    <cfRule type="containsText" dxfId="104" priority="15" operator="containsText" text="NORUEGA">
      <formula>NOT(ISERROR(SEARCH("NORUEGA",B9)))</formula>
    </cfRule>
    <cfRule type="containsText" dxfId="103" priority="16" operator="containsText" text="FINLANDIA">
      <formula>NOT(ISERROR(SEARCH("FINLANDIA",B9)))</formula>
    </cfRule>
    <cfRule type="containsText" dxfId="10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  <col min="11" max="11" width="4.4257812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71" t="s">
        <v>284</v>
      </c>
      <c r="C5" s="272"/>
      <c r="D5" s="272"/>
      <c r="E5" s="272"/>
      <c r="F5" s="272"/>
      <c r="G5" s="272"/>
      <c r="H5" s="272"/>
      <c r="I5" s="272"/>
      <c r="J5" s="272"/>
    </row>
    <row r="6" spans="2:10" ht="18" customHeight="1" x14ac:dyDescent="0.25">
      <c r="B6" s="272" t="s">
        <v>98</v>
      </c>
      <c r="C6" s="272"/>
      <c r="D6" s="272"/>
      <c r="E6" s="272"/>
      <c r="F6" s="272"/>
      <c r="G6" s="272"/>
      <c r="H6" s="272"/>
      <c r="I6" s="272"/>
      <c r="J6" s="272"/>
    </row>
    <row r="7" spans="2:10" x14ac:dyDescent="0.25">
      <c r="B7" s="256" t="s">
        <v>261</v>
      </c>
      <c r="C7" s="257" t="s">
        <v>173</v>
      </c>
      <c r="D7" s="257" t="s">
        <v>276</v>
      </c>
      <c r="E7" s="257"/>
      <c r="F7" s="257"/>
      <c r="G7" s="257"/>
      <c r="H7" s="257"/>
      <c r="I7" s="257"/>
      <c r="J7" s="257" t="s">
        <v>277</v>
      </c>
    </row>
    <row r="8" spans="2:10" ht="15" customHeight="1" x14ac:dyDescent="0.25">
      <c r="B8" s="256"/>
      <c r="C8" s="257"/>
      <c r="D8" s="172" t="s">
        <v>171</v>
      </c>
      <c r="E8" s="172" t="s">
        <v>279</v>
      </c>
      <c r="F8" s="172" t="s">
        <v>280</v>
      </c>
      <c r="G8" s="172" t="s">
        <v>281</v>
      </c>
      <c r="H8" s="172" t="s">
        <v>282</v>
      </c>
      <c r="I8" s="172" t="s">
        <v>283</v>
      </c>
      <c r="J8" s="257"/>
    </row>
    <row r="9" spans="2:10" x14ac:dyDescent="0.25">
      <c r="B9" s="238" t="str">
        <f>'Nacionalidad-Alojamiento(datos)'!B9</f>
        <v>Reino Unido</v>
      </c>
      <c r="C9" s="260">
        <v>-3.2068817521285986E-2</v>
      </c>
      <c r="D9" s="262">
        <v>2.4795127627441849E-2</v>
      </c>
      <c r="E9" s="262">
        <v>0.2049585412169892</v>
      </c>
      <c r="F9" s="262">
        <v>4.085102441799604E-3</v>
      </c>
      <c r="G9" s="262">
        <v>1.578781578781574E-2</v>
      </c>
      <c r="H9" s="262">
        <v>-0.57732823715857184</v>
      </c>
      <c r="I9" s="262">
        <v>-0.22056274169889323</v>
      </c>
      <c r="J9" s="260">
        <v>-9.4997488469793168E-2</v>
      </c>
    </row>
    <row r="10" spans="2:10" x14ac:dyDescent="0.25">
      <c r="B10" s="238" t="str">
        <f>'Nacionalidad-Alojamiento(datos)'!B10</f>
        <v>España</v>
      </c>
      <c r="C10" s="260">
        <v>-9.9766330177527007E-2</v>
      </c>
      <c r="D10" s="262">
        <v>-0.10049788820738537</v>
      </c>
      <c r="E10" s="262">
        <v>8.1057215677617478E-2</v>
      </c>
      <c r="F10" s="262">
        <v>-0.12299492968596648</v>
      </c>
      <c r="G10" s="262">
        <v>-0.12262053362459047</v>
      </c>
      <c r="H10" s="262">
        <v>-0.19201209119850793</v>
      </c>
      <c r="I10" s="262">
        <v>0.19400522480406979</v>
      </c>
      <c r="J10" s="260">
        <v>-9.6947139511542324E-2</v>
      </c>
    </row>
    <row r="11" spans="2:10" x14ac:dyDescent="0.25">
      <c r="B11" s="238" t="str">
        <f>'Nacionalidad-Alojamiento(datos)'!B11</f>
        <v>Países Nórdicos</v>
      </c>
      <c r="C11" s="260">
        <v>1.9697528071018322E-2</v>
      </c>
      <c r="D11" s="262">
        <v>0.11308558467567398</v>
      </c>
      <c r="E11" s="262">
        <v>0.22648141029161395</v>
      </c>
      <c r="F11" s="262">
        <v>8.7299038407042895E-2</v>
      </c>
      <c r="G11" s="262">
        <v>8.6295625655198771E-2</v>
      </c>
      <c r="H11" s="262">
        <v>0.39438943894389444</v>
      </c>
      <c r="I11" s="262">
        <v>-4.1516245487364656E-2</v>
      </c>
      <c r="J11" s="260">
        <v>-4.3641644517687261E-2</v>
      </c>
    </row>
    <row r="12" spans="2:10" x14ac:dyDescent="0.25">
      <c r="B12" s="238" t="str">
        <f>'Nacionalidad-Alojamiento(datos)'!B12</f>
        <v>Finlandia</v>
      </c>
      <c r="C12" s="260">
        <v>1.1017571614215571E-2</v>
      </c>
      <c r="D12" s="262">
        <v>0.1026194977045638</v>
      </c>
      <c r="E12" s="262">
        <v>0.11408238084968736</v>
      </c>
      <c r="F12" s="262">
        <v>0.123223143940973</v>
      </c>
      <c r="G12" s="262">
        <v>8.6638194020744352E-2</v>
      </c>
      <c r="H12" s="262">
        <v>-0.51717171717171717</v>
      </c>
      <c r="I12" s="262">
        <v>-0.30935251798561147</v>
      </c>
      <c r="J12" s="260">
        <v>-4.5981576816730541E-2</v>
      </c>
    </row>
    <row r="13" spans="2:10" x14ac:dyDescent="0.25">
      <c r="B13" s="238" t="str">
        <f>'Nacionalidad-Alojamiento(datos)'!B13</f>
        <v>Suecia</v>
      </c>
      <c r="C13" s="260">
        <v>-1.2959165812307716E-2</v>
      </c>
      <c r="D13" s="262">
        <v>9.0288085789585359E-2</v>
      </c>
      <c r="E13" s="262">
        <v>0.47647152655925984</v>
      </c>
      <c r="F13" s="262">
        <v>2.3994045273435738E-2</v>
      </c>
      <c r="G13" s="262">
        <v>0.14285714285714279</v>
      </c>
      <c r="H13" s="262">
        <v>-4.4444444444444398E-2</v>
      </c>
      <c r="I13" s="262">
        <v>0.50505050505050497</v>
      </c>
      <c r="J13" s="260">
        <v>-8.5520853292457066E-2</v>
      </c>
    </row>
    <row r="14" spans="2:10" x14ac:dyDescent="0.25">
      <c r="B14" s="238" t="str">
        <f>'Nacionalidad-Alojamiento(datos)'!B14</f>
        <v>Noruega</v>
      </c>
      <c r="C14" s="260">
        <v>0.17668864228233572</v>
      </c>
      <c r="D14" s="262">
        <v>0.2570963445315968</v>
      </c>
      <c r="E14" s="262">
        <v>-1.4575536734291905E-2</v>
      </c>
      <c r="F14" s="262">
        <v>0.20675998263888884</v>
      </c>
      <c r="G14" s="262">
        <v>9.7757942832855216E-2</v>
      </c>
      <c r="H14" s="262">
        <v>5.4067114093959727</v>
      </c>
      <c r="I14" s="262">
        <v>8.3333333333333037E-3</v>
      </c>
      <c r="J14" s="260">
        <v>0.12389965216377452</v>
      </c>
    </row>
    <row r="15" spans="2:10" x14ac:dyDescent="0.25">
      <c r="B15" s="238" t="str">
        <f>'Nacionalidad-Alojamiento(datos)'!B15</f>
        <v>Dinamarca</v>
      </c>
      <c r="C15" s="260">
        <v>-7.3891115996379209E-2</v>
      </c>
      <c r="D15" s="262">
        <v>2.3436306413664454E-2</v>
      </c>
      <c r="E15" s="262">
        <v>0.30637915543575911</v>
      </c>
      <c r="F15" s="262">
        <v>7.7615804581527614E-2</v>
      </c>
      <c r="G15" s="262">
        <v>-1.9970044932601128E-2</v>
      </c>
      <c r="H15" s="262">
        <v>-0.24370304904993367</v>
      </c>
      <c r="I15" s="262">
        <v>-0.15816326530612246</v>
      </c>
      <c r="J15" s="260">
        <v>-0.14530412752505439</v>
      </c>
    </row>
    <row r="16" spans="2:10" x14ac:dyDescent="0.25">
      <c r="B16" s="238" t="str">
        <f>'Nacionalidad-Alojamiento(datos)'!B16</f>
        <v>Alemania</v>
      </c>
      <c r="C16" s="260">
        <v>-8.7385542778178671E-2</v>
      </c>
      <c r="D16" s="262">
        <v>-8.6948062686654226E-2</v>
      </c>
      <c r="E16" s="262">
        <v>9.178960267709857E-2</v>
      </c>
      <c r="F16" s="262">
        <v>-0.13803995262061008</v>
      </c>
      <c r="G16" s="262">
        <v>-4.5470044668735277E-2</v>
      </c>
      <c r="H16" s="262">
        <v>-0.14746128916096513</v>
      </c>
      <c r="I16" s="262">
        <v>0.23886883273164861</v>
      </c>
      <c r="J16" s="260">
        <v>-8.9393623671598199E-2</v>
      </c>
    </row>
    <row r="17" spans="2:10" x14ac:dyDescent="0.25">
      <c r="B17" s="238" t="str">
        <f>'Nacionalidad-Alojamiento(datos)'!B17</f>
        <v>Holanda</v>
      </c>
      <c r="C17" s="260">
        <v>7.8981368149054765E-2</v>
      </c>
      <c r="D17" s="262">
        <v>5.8684544162280528E-2</v>
      </c>
      <c r="E17" s="262">
        <v>0.19804550313024882</v>
      </c>
      <c r="F17" s="262">
        <v>6.4177713650163781E-2</v>
      </c>
      <c r="G17" s="262">
        <v>-5.1660174364681843E-2</v>
      </c>
      <c r="H17" s="262">
        <v>0.1258278145695364</v>
      </c>
      <c r="I17" s="262">
        <v>0.11662531017369737</v>
      </c>
      <c r="J17" s="260">
        <v>0.10818729614682954</v>
      </c>
    </row>
    <row r="18" spans="2:10" x14ac:dyDescent="0.25">
      <c r="B18" s="238" t="str">
        <f>'Nacionalidad-Alojamiento(datos)'!B18</f>
        <v>Francia</v>
      </c>
      <c r="C18" s="260">
        <v>-9.2939046469523223E-2</v>
      </c>
      <c r="D18" s="262">
        <v>-5.1264514076666101E-2</v>
      </c>
      <c r="E18" s="262">
        <v>0.18092413362472692</v>
      </c>
      <c r="F18" s="262">
        <v>-5.7125543987219696E-2</v>
      </c>
      <c r="G18" s="262">
        <v>-0.23577301305819764</v>
      </c>
      <c r="H18" s="262">
        <v>5.205847255369922E-2</v>
      </c>
      <c r="I18" s="262">
        <v>0.25572519083969469</v>
      </c>
      <c r="J18" s="260">
        <v>-0.18050264019784779</v>
      </c>
    </row>
    <row r="19" spans="2:10" x14ac:dyDescent="0.25">
      <c r="B19" s="238" t="str">
        <f>'Nacionalidad-Alojamiento(datos)'!B19</f>
        <v>Bélgica</v>
      </c>
      <c r="C19" s="260">
        <v>1.2465666596239267E-2</v>
      </c>
      <c r="D19" s="262">
        <v>1.2732896913891123E-2</v>
      </c>
      <c r="E19" s="262">
        <v>0.21974770285002343</v>
      </c>
      <c r="F19" s="262">
        <v>-3.9922356519651037E-2</v>
      </c>
      <c r="G19" s="262">
        <v>1.8402715740575282E-2</v>
      </c>
      <c r="H19" s="262">
        <v>-0.12322274881516593</v>
      </c>
      <c r="I19" s="262">
        <v>0.23599999999999999</v>
      </c>
      <c r="J19" s="260">
        <v>1.1281789789024055E-2</v>
      </c>
    </row>
    <row r="20" spans="2:10" x14ac:dyDescent="0.25">
      <c r="B20" s="238" t="str">
        <f>'Nacionalidad-Alojamiento(datos)'!B20</f>
        <v>Italia</v>
      </c>
      <c r="C20" s="260">
        <v>-5.3687229417459736E-2</v>
      </c>
      <c r="D20" s="262">
        <v>-2.9878125392637234E-2</v>
      </c>
      <c r="E20" s="262">
        <v>-0.10917656698074563</v>
      </c>
      <c r="F20" s="262">
        <v>-2.2986598066470298E-2</v>
      </c>
      <c r="G20" s="262">
        <v>1.7341727045967481E-2</v>
      </c>
      <c r="H20" s="262">
        <v>-0.23434004474272929</v>
      </c>
      <c r="I20" s="262">
        <v>0.28264462809917346</v>
      </c>
      <c r="J20" s="260">
        <v>-0.11707251806261709</v>
      </c>
    </row>
    <row r="21" spans="2:10" x14ac:dyDescent="0.25">
      <c r="B21" s="238" t="str">
        <f>'Nacionalidad-Alojamiento(datos)'!B21</f>
        <v>Rusia</v>
      </c>
      <c r="C21" s="260">
        <v>0.2502028184249272</v>
      </c>
      <c r="D21" s="262">
        <v>0.38579891624785922</v>
      </c>
      <c r="E21" s="262">
        <v>0.42675454883030084</v>
      </c>
      <c r="F21" s="262">
        <v>0.33425049526744433</v>
      </c>
      <c r="G21" s="262">
        <v>0.58669482576557552</v>
      </c>
      <c r="H21" s="262">
        <v>0.10291858678955457</v>
      </c>
      <c r="I21" s="262">
        <v>0.17482517482517479</v>
      </c>
      <c r="J21" s="260">
        <v>9.4134755210858012E-2</v>
      </c>
    </row>
    <row r="22" spans="2:10" x14ac:dyDescent="0.25">
      <c r="B22" s="238" t="str">
        <f>'Nacionalidad-Alojamiento(datos)'!B22</f>
        <v>Países del Este</v>
      </c>
      <c r="C22" s="260">
        <v>1.8663097628076386E-2</v>
      </c>
      <c r="D22" s="262">
        <v>2.2316958026951994E-2</v>
      </c>
      <c r="E22" s="262">
        <v>0.20765661252900225</v>
      </c>
      <c r="F22" s="262">
        <v>9.6517991186013896E-2</v>
      </c>
      <c r="G22" s="262">
        <v>-0.18925630636518098</v>
      </c>
      <c r="H22" s="262">
        <v>-0.1394399066511085</v>
      </c>
      <c r="I22" s="262">
        <v>-0.67145135566188197</v>
      </c>
      <c r="J22" s="260">
        <v>1.1886442027062794E-2</v>
      </c>
    </row>
    <row r="23" spans="2:10" x14ac:dyDescent="0.25">
      <c r="B23" s="238" t="str">
        <f>'Nacionalidad-Alojamiento(datos)'!B23</f>
        <v>Irlanda</v>
      </c>
      <c r="C23" s="260">
        <v>-4.1234987887222019E-3</v>
      </c>
      <c r="D23" s="262">
        <v>0.12450630960408438</v>
      </c>
      <c r="E23" s="262">
        <v>9.3362654938024869E-2</v>
      </c>
      <c r="F23" s="262">
        <v>0.10336871250576829</v>
      </c>
      <c r="G23" s="262">
        <v>0.21969696969696972</v>
      </c>
      <c r="H23" s="262">
        <v>-1.1695906432748537E-2</v>
      </c>
      <c r="I23" s="262">
        <v>0.83928571428571419</v>
      </c>
      <c r="J23" s="260">
        <v>-0.15216186252771624</v>
      </c>
    </row>
    <row r="24" spans="2:10" x14ac:dyDescent="0.25">
      <c r="B24" s="238" t="str">
        <f>'Nacionalidad-Alojamiento(datos)'!B24</f>
        <v>Suiza</v>
      </c>
      <c r="C24" s="260">
        <v>0.17297862921077001</v>
      </c>
      <c r="D24" s="262">
        <v>0.14619643223293011</v>
      </c>
      <c r="E24" s="262">
        <v>0.23209618400418197</v>
      </c>
      <c r="F24" s="262">
        <v>7.7273197475949074E-2</v>
      </c>
      <c r="G24" s="262">
        <v>0.2594242631939685</v>
      </c>
      <c r="H24" s="262">
        <v>-5.026178010471205E-2</v>
      </c>
      <c r="I24" s="262">
        <v>0.27947598253275108</v>
      </c>
      <c r="J24" s="260">
        <v>0.27083723543734783</v>
      </c>
    </row>
    <row r="25" spans="2:10" x14ac:dyDescent="0.25">
      <c r="B25" s="238" t="str">
        <f>'Nacionalidad-Alojamiento(datos)'!B25</f>
        <v>Austria</v>
      </c>
      <c r="C25" s="260">
        <v>-4.7511737089201866E-2</v>
      </c>
      <c r="D25" s="262">
        <v>-7.7758126486552448E-2</v>
      </c>
      <c r="E25" s="262">
        <v>9.2661691542288649E-2</v>
      </c>
      <c r="F25" s="262">
        <v>-0.13512985744971684</v>
      </c>
      <c r="G25" s="262">
        <v>-8.4931506849315053E-2</v>
      </c>
      <c r="H25" s="262">
        <v>6.7669172932330879E-2</v>
      </c>
      <c r="I25" s="262">
        <v>8.4745762711864403E-2</v>
      </c>
      <c r="J25" s="260">
        <v>5.3640628186824468E-2</v>
      </c>
    </row>
    <row r="26" spans="2:10" x14ac:dyDescent="0.25">
      <c r="B26" s="238" t="str">
        <f>'Nacionalidad-Alojamiento(datos)'!B26</f>
        <v>Resto de Europa</v>
      </c>
      <c r="C26" s="260">
        <v>-4.6511205220014951E-2</v>
      </c>
      <c r="D26" s="262">
        <v>1.185914979018432E-2</v>
      </c>
      <c r="E26" s="262">
        <v>2.6257321753181184E-2</v>
      </c>
      <c r="F26" s="262">
        <v>-2.6143195481872827E-2</v>
      </c>
      <c r="G26" s="262">
        <v>9.5613602759980321E-2</v>
      </c>
      <c r="H26" s="262">
        <v>-0.28856624319419233</v>
      </c>
      <c r="I26" s="262">
        <v>1.15962441314554</v>
      </c>
      <c r="J26" s="260">
        <v>-0.18099927936584193</v>
      </c>
    </row>
    <row r="27" spans="2:10" x14ac:dyDescent="0.25">
      <c r="B27" s="238" t="str">
        <f>'Nacionalidad-Alojamiento(datos)'!B27</f>
        <v>Usa</v>
      </c>
      <c r="C27" s="260">
        <v>4.5120536289802171E-3</v>
      </c>
      <c r="D27" s="262">
        <v>8.5228358494171541E-2</v>
      </c>
      <c r="E27" s="262">
        <v>0.31411951348492861</v>
      </c>
      <c r="F27" s="262">
        <v>3.7773359840954202E-2</v>
      </c>
      <c r="G27" s="262">
        <v>-5.8962264150943411E-2</v>
      </c>
      <c r="H27" s="262">
        <v>-0.46666666666666667</v>
      </c>
      <c r="I27" s="262">
        <v>8.6956521739130377E-2</v>
      </c>
      <c r="J27" s="260">
        <v>-0.16283676703645011</v>
      </c>
    </row>
    <row r="28" spans="2:10" x14ac:dyDescent="0.25">
      <c r="B28" s="238" t="str">
        <f>'Nacionalidad-Alojamiento(datos)'!B28</f>
        <v>Resto de América</v>
      </c>
      <c r="C28" s="260">
        <v>-0.12220994475138125</v>
      </c>
      <c r="D28" s="262">
        <v>-0.13262266812980095</v>
      </c>
      <c r="E28" s="262">
        <v>0.14395886889460163</v>
      </c>
      <c r="F28" s="262">
        <v>-0.26278944534194937</v>
      </c>
      <c r="G28" s="262">
        <v>4.3180621379673489E-2</v>
      </c>
      <c r="H28" s="262">
        <v>-0.36309523809523814</v>
      </c>
      <c r="I28" s="262">
        <v>-0.1868460388639761</v>
      </c>
      <c r="J28" s="260">
        <v>-9.7341819543242281E-2</v>
      </c>
    </row>
    <row r="29" spans="2:10" x14ac:dyDescent="0.25">
      <c r="B29" s="238" t="str">
        <f>'Nacionalidad-Alojamiento(datos)'!B29</f>
        <v>Resto del Mundo</v>
      </c>
      <c r="C29" s="260">
        <v>-0.18781445576144307</v>
      </c>
      <c r="D29" s="262">
        <v>-0.12260432766615148</v>
      </c>
      <c r="E29" s="262">
        <v>0.26369168356997963</v>
      </c>
      <c r="F29" s="262">
        <v>-0.24278600995860578</v>
      </c>
      <c r="G29" s="262">
        <v>-0.15275142314990509</v>
      </c>
      <c r="H29" s="262">
        <v>-0.2420382165605095</v>
      </c>
      <c r="I29" s="262">
        <v>0.40449438202247201</v>
      </c>
      <c r="J29" s="260">
        <v>-0.43910065515187613</v>
      </c>
    </row>
    <row r="30" spans="2:10" ht="15" customHeight="1" x14ac:dyDescent="0.25">
      <c r="B30" s="175" t="str">
        <f>'Nacionalidad-Alojamiento(datos)'!B30</f>
        <v>Turismo extranjero</v>
      </c>
      <c r="C30" s="265">
        <v>-1.9707534153321271E-2</v>
      </c>
      <c r="D30" s="265">
        <v>1.4272368247335132E-2</v>
      </c>
      <c r="E30" s="265">
        <v>0.18331064637214856</v>
      </c>
      <c r="F30" s="265">
        <v>-1.8650981045769788E-2</v>
      </c>
      <c r="G30" s="265">
        <v>9.7559058213121386E-3</v>
      </c>
      <c r="H30" s="265">
        <v>-0.14212427745664735</v>
      </c>
      <c r="I30" s="265">
        <v>-3.6716092175364312E-2</v>
      </c>
      <c r="J30" s="260">
        <v>-6.8832630536148631E-2</v>
      </c>
    </row>
    <row r="31" spans="2:10" x14ac:dyDescent="0.25">
      <c r="B31" s="179" t="s">
        <v>173</v>
      </c>
      <c r="C31" s="269">
        <v>-3.5520627587021458E-2</v>
      </c>
      <c r="D31" s="269">
        <v>-1.4243282798160894E-2</v>
      </c>
      <c r="E31" s="269">
        <v>0.16429989254372868</v>
      </c>
      <c r="F31" s="269">
        <v>-4.3495514467199126E-2</v>
      </c>
      <c r="G31" s="269">
        <v>-2.8272550524717444E-2</v>
      </c>
      <c r="H31" s="269">
        <v>-0.16348788851095475</v>
      </c>
      <c r="I31" s="269">
        <v>3.6714510764922048E-2</v>
      </c>
      <c r="J31" s="269">
        <v>-7.1934770872075005E-2</v>
      </c>
    </row>
    <row r="32" spans="2:10" x14ac:dyDescent="0.25">
      <c r="B32" s="184" t="s">
        <v>153</v>
      </c>
      <c r="C32" s="184"/>
      <c r="D32" s="184"/>
      <c r="E32" s="184"/>
      <c r="F32" s="184"/>
      <c r="G32" s="184"/>
      <c r="H32" s="184"/>
      <c r="I32" s="184"/>
      <c r="J32" s="184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101" priority="1" operator="containsText" text="SUIZA">
      <formula>NOT(ISERROR(SEARCH("SUIZA",B9)))</formula>
    </cfRule>
    <cfRule type="containsText" dxfId="100" priority="2" operator="containsText" text="AUSTRIA">
      <formula>NOT(ISERROR(SEARCH("AUSTRIA",B9)))</formula>
    </cfRule>
    <cfRule type="containsText" dxfId="99" priority="3" operator="containsText" text="IRLANDA">
      <formula>NOT(ISERROR(SEARCH("IRLANDA",B9)))</formula>
    </cfRule>
    <cfRule type="containsText" dxfId="98" priority="4" operator="containsText" text="PAÍSES DEL ESTE">
      <formula>NOT(ISERROR(SEARCH("PAÍSES DEL ESTE",B9)))</formula>
    </cfRule>
    <cfRule type="containsText" dxfId="97" priority="5" operator="containsText" text="RUSIA">
      <formula>NOT(ISERROR(SEARCH("RUSIA",B9)))</formula>
    </cfRule>
    <cfRule type="containsText" dxfId="96" priority="6" operator="containsText" text="HOLANDA">
      <formula>NOT(ISERROR(SEARCH("HOLANDA",B9)))</formula>
    </cfRule>
    <cfRule type="containsText" dxfId="95" priority="7" operator="containsText" text="FRANCIA">
      <formula>NOT(ISERROR(SEARCH("FRANCIA",B9)))</formula>
    </cfRule>
    <cfRule type="containsText" dxfId="94" priority="8" operator="containsText" text="ITALIA">
      <formula>NOT(ISERROR(SEARCH("ITALIA",B9)))</formula>
    </cfRule>
    <cfRule type="containsText" dxfId="93" priority="9" operator="containsText" text="BÉLGICA">
      <formula>NOT(ISERROR(SEARCH("BÉLGICA",B9)))</formula>
    </cfRule>
    <cfRule type="containsText" dxfId="92" priority="10" operator="containsText" text="ESPAÑA">
      <formula>NOT(ISERROR(SEARCH("ESPAÑA",B9)))</formula>
    </cfRule>
    <cfRule type="containsText" dxfId="91" priority="11" operator="containsText" text="ALEMANIA">
      <formula>NOT(ISERROR(SEARCH("ALEMANIA",B9)))</formula>
    </cfRule>
    <cfRule type="containsText" dxfId="90" priority="12" operator="containsText" text="PAÍSES NÓRDICOS">
      <formula>NOT(ISERROR(SEARCH("PAÍSES NÓRDICOS",B9)))</formula>
    </cfRule>
    <cfRule type="containsText" dxfId="89" priority="13" operator="containsText" text="REINO UNIDO">
      <formula>NOT(ISERROR(SEARCH("REINO UNIDO",B9)))</formula>
    </cfRule>
    <cfRule type="containsText" dxfId="88" priority="14" operator="containsText" text="DINAMARCA">
      <formula>NOT(ISERROR(SEARCH("DINAMARCA",B9)))</formula>
    </cfRule>
    <cfRule type="containsText" dxfId="87" priority="15" operator="containsText" text="NORUEGA">
      <formula>NOT(ISERROR(SEARCH("NORUEGA",B9)))</formula>
    </cfRule>
    <cfRule type="containsText" dxfId="86" priority="16" operator="containsText" text="FINLANDIA">
      <formula>NOT(ISERROR(SEARCH("FINLANDIA",B9)))</formula>
    </cfRule>
    <cfRule type="containsText" dxfId="85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  <col min="11" max="11" width="4.4257812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55" t="s">
        <v>285</v>
      </c>
      <c r="C5" s="171"/>
      <c r="D5" s="171"/>
      <c r="E5" s="171"/>
      <c r="F5" s="171"/>
      <c r="G5" s="171"/>
      <c r="H5" s="171"/>
      <c r="I5" s="171"/>
      <c r="J5" s="171"/>
    </row>
    <row r="6" spans="2:10" ht="18" customHeight="1" x14ac:dyDescent="0.25">
      <c r="B6" s="171" t="s">
        <v>98</v>
      </c>
      <c r="C6" s="171"/>
      <c r="D6" s="171"/>
      <c r="E6" s="171"/>
      <c r="F6" s="171"/>
      <c r="G6" s="171"/>
      <c r="H6" s="171"/>
      <c r="I6" s="171"/>
      <c r="J6" s="171"/>
    </row>
    <row r="7" spans="2:10" ht="15" customHeight="1" x14ac:dyDescent="0.25">
      <c r="B7" s="256" t="s">
        <v>261</v>
      </c>
      <c r="C7" s="257" t="s">
        <v>173</v>
      </c>
      <c r="D7" s="257" t="s">
        <v>276</v>
      </c>
      <c r="E7" s="257"/>
      <c r="F7" s="257"/>
      <c r="G7" s="257"/>
      <c r="H7" s="257"/>
      <c r="I7" s="257"/>
      <c r="J7" s="257" t="s">
        <v>277</v>
      </c>
    </row>
    <row r="8" spans="2:10" ht="15" customHeight="1" x14ac:dyDescent="0.25">
      <c r="B8" s="256"/>
      <c r="C8" s="257"/>
      <c r="D8" s="172" t="s">
        <v>171</v>
      </c>
      <c r="E8" s="172" t="s">
        <v>279</v>
      </c>
      <c r="F8" s="172" t="s">
        <v>280</v>
      </c>
      <c r="G8" s="172" t="s">
        <v>281</v>
      </c>
      <c r="H8" s="172" t="s">
        <v>282</v>
      </c>
      <c r="I8" s="172" t="s">
        <v>283</v>
      </c>
      <c r="J8" s="257"/>
    </row>
    <row r="9" spans="2:10" ht="15" customHeight="1" x14ac:dyDescent="0.25">
      <c r="B9" s="238" t="str">
        <f>'Nacionalidad-Alojamiento(datos)'!B9</f>
        <v>Reino Unido</v>
      </c>
      <c r="C9" s="260">
        <f>'Nacionalidad-Alojamiento(datos)'!C9/'Nacionalidad-Alojamiento(datos)'!C9</f>
        <v>1</v>
      </c>
      <c r="D9" s="262">
        <f>'Nacionalidad-Alojamiento(datos)'!E9/'Nacionalidad-Alojamiento(datos)'!C9</f>
        <v>0.55617451009592611</v>
      </c>
      <c r="E9" s="262">
        <f>'Nacionalidad-Alojamiento(datos)'!G9/'Nacionalidad-Alojamiento(datos)'!C9</f>
        <v>0.11439026383885932</v>
      </c>
      <c r="F9" s="262">
        <f>'Nacionalidad-Alojamiento(datos)'!I9/'Nacionalidad-Alojamiento(datos)'!C9</f>
        <v>0.33989338057045088</v>
      </c>
      <c r="G9" s="262">
        <f>'Nacionalidad-Alojamiento(datos)'!K9/'Nacionalidad-Alojamiento(datos)'!C9</f>
        <v>9.0269325471428741E-2</v>
      </c>
      <c r="H9" s="262">
        <f>'Nacionalidad-Alojamiento(datos)'!M9/'Nacionalidad-Alojamiento(datos)'!C9</f>
        <v>5.0767957737410741E-3</v>
      </c>
      <c r="I9" s="262">
        <f>'Nacionalidad-Alojamiento(datos)'!O9/'Nacionalidad-Alojamiento(datos)'!C9</f>
        <v>6.5447444414460914E-3</v>
      </c>
      <c r="J9" s="260">
        <f>'Nacionalidad-Alojamiento(datos)'!Q9/'Nacionalidad-Alojamiento(datos)'!C9</f>
        <v>0.44382548990407389</v>
      </c>
    </row>
    <row r="10" spans="2:10" ht="15" customHeight="1" x14ac:dyDescent="0.25">
      <c r="B10" s="238" t="str">
        <f>'Nacionalidad-Alojamiento(datos)'!B10</f>
        <v>España</v>
      </c>
      <c r="C10" s="260">
        <f>'Nacionalidad-Alojamiento(datos)'!C10/'Nacionalidad-Alojamiento(datos)'!C10</f>
        <v>1</v>
      </c>
      <c r="D10" s="262">
        <f>'Nacionalidad-Alojamiento(datos)'!E10/'Nacionalidad-Alojamiento(datos)'!C10</f>
        <v>0.79332556167462021</v>
      </c>
      <c r="E10" s="262">
        <f>'Nacionalidad-Alojamiento(datos)'!G10/'Nacionalidad-Alojamiento(datos)'!C10</f>
        <v>0.10311421467005863</v>
      </c>
      <c r="F10" s="262">
        <f>'Nacionalidad-Alojamiento(datos)'!I10/'Nacionalidad-Alojamiento(datos)'!C10</f>
        <v>0.4532714663358926</v>
      </c>
      <c r="G10" s="262">
        <f>'Nacionalidad-Alojamiento(datos)'!K10/'Nacionalidad-Alojamiento(datos)'!C10</f>
        <v>0.17222072276426031</v>
      </c>
      <c r="H10" s="262">
        <f>'Nacionalidad-Alojamiento(datos)'!M10/'Nacionalidad-Alojamiento(datos)'!C10</f>
        <v>4.8096230745524118E-2</v>
      </c>
      <c r="I10" s="262">
        <f>'Nacionalidad-Alojamiento(datos)'!O10/'Nacionalidad-Alojamiento(datos)'!C10</f>
        <v>1.6622927158884481E-2</v>
      </c>
      <c r="J10" s="260">
        <f>'Nacionalidad-Alojamiento(datos)'!Q10/'Nacionalidad-Alojamiento(datos)'!C10</f>
        <v>0.20667443832537982</v>
      </c>
    </row>
    <row r="11" spans="2:10" ht="15" customHeight="1" x14ac:dyDescent="0.25">
      <c r="B11" s="238" t="str">
        <f>'Nacionalidad-Alojamiento(datos)'!B11</f>
        <v>Países Nórdicos</v>
      </c>
      <c r="C11" s="260">
        <f>'Nacionalidad-Alojamiento(datos)'!C11/'Nacionalidad-Alojamiento(datos)'!C11</f>
        <v>1</v>
      </c>
      <c r="D11" s="262">
        <f>'Nacionalidad-Alojamiento(datos)'!E11/'Nacionalidad-Alojamiento(datos)'!C11</f>
        <v>0.44114882004853845</v>
      </c>
      <c r="E11" s="262">
        <f>'Nacionalidad-Alojamiento(datos)'!G11/'Nacionalidad-Alojamiento(datos)'!C11</f>
        <v>5.1084338451755459E-2</v>
      </c>
      <c r="F11" s="262">
        <f>'Nacionalidad-Alojamiento(datos)'!I11/'Nacionalidad-Alojamiento(datos)'!C11</f>
        <v>0.26329718490595383</v>
      </c>
      <c r="G11" s="262">
        <f>'Nacionalidad-Alojamiento(datos)'!K11/'Nacionalidad-Alojamiento(datos)'!C11</f>
        <v>0.10429137721619748</v>
      </c>
      <c r="H11" s="262">
        <f>'Nacionalidad-Alojamiento(datos)'!M11/'Nacionalidad-Alojamiento(datos)'!C11</f>
        <v>2.1261314015540544E-2</v>
      </c>
      <c r="I11" s="262">
        <f>'Nacionalidad-Alojamiento(datos)'!O11/'Nacionalidad-Alojamiento(datos)'!C11</f>
        <v>1.2146054590911274E-3</v>
      </c>
      <c r="J11" s="260">
        <f>'Nacionalidad-Alojamiento(datos)'!Q11/'Nacionalidad-Alojamiento(datos)'!C11</f>
        <v>0.5588511799514615</v>
      </c>
    </row>
    <row r="12" spans="2:10" ht="15" customHeight="1" x14ac:dyDescent="0.25">
      <c r="B12" s="238" t="str">
        <f>'Nacionalidad-Alojamiento(datos)'!B12</f>
        <v>Finlandia</v>
      </c>
      <c r="C12" s="260">
        <f>'Nacionalidad-Alojamiento(datos)'!C12/'Nacionalidad-Alojamiento(datos)'!C12</f>
        <v>1</v>
      </c>
      <c r="D12" s="262">
        <f>'Nacionalidad-Alojamiento(datos)'!E12/'Nacionalidad-Alojamiento(datos)'!C12</f>
        <v>0.41832457807086176</v>
      </c>
      <c r="E12" s="262">
        <f>'Nacionalidad-Alojamiento(datos)'!G12/'Nacionalidad-Alojamiento(datos)'!C12</f>
        <v>4.8116687157706492E-2</v>
      </c>
      <c r="F12" s="262">
        <f>'Nacionalidad-Alojamiento(datos)'!I12/'Nacionalidad-Alojamiento(datos)'!C12</f>
        <v>0.25096866733728251</v>
      </c>
      <c r="G12" s="262">
        <f>'Nacionalidad-Alojamiento(datos)'!K12/'Nacionalidad-Alojamiento(datos)'!C12</f>
        <v>0.11611899705674156</v>
      </c>
      <c r="H12" s="262">
        <f>'Nacionalidad-Alojamiento(datos)'!M12/'Nacionalidad-Alojamiento(datos)'!C12</f>
        <v>2.2260720539473192E-3</v>
      </c>
      <c r="I12" s="262">
        <f>'Nacionalidad-Alojamiento(datos)'!O12/'Nacionalidad-Alojamiento(datos)'!C12</f>
        <v>8.9415446518386048E-4</v>
      </c>
      <c r="J12" s="260">
        <f>'Nacionalidad-Alojamiento(datos)'!Q12/'Nacionalidad-Alojamiento(datos)'!C12</f>
        <v>0.58167542192913824</v>
      </c>
    </row>
    <row r="13" spans="2:10" ht="15" customHeight="1" x14ac:dyDescent="0.25">
      <c r="B13" s="238" t="str">
        <f>'Nacionalidad-Alojamiento(datos)'!B13</f>
        <v>Suecia</v>
      </c>
      <c r="C13" s="260">
        <f>'Nacionalidad-Alojamiento(datos)'!C13/'Nacionalidad-Alojamiento(datos)'!C13</f>
        <v>1</v>
      </c>
      <c r="D13" s="262">
        <f>'Nacionalidad-Alojamiento(datos)'!E13/'Nacionalidad-Alojamiento(datos)'!C13</f>
        <v>0.45590312304057862</v>
      </c>
      <c r="E13" s="262">
        <f>'Nacionalidad-Alojamiento(datos)'!G13/'Nacionalidad-Alojamiento(datos)'!C13</f>
        <v>5.8622720737724128E-2</v>
      </c>
      <c r="F13" s="262">
        <f>'Nacionalidad-Alojamiento(datos)'!I13/'Nacionalidad-Alojamiento(datos)'!C13</f>
        <v>0.29624234440215086</v>
      </c>
      <c r="G13" s="262">
        <f>'Nacionalidad-Alojamiento(datos)'!K13/'Nacionalidad-Alojamiento(datos)'!C13</f>
        <v>9.464757332590204E-2</v>
      </c>
      <c r="H13" s="262">
        <f>'Nacionalidad-Alojamiento(datos)'!M13/'Nacionalidad-Alojamiento(datos)'!C13</f>
        <v>5.4467955741619219E-3</v>
      </c>
      <c r="I13" s="262">
        <f>'Nacionalidad-Alojamiento(datos)'!O13/'Nacionalidad-Alojamiento(datos)'!C13</f>
        <v>9.4368900063968183E-4</v>
      </c>
      <c r="J13" s="260">
        <f>'Nacionalidad-Alojamiento(datos)'!Q13/'Nacionalidad-Alojamiento(datos)'!C13</f>
        <v>0.54409687695942133</v>
      </c>
    </row>
    <row r="14" spans="2:10" ht="15" customHeight="1" x14ac:dyDescent="0.25">
      <c r="B14" s="238" t="str">
        <f>'Nacionalidad-Alojamiento(datos)'!B14</f>
        <v>Noruega</v>
      </c>
      <c r="C14" s="260">
        <f>'Nacionalidad-Alojamiento(datos)'!C14/'Nacionalidad-Alojamiento(datos)'!C14</f>
        <v>1</v>
      </c>
      <c r="D14" s="262">
        <f>'Nacionalidad-Alojamiento(datos)'!E14/'Nacionalidad-Alojamiento(datos)'!C14</f>
        <v>0.42340590979782272</v>
      </c>
      <c r="E14" s="262">
        <f>'Nacionalidad-Alojamiento(datos)'!G14/'Nacionalidad-Alojamiento(datos)'!C14</f>
        <v>4.9876380747298318E-2</v>
      </c>
      <c r="F14" s="262">
        <f>'Nacionalidad-Alojamiento(datos)'!I14/'Nacionalidad-Alojamiento(datos)'!C14</f>
        <v>0.22174701918092277</v>
      </c>
      <c r="G14" s="262">
        <f>'Nacionalidad-Alojamiento(datos)'!K14/'Nacionalidad-Alojamiento(datos)'!C14</f>
        <v>0.10299278223072936</v>
      </c>
      <c r="H14" s="262">
        <f>'Nacionalidad-Alojamiento(datos)'!M14/'Nacionalidad-Alojamiento(datos)'!C14</f>
        <v>4.7583442995573634E-2</v>
      </c>
      <c r="I14" s="262">
        <f>'Nacionalidad-Alojamiento(datos)'!O14/'Nacionalidad-Alojamiento(datos)'!C14</f>
        <v>1.2062846432986402E-3</v>
      </c>
      <c r="J14" s="260">
        <f>'Nacionalidad-Alojamiento(datos)'!Q14/'Nacionalidad-Alojamiento(datos)'!C14</f>
        <v>0.57659409020217733</v>
      </c>
    </row>
    <row r="15" spans="2:10" ht="15" customHeight="1" x14ac:dyDescent="0.25">
      <c r="B15" s="238" t="str">
        <f>'Nacionalidad-Alojamiento(datos)'!B15</f>
        <v>Dinamarca</v>
      </c>
      <c r="C15" s="260">
        <f>'Nacionalidad-Alojamiento(datos)'!C15/'Nacionalidad-Alojamiento(datos)'!C15</f>
        <v>1</v>
      </c>
      <c r="D15" s="262">
        <f>'Nacionalidad-Alojamiento(datos)'!E15/'Nacionalidad-Alojamiento(datos)'!C15</f>
        <v>0.46768878462913316</v>
      </c>
      <c r="E15" s="262">
        <f>'Nacionalidad-Alojamiento(datos)'!G15/'Nacionalidad-Alojamiento(datos)'!C15</f>
        <v>4.0605451295799823E-2</v>
      </c>
      <c r="F15" s="262">
        <f>'Nacionalidad-Alojamiento(datos)'!I15/'Nacionalidad-Alojamiento(datos)'!C15</f>
        <v>0.26734249329758714</v>
      </c>
      <c r="G15" s="262">
        <f>'Nacionalidad-Alojamiento(datos)'!K15/'Nacionalidad-Alojamiento(datos)'!C15</f>
        <v>0.10964030384271671</v>
      </c>
      <c r="H15" s="262">
        <f>'Nacionalidad-Alojamiento(datos)'!M15/'Nacionalidad-Alojamiento(datos)'!C15</f>
        <v>4.7796581769436998E-2</v>
      </c>
      <c r="I15" s="262">
        <f>'Nacionalidad-Alojamiento(datos)'!O15/'Nacionalidad-Alojamiento(datos)'!C15</f>
        <v>2.3039544235924931E-3</v>
      </c>
      <c r="J15" s="260">
        <f>'Nacionalidad-Alojamiento(datos)'!Q15/'Nacionalidad-Alojamiento(datos)'!C15</f>
        <v>0.5323112153708669</v>
      </c>
    </row>
    <row r="16" spans="2:10" ht="15" customHeight="1" x14ac:dyDescent="0.25">
      <c r="B16" s="238" t="str">
        <f>'Nacionalidad-Alojamiento(datos)'!B16</f>
        <v>Alemania</v>
      </c>
      <c r="C16" s="260">
        <f>'Nacionalidad-Alojamiento(datos)'!C16/'Nacionalidad-Alojamiento(datos)'!C16</f>
        <v>1</v>
      </c>
      <c r="D16" s="262">
        <f>'Nacionalidad-Alojamiento(datos)'!E16/'Nacionalidad-Alojamiento(datos)'!C16</f>
        <v>0.82150619826874438</v>
      </c>
      <c r="E16" s="262">
        <f>'Nacionalidad-Alojamiento(datos)'!G16/'Nacionalidad-Alojamiento(datos)'!C16</f>
        <v>0.1351657296568706</v>
      </c>
      <c r="F16" s="262">
        <f>'Nacionalidad-Alojamiento(datos)'!I16/'Nacionalidad-Alojamiento(datos)'!C16</f>
        <v>0.50317571924132842</v>
      </c>
      <c r="G16" s="262">
        <f>'Nacionalidad-Alojamiento(datos)'!K16/'Nacionalidad-Alojamiento(datos)'!C16</f>
        <v>0.16334312647152355</v>
      </c>
      <c r="H16" s="262">
        <f>'Nacionalidad-Alojamiento(datos)'!M16/'Nacionalidad-Alojamiento(datos)'!C16</f>
        <v>1.3814451637749192E-2</v>
      </c>
      <c r="I16" s="262">
        <f>'Nacionalidad-Alojamiento(datos)'!O16/'Nacionalidad-Alojamiento(datos)'!C16</f>
        <v>6.007171261272563E-3</v>
      </c>
      <c r="J16" s="260">
        <f>'Nacionalidad-Alojamiento(datos)'!Q16/'Nacionalidad-Alojamiento(datos)'!C16</f>
        <v>0.17849380173125567</v>
      </c>
    </row>
    <row r="17" spans="2:10" ht="15" customHeight="1" x14ac:dyDescent="0.25">
      <c r="B17" s="238" t="str">
        <f>'Nacionalidad-Alojamiento(datos)'!B17</f>
        <v>Holanda</v>
      </c>
      <c r="C17" s="260">
        <f>'Nacionalidad-Alojamiento(datos)'!C17/'Nacionalidad-Alojamiento(datos)'!C17</f>
        <v>1</v>
      </c>
      <c r="D17" s="262">
        <f>'Nacionalidad-Alojamiento(datos)'!E17/'Nacionalidad-Alojamiento(datos)'!C17</f>
        <v>0.57888766346305343</v>
      </c>
      <c r="E17" s="262">
        <f>'Nacionalidad-Alojamiento(datos)'!G17/'Nacionalidad-Alojamiento(datos)'!C17</f>
        <v>8.2411638044220373E-2</v>
      </c>
      <c r="F17" s="262">
        <f>'Nacionalidad-Alojamiento(datos)'!I17/'Nacionalidad-Alojamiento(datos)'!C17</f>
        <v>0.37185021795073786</v>
      </c>
      <c r="G17" s="262">
        <f>'Nacionalidad-Alojamiento(datos)'!K17/'Nacionalidad-Alojamiento(datos)'!C17</f>
        <v>0.10739982143794968</v>
      </c>
      <c r="H17" s="262">
        <f>'Nacionalidad-Alojamiento(datos)'!M17/'Nacionalidad-Alojamiento(datos)'!C17</f>
        <v>1.2499343521873851E-2</v>
      </c>
      <c r="I17" s="262">
        <f>'Nacionalidad-Alojamiento(datos)'!O17/'Nacionalidad-Alojamiento(datos)'!C17</f>
        <v>4.7266425082716241E-3</v>
      </c>
      <c r="J17" s="260">
        <f>'Nacionalidad-Alojamiento(datos)'!Q17/'Nacionalidad-Alojamiento(datos)'!C17</f>
        <v>0.42111233653694657</v>
      </c>
    </row>
    <row r="18" spans="2:10" ht="15" customHeight="1" x14ac:dyDescent="0.25">
      <c r="B18" s="238" t="str">
        <f>'Nacionalidad-Alojamiento(datos)'!B18</f>
        <v>Francia</v>
      </c>
      <c r="C18" s="260">
        <f>'Nacionalidad-Alojamiento(datos)'!C18/'Nacionalidad-Alojamiento(datos)'!C18</f>
        <v>1</v>
      </c>
      <c r="D18" s="262">
        <f>'Nacionalidad-Alojamiento(datos)'!E18/'Nacionalidad-Alojamiento(datos)'!C18</f>
        <v>0.70866600133067204</v>
      </c>
      <c r="E18" s="262">
        <f>'Nacionalidad-Alojamiento(datos)'!G18/'Nacionalidad-Alojamiento(datos)'!C18</f>
        <v>8.987976428096188E-2</v>
      </c>
      <c r="F18" s="262">
        <f>'Nacionalidad-Alojamiento(datos)'!I18/'Nacionalidad-Alojamiento(datos)'!C18</f>
        <v>0.40671038874631688</v>
      </c>
      <c r="G18" s="262">
        <f>'Nacionalidad-Alojamiento(datos)'!K18/'Nacionalidad-Alojamiento(datos)'!C18</f>
        <v>0.11264376009884992</v>
      </c>
      <c r="H18" s="262">
        <f>'Nacionalidad-Alojamiento(datos)'!M18/'Nacionalidad-Alojamiento(datos)'!C18</f>
        <v>8.3796692329626457E-2</v>
      </c>
      <c r="I18" s="262">
        <f>'Nacionalidad-Alojamiento(datos)'!O18/'Nacionalidad-Alojamiento(datos)'!C18</f>
        <v>1.5635395874916833E-2</v>
      </c>
      <c r="J18" s="260">
        <f>'Nacionalidad-Alojamiento(datos)'!Q18/'Nacionalidad-Alojamiento(datos)'!C18</f>
        <v>0.29133399866932802</v>
      </c>
    </row>
    <row r="19" spans="2:10" ht="15" customHeight="1" x14ac:dyDescent="0.25">
      <c r="B19" s="238" t="str">
        <f>'Nacionalidad-Alojamiento(datos)'!B19</f>
        <v>Bélgica</v>
      </c>
      <c r="C19" s="260">
        <f>'Nacionalidad-Alojamiento(datos)'!C19/'Nacionalidad-Alojamiento(datos)'!C19</f>
        <v>1</v>
      </c>
      <c r="D19" s="262">
        <f>'Nacionalidad-Alojamiento(datos)'!E19/'Nacionalidad-Alojamiento(datos)'!C19</f>
        <v>0.81605917269523276</v>
      </c>
      <c r="E19" s="262">
        <f>'Nacionalidad-Alojamiento(datos)'!G19/'Nacionalidad-Alojamiento(datos)'!C19</f>
        <v>0.18159896123168243</v>
      </c>
      <c r="F19" s="262">
        <f>'Nacionalidad-Alojamiento(datos)'!I19/'Nacionalidad-Alojamiento(datos)'!C19</f>
        <v>0.55621637915043587</v>
      </c>
      <c r="G19" s="262">
        <f>'Nacionalidad-Alojamiento(datos)'!K19/'Nacionalidad-Alojamiento(datos)'!C19</f>
        <v>6.6082359488035619E-2</v>
      </c>
      <c r="H19" s="262">
        <f>'Nacionalidad-Alojamiento(datos)'!M19/'Nacionalidad-Alojamiento(datos)'!C19</f>
        <v>8.5791133370432208E-3</v>
      </c>
      <c r="I19" s="262">
        <f>'Nacionalidad-Alojamiento(datos)'!O19/'Nacionalidad-Alojamiento(datos)'!C19</f>
        <v>3.5823594880356148E-3</v>
      </c>
      <c r="J19" s="260">
        <f>'Nacionalidad-Alojamiento(datos)'!Q19/'Nacionalidad-Alojamiento(datos)'!C19</f>
        <v>0.18394082730476721</v>
      </c>
    </row>
    <row r="20" spans="2:10" ht="15" customHeight="1" x14ac:dyDescent="0.25">
      <c r="B20" s="238" t="str">
        <f>'Nacionalidad-Alojamiento(datos)'!B20</f>
        <v>Italia</v>
      </c>
      <c r="C20" s="260">
        <f>'Nacionalidad-Alojamiento(datos)'!C20/'Nacionalidad-Alojamiento(datos)'!C20</f>
        <v>1</v>
      </c>
      <c r="D20" s="262">
        <f>'Nacionalidad-Alojamiento(datos)'!E20/'Nacionalidad-Alojamiento(datos)'!C20</f>
        <v>0.74523202841479419</v>
      </c>
      <c r="E20" s="262">
        <f>'Nacionalidad-Alojamiento(datos)'!G20/'Nacionalidad-Alojamiento(datos)'!C20</f>
        <v>8.3951046251254727E-2</v>
      </c>
      <c r="F20" s="262">
        <f>'Nacionalidad-Alojamiento(datos)'!I20/'Nacionalidad-Alojamiento(datos)'!C20</f>
        <v>0.45454018994672224</v>
      </c>
      <c r="G20" s="262">
        <f>'Nacionalidad-Alojamiento(datos)'!K20/'Nacionalidad-Alojamiento(datos)'!C20</f>
        <v>0.16533472318739867</v>
      </c>
      <c r="H20" s="262">
        <f>'Nacionalidad-Alojamiento(datos)'!M20/'Nacionalidad-Alojamiento(datos)'!C20</f>
        <v>2.6426530769824725E-2</v>
      </c>
      <c r="I20" s="262">
        <f>'Nacionalidad-Alojamiento(datos)'!O20/'Nacionalidad-Alojamiento(datos)'!C20</f>
        <v>1.4979538259593854E-2</v>
      </c>
      <c r="J20" s="260">
        <f>'Nacionalidad-Alojamiento(datos)'!Q20/'Nacionalidad-Alojamiento(datos)'!C20</f>
        <v>0.25476797158520575</v>
      </c>
    </row>
    <row r="21" spans="2:10" ht="15" customHeight="1" x14ac:dyDescent="0.25">
      <c r="B21" s="238" t="str">
        <f>'Nacionalidad-Alojamiento(datos)'!B21</f>
        <v>Rusia</v>
      </c>
      <c r="C21" s="260">
        <f>'Nacionalidad-Alojamiento(datos)'!C21/'Nacionalidad-Alojamiento(datos)'!C21</f>
        <v>1</v>
      </c>
      <c r="D21" s="262">
        <f>'Nacionalidad-Alojamiento(datos)'!E21/'Nacionalidad-Alojamiento(datos)'!C21</f>
        <v>0.59313112862910977</v>
      </c>
      <c r="E21" s="262">
        <f>'Nacionalidad-Alojamiento(datos)'!G21/'Nacionalidad-Alojamiento(datos)'!C21</f>
        <v>0.18468804076139203</v>
      </c>
      <c r="F21" s="262">
        <f>'Nacionalidad-Alojamiento(datos)'!I21/'Nacionalidad-Alojamiento(datos)'!C21</f>
        <v>0.29136223803114786</v>
      </c>
      <c r="G21" s="262">
        <f>'Nacionalidad-Alojamiento(datos)'!K21/'Nacionalidad-Alojamiento(datos)'!C21</f>
        <v>9.02831186310325E-2</v>
      </c>
      <c r="H21" s="262">
        <f>'Nacionalidad-Alojamiento(datos)'!M21/'Nacionalidad-Alojamiento(datos)'!C21</f>
        <v>8.6281484329936552E-3</v>
      </c>
      <c r="I21" s="262">
        <f>'Nacionalidad-Alojamiento(datos)'!O21/'Nacionalidad-Alojamiento(datos)'!C21</f>
        <v>1.8169582772543741E-2</v>
      </c>
      <c r="J21" s="260">
        <f>'Nacionalidad-Alojamiento(datos)'!Q21/'Nacionalidad-Alojamiento(datos)'!C21</f>
        <v>0.40686887137089023</v>
      </c>
    </row>
    <row r="22" spans="2:10" ht="15" customHeight="1" x14ac:dyDescent="0.25">
      <c r="B22" s="238" t="str">
        <f>'Nacionalidad-Alojamiento(datos)'!B22</f>
        <v>Países del Este</v>
      </c>
      <c r="C22" s="260">
        <f>'Nacionalidad-Alojamiento(datos)'!C22/'Nacionalidad-Alojamiento(datos)'!C22</f>
        <v>1</v>
      </c>
      <c r="D22" s="262">
        <f>'Nacionalidad-Alojamiento(datos)'!E22/'Nacionalidad-Alojamiento(datos)'!C22</f>
        <v>0.65202554744525543</v>
      </c>
      <c r="E22" s="262">
        <f>'Nacionalidad-Alojamiento(datos)'!G22/'Nacionalidad-Alojamiento(datos)'!C22</f>
        <v>9.4981751824817523E-2</v>
      </c>
      <c r="F22" s="262">
        <f>'Nacionalidad-Alojamiento(datos)'!I22/'Nacionalidad-Alojamiento(datos)'!C22</f>
        <v>0.41317518248175183</v>
      </c>
      <c r="G22" s="262">
        <f>'Nacionalidad-Alojamiento(datos)'!K22/'Nacionalidad-Alojamiento(datos)'!C22</f>
        <v>0.11319343065693431</v>
      </c>
      <c r="H22" s="262">
        <f>'Nacionalidad-Alojamiento(datos)'!M22/'Nacionalidad-Alojamiento(datos)'!C22</f>
        <v>2.6916058394160582E-2</v>
      </c>
      <c r="I22" s="262">
        <f>'Nacionalidad-Alojamiento(datos)'!O22/'Nacionalidad-Alojamiento(datos)'!C22</f>
        <v>3.7591240875912411E-3</v>
      </c>
      <c r="J22" s="260">
        <f>'Nacionalidad-Alojamiento(datos)'!Q22/'Nacionalidad-Alojamiento(datos)'!C22</f>
        <v>0.34797445255474452</v>
      </c>
    </row>
    <row r="23" spans="2:10" ht="15" customHeight="1" x14ac:dyDescent="0.25">
      <c r="B23" s="238" t="str">
        <f>'Nacionalidad-Alojamiento(datos)'!B23</f>
        <v>Irlanda</v>
      </c>
      <c r="C23" s="260">
        <f>'Nacionalidad-Alojamiento(datos)'!C23/'Nacionalidad-Alojamiento(datos)'!C23</f>
        <v>1</v>
      </c>
      <c r="D23" s="262">
        <f>'Nacionalidad-Alojamiento(datos)'!E23/'Nacionalidad-Alojamiento(datos)'!C23</f>
        <v>0.60418715387402311</v>
      </c>
      <c r="E23" s="262">
        <f>'Nacionalidad-Alojamiento(datos)'!G23/'Nacionalidad-Alojamiento(datos)'!C23</f>
        <v>0.14152994151441436</v>
      </c>
      <c r="F23" s="262">
        <f>'Nacionalidad-Alojamiento(datos)'!I23/'Nacionalidad-Alojamiento(datos)'!C23</f>
        <v>0.30937839656332489</v>
      </c>
      <c r="G23" s="262">
        <f>'Nacionalidad-Alojamiento(datos)'!K23/'Nacionalidad-Alojamiento(datos)'!C23</f>
        <v>0.13749288339112883</v>
      </c>
      <c r="H23" s="262">
        <f>'Nacionalidad-Alojamiento(datos)'!M23/'Nacionalidad-Alojamiento(datos)'!C23</f>
        <v>1.3120438900678018E-2</v>
      </c>
      <c r="I23" s="262">
        <f>'Nacionalidad-Alojamiento(datos)'!O23/'Nacionalidad-Alojamiento(datos)'!C23</f>
        <v>2.6654935044769941E-3</v>
      </c>
      <c r="J23" s="260">
        <f>'Nacionalidad-Alojamiento(datos)'!Q23/'Nacionalidad-Alojamiento(datos)'!C23</f>
        <v>0.39581284612597689</v>
      </c>
    </row>
    <row r="24" spans="2:10" ht="15" customHeight="1" x14ac:dyDescent="0.25">
      <c r="B24" s="238" t="str">
        <f>'Nacionalidad-Alojamiento(datos)'!B24</f>
        <v>Suiza</v>
      </c>
      <c r="C24" s="260">
        <f>'Nacionalidad-Alojamiento(datos)'!C24/'Nacionalidad-Alojamiento(datos)'!C24</f>
        <v>1</v>
      </c>
      <c r="D24" s="262">
        <f>'Nacionalidad-Alojamiento(datos)'!E24/'Nacionalidad-Alojamiento(datos)'!C24</f>
        <v>0.76719849030708531</v>
      </c>
      <c r="E24" s="262">
        <f>'Nacionalidad-Alojamiento(datos)'!G24/'Nacionalidad-Alojamiento(datos)'!C24</f>
        <v>0.24261451363870304</v>
      </c>
      <c r="F24" s="262">
        <f>'Nacionalidad-Alojamiento(datos)'!I24/'Nacionalidad-Alojamiento(datos)'!C24</f>
        <v>0.35731686395608164</v>
      </c>
      <c r="G24" s="262">
        <f>'Nacionalidad-Alojamiento(datos)'!K24/'Nacionalidad-Alojamiento(datos)'!C24</f>
        <v>0.12609366958311888</v>
      </c>
      <c r="H24" s="262">
        <f>'Nacionalidad-Alojamiento(datos)'!M24/'Nacionalidad-Alojamiento(datos)'!C24</f>
        <v>3.112026076513982E-2</v>
      </c>
      <c r="I24" s="262">
        <f>'Nacionalidad-Alojamiento(datos)'!O24/'Nacionalidad-Alojamiento(datos)'!C24</f>
        <v>1.005318236404186E-2</v>
      </c>
      <c r="J24" s="260">
        <f>'Nacionalidad-Alojamiento(datos)'!Q24/'Nacionalidad-Alojamiento(datos)'!C24</f>
        <v>0.23280150969291474</v>
      </c>
    </row>
    <row r="25" spans="2:10" ht="15" customHeight="1" x14ac:dyDescent="0.25">
      <c r="B25" s="238" t="str">
        <f>'Nacionalidad-Alojamiento(datos)'!B25</f>
        <v>Austria</v>
      </c>
      <c r="C25" s="260">
        <f>'Nacionalidad-Alojamiento(datos)'!C25/'Nacionalidad-Alojamiento(datos)'!C25</f>
        <v>1</v>
      </c>
      <c r="D25" s="262">
        <f>'Nacionalidad-Alojamiento(datos)'!E25/'Nacionalidad-Alojamiento(datos)'!C25</f>
        <v>0.74536671924290221</v>
      </c>
      <c r="E25" s="262">
        <f>'Nacionalidad-Alojamiento(datos)'!G25/'Nacionalidad-Alojamiento(datos)'!C25</f>
        <v>0.17320583596214512</v>
      </c>
      <c r="F25" s="262">
        <f>'Nacionalidad-Alojamiento(datos)'!I25/'Nacionalidad-Alojamiento(datos)'!C25</f>
        <v>0.43661277602523657</v>
      </c>
      <c r="G25" s="262">
        <f>'Nacionalidad-Alojamiento(datos)'!K25/'Nacionalidad-Alojamiento(datos)'!C25</f>
        <v>0.11524053627760253</v>
      </c>
      <c r="H25" s="262">
        <f>'Nacionalidad-Alojamiento(datos)'!M25/'Nacionalidad-Alojamiento(datos)'!C25</f>
        <v>1.3998422712933754E-2</v>
      </c>
      <c r="I25" s="262">
        <f>'Nacionalidad-Alojamiento(datos)'!O25/'Nacionalidad-Alojamiento(datos)'!C25</f>
        <v>6.3091482649842269E-3</v>
      </c>
      <c r="J25" s="260">
        <f>'Nacionalidad-Alojamiento(datos)'!Q25/'Nacionalidad-Alojamiento(datos)'!C25</f>
        <v>0.25463328075709779</v>
      </c>
    </row>
    <row r="26" spans="2:10" ht="15" customHeight="1" x14ac:dyDescent="0.25">
      <c r="B26" s="238" t="str">
        <f>'Nacionalidad-Alojamiento(datos)'!B26</f>
        <v>Resto de Europa</v>
      </c>
      <c r="C26" s="260">
        <f>'Nacionalidad-Alojamiento(datos)'!C26/'Nacionalidad-Alojamiento(datos)'!C26</f>
        <v>1</v>
      </c>
      <c r="D26" s="262">
        <f>'Nacionalidad-Alojamiento(datos)'!E26/'Nacionalidad-Alojamiento(datos)'!C26</f>
        <v>0.7400304994281357</v>
      </c>
      <c r="E26" s="262">
        <f>'Nacionalidad-Alojamiento(datos)'!G26/'Nacionalidad-Alojamiento(datos)'!C26</f>
        <v>9.6854746473503617E-2</v>
      </c>
      <c r="F26" s="262">
        <f>'Nacionalidad-Alojamiento(datos)'!I26/'Nacionalidad-Alojamiento(datos)'!C26</f>
        <v>0.40758673274876095</v>
      </c>
      <c r="G26" s="262">
        <f>'Nacionalidad-Alojamiento(datos)'!K26/'Nacionalidad-Alojamiento(datos)'!C26</f>
        <v>0.21187571483034692</v>
      </c>
      <c r="H26" s="262">
        <f>'Nacionalidad-Alojamiento(datos)'!M26/'Nacionalidad-Alojamiento(datos)'!C26</f>
        <v>1.4944719786504003E-2</v>
      </c>
      <c r="I26" s="262">
        <f>'Nacionalidad-Alojamiento(datos)'!O26/'Nacionalidad-Alojamiento(datos)'!C26</f>
        <v>8.7685855890202065E-3</v>
      </c>
      <c r="J26" s="260">
        <f>'Nacionalidad-Alojamiento(datos)'!Q26/'Nacionalidad-Alojamiento(datos)'!C26</f>
        <v>0.2599695005718643</v>
      </c>
    </row>
    <row r="27" spans="2:10" ht="15" customHeight="1" x14ac:dyDescent="0.25">
      <c r="B27" s="238" t="str">
        <f>'Nacionalidad-Alojamiento(datos)'!B27</f>
        <v>Usa</v>
      </c>
      <c r="C27" s="260">
        <f>'Nacionalidad-Alojamiento(datos)'!C27/'Nacionalidad-Alojamiento(datos)'!C27</f>
        <v>1</v>
      </c>
      <c r="D27" s="262">
        <f>'Nacionalidad-Alojamiento(datos)'!E27/'Nacionalidad-Alojamiento(datos)'!C27</f>
        <v>0.72882443531827512</v>
      </c>
      <c r="E27" s="262">
        <f>'Nacionalidad-Alojamiento(datos)'!G27/'Nacionalidad-Alojamiento(datos)'!C27</f>
        <v>0.31891683778234087</v>
      </c>
      <c r="F27" s="262">
        <f>'Nacionalidad-Alojamiento(datos)'!I27/'Nacionalidad-Alojamiento(datos)'!C27</f>
        <v>0.26796714579055442</v>
      </c>
      <c r="G27" s="262">
        <f>'Nacionalidad-Alojamiento(datos)'!K27/'Nacionalidad-Alojamiento(datos)'!C27</f>
        <v>0.10241273100616016</v>
      </c>
      <c r="H27" s="262">
        <f>'Nacionalidad-Alojamiento(datos)'!M27/'Nacionalidad-Alojamiento(datos)'!C27</f>
        <v>2.6694045174537988E-2</v>
      </c>
      <c r="I27" s="262">
        <f>'Nacionalidad-Alojamiento(datos)'!O27/'Nacionalidad-Alojamiento(datos)'!C27</f>
        <v>1.2833675564681724E-2</v>
      </c>
      <c r="J27" s="260">
        <f>'Nacionalidad-Alojamiento(datos)'!Q27/'Nacionalidad-Alojamiento(datos)'!C27</f>
        <v>0.27117556468172482</v>
      </c>
    </row>
    <row r="28" spans="2:10" ht="15" customHeight="1" x14ac:dyDescent="0.25">
      <c r="B28" s="238" t="str">
        <f>'Nacionalidad-Alojamiento(datos)'!B28</f>
        <v>Resto de América</v>
      </c>
      <c r="C28" s="260">
        <f>'Nacionalidad-Alojamiento(datos)'!C28/'Nacionalidad-Alojamiento(datos)'!C28</f>
        <v>1</v>
      </c>
      <c r="D28" s="262">
        <f>'Nacionalidad-Alojamiento(datos)'!E28/'Nacionalidad-Alojamiento(datos)'!C28</f>
        <v>0.69650050352467274</v>
      </c>
      <c r="E28" s="262">
        <f>'Nacionalidad-Alojamiento(datos)'!G28/'Nacionalidad-Alojamiento(datos)'!C28</f>
        <v>0.11203423967774422</v>
      </c>
      <c r="F28" s="262">
        <f>'Nacionalidad-Alojamiento(datos)'!I28/'Nacionalidad-Alojamiento(datos)'!C28</f>
        <v>0.17233131923464251</v>
      </c>
      <c r="G28" s="262">
        <f>'Nacionalidad-Alojamiento(datos)'!K28/'Nacionalidad-Alojamiento(datos)'!C28</f>
        <v>0.24937059415911381</v>
      </c>
      <c r="H28" s="262">
        <f>'Nacionalidad-Alojamiento(datos)'!M28/'Nacionalidad-Alojamiento(datos)'!C28</f>
        <v>9.4284994964753274E-2</v>
      </c>
      <c r="I28" s="262">
        <f>'Nacionalidad-Alojamiento(datos)'!O28/'Nacionalidad-Alojamiento(datos)'!C28</f>
        <v>6.8479355488418936E-2</v>
      </c>
      <c r="J28" s="260">
        <f>'Nacionalidad-Alojamiento(datos)'!Q28/'Nacionalidad-Alojamiento(datos)'!C28</f>
        <v>0.30349949647532731</v>
      </c>
    </row>
    <row r="29" spans="2:10" ht="15" customHeight="1" x14ac:dyDescent="0.25">
      <c r="B29" s="238" t="str">
        <f>'Nacionalidad-Alojamiento(datos)'!B29</f>
        <v>Resto del Mundo</v>
      </c>
      <c r="C29" s="260">
        <f>'Nacionalidad-Alojamiento(datos)'!C29/'Nacionalidad-Alojamiento(datos)'!C29</f>
        <v>1</v>
      </c>
      <c r="D29" s="262">
        <f>'Nacionalidad-Alojamiento(datos)'!E29/'Nacionalidad-Alojamiento(datos)'!C29</f>
        <v>0.8577094507818992</v>
      </c>
      <c r="E29" s="262">
        <f>'Nacionalidad-Alojamiento(datos)'!G29/'Nacionalidad-Alojamiento(datos)'!C29</f>
        <v>0.25885774722369115</v>
      </c>
      <c r="F29" s="262">
        <f>'Nacionalidad-Alojamiento(datos)'!I29/'Nacionalidad-Alojamiento(datos)'!C29</f>
        <v>0.47676966079927474</v>
      </c>
      <c r="G29" s="262">
        <f>'Nacionalidad-Alojamiento(datos)'!K29/'Nacionalidad-Alojamiento(datos)'!C29</f>
        <v>6.7462415955276869E-2</v>
      </c>
      <c r="H29" s="262">
        <f>'Nacionalidad-Alojamiento(datos)'!M29/'Nacionalidad-Alojamiento(datos)'!C29</f>
        <v>4.0454785827604443E-2</v>
      </c>
      <c r="I29" s="262">
        <f>'Nacionalidad-Alojamiento(datos)'!O29/'Nacionalidad-Alojamiento(datos)'!C29</f>
        <v>1.4164840976051975E-2</v>
      </c>
      <c r="J29" s="260">
        <f>'Nacionalidad-Alojamiento(datos)'!Q29/'Nacionalidad-Alojamiento(datos)'!C29</f>
        <v>0.14229054921810078</v>
      </c>
    </row>
    <row r="30" spans="2:10" ht="15" customHeight="1" x14ac:dyDescent="0.25">
      <c r="B30" s="175" t="str">
        <f>'Nacionalidad-Alojamiento(datos)'!B30</f>
        <v>Turismo extranjero</v>
      </c>
      <c r="C30" s="265">
        <f>'Nacionalidad-Alojamiento(datos)'!C30/'Nacionalidad-Alojamiento(datos)'!C30</f>
        <v>1</v>
      </c>
      <c r="D30" s="265">
        <f>'Nacionalidad-Alojamiento(datos)'!E30/'Nacionalidad-Alojamiento(datos)'!C30</f>
        <v>0.61161087273219739</v>
      </c>
      <c r="E30" s="265">
        <f>'Nacionalidad-Alojamiento(datos)'!G30/'Nacionalidad-Alojamiento(datos)'!C30</f>
        <v>0.1117088732193874</v>
      </c>
      <c r="F30" s="265">
        <f>'Nacionalidad-Alojamiento(datos)'!I30/'Nacionalidad-Alojamiento(datos)'!C30</f>
        <v>0.36684719236175983</v>
      </c>
      <c r="G30" s="265">
        <f>'Nacionalidad-Alojamiento(datos)'!K30/'Nacionalidad-Alojamiento(datos)'!C30</f>
        <v>0.11115029207606568</v>
      </c>
      <c r="H30" s="265">
        <f>'Nacionalidad-Alojamiento(datos)'!M30/'Nacionalidad-Alojamiento(datos)'!C30</f>
        <v>1.5411387872948101E-2</v>
      </c>
      <c r="I30" s="265">
        <f>'Nacionalidad-Alojamiento(datos)'!O30/'Nacionalidad-Alojamiento(datos)'!C30</f>
        <v>6.4931272020363334E-3</v>
      </c>
      <c r="J30" s="260">
        <f>'Nacionalidad-Alojamiento(datos)'!Q30/'Nacionalidad-Alojamiento(datos)'!C30</f>
        <v>0.38838912726780267</v>
      </c>
    </row>
    <row r="31" spans="2:10" ht="15" customHeight="1" x14ac:dyDescent="0.25">
      <c r="B31" s="179" t="s">
        <v>173</v>
      </c>
      <c r="C31" s="269">
        <f>'Nacionalidad-Alojamiento(datos)'!C31/'Nacionalidad-Alojamiento(datos)'!C31</f>
        <v>1</v>
      </c>
      <c r="D31" s="269">
        <f>'Nacionalidad-Alojamiento(datos)'!E31/'Nacionalidad-Alojamiento(datos)'!C31</f>
        <v>0.64511205438689112</v>
      </c>
      <c r="E31" s="269">
        <f>'Nacionalidad-Alojamiento(datos)'!G31/'Nacionalidad-Alojamiento(datos)'!C31</f>
        <v>0.11012434959613555</v>
      </c>
      <c r="F31" s="269">
        <f>'Nacionalidad-Alojamiento(datos)'!I31/'Nacionalidad-Alojamiento(datos)'!C31</f>
        <v>0.38278049593029984</v>
      </c>
      <c r="G31" s="269">
        <f>'Nacionalidad-Alojamiento(datos)'!K31/'Nacionalidad-Alojamiento(datos)'!C31</f>
        <v>0.12240932459634729</v>
      </c>
      <c r="H31" s="269">
        <f>'Nacionalidad-Alojamiento(datos)'!M31/'Nacionalidad-Alojamiento(datos)'!C31</f>
        <v>2.143721255889984E-2</v>
      </c>
      <c r="I31" s="269">
        <f>'Nacionalidad-Alojamiento(datos)'!O31/'Nacionalidad-Alojamiento(datos)'!C31</f>
        <v>8.3606717052085947E-3</v>
      </c>
      <c r="J31" s="269">
        <f>'Nacionalidad-Alojamiento(datos)'!Q31/'Nacionalidad-Alojamiento(datos)'!C31</f>
        <v>0.35488794561310888</v>
      </c>
    </row>
    <row r="32" spans="2:10" ht="15" customHeight="1" x14ac:dyDescent="0.25">
      <c r="B32" s="184" t="s">
        <v>153</v>
      </c>
      <c r="C32" s="184"/>
      <c r="D32" s="184"/>
      <c r="E32" s="184"/>
      <c r="F32" s="184"/>
      <c r="G32" s="184"/>
      <c r="H32" s="184"/>
      <c r="I32" s="184"/>
      <c r="J32" s="184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84" priority="1" operator="containsText" text="SUIZA">
      <formula>NOT(ISERROR(SEARCH("SUIZA",B9)))</formula>
    </cfRule>
    <cfRule type="containsText" dxfId="83" priority="2" operator="containsText" text="AUSTRIA">
      <formula>NOT(ISERROR(SEARCH("AUSTRIA",B9)))</formula>
    </cfRule>
    <cfRule type="containsText" dxfId="82" priority="3" operator="containsText" text="IRLANDA">
      <formula>NOT(ISERROR(SEARCH("IRLANDA",B9)))</formula>
    </cfRule>
    <cfRule type="containsText" dxfId="81" priority="4" operator="containsText" text="PAÍSES DEL ESTE">
      <formula>NOT(ISERROR(SEARCH("PAÍSES DEL ESTE",B9)))</formula>
    </cfRule>
    <cfRule type="containsText" dxfId="80" priority="5" operator="containsText" text="RUSIA">
      <formula>NOT(ISERROR(SEARCH("RUSIA",B9)))</formula>
    </cfRule>
    <cfRule type="containsText" dxfId="79" priority="6" operator="containsText" text="HOLANDA">
      <formula>NOT(ISERROR(SEARCH("HOLANDA",B9)))</formula>
    </cfRule>
    <cfRule type="containsText" dxfId="78" priority="7" operator="containsText" text="FRANCIA">
      <formula>NOT(ISERROR(SEARCH("FRANCIA",B9)))</formula>
    </cfRule>
    <cfRule type="containsText" dxfId="77" priority="8" operator="containsText" text="ITALIA">
      <formula>NOT(ISERROR(SEARCH("ITALIA",B9)))</formula>
    </cfRule>
    <cfRule type="containsText" dxfId="76" priority="9" operator="containsText" text="BÉLGICA">
      <formula>NOT(ISERROR(SEARCH("BÉLGICA",B9)))</formula>
    </cfRule>
    <cfRule type="containsText" dxfId="75" priority="10" operator="containsText" text="ESPAÑA">
      <formula>NOT(ISERROR(SEARCH("ESPAÑA",B9)))</formula>
    </cfRule>
    <cfRule type="containsText" dxfId="74" priority="11" operator="containsText" text="ALEMANIA">
      <formula>NOT(ISERROR(SEARCH("ALEMANIA",B9)))</formula>
    </cfRule>
    <cfRule type="containsText" dxfId="73" priority="12" operator="containsText" text="PAÍSES NÓRDICOS">
      <formula>NOT(ISERROR(SEARCH("PAÍSES NÓRDICOS",B9)))</formula>
    </cfRule>
    <cfRule type="containsText" dxfId="72" priority="13" operator="containsText" text="REINO UNIDO">
      <formula>NOT(ISERROR(SEARCH("REINO UNIDO",B9)))</formula>
    </cfRule>
    <cfRule type="containsText" dxfId="71" priority="14" operator="containsText" text="DINAMARCA">
      <formula>NOT(ISERROR(SEARCH("DINAMARCA",B9)))</formula>
    </cfRule>
    <cfRule type="containsText" dxfId="70" priority="15" operator="containsText" text="NORUEGA">
      <formula>NOT(ISERROR(SEARCH("NORUEGA",B9)))</formula>
    </cfRule>
    <cfRule type="containsText" dxfId="69" priority="16" operator="containsText" text="FINLANDIA">
      <formula>NOT(ISERROR(SEARCH("FINLANDIA",B9)))</formula>
    </cfRule>
    <cfRule type="containsText" dxfId="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54" customWidth="1"/>
    <col min="2" max="2" width="16.140625" style="254" customWidth="1"/>
    <col min="3" max="9" width="9.7109375" style="254" customWidth="1"/>
    <col min="10" max="10" width="11.7109375" style="254" customWidth="1"/>
    <col min="11" max="11" width="4.42578125" style="254" customWidth="1"/>
    <col min="12" max="257" width="11.42578125" style="254"/>
    <col min="258" max="258" width="15.85546875" style="254" bestFit="1" customWidth="1"/>
    <col min="259" max="259" width="8.7109375" style="254" customWidth="1"/>
    <col min="260" max="260" width="10.85546875" style="254" customWidth="1"/>
    <col min="261" max="265" width="9.7109375" style="254" bestFit="1" customWidth="1"/>
    <col min="266" max="266" width="16.5703125" style="254" customWidth="1"/>
    <col min="267" max="513" width="11.42578125" style="254"/>
    <col min="514" max="514" width="15.85546875" style="254" bestFit="1" customWidth="1"/>
    <col min="515" max="515" width="8.7109375" style="254" customWidth="1"/>
    <col min="516" max="516" width="10.85546875" style="254" customWidth="1"/>
    <col min="517" max="521" width="9.7109375" style="254" bestFit="1" customWidth="1"/>
    <col min="522" max="522" width="16.5703125" style="254" customWidth="1"/>
    <col min="523" max="769" width="11.42578125" style="254"/>
    <col min="770" max="770" width="15.85546875" style="254" bestFit="1" customWidth="1"/>
    <col min="771" max="771" width="8.7109375" style="254" customWidth="1"/>
    <col min="772" max="772" width="10.85546875" style="254" customWidth="1"/>
    <col min="773" max="777" width="9.7109375" style="254" bestFit="1" customWidth="1"/>
    <col min="778" max="778" width="16.5703125" style="254" customWidth="1"/>
    <col min="779" max="1025" width="11.42578125" style="254"/>
    <col min="1026" max="1026" width="15.85546875" style="254" bestFit="1" customWidth="1"/>
    <col min="1027" max="1027" width="8.7109375" style="254" customWidth="1"/>
    <col min="1028" max="1028" width="10.85546875" style="254" customWidth="1"/>
    <col min="1029" max="1033" width="9.7109375" style="254" bestFit="1" customWidth="1"/>
    <col min="1034" max="1034" width="16.5703125" style="254" customWidth="1"/>
    <col min="1035" max="1281" width="11.42578125" style="254"/>
    <col min="1282" max="1282" width="15.85546875" style="254" bestFit="1" customWidth="1"/>
    <col min="1283" max="1283" width="8.7109375" style="254" customWidth="1"/>
    <col min="1284" max="1284" width="10.85546875" style="254" customWidth="1"/>
    <col min="1285" max="1289" width="9.7109375" style="254" bestFit="1" customWidth="1"/>
    <col min="1290" max="1290" width="16.5703125" style="254" customWidth="1"/>
    <col min="1291" max="1537" width="11.42578125" style="254"/>
    <col min="1538" max="1538" width="15.85546875" style="254" bestFit="1" customWidth="1"/>
    <col min="1539" max="1539" width="8.7109375" style="254" customWidth="1"/>
    <col min="1540" max="1540" width="10.85546875" style="254" customWidth="1"/>
    <col min="1541" max="1545" width="9.7109375" style="254" bestFit="1" customWidth="1"/>
    <col min="1546" max="1546" width="16.5703125" style="254" customWidth="1"/>
    <col min="1547" max="1793" width="11.42578125" style="254"/>
    <col min="1794" max="1794" width="15.85546875" style="254" bestFit="1" customWidth="1"/>
    <col min="1795" max="1795" width="8.7109375" style="254" customWidth="1"/>
    <col min="1796" max="1796" width="10.85546875" style="254" customWidth="1"/>
    <col min="1797" max="1801" width="9.7109375" style="254" bestFit="1" customWidth="1"/>
    <col min="1802" max="1802" width="16.5703125" style="254" customWidth="1"/>
    <col min="1803" max="2049" width="11.42578125" style="254"/>
    <col min="2050" max="2050" width="15.85546875" style="254" bestFit="1" customWidth="1"/>
    <col min="2051" max="2051" width="8.7109375" style="254" customWidth="1"/>
    <col min="2052" max="2052" width="10.85546875" style="254" customWidth="1"/>
    <col min="2053" max="2057" width="9.7109375" style="254" bestFit="1" customWidth="1"/>
    <col min="2058" max="2058" width="16.5703125" style="254" customWidth="1"/>
    <col min="2059" max="2305" width="11.42578125" style="254"/>
    <col min="2306" max="2306" width="15.85546875" style="254" bestFit="1" customWidth="1"/>
    <col min="2307" max="2307" width="8.7109375" style="254" customWidth="1"/>
    <col min="2308" max="2308" width="10.85546875" style="254" customWidth="1"/>
    <col min="2309" max="2313" width="9.7109375" style="254" bestFit="1" customWidth="1"/>
    <col min="2314" max="2314" width="16.5703125" style="254" customWidth="1"/>
    <col min="2315" max="2561" width="11.42578125" style="254"/>
    <col min="2562" max="2562" width="15.85546875" style="254" bestFit="1" customWidth="1"/>
    <col min="2563" max="2563" width="8.7109375" style="254" customWidth="1"/>
    <col min="2564" max="2564" width="10.85546875" style="254" customWidth="1"/>
    <col min="2565" max="2569" width="9.7109375" style="254" bestFit="1" customWidth="1"/>
    <col min="2570" max="2570" width="16.5703125" style="254" customWidth="1"/>
    <col min="2571" max="2817" width="11.42578125" style="254"/>
    <col min="2818" max="2818" width="15.85546875" style="254" bestFit="1" customWidth="1"/>
    <col min="2819" max="2819" width="8.7109375" style="254" customWidth="1"/>
    <col min="2820" max="2820" width="10.85546875" style="254" customWidth="1"/>
    <col min="2821" max="2825" width="9.7109375" style="254" bestFit="1" customWidth="1"/>
    <col min="2826" max="2826" width="16.5703125" style="254" customWidth="1"/>
    <col min="2827" max="3073" width="11.42578125" style="254"/>
    <col min="3074" max="3074" width="15.85546875" style="254" bestFit="1" customWidth="1"/>
    <col min="3075" max="3075" width="8.7109375" style="254" customWidth="1"/>
    <col min="3076" max="3076" width="10.85546875" style="254" customWidth="1"/>
    <col min="3077" max="3081" width="9.7109375" style="254" bestFit="1" customWidth="1"/>
    <col min="3082" max="3082" width="16.5703125" style="254" customWidth="1"/>
    <col min="3083" max="3329" width="11.42578125" style="254"/>
    <col min="3330" max="3330" width="15.85546875" style="254" bestFit="1" customWidth="1"/>
    <col min="3331" max="3331" width="8.7109375" style="254" customWidth="1"/>
    <col min="3332" max="3332" width="10.85546875" style="254" customWidth="1"/>
    <col min="3333" max="3337" width="9.7109375" style="254" bestFit="1" customWidth="1"/>
    <col min="3338" max="3338" width="16.5703125" style="254" customWidth="1"/>
    <col min="3339" max="3585" width="11.42578125" style="254"/>
    <col min="3586" max="3586" width="15.85546875" style="254" bestFit="1" customWidth="1"/>
    <col min="3587" max="3587" width="8.7109375" style="254" customWidth="1"/>
    <col min="3588" max="3588" width="10.85546875" style="254" customWidth="1"/>
    <col min="3589" max="3593" width="9.7109375" style="254" bestFit="1" customWidth="1"/>
    <col min="3594" max="3594" width="16.5703125" style="254" customWidth="1"/>
    <col min="3595" max="3841" width="11.42578125" style="254"/>
    <col min="3842" max="3842" width="15.85546875" style="254" bestFit="1" customWidth="1"/>
    <col min="3843" max="3843" width="8.7109375" style="254" customWidth="1"/>
    <col min="3844" max="3844" width="10.85546875" style="254" customWidth="1"/>
    <col min="3845" max="3849" width="9.7109375" style="254" bestFit="1" customWidth="1"/>
    <col min="3850" max="3850" width="16.5703125" style="254" customWidth="1"/>
    <col min="3851" max="4097" width="11.42578125" style="254"/>
    <col min="4098" max="4098" width="15.85546875" style="254" bestFit="1" customWidth="1"/>
    <col min="4099" max="4099" width="8.7109375" style="254" customWidth="1"/>
    <col min="4100" max="4100" width="10.85546875" style="254" customWidth="1"/>
    <col min="4101" max="4105" width="9.7109375" style="254" bestFit="1" customWidth="1"/>
    <col min="4106" max="4106" width="16.5703125" style="254" customWidth="1"/>
    <col min="4107" max="4353" width="11.42578125" style="254"/>
    <col min="4354" max="4354" width="15.85546875" style="254" bestFit="1" customWidth="1"/>
    <col min="4355" max="4355" width="8.7109375" style="254" customWidth="1"/>
    <col min="4356" max="4356" width="10.85546875" style="254" customWidth="1"/>
    <col min="4357" max="4361" width="9.7109375" style="254" bestFit="1" customWidth="1"/>
    <col min="4362" max="4362" width="16.5703125" style="254" customWidth="1"/>
    <col min="4363" max="4609" width="11.42578125" style="254"/>
    <col min="4610" max="4610" width="15.85546875" style="254" bestFit="1" customWidth="1"/>
    <col min="4611" max="4611" width="8.7109375" style="254" customWidth="1"/>
    <col min="4612" max="4612" width="10.85546875" style="254" customWidth="1"/>
    <col min="4613" max="4617" width="9.7109375" style="254" bestFit="1" customWidth="1"/>
    <col min="4618" max="4618" width="16.5703125" style="254" customWidth="1"/>
    <col min="4619" max="4865" width="11.42578125" style="254"/>
    <col min="4866" max="4866" width="15.85546875" style="254" bestFit="1" customWidth="1"/>
    <col min="4867" max="4867" width="8.7109375" style="254" customWidth="1"/>
    <col min="4868" max="4868" width="10.85546875" style="254" customWidth="1"/>
    <col min="4869" max="4873" width="9.7109375" style="254" bestFit="1" customWidth="1"/>
    <col min="4874" max="4874" width="16.5703125" style="254" customWidth="1"/>
    <col min="4875" max="5121" width="11.42578125" style="254"/>
    <col min="5122" max="5122" width="15.85546875" style="254" bestFit="1" customWidth="1"/>
    <col min="5123" max="5123" width="8.7109375" style="254" customWidth="1"/>
    <col min="5124" max="5124" width="10.85546875" style="254" customWidth="1"/>
    <col min="5125" max="5129" width="9.7109375" style="254" bestFit="1" customWidth="1"/>
    <col min="5130" max="5130" width="16.5703125" style="254" customWidth="1"/>
    <col min="5131" max="5377" width="11.42578125" style="254"/>
    <col min="5378" max="5378" width="15.85546875" style="254" bestFit="1" customWidth="1"/>
    <col min="5379" max="5379" width="8.7109375" style="254" customWidth="1"/>
    <col min="5380" max="5380" width="10.85546875" style="254" customWidth="1"/>
    <col min="5381" max="5385" width="9.7109375" style="254" bestFit="1" customWidth="1"/>
    <col min="5386" max="5386" width="16.5703125" style="254" customWidth="1"/>
    <col min="5387" max="5633" width="11.42578125" style="254"/>
    <col min="5634" max="5634" width="15.85546875" style="254" bestFit="1" customWidth="1"/>
    <col min="5635" max="5635" width="8.7109375" style="254" customWidth="1"/>
    <col min="5636" max="5636" width="10.85546875" style="254" customWidth="1"/>
    <col min="5637" max="5641" width="9.7109375" style="254" bestFit="1" customWidth="1"/>
    <col min="5642" max="5642" width="16.5703125" style="254" customWidth="1"/>
    <col min="5643" max="5889" width="11.42578125" style="254"/>
    <col min="5890" max="5890" width="15.85546875" style="254" bestFit="1" customWidth="1"/>
    <col min="5891" max="5891" width="8.7109375" style="254" customWidth="1"/>
    <col min="5892" max="5892" width="10.85546875" style="254" customWidth="1"/>
    <col min="5893" max="5897" width="9.7109375" style="254" bestFit="1" customWidth="1"/>
    <col min="5898" max="5898" width="16.5703125" style="254" customWidth="1"/>
    <col min="5899" max="6145" width="11.42578125" style="254"/>
    <col min="6146" max="6146" width="15.85546875" style="254" bestFit="1" customWidth="1"/>
    <col min="6147" max="6147" width="8.7109375" style="254" customWidth="1"/>
    <col min="6148" max="6148" width="10.85546875" style="254" customWidth="1"/>
    <col min="6149" max="6153" width="9.7109375" style="254" bestFit="1" customWidth="1"/>
    <col min="6154" max="6154" width="16.5703125" style="254" customWidth="1"/>
    <col min="6155" max="6401" width="11.42578125" style="254"/>
    <col min="6402" max="6402" width="15.85546875" style="254" bestFit="1" customWidth="1"/>
    <col min="6403" max="6403" width="8.7109375" style="254" customWidth="1"/>
    <col min="6404" max="6404" width="10.85546875" style="254" customWidth="1"/>
    <col min="6405" max="6409" width="9.7109375" style="254" bestFit="1" customWidth="1"/>
    <col min="6410" max="6410" width="16.5703125" style="254" customWidth="1"/>
    <col min="6411" max="6657" width="11.42578125" style="254"/>
    <col min="6658" max="6658" width="15.85546875" style="254" bestFit="1" customWidth="1"/>
    <col min="6659" max="6659" width="8.7109375" style="254" customWidth="1"/>
    <col min="6660" max="6660" width="10.85546875" style="254" customWidth="1"/>
    <col min="6661" max="6665" width="9.7109375" style="254" bestFit="1" customWidth="1"/>
    <col min="6666" max="6666" width="16.5703125" style="254" customWidth="1"/>
    <col min="6667" max="6913" width="11.42578125" style="254"/>
    <col min="6914" max="6914" width="15.85546875" style="254" bestFit="1" customWidth="1"/>
    <col min="6915" max="6915" width="8.7109375" style="254" customWidth="1"/>
    <col min="6916" max="6916" width="10.85546875" style="254" customWidth="1"/>
    <col min="6917" max="6921" width="9.7109375" style="254" bestFit="1" customWidth="1"/>
    <col min="6922" max="6922" width="16.5703125" style="254" customWidth="1"/>
    <col min="6923" max="7169" width="11.42578125" style="254"/>
    <col min="7170" max="7170" width="15.85546875" style="254" bestFit="1" customWidth="1"/>
    <col min="7171" max="7171" width="8.7109375" style="254" customWidth="1"/>
    <col min="7172" max="7172" width="10.85546875" style="254" customWidth="1"/>
    <col min="7173" max="7177" width="9.7109375" style="254" bestFit="1" customWidth="1"/>
    <col min="7178" max="7178" width="16.5703125" style="254" customWidth="1"/>
    <col min="7179" max="7425" width="11.42578125" style="254"/>
    <col min="7426" max="7426" width="15.85546875" style="254" bestFit="1" customWidth="1"/>
    <col min="7427" max="7427" width="8.7109375" style="254" customWidth="1"/>
    <col min="7428" max="7428" width="10.85546875" style="254" customWidth="1"/>
    <col min="7429" max="7433" width="9.7109375" style="254" bestFit="1" customWidth="1"/>
    <col min="7434" max="7434" width="16.5703125" style="254" customWidth="1"/>
    <col min="7435" max="7681" width="11.42578125" style="254"/>
    <col min="7682" max="7682" width="15.85546875" style="254" bestFit="1" customWidth="1"/>
    <col min="7683" max="7683" width="8.7109375" style="254" customWidth="1"/>
    <col min="7684" max="7684" width="10.85546875" style="254" customWidth="1"/>
    <col min="7685" max="7689" width="9.7109375" style="254" bestFit="1" customWidth="1"/>
    <col min="7690" max="7690" width="16.5703125" style="254" customWidth="1"/>
    <col min="7691" max="7937" width="11.42578125" style="254"/>
    <col min="7938" max="7938" width="15.85546875" style="254" bestFit="1" customWidth="1"/>
    <col min="7939" max="7939" width="8.7109375" style="254" customWidth="1"/>
    <col min="7940" max="7940" width="10.85546875" style="254" customWidth="1"/>
    <col min="7941" max="7945" width="9.7109375" style="254" bestFit="1" customWidth="1"/>
    <col min="7946" max="7946" width="16.5703125" style="254" customWidth="1"/>
    <col min="7947" max="8193" width="11.42578125" style="254"/>
    <col min="8194" max="8194" width="15.85546875" style="254" bestFit="1" customWidth="1"/>
    <col min="8195" max="8195" width="8.7109375" style="254" customWidth="1"/>
    <col min="8196" max="8196" width="10.85546875" style="254" customWidth="1"/>
    <col min="8197" max="8201" width="9.7109375" style="254" bestFit="1" customWidth="1"/>
    <col min="8202" max="8202" width="16.5703125" style="254" customWidth="1"/>
    <col min="8203" max="8449" width="11.42578125" style="254"/>
    <col min="8450" max="8450" width="15.85546875" style="254" bestFit="1" customWidth="1"/>
    <col min="8451" max="8451" width="8.7109375" style="254" customWidth="1"/>
    <col min="8452" max="8452" width="10.85546875" style="254" customWidth="1"/>
    <col min="8453" max="8457" width="9.7109375" style="254" bestFit="1" customWidth="1"/>
    <col min="8458" max="8458" width="16.5703125" style="254" customWidth="1"/>
    <col min="8459" max="8705" width="11.42578125" style="254"/>
    <col min="8706" max="8706" width="15.85546875" style="254" bestFit="1" customWidth="1"/>
    <col min="8707" max="8707" width="8.7109375" style="254" customWidth="1"/>
    <col min="8708" max="8708" width="10.85546875" style="254" customWidth="1"/>
    <col min="8709" max="8713" width="9.7109375" style="254" bestFit="1" customWidth="1"/>
    <col min="8714" max="8714" width="16.5703125" style="254" customWidth="1"/>
    <col min="8715" max="8961" width="11.42578125" style="254"/>
    <col min="8962" max="8962" width="15.85546875" style="254" bestFit="1" customWidth="1"/>
    <col min="8963" max="8963" width="8.7109375" style="254" customWidth="1"/>
    <col min="8964" max="8964" width="10.85546875" style="254" customWidth="1"/>
    <col min="8965" max="8969" width="9.7109375" style="254" bestFit="1" customWidth="1"/>
    <col min="8970" max="8970" width="16.5703125" style="254" customWidth="1"/>
    <col min="8971" max="9217" width="11.42578125" style="254"/>
    <col min="9218" max="9218" width="15.85546875" style="254" bestFit="1" customWidth="1"/>
    <col min="9219" max="9219" width="8.7109375" style="254" customWidth="1"/>
    <col min="9220" max="9220" width="10.85546875" style="254" customWidth="1"/>
    <col min="9221" max="9225" width="9.7109375" style="254" bestFit="1" customWidth="1"/>
    <col min="9226" max="9226" width="16.5703125" style="254" customWidth="1"/>
    <col min="9227" max="9473" width="11.42578125" style="254"/>
    <col min="9474" max="9474" width="15.85546875" style="254" bestFit="1" customWidth="1"/>
    <col min="9475" max="9475" width="8.7109375" style="254" customWidth="1"/>
    <col min="9476" max="9476" width="10.85546875" style="254" customWidth="1"/>
    <col min="9477" max="9481" width="9.7109375" style="254" bestFit="1" customWidth="1"/>
    <col min="9482" max="9482" width="16.5703125" style="254" customWidth="1"/>
    <col min="9483" max="9729" width="11.42578125" style="254"/>
    <col min="9730" max="9730" width="15.85546875" style="254" bestFit="1" customWidth="1"/>
    <col min="9731" max="9731" width="8.7109375" style="254" customWidth="1"/>
    <col min="9732" max="9732" width="10.85546875" style="254" customWidth="1"/>
    <col min="9733" max="9737" width="9.7109375" style="254" bestFit="1" customWidth="1"/>
    <col min="9738" max="9738" width="16.5703125" style="254" customWidth="1"/>
    <col min="9739" max="9985" width="11.42578125" style="254"/>
    <col min="9986" max="9986" width="15.85546875" style="254" bestFit="1" customWidth="1"/>
    <col min="9987" max="9987" width="8.7109375" style="254" customWidth="1"/>
    <col min="9988" max="9988" width="10.85546875" style="254" customWidth="1"/>
    <col min="9989" max="9993" width="9.7109375" style="254" bestFit="1" customWidth="1"/>
    <col min="9994" max="9994" width="16.5703125" style="254" customWidth="1"/>
    <col min="9995" max="10241" width="11.42578125" style="254"/>
    <col min="10242" max="10242" width="15.85546875" style="254" bestFit="1" customWidth="1"/>
    <col min="10243" max="10243" width="8.7109375" style="254" customWidth="1"/>
    <col min="10244" max="10244" width="10.85546875" style="254" customWidth="1"/>
    <col min="10245" max="10249" width="9.7109375" style="254" bestFit="1" customWidth="1"/>
    <col min="10250" max="10250" width="16.5703125" style="254" customWidth="1"/>
    <col min="10251" max="10497" width="11.42578125" style="254"/>
    <col min="10498" max="10498" width="15.85546875" style="254" bestFit="1" customWidth="1"/>
    <col min="10499" max="10499" width="8.7109375" style="254" customWidth="1"/>
    <col min="10500" max="10500" width="10.85546875" style="254" customWidth="1"/>
    <col min="10501" max="10505" width="9.7109375" style="254" bestFit="1" customWidth="1"/>
    <col min="10506" max="10506" width="16.5703125" style="254" customWidth="1"/>
    <col min="10507" max="10753" width="11.42578125" style="254"/>
    <col min="10754" max="10754" width="15.85546875" style="254" bestFit="1" customWidth="1"/>
    <col min="10755" max="10755" width="8.7109375" style="254" customWidth="1"/>
    <col min="10756" max="10756" width="10.85546875" style="254" customWidth="1"/>
    <col min="10757" max="10761" width="9.7109375" style="254" bestFit="1" customWidth="1"/>
    <col min="10762" max="10762" width="16.5703125" style="254" customWidth="1"/>
    <col min="10763" max="11009" width="11.42578125" style="254"/>
    <col min="11010" max="11010" width="15.85546875" style="254" bestFit="1" customWidth="1"/>
    <col min="11011" max="11011" width="8.7109375" style="254" customWidth="1"/>
    <col min="11012" max="11012" width="10.85546875" style="254" customWidth="1"/>
    <col min="11013" max="11017" width="9.7109375" style="254" bestFit="1" customWidth="1"/>
    <col min="11018" max="11018" width="16.5703125" style="254" customWidth="1"/>
    <col min="11019" max="11265" width="11.42578125" style="254"/>
    <col min="11266" max="11266" width="15.85546875" style="254" bestFit="1" customWidth="1"/>
    <col min="11267" max="11267" width="8.7109375" style="254" customWidth="1"/>
    <col min="11268" max="11268" width="10.85546875" style="254" customWidth="1"/>
    <col min="11269" max="11273" width="9.7109375" style="254" bestFit="1" customWidth="1"/>
    <col min="11274" max="11274" width="16.5703125" style="254" customWidth="1"/>
    <col min="11275" max="11521" width="11.42578125" style="254"/>
    <col min="11522" max="11522" width="15.85546875" style="254" bestFit="1" customWidth="1"/>
    <col min="11523" max="11523" width="8.7109375" style="254" customWidth="1"/>
    <col min="11524" max="11524" width="10.85546875" style="254" customWidth="1"/>
    <col min="11525" max="11529" width="9.7109375" style="254" bestFit="1" customWidth="1"/>
    <col min="11530" max="11530" width="16.5703125" style="254" customWidth="1"/>
    <col min="11531" max="11777" width="11.42578125" style="254"/>
    <col min="11778" max="11778" width="15.85546875" style="254" bestFit="1" customWidth="1"/>
    <col min="11779" max="11779" width="8.7109375" style="254" customWidth="1"/>
    <col min="11780" max="11780" width="10.85546875" style="254" customWidth="1"/>
    <col min="11781" max="11785" width="9.7109375" style="254" bestFit="1" customWidth="1"/>
    <col min="11786" max="11786" width="16.5703125" style="254" customWidth="1"/>
    <col min="11787" max="12033" width="11.42578125" style="254"/>
    <col min="12034" max="12034" width="15.85546875" style="254" bestFit="1" customWidth="1"/>
    <col min="12035" max="12035" width="8.7109375" style="254" customWidth="1"/>
    <col min="12036" max="12036" width="10.85546875" style="254" customWidth="1"/>
    <col min="12037" max="12041" width="9.7109375" style="254" bestFit="1" customWidth="1"/>
    <col min="12042" max="12042" width="16.5703125" style="254" customWidth="1"/>
    <col min="12043" max="12289" width="11.42578125" style="254"/>
    <col min="12290" max="12290" width="15.85546875" style="254" bestFit="1" customWidth="1"/>
    <col min="12291" max="12291" width="8.7109375" style="254" customWidth="1"/>
    <col min="12292" max="12292" width="10.85546875" style="254" customWidth="1"/>
    <col min="12293" max="12297" width="9.7109375" style="254" bestFit="1" customWidth="1"/>
    <col min="12298" max="12298" width="16.5703125" style="254" customWidth="1"/>
    <col min="12299" max="12545" width="11.42578125" style="254"/>
    <col min="12546" max="12546" width="15.85546875" style="254" bestFit="1" customWidth="1"/>
    <col min="12547" max="12547" width="8.7109375" style="254" customWidth="1"/>
    <col min="12548" max="12548" width="10.85546875" style="254" customWidth="1"/>
    <col min="12549" max="12553" width="9.7109375" style="254" bestFit="1" customWidth="1"/>
    <col min="12554" max="12554" width="16.5703125" style="254" customWidth="1"/>
    <col min="12555" max="12801" width="11.42578125" style="254"/>
    <col min="12802" max="12802" width="15.85546875" style="254" bestFit="1" customWidth="1"/>
    <col min="12803" max="12803" width="8.7109375" style="254" customWidth="1"/>
    <col min="12804" max="12804" width="10.85546875" style="254" customWidth="1"/>
    <col min="12805" max="12809" width="9.7109375" style="254" bestFit="1" customWidth="1"/>
    <col min="12810" max="12810" width="16.5703125" style="254" customWidth="1"/>
    <col min="12811" max="13057" width="11.42578125" style="254"/>
    <col min="13058" max="13058" width="15.85546875" style="254" bestFit="1" customWidth="1"/>
    <col min="13059" max="13059" width="8.7109375" style="254" customWidth="1"/>
    <col min="13060" max="13060" width="10.85546875" style="254" customWidth="1"/>
    <col min="13061" max="13065" width="9.7109375" style="254" bestFit="1" customWidth="1"/>
    <col min="13066" max="13066" width="16.5703125" style="254" customWidth="1"/>
    <col min="13067" max="13313" width="11.42578125" style="254"/>
    <col min="13314" max="13314" width="15.85546875" style="254" bestFit="1" customWidth="1"/>
    <col min="13315" max="13315" width="8.7109375" style="254" customWidth="1"/>
    <col min="13316" max="13316" width="10.85546875" style="254" customWidth="1"/>
    <col min="13317" max="13321" width="9.7109375" style="254" bestFit="1" customWidth="1"/>
    <col min="13322" max="13322" width="16.5703125" style="254" customWidth="1"/>
    <col min="13323" max="13569" width="11.42578125" style="254"/>
    <col min="13570" max="13570" width="15.85546875" style="254" bestFit="1" customWidth="1"/>
    <col min="13571" max="13571" width="8.7109375" style="254" customWidth="1"/>
    <col min="13572" max="13572" width="10.85546875" style="254" customWidth="1"/>
    <col min="13573" max="13577" width="9.7109375" style="254" bestFit="1" customWidth="1"/>
    <col min="13578" max="13578" width="16.5703125" style="254" customWidth="1"/>
    <col min="13579" max="13825" width="11.42578125" style="254"/>
    <col min="13826" max="13826" width="15.85546875" style="254" bestFit="1" customWidth="1"/>
    <col min="13827" max="13827" width="8.7109375" style="254" customWidth="1"/>
    <col min="13828" max="13828" width="10.85546875" style="254" customWidth="1"/>
    <col min="13829" max="13833" width="9.7109375" style="254" bestFit="1" customWidth="1"/>
    <col min="13834" max="13834" width="16.5703125" style="254" customWidth="1"/>
    <col min="13835" max="14081" width="11.42578125" style="254"/>
    <col min="14082" max="14082" width="15.85546875" style="254" bestFit="1" customWidth="1"/>
    <col min="14083" max="14083" width="8.7109375" style="254" customWidth="1"/>
    <col min="14084" max="14084" width="10.85546875" style="254" customWidth="1"/>
    <col min="14085" max="14089" width="9.7109375" style="254" bestFit="1" customWidth="1"/>
    <col min="14090" max="14090" width="16.5703125" style="254" customWidth="1"/>
    <col min="14091" max="14337" width="11.42578125" style="254"/>
    <col min="14338" max="14338" width="15.85546875" style="254" bestFit="1" customWidth="1"/>
    <col min="14339" max="14339" width="8.7109375" style="254" customWidth="1"/>
    <col min="14340" max="14340" width="10.85546875" style="254" customWidth="1"/>
    <col min="14341" max="14345" width="9.7109375" style="254" bestFit="1" customWidth="1"/>
    <col min="14346" max="14346" width="16.5703125" style="254" customWidth="1"/>
    <col min="14347" max="14593" width="11.42578125" style="254"/>
    <col min="14594" max="14594" width="15.85546875" style="254" bestFit="1" customWidth="1"/>
    <col min="14595" max="14595" width="8.7109375" style="254" customWidth="1"/>
    <col min="14596" max="14596" width="10.85546875" style="254" customWidth="1"/>
    <col min="14597" max="14601" width="9.7109375" style="254" bestFit="1" customWidth="1"/>
    <col min="14602" max="14602" width="16.5703125" style="254" customWidth="1"/>
    <col min="14603" max="14849" width="11.42578125" style="254"/>
    <col min="14850" max="14850" width="15.85546875" style="254" bestFit="1" customWidth="1"/>
    <col min="14851" max="14851" width="8.7109375" style="254" customWidth="1"/>
    <col min="14852" max="14852" width="10.85546875" style="254" customWidth="1"/>
    <col min="14853" max="14857" width="9.7109375" style="254" bestFit="1" customWidth="1"/>
    <col min="14858" max="14858" width="16.5703125" style="254" customWidth="1"/>
    <col min="14859" max="15105" width="11.42578125" style="254"/>
    <col min="15106" max="15106" width="15.85546875" style="254" bestFit="1" customWidth="1"/>
    <col min="15107" max="15107" width="8.7109375" style="254" customWidth="1"/>
    <col min="15108" max="15108" width="10.85546875" style="254" customWidth="1"/>
    <col min="15109" max="15113" width="9.7109375" style="254" bestFit="1" customWidth="1"/>
    <col min="15114" max="15114" width="16.5703125" style="254" customWidth="1"/>
    <col min="15115" max="15361" width="11.42578125" style="254"/>
    <col min="15362" max="15362" width="15.85546875" style="254" bestFit="1" customWidth="1"/>
    <col min="15363" max="15363" width="8.7109375" style="254" customWidth="1"/>
    <col min="15364" max="15364" width="10.85546875" style="254" customWidth="1"/>
    <col min="15365" max="15369" width="9.7109375" style="254" bestFit="1" customWidth="1"/>
    <col min="15370" max="15370" width="16.5703125" style="254" customWidth="1"/>
    <col min="15371" max="15617" width="11.42578125" style="254"/>
    <col min="15618" max="15618" width="15.85546875" style="254" bestFit="1" customWidth="1"/>
    <col min="15619" max="15619" width="8.7109375" style="254" customWidth="1"/>
    <col min="15620" max="15620" width="10.85546875" style="254" customWidth="1"/>
    <col min="15621" max="15625" width="9.7109375" style="254" bestFit="1" customWidth="1"/>
    <col min="15626" max="15626" width="16.5703125" style="254" customWidth="1"/>
    <col min="15627" max="15873" width="11.42578125" style="254"/>
    <col min="15874" max="15874" width="15.85546875" style="254" bestFit="1" customWidth="1"/>
    <col min="15875" max="15875" width="8.7109375" style="254" customWidth="1"/>
    <col min="15876" max="15876" width="10.85546875" style="254" customWidth="1"/>
    <col min="15877" max="15881" width="9.7109375" style="254" bestFit="1" customWidth="1"/>
    <col min="15882" max="15882" width="16.5703125" style="254" customWidth="1"/>
    <col min="15883" max="16129" width="11.42578125" style="254"/>
    <col min="16130" max="16130" width="15.85546875" style="254" bestFit="1" customWidth="1"/>
    <col min="16131" max="16131" width="8.7109375" style="254" customWidth="1"/>
    <col min="16132" max="16132" width="10.85546875" style="254" customWidth="1"/>
    <col min="16133" max="16137" width="9.7109375" style="254" bestFit="1" customWidth="1"/>
    <col min="16138" max="16138" width="16.5703125" style="254" customWidth="1"/>
    <col min="16139" max="16384" width="11.42578125" style="25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255" t="s">
        <v>286</v>
      </c>
      <c r="C5" s="171"/>
      <c r="D5" s="171"/>
      <c r="E5" s="171"/>
      <c r="F5" s="171"/>
      <c r="G5" s="171"/>
      <c r="H5" s="171"/>
      <c r="I5" s="171"/>
      <c r="J5" s="171"/>
    </row>
    <row r="6" spans="2:10" ht="18" customHeight="1" x14ac:dyDescent="0.25">
      <c r="B6" s="171" t="s">
        <v>98</v>
      </c>
      <c r="C6" s="171"/>
      <c r="D6" s="171"/>
      <c r="E6" s="171"/>
      <c r="F6" s="171"/>
      <c r="G6" s="171"/>
      <c r="H6" s="171"/>
      <c r="I6" s="171"/>
      <c r="J6" s="171"/>
    </row>
    <row r="7" spans="2:10" ht="15" customHeight="1" x14ac:dyDescent="0.25">
      <c r="B7" s="256" t="s">
        <v>261</v>
      </c>
      <c r="C7" s="257" t="s">
        <v>173</v>
      </c>
      <c r="D7" s="257" t="s">
        <v>276</v>
      </c>
      <c r="E7" s="257"/>
      <c r="F7" s="257"/>
      <c r="G7" s="257"/>
      <c r="H7" s="257"/>
      <c r="I7" s="257"/>
      <c r="J7" s="257" t="s">
        <v>277</v>
      </c>
    </row>
    <row r="8" spans="2:10" ht="15" customHeight="1" x14ac:dyDescent="0.25">
      <c r="B8" s="256"/>
      <c r="C8" s="257"/>
      <c r="D8" s="172" t="s">
        <v>171</v>
      </c>
      <c r="E8" s="172" t="s">
        <v>279</v>
      </c>
      <c r="F8" s="172" t="s">
        <v>280</v>
      </c>
      <c r="G8" s="172" t="s">
        <v>281</v>
      </c>
      <c r="H8" s="172" t="s">
        <v>282</v>
      </c>
      <c r="I8" s="172" t="s">
        <v>283</v>
      </c>
      <c r="J8" s="257"/>
    </row>
    <row r="9" spans="2:10" ht="15" customHeight="1" x14ac:dyDescent="0.2">
      <c r="B9" s="238" t="str">
        <f>'Nacionalidad-Alojamiento(datos)'!B9</f>
        <v>Reino Unido</v>
      </c>
      <c r="C9" s="273">
        <f>'Nacionalidad-Alojamiento(datos)'!C9/'Nacionalidad-Alojamiento(datos)'!$C$31</f>
        <v>0.31517343161972089</v>
      </c>
      <c r="D9" s="178">
        <f>'Nacionalidad-Alojamiento(datos)'!E9/'Nacionalidad-Alojamiento(datos)'!$E$31</f>
        <v>0.27172245152502317</v>
      </c>
      <c r="E9" s="178">
        <f>'Nacionalidad-Alojamiento(datos)'!G9/'Nacionalidad-Alojamiento(datos)'!$G$31</f>
        <v>0.32738238300790579</v>
      </c>
      <c r="F9" s="178">
        <f>'Nacionalidad-Alojamiento(datos)'!I9/'Nacionalidad-Alojamiento(datos)'!$I$31</f>
        <v>0.27986108037940138</v>
      </c>
      <c r="G9" s="178">
        <f>'Nacionalidad-Alojamiento(datos)'!K9/'Nacionalidad-Alojamiento(datos)'!$K$31</f>
        <v>0.23242096280365102</v>
      </c>
      <c r="H9" s="178">
        <f>'Nacionalidad-Alojamiento(datos)'!M9/'Nacionalidad-Alojamiento(datos)'!$M$31</f>
        <v>7.4639888056630174E-2</v>
      </c>
      <c r="I9" s="178">
        <f>'Nacionalidad-Alojamiento(datos)'!O9/'Nacionalidad-Alojamiento(datos)'!$O$31</f>
        <v>0.24671816301549113</v>
      </c>
      <c r="J9" s="273">
        <f>'Nacionalidad-Alojamiento(datos)'!Q9/'Nacionalidad-Alojamiento(datos)'!$Q$31</f>
        <v>0.3941582249340953</v>
      </c>
    </row>
    <row r="10" spans="2:10" ht="15" customHeight="1" x14ac:dyDescent="0.2">
      <c r="B10" s="238" t="str">
        <f>'Nacionalidad-Alojamiento(datos)'!B10</f>
        <v>España</v>
      </c>
      <c r="C10" s="273">
        <f>'Nacionalidad-Alojamiento(datos)'!C10/'Nacionalidad-Alojamiento(datos)'!$C$31</f>
        <v>0.18436143962642892</v>
      </c>
      <c r="D10" s="178">
        <f>'Nacionalidad-Alojamiento(datos)'!E10/'Nacionalidad-Alojamiento(datos)'!$E$31</f>
        <v>0.22671819825438114</v>
      </c>
      <c r="E10" s="178">
        <f>'Nacionalidad-Alojamiento(datos)'!G10/'Nacionalidad-Alojamiento(datos)'!$G$31</f>
        <v>0.17262562850303315</v>
      </c>
      <c r="F10" s="178">
        <f>'Nacionalidad-Alojamiento(datos)'!I10/'Nacionalidad-Alojamiento(datos)'!$I$31</f>
        <v>0.21831253411219778</v>
      </c>
      <c r="G10" s="178">
        <f>'Nacionalidad-Alojamiento(datos)'!K10/'Nacionalidad-Alojamiento(datos)'!$K$31</f>
        <v>0.25938269398204472</v>
      </c>
      <c r="H10" s="178">
        <f>'Nacionalidad-Alojamiento(datos)'!M10/'Nacionalidad-Alojamiento(datos)'!$M$31</f>
        <v>0.41363075150218126</v>
      </c>
      <c r="I10" s="178">
        <f>'Nacionalidad-Alojamiento(datos)'!O10/'Nacionalidad-Alojamiento(datos)'!$O$31</f>
        <v>0.36655269933730106</v>
      </c>
      <c r="J10" s="273">
        <f>'Nacionalidad-Alojamiento(datos)'!Q10/'Nacionalidad-Alojamiento(datos)'!$Q$31</f>
        <v>0.10736571206391288</v>
      </c>
    </row>
    <row r="11" spans="2:10" ht="15" customHeight="1" x14ac:dyDescent="0.2">
      <c r="B11" s="238" t="str">
        <f>'Nacionalidad-Alojamiento(datos)'!B11</f>
        <v>Países Nórdicos</v>
      </c>
      <c r="C11" s="273">
        <f>'Nacionalidad-Alojamiento(datos)'!C11/'Nacionalidad-Alojamiento(datos)'!$C$31</f>
        <v>0.15428264300415298</v>
      </c>
      <c r="D11" s="178">
        <f>'Nacionalidad-Alojamiento(datos)'!E11/'Nacionalidad-Alojamiento(datos)'!$E$31</f>
        <v>0.10550354074523866</v>
      </c>
      <c r="E11" s="178">
        <f>'Nacionalidad-Alojamiento(datos)'!G11/'Nacionalidad-Alojamiento(datos)'!$G$31</f>
        <v>7.1568429519533669E-2</v>
      </c>
      <c r="F11" s="178">
        <f>'Nacionalidad-Alojamiento(datos)'!I11/'Nacionalidad-Alojamiento(datos)'!$I$31</f>
        <v>0.10612396925845614</v>
      </c>
      <c r="G11" s="178">
        <f>'Nacionalidad-Alojamiento(datos)'!K11/'Nacionalidad-Alojamiento(datos)'!$K$31</f>
        <v>0.13144708846745967</v>
      </c>
      <c r="H11" s="178">
        <f>'Nacionalidad-Alojamiento(datos)'!M11/'Nacionalidad-Alojamiento(datos)'!$M$31</f>
        <v>0.15301670919417237</v>
      </c>
      <c r="I11" s="178">
        <f>'Nacionalidad-Alojamiento(datos)'!O11/'Nacionalidad-Alojamiento(datos)'!$O$31</f>
        <v>2.24135747752311E-2</v>
      </c>
      <c r="J11" s="273">
        <f>'Nacionalidad-Alojamiento(datos)'!Q11/'Nacionalidad-Alojamiento(datos)'!$Q$31</f>
        <v>0.24295284794738364</v>
      </c>
    </row>
    <row r="12" spans="2:10" ht="15" customHeight="1" x14ac:dyDescent="0.2">
      <c r="B12" s="238" t="str">
        <f>'Nacionalidad-Alojamiento(datos)'!B12</f>
        <v>Finlandia</v>
      </c>
      <c r="C12" s="273">
        <f>'Nacionalidad-Alojamiento(datos)'!C12/'Nacionalidad-Alojamiento(datos)'!$C$31</f>
        <v>3.788928947524442E-2</v>
      </c>
      <c r="D12" s="178">
        <f>'Nacionalidad-Alojamiento(datos)'!E12/'Nacionalidad-Alojamiento(datos)'!$E$31</f>
        <v>2.4569407632911287E-2</v>
      </c>
      <c r="E12" s="178">
        <f>'Nacionalidad-Alojamiento(datos)'!G12/'Nacionalidad-Alojamiento(datos)'!$G$31</f>
        <v>1.6554986204178165E-2</v>
      </c>
      <c r="F12" s="178">
        <f>'Nacionalidad-Alojamiento(datos)'!I12/'Nacionalidad-Alojamiento(datos)'!$I$31</f>
        <v>2.484197754864215E-2</v>
      </c>
      <c r="G12" s="178">
        <f>'Nacionalidad-Alojamiento(datos)'!K12/'Nacionalidad-Alojamiento(datos)'!$K$31</f>
        <v>3.5942247925688023E-2</v>
      </c>
      <c r="H12" s="178">
        <f>'Nacionalidad-Alojamiento(datos)'!M12/'Nacionalidad-Alojamiento(datos)'!$M$31</f>
        <v>3.934480204132027E-3</v>
      </c>
      <c r="I12" s="178">
        <f>'Nacionalidad-Alojamiento(datos)'!O12/'Nacionalidad-Alojamiento(datos)'!$O$31</f>
        <v>4.0521717107762445E-3</v>
      </c>
      <c r="J12" s="273">
        <f>'Nacionalidad-Alojamiento(datos)'!Q12/'Nacionalidad-Alojamiento(datos)'!$Q$31</f>
        <v>6.2102048588978533E-2</v>
      </c>
    </row>
    <row r="13" spans="2:10" ht="15" customHeight="1" x14ac:dyDescent="0.2">
      <c r="B13" s="238" t="str">
        <f>'Nacionalidad-Alojamiento(datos)'!B13</f>
        <v>Suecia</v>
      </c>
      <c r="C13" s="273">
        <f>'Nacionalidad-Alojamiento(datos)'!C13/'Nacionalidad-Alojamiento(datos)'!$C$31</f>
        <v>5.5720519024401262E-2</v>
      </c>
      <c r="D13" s="178">
        <f>'Nacionalidad-Alojamiento(datos)'!E13/'Nacionalidad-Alojamiento(datos)'!$E$31</f>
        <v>3.9377901045128436E-2</v>
      </c>
      <c r="E13" s="178">
        <f>'Nacionalidad-Alojamiento(datos)'!G13/'Nacionalidad-Alojamiento(datos)'!$G$31</f>
        <v>2.9661818100246436E-2</v>
      </c>
      <c r="F13" s="178">
        <f>'Nacionalidad-Alojamiento(datos)'!I13/'Nacionalidad-Alojamiento(datos)'!$I$31</f>
        <v>4.3123349707188272E-2</v>
      </c>
      <c r="G13" s="178">
        <f>'Nacionalidad-Alojamiento(datos)'!K13/'Nacionalidad-Alojamiento(datos)'!$K$31</f>
        <v>4.3083416459571817E-2</v>
      </c>
      <c r="H13" s="178">
        <f>'Nacionalidad-Alojamiento(datos)'!M13/'Nacionalidad-Alojamiento(datos)'!$M$31</f>
        <v>1.4157543830767965E-2</v>
      </c>
      <c r="I13" s="178">
        <f>'Nacionalidad-Alojamiento(datos)'!O13/'Nacionalidad-Alojamiento(datos)'!$O$31</f>
        <v>6.2893081761006293E-3</v>
      </c>
      <c r="J13" s="273">
        <f>'Nacionalidad-Alojamiento(datos)'!Q13/'Nacionalidad-Alojamiento(datos)'!$Q$31</f>
        <v>8.5427980179372115E-2</v>
      </c>
    </row>
    <row r="14" spans="2:10" ht="15" customHeight="1" x14ac:dyDescent="0.2">
      <c r="B14" s="238" t="str">
        <f>'Nacionalidad-Alojamiento(datos)'!B14</f>
        <v>Noruega</v>
      </c>
      <c r="C14" s="273">
        <f>'Nacionalidad-Alojamiento(datos)'!C14/'Nacionalidad-Alojamiento(datos)'!$C$31</f>
        <v>3.5399191988774802E-2</v>
      </c>
      <c r="D14" s="178">
        <f>'Nacionalidad-Alojamiento(datos)'!E14/'Nacionalidad-Alojamiento(datos)'!$E$31</f>
        <v>2.3233525072415009E-2</v>
      </c>
      <c r="E14" s="178">
        <f>'Nacionalidad-Alojamiento(datos)'!G14/'Nacionalidad-Alojamiento(datos)'!$G$31</f>
        <v>1.6032635690960771E-2</v>
      </c>
      <c r="F14" s="178">
        <f>'Nacionalidad-Alojamiento(datos)'!I14/'Nacionalidad-Alojamiento(datos)'!$I$31</f>
        <v>2.0506962576153177E-2</v>
      </c>
      <c r="G14" s="178">
        <f>'Nacionalidad-Alojamiento(datos)'!K14/'Nacionalidad-Alojamiento(datos)'!$K$31</f>
        <v>2.9784179298971925E-2</v>
      </c>
      <c r="H14" s="178">
        <f>'Nacionalidad-Alojamiento(datos)'!M14/'Nacionalidad-Alojamiento(datos)'!$M$31</f>
        <v>7.8574368260762209E-2</v>
      </c>
      <c r="I14" s="178">
        <f>'Nacionalidad-Alojamiento(datos)'!O14/'Nacionalidad-Alojamiento(datos)'!$O$31</f>
        <v>5.1074247604575573E-3</v>
      </c>
      <c r="J14" s="273">
        <f>'Nacionalidad-Alojamiento(datos)'!Q14/'Nacionalidad-Alojamiento(datos)'!$Q$31</f>
        <v>5.75138297904077E-2</v>
      </c>
    </row>
    <row r="15" spans="2:10" ht="15" customHeight="1" x14ac:dyDescent="0.2">
      <c r="B15" s="238" t="str">
        <f>'Nacionalidad-Alojamiento(datos)'!B15</f>
        <v>Dinamarca</v>
      </c>
      <c r="C15" s="273">
        <f>'Nacionalidad-Alojamiento(datos)'!C15/'Nacionalidad-Alojamiento(datos)'!$C$31</f>
        <v>2.5273642515732504E-2</v>
      </c>
      <c r="D15" s="178">
        <f>'Nacionalidad-Alojamiento(datos)'!E15/'Nacionalidad-Alojamiento(datos)'!$E$31</f>
        <v>1.832270699478393E-2</v>
      </c>
      <c r="E15" s="178">
        <f>'Nacionalidad-Alojamiento(datos)'!G15/'Nacionalidad-Alojamiento(datos)'!$G$31</f>
        <v>9.3189895241482957E-3</v>
      </c>
      <c r="F15" s="178">
        <f>'Nacionalidad-Alojamiento(datos)'!I15/'Nacionalidad-Alojamiento(datos)'!$I$31</f>
        <v>1.7651679426472541E-2</v>
      </c>
      <c r="G15" s="178">
        <f>'Nacionalidad-Alojamiento(datos)'!K15/'Nacionalidad-Alojamiento(datos)'!$K$31</f>
        <v>2.263724478322791E-2</v>
      </c>
      <c r="H15" s="178">
        <f>'Nacionalidad-Alojamiento(datos)'!M15/'Nacionalidad-Alojamiento(datos)'!$M$31</f>
        <v>5.6350316898510167E-2</v>
      </c>
      <c r="I15" s="178">
        <f>'Nacionalidad-Alojamiento(datos)'!O15/'Nacionalidad-Alojamiento(datos)'!$O$31</f>
        <v>6.9646701278966699E-3</v>
      </c>
      <c r="J15" s="273">
        <f>'Nacionalidad-Alojamiento(datos)'!Q15/'Nacionalidad-Alojamiento(datos)'!$Q$31</f>
        <v>3.7908989388625317E-2</v>
      </c>
    </row>
    <row r="16" spans="2:10" ht="15" customHeight="1" x14ac:dyDescent="0.2">
      <c r="B16" s="238" t="str">
        <f>'Nacionalidad-Alojamiento(datos)'!B16</f>
        <v>Alemania</v>
      </c>
      <c r="C16" s="273">
        <f>'Nacionalidad-Alojamiento(datos)'!C16/'Nacionalidad-Alojamiento(datos)'!$C$31</f>
        <v>0.12096064968393831</v>
      </c>
      <c r="D16" s="178">
        <f>'Nacionalidad-Alojamiento(datos)'!E16/'Nacionalidad-Alojamiento(datos)'!$E$31</f>
        <v>0.1540351366653811</v>
      </c>
      <c r="E16" s="178">
        <f>'Nacionalidad-Alojamiento(datos)'!G16/'Nacionalidad-Alojamiento(datos)'!$G$31</f>
        <v>0.14846611611563496</v>
      </c>
      <c r="F16" s="178">
        <f>'Nacionalidad-Alojamiento(datos)'!I16/'Nacionalidad-Alojamiento(datos)'!$I$31</f>
        <v>0.15900617338584769</v>
      </c>
      <c r="G16" s="178">
        <f>'Nacionalidad-Alojamiento(datos)'!K16/'Nacionalidad-Alojamiento(datos)'!$K$31</f>
        <v>0.16141001320409845</v>
      </c>
      <c r="H16" s="178">
        <f>'Nacionalidad-Alojamiento(datos)'!M16/'Nacionalidad-Alojamiento(datos)'!$M$31</f>
        <v>7.7948802370565479E-2</v>
      </c>
      <c r="I16" s="178">
        <f>'Nacionalidad-Alojamiento(datos)'!O16/'Nacionalidad-Alojamiento(datos)'!$O$31</f>
        <v>8.6910641171752984E-2</v>
      </c>
      <c r="J16" s="273">
        <f>'Nacionalidad-Alojamiento(datos)'!Q16/'Nacionalidad-Alojamiento(datos)'!$Q$31</f>
        <v>6.0838150432718556E-2</v>
      </c>
    </row>
    <row r="17" spans="2:12" ht="15" customHeight="1" x14ac:dyDescent="0.2">
      <c r="B17" s="238" t="str">
        <f>'Nacionalidad-Alojamiento(datos)'!B17</f>
        <v>Holanda</v>
      </c>
      <c r="C17" s="273">
        <f>'Nacionalidad-Alojamiento(datos)'!C17/'Nacionalidad-Alojamiento(datos)'!$C$31</f>
        <v>3.3598317913738733E-2</v>
      </c>
      <c r="D17" s="178">
        <f>'Nacionalidad-Alojamiento(datos)'!E17/'Nacionalidad-Alojamiento(datos)'!$E$31</f>
        <v>3.0149261079701641E-2</v>
      </c>
      <c r="E17" s="178">
        <f>'Nacionalidad-Alojamiento(datos)'!G17/'Nacionalidad-Alojamiento(datos)'!$G$31</f>
        <v>2.5143325930697225E-2</v>
      </c>
      <c r="F17" s="178">
        <f>'Nacionalidad-Alojamiento(datos)'!I17/'Nacionalidad-Alojamiento(datos)'!$I$31</f>
        <v>3.2638919620598603E-2</v>
      </c>
      <c r="G17" s="178">
        <f>'Nacionalidad-Alojamiento(datos)'!K17/'Nacionalidad-Alojamiento(datos)'!$K$31</f>
        <v>2.947858226038021E-2</v>
      </c>
      <c r="H17" s="178">
        <f>'Nacionalidad-Alojamiento(datos)'!M17/'Nacionalidad-Alojamiento(datos)'!$M$31</f>
        <v>1.9590089719318464E-2</v>
      </c>
      <c r="I17" s="178">
        <f>'Nacionalidad-Alojamiento(datos)'!O17/'Nacionalidad-Alojamiento(datos)'!$O$31</f>
        <v>1.8994554894263646E-2</v>
      </c>
      <c r="J17" s="273">
        <f>'Nacionalidad-Alojamiento(datos)'!Q17/'Nacionalidad-Alojamiento(datos)'!$Q$31</f>
        <v>3.9867981810208439E-2</v>
      </c>
    </row>
    <row r="18" spans="2:12" ht="15" customHeight="1" x14ac:dyDescent="0.2">
      <c r="B18" s="238" t="str">
        <f>'Nacionalidad-Alojamiento(datos)'!B18</f>
        <v>Francia</v>
      </c>
      <c r="C18" s="273">
        <f>'Nacionalidad-Alojamiento(datos)'!C18/'Nacionalidad-Alojamiento(datos)'!$C$31</f>
        <v>2.970330573145908E-2</v>
      </c>
      <c r="D18" s="178">
        <f>'Nacionalidad-Alojamiento(datos)'!E18/'Nacionalidad-Alojamiento(datos)'!$E$31</f>
        <v>3.262956064124551E-2</v>
      </c>
      <c r="E18" s="178">
        <f>'Nacionalidad-Alojamiento(datos)'!G18/'Nacionalidad-Alojamiento(datos)'!$G$31</f>
        <v>2.4242832101162952E-2</v>
      </c>
      <c r="F18" s="178">
        <f>'Nacionalidad-Alojamiento(datos)'!I18/'Nacionalidad-Alojamiento(datos)'!$I$31</f>
        <v>3.1560236609579441E-2</v>
      </c>
      <c r="G18" s="178">
        <f>'Nacionalidad-Alojamiento(datos)'!K18/'Nacionalidad-Alojamiento(datos)'!$K$31</f>
        <v>2.7333637008377973E-2</v>
      </c>
      <c r="H18" s="178">
        <f>'Nacionalidad-Alojamiento(datos)'!M18/'Nacionalidad-Alojamiento(datos)'!$M$31</f>
        <v>0.11610832167256564</v>
      </c>
      <c r="I18" s="178">
        <f>'Nacionalidad-Alojamiento(datos)'!O18/'Nacionalidad-Alojamiento(datos)'!$O$31</f>
        <v>5.5548520535224348E-2</v>
      </c>
      <c r="J18" s="273">
        <f>'Nacionalidad-Alojamiento(datos)'!Q18/'Nacionalidad-Alojamiento(datos)'!$Q$31</f>
        <v>2.4383986380527814E-2</v>
      </c>
    </row>
    <row r="19" spans="2:12" ht="15" customHeight="1" x14ac:dyDescent="0.2">
      <c r="B19" s="238" t="str">
        <f>'Nacionalidad-Alojamiento(datos)'!B19</f>
        <v>Bélgica</v>
      </c>
      <c r="C19" s="273">
        <f>'Nacionalidad-Alojamiento(datos)'!C19/'Nacionalidad-Alojamiento(datos)'!$C$31</f>
        <v>3.0440171314189884E-2</v>
      </c>
      <c r="D19" s="178">
        <f>'Nacionalidad-Alojamiento(datos)'!E19/'Nacionalidad-Alojamiento(datos)'!$E$31</f>
        <v>3.8506459227409112E-2</v>
      </c>
      <c r="E19" s="178">
        <f>'Nacionalidad-Alojamiento(datos)'!G19/'Nacionalidad-Alojamiento(datos)'!$G$31</f>
        <v>5.0196922938878584E-2</v>
      </c>
      <c r="F19" s="178">
        <f>'Nacionalidad-Alojamiento(datos)'!I19/'Nacionalidad-Alojamiento(datos)'!$I$31</f>
        <v>4.4232457110825921E-2</v>
      </c>
      <c r="G19" s="178">
        <f>'Nacionalidad-Alojamiento(datos)'!K19/'Nacionalidad-Alojamiento(datos)'!$K$31</f>
        <v>1.6433048301630043E-2</v>
      </c>
      <c r="H19" s="178">
        <f>'Nacionalidad-Alojamiento(datos)'!M19/'Nacionalidad-Alojamiento(datos)'!$M$31</f>
        <v>1.2182072598567783E-2</v>
      </c>
      <c r="I19" s="178">
        <f>'Nacionalidad-Alojamiento(datos)'!O19/'Nacionalidad-Alojamiento(datos)'!$O$31</f>
        <v>1.3042927694061035E-2</v>
      </c>
      <c r="J19" s="273">
        <f>'Nacionalidad-Alojamiento(datos)'!Q19/'Nacionalidad-Alojamiento(datos)'!$Q$31</f>
        <v>1.5777347086719722E-2</v>
      </c>
    </row>
    <row r="20" spans="2:12" ht="15" customHeight="1" x14ac:dyDescent="0.2">
      <c r="B20" s="238" t="str">
        <f>'Nacionalidad-Alojamiento(datos)'!B20</f>
        <v>Italia</v>
      </c>
      <c r="C20" s="273">
        <f>'Nacionalidad-Alojamiento(datos)'!C20/'Nacionalidad-Alojamiento(datos)'!$C$31</f>
        <v>1.8281889199131571E-2</v>
      </c>
      <c r="D20" s="178">
        <f>'Nacionalidad-Alojamiento(datos)'!E20/'Nacionalidad-Alojamiento(datos)'!$E$31</f>
        <v>2.1119198251645922E-2</v>
      </c>
      <c r="E20" s="178">
        <f>'Nacionalidad-Alojamiento(datos)'!G20/'Nacionalidad-Alojamiento(datos)'!$G$31</f>
        <v>1.3936824429340076E-2</v>
      </c>
      <c r="F20" s="178">
        <f>'Nacionalidad-Alojamiento(datos)'!I20/'Nacionalidad-Alojamiento(datos)'!$I$31</f>
        <v>2.1709187060229233E-2</v>
      </c>
      <c r="G20" s="178">
        <f>'Nacionalidad-Alojamiento(datos)'!K20/'Nacionalidad-Alojamiento(datos)'!$K$31</f>
        <v>2.4692817316396724E-2</v>
      </c>
      <c r="H20" s="178">
        <f>'Nacionalidad-Alojamiento(datos)'!M20/'Nacionalidad-Alojamiento(datos)'!$M$31</f>
        <v>2.2536834307350401E-2</v>
      </c>
      <c r="I20" s="178">
        <f>'Nacionalidad-Alojamiento(datos)'!O20/'Nacionalidad-Alojamiento(datos)'!$O$31</f>
        <v>3.2755054662107971E-2</v>
      </c>
      <c r="J20" s="273">
        <f>'Nacionalidad-Alojamiento(datos)'!Q20/'Nacionalidad-Alojamiento(datos)'!$Q$31</f>
        <v>1.3124254812210192E-2</v>
      </c>
    </row>
    <row r="21" spans="2:12" ht="15" customHeight="1" x14ac:dyDescent="0.2">
      <c r="B21" s="238" t="str">
        <f>'Nacionalidad-Alojamiento(datos)'!B21</f>
        <v>Rusia</v>
      </c>
      <c r="C21" s="273">
        <f>'Nacionalidad-Alojamiento(datos)'!C21/'Nacionalidad-Alojamiento(datos)'!$C$31</f>
        <v>2.936734019757032E-2</v>
      </c>
      <c r="D21" s="178">
        <f>'Nacionalidad-Alojamiento(datos)'!E21/'Nacionalidad-Alojamiento(datos)'!$E$31</f>
        <v>2.7001020237909634E-2</v>
      </c>
      <c r="E21" s="178">
        <f>'Nacionalidad-Alojamiento(datos)'!G21/'Nacionalidad-Alojamiento(datos)'!$G$31</f>
        <v>4.9251564648086374E-2</v>
      </c>
      <c r="F21" s="178">
        <f>'Nacionalidad-Alojamiento(datos)'!I21/'Nacionalidad-Alojamiento(datos)'!$I$31</f>
        <v>2.2353631012966321E-2</v>
      </c>
      <c r="G21" s="178">
        <f>'Nacionalidad-Alojamiento(datos)'!K21/'Nacionalidad-Alojamiento(datos)'!$K$31</f>
        <v>2.1659910857920441E-2</v>
      </c>
      <c r="H21" s="178">
        <f>'Nacionalidad-Alojamiento(datos)'!M21/'Nacionalidad-Alojamiento(datos)'!$M$31</f>
        <v>1.1819902872664417E-2</v>
      </c>
      <c r="I21" s="178">
        <f>'Nacionalidad-Alojamiento(datos)'!O21/'Nacionalidad-Alojamiento(datos)'!$O$31</f>
        <v>6.3821704444725846E-2</v>
      </c>
      <c r="J21" s="273">
        <f>'Nacionalidad-Alojamiento(datos)'!Q21/'Nacionalidad-Alojamiento(datos)'!$Q$31</f>
        <v>3.366881492891443E-2</v>
      </c>
    </row>
    <row r="22" spans="2:12" ht="15" customHeight="1" x14ac:dyDescent="0.2">
      <c r="B22" s="238" t="str">
        <f>'Nacionalidad-Alojamiento(datos)'!B22</f>
        <v>Países del Este</v>
      </c>
      <c r="C22" s="273">
        <f>'Nacionalidad-Alojamiento(datos)'!C22/'Nacionalidad-Alojamiento(datos)'!$C$31</f>
        <v>1.9339192496957959E-2</v>
      </c>
      <c r="D22" s="178">
        <f>'Nacionalidad-Alojamiento(datos)'!E22/'Nacionalidad-Alojamiento(datos)'!$E$31</f>
        <v>1.9546445441888834E-2</v>
      </c>
      <c r="E22" s="178">
        <f>'Nacionalidad-Alojamiento(datos)'!G22/'Nacionalidad-Alojamiento(datos)'!$G$31</f>
        <v>1.6679965774825268E-2</v>
      </c>
      <c r="F22" s="178">
        <f>'Nacionalidad-Alojamiento(datos)'!I22/'Nacionalidad-Alojamiento(datos)'!$I$31</f>
        <v>2.0874821141449455E-2</v>
      </c>
      <c r="G22" s="178">
        <f>'Nacionalidad-Alojamiento(datos)'!K22/'Nacionalidad-Alojamiento(datos)'!$K$31</f>
        <v>1.7883192739475643E-2</v>
      </c>
      <c r="H22" s="178">
        <f>'Nacionalidad-Alojamiento(datos)'!M22/'Nacionalidad-Alojamiento(datos)'!$M$31</f>
        <v>2.4281833895793893E-2</v>
      </c>
      <c r="I22" s="178">
        <f>'Nacionalidad-Alojamiento(datos)'!O22/'Nacionalidad-Alojamiento(datos)'!$O$31</f>
        <v>8.6952851293740242E-3</v>
      </c>
      <c r="J22" s="273">
        <f>'Nacionalidad-Alojamiento(datos)'!Q22/'Nacionalidad-Alojamiento(datos)'!$Q$31</f>
        <v>1.8962449993486598E-2</v>
      </c>
    </row>
    <row r="23" spans="2:12" ht="15" customHeight="1" x14ac:dyDescent="0.2">
      <c r="B23" s="238" t="str">
        <f>'Nacionalidad-Alojamiento(datos)'!B23</f>
        <v>Irlanda</v>
      </c>
      <c r="C23" s="273">
        <f>'Nacionalidad-Alojamiento(datos)'!C23/'Nacionalidad-Alojamiento(datos)'!$C$31</f>
        <v>1.3636953950135939E-2</v>
      </c>
      <c r="D23" s="178">
        <f>'Nacionalidad-Alojamiento(datos)'!E23/'Nacionalidad-Alojamiento(datos)'!$E$31</f>
        <v>1.2771846904138665E-2</v>
      </c>
      <c r="E23" s="178">
        <f>'Nacionalidad-Alojamiento(datos)'!G23/'Nacionalidad-Alojamiento(datos)'!$G$31</f>
        <v>1.7525981329974908E-2</v>
      </c>
      <c r="F23" s="178">
        <f>'Nacionalidad-Alojamiento(datos)'!I23/'Nacionalidad-Alojamiento(datos)'!$I$31</f>
        <v>1.1021927689516308E-2</v>
      </c>
      <c r="G23" s="178">
        <f>'Nacionalidad-Alojamiento(datos)'!K23/'Nacionalidad-Alojamiento(datos)'!$K$31</f>
        <v>1.5317330811677266E-2</v>
      </c>
      <c r="H23" s="178">
        <f>'Nacionalidad-Alojamiento(datos)'!M23/'Nacionalidad-Alojamiento(datos)'!$M$31</f>
        <v>8.3463659560457648E-3</v>
      </c>
      <c r="I23" s="178">
        <f>'Nacionalidad-Alojamiento(datos)'!O23/'Nacionalidad-Alojamiento(datos)'!$O$31</f>
        <v>4.3476425646870121E-3</v>
      </c>
      <c r="J23" s="273">
        <f>'Nacionalidad-Alojamiento(datos)'!Q23/'Nacionalidad-Alojamiento(datos)'!$Q$31</f>
        <v>1.5209537608179639E-2</v>
      </c>
    </row>
    <row r="24" spans="2:12" ht="15" customHeight="1" x14ac:dyDescent="0.2">
      <c r="B24" s="238" t="str">
        <f>'Nacionalidad-Alojamiento(datos)'!B24</f>
        <v>Suiza</v>
      </c>
      <c r="C24" s="273">
        <f>'Nacionalidad-Alojamiento(datos)'!C24/'Nacionalidad-Alojamiento(datos)'!$C$31</f>
        <v>1.0285415425617513E-2</v>
      </c>
      <c r="D24" s="178">
        <f>'Nacionalidad-Alojamiento(datos)'!E24/'Nacionalidad-Alojamiento(datos)'!$E$31</f>
        <v>1.2231914026493363E-2</v>
      </c>
      <c r="E24" s="178">
        <f>'Nacionalidad-Alojamiento(datos)'!G24/'Nacionalidad-Alojamiento(datos)'!$G$31</f>
        <v>2.2659757539632945E-2</v>
      </c>
      <c r="F24" s="178">
        <f>'Nacionalidad-Alojamiento(datos)'!I24/'Nacionalidad-Alojamiento(datos)'!$I$31</f>
        <v>9.6012007493620089E-3</v>
      </c>
      <c r="G24" s="178">
        <f>'Nacionalidad-Alojamiento(datos)'!K24/'Nacionalidad-Alojamiento(datos)'!$K$31</f>
        <v>1.0594991668156212E-2</v>
      </c>
      <c r="H24" s="178">
        <f>'Nacionalidad-Alojamiento(datos)'!M24/'Nacionalidad-Alojamiento(datos)'!$M$31</f>
        <v>1.4931270063379702E-2</v>
      </c>
      <c r="I24" s="178">
        <f>'Nacionalidad-Alojamiento(datos)'!O24/'Nacionalidad-Alojamiento(datos)'!$O$31</f>
        <v>1.2367565742264995E-2</v>
      </c>
      <c r="J24" s="273">
        <f>'Nacionalidad-Alojamiento(datos)'!Q24/'Nacionalidad-Alojamiento(datos)'!$Q$31</f>
        <v>6.7470881118992382E-3</v>
      </c>
    </row>
    <row r="25" spans="2:12" ht="15" customHeight="1" x14ac:dyDescent="0.2">
      <c r="B25" s="238" t="str">
        <f>'Nacionalidad-Alojamiento(datos)'!B25</f>
        <v>Austria</v>
      </c>
      <c r="C25" s="273">
        <f>'Nacionalidad-Alojamiento(datos)'!C25/'Nacionalidad-Alojamiento(datos)'!$C$31</f>
        <v>7.1597360835453112E-3</v>
      </c>
      <c r="D25" s="178">
        <f>'Nacionalidad-Alojamiento(datos)'!E25/'Nacionalidad-Alojamiento(datos)'!$E$31</f>
        <v>8.2724062570944824E-3</v>
      </c>
      <c r="E25" s="178">
        <f>'Nacionalidad-Alojamiento(datos)'!G25/'Nacionalidad-Alojamiento(datos)'!$G$31</f>
        <v>1.1260979775741786E-2</v>
      </c>
      <c r="F25" s="178">
        <f>'Nacionalidad-Alojamiento(datos)'!I25/'Nacionalidad-Alojamiento(datos)'!$I$31</f>
        <v>8.1666445398356716E-3</v>
      </c>
      <c r="G25" s="178">
        <f>'Nacionalidad-Alojamiento(datos)'!K25/'Nacionalidad-Alojamiento(datos)'!$K$31</f>
        <v>6.740432794598428E-3</v>
      </c>
      <c r="H25" s="178">
        <f>'Nacionalidad-Alojamiento(datos)'!M25/'Nacionalidad-Alojamiento(datos)'!$M$31</f>
        <v>4.6752819162070953E-3</v>
      </c>
      <c r="I25" s="178">
        <f>'Nacionalidad-Alojamiento(datos)'!O25/'Nacionalidad-Alojamiento(datos)'!$O$31</f>
        <v>5.4028956143683258E-3</v>
      </c>
      <c r="J25" s="273">
        <f>'Nacionalidad-Alojamiento(datos)'!Q25/'Nacionalidad-Alojamiento(datos)'!$Q$31</f>
        <v>5.1371344415728024E-3</v>
      </c>
    </row>
    <row r="26" spans="2:12" ht="15" customHeight="1" x14ac:dyDescent="0.2">
      <c r="B26" s="238" t="str">
        <f>'Nacionalidad-Alojamiento(datos)'!B26</f>
        <v>Resto de Europa</v>
      </c>
      <c r="C26" s="273">
        <f>'Nacionalidad-Alojamiento(datos)'!C26/'Nacionalidad-Alojamiento(datos)'!$C$31</f>
        <v>1.8513394861138951E-2</v>
      </c>
      <c r="D26" s="178">
        <f>'Nacionalidad-Alojamiento(datos)'!E26/'Nacionalidad-Alojamiento(datos)'!$E$31</f>
        <v>2.1237359854048538E-2</v>
      </c>
      <c r="E26" s="178">
        <f>'Nacionalidad-Alojamiento(datos)'!G26/'Nacionalidad-Alojamiento(datos)'!$G$31</f>
        <v>1.6282594832254985E-2</v>
      </c>
      <c r="F26" s="178">
        <f>'Nacionalidad-Alojamiento(datos)'!I26/'Nacionalidad-Alojamiento(datos)'!$I$31</f>
        <v>1.9713162514198052E-2</v>
      </c>
      <c r="G26" s="178">
        <f>'Nacionalidad-Alojamiento(datos)'!K26/'Nacionalidad-Alojamiento(datos)'!$K$31</f>
        <v>3.2044444188178582E-2</v>
      </c>
      <c r="H26" s="178">
        <f>'Nacionalidad-Alojamiento(datos)'!M26/'Nacionalidad-Alojamiento(datos)'!$M$31</f>
        <v>1.2906412050374516E-2</v>
      </c>
      <c r="I26" s="178">
        <f>'Nacionalidad-Alojamiento(datos)'!O26/'Nacionalidad-Alojamiento(datos)'!$O$31</f>
        <v>1.941665611413617E-2</v>
      </c>
      <c r="J26" s="273">
        <f>'Nacionalidad-Alojamiento(datos)'!Q26/'Nacionalidad-Alojamiento(datos)'!$Q$31</f>
        <v>1.356179626677698E-2</v>
      </c>
    </row>
    <row r="27" spans="2:12" ht="15" customHeight="1" x14ac:dyDescent="0.2">
      <c r="B27" s="238" t="str">
        <f>'Nacionalidad-Alojamiento(datos)'!B27</f>
        <v>Usa</v>
      </c>
      <c r="C27" s="273">
        <f>'Nacionalidad-Alojamiento(datos)'!C27/'Nacionalidad-Alojamiento(datos)'!$C$31</f>
        <v>2.7498355462827816E-3</v>
      </c>
      <c r="D27" s="178">
        <f>'Nacionalidad-Alojamiento(datos)'!E27/'Nacionalidad-Alojamiento(datos)'!$E$31</f>
        <v>3.1066654631688646E-3</v>
      </c>
      <c r="E27" s="178">
        <f>'Nacionalidad-Alojamiento(datos)'!G27/'Nacionalidad-Alojamiento(datos)'!$G$31</f>
        <v>7.963441873283534E-3</v>
      </c>
      <c r="F27" s="178">
        <f>'Nacionalidad-Alojamiento(datos)'!I27/'Nacionalidad-Alojamiento(datos)'!$I$31</f>
        <v>1.9250342965880427E-3</v>
      </c>
      <c r="G27" s="178">
        <f>'Nacionalidad-Alojamiento(datos)'!K27/'Nacionalidad-Alojamiento(datos)'!$K$31</f>
        <v>2.300626762228206E-3</v>
      </c>
      <c r="H27" s="178">
        <f>'Nacionalidad-Alojamiento(datos)'!M27/'Nacionalidad-Alojamiento(datos)'!$M$31</f>
        <v>3.4241501358136472E-3</v>
      </c>
      <c r="I27" s="178">
        <f>'Nacionalidad-Alojamiento(datos)'!O27/'Nacionalidad-Alojamiento(datos)'!$O$31</f>
        <v>4.2210121987252547E-3</v>
      </c>
      <c r="J27" s="273">
        <f>'Nacionalidad-Alojamiento(datos)'!Q27/'Nacionalidad-Alojamiento(datos)'!$Q$31</f>
        <v>2.1011933943173309E-3</v>
      </c>
    </row>
    <row r="28" spans="2:12" ht="15" customHeight="1" x14ac:dyDescent="0.2">
      <c r="B28" s="238" t="str">
        <f>'Nacionalidad-Alojamiento(datos)'!B28</f>
        <v>Resto de América</v>
      </c>
      <c r="C28" s="273">
        <f>'Nacionalidad-Alojamiento(datos)'!C28/'Nacionalidad-Alojamiento(datos)'!$C$31</f>
        <v>2.8034771021137597E-3</v>
      </c>
      <c r="D28" s="178">
        <f>'Nacionalidad-Alojamiento(datos)'!E28/'Nacionalidad-Alojamiento(datos)'!$E$31</f>
        <v>3.0267969726559831E-3</v>
      </c>
      <c r="E28" s="178">
        <f>'Nacionalidad-Alojamiento(datos)'!G28/'Nacionalidad-Alojamiento(datos)'!$G$31</f>
        <v>2.8520978942544648E-3</v>
      </c>
      <c r="F28" s="178">
        <f>'Nacionalidad-Alojamiento(datos)'!I28/'Nacionalidad-Alojamiento(datos)'!$I$31</f>
        <v>1.2621513180215663E-3</v>
      </c>
      <c r="G28" s="178">
        <f>'Nacionalidad-Alojamiento(datos)'!K28/'Nacionalidad-Alojamiento(datos)'!$K$31</f>
        <v>5.7112050325489674E-3</v>
      </c>
      <c r="H28" s="178">
        <f>'Nacionalidad-Alojamiento(datos)'!M28/'Nacionalidad-Alojamiento(datos)'!$M$31</f>
        <v>1.2330232940982797E-2</v>
      </c>
      <c r="I28" s="178">
        <f>'Nacionalidad-Alojamiento(datos)'!O28/'Nacionalidad-Alojamiento(datos)'!$O$31</f>
        <v>2.2962306361065384E-2</v>
      </c>
      <c r="J28" s="273">
        <f>'Nacionalidad-Alojamiento(datos)'!Q28/'Nacionalidad-Alojamiento(datos)'!$Q$31</f>
        <v>2.3975282885466565E-3</v>
      </c>
      <c r="K28" s="263"/>
      <c r="L28" s="263"/>
    </row>
    <row r="29" spans="2:12" ht="15" customHeight="1" x14ac:dyDescent="0.2">
      <c r="B29" s="238" t="str">
        <f>'Nacionalidad-Alojamiento(datos)'!B29</f>
        <v>Resto del Mundo</v>
      </c>
      <c r="C29" s="273">
        <f>'Nacionalidad-Alojamiento(datos)'!C29/'Nacionalidad-Alojamiento(datos)'!$C$31</f>
        <v>9.3428062438770994E-3</v>
      </c>
      <c r="D29" s="178">
        <f>'Nacionalidad-Alojamiento(datos)'!E29/'Nacionalidad-Alojamiento(datos)'!$E$31</f>
        <v>1.2421738452575349E-2</v>
      </c>
      <c r="E29" s="178">
        <f>'Nacionalidad-Alojamiento(datos)'!G29/'Nacionalidad-Alojamiento(datos)'!$G$31</f>
        <v>2.1961153785759378E-2</v>
      </c>
      <c r="F29" s="178">
        <f>'Nacionalidad-Alojamiento(datos)'!I29/'Nacionalidad-Alojamiento(datos)'!$I$31</f>
        <v>1.1636869200926377E-2</v>
      </c>
      <c r="G29" s="178">
        <f>'Nacionalidad-Alojamiento(datos)'!K29/'Nacionalidad-Alojamiento(datos)'!$K$31</f>
        <v>5.1490218011774136E-3</v>
      </c>
      <c r="H29" s="178">
        <f>'Nacionalidad-Alojamiento(datos)'!M29/'Nacionalidad-Alojamiento(datos)'!$M$31</f>
        <v>1.7631080747386615E-2</v>
      </c>
      <c r="I29" s="178">
        <f>'Nacionalidad-Alojamiento(datos)'!O29/'Nacionalidad-Alojamiento(datos)'!$O$31</f>
        <v>1.5828795745219705E-2</v>
      </c>
      <c r="J29" s="273">
        <f>'Nacionalidad-Alojamiento(datos)'!Q29/'Nacionalidad-Alojamiento(datos)'!$Q$31</f>
        <v>3.7459514985297613E-3</v>
      </c>
    </row>
    <row r="30" spans="2:12" ht="15" customHeight="1" x14ac:dyDescent="0.25">
      <c r="B30" s="175" t="str">
        <f>'Nacionalidad-Alojamiento(datos)'!B30</f>
        <v>Turismo extranjero</v>
      </c>
      <c r="C30" s="274">
        <f>'Nacionalidad-Alojamiento(datos)'!C30/'Nacionalidad-Alojamiento(datos)'!$C$31</f>
        <v>0.81563856037357108</v>
      </c>
      <c r="D30" s="274">
        <f>'Nacionalidad-Alojamiento(datos)'!E30/'Nacionalidad-Alojamiento(datos)'!$E$31</f>
        <v>0.77328180174561889</v>
      </c>
      <c r="E30" s="274">
        <f>'Nacionalidad-Alojamiento(datos)'!G30/'Nacionalidad-Alojamiento(datos)'!$G$31</f>
        <v>0.8273743714969668</v>
      </c>
      <c r="F30" s="274">
        <f>'Nacionalidad-Alojamiento(datos)'!I30/'Nacionalidad-Alojamiento(datos)'!$I$31</f>
        <v>0.78168746588780225</v>
      </c>
      <c r="G30" s="274">
        <f>'Nacionalidad-Alojamiento(datos)'!K30/'Nacionalidad-Alojamiento(datos)'!$K$31</f>
        <v>0.74061730601795528</v>
      </c>
      <c r="H30" s="274">
        <f>'Nacionalidad-Alojamiento(datos)'!M30/'Nacionalidad-Alojamiento(datos)'!$M$31</f>
        <v>0.5863692484978188</v>
      </c>
      <c r="I30" s="274">
        <f>'Nacionalidad-Alojamiento(datos)'!O30/'Nacionalidad-Alojamiento(datos)'!$O$31</f>
        <v>0.63344730066269894</v>
      </c>
      <c r="J30" s="273">
        <f>'Nacionalidad-Alojamiento(datos)'!Q30/'Nacionalidad-Alojamiento(datos)'!$Q$31</f>
        <v>0.89263428793608712</v>
      </c>
    </row>
    <row r="31" spans="2:12" ht="15" customHeight="1" x14ac:dyDescent="0.25">
      <c r="B31" s="179" t="s">
        <v>173</v>
      </c>
      <c r="C31" s="275">
        <f>'Nacionalidad-Alojamiento(datos)'!C31/'Nacionalidad-Alojamiento(datos)'!$C$31</f>
        <v>1</v>
      </c>
      <c r="D31" s="275">
        <f>'Nacionalidad-Alojamiento(datos)'!E31/'Nacionalidad-Alojamiento(datos)'!$E$31</f>
        <v>1</v>
      </c>
      <c r="E31" s="275">
        <f>'Nacionalidad-Alojamiento(datos)'!G31/'Nacionalidad-Alojamiento(datos)'!$G$31</f>
        <v>1</v>
      </c>
      <c r="F31" s="275">
        <f>'Nacionalidad-Alojamiento(datos)'!I31/'Nacionalidad-Alojamiento(datos)'!$I$31</f>
        <v>1</v>
      </c>
      <c r="G31" s="275">
        <f>'Nacionalidad-Alojamiento(datos)'!K31/'Nacionalidad-Alojamiento(datos)'!$K$31</f>
        <v>1</v>
      </c>
      <c r="H31" s="275">
        <f>'Nacionalidad-Alojamiento(datos)'!M31/'Nacionalidad-Alojamiento(datos)'!$M$31</f>
        <v>1</v>
      </c>
      <c r="I31" s="275">
        <f>'Nacionalidad-Alojamiento(datos)'!O31/'Nacionalidad-Alojamiento(datos)'!$O$31</f>
        <v>1</v>
      </c>
      <c r="J31" s="275">
        <f>'Nacionalidad-Alojamiento(datos)'!Q31/'Nacionalidad-Alojamiento(datos)'!$Q$31</f>
        <v>1</v>
      </c>
    </row>
    <row r="32" spans="2:12" ht="15" customHeight="1" x14ac:dyDescent="0.25">
      <c r="B32" s="184" t="s">
        <v>153</v>
      </c>
      <c r="C32" s="184"/>
      <c r="D32" s="184"/>
      <c r="E32" s="184"/>
      <c r="F32" s="184"/>
      <c r="G32" s="184"/>
      <c r="H32" s="184"/>
      <c r="I32" s="184"/>
      <c r="J32" s="184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rgb="FF000099"/>
    <pageSetUpPr autoPageBreaks="0" fitToPage="1"/>
  </sheetPr>
  <dimension ref="B1:AF34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6" customWidth="1"/>
    <col min="2" max="2" width="16.140625" style="276" customWidth="1"/>
    <col min="3" max="28" width="9.7109375" style="276" customWidth="1"/>
    <col min="29" max="29" width="7.28515625" style="276" customWidth="1"/>
    <col min="30" max="277" width="11.42578125" style="276"/>
    <col min="278" max="278" width="13.5703125" style="276" customWidth="1"/>
    <col min="279" max="279" width="23.7109375" style="276" customWidth="1"/>
    <col min="280" max="284" width="10.7109375" style="276" customWidth="1"/>
    <col min="285" max="533" width="11.42578125" style="276"/>
    <col min="534" max="534" width="13.5703125" style="276" customWidth="1"/>
    <col min="535" max="535" width="23.7109375" style="276" customWidth="1"/>
    <col min="536" max="540" width="10.7109375" style="276" customWidth="1"/>
    <col min="541" max="789" width="11.42578125" style="276"/>
    <col min="790" max="790" width="13.5703125" style="276" customWidth="1"/>
    <col min="791" max="791" width="23.7109375" style="276" customWidth="1"/>
    <col min="792" max="796" width="10.7109375" style="276" customWidth="1"/>
    <col min="797" max="1045" width="11.42578125" style="276"/>
    <col min="1046" max="1046" width="13.5703125" style="276" customWidth="1"/>
    <col min="1047" max="1047" width="23.7109375" style="276" customWidth="1"/>
    <col min="1048" max="1052" width="10.7109375" style="276" customWidth="1"/>
    <col min="1053" max="1301" width="11.42578125" style="276"/>
    <col min="1302" max="1302" width="13.5703125" style="276" customWidth="1"/>
    <col min="1303" max="1303" width="23.7109375" style="276" customWidth="1"/>
    <col min="1304" max="1308" width="10.7109375" style="276" customWidth="1"/>
    <col min="1309" max="1557" width="11.42578125" style="276"/>
    <col min="1558" max="1558" width="13.5703125" style="276" customWidth="1"/>
    <col min="1559" max="1559" width="23.7109375" style="276" customWidth="1"/>
    <col min="1560" max="1564" width="10.7109375" style="276" customWidth="1"/>
    <col min="1565" max="1813" width="11.42578125" style="276"/>
    <col min="1814" max="1814" width="13.5703125" style="276" customWidth="1"/>
    <col min="1815" max="1815" width="23.7109375" style="276" customWidth="1"/>
    <col min="1816" max="1820" width="10.7109375" style="276" customWidth="1"/>
    <col min="1821" max="2069" width="11.42578125" style="276"/>
    <col min="2070" max="2070" width="13.5703125" style="276" customWidth="1"/>
    <col min="2071" max="2071" width="23.7109375" style="276" customWidth="1"/>
    <col min="2072" max="2076" width="10.7109375" style="276" customWidth="1"/>
    <col min="2077" max="2325" width="11.42578125" style="276"/>
    <col min="2326" max="2326" width="13.5703125" style="276" customWidth="1"/>
    <col min="2327" max="2327" width="23.7109375" style="276" customWidth="1"/>
    <col min="2328" max="2332" width="10.7109375" style="276" customWidth="1"/>
    <col min="2333" max="2581" width="11.42578125" style="276"/>
    <col min="2582" max="2582" width="13.5703125" style="276" customWidth="1"/>
    <col min="2583" max="2583" width="23.7109375" style="276" customWidth="1"/>
    <col min="2584" max="2588" width="10.7109375" style="276" customWidth="1"/>
    <col min="2589" max="2837" width="11.42578125" style="276"/>
    <col min="2838" max="2838" width="13.5703125" style="276" customWidth="1"/>
    <col min="2839" max="2839" width="23.7109375" style="276" customWidth="1"/>
    <col min="2840" max="2844" width="10.7109375" style="276" customWidth="1"/>
    <col min="2845" max="3093" width="11.42578125" style="276"/>
    <col min="3094" max="3094" width="13.5703125" style="276" customWidth="1"/>
    <col min="3095" max="3095" width="23.7109375" style="276" customWidth="1"/>
    <col min="3096" max="3100" width="10.7109375" style="276" customWidth="1"/>
    <col min="3101" max="3349" width="11.42578125" style="276"/>
    <col min="3350" max="3350" width="13.5703125" style="276" customWidth="1"/>
    <col min="3351" max="3351" width="23.7109375" style="276" customWidth="1"/>
    <col min="3352" max="3356" width="10.7109375" style="276" customWidth="1"/>
    <col min="3357" max="3605" width="11.42578125" style="276"/>
    <col min="3606" max="3606" width="13.5703125" style="276" customWidth="1"/>
    <col min="3607" max="3607" width="23.7109375" style="276" customWidth="1"/>
    <col min="3608" max="3612" width="10.7109375" style="276" customWidth="1"/>
    <col min="3613" max="3861" width="11.42578125" style="276"/>
    <col min="3862" max="3862" width="13.5703125" style="276" customWidth="1"/>
    <col min="3863" max="3863" width="23.7109375" style="276" customWidth="1"/>
    <col min="3864" max="3868" width="10.7109375" style="276" customWidth="1"/>
    <col min="3869" max="4117" width="11.42578125" style="276"/>
    <col min="4118" max="4118" width="13.5703125" style="276" customWidth="1"/>
    <col min="4119" max="4119" width="23.7109375" style="276" customWidth="1"/>
    <col min="4120" max="4124" width="10.7109375" style="276" customWidth="1"/>
    <col min="4125" max="4373" width="11.42578125" style="276"/>
    <col min="4374" max="4374" width="13.5703125" style="276" customWidth="1"/>
    <col min="4375" max="4375" width="23.7109375" style="276" customWidth="1"/>
    <col min="4376" max="4380" width="10.7109375" style="276" customWidth="1"/>
    <col min="4381" max="4629" width="11.42578125" style="276"/>
    <col min="4630" max="4630" width="13.5703125" style="276" customWidth="1"/>
    <col min="4631" max="4631" width="23.7109375" style="276" customWidth="1"/>
    <col min="4632" max="4636" width="10.7109375" style="276" customWidth="1"/>
    <col min="4637" max="4885" width="11.42578125" style="276"/>
    <col min="4886" max="4886" width="13.5703125" style="276" customWidth="1"/>
    <col min="4887" max="4887" width="23.7109375" style="276" customWidth="1"/>
    <col min="4888" max="4892" width="10.7109375" style="276" customWidth="1"/>
    <col min="4893" max="5141" width="11.42578125" style="276"/>
    <col min="5142" max="5142" width="13.5703125" style="276" customWidth="1"/>
    <col min="5143" max="5143" width="23.7109375" style="276" customWidth="1"/>
    <col min="5144" max="5148" width="10.7109375" style="276" customWidth="1"/>
    <col min="5149" max="5397" width="11.42578125" style="276"/>
    <col min="5398" max="5398" width="13.5703125" style="276" customWidth="1"/>
    <col min="5399" max="5399" width="23.7109375" style="276" customWidth="1"/>
    <col min="5400" max="5404" width="10.7109375" style="276" customWidth="1"/>
    <col min="5405" max="5653" width="11.42578125" style="276"/>
    <col min="5654" max="5654" width="13.5703125" style="276" customWidth="1"/>
    <col min="5655" max="5655" width="23.7109375" style="276" customWidth="1"/>
    <col min="5656" max="5660" width="10.7109375" style="276" customWidth="1"/>
    <col min="5661" max="5909" width="11.42578125" style="276"/>
    <col min="5910" max="5910" width="13.5703125" style="276" customWidth="1"/>
    <col min="5911" max="5911" width="23.7109375" style="276" customWidth="1"/>
    <col min="5912" max="5916" width="10.7109375" style="276" customWidth="1"/>
    <col min="5917" max="6165" width="11.42578125" style="276"/>
    <col min="6166" max="6166" width="13.5703125" style="276" customWidth="1"/>
    <col min="6167" max="6167" width="23.7109375" style="276" customWidth="1"/>
    <col min="6168" max="6172" width="10.7109375" style="276" customWidth="1"/>
    <col min="6173" max="6421" width="11.42578125" style="276"/>
    <col min="6422" max="6422" width="13.5703125" style="276" customWidth="1"/>
    <col min="6423" max="6423" width="23.7109375" style="276" customWidth="1"/>
    <col min="6424" max="6428" width="10.7109375" style="276" customWidth="1"/>
    <col min="6429" max="6677" width="11.42578125" style="276"/>
    <col min="6678" max="6678" width="13.5703125" style="276" customWidth="1"/>
    <col min="6679" max="6679" width="23.7109375" style="276" customWidth="1"/>
    <col min="6680" max="6684" width="10.7109375" style="276" customWidth="1"/>
    <col min="6685" max="6933" width="11.42578125" style="276"/>
    <col min="6934" max="6934" width="13.5703125" style="276" customWidth="1"/>
    <col min="6935" max="6935" width="23.7109375" style="276" customWidth="1"/>
    <col min="6936" max="6940" width="10.7109375" style="276" customWidth="1"/>
    <col min="6941" max="7189" width="11.42578125" style="276"/>
    <col min="7190" max="7190" width="13.5703125" style="276" customWidth="1"/>
    <col min="7191" max="7191" width="23.7109375" style="276" customWidth="1"/>
    <col min="7192" max="7196" width="10.7109375" style="276" customWidth="1"/>
    <col min="7197" max="7445" width="11.42578125" style="276"/>
    <col min="7446" max="7446" width="13.5703125" style="276" customWidth="1"/>
    <col min="7447" max="7447" width="23.7109375" style="276" customWidth="1"/>
    <col min="7448" max="7452" width="10.7109375" style="276" customWidth="1"/>
    <col min="7453" max="7701" width="11.42578125" style="276"/>
    <col min="7702" max="7702" width="13.5703125" style="276" customWidth="1"/>
    <col min="7703" max="7703" width="23.7109375" style="276" customWidth="1"/>
    <col min="7704" max="7708" width="10.7109375" style="276" customWidth="1"/>
    <col min="7709" max="7957" width="11.42578125" style="276"/>
    <col min="7958" max="7958" width="13.5703125" style="276" customWidth="1"/>
    <col min="7959" max="7959" width="23.7109375" style="276" customWidth="1"/>
    <col min="7960" max="7964" width="10.7109375" style="276" customWidth="1"/>
    <col min="7965" max="8213" width="11.42578125" style="276"/>
    <col min="8214" max="8214" width="13.5703125" style="276" customWidth="1"/>
    <col min="8215" max="8215" width="23.7109375" style="276" customWidth="1"/>
    <col min="8216" max="8220" width="10.7109375" style="276" customWidth="1"/>
    <col min="8221" max="8469" width="11.42578125" style="276"/>
    <col min="8470" max="8470" width="13.5703125" style="276" customWidth="1"/>
    <col min="8471" max="8471" width="23.7109375" style="276" customWidth="1"/>
    <col min="8472" max="8476" width="10.7109375" style="276" customWidth="1"/>
    <col min="8477" max="8725" width="11.42578125" style="276"/>
    <col min="8726" max="8726" width="13.5703125" style="276" customWidth="1"/>
    <col min="8727" max="8727" width="23.7109375" style="276" customWidth="1"/>
    <col min="8728" max="8732" width="10.7109375" style="276" customWidth="1"/>
    <col min="8733" max="8981" width="11.42578125" style="276"/>
    <col min="8982" max="8982" width="13.5703125" style="276" customWidth="1"/>
    <col min="8983" max="8983" width="23.7109375" style="276" customWidth="1"/>
    <col min="8984" max="8988" width="10.7109375" style="276" customWidth="1"/>
    <col min="8989" max="9237" width="11.42578125" style="276"/>
    <col min="9238" max="9238" width="13.5703125" style="276" customWidth="1"/>
    <col min="9239" max="9239" width="23.7109375" style="276" customWidth="1"/>
    <col min="9240" max="9244" width="10.7109375" style="276" customWidth="1"/>
    <col min="9245" max="9493" width="11.42578125" style="276"/>
    <col min="9494" max="9494" width="13.5703125" style="276" customWidth="1"/>
    <col min="9495" max="9495" width="23.7109375" style="276" customWidth="1"/>
    <col min="9496" max="9500" width="10.7109375" style="276" customWidth="1"/>
    <col min="9501" max="9749" width="11.42578125" style="276"/>
    <col min="9750" max="9750" width="13.5703125" style="276" customWidth="1"/>
    <col min="9751" max="9751" width="23.7109375" style="276" customWidth="1"/>
    <col min="9752" max="9756" width="10.7109375" style="276" customWidth="1"/>
    <col min="9757" max="10005" width="11.42578125" style="276"/>
    <col min="10006" max="10006" width="13.5703125" style="276" customWidth="1"/>
    <col min="10007" max="10007" width="23.7109375" style="276" customWidth="1"/>
    <col min="10008" max="10012" width="10.7109375" style="276" customWidth="1"/>
    <col min="10013" max="10261" width="11.42578125" style="276"/>
    <col min="10262" max="10262" width="13.5703125" style="276" customWidth="1"/>
    <col min="10263" max="10263" width="23.7109375" style="276" customWidth="1"/>
    <col min="10264" max="10268" width="10.7109375" style="276" customWidth="1"/>
    <col min="10269" max="10517" width="11.42578125" style="276"/>
    <col min="10518" max="10518" width="13.5703125" style="276" customWidth="1"/>
    <col min="10519" max="10519" width="23.7109375" style="276" customWidth="1"/>
    <col min="10520" max="10524" width="10.7109375" style="276" customWidth="1"/>
    <col min="10525" max="10773" width="11.42578125" style="276"/>
    <col min="10774" max="10774" width="13.5703125" style="276" customWidth="1"/>
    <col min="10775" max="10775" width="23.7109375" style="276" customWidth="1"/>
    <col min="10776" max="10780" width="10.7109375" style="276" customWidth="1"/>
    <col min="10781" max="11029" width="11.42578125" style="276"/>
    <col min="11030" max="11030" width="13.5703125" style="276" customWidth="1"/>
    <col min="11031" max="11031" width="23.7109375" style="276" customWidth="1"/>
    <col min="11032" max="11036" width="10.7109375" style="276" customWidth="1"/>
    <col min="11037" max="11285" width="11.42578125" style="276"/>
    <col min="11286" max="11286" width="13.5703125" style="276" customWidth="1"/>
    <col min="11287" max="11287" width="23.7109375" style="276" customWidth="1"/>
    <col min="11288" max="11292" width="10.7109375" style="276" customWidth="1"/>
    <col min="11293" max="11541" width="11.42578125" style="276"/>
    <col min="11542" max="11542" width="13.5703125" style="276" customWidth="1"/>
    <col min="11543" max="11543" width="23.7109375" style="276" customWidth="1"/>
    <col min="11544" max="11548" width="10.7109375" style="276" customWidth="1"/>
    <col min="11549" max="11797" width="11.42578125" style="276"/>
    <col min="11798" max="11798" width="13.5703125" style="276" customWidth="1"/>
    <col min="11799" max="11799" width="23.7109375" style="276" customWidth="1"/>
    <col min="11800" max="11804" width="10.7109375" style="276" customWidth="1"/>
    <col min="11805" max="12053" width="11.42578125" style="276"/>
    <col min="12054" max="12054" width="13.5703125" style="276" customWidth="1"/>
    <col min="12055" max="12055" width="23.7109375" style="276" customWidth="1"/>
    <col min="12056" max="12060" width="10.7109375" style="276" customWidth="1"/>
    <col min="12061" max="12309" width="11.42578125" style="276"/>
    <col min="12310" max="12310" width="13.5703125" style="276" customWidth="1"/>
    <col min="12311" max="12311" width="23.7109375" style="276" customWidth="1"/>
    <col min="12312" max="12316" width="10.7109375" style="276" customWidth="1"/>
    <col min="12317" max="12565" width="11.42578125" style="276"/>
    <col min="12566" max="12566" width="13.5703125" style="276" customWidth="1"/>
    <col min="12567" max="12567" width="23.7109375" style="276" customWidth="1"/>
    <col min="12568" max="12572" width="10.7109375" style="276" customWidth="1"/>
    <col min="12573" max="12821" width="11.42578125" style="276"/>
    <col min="12822" max="12822" width="13.5703125" style="276" customWidth="1"/>
    <col min="12823" max="12823" width="23.7109375" style="276" customWidth="1"/>
    <col min="12824" max="12828" width="10.7109375" style="276" customWidth="1"/>
    <col min="12829" max="13077" width="11.42578125" style="276"/>
    <col min="13078" max="13078" width="13.5703125" style="276" customWidth="1"/>
    <col min="13079" max="13079" width="23.7109375" style="276" customWidth="1"/>
    <col min="13080" max="13084" width="10.7109375" style="276" customWidth="1"/>
    <col min="13085" max="13333" width="11.42578125" style="276"/>
    <col min="13334" max="13334" width="13.5703125" style="276" customWidth="1"/>
    <col min="13335" max="13335" width="23.7109375" style="276" customWidth="1"/>
    <col min="13336" max="13340" width="10.7109375" style="276" customWidth="1"/>
    <col min="13341" max="13589" width="11.42578125" style="276"/>
    <col min="13590" max="13590" width="13.5703125" style="276" customWidth="1"/>
    <col min="13591" max="13591" width="23.7109375" style="276" customWidth="1"/>
    <col min="13592" max="13596" width="10.7109375" style="276" customWidth="1"/>
    <col min="13597" max="13845" width="11.42578125" style="276"/>
    <col min="13846" max="13846" width="13.5703125" style="276" customWidth="1"/>
    <col min="13847" max="13847" width="23.7109375" style="276" customWidth="1"/>
    <col min="13848" max="13852" width="10.7109375" style="276" customWidth="1"/>
    <col min="13853" max="14101" width="11.42578125" style="276"/>
    <col min="14102" max="14102" width="13.5703125" style="276" customWidth="1"/>
    <col min="14103" max="14103" width="23.7109375" style="276" customWidth="1"/>
    <col min="14104" max="14108" width="10.7109375" style="276" customWidth="1"/>
    <col min="14109" max="14357" width="11.42578125" style="276"/>
    <col min="14358" max="14358" width="13.5703125" style="276" customWidth="1"/>
    <col min="14359" max="14359" width="23.7109375" style="276" customWidth="1"/>
    <col min="14360" max="14364" width="10.7109375" style="276" customWidth="1"/>
    <col min="14365" max="14613" width="11.42578125" style="276"/>
    <col min="14614" max="14614" width="13.5703125" style="276" customWidth="1"/>
    <col min="14615" max="14615" width="23.7109375" style="276" customWidth="1"/>
    <col min="14616" max="14620" width="10.7109375" style="276" customWidth="1"/>
    <col min="14621" max="14869" width="11.42578125" style="276"/>
    <col min="14870" max="14870" width="13.5703125" style="276" customWidth="1"/>
    <col min="14871" max="14871" width="23.7109375" style="276" customWidth="1"/>
    <col min="14872" max="14876" width="10.7109375" style="276" customWidth="1"/>
    <col min="14877" max="15125" width="11.42578125" style="276"/>
    <col min="15126" max="15126" width="13.5703125" style="276" customWidth="1"/>
    <col min="15127" max="15127" width="23.7109375" style="276" customWidth="1"/>
    <col min="15128" max="15132" width="10.7109375" style="276" customWidth="1"/>
    <col min="15133" max="15381" width="11.42578125" style="276"/>
    <col min="15382" max="15382" width="13.5703125" style="276" customWidth="1"/>
    <col min="15383" max="15383" width="23.7109375" style="276" customWidth="1"/>
    <col min="15384" max="15388" width="10.7109375" style="276" customWidth="1"/>
    <col min="15389" max="15637" width="11.42578125" style="276"/>
    <col min="15638" max="15638" width="13.5703125" style="276" customWidth="1"/>
    <col min="15639" max="15639" width="23.7109375" style="276" customWidth="1"/>
    <col min="15640" max="15644" width="10.7109375" style="276" customWidth="1"/>
    <col min="15645" max="15893" width="11.42578125" style="276"/>
    <col min="15894" max="15894" width="13.5703125" style="276" customWidth="1"/>
    <col min="15895" max="15895" width="23.7109375" style="276" customWidth="1"/>
    <col min="15896" max="15900" width="10.7109375" style="276" customWidth="1"/>
    <col min="15901" max="16149" width="11.42578125" style="276"/>
    <col min="16150" max="16150" width="13.5703125" style="276" customWidth="1"/>
    <col min="16151" max="16151" width="23.7109375" style="276" customWidth="1"/>
    <col min="16152" max="16156" width="10.7109375" style="276" customWidth="1"/>
    <col min="16157" max="16384" width="11.42578125" style="276"/>
  </cols>
  <sheetData>
    <row r="1" spans="2:28" ht="15" customHeight="1" x14ac:dyDescent="0.25">
      <c r="B1" s="167"/>
    </row>
    <row r="2" spans="2:28" ht="15" customHeight="1" x14ac:dyDescent="0.25">
      <c r="B2" s="167"/>
    </row>
    <row r="3" spans="2:28" ht="15" customHeight="1" x14ac:dyDescent="0.25">
      <c r="B3" s="167"/>
    </row>
    <row r="4" spans="2:28" ht="15" customHeight="1" x14ac:dyDescent="0.25">
      <c r="B4" s="167"/>
    </row>
    <row r="5" spans="2:28" ht="18" customHeight="1" x14ac:dyDescent="0.25">
      <c r="B5" s="171" t="s">
        <v>287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</row>
    <row r="6" spans="2:28" ht="18" customHeight="1" x14ac:dyDescent="0.25">
      <c r="B6" s="171" t="s">
        <v>98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</row>
    <row r="7" spans="2:28" ht="15" customHeight="1" x14ac:dyDescent="0.25">
      <c r="B7" s="123" t="s">
        <v>261</v>
      </c>
      <c r="C7" s="191" t="s">
        <v>288</v>
      </c>
      <c r="D7" s="191"/>
      <c r="E7" s="190" t="s">
        <v>289</v>
      </c>
      <c r="F7" s="190"/>
      <c r="G7" s="190"/>
      <c r="H7" s="190"/>
      <c r="I7" s="190"/>
      <c r="J7" s="190"/>
      <c r="K7" s="191" t="s">
        <v>290</v>
      </c>
      <c r="L7" s="191"/>
      <c r="M7" s="191"/>
      <c r="N7" s="191"/>
      <c r="O7" s="191"/>
      <c r="P7" s="191"/>
      <c r="Q7" s="190" t="s">
        <v>291</v>
      </c>
      <c r="R7" s="190"/>
      <c r="S7" s="190"/>
      <c r="T7" s="190"/>
      <c r="U7" s="190"/>
      <c r="V7" s="190"/>
      <c r="W7" s="191" t="s">
        <v>241</v>
      </c>
      <c r="X7" s="191"/>
      <c r="Y7" s="191"/>
      <c r="Z7" s="191"/>
      <c r="AA7" s="191"/>
      <c r="AB7" s="191"/>
    </row>
    <row r="8" spans="2:28" s="187" customFormat="1" ht="30" customHeight="1" x14ac:dyDescent="0.25">
      <c r="B8" s="172"/>
      <c r="C8" s="193" t="s">
        <v>242</v>
      </c>
      <c r="D8" s="174" t="s">
        <v>243</v>
      </c>
      <c r="E8" s="172" t="s">
        <v>171</v>
      </c>
      <c r="F8" s="174" t="s">
        <v>244</v>
      </c>
      <c r="G8" s="172" t="s">
        <v>245</v>
      </c>
      <c r="H8" s="174" t="s">
        <v>246</v>
      </c>
      <c r="I8" s="172" t="s">
        <v>173</v>
      </c>
      <c r="J8" s="174" t="s">
        <v>243</v>
      </c>
      <c r="K8" s="172" t="s">
        <v>171</v>
      </c>
      <c r="L8" s="174" t="s">
        <v>244</v>
      </c>
      <c r="M8" s="194" t="s">
        <v>245</v>
      </c>
      <c r="N8" s="174" t="s">
        <v>246</v>
      </c>
      <c r="O8" s="194" t="s">
        <v>173</v>
      </c>
      <c r="P8" s="174" t="s">
        <v>243</v>
      </c>
      <c r="Q8" s="172" t="s">
        <v>171</v>
      </c>
      <c r="R8" s="174" t="s">
        <v>244</v>
      </c>
      <c r="S8" s="172" t="s">
        <v>245</v>
      </c>
      <c r="T8" s="174" t="s">
        <v>246</v>
      </c>
      <c r="U8" s="172" t="s">
        <v>173</v>
      </c>
      <c r="V8" s="174" t="s">
        <v>243</v>
      </c>
      <c r="W8" s="172" t="s">
        <v>171</v>
      </c>
      <c r="X8" s="174" t="s">
        <v>244</v>
      </c>
      <c r="Y8" s="194" t="s">
        <v>245</v>
      </c>
      <c r="Z8" s="174" t="s">
        <v>246</v>
      </c>
      <c r="AA8" s="194" t="s">
        <v>173</v>
      </c>
      <c r="AB8" s="174" t="s">
        <v>243</v>
      </c>
    </row>
    <row r="9" spans="2:28" ht="15" customHeight="1" x14ac:dyDescent="0.2">
      <c r="B9" s="238" t="str">
        <f>'Nacionalidad-Alojamiento(datos)'!B9</f>
        <v>Reino Unido</v>
      </c>
      <c r="C9" s="277">
        <v>4725</v>
      </c>
      <c r="D9" s="224">
        <v>0.55121470781352588</v>
      </c>
      <c r="E9" s="278">
        <v>539</v>
      </c>
      <c r="F9" s="224">
        <v>0.59467455621301779</v>
      </c>
      <c r="G9" s="278">
        <v>40</v>
      </c>
      <c r="H9" s="224">
        <v>-0.29824561403508776</v>
      </c>
      <c r="I9" s="278">
        <v>579</v>
      </c>
      <c r="J9" s="224">
        <v>0.46582278481012662</v>
      </c>
      <c r="K9" s="277">
        <v>32345</v>
      </c>
      <c r="L9" s="224">
        <v>-8.4489102745542E-2</v>
      </c>
      <c r="M9" s="277">
        <v>6313</v>
      </c>
      <c r="N9" s="224">
        <v>-0.12912125810456609</v>
      </c>
      <c r="O9" s="277">
        <v>38658</v>
      </c>
      <c r="P9" s="224">
        <v>-9.2087648840977976E-2</v>
      </c>
      <c r="Q9" s="278">
        <v>459101</v>
      </c>
      <c r="R9" s="224">
        <v>2.9425218284309995E-2</v>
      </c>
      <c r="S9" s="278">
        <v>390020</v>
      </c>
      <c r="T9" s="224">
        <v>-9.4396225451269355E-2</v>
      </c>
      <c r="U9" s="278">
        <v>849121</v>
      </c>
      <c r="V9" s="224">
        <v>-3.1404707911463103E-2</v>
      </c>
      <c r="W9" s="278">
        <v>496710</v>
      </c>
      <c r="X9" s="224">
        <v>2.4795127627441849E-2</v>
      </c>
      <c r="Y9" s="278">
        <v>396373</v>
      </c>
      <c r="Z9" s="224">
        <v>-9.4997488469793168E-2</v>
      </c>
      <c r="AA9" s="278">
        <v>893083</v>
      </c>
      <c r="AB9" s="224">
        <v>-3.2068817521285986E-2</v>
      </c>
    </row>
    <row r="10" spans="2:28" ht="15" customHeight="1" x14ac:dyDescent="0.2">
      <c r="B10" s="238" t="str">
        <f>'Nacionalidad-Alojamiento(datos)'!B10</f>
        <v>España</v>
      </c>
      <c r="C10" s="277">
        <v>76681</v>
      </c>
      <c r="D10" s="224">
        <v>-1.3039339687836993E-4</v>
      </c>
      <c r="E10" s="278">
        <v>8369</v>
      </c>
      <c r="F10" s="224">
        <v>0.41583488411436309</v>
      </c>
      <c r="G10" s="278">
        <v>710</v>
      </c>
      <c r="H10" s="224">
        <v>0.14147909967845651</v>
      </c>
      <c r="I10" s="278">
        <v>9079</v>
      </c>
      <c r="J10" s="224">
        <v>0.38971376090616872</v>
      </c>
      <c r="K10" s="277">
        <v>145248</v>
      </c>
      <c r="L10" s="224">
        <v>-5.816441660506555E-2</v>
      </c>
      <c r="M10" s="277">
        <v>38442</v>
      </c>
      <c r="N10" s="224">
        <v>-5.5595135732711021E-2</v>
      </c>
      <c r="O10" s="277">
        <v>183690</v>
      </c>
      <c r="P10" s="224">
        <v>-5.7627883831051219E-2</v>
      </c>
      <c r="Q10" s="278">
        <v>184144</v>
      </c>
      <c r="R10" s="224">
        <v>-0.17765690451309812</v>
      </c>
      <c r="S10" s="278">
        <v>68817</v>
      </c>
      <c r="T10" s="224">
        <v>-0.12035841652499579</v>
      </c>
      <c r="U10" s="278">
        <v>252961</v>
      </c>
      <c r="V10" s="224">
        <v>-0.16282156083386556</v>
      </c>
      <c r="W10" s="278">
        <v>414442</v>
      </c>
      <c r="X10" s="224">
        <v>-0.10049788820738537</v>
      </c>
      <c r="Y10" s="278">
        <v>107969</v>
      </c>
      <c r="Z10" s="224">
        <v>-9.6947139511542324E-2</v>
      </c>
      <c r="AA10" s="278">
        <v>522411</v>
      </c>
      <c r="AB10" s="224">
        <v>-9.9766330177527007E-2</v>
      </c>
    </row>
    <row r="11" spans="2:28" ht="15" customHeight="1" x14ac:dyDescent="0.2">
      <c r="B11" s="238" t="str">
        <f>'Nacionalidad-Alojamiento(datos)'!B11</f>
        <v>Países Nórdicos</v>
      </c>
      <c r="C11" s="277">
        <v>4128</v>
      </c>
      <c r="D11" s="224">
        <v>0.90318118948824333</v>
      </c>
      <c r="E11" s="278">
        <v>348</v>
      </c>
      <c r="F11" s="224">
        <v>0.50649350649350655</v>
      </c>
      <c r="G11" s="278">
        <v>12</v>
      </c>
      <c r="H11" s="224">
        <v>-0.7857142857142857</v>
      </c>
      <c r="I11" s="278">
        <v>360</v>
      </c>
      <c r="J11" s="224">
        <v>0.25435540069686402</v>
      </c>
      <c r="K11" s="277">
        <v>22082</v>
      </c>
      <c r="L11" s="224">
        <v>0.4202469771031645</v>
      </c>
      <c r="M11" s="277">
        <v>31626</v>
      </c>
      <c r="N11" s="224">
        <v>-0.10565013291103442</v>
      </c>
      <c r="O11" s="277">
        <v>53708</v>
      </c>
      <c r="P11" s="224">
        <v>5.4959732861913135E-2</v>
      </c>
      <c r="Q11" s="278">
        <v>166303</v>
      </c>
      <c r="R11" s="224">
        <v>7.071897192230181E-2</v>
      </c>
      <c r="S11" s="278">
        <v>212680</v>
      </c>
      <c r="T11" s="224">
        <v>-3.3487995855468577E-2</v>
      </c>
      <c r="U11" s="278">
        <v>378983</v>
      </c>
      <c r="V11" s="224">
        <v>9.6305492210311261E-3</v>
      </c>
      <c r="W11" s="278">
        <v>192861</v>
      </c>
      <c r="X11" s="224">
        <v>0.11308558467567398</v>
      </c>
      <c r="Y11" s="278">
        <v>244318</v>
      </c>
      <c r="Z11" s="224">
        <v>-4.3641644517687261E-2</v>
      </c>
      <c r="AA11" s="278">
        <v>437179</v>
      </c>
      <c r="AB11" s="224">
        <v>1.9697528071018322E-2</v>
      </c>
    </row>
    <row r="12" spans="2:28" ht="15" customHeight="1" x14ac:dyDescent="0.2">
      <c r="B12" s="238" t="str">
        <f>'Nacionalidad-Alojamiento(datos)'!B12</f>
        <v>Finlandia</v>
      </c>
      <c r="C12" s="277">
        <v>890</v>
      </c>
      <c r="D12" s="224">
        <v>0.42399999999999993</v>
      </c>
      <c r="E12" s="278">
        <v>50</v>
      </c>
      <c r="F12" s="224">
        <v>1.9411764705882355</v>
      </c>
      <c r="G12" s="278">
        <v>0</v>
      </c>
      <c r="H12" s="224">
        <v>-1</v>
      </c>
      <c r="I12" s="278">
        <v>50</v>
      </c>
      <c r="J12" s="224">
        <v>0.5625</v>
      </c>
      <c r="K12" s="277">
        <v>7180</v>
      </c>
      <c r="L12" s="224">
        <v>0.12468671679197985</v>
      </c>
      <c r="M12" s="277">
        <v>16398</v>
      </c>
      <c r="N12" s="224">
        <v>-0.1353546005800158</v>
      </c>
      <c r="O12" s="277">
        <v>23578</v>
      </c>
      <c r="P12" s="224">
        <v>-6.9864688942364639E-2</v>
      </c>
      <c r="Q12" s="278">
        <v>36793</v>
      </c>
      <c r="R12" s="224">
        <v>9.1553683211202497E-2</v>
      </c>
      <c r="S12" s="278">
        <v>46053</v>
      </c>
      <c r="T12" s="224">
        <v>-9.2080635098211738E-3</v>
      </c>
      <c r="U12" s="278">
        <v>82846</v>
      </c>
      <c r="V12" s="224">
        <v>3.3147104304883435E-2</v>
      </c>
      <c r="W12" s="278">
        <v>44913</v>
      </c>
      <c r="X12" s="224">
        <v>0.1026194977045638</v>
      </c>
      <c r="Y12" s="278">
        <v>62451</v>
      </c>
      <c r="Z12" s="224">
        <v>-4.5981576816730541E-2</v>
      </c>
      <c r="AA12" s="278">
        <v>107364</v>
      </c>
      <c r="AB12" s="224">
        <v>1.1017571614215571E-2</v>
      </c>
    </row>
    <row r="13" spans="2:28" ht="15" customHeight="1" x14ac:dyDescent="0.2">
      <c r="B13" s="238" t="str">
        <f>'Nacionalidad-Alojamiento(datos)'!B13</f>
        <v>Suecia</v>
      </c>
      <c r="C13" s="277">
        <v>1445</v>
      </c>
      <c r="D13" s="224">
        <v>1.2333848531684697</v>
      </c>
      <c r="E13" s="278">
        <v>91</v>
      </c>
      <c r="F13" s="224">
        <v>0.78431372549019618</v>
      </c>
      <c r="G13" s="278">
        <v>0</v>
      </c>
      <c r="H13" s="224">
        <v>-1</v>
      </c>
      <c r="I13" s="278">
        <v>91</v>
      </c>
      <c r="J13" s="224">
        <v>0.54237288135593231</v>
      </c>
      <c r="K13" s="277">
        <v>6474</v>
      </c>
      <c r="L13" s="224">
        <v>0.24980694980694973</v>
      </c>
      <c r="M13" s="277">
        <v>8824</v>
      </c>
      <c r="N13" s="224">
        <v>-8.7958656330749396E-2</v>
      </c>
      <c r="O13" s="277">
        <v>15298</v>
      </c>
      <c r="P13" s="224">
        <v>2.9821608885896911E-2</v>
      </c>
      <c r="Q13" s="278">
        <v>63973</v>
      </c>
      <c r="R13" s="224">
        <v>6.3663873370577218E-2</v>
      </c>
      <c r="S13" s="278">
        <v>77084</v>
      </c>
      <c r="T13" s="224">
        <v>-8.5154108166486719E-2</v>
      </c>
      <c r="U13" s="278">
        <v>141057</v>
      </c>
      <c r="V13" s="224">
        <v>-2.3171263754908189E-2</v>
      </c>
      <c r="W13" s="278">
        <v>71983</v>
      </c>
      <c r="X13" s="224">
        <v>9.0288085789585359E-2</v>
      </c>
      <c r="Y13" s="278">
        <v>85908</v>
      </c>
      <c r="Z13" s="224">
        <v>-8.5520853292457066E-2</v>
      </c>
      <c r="AA13" s="278">
        <v>157891</v>
      </c>
      <c r="AB13" s="224">
        <v>-1.2959165812307716E-2</v>
      </c>
    </row>
    <row r="14" spans="2:28" ht="15" customHeight="1" x14ac:dyDescent="0.2">
      <c r="B14" s="238" t="str">
        <f>'Nacionalidad-Alojamiento(datos)'!B14</f>
        <v>Noruega</v>
      </c>
      <c r="C14" s="277">
        <v>1110</v>
      </c>
      <c r="D14" s="224">
        <v>1.147001934235977</v>
      </c>
      <c r="E14" s="278">
        <v>50</v>
      </c>
      <c r="F14" s="224">
        <v>1.6315789473684212</v>
      </c>
      <c r="G14" s="278">
        <v>0</v>
      </c>
      <c r="H14" s="224">
        <v>-1</v>
      </c>
      <c r="I14" s="278">
        <v>50</v>
      </c>
      <c r="J14" s="224">
        <v>0.51515151515151514</v>
      </c>
      <c r="K14" s="277">
        <v>6353</v>
      </c>
      <c r="L14" s="224">
        <v>2.2529441884280592</v>
      </c>
      <c r="M14" s="277">
        <v>2825</v>
      </c>
      <c r="N14" s="224">
        <v>-7.3162729658792669E-2</v>
      </c>
      <c r="O14" s="277">
        <v>9178</v>
      </c>
      <c r="P14" s="224">
        <v>0.83523295340931814</v>
      </c>
      <c r="Q14" s="278">
        <v>34958</v>
      </c>
      <c r="R14" s="224">
        <v>0.1170117586912065</v>
      </c>
      <c r="S14" s="278">
        <v>55012</v>
      </c>
      <c r="T14" s="224">
        <v>0.13663505444327373</v>
      </c>
      <c r="U14" s="278">
        <v>89970</v>
      </c>
      <c r="V14" s="224">
        <v>0.1289290419725202</v>
      </c>
      <c r="W14" s="278">
        <v>42471</v>
      </c>
      <c r="X14" s="224">
        <v>0.2570963445315968</v>
      </c>
      <c r="Y14" s="278">
        <v>57837</v>
      </c>
      <c r="Z14" s="224">
        <v>0.12389965216377452</v>
      </c>
      <c r="AA14" s="278">
        <v>100308</v>
      </c>
      <c r="AB14" s="224">
        <v>0.17668864228233572</v>
      </c>
    </row>
    <row r="15" spans="2:28" ht="15" customHeight="1" x14ac:dyDescent="0.2">
      <c r="B15" s="238" t="str">
        <f>'Nacionalidad-Alojamiento(datos)'!B15</f>
        <v>Dinamarca</v>
      </c>
      <c r="C15" s="277">
        <v>683</v>
      </c>
      <c r="D15" s="224">
        <v>0.7973684210526315</v>
      </c>
      <c r="E15" s="278">
        <v>157</v>
      </c>
      <c r="F15" s="224">
        <v>9.0277777777777679E-2</v>
      </c>
      <c r="G15" s="278">
        <v>12</v>
      </c>
      <c r="H15" s="224">
        <v>-0.36842105263157898</v>
      </c>
      <c r="I15" s="278">
        <v>169</v>
      </c>
      <c r="J15" s="224">
        <v>3.6809815950920255E-2</v>
      </c>
      <c r="K15" s="277">
        <v>2075</v>
      </c>
      <c r="L15" s="224">
        <v>2.1664204825209366E-2</v>
      </c>
      <c r="M15" s="277">
        <v>3579</v>
      </c>
      <c r="N15" s="224">
        <v>-2.5857376156777301E-2</v>
      </c>
      <c r="O15" s="277">
        <v>5654</v>
      </c>
      <c r="P15" s="224">
        <v>-8.9395267309377857E-3</v>
      </c>
      <c r="Q15" s="278">
        <v>30579</v>
      </c>
      <c r="R15" s="224">
        <v>1.348932785363921E-2</v>
      </c>
      <c r="S15" s="278">
        <v>34531</v>
      </c>
      <c r="T15" s="224">
        <v>-0.15592764605230991</v>
      </c>
      <c r="U15" s="278">
        <v>65110</v>
      </c>
      <c r="V15" s="224">
        <v>-8.4015643904223336E-2</v>
      </c>
      <c r="W15" s="278">
        <v>33494</v>
      </c>
      <c r="X15" s="224">
        <v>2.3436306413664454E-2</v>
      </c>
      <c r="Y15" s="278">
        <v>38122</v>
      </c>
      <c r="Z15" s="224">
        <v>-0.14530412752505439</v>
      </c>
      <c r="AA15" s="278">
        <v>71616</v>
      </c>
      <c r="AB15" s="224">
        <v>-7.3891115996379209E-2</v>
      </c>
    </row>
    <row r="16" spans="2:28" ht="15" customHeight="1" x14ac:dyDescent="0.2">
      <c r="B16" s="238" t="str">
        <f>'Nacionalidad-Alojamiento(datos)'!B16</f>
        <v>Alemania</v>
      </c>
      <c r="C16" s="277">
        <v>4587</v>
      </c>
      <c r="D16" s="224">
        <v>0.1458905820634524</v>
      </c>
      <c r="E16" s="278">
        <v>3063</v>
      </c>
      <c r="F16" s="224">
        <v>1.8126721763085398</v>
      </c>
      <c r="G16" s="278">
        <v>1736</v>
      </c>
      <c r="H16" s="224">
        <v>-0.66087126391873419</v>
      </c>
      <c r="I16" s="278">
        <v>4799</v>
      </c>
      <c r="J16" s="224">
        <v>-0.22696520618556704</v>
      </c>
      <c r="K16" s="277">
        <v>97587</v>
      </c>
      <c r="L16" s="224">
        <v>-4.5174357168016877E-2</v>
      </c>
      <c r="M16" s="277">
        <v>20928</v>
      </c>
      <c r="N16" s="224">
        <v>-4.0923880665414081E-2</v>
      </c>
      <c r="O16" s="277">
        <v>118515</v>
      </c>
      <c r="P16" s="224">
        <v>-4.4426526909897235E-2</v>
      </c>
      <c r="Q16" s="278">
        <v>176340</v>
      </c>
      <c r="R16" s="224">
        <v>-0.12310102190506977</v>
      </c>
      <c r="S16" s="278">
        <v>38516</v>
      </c>
      <c r="T16" s="224">
        <v>-4.2985638324305575E-2</v>
      </c>
      <c r="U16" s="278">
        <v>214856</v>
      </c>
      <c r="V16" s="224">
        <v>-0.10974098889123685</v>
      </c>
      <c r="W16" s="278">
        <v>281577</v>
      </c>
      <c r="X16" s="224">
        <v>-8.6948062686654226E-2</v>
      </c>
      <c r="Y16" s="278">
        <v>61180</v>
      </c>
      <c r="Z16" s="224">
        <v>-8.9393623671598199E-2</v>
      </c>
      <c r="AA16" s="278">
        <v>342757</v>
      </c>
      <c r="AB16" s="224">
        <v>-8.7385542778178671E-2</v>
      </c>
    </row>
    <row r="17" spans="2:32" ht="15" customHeight="1" x14ac:dyDescent="0.2">
      <c r="B17" s="238" t="str">
        <f>'Nacionalidad-Alojamiento(datos)'!B17</f>
        <v>Holanda</v>
      </c>
      <c r="C17" s="277">
        <v>798</v>
      </c>
      <c r="D17" s="224">
        <v>0.12871287128712861</v>
      </c>
      <c r="E17" s="278">
        <v>312</v>
      </c>
      <c r="F17" s="224">
        <v>0.48571428571428577</v>
      </c>
      <c r="G17" s="278">
        <v>12</v>
      </c>
      <c r="H17" s="224">
        <v>-0.76470588235294112</v>
      </c>
      <c r="I17" s="278">
        <v>324</v>
      </c>
      <c r="J17" s="224">
        <v>0.24137931034482762</v>
      </c>
      <c r="K17" s="277">
        <v>2314</v>
      </c>
      <c r="L17" s="224">
        <v>9.9287410926365727E-2</v>
      </c>
      <c r="M17" s="277">
        <v>1334</v>
      </c>
      <c r="N17" s="224">
        <v>0.41014799154334036</v>
      </c>
      <c r="O17" s="277">
        <v>3648</v>
      </c>
      <c r="P17" s="224">
        <v>0.1956735496558506</v>
      </c>
      <c r="Q17" s="278">
        <v>51689</v>
      </c>
      <c r="R17" s="224">
        <v>5.4103107920711269E-2</v>
      </c>
      <c r="S17" s="278">
        <v>38746</v>
      </c>
      <c r="T17" s="224">
        <v>0.10133310593786415</v>
      </c>
      <c r="U17" s="278">
        <v>90435</v>
      </c>
      <c r="V17" s="224">
        <v>7.3833074082430006E-2</v>
      </c>
      <c r="W17" s="278">
        <v>55113</v>
      </c>
      <c r="X17" s="224">
        <v>5.8684544162280528E-2</v>
      </c>
      <c r="Y17" s="278">
        <v>40092</v>
      </c>
      <c r="Z17" s="224">
        <v>0.10818729614682954</v>
      </c>
      <c r="AA17" s="278">
        <v>95205</v>
      </c>
      <c r="AB17" s="224">
        <v>7.8981368149054765E-2</v>
      </c>
    </row>
    <row r="18" spans="2:32" ht="15" customHeight="1" x14ac:dyDescent="0.2">
      <c r="B18" s="238" t="str">
        <f>'Nacionalidad-Alojamiento(datos)'!B18</f>
        <v>Francia</v>
      </c>
      <c r="C18" s="277">
        <v>3085</v>
      </c>
      <c r="D18" s="224">
        <v>0.33781439722463147</v>
      </c>
      <c r="E18" s="278">
        <v>804</v>
      </c>
      <c r="F18" s="224">
        <v>0.68200836820083688</v>
      </c>
      <c r="G18" s="278">
        <v>105</v>
      </c>
      <c r="H18" s="224">
        <v>-0.16000000000000003</v>
      </c>
      <c r="I18" s="278">
        <v>909</v>
      </c>
      <c r="J18" s="224">
        <v>0.50746268656716409</v>
      </c>
      <c r="K18" s="277">
        <v>9416</v>
      </c>
      <c r="L18" s="224">
        <v>-0.11909439610814854</v>
      </c>
      <c r="M18" s="277">
        <v>1998</v>
      </c>
      <c r="N18" s="224">
        <v>-0.1446917808219178</v>
      </c>
      <c r="O18" s="277">
        <v>11414</v>
      </c>
      <c r="P18" s="224">
        <v>-0.12368522072936661</v>
      </c>
      <c r="Q18" s="278">
        <v>46342</v>
      </c>
      <c r="R18" s="224">
        <v>-6.1845861084681264E-2</v>
      </c>
      <c r="S18" s="278">
        <v>22418</v>
      </c>
      <c r="T18" s="224">
        <v>-0.1836422562907396</v>
      </c>
      <c r="U18" s="278">
        <v>68760</v>
      </c>
      <c r="V18" s="224">
        <v>-0.10536313721408308</v>
      </c>
      <c r="W18" s="278">
        <v>59647</v>
      </c>
      <c r="X18" s="224">
        <v>-5.1264514076666101E-2</v>
      </c>
      <c r="Y18" s="278">
        <v>24521</v>
      </c>
      <c r="Z18" s="224">
        <v>-0.18050264019784779</v>
      </c>
      <c r="AA18" s="278">
        <v>84168</v>
      </c>
      <c r="AB18" s="224">
        <v>-9.2939046469523223E-2</v>
      </c>
    </row>
    <row r="19" spans="2:32" ht="15" customHeight="1" x14ac:dyDescent="0.2">
      <c r="B19" s="238" t="str">
        <f>'Nacionalidad-Alojamiento(datos)'!B19</f>
        <v>Bélgica</v>
      </c>
      <c r="C19" s="277">
        <v>716</v>
      </c>
      <c r="D19" s="224">
        <v>7.5075075075075048E-2</v>
      </c>
      <c r="E19" s="278">
        <v>182</v>
      </c>
      <c r="F19" s="224">
        <v>0.97826086956521729</v>
      </c>
      <c r="G19" s="278">
        <v>22</v>
      </c>
      <c r="H19" s="224">
        <v>-0.29032258064516125</v>
      </c>
      <c r="I19" s="278">
        <v>204</v>
      </c>
      <c r="J19" s="224">
        <v>0.65853658536585358</v>
      </c>
      <c r="K19" s="277">
        <v>1401</v>
      </c>
      <c r="L19" s="224">
        <v>0.1597682119205297</v>
      </c>
      <c r="M19" s="277">
        <v>480</v>
      </c>
      <c r="N19" s="224">
        <v>4.1214750542299283E-2</v>
      </c>
      <c r="O19" s="277">
        <v>1881</v>
      </c>
      <c r="P19" s="224">
        <v>0.1270221689634512</v>
      </c>
      <c r="Q19" s="278">
        <v>68091</v>
      </c>
      <c r="R19" s="224">
        <v>8.1730555678940497E-3</v>
      </c>
      <c r="S19" s="278">
        <v>15364</v>
      </c>
      <c r="T19" s="224">
        <v>1.098901098901095E-2</v>
      </c>
      <c r="U19" s="278">
        <v>83455</v>
      </c>
      <c r="V19" s="224">
        <v>8.6902920131501915E-3</v>
      </c>
      <c r="W19" s="278">
        <v>70390</v>
      </c>
      <c r="X19" s="224">
        <v>1.2732896913891123E-2</v>
      </c>
      <c r="Y19" s="278">
        <v>15866</v>
      </c>
      <c r="Z19" s="224">
        <v>1.1281789789024055E-2</v>
      </c>
      <c r="AA19" s="278">
        <v>86256</v>
      </c>
      <c r="AB19" s="224">
        <v>1.2465666596239267E-2</v>
      </c>
    </row>
    <row r="20" spans="2:32" ht="15" customHeight="1" x14ac:dyDescent="0.2">
      <c r="B20" s="238" t="str">
        <f>'Nacionalidad-Alojamiento(datos)'!B20</f>
        <v>Italia</v>
      </c>
      <c r="C20" s="277">
        <v>2451</v>
      </c>
      <c r="D20" s="224">
        <v>7.641633728590258E-2</v>
      </c>
      <c r="E20" s="278">
        <v>664</v>
      </c>
      <c r="F20" s="224">
        <v>1.0946372239747633</v>
      </c>
      <c r="G20" s="278">
        <v>40</v>
      </c>
      <c r="H20" s="224">
        <v>-0.54022988505747127</v>
      </c>
      <c r="I20" s="278">
        <v>704</v>
      </c>
      <c r="J20" s="224">
        <v>0.74257425742574257</v>
      </c>
      <c r="K20" s="277">
        <v>2194</v>
      </c>
      <c r="L20" s="224">
        <v>-5.021645021645027E-2</v>
      </c>
      <c r="M20" s="277">
        <v>1315</v>
      </c>
      <c r="N20" s="224">
        <v>-9.7460535346602595E-2</v>
      </c>
      <c r="O20" s="277">
        <v>3509</v>
      </c>
      <c r="P20" s="224">
        <v>-6.8489514202282997E-2</v>
      </c>
      <c r="Q20" s="278">
        <v>33297</v>
      </c>
      <c r="R20" s="224">
        <v>-4.5685133702100811E-2</v>
      </c>
      <c r="S20" s="278">
        <v>11843</v>
      </c>
      <c r="T20" s="224">
        <v>-0.11645777379886602</v>
      </c>
      <c r="U20" s="278">
        <v>45140</v>
      </c>
      <c r="V20" s="224">
        <v>-6.5327673672222808E-2</v>
      </c>
      <c r="W20" s="278">
        <v>38606</v>
      </c>
      <c r="X20" s="224">
        <v>-2.9878125392637234E-2</v>
      </c>
      <c r="Y20" s="278">
        <v>13198</v>
      </c>
      <c r="Z20" s="224">
        <v>-0.11707251806261709</v>
      </c>
      <c r="AA20" s="278">
        <v>51804</v>
      </c>
      <c r="AB20" s="224">
        <v>-5.3687229417459736E-2</v>
      </c>
    </row>
    <row r="21" spans="2:32" ht="15" customHeight="1" x14ac:dyDescent="0.2">
      <c r="B21" s="238" t="str">
        <f>'Nacionalidad-Alojamiento(datos)'!B21</f>
        <v>Rusia</v>
      </c>
      <c r="C21" s="277">
        <v>1184</v>
      </c>
      <c r="D21" s="224">
        <v>0.34392735527809304</v>
      </c>
      <c r="E21" s="278">
        <v>99</v>
      </c>
      <c r="F21" s="224">
        <v>2.8076923076923075</v>
      </c>
      <c r="G21" s="278">
        <v>12</v>
      </c>
      <c r="H21" s="224">
        <v>-0.69230769230769229</v>
      </c>
      <c r="I21" s="278">
        <v>111</v>
      </c>
      <c r="J21" s="224">
        <v>0.70769230769230762</v>
      </c>
      <c r="K21" s="277">
        <v>2756</v>
      </c>
      <c r="L21" s="224">
        <v>0.52433628318584069</v>
      </c>
      <c r="M21" s="277">
        <v>1271</v>
      </c>
      <c r="N21" s="224">
        <v>-9.5373665480427028E-2</v>
      </c>
      <c r="O21" s="277">
        <v>4027</v>
      </c>
      <c r="P21" s="224">
        <v>0.25334578275754738</v>
      </c>
      <c r="Q21" s="278">
        <v>45319</v>
      </c>
      <c r="R21" s="224">
        <v>0.37739347152148817</v>
      </c>
      <c r="S21" s="278">
        <v>32575</v>
      </c>
      <c r="T21" s="224">
        <v>0.10419985763194473</v>
      </c>
      <c r="U21" s="278">
        <v>77894</v>
      </c>
      <c r="V21" s="224">
        <v>0.24824127045174116</v>
      </c>
      <c r="W21" s="278">
        <v>49358</v>
      </c>
      <c r="X21" s="224">
        <v>0.38579891624785922</v>
      </c>
      <c r="Y21" s="278">
        <v>33858</v>
      </c>
      <c r="Z21" s="224">
        <v>9.4134755210858012E-2</v>
      </c>
      <c r="AA21" s="278">
        <v>83216</v>
      </c>
      <c r="AB21" s="224">
        <v>0.2502028184249272</v>
      </c>
    </row>
    <row r="22" spans="2:32" ht="15" customHeight="1" x14ac:dyDescent="0.2">
      <c r="B22" s="238" t="str">
        <f>'Nacionalidad-Alojamiento(datos)'!B22</f>
        <v>Países del Este</v>
      </c>
      <c r="C22" s="277">
        <v>1631</v>
      </c>
      <c r="D22" s="224">
        <v>0.40240756663800514</v>
      </c>
      <c r="E22" s="278">
        <v>100</v>
      </c>
      <c r="F22" s="224">
        <v>-8.256880733944949E-2</v>
      </c>
      <c r="G22" s="278">
        <v>4</v>
      </c>
      <c r="H22" s="224">
        <v>-0.88235294117647056</v>
      </c>
      <c r="I22" s="278">
        <v>104</v>
      </c>
      <c r="J22" s="224">
        <v>-0.27272727272727271</v>
      </c>
      <c r="K22" s="277">
        <v>1605</v>
      </c>
      <c r="L22" s="224">
        <v>6.2344139650871711E-4</v>
      </c>
      <c r="M22" s="277">
        <v>603</v>
      </c>
      <c r="N22" s="224">
        <v>-4.5886075949367111E-2</v>
      </c>
      <c r="O22" s="277">
        <v>2208</v>
      </c>
      <c r="P22" s="224">
        <v>-1.2522361359570633E-2</v>
      </c>
      <c r="Q22" s="278">
        <v>32395</v>
      </c>
      <c r="R22" s="224">
        <v>9.9766173031956562E-3</v>
      </c>
      <c r="S22" s="278">
        <v>18462</v>
      </c>
      <c r="T22" s="224">
        <v>1.5567412949007098E-2</v>
      </c>
      <c r="U22" s="278">
        <v>50857</v>
      </c>
      <c r="V22" s="224">
        <v>1.1999044852150975E-2</v>
      </c>
      <c r="W22" s="278">
        <v>35731</v>
      </c>
      <c r="X22" s="224">
        <v>2.2316958026951994E-2</v>
      </c>
      <c r="Y22" s="278">
        <v>19069</v>
      </c>
      <c r="Z22" s="224">
        <v>1.1886442027062794E-2</v>
      </c>
      <c r="AA22" s="278">
        <v>54800</v>
      </c>
      <c r="AB22" s="224">
        <v>1.8663097628076386E-2</v>
      </c>
    </row>
    <row r="23" spans="2:32" ht="15" customHeight="1" x14ac:dyDescent="0.2">
      <c r="B23" s="238" t="str">
        <f>'Nacionalidad-Alojamiento(datos)'!B23</f>
        <v>Irlanda</v>
      </c>
      <c r="C23" s="277">
        <v>743</v>
      </c>
      <c r="D23" s="224">
        <v>0.99731182795698925</v>
      </c>
      <c r="E23" s="278">
        <v>64</v>
      </c>
      <c r="F23" s="224">
        <v>1.064516129032258</v>
      </c>
      <c r="G23" s="278">
        <v>0</v>
      </c>
      <c r="H23" s="224">
        <v>-1</v>
      </c>
      <c r="I23" s="278">
        <v>64</v>
      </c>
      <c r="J23" s="224">
        <v>0.20754716981132071</v>
      </c>
      <c r="K23" s="277">
        <v>1778</v>
      </c>
      <c r="L23" s="224">
        <v>0.61636363636363645</v>
      </c>
      <c r="M23" s="277">
        <v>485</v>
      </c>
      <c r="N23" s="224">
        <v>0.40173410404624277</v>
      </c>
      <c r="O23" s="277">
        <v>2263</v>
      </c>
      <c r="P23" s="224">
        <v>0.56500691562932226</v>
      </c>
      <c r="Q23" s="278">
        <v>20762</v>
      </c>
      <c r="R23" s="224">
        <v>7.8041435173165752E-2</v>
      </c>
      <c r="S23" s="278">
        <v>14810</v>
      </c>
      <c r="T23" s="224">
        <v>-0.1619511090991399</v>
      </c>
      <c r="U23" s="278">
        <v>35572</v>
      </c>
      <c r="V23" s="224">
        <v>-3.6798353686604779E-2</v>
      </c>
      <c r="W23" s="278">
        <v>23347</v>
      </c>
      <c r="X23" s="224">
        <v>0.12450630960408438</v>
      </c>
      <c r="Y23" s="278">
        <v>15295</v>
      </c>
      <c r="Z23" s="224">
        <v>-0.15216186252771624</v>
      </c>
      <c r="AA23" s="278">
        <v>38642</v>
      </c>
      <c r="AB23" s="224">
        <v>-4.1234987887222019E-3</v>
      </c>
    </row>
    <row r="24" spans="2:32" ht="15" customHeight="1" x14ac:dyDescent="0.2">
      <c r="B24" s="238" t="str">
        <f>'Nacionalidad-Alojamiento(datos)'!B24</f>
        <v>Suiza</v>
      </c>
      <c r="C24" s="277">
        <v>689</v>
      </c>
      <c r="D24" s="224">
        <v>0.16582064297800336</v>
      </c>
      <c r="E24" s="278">
        <v>425</v>
      </c>
      <c r="F24" s="224">
        <v>0.23906705539358608</v>
      </c>
      <c r="G24" s="278">
        <v>13</v>
      </c>
      <c r="H24" s="224">
        <v>-0.92972972972972978</v>
      </c>
      <c r="I24" s="278">
        <v>438</v>
      </c>
      <c r="J24" s="224">
        <v>-0.17045454545454541</v>
      </c>
      <c r="K24" s="277">
        <v>2835</v>
      </c>
      <c r="L24" s="224">
        <v>0.18520066889632103</v>
      </c>
      <c r="M24" s="277">
        <v>728</v>
      </c>
      <c r="N24" s="224">
        <v>0.4274509803921569</v>
      </c>
      <c r="O24" s="277">
        <v>3563</v>
      </c>
      <c r="P24" s="224">
        <v>0.22777394900068915</v>
      </c>
      <c r="Q24" s="278">
        <v>18411</v>
      </c>
      <c r="R24" s="224">
        <v>0.13774564330737848</v>
      </c>
      <c r="S24" s="278">
        <v>6044</v>
      </c>
      <c r="T24" s="224">
        <v>0.30146425495262696</v>
      </c>
      <c r="U24" s="278">
        <v>24455</v>
      </c>
      <c r="V24" s="224">
        <v>0.1742533371746855</v>
      </c>
      <c r="W24" s="278">
        <v>22360</v>
      </c>
      <c r="X24" s="224">
        <v>0.14619643223293011</v>
      </c>
      <c r="Y24" s="278">
        <v>6785</v>
      </c>
      <c r="Z24" s="224">
        <v>0.27083723543734783</v>
      </c>
      <c r="AA24" s="278">
        <v>29145</v>
      </c>
      <c r="AB24" s="224">
        <v>0.17297862921077001</v>
      </c>
    </row>
    <row r="25" spans="2:32" ht="15" customHeight="1" x14ac:dyDescent="0.2">
      <c r="B25" s="238" t="str">
        <f>'Nacionalidad-Alojamiento(datos)'!B25</f>
        <v>Austria</v>
      </c>
      <c r="C25" s="277">
        <v>474</v>
      </c>
      <c r="D25" s="224">
        <v>0.48124999999999996</v>
      </c>
      <c r="E25" s="278">
        <v>180</v>
      </c>
      <c r="F25" s="224">
        <v>0.91489361702127669</v>
      </c>
      <c r="G25" s="278">
        <v>0</v>
      </c>
      <c r="H25" s="224">
        <v>-1</v>
      </c>
      <c r="I25" s="278">
        <v>180</v>
      </c>
      <c r="J25" s="224">
        <v>-0.19282511210762332</v>
      </c>
      <c r="K25" s="277">
        <v>2646</v>
      </c>
      <c r="L25" s="224">
        <v>-0.15355086372360849</v>
      </c>
      <c r="M25" s="277">
        <v>665</v>
      </c>
      <c r="N25" s="224">
        <v>-5.1355206847360946E-2</v>
      </c>
      <c r="O25" s="277">
        <v>3311</v>
      </c>
      <c r="P25" s="224">
        <v>-0.1348314606741573</v>
      </c>
      <c r="Q25" s="278">
        <v>11822</v>
      </c>
      <c r="R25" s="224">
        <v>-8.0500894454382799E-2</v>
      </c>
      <c r="S25" s="278">
        <v>4501</v>
      </c>
      <c r="T25" s="224">
        <v>0.10508224895654306</v>
      </c>
      <c r="U25" s="278">
        <v>16323</v>
      </c>
      <c r="V25" s="224">
        <v>-3.5853514471352654E-2</v>
      </c>
      <c r="W25" s="278">
        <v>15122</v>
      </c>
      <c r="X25" s="224">
        <v>-7.7758126486552448E-2</v>
      </c>
      <c r="Y25" s="278">
        <v>5166</v>
      </c>
      <c r="Z25" s="224">
        <v>5.3640628186824468E-2</v>
      </c>
      <c r="AA25" s="278">
        <v>20288</v>
      </c>
      <c r="AB25" s="224">
        <v>-4.7511737089201866E-2</v>
      </c>
    </row>
    <row r="26" spans="2:32" ht="15" customHeight="1" x14ac:dyDescent="0.2">
      <c r="B26" s="238" t="str">
        <f>'Nacionalidad-Alojamiento(datos)'!B26</f>
        <v>Resto de Europa</v>
      </c>
      <c r="C26" s="277">
        <v>1689</v>
      </c>
      <c r="D26" s="224">
        <v>0.25389755011135851</v>
      </c>
      <c r="E26" s="278">
        <v>183</v>
      </c>
      <c r="F26" s="224">
        <v>0.12269938650306744</v>
      </c>
      <c r="G26" s="278">
        <v>0</v>
      </c>
      <c r="H26" s="224">
        <v>-1</v>
      </c>
      <c r="I26" s="278">
        <v>183</v>
      </c>
      <c r="J26" s="224">
        <v>1.6666666666666607E-2</v>
      </c>
      <c r="K26" s="277">
        <v>3640</v>
      </c>
      <c r="L26" s="224">
        <v>-8.5886489201406291E-2</v>
      </c>
      <c r="M26" s="277">
        <v>1684</v>
      </c>
      <c r="N26" s="224">
        <v>0.12717536813922359</v>
      </c>
      <c r="O26" s="277">
        <v>5324</v>
      </c>
      <c r="P26" s="224">
        <v>-2.7757487216946708E-2</v>
      </c>
      <c r="Q26" s="278">
        <v>33310</v>
      </c>
      <c r="R26" s="224">
        <v>1.3231939163498074E-2</v>
      </c>
      <c r="S26" s="278">
        <v>11954</v>
      </c>
      <c r="T26" s="224">
        <v>-0.21048807872663633</v>
      </c>
      <c r="U26" s="278">
        <v>45264</v>
      </c>
      <c r="V26" s="224">
        <v>-5.7314228590469862E-2</v>
      </c>
      <c r="W26" s="278">
        <v>38822</v>
      </c>
      <c r="X26" s="224">
        <v>1.185914979018432E-2</v>
      </c>
      <c r="Y26" s="278">
        <v>13638</v>
      </c>
      <c r="Z26" s="224">
        <v>-0.18099927936584193</v>
      </c>
      <c r="AA26" s="278">
        <v>52460</v>
      </c>
      <c r="AB26" s="224">
        <v>-4.6511205220014951E-2</v>
      </c>
    </row>
    <row r="27" spans="2:32" ht="15" customHeight="1" x14ac:dyDescent="0.2">
      <c r="B27" s="238" t="str">
        <f>'Nacionalidad-Alojamiento(datos)'!B27</f>
        <v>Usa</v>
      </c>
      <c r="C27" s="277">
        <v>831</v>
      </c>
      <c r="D27" s="224">
        <v>0.21669106881405553</v>
      </c>
      <c r="E27" s="278">
        <v>113</v>
      </c>
      <c r="F27" s="224">
        <v>-8.7719298245614308E-3</v>
      </c>
      <c r="G27" s="278">
        <v>0</v>
      </c>
      <c r="H27" s="224">
        <v>-1</v>
      </c>
      <c r="I27" s="278">
        <v>113</v>
      </c>
      <c r="J27" s="224">
        <v>-0.22068965517241379</v>
      </c>
      <c r="K27" s="277">
        <v>704</v>
      </c>
      <c r="L27" s="224">
        <v>-0.15890083632019114</v>
      </c>
      <c r="M27" s="277">
        <v>239</v>
      </c>
      <c r="N27" s="224">
        <v>-0.40547263681592038</v>
      </c>
      <c r="O27" s="277">
        <v>943</v>
      </c>
      <c r="P27" s="224">
        <v>-0.2389023405972559</v>
      </c>
      <c r="Q27" s="278">
        <v>4031</v>
      </c>
      <c r="R27" s="224">
        <v>0.1200333425951654</v>
      </c>
      <c r="S27" s="278">
        <v>1874</v>
      </c>
      <c r="T27" s="224">
        <v>-0.10377809660449544</v>
      </c>
      <c r="U27" s="278">
        <v>5905</v>
      </c>
      <c r="V27" s="224">
        <v>3.778558875219673E-2</v>
      </c>
      <c r="W27" s="278">
        <v>5679</v>
      </c>
      <c r="X27" s="224">
        <v>8.5228358494171541E-2</v>
      </c>
      <c r="Y27" s="278">
        <v>2113</v>
      </c>
      <c r="Z27" s="224">
        <v>-0.16283676703645011</v>
      </c>
      <c r="AA27" s="278">
        <v>7792</v>
      </c>
      <c r="AB27" s="224">
        <v>4.5120536289802171E-3</v>
      </c>
    </row>
    <row r="28" spans="2:32" ht="15" customHeight="1" x14ac:dyDescent="0.2">
      <c r="B28" s="238" t="str">
        <f>'Nacionalidad-Alojamiento(datos)'!B28</f>
        <v>Resto de América</v>
      </c>
      <c r="C28" s="277">
        <v>2091</v>
      </c>
      <c r="D28" s="224">
        <v>-0.181924882629108</v>
      </c>
      <c r="E28" s="278">
        <v>250</v>
      </c>
      <c r="F28" s="224">
        <v>0.35869565217391308</v>
      </c>
      <c r="G28" s="278">
        <v>4</v>
      </c>
      <c r="H28" s="224" t="e">
        <v>#DIV/0!</v>
      </c>
      <c r="I28" s="278">
        <v>254</v>
      </c>
      <c r="J28" s="224">
        <v>0.38043478260869557</v>
      </c>
      <c r="K28" s="277">
        <v>1017</v>
      </c>
      <c r="L28" s="224">
        <v>5.2795031055900665E-2</v>
      </c>
      <c r="M28" s="277">
        <v>901</v>
      </c>
      <c r="N28" s="224">
        <v>1.4639639639639546E-2</v>
      </c>
      <c r="O28" s="277">
        <v>1918</v>
      </c>
      <c r="P28" s="224">
        <v>3.4519956850054045E-2</v>
      </c>
      <c r="Q28" s="278">
        <v>2175</v>
      </c>
      <c r="R28" s="224">
        <v>-0.18630751964085301</v>
      </c>
      <c r="S28" s="278">
        <v>1506</v>
      </c>
      <c r="T28" s="224">
        <v>-0.15535614133482889</v>
      </c>
      <c r="U28" s="278">
        <v>3681</v>
      </c>
      <c r="V28" s="224">
        <v>-0.17392280071813282</v>
      </c>
      <c r="W28" s="278">
        <v>5533</v>
      </c>
      <c r="X28" s="224">
        <v>-0.13262266812980095</v>
      </c>
      <c r="Y28" s="278">
        <v>2411</v>
      </c>
      <c r="Z28" s="224">
        <v>-9.7341819543242281E-2</v>
      </c>
      <c r="AA28" s="278">
        <v>7944</v>
      </c>
      <c r="AB28" s="224">
        <v>-0.12220994475138125</v>
      </c>
    </row>
    <row r="29" spans="2:32" ht="15" customHeight="1" x14ac:dyDescent="0.2">
      <c r="B29" s="238" t="str">
        <f>'Nacionalidad-Alojamiento(datos)'!B29</f>
        <v>Resto del Mundo</v>
      </c>
      <c r="C29" s="277">
        <v>2433</v>
      </c>
      <c r="D29" s="224">
        <v>-5.9528411287205207E-2</v>
      </c>
      <c r="E29" s="278">
        <v>168</v>
      </c>
      <c r="F29" s="224">
        <v>1.074074074074074</v>
      </c>
      <c r="G29" s="278">
        <v>4</v>
      </c>
      <c r="H29" s="224">
        <v>-0.92452830188679247</v>
      </c>
      <c r="I29" s="278">
        <v>172</v>
      </c>
      <c r="J29" s="224">
        <v>0.28358208955223874</v>
      </c>
      <c r="K29" s="277">
        <v>3830</v>
      </c>
      <c r="L29" s="224">
        <v>0.631175468483816</v>
      </c>
      <c r="M29" s="277">
        <v>879</v>
      </c>
      <c r="N29" s="224">
        <v>-0.16285714285714281</v>
      </c>
      <c r="O29" s="277">
        <v>4709</v>
      </c>
      <c r="P29" s="224">
        <v>0.38581518540317838</v>
      </c>
      <c r="Q29" s="278">
        <v>16276</v>
      </c>
      <c r="R29" s="224">
        <v>-0.21990030674846628</v>
      </c>
      <c r="S29" s="278">
        <v>2884</v>
      </c>
      <c r="T29" s="224">
        <v>-0.48619276679137713</v>
      </c>
      <c r="U29" s="278">
        <v>19160</v>
      </c>
      <c r="V29" s="224">
        <v>-0.27635306114741098</v>
      </c>
      <c r="W29" s="278">
        <v>22707</v>
      </c>
      <c r="X29" s="224">
        <v>-0.12260432766615148</v>
      </c>
      <c r="Y29" s="278">
        <v>3767</v>
      </c>
      <c r="Z29" s="224">
        <v>-0.43910065515187613</v>
      </c>
      <c r="AA29" s="278">
        <v>26474</v>
      </c>
      <c r="AB29" s="224">
        <v>-0.18781445576144307</v>
      </c>
    </row>
    <row r="30" spans="2:32" ht="15" customHeight="1" x14ac:dyDescent="0.25">
      <c r="B30" s="175" t="str">
        <f>'Nacionalidad-Alojamiento(datos)'!B30</f>
        <v>Turismo extranjero</v>
      </c>
      <c r="C30" s="278">
        <v>32255</v>
      </c>
      <c r="D30" s="233">
        <v>0.25632936044247101</v>
      </c>
      <c r="E30" s="278">
        <v>7494</v>
      </c>
      <c r="F30" s="233">
        <v>0.92153846153846164</v>
      </c>
      <c r="G30" s="278">
        <v>2004</v>
      </c>
      <c r="H30" s="233">
        <v>-0.66799204771371767</v>
      </c>
      <c r="I30" s="278">
        <v>9498</v>
      </c>
      <c r="J30" s="233">
        <v>-4.4082125603864708E-2</v>
      </c>
      <c r="K30" s="278">
        <v>188150</v>
      </c>
      <c r="L30" s="233">
        <v>3.1617055081922807E-3</v>
      </c>
      <c r="M30" s="278">
        <v>71449</v>
      </c>
      <c r="N30" s="233">
        <v>-7.2813392161951707E-2</v>
      </c>
      <c r="O30" s="278">
        <v>259599</v>
      </c>
      <c r="P30" s="233">
        <v>-1.8963256328958455E-2</v>
      </c>
      <c r="Q30" s="278">
        <v>1185664</v>
      </c>
      <c r="R30" s="233">
        <v>7.754085917957898E-3</v>
      </c>
      <c r="S30" s="278">
        <v>824197</v>
      </c>
      <c r="T30" s="233">
        <v>-6.4378954012276002E-2</v>
      </c>
      <c r="U30" s="278">
        <v>2009861</v>
      </c>
      <c r="V30" s="233">
        <v>-2.3130088215995492E-2</v>
      </c>
      <c r="W30" s="278">
        <v>1413563</v>
      </c>
      <c r="X30" s="233">
        <v>1.4272368247335132E-2</v>
      </c>
      <c r="Y30" s="278">
        <v>897650</v>
      </c>
      <c r="Z30" s="233">
        <v>-6.8832630536148631E-2</v>
      </c>
      <c r="AA30" s="278">
        <v>2311213</v>
      </c>
      <c r="AB30" s="233">
        <v>-1.9707534153321271E-2</v>
      </c>
    </row>
    <row r="31" spans="2:32" ht="15" customHeight="1" x14ac:dyDescent="0.25">
      <c r="B31" s="279" t="s">
        <v>173</v>
      </c>
      <c r="C31" s="280">
        <v>108936</v>
      </c>
      <c r="D31" s="281">
        <v>6.4191862452986914E-2</v>
      </c>
      <c r="E31" s="280">
        <v>15863</v>
      </c>
      <c r="F31" s="281">
        <v>0.61685862807053304</v>
      </c>
      <c r="G31" s="280">
        <v>2714</v>
      </c>
      <c r="H31" s="281">
        <v>-0.5923700811054371</v>
      </c>
      <c r="I31" s="280">
        <v>18577</v>
      </c>
      <c r="J31" s="281">
        <v>0.12799805695549216</v>
      </c>
      <c r="K31" s="280">
        <v>333398</v>
      </c>
      <c r="L31" s="281">
        <v>-2.4510277229171207E-2</v>
      </c>
      <c r="M31" s="280">
        <v>109891</v>
      </c>
      <c r="N31" s="281">
        <v>-6.6861970874198651E-2</v>
      </c>
      <c r="O31" s="280">
        <v>443289</v>
      </c>
      <c r="P31" s="281">
        <v>-3.5363624494059276E-2</v>
      </c>
      <c r="Q31" s="280">
        <v>1369808</v>
      </c>
      <c r="R31" s="281">
        <v>-2.189198317418406E-2</v>
      </c>
      <c r="S31" s="280">
        <v>893014</v>
      </c>
      <c r="T31" s="281">
        <v>-6.8944952884974264E-2</v>
      </c>
      <c r="U31" s="280">
        <v>2262822</v>
      </c>
      <c r="V31" s="281">
        <v>-4.1018236495961813E-2</v>
      </c>
      <c r="W31" s="280">
        <v>1828005</v>
      </c>
      <c r="X31" s="281">
        <v>-1.4243282798160894E-2</v>
      </c>
      <c r="Y31" s="280">
        <v>1005619</v>
      </c>
      <c r="Z31" s="281">
        <v>-7.1934770872075005E-2</v>
      </c>
      <c r="AA31" s="280">
        <v>2833624</v>
      </c>
      <c r="AB31" s="281">
        <v>-3.5520627587021458E-2</v>
      </c>
      <c r="AC31" s="282"/>
      <c r="AD31" s="282"/>
      <c r="AE31" s="282"/>
      <c r="AF31" s="282"/>
    </row>
    <row r="32" spans="2:32" ht="15" customHeight="1" x14ac:dyDescent="0.25">
      <c r="B32" s="184" t="s">
        <v>169</v>
      </c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4"/>
      <c r="Y32" s="284"/>
      <c r="Z32" s="284"/>
      <c r="AA32" s="284"/>
      <c r="AB32" s="284"/>
    </row>
    <row r="33" ht="14.25" customHeight="1" x14ac:dyDescent="0.25"/>
    <row r="34" ht="35.25" customHeight="1" x14ac:dyDescent="0.25"/>
  </sheetData>
  <mergeCells count="8">
    <mergeCell ref="B32:W32"/>
    <mergeCell ref="B5:AB5"/>
    <mergeCell ref="B6:AB6"/>
    <mergeCell ref="C7:D7"/>
    <mergeCell ref="E7:J7"/>
    <mergeCell ref="K7:P7"/>
    <mergeCell ref="Q7:V7"/>
    <mergeCell ref="W7:AB7"/>
  </mergeCells>
  <conditionalFormatting sqref="B9:B29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17" right="0.17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rgb="FF000099"/>
    <pageSetUpPr fitToPage="1"/>
  </sheetPr>
  <dimension ref="B5:G3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  <col min="8" max="8" width="5.140625" customWidth="1"/>
  </cols>
  <sheetData>
    <row r="5" spans="2:7" ht="36" customHeight="1" x14ac:dyDescent="0.25">
      <c r="B5" s="171" t="s">
        <v>292</v>
      </c>
      <c r="C5" s="171"/>
      <c r="D5" s="171"/>
      <c r="E5" s="171"/>
      <c r="F5" s="171"/>
      <c r="G5" s="171"/>
    </row>
    <row r="6" spans="2:7" ht="18" customHeight="1" x14ac:dyDescent="0.25">
      <c r="B6" s="171" t="s">
        <v>98</v>
      </c>
      <c r="C6" s="171"/>
      <c r="D6" s="171"/>
      <c r="E6" s="171"/>
      <c r="F6" s="171"/>
      <c r="G6" s="171"/>
    </row>
    <row r="7" spans="2:7" x14ac:dyDescent="0.25">
      <c r="B7" s="123" t="s">
        <v>261</v>
      </c>
      <c r="C7" s="123" t="s">
        <v>241</v>
      </c>
      <c r="D7" s="123" t="s">
        <v>293</v>
      </c>
      <c r="E7" s="123" t="s">
        <v>294</v>
      </c>
      <c r="F7" s="123" t="s">
        <v>295</v>
      </c>
      <c r="G7" s="123" t="s">
        <v>296</v>
      </c>
    </row>
    <row r="8" spans="2:7" ht="15" customHeight="1" x14ac:dyDescent="0.25">
      <c r="B8" s="238" t="str">
        <f>'Nacionalidad-Zona (datos)'!B9</f>
        <v>Reino Unido</v>
      </c>
      <c r="C8" s="224">
        <v>-3.2068817521285986E-2</v>
      </c>
      <c r="D8" s="285">
        <v>0.55121470781352588</v>
      </c>
      <c r="E8" s="285">
        <v>0.46582278481012662</v>
      </c>
      <c r="F8" s="285">
        <v>-9.2087648840977976E-2</v>
      </c>
      <c r="G8" s="285">
        <v>-3.1404707911463103E-2</v>
      </c>
    </row>
    <row r="9" spans="2:7" ht="15" customHeight="1" x14ac:dyDescent="0.25">
      <c r="B9" s="238" t="str">
        <f>'Nacionalidad-Zona (datos)'!B10</f>
        <v>España</v>
      </c>
      <c r="C9" s="224">
        <v>-9.9766330177527007E-2</v>
      </c>
      <c r="D9" s="285">
        <v>-1.3039339687836993E-4</v>
      </c>
      <c r="E9" s="285">
        <v>0.38971376090616872</v>
      </c>
      <c r="F9" s="285">
        <v>-5.7627883831051219E-2</v>
      </c>
      <c r="G9" s="285">
        <v>-0.16282156083386556</v>
      </c>
    </row>
    <row r="10" spans="2:7" ht="15" customHeight="1" x14ac:dyDescent="0.25">
      <c r="B10" s="238" t="str">
        <f>'Nacionalidad-Zona (datos)'!B11</f>
        <v>Países Nórdicos</v>
      </c>
      <c r="C10" s="224">
        <v>1.9697528071018322E-2</v>
      </c>
      <c r="D10" s="285">
        <v>0.90318118948824333</v>
      </c>
      <c r="E10" s="285">
        <v>0.25435540069686402</v>
      </c>
      <c r="F10" s="285">
        <v>5.4959732861913135E-2</v>
      </c>
      <c r="G10" s="285">
        <v>9.6305492210311261E-3</v>
      </c>
    </row>
    <row r="11" spans="2:7" ht="15" customHeight="1" x14ac:dyDescent="0.25">
      <c r="B11" s="238" t="str">
        <f>'Nacionalidad-Zona (datos)'!B12</f>
        <v>Finlandia</v>
      </c>
      <c r="C11" s="224">
        <v>1.1017571614215571E-2</v>
      </c>
      <c r="D11" s="285">
        <v>0.42399999999999993</v>
      </c>
      <c r="E11" s="285">
        <v>0.5625</v>
      </c>
      <c r="F11" s="285">
        <v>-6.9864688942364639E-2</v>
      </c>
      <c r="G11" s="285">
        <v>3.3147104304883435E-2</v>
      </c>
    </row>
    <row r="12" spans="2:7" ht="15" customHeight="1" x14ac:dyDescent="0.25">
      <c r="B12" s="238" t="str">
        <f>'Nacionalidad-Zona (datos)'!B13</f>
        <v>Suecia</v>
      </c>
      <c r="C12" s="224">
        <v>-1.2959165812307716E-2</v>
      </c>
      <c r="D12" s="285">
        <v>1.2333848531684697</v>
      </c>
      <c r="E12" s="285">
        <v>0.54237288135593231</v>
      </c>
      <c r="F12" s="285">
        <v>2.9821608885896911E-2</v>
      </c>
      <c r="G12" s="285">
        <v>-2.3171263754908189E-2</v>
      </c>
    </row>
    <row r="13" spans="2:7" ht="15" customHeight="1" x14ac:dyDescent="0.25">
      <c r="B13" s="238" t="str">
        <f>'Nacionalidad-Zona (datos)'!B14</f>
        <v>Noruega</v>
      </c>
      <c r="C13" s="224">
        <v>0.17668864228233572</v>
      </c>
      <c r="D13" s="285">
        <v>1.147001934235977</v>
      </c>
      <c r="E13" s="285">
        <v>0.51515151515151514</v>
      </c>
      <c r="F13" s="285">
        <v>0.83523295340931814</v>
      </c>
      <c r="G13" s="285">
        <v>0.1289290419725202</v>
      </c>
    </row>
    <row r="14" spans="2:7" ht="15" customHeight="1" x14ac:dyDescent="0.25">
      <c r="B14" s="238" t="str">
        <f>'Nacionalidad-Zona (datos)'!B15</f>
        <v>Dinamarca</v>
      </c>
      <c r="C14" s="224">
        <v>-7.3891115996379209E-2</v>
      </c>
      <c r="D14" s="285">
        <v>0.7973684210526315</v>
      </c>
      <c r="E14" s="285">
        <v>3.6809815950920255E-2</v>
      </c>
      <c r="F14" s="285">
        <v>-8.9395267309377857E-3</v>
      </c>
      <c r="G14" s="285">
        <v>-8.4015643904223336E-2</v>
      </c>
    </row>
    <row r="15" spans="2:7" ht="15" customHeight="1" x14ac:dyDescent="0.25">
      <c r="B15" s="238" t="str">
        <f>'Nacionalidad-Zona (datos)'!B16</f>
        <v>Alemania</v>
      </c>
      <c r="C15" s="224">
        <v>-8.7385542778178671E-2</v>
      </c>
      <c r="D15" s="285">
        <v>0.1458905820634524</v>
      </c>
      <c r="E15" s="285">
        <v>-0.22696520618556704</v>
      </c>
      <c r="F15" s="285">
        <v>-4.4426526909897235E-2</v>
      </c>
      <c r="G15" s="285">
        <v>-0.10974098889123685</v>
      </c>
    </row>
    <row r="16" spans="2:7" ht="15" customHeight="1" x14ac:dyDescent="0.25">
      <c r="B16" s="238" t="str">
        <f>'Nacionalidad-Zona (datos)'!B17</f>
        <v>Holanda</v>
      </c>
      <c r="C16" s="224">
        <v>7.8981368149054765E-2</v>
      </c>
      <c r="D16" s="285">
        <v>0.12871287128712861</v>
      </c>
      <c r="E16" s="285">
        <v>0.24137931034482762</v>
      </c>
      <c r="F16" s="285">
        <v>0.1956735496558506</v>
      </c>
      <c r="G16" s="285">
        <v>7.3833074082430006E-2</v>
      </c>
    </row>
    <row r="17" spans="2:7" ht="15" customHeight="1" x14ac:dyDescent="0.25">
      <c r="B17" s="238" t="str">
        <f>'Nacionalidad-Zona (datos)'!B18</f>
        <v>Francia</v>
      </c>
      <c r="C17" s="224">
        <v>-9.2939046469523223E-2</v>
      </c>
      <c r="D17" s="285">
        <v>0.33781439722463147</v>
      </c>
      <c r="E17" s="285">
        <v>0.50746268656716409</v>
      </c>
      <c r="F17" s="285">
        <v>-0.12368522072936661</v>
      </c>
      <c r="G17" s="285">
        <v>-0.10536313721408308</v>
      </c>
    </row>
    <row r="18" spans="2:7" ht="15" customHeight="1" x14ac:dyDescent="0.25">
      <c r="B18" s="238" t="str">
        <f>'Nacionalidad-Zona (datos)'!B19</f>
        <v>Bélgica</v>
      </c>
      <c r="C18" s="224">
        <v>1.2465666596239267E-2</v>
      </c>
      <c r="D18" s="285">
        <v>7.5075075075075048E-2</v>
      </c>
      <c r="E18" s="285">
        <v>0.65853658536585358</v>
      </c>
      <c r="F18" s="285">
        <v>0.1270221689634512</v>
      </c>
      <c r="G18" s="285">
        <v>8.6902920131501915E-3</v>
      </c>
    </row>
    <row r="19" spans="2:7" ht="15" customHeight="1" x14ac:dyDescent="0.25">
      <c r="B19" s="238" t="str">
        <f>'Nacionalidad-Zona (datos)'!B20</f>
        <v>Italia</v>
      </c>
      <c r="C19" s="224">
        <v>-5.3687229417459736E-2</v>
      </c>
      <c r="D19" s="285">
        <v>7.641633728590258E-2</v>
      </c>
      <c r="E19" s="285">
        <v>0.74257425742574257</v>
      </c>
      <c r="F19" s="285">
        <v>-6.8489514202282997E-2</v>
      </c>
      <c r="G19" s="285">
        <v>-6.5327673672222808E-2</v>
      </c>
    </row>
    <row r="20" spans="2:7" ht="15" customHeight="1" x14ac:dyDescent="0.25">
      <c r="B20" s="238" t="str">
        <f>'Nacionalidad-Zona (datos)'!B21</f>
        <v>Rusia</v>
      </c>
      <c r="C20" s="224">
        <v>0.2502028184249272</v>
      </c>
      <c r="D20" s="285">
        <v>0.34392735527809304</v>
      </c>
      <c r="E20" s="285">
        <v>0.70769230769230762</v>
      </c>
      <c r="F20" s="285">
        <v>0.25334578275754738</v>
      </c>
      <c r="G20" s="285">
        <v>0.24824127045174116</v>
      </c>
    </row>
    <row r="21" spans="2:7" ht="15" customHeight="1" x14ac:dyDescent="0.25">
      <c r="B21" s="238" t="str">
        <f>'Nacionalidad-Zona (datos)'!B22</f>
        <v>Países del Este</v>
      </c>
      <c r="C21" s="224">
        <v>1.8663097628076386E-2</v>
      </c>
      <c r="D21" s="285">
        <v>0.40240756663800514</v>
      </c>
      <c r="E21" s="285">
        <v>-0.27272727272727271</v>
      </c>
      <c r="F21" s="285">
        <v>-1.2522361359570633E-2</v>
      </c>
      <c r="G21" s="285">
        <v>1.1999044852150975E-2</v>
      </c>
    </row>
    <row r="22" spans="2:7" ht="15" customHeight="1" x14ac:dyDescent="0.25">
      <c r="B22" s="238" t="str">
        <f>'Nacionalidad-Zona (datos)'!B23</f>
        <v>Irlanda</v>
      </c>
      <c r="C22" s="224">
        <v>-4.1234987887222019E-3</v>
      </c>
      <c r="D22" s="285">
        <v>0.99731182795698925</v>
      </c>
      <c r="E22" s="285">
        <v>0.20754716981132071</v>
      </c>
      <c r="F22" s="285">
        <v>0.56500691562932226</v>
      </c>
      <c r="G22" s="285">
        <v>-3.6798353686604779E-2</v>
      </c>
    </row>
    <row r="23" spans="2:7" ht="15" customHeight="1" x14ac:dyDescent="0.25">
      <c r="B23" s="238" t="str">
        <f>'Nacionalidad-Zona (datos)'!B24</f>
        <v>Suiza</v>
      </c>
      <c r="C23" s="224">
        <v>0.17297862921077001</v>
      </c>
      <c r="D23" s="285">
        <v>0.16582064297800336</v>
      </c>
      <c r="E23" s="285">
        <v>-0.17045454545454541</v>
      </c>
      <c r="F23" s="285">
        <v>0.22777394900068915</v>
      </c>
      <c r="G23" s="285">
        <v>0.1742533371746855</v>
      </c>
    </row>
    <row r="24" spans="2:7" ht="15" customHeight="1" x14ac:dyDescent="0.25">
      <c r="B24" s="238" t="str">
        <f>'Nacionalidad-Zona (datos)'!B25</f>
        <v>Austria</v>
      </c>
      <c r="C24" s="224">
        <v>-4.7511737089201866E-2</v>
      </c>
      <c r="D24" s="285">
        <v>0.48124999999999996</v>
      </c>
      <c r="E24" s="285">
        <v>-0.19282511210762332</v>
      </c>
      <c r="F24" s="285">
        <v>-0.1348314606741573</v>
      </c>
      <c r="G24" s="285">
        <v>-3.5853514471352654E-2</v>
      </c>
    </row>
    <row r="25" spans="2:7" ht="15" customHeight="1" x14ac:dyDescent="0.25">
      <c r="B25" s="238" t="str">
        <f>'Nacionalidad-Zona (datos)'!B26</f>
        <v>Resto de Europa</v>
      </c>
      <c r="C25" s="224">
        <v>-4.6511205220014951E-2</v>
      </c>
      <c r="D25" s="285">
        <v>0.25389755011135851</v>
      </c>
      <c r="E25" s="285">
        <v>1.6666666666666607E-2</v>
      </c>
      <c r="F25" s="285">
        <v>-2.7757487216946708E-2</v>
      </c>
      <c r="G25" s="285">
        <v>-5.7314228590469862E-2</v>
      </c>
    </row>
    <row r="26" spans="2:7" ht="15" customHeight="1" x14ac:dyDescent="0.25">
      <c r="B26" s="238" t="str">
        <f>'Nacionalidad-Zona (datos)'!B27</f>
        <v>Usa</v>
      </c>
      <c r="C26" s="224">
        <v>4.5120536289802171E-3</v>
      </c>
      <c r="D26" s="285">
        <v>0.21669106881405553</v>
      </c>
      <c r="E26" s="285">
        <v>-0.22068965517241379</v>
      </c>
      <c r="F26" s="285">
        <v>-0.2389023405972559</v>
      </c>
      <c r="G26" s="285">
        <v>3.778558875219673E-2</v>
      </c>
    </row>
    <row r="27" spans="2:7" ht="15" customHeight="1" x14ac:dyDescent="0.25">
      <c r="B27" s="238" t="str">
        <f>'Nacionalidad-Zona (datos)'!B28</f>
        <v>Resto de América</v>
      </c>
      <c r="C27" s="224">
        <v>-0.12220994475138125</v>
      </c>
      <c r="D27" s="285">
        <v>-0.181924882629108</v>
      </c>
      <c r="E27" s="285">
        <v>0.38043478260869557</v>
      </c>
      <c r="F27" s="285">
        <v>3.4519956850054045E-2</v>
      </c>
      <c r="G27" s="285">
        <v>-0.17392280071813282</v>
      </c>
    </row>
    <row r="28" spans="2:7" ht="15" customHeight="1" x14ac:dyDescent="0.25">
      <c r="B28" s="238" t="str">
        <f>'Nacionalidad-Zona (datos)'!B29</f>
        <v>Resto del Mundo</v>
      </c>
      <c r="C28" s="224">
        <v>-0.18781445576144307</v>
      </c>
      <c r="D28" s="285">
        <v>-5.9528411287205207E-2</v>
      </c>
      <c r="E28" s="285">
        <v>0.28358208955223874</v>
      </c>
      <c r="F28" s="285">
        <v>0.38581518540317838</v>
      </c>
      <c r="G28" s="285">
        <v>-0.27635306114741098</v>
      </c>
    </row>
    <row r="29" spans="2:7" ht="15" customHeight="1" x14ac:dyDescent="0.25">
      <c r="B29" s="175" t="str">
        <f>'Nacionalidad-Zona (datos)'!B30</f>
        <v>Turismo extranjero</v>
      </c>
      <c r="C29" s="233">
        <v>-1.9707534153321271E-2</v>
      </c>
      <c r="D29" s="233">
        <v>0.25632936044247101</v>
      </c>
      <c r="E29" s="233">
        <v>-4.4082125603864708E-2</v>
      </c>
      <c r="F29" s="233">
        <v>-1.8963256328958455E-2</v>
      </c>
      <c r="G29" s="233">
        <v>-2.3130088215995492E-2</v>
      </c>
    </row>
    <row r="30" spans="2:7" ht="15" customHeight="1" x14ac:dyDescent="0.25">
      <c r="B30" s="279" t="str">
        <f>'Nacionalidad-Zona (datos)'!B31</f>
        <v>Total</v>
      </c>
      <c r="C30" s="281">
        <v>-3.5520627587021458E-2</v>
      </c>
      <c r="D30" s="281">
        <v>6.4191862452986914E-2</v>
      </c>
      <c r="E30" s="281">
        <v>0.12799805695549216</v>
      </c>
      <c r="F30" s="281">
        <v>-3.5363624494059276E-2</v>
      </c>
      <c r="G30" s="281">
        <v>-4.1018236495961813E-2</v>
      </c>
    </row>
    <row r="31" spans="2:7" ht="48" customHeight="1" x14ac:dyDescent="0.25">
      <c r="B31" s="184" t="s">
        <v>297</v>
      </c>
      <c r="C31" s="283"/>
      <c r="D31" s="283"/>
      <c r="E31" s="283"/>
      <c r="F31" s="283"/>
      <c r="G31" s="283"/>
    </row>
  </sheetData>
  <mergeCells count="3">
    <mergeCell ref="B5:G5"/>
    <mergeCell ref="B6:G6"/>
    <mergeCell ref="B31:G31"/>
  </mergeCells>
  <conditionalFormatting sqref="B8:B28">
    <cfRule type="containsText" dxfId="33" priority="1" operator="containsText" text="SUIZA">
      <formula>NOT(ISERROR(SEARCH("SUIZA",B8)))</formula>
    </cfRule>
    <cfRule type="containsText" dxfId="32" priority="2" operator="containsText" text="AUSTRIA">
      <formula>NOT(ISERROR(SEARCH("AUSTRIA",B8)))</formula>
    </cfRule>
    <cfRule type="containsText" dxfId="31" priority="3" operator="containsText" text="IRLANDA">
      <formula>NOT(ISERROR(SEARCH("IRLANDA",B8)))</formula>
    </cfRule>
    <cfRule type="containsText" dxfId="30" priority="4" operator="containsText" text="PAÍSES DEL ESTE">
      <formula>NOT(ISERROR(SEARCH("PAÍSES DEL ESTE",B8)))</formula>
    </cfRule>
    <cfRule type="containsText" dxfId="29" priority="5" operator="containsText" text="RUSIA">
      <formula>NOT(ISERROR(SEARCH("RUSIA",B8)))</formula>
    </cfRule>
    <cfRule type="containsText" dxfId="28" priority="6" operator="containsText" text="HOLANDA">
      <formula>NOT(ISERROR(SEARCH("HOLANDA",B8)))</formula>
    </cfRule>
    <cfRule type="containsText" dxfId="27" priority="7" operator="containsText" text="FRANCIA">
      <formula>NOT(ISERROR(SEARCH("FRANCIA",B8)))</formula>
    </cfRule>
    <cfRule type="containsText" dxfId="26" priority="8" operator="containsText" text="ITALIA">
      <formula>NOT(ISERROR(SEARCH("ITALIA",B8)))</formula>
    </cfRule>
    <cfRule type="containsText" dxfId="25" priority="9" operator="containsText" text="BÉLGICA">
      <formula>NOT(ISERROR(SEARCH("BÉLGICA",B8)))</formula>
    </cfRule>
    <cfRule type="containsText" dxfId="24" priority="10" operator="containsText" text="ESPAÑA">
      <formula>NOT(ISERROR(SEARCH("ESPAÑA",B8)))</formula>
    </cfRule>
    <cfRule type="containsText" dxfId="23" priority="11" operator="containsText" text="ALEMANIA">
      <formula>NOT(ISERROR(SEARCH("ALEMANIA",B8)))</formula>
    </cfRule>
    <cfRule type="containsText" dxfId="22" priority="12" operator="containsText" text="PAÍSES NÓRDICOS">
      <formula>NOT(ISERROR(SEARCH("PAÍSES NÓRDICOS",B8)))</formula>
    </cfRule>
    <cfRule type="containsText" dxfId="21" priority="13" operator="containsText" text="REINO UNIDO">
      <formula>NOT(ISERROR(SEARCH("REINO UNIDO",B8)))</formula>
    </cfRule>
    <cfRule type="containsText" dxfId="20" priority="14" operator="containsText" text="DINAMARCA">
      <formula>NOT(ISERROR(SEARCH("DINAMARCA",B8)))</formula>
    </cfRule>
    <cfRule type="containsText" dxfId="19" priority="15" operator="containsText" text="NORUEGA">
      <formula>NOT(ISERROR(SEARCH("NORUEGA",B8)))</formula>
    </cfRule>
    <cfRule type="containsText" dxfId="18" priority="16" operator="containsText" text="FINLANDIA">
      <formula>NOT(ISERROR(SEARCH("FINLANDIA",B8)))</formula>
    </cfRule>
    <cfRule type="containsText" dxfId="1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0099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6" customWidth="1"/>
    <col min="2" max="2" width="16.140625" style="276" customWidth="1"/>
    <col min="3" max="7" width="9.7109375" style="276" customWidth="1"/>
    <col min="8" max="8" width="3.7109375" style="276" customWidth="1"/>
    <col min="9" max="256" width="11.42578125" style="276"/>
    <col min="257" max="257" width="13.5703125" style="276" customWidth="1"/>
    <col min="258" max="258" width="23.7109375" style="276" customWidth="1"/>
    <col min="259" max="263" width="10.7109375" style="276" customWidth="1"/>
    <col min="264" max="512" width="11.42578125" style="276"/>
    <col min="513" max="513" width="13.5703125" style="276" customWidth="1"/>
    <col min="514" max="514" width="23.7109375" style="276" customWidth="1"/>
    <col min="515" max="519" width="10.7109375" style="276" customWidth="1"/>
    <col min="520" max="768" width="11.42578125" style="276"/>
    <col min="769" max="769" width="13.5703125" style="276" customWidth="1"/>
    <col min="770" max="770" width="23.7109375" style="276" customWidth="1"/>
    <col min="771" max="775" width="10.7109375" style="276" customWidth="1"/>
    <col min="776" max="1024" width="11.42578125" style="276"/>
    <col min="1025" max="1025" width="13.5703125" style="276" customWidth="1"/>
    <col min="1026" max="1026" width="23.7109375" style="276" customWidth="1"/>
    <col min="1027" max="1031" width="10.7109375" style="276" customWidth="1"/>
    <col min="1032" max="1280" width="11.42578125" style="276"/>
    <col min="1281" max="1281" width="13.5703125" style="276" customWidth="1"/>
    <col min="1282" max="1282" width="23.7109375" style="276" customWidth="1"/>
    <col min="1283" max="1287" width="10.7109375" style="276" customWidth="1"/>
    <col min="1288" max="1536" width="11.42578125" style="276"/>
    <col min="1537" max="1537" width="13.5703125" style="276" customWidth="1"/>
    <col min="1538" max="1538" width="23.7109375" style="276" customWidth="1"/>
    <col min="1539" max="1543" width="10.7109375" style="276" customWidth="1"/>
    <col min="1544" max="1792" width="11.42578125" style="276"/>
    <col min="1793" max="1793" width="13.5703125" style="276" customWidth="1"/>
    <col min="1794" max="1794" width="23.7109375" style="276" customWidth="1"/>
    <col min="1795" max="1799" width="10.7109375" style="276" customWidth="1"/>
    <col min="1800" max="2048" width="11.42578125" style="276"/>
    <col min="2049" max="2049" width="13.5703125" style="276" customWidth="1"/>
    <col min="2050" max="2050" width="23.7109375" style="276" customWidth="1"/>
    <col min="2051" max="2055" width="10.7109375" style="276" customWidth="1"/>
    <col min="2056" max="2304" width="11.42578125" style="276"/>
    <col min="2305" max="2305" width="13.5703125" style="276" customWidth="1"/>
    <col min="2306" max="2306" width="23.7109375" style="276" customWidth="1"/>
    <col min="2307" max="2311" width="10.7109375" style="276" customWidth="1"/>
    <col min="2312" max="2560" width="11.42578125" style="276"/>
    <col min="2561" max="2561" width="13.5703125" style="276" customWidth="1"/>
    <col min="2562" max="2562" width="23.7109375" style="276" customWidth="1"/>
    <col min="2563" max="2567" width="10.7109375" style="276" customWidth="1"/>
    <col min="2568" max="2816" width="11.42578125" style="276"/>
    <col min="2817" max="2817" width="13.5703125" style="276" customWidth="1"/>
    <col min="2818" max="2818" width="23.7109375" style="276" customWidth="1"/>
    <col min="2819" max="2823" width="10.7109375" style="276" customWidth="1"/>
    <col min="2824" max="3072" width="11.42578125" style="276"/>
    <col min="3073" max="3073" width="13.5703125" style="276" customWidth="1"/>
    <col min="3074" max="3074" width="23.7109375" style="276" customWidth="1"/>
    <col min="3075" max="3079" width="10.7109375" style="276" customWidth="1"/>
    <col min="3080" max="3328" width="11.42578125" style="276"/>
    <col min="3329" max="3329" width="13.5703125" style="276" customWidth="1"/>
    <col min="3330" max="3330" width="23.7109375" style="276" customWidth="1"/>
    <col min="3331" max="3335" width="10.7109375" style="276" customWidth="1"/>
    <col min="3336" max="3584" width="11.42578125" style="276"/>
    <col min="3585" max="3585" width="13.5703125" style="276" customWidth="1"/>
    <col min="3586" max="3586" width="23.7109375" style="276" customWidth="1"/>
    <col min="3587" max="3591" width="10.7109375" style="276" customWidth="1"/>
    <col min="3592" max="3840" width="11.42578125" style="276"/>
    <col min="3841" max="3841" width="13.5703125" style="276" customWidth="1"/>
    <col min="3842" max="3842" width="23.7109375" style="276" customWidth="1"/>
    <col min="3843" max="3847" width="10.7109375" style="276" customWidth="1"/>
    <col min="3848" max="4096" width="11.42578125" style="276"/>
    <col min="4097" max="4097" width="13.5703125" style="276" customWidth="1"/>
    <col min="4098" max="4098" width="23.7109375" style="276" customWidth="1"/>
    <col min="4099" max="4103" width="10.7109375" style="276" customWidth="1"/>
    <col min="4104" max="4352" width="11.42578125" style="276"/>
    <col min="4353" max="4353" width="13.5703125" style="276" customWidth="1"/>
    <col min="4354" max="4354" width="23.7109375" style="276" customWidth="1"/>
    <col min="4355" max="4359" width="10.7109375" style="276" customWidth="1"/>
    <col min="4360" max="4608" width="11.42578125" style="276"/>
    <col min="4609" max="4609" width="13.5703125" style="276" customWidth="1"/>
    <col min="4610" max="4610" width="23.7109375" style="276" customWidth="1"/>
    <col min="4611" max="4615" width="10.7109375" style="276" customWidth="1"/>
    <col min="4616" max="4864" width="11.42578125" style="276"/>
    <col min="4865" max="4865" width="13.5703125" style="276" customWidth="1"/>
    <col min="4866" max="4866" width="23.7109375" style="276" customWidth="1"/>
    <col min="4867" max="4871" width="10.7109375" style="276" customWidth="1"/>
    <col min="4872" max="5120" width="11.42578125" style="276"/>
    <col min="5121" max="5121" width="13.5703125" style="276" customWidth="1"/>
    <col min="5122" max="5122" width="23.7109375" style="276" customWidth="1"/>
    <col min="5123" max="5127" width="10.7109375" style="276" customWidth="1"/>
    <col min="5128" max="5376" width="11.42578125" style="276"/>
    <col min="5377" max="5377" width="13.5703125" style="276" customWidth="1"/>
    <col min="5378" max="5378" width="23.7109375" style="276" customWidth="1"/>
    <col min="5379" max="5383" width="10.7109375" style="276" customWidth="1"/>
    <col min="5384" max="5632" width="11.42578125" style="276"/>
    <col min="5633" max="5633" width="13.5703125" style="276" customWidth="1"/>
    <col min="5634" max="5634" width="23.7109375" style="276" customWidth="1"/>
    <col min="5635" max="5639" width="10.7109375" style="276" customWidth="1"/>
    <col min="5640" max="5888" width="11.42578125" style="276"/>
    <col min="5889" max="5889" width="13.5703125" style="276" customWidth="1"/>
    <col min="5890" max="5890" width="23.7109375" style="276" customWidth="1"/>
    <col min="5891" max="5895" width="10.7109375" style="276" customWidth="1"/>
    <col min="5896" max="6144" width="11.42578125" style="276"/>
    <col min="6145" max="6145" width="13.5703125" style="276" customWidth="1"/>
    <col min="6146" max="6146" width="23.7109375" style="276" customWidth="1"/>
    <col min="6147" max="6151" width="10.7109375" style="276" customWidth="1"/>
    <col min="6152" max="6400" width="11.42578125" style="276"/>
    <col min="6401" max="6401" width="13.5703125" style="276" customWidth="1"/>
    <col min="6402" max="6402" width="23.7109375" style="276" customWidth="1"/>
    <col min="6403" max="6407" width="10.7109375" style="276" customWidth="1"/>
    <col min="6408" max="6656" width="11.42578125" style="276"/>
    <col min="6657" max="6657" width="13.5703125" style="276" customWidth="1"/>
    <col min="6658" max="6658" width="23.7109375" style="276" customWidth="1"/>
    <col min="6659" max="6663" width="10.7109375" style="276" customWidth="1"/>
    <col min="6664" max="6912" width="11.42578125" style="276"/>
    <col min="6913" max="6913" width="13.5703125" style="276" customWidth="1"/>
    <col min="6914" max="6914" width="23.7109375" style="276" customWidth="1"/>
    <col min="6915" max="6919" width="10.7109375" style="276" customWidth="1"/>
    <col min="6920" max="7168" width="11.42578125" style="276"/>
    <col min="7169" max="7169" width="13.5703125" style="276" customWidth="1"/>
    <col min="7170" max="7170" width="23.7109375" style="276" customWidth="1"/>
    <col min="7171" max="7175" width="10.7109375" style="276" customWidth="1"/>
    <col min="7176" max="7424" width="11.42578125" style="276"/>
    <col min="7425" max="7425" width="13.5703125" style="276" customWidth="1"/>
    <col min="7426" max="7426" width="23.7109375" style="276" customWidth="1"/>
    <col min="7427" max="7431" width="10.7109375" style="276" customWidth="1"/>
    <col min="7432" max="7680" width="11.42578125" style="276"/>
    <col min="7681" max="7681" width="13.5703125" style="276" customWidth="1"/>
    <col min="7682" max="7682" width="23.7109375" style="276" customWidth="1"/>
    <col min="7683" max="7687" width="10.7109375" style="276" customWidth="1"/>
    <col min="7688" max="7936" width="11.42578125" style="276"/>
    <col min="7937" max="7937" width="13.5703125" style="276" customWidth="1"/>
    <col min="7938" max="7938" width="23.7109375" style="276" customWidth="1"/>
    <col min="7939" max="7943" width="10.7109375" style="276" customWidth="1"/>
    <col min="7944" max="8192" width="11.42578125" style="276"/>
    <col min="8193" max="8193" width="13.5703125" style="276" customWidth="1"/>
    <col min="8194" max="8194" width="23.7109375" style="276" customWidth="1"/>
    <col min="8195" max="8199" width="10.7109375" style="276" customWidth="1"/>
    <col min="8200" max="8448" width="11.42578125" style="276"/>
    <col min="8449" max="8449" width="13.5703125" style="276" customWidth="1"/>
    <col min="8450" max="8450" width="23.7109375" style="276" customWidth="1"/>
    <col min="8451" max="8455" width="10.7109375" style="276" customWidth="1"/>
    <col min="8456" max="8704" width="11.42578125" style="276"/>
    <col min="8705" max="8705" width="13.5703125" style="276" customWidth="1"/>
    <col min="8706" max="8706" width="23.7109375" style="276" customWidth="1"/>
    <col min="8707" max="8711" width="10.7109375" style="276" customWidth="1"/>
    <col min="8712" max="8960" width="11.42578125" style="276"/>
    <col min="8961" max="8961" width="13.5703125" style="276" customWidth="1"/>
    <col min="8962" max="8962" width="23.7109375" style="276" customWidth="1"/>
    <col min="8963" max="8967" width="10.7109375" style="276" customWidth="1"/>
    <col min="8968" max="9216" width="11.42578125" style="276"/>
    <col min="9217" max="9217" width="13.5703125" style="276" customWidth="1"/>
    <col min="9218" max="9218" width="23.7109375" style="276" customWidth="1"/>
    <col min="9219" max="9223" width="10.7109375" style="276" customWidth="1"/>
    <col min="9224" max="9472" width="11.42578125" style="276"/>
    <col min="9473" max="9473" width="13.5703125" style="276" customWidth="1"/>
    <col min="9474" max="9474" width="23.7109375" style="276" customWidth="1"/>
    <col min="9475" max="9479" width="10.7109375" style="276" customWidth="1"/>
    <col min="9480" max="9728" width="11.42578125" style="276"/>
    <col min="9729" max="9729" width="13.5703125" style="276" customWidth="1"/>
    <col min="9730" max="9730" width="23.7109375" style="276" customWidth="1"/>
    <col min="9731" max="9735" width="10.7109375" style="276" customWidth="1"/>
    <col min="9736" max="9984" width="11.42578125" style="276"/>
    <col min="9985" max="9985" width="13.5703125" style="276" customWidth="1"/>
    <col min="9986" max="9986" width="23.7109375" style="276" customWidth="1"/>
    <col min="9987" max="9991" width="10.7109375" style="276" customWidth="1"/>
    <col min="9992" max="10240" width="11.42578125" style="276"/>
    <col min="10241" max="10241" width="13.5703125" style="276" customWidth="1"/>
    <col min="10242" max="10242" width="23.7109375" style="276" customWidth="1"/>
    <col min="10243" max="10247" width="10.7109375" style="276" customWidth="1"/>
    <col min="10248" max="10496" width="11.42578125" style="276"/>
    <col min="10497" max="10497" width="13.5703125" style="276" customWidth="1"/>
    <col min="10498" max="10498" width="23.7109375" style="276" customWidth="1"/>
    <col min="10499" max="10503" width="10.7109375" style="276" customWidth="1"/>
    <col min="10504" max="10752" width="11.42578125" style="276"/>
    <col min="10753" max="10753" width="13.5703125" style="276" customWidth="1"/>
    <col min="10754" max="10754" width="23.7109375" style="276" customWidth="1"/>
    <col min="10755" max="10759" width="10.7109375" style="276" customWidth="1"/>
    <col min="10760" max="11008" width="11.42578125" style="276"/>
    <col min="11009" max="11009" width="13.5703125" style="276" customWidth="1"/>
    <col min="11010" max="11010" width="23.7109375" style="276" customWidth="1"/>
    <col min="11011" max="11015" width="10.7109375" style="276" customWidth="1"/>
    <col min="11016" max="11264" width="11.42578125" style="276"/>
    <col min="11265" max="11265" width="13.5703125" style="276" customWidth="1"/>
    <col min="11266" max="11266" width="23.7109375" style="276" customWidth="1"/>
    <col min="11267" max="11271" width="10.7109375" style="276" customWidth="1"/>
    <col min="11272" max="11520" width="11.42578125" style="276"/>
    <col min="11521" max="11521" width="13.5703125" style="276" customWidth="1"/>
    <col min="11522" max="11522" width="23.7109375" style="276" customWidth="1"/>
    <col min="11523" max="11527" width="10.7109375" style="276" customWidth="1"/>
    <col min="11528" max="11776" width="11.42578125" style="276"/>
    <col min="11777" max="11777" width="13.5703125" style="276" customWidth="1"/>
    <col min="11778" max="11778" width="23.7109375" style="276" customWidth="1"/>
    <col min="11779" max="11783" width="10.7109375" style="276" customWidth="1"/>
    <col min="11784" max="12032" width="11.42578125" style="276"/>
    <col min="12033" max="12033" width="13.5703125" style="276" customWidth="1"/>
    <col min="12034" max="12034" width="23.7109375" style="276" customWidth="1"/>
    <col min="12035" max="12039" width="10.7109375" style="276" customWidth="1"/>
    <col min="12040" max="12288" width="11.42578125" style="276"/>
    <col min="12289" max="12289" width="13.5703125" style="276" customWidth="1"/>
    <col min="12290" max="12290" width="23.7109375" style="276" customWidth="1"/>
    <col min="12291" max="12295" width="10.7109375" style="276" customWidth="1"/>
    <col min="12296" max="12544" width="11.42578125" style="276"/>
    <col min="12545" max="12545" width="13.5703125" style="276" customWidth="1"/>
    <col min="12546" max="12546" width="23.7109375" style="276" customWidth="1"/>
    <col min="12547" max="12551" width="10.7109375" style="276" customWidth="1"/>
    <col min="12552" max="12800" width="11.42578125" style="276"/>
    <col min="12801" max="12801" width="13.5703125" style="276" customWidth="1"/>
    <col min="12802" max="12802" width="23.7109375" style="276" customWidth="1"/>
    <col min="12803" max="12807" width="10.7109375" style="276" customWidth="1"/>
    <col min="12808" max="13056" width="11.42578125" style="276"/>
    <col min="13057" max="13057" width="13.5703125" style="276" customWidth="1"/>
    <col min="13058" max="13058" width="23.7109375" style="276" customWidth="1"/>
    <col min="13059" max="13063" width="10.7109375" style="276" customWidth="1"/>
    <col min="13064" max="13312" width="11.42578125" style="276"/>
    <col min="13313" max="13313" width="13.5703125" style="276" customWidth="1"/>
    <col min="13314" max="13314" width="23.7109375" style="276" customWidth="1"/>
    <col min="13315" max="13319" width="10.7109375" style="276" customWidth="1"/>
    <col min="13320" max="13568" width="11.42578125" style="276"/>
    <col min="13569" max="13569" width="13.5703125" style="276" customWidth="1"/>
    <col min="13570" max="13570" width="23.7109375" style="276" customWidth="1"/>
    <col min="13571" max="13575" width="10.7109375" style="276" customWidth="1"/>
    <col min="13576" max="13824" width="11.42578125" style="276"/>
    <col min="13825" max="13825" width="13.5703125" style="276" customWidth="1"/>
    <col min="13826" max="13826" width="23.7109375" style="276" customWidth="1"/>
    <col min="13827" max="13831" width="10.7109375" style="276" customWidth="1"/>
    <col min="13832" max="14080" width="11.42578125" style="276"/>
    <col min="14081" max="14081" width="13.5703125" style="276" customWidth="1"/>
    <col min="14082" max="14082" width="23.7109375" style="276" customWidth="1"/>
    <col min="14083" max="14087" width="10.7109375" style="276" customWidth="1"/>
    <col min="14088" max="14336" width="11.42578125" style="276"/>
    <col min="14337" max="14337" width="13.5703125" style="276" customWidth="1"/>
    <col min="14338" max="14338" width="23.7109375" style="276" customWidth="1"/>
    <col min="14339" max="14343" width="10.7109375" style="276" customWidth="1"/>
    <col min="14344" max="14592" width="11.42578125" style="276"/>
    <col min="14593" max="14593" width="13.5703125" style="276" customWidth="1"/>
    <col min="14594" max="14594" width="23.7109375" style="276" customWidth="1"/>
    <col min="14595" max="14599" width="10.7109375" style="276" customWidth="1"/>
    <col min="14600" max="14848" width="11.42578125" style="276"/>
    <col min="14849" max="14849" width="13.5703125" style="276" customWidth="1"/>
    <col min="14850" max="14850" width="23.7109375" style="276" customWidth="1"/>
    <col min="14851" max="14855" width="10.7109375" style="276" customWidth="1"/>
    <col min="14856" max="15104" width="11.42578125" style="276"/>
    <col min="15105" max="15105" width="13.5703125" style="276" customWidth="1"/>
    <col min="15106" max="15106" width="23.7109375" style="276" customWidth="1"/>
    <col min="15107" max="15111" width="10.7109375" style="276" customWidth="1"/>
    <col min="15112" max="15360" width="11.42578125" style="276"/>
    <col min="15361" max="15361" width="13.5703125" style="276" customWidth="1"/>
    <col min="15362" max="15362" width="23.7109375" style="276" customWidth="1"/>
    <col min="15363" max="15367" width="10.7109375" style="276" customWidth="1"/>
    <col min="15368" max="15616" width="11.42578125" style="276"/>
    <col min="15617" max="15617" width="13.5703125" style="276" customWidth="1"/>
    <col min="15618" max="15618" width="23.7109375" style="276" customWidth="1"/>
    <col min="15619" max="15623" width="10.7109375" style="276" customWidth="1"/>
    <col min="15624" max="15872" width="11.42578125" style="276"/>
    <col min="15873" max="15873" width="13.5703125" style="276" customWidth="1"/>
    <col min="15874" max="15874" width="23.7109375" style="276" customWidth="1"/>
    <col min="15875" max="15879" width="10.7109375" style="276" customWidth="1"/>
    <col min="15880" max="16128" width="11.42578125" style="276"/>
    <col min="16129" max="16129" width="13.5703125" style="276" customWidth="1"/>
    <col min="16130" max="16130" width="23.7109375" style="276" customWidth="1"/>
    <col min="16131" max="16135" width="10.7109375" style="276" customWidth="1"/>
    <col min="16136" max="16384" width="11.42578125" style="276"/>
  </cols>
  <sheetData>
    <row r="1" spans="2:10" ht="15" customHeight="1" x14ac:dyDescent="0.25">
      <c r="B1" s="167"/>
    </row>
    <row r="2" spans="2:10" ht="15" customHeight="1" x14ac:dyDescent="0.25">
      <c r="B2" s="167"/>
    </row>
    <row r="3" spans="2:10" ht="15" customHeight="1" x14ac:dyDescent="0.25">
      <c r="B3" s="167"/>
    </row>
    <row r="4" spans="2:10" ht="15" customHeight="1" x14ac:dyDescent="0.25">
      <c r="B4" s="167"/>
    </row>
    <row r="5" spans="2:10" ht="36" customHeight="1" x14ac:dyDescent="0.25">
      <c r="B5" s="171" t="s">
        <v>298</v>
      </c>
      <c r="C5" s="171"/>
      <c r="D5" s="171"/>
      <c r="E5" s="171"/>
      <c r="F5" s="171"/>
      <c r="G5" s="171"/>
    </row>
    <row r="6" spans="2:10" ht="18" customHeight="1" x14ac:dyDescent="0.25">
      <c r="B6" s="171" t="s">
        <v>98</v>
      </c>
      <c r="C6" s="171"/>
      <c r="D6" s="171"/>
      <c r="E6" s="171"/>
      <c r="F6" s="171"/>
      <c r="G6" s="171"/>
      <c r="J6" s="286"/>
    </row>
    <row r="7" spans="2:10" ht="15" customHeight="1" x14ac:dyDescent="0.25">
      <c r="B7" s="123" t="s">
        <v>261</v>
      </c>
      <c r="C7" s="123" t="s">
        <v>241</v>
      </c>
      <c r="D7" s="123" t="s">
        <v>293</v>
      </c>
      <c r="E7" s="123" t="s">
        <v>294</v>
      </c>
      <c r="F7" s="123" t="s">
        <v>295</v>
      </c>
      <c r="G7" s="123" t="s">
        <v>296</v>
      </c>
    </row>
    <row r="8" spans="2:10" ht="15" customHeight="1" x14ac:dyDescent="0.2">
      <c r="B8" s="238" t="str">
        <f>'Nacionalidad-Zona (datos)'!B9</f>
        <v>Reino Unido</v>
      </c>
      <c r="C8" s="287">
        <f>'Nacionalidad-Zona (datos)'!AA9/'Nacionalidad-Zona (datos)'!AA$31</f>
        <v>0.31517343161972089</v>
      </c>
      <c r="D8" s="288">
        <f>'Nacionalidad-Zona (datos)'!C9/'Nacionalidad-Zona (datos)'!C$31</f>
        <v>4.3374091209517518E-2</v>
      </c>
      <c r="E8" s="288">
        <f>'Nacionalidad-Zona (datos)'!I9/'Nacionalidad-Zona (datos)'!I$31</f>
        <v>3.1167572805081551E-2</v>
      </c>
      <c r="F8" s="288">
        <f>'Nacionalidad-Zona (datos)'!O9/'Nacionalidad-Zona (datos)'!O$31</f>
        <v>8.7207216962297732E-2</v>
      </c>
      <c r="G8" s="288">
        <f>'Nacionalidad-Zona (datos)'!U9/'Nacionalidad-Zona (datos)'!U$31</f>
        <v>0.37524869388754395</v>
      </c>
    </row>
    <row r="9" spans="2:10" ht="15" customHeight="1" x14ac:dyDescent="0.2">
      <c r="B9" s="238" t="str">
        <f>'Nacionalidad-Zona (datos)'!B10</f>
        <v>España</v>
      </c>
      <c r="C9" s="287">
        <f>'Nacionalidad-Zona (datos)'!AA10/'Nacionalidad-Zona (datos)'!AA$31</f>
        <v>0.18436143962642892</v>
      </c>
      <c r="D9" s="288">
        <f>'Nacionalidad-Zona (datos)'!C10/'Nacionalidad-Zona (datos)'!C$31</f>
        <v>0.70390871704487035</v>
      </c>
      <c r="E9" s="288">
        <f>'Nacionalidad-Zona (datos)'!I10/'Nacionalidad-Zona (datos)'!I$31</f>
        <v>0.48872261398503525</v>
      </c>
      <c r="F9" s="288">
        <f>'Nacionalidad-Zona (datos)'!O10/'Nacionalidad-Zona (datos)'!O$31</f>
        <v>0.41437978384304597</v>
      </c>
      <c r="G9" s="288">
        <f>'Nacionalidad-Zona (datos)'!U10/'Nacionalidad-Zona (datos)'!U$31</f>
        <v>0.11179005684052921</v>
      </c>
    </row>
    <row r="10" spans="2:10" ht="15" customHeight="1" x14ac:dyDescent="0.2">
      <c r="B10" s="238" t="str">
        <f>'Nacionalidad-Zona (datos)'!B11</f>
        <v>Países Nórdicos</v>
      </c>
      <c r="C10" s="287">
        <f>'Nacionalidad-Zona (datos)'!AA11/'Nacionalidad-Zona (datos)'!AA$31</f>
        <v>0.15428264300415298</v>
      </c>
      <c r="D10" s="288">
        <f>'Nacionalidad-Zona (datos)'!C11/'Nacionalidad-Zona (datos)'!C$31</f>
        <v>3.7893809209076888E-2</v>
      </c>
      <c r="E10" s="288">
        <f>'Nacionalidad-Zona (datos)'!I11/'Nacionalidad-Zona (datos)'!I$31</f>
        <v>1.9378801744092157E-2</v>
      </c>
      <c r="F10" s="288">
        <f>'Nacionalidad-Zona (datos)'!O11/'Nacionalidad-Zona (datos)'!O$31</f>
        <v>0.12115798045970011</v>
      </c>
      <c r="G10" s="288">
        <f>'Nacionalidad-Zona (datos)'!U11/'Nacionalidad-Zona (datos)'!U$31</f>
        <v>0.1674824621645008</v>
      </c>
    </row>
    <row r="11" spans="2:10" ht="15" customHeight="1" x14ac:dyDescent="0.2">
      <c r="B11" s="238" t="str">
        <f>'Nacionalidad-Zona (datos)'!B12</f>
        <v>Finlandia</v>
      </c>
      <c r="C11" s="287">
        <f>'Nacionalidad-Zona (datos)'!AA12/'Nacionalidad-Zona (datos)'!AA$31</f>
        <v>3.788928947524442E-2</v>
      </c>
      <c r="D11" s="288">
        <f>'Nacionalidad-Zona (datos)'!C12/'Nacionalidad-Zona (datos)'!C$31</f>
        <v>8.1699346405228763E-3</v>
      </c>
      <c r="E11" s="288">
        <f>'Nacionalidad-Zona (datos)'!I12/'Nacionalidad-Zona (datos)'!I$31</f>
        <v>2.6915002422350219E-3</v>
      </c>
      <c r="F11" s="288">
        <f>'Nacionalidad-Zona (datos)'!O12/'Nacionalidad-Zona (datos)'!O$31</f>
        <v>5.3188777524368978E-2</v>
      </c>
      <c r="G11" s="288">
        <f>'Nacionalidad-Zona (datos)'!U12/'Nacionalidad-Zona (datos)'!U$31</f>
        <v>3.6611805966178516E-2</v>
      </c>
    </row>
    <row r="12" spans="2:10" ht="15" customHeight="1" x14ac:dyDescent="0.2">
      <c r="B12" s="238" t="str">
        <f>'Nacionalidad-Zona (datos)'!B13</f>
        <v>Suecia</v>
      </c>
      <c r="C12" s="287">
        <f>'Nacionalidad-Zona (datos)'!AA13/'Nacionalidad-Zona (datos)'!AA$31</f>
        <v>5.5720519024401262E-2</v>
      </c>
      <c r="D12" s="288">
        <f>'Nacionalidad-Zona (datos)'!C13/'Nacionalidad-Zona (datos)'!C$31</f>
        <v>1.3264669163545567E-2</v>
      </c>
      <c r="E12" s="288">
        <f>'Nacionalidad-Zona (datos)'!I13/'Nacionalidad-Zona (datos)'!I$31</f>
        <v>4.8985304408677398E-3</v>
      </c>
      <c r="F12" s="288">
        <f>'Nacionalidad-Zona (datos)'!O13/'Nacionalidad-Zona (datos)'!O$31</f>
        <v>3.4510217939087144E-2</v>
      </c>
      <c r="G12" s="288">
        <f>'Nacionalidad-Zona (datos)'!U13/'Nacionalidad-Zona (datos)'!U$31</f>
        <v>6.2336763563373525E-2</v>
      </c>
    </row>
    <row r="13" spans="2:10" ht="15" customHeight="1" x14ac:dyDescent="0.2">
      <c r="B13" s="238" t="str">
        <f>'Nacionalidad-Zona (datos)'!B14</f>
        <v>Noruega</v>
      </c>
      <c r="C13" s="287">
        <f>'Nacionalidad-Zona (datos)'!AA14/'Nacionalidad-Zona (datos)'!AA$31</f>
        <v>3.5399191988774802E-2</v>
      </c>
      <c r="D13" s="288">
        <f>'Nacionalidad-Zona (datos)'!C14/'Nacionalidad-Zona (datos)'!C$31</f>
        <v>1.0189469046045384E-2</v>
      </c>
      <c r="E13" s="288">
        <f>'Nacionalidad-Zona (datos)'!I14/'Nacionalidad-Zona (datos)'!I$31</f>
        <v>2.6915002422350219E-3</v>
      </c>
      <c r="F13" s="288">
        <f>'Nacionalidad-Zona (datos)'!O14/'Nacionalidad-Zona (datos)'!O$31</f>
        <v>2.0704326071704915E-2</v>
      </c>
      <c r="G13" s="288">
        <f>'Nacionalidad-Zona (datos)'!U14/'Nacionalidad-Zona (datos)'!U$31</f>
        <v>3.9760087183172164E-2</v>
      </c>
    </row>
    <row r="14" spans="2:10" ht="15" customHeight="1" x14ac:dyDescent="0.2">
      <c r="B14" s="238" t="str">
        <f>'Nacionalidad-Zona (datos)'!B15</f>
        <v>Dinamarca</v>
      </c>
      <c r="C14" s="287">
        <f>'Nacionalidad-Zona (datos)'!AA15/'Nacionalidad-Zona (datos)'!AA$31</f>
        <v>2.5273642515732504E-2</v>
      </c>
      <c r="D14" s="288">
        <f>'Nacionalidad-Zona (datos)'!C15/'Nacionalidad-Zona (datos)'!C$31</f>
        <v>6.2697363589630612E-3</v>
      </c>
      <c r="E14" s="288">
        <f>'Nacionalidad-Zona (datos)'!I15/'Nacionalidad-Zona (datos)'!I$31</f>
        <v>9.0972708187543744E-3</v>
      </c>
      <c r="F14" s="288">
        <f>'Nacionalidad-Zona (datos)'!O15/'Nacionalidad-Zona (datos)'!O$31</f>
        <v>1.2754658924539071E-2</v>
      </c>
      <c r="G14" s="288">
        <f>'Nacionalidad-Zona (datos)'!U15/'Nacionalidad-Zona (datos)'!U$31</f>
        <v>2.8773805451776588E-2</v>
      </c>
    </row>
    <row r="15" spans="2:10" ht="15" customHeight="1" x14ac:dyDescent="0.2">
      <c r="B15" s="238" t="str">
        <f>'Nacionalidad-Zona (datos)'!B16</f>
        <v>Alemania</v>
      </c>
      <c r="C15" s="287">
        <f>'Nacionalidad-Zona (datos)'!AA16/'Nacionalidad-Zona (datos)'!AA$31</f>
        <v>0.12096064968393831</v>
      </c>
      <c r="D15" s="288">
        <f>'Nacionalidad-Zona (datos)'!C16/'Nacionalidad-Zona (datos)'!C$31</f>
        <v>4.2107292355144307E-2</v>
      </c>
      <c r="E15" s="288">
        <f>'Nacionalidad-Zona (datos)'!I16/'Nacionalidad-Zona (datos)'!I$31</f>
        <v>0.2583301932497174</v>
      </c>
      <c r="F15" s="288">
        <f>'Nacionalidad-Zona (datos)'!O16/'Nacionalidad-Zona (datos)'!O$31</f>
        <v>0.26735380304947787</v>
      </c>
      <c r="G15" s="288">
        <f>'Nacionalidad-Zona (datos)'!U16/'Nacionalidad-Zona (datos)'!U$31</f>
        <v>9.4950464508476579E-2</v>
      </c>
    </row>
    <row r="16" spans="2:10" ht="15" customHeight="1" x14ac:dyDescent="0.2">
      <c r="B16" s="238" t="str">
        <f>'Nacionalidad-Zona (datos)'!B17</f>
        <v>Holanda</v>
      </c>
      <c r="C16" s="287">
        <f>'Nacionalidad-Zona (datos)'!AA17/'Nacionalidad-Zona (datos)'!AA$31</f>
        <v>3.3598317913738733E-2</v>
      </c>
      <c r="D16" s="288">
        <f>'Nacionalidad-Zona (datos)'!C17/'Nacionalidad-Zona (datos)'!C$31</f>
        <v>7.3254020709407359E-3</v>
      </c>
      <c r="E16" s="288">
        <f>'Nacionalidad-Zona (datos)'!I17/'Nacionalidad-Zona (datos)'!I$31</f>
        <v>1.7440921569682941E-2</v>
      </c>
      <c r="F16" s="288">
        <f>'Nacionalidad-Zona (datos)'!O17/'Nacionalidad-Zona (datos)'!O$31</f>
        <v>8.229394368008229E-3</v>
      </c>
      <c r="G16" s="288">
        <f>'Nacionalidad-Zona (datos)'!U17/'Nacionalidad-Zona (datos)'!U$31</f>
        <v>3.9965582798823771E-2</v>
      </c>
    </row>
    <row r="17" spans="2:11" ht="15" customHeight="1" x14ac:dyDescent="0.2">
      <c r="B17" s="238" t="str">
        <f>'Nacionalidad-Zona (datos)'!B18</f>
        <v>Francia</v>
      </c>
      <c r="C17" s="287">
        <f>'Nacionalidad-Zona (datos)'!AA18/'Nacionalidad-Zona (datos)'!AA$31</f>
        <v>2.970330573145908E-2</v>
      </c>
      <c r="D17" s="288">
        <f>'Nacionalidad-Zona (datos)'!C18/'Nacionalidad-Zona (datos)'!C$31</f>
        <v>2.8319380186531542E-2</v>
      </c>
      <c r="E17" s="288">
        <f>'Nacionalidad-Zona (datos)'!I18/'Nacionalidad-Zona (datos)'!I$31</f>
        <v>4.8931474403832699E-2</v>
      </c>
      <c r="F17" s="288">
        <f>'Nacionalidad-Zona (datos)'!O18/'Nacionalidad-Zona (datos)'!O$31</f>
        <v>2.5748439505604695E-2</v>
      </c>
      <c r="G17" s="288">
        <f>'Nacionalidad-Zona (datos)'!U18/'Nacionalidad-Zona (datos)'!U$31</f>
        <v>3.0386835553127909E-2</v>
      </c>
    </row>
    <row r="18" spans="2:11" ht="15" customHeight="1" x14ac:dyDescent="0.2">
      <c r="B18" s="238" t="str">
        <f>'Nacionalidad-Zona (datos)'!B19</f>
        <v>Bélgica</v>
      </c>
      <c r="C18" s="287">
        <f>'Nacionalidad-Zona (datos)'!AA19/'Nacionalidad-Zona (datos)'!AA$31</f>
        <v>3.0440171314189884E-2</v>
      </c>
      <c r="D18" s="288">
        <f>'Nacionalidad-Zona (datos)'!C19/'Nacionalidad-Zona (datos)'!C$31</f>
        <v>6.5726665197914369E-3</v>
      </c>
      <c r="E18" s="288">
        <f>'Nacionalidad-Zona (datos)'!I19/'Nacionalidad-Zona (datos)'!I$31</f>
        <v>1.098132098831889E-2</v>
      </c>
      <c r="F18" s="288">
        <f>'Nacionalidad-Zona (datos)'!O19/'Nacionalidad-Zona (datos)'!O$31</f>
        <v>4.2432814710042432E-3</v>
      </c>
      <c r="G18" s="288">
        <f>'Nacionalidad-Zona (datos)'!U19/'Nacionalidad-Zona (datos)'!U$31</f>
        <v>3.6880938933773845E-2</v>
      </c>
    </row>
    <row r="19" spans="2:11" ht="15" customHeight="1" x14ac:dyDescent="0.2">
      <c r="B19" s="238" t="str">
        <f>'Nacionalidad-Zona (datos)'!B20</f>
        <v>Italia</v>
      </c>
      <c r="C19" s="287">
        <f>'Nacionalidad-Zona (datos)'!AA20/'Nacionalidad-Zona (datos)'!AA$31</f>
        <v>1.8281889199131571E-2</v>
      </c>
      <c r="D19" s="288">
        <f>'Nacionalidad-Zona (datos)'!C20/'Nacionalidad-Zona (datos)'!C$31</f>
        <v>2.2499449217889402E-2</v>
      </c>
      <c r="E19" s="288">
        <f>'Nacionalidad-Zona (datos)'!I20/'Nacionalidad-Zona (datos)'!I$31</f>
        <v>3.7896323410669105E-2</v>
      </c>
      <c r="F19" s="288">
        <f>'Nacionalidad-Zona (datos)'!O20/'Nacionalidad-Zona (datos)'!O$31</f>
        <v>7.9158291769026532E-3</v>
      </c>
      <c r="G19" s="288">
        <f>'Nacionalidad-Zona (datos)'!U20/'Nacionalidad-Zona (datos)'!U$31</f>
        <v>1.9948542130136616E-2</v>
      </c>
    </row>
    <row r="20" spans="2:11" ht="15" customHeight="1" x14ac:dyDescent="0.2">
      <c r="B20" s="238" t="str">
        <f>'Nacionalidad-Zona (datos)'!B21</f>
        <v>Rusia</v>
      </c>
      <c r="C20" s="287">
        <f>'Nacionalidad-Zona (datos)'!AA21/'Nacionalidad-Zona (datos)'!AA$31</f>
        <v>2.936734019757032E-2</v>
      </c>
      <c r="D20" s="288">
        <f>'Nacionalidad-Zona (datos)'!C21/'Nacionalidad-Zona (datos)'!C$31</f>
        <v>1.0868766982448409E-2</v>
      </c>
      <c r="E20" s="288">
        <f>'Nacionalidad-Zona (datos)'!I21/'Nacionalidad-Zona (datos)'!I$31</f>
        <v>5.9751305377617487E-3</v>
      </c>
      <c r="F20" s="288">
        <f>'Nacionalidad-Zona (datos)'!O21/'Nacionalidad-Zona (datos)'!O$31</f>
        <v>9.0843670833248742E-3</v>
      </c>
      <c r="G20" s="288">
        <f>'Nacionalidad-Zona (datos)'!U21/'Nacionalidad-Zona (datos)'!U$31</f>
        <v>3.4423388141002695E-2</v>
      </c>
    </row>
    <row r="21" spans="2:11" ht="15" customHeight="1" x14ac:dyDescent="0.2">
      <c r="B21" s="238" t="str">
        <f>'Nacionalidad-Zona (datos)'!B22</f>
        <v>Países del Este</v>
      </c>
      <c r="C21" s="287">
        <f>'Nacionalidad-Zona (datos)'!AA22/'Nacionalidad-Zona (datos)'!AA$31</f>
        <v>1.9339192496957959E-2</v>
      </c>
      <c r="D21" s="288">
        <f>'Nacionalidad-Zona (datos)'!C22/'Nacionalidad-Zona (datos)'!C$31</f>
        <v>1.4972093706396416E-2</v>
      </c>
      <c r="E21" s="288">
        <f>'Nacionalidad-Zona (datos)'!I22/'Nacionalidad-Zona (datos)'!I$31</f>
        <v>5.598320503848845E-3</v>
      </c>
      <c r="F21" s="288">
        <f>'Nacionalidad-Zona (datos)'!O22/'Nacionalidad-Zona (datos)'!O$31</f>
        <v>4.9809492227418234E-3</v>
      </c>
      <c r="G21" s="288">
        <f>'Nacionalidad-Zona (datos)'!U22/'Nacionalidad-Zona (datos)'!U$31</f>
        <v>2.2475033387513468E-2</v>
      </c>
    </row>
    <row r="22" spans="2:11" ht="15" customHeight="1" x14ac:dyDescent="0.2">
      <c r="B22" s="238" t="str">
        <f>'Nacionalidad-Zona (datos)'!B23</f>
        <v>Irlanda</v>
      </c>
      <c r="C22" s="287">
        <f>'Nacionalidad-Zona (datos)'!AA23/'Nacionalidad-Zona (datos)'!AA$31</f>
        <v>1.3636953950135939E-2</v>
      </c>
      <c r="D22" s="288">
        <f>'Nacionalidad-Zona (datos)'!C23/'Nacionalidad-Zona (datos)'!C$31</f>
        <v>6.8205184695601089E-3</v>
      </c>
      <c r="E22" s="288">
        <f>'Nacionalidad-Zona (datos)'!I23/'Nacionalidad-Zona (datos)'!I$31</f>
        <v>3.445120310060828E-3</v>
      </c>
      <c r="F22" s="288">
        <f>'Nacionalidad-Zona (datos)'!O23/'Nacionalidad-Zona (datos)'!O$31</f>
        <v>5.1050217803735257E-3</v>
      </c>
      <c r="G22" s="288">
        <f>'Nacionalidad-Zona (datos)'!U23/'Nacionalidad-Zona (datos)'!U$31</f>
        <v>1.5720193634320329E-2</v>
      </c>
    </row>
    <row r="23" spans="2:11" ht="15" customHeight="1" x14ac:dyDescent="0.2">
      <c r="B23" s="238" t="str">
        <f>'Nacionalidad-Zona (datos)'!B24</f>
        <v>Suiza</v>
      </c>
      <c r="C23" s="287">
        <f>'Nacionalidad-Zona (datos)'!AA24/'Nacionalidad-Zona (datos)'!AA$31</f>
        <v>1.0285415425617513E-2</v>
      </c>
      <c r="D23" s="288">
        <f>'Nacionalidad-Zona (datos)'!C24/'Nacionalidad-Zona (datos)'!C$31</f>
        <v>6.3248145700227658E-3</v>
      </c>
      <c r="E23" s="288">
        <f>'Nacionalidad-Zona (datos)'!I24/'Nacionalidad-Zona (datos)'!I$31</f>
        <v>2.3577542121978792E-2</v>
      </c>
      <c r="F23" s="288">
        <f>'Nacionalidad-Zona (datos)'!O24/'Nacionalidad-Zona (datos)'!O$31</f>
        <v>8.0376458698501428E-3</v>
      </c>
      <c r="G23" s="288">
        <f>'Nacionalidad-Zona (datos)'!U24/'Nacionalidad-Zona (datos)'!U$31</f>
        <v>1.0807301679053853E-2</v>
      </c>
    </row>
    <row r="24" spans="2:11" ht="15" customHeight="1" x14ac:dyDescent="0.2">
      <c r="B24" s="238" t="str">
        <f>'Nacionalidad-Zona (datos)'!B25</f>
        <v>Austria</v>
      </c>
      <c r="C24" s="287">
        <f>'Nacionalidad-Zona (datos)'!AA25/'Nacionalidad-Zona (datos)'!AA$31</f>
        <v>7.1597360835453112E-3</v>
      </c>
      <c r="D24" s="288">
        <f>'Nacionalidad-Zona (datos)'!C25/'Nacionalidad-Zona (datos)'!C$31</f>
        <v>4.3511786737166777E-3</v>
      </c>
      <c r="E24" s="288">
        <f>'Nacionalidad-Zona (datos)'!I25/'Nacionalidad-Zona (datos)'!I$31</f>
        <v>9.6894008720460785E-3</v>
      </c>
      <c r="F24" s="288">
        <f>'Nacionalidad-Zona (datos)'!O25/'Nacionalidad-Zona (datos)'!O$31</f>
        <v>7.4691679694285215E-3</v>
      </c>
      <c r="G24" s="288">
        <f>'Nacionalidad-Zona (datos)'!U25/'Nacionalidad-Zona (datos)'!U$31</f>
        <v>7.2135589984541424E-3</v>
      </c>
    </row>
    <row r="25" spans="2:11" ht="15" customHeight="1" x14ac:dyDescent="0.2">
      <c r="B25" s="238" t="str">
        <f>'Nacionalidad-Zona (datos)'!B26</f>
        <v>Resto de Europa</v>
      </c>
      <c r="C25" s="287">
        <f>'Nacionalidad-Zona (datos)'!AA26/'Nacionalidad-Zona (datos)'!AA$31</f>
        <v>1.8513394861138951E-2</v>
      </c>
      <c r="D25" s="288">
        <f>'Nacionalidad-Zona (datos)'!C26/'Nacionalidad-Zona (datos)'!C$31</f>
        <v>1.5504516413306895E-2</v>
      </c>
      <c r="E25" s="288">
        <f>'Nacionalidad-Zona (datos)'!I26/'Nacionalidad-Zona (datos)'!I$31</f>
        <v>9.8508908865801801E-3</v>
      </c>
      <c r="F25" s="288">
        <f>'Nacionalidad-Zona (datos)'!O26/'Nacionalidad-Zona (datos)'!O$31</f>
        <v>1.2010223578748853E-2</v>
      </c>
      <c r="G25" s="288">
        <f>'Nacionalidad-Zona (datos)'!U26/'Nacionalidad-Zona (datos)'!U$31</f>
        <v>2.0003340960977046E-2</v>
      </c>
    </row>
    <row r="26" spans="2:11" ht="15" customHeight="1" x14ac:dyDescent="0.2">
      <c r="B26" s="238" t="str">
        <f>'Nacionalidad-Zona (datos)'!B27</f>
        <v>Usa</v>
      </c>
      <c r="C26" s="287">
        <f>'Nacionalidad-Zona (datos)'!AA27/'Nacionalidad-Zona (datos)'!AA$31</f>
        <v>2.7498355462827816E-3</v>
      </c>
      <c r="D26" s="288">
        <f>'Nacionalidad-Zona (datos)'!C27/'Nacionalidad-Zona (datos)'!C$31</f>
        <v>7.6283322317691124E-3</v>
      </c>
      <c r="E26" s="288">
        <f>'Nacionalidad-Zona (datos)'!I27/'Nacionalidad-Zona (datos)'!I$31</f>
        <v>6.0827905474511489E-3</v>
      </c>
      <c r="F26" s="288">
        <f>'Nacionalidad-Zona (datos)'!O27/'Nacionalidad-Zona (datos)'!O$31</f>
        <v>2.1272803972126535E-3</v>
      </c>
      <c r="G26" s="288">
        <f>'Nacionalidad-Zona (datos)'!U27/'Nacionalidad-Zona (datos)'!U$31</f>
        <v>2.6095733557478227E-3</v>
      </c>
    </row>
    <row r="27" spans="2:11" ht="15" customHeight="1" x14ac:dyDescent="0.2">
      <c r="B27" s="238" t="str">
        <f>'Nacionalidad-Zona (datos)'!B28</f>
        <v>Resto de América</v>
      </c>
      <c r="C27" s="287">
        <f>'Nacionalidad-Zona (datos)'!AA28/'Nacionalidad-Zona (datos)'!AA$31</f>
        <v>2.8034771021137597E-3</v>
      </c>
      <c r="D27" s="288">
        <f>'Nacionalidad-Zona (datos)'!C28/'Nacionalidad-Zona (datos)'!C$31</f>
        <v>1.9194756554307114E-2</v>
      </c>
      <c r="E27" s="288">
        <f>'Nacionalidad-Zona (datos)'!I28/'Nacionalidad-Zona (datos)'!I$31</f>
        <v>1.3672821230553911E-2</v>
      </c>
      <c r="F27" s="288">
        <f>'Nacionalidad-Zona (datos)'!O28/'Nacionalidad-Zona (datos)'!O$31</f>
        <v>4.3267484643201163E-3</v>
      </c>
      <c r="G27" s="288">
        <f>'Nacionalidad-Zona (datos)'!U28/'Nacionalidad-Zona (datos)'!U$31</f>
        <v>1.6267298090614287E-3</v>
      </c>
    </row>
    <row r="28" spans="2:11" ht="15" customHeight="1" x14ac:dyDescent="0.2">
      <c r="B28" s="238" t="str">
        <f>'Nacionalidad-Zona (datos)'!B29</f>
        <v>Resto del Mundo</v>
      </c>
      <c r="C28" s="287">
        <f>'Nacionalidad-Zona (datos)'!AA29/'Nacionalidad-Zona (datos)'!AA$31</f>
        <v>9.3428062438770994E-3</v>
      </c>
      <c r="D28" s="288">
        <f>'Nacionalidad-Zona (datos)'!C29/'Nacionalidad-Zona (datos)'!C$31</f>
        <v>2.2334214584710289E-2</v>
      </c>
      <c r="E28" s="288">
        <f>'Nacionalidad-Zona (datos)'!I29/'Nacionalidad-Zona (datos)'!I$31</f>
        <v>9.2587608332884742E-3</v>
      </c>
      <c r="F28" s="288">
        <f>'Nacionalidad-Zona (datos)'!O29/'Nacionalidad-Zona (datos)'!O$31</f>
        <v>1.0622866797957991E-2</v>
      </c>
      <c r="G28" s="288">
        <f>'Nacionalidad-Zona (datos)'!U29/'Nacionalidad-Zona (datos)'!U$31</f>
        <v>8.4673032169565263E-3</v>
      </c>
    </row>
    <row r="29" spans="2:11" ht="15" customHeight="1" x14ac:dyDescent="0.25">
      <c r="B29" s="175" t="str">
        <f>'Nacionalidad-Zona (datos)'!B30</f>
        <v>Turismo extranjero</v>
      </c>
      <c r="C29" s="289">
        <f>'Nacionalidad-Zona (datos)'!AA30/'Nacionalidad-Zona (datos)'!AA$31</f>
        <v>0.81563856037357108</v>
      </c>
      <c r="D29" s="289">
        <f>'Nacionalidad-Zona (datos)'!C30/'Nacionalidad-Zona (datos)'!C$31</f>
        <v>0.2960912829551296</v>
      </c>
      <c r="E29" s="289">
        <f>'Nacionalidad-Zona (datos)'!I30/'Nacionalidad-Zona (datos)'!I$31</f>
        <v>0.51127738601496475</v>
      </c>
      <c r="F29" s="289">
        <f>'Nacionalidad-Zona (datos)'!O30/'Nacionalidad-Zona (datos)'!O$31</f>
        <v>0.58562021615695403</v>
      </c>
      <c r="G29" s="289">
        <f>'Nacionalidad-Zona (datos)'!U30/'Nacionalidad-Zona (datos)'!U$31</f>
        <v>0.88820994315947077</v>
      </c>
    </row>
    <row r="30" spans="2:11" ht="15" customHeight="1" x14ac:dyDescent="0.25">
      <c r="B30" s="279" t="str">
        <f>'Nacionalidad-Zona (datos)'!B31</f>
        <v>Total</v>
      </c>
      <c r="C30" s="290">
        <f>'Nacionalidad-Zona (datos)'!AA31/'Nacionalidad-Zona (datos)'!AA$31</f>
        <v>1</v>
      </c>
      <c r="D30" s="290">
        <f>'Nacionalidad-Zona (datos)'!C31/'Nacionalidad-Zona (datos)'!C$31</f>
        <v>1</v>
      </c>
      <c r="E30" s="290">
        <f>'Nacionalidad-Zona (datos)'!I31/'Nacionalidad-Zona (datos)'!I$31</f>
        <v>1</v>
      </c>
      <c r="F30" s="290">
        <f>'Nacionalidad-Zona (datos)'!O31/'Nacionalidad-Zona (datos)'!O$31</f>
        <v>1</v>
      </c>
      <c r="G30" s="290">
        <f>'Nacionalidad-Zona (datos)'!U31/'Nacionalidad-Zona (datos)'!U$31</f>
        <v>1</v>
      </c>
      <c r="H30" s="282"/>
      <c r="I30" s="282"/>
      <c r="J30" s="282"/>
      <c r="K30" s="282"/>
    </row>
    <row r="31" spans="2:11" ht="46.5" customHeight="1" x14ac:dyDescent="0.25">
      <c r="B31" s="184" t="s">
        <v>299</v>
      </c>
      <c r="C31" s="283"/>
      <c r="D31" s="283"/>
      <c r="E31" s="283"/>
      <c r="F31" s="283"/>
      <c r="G31" s="283"/>
    </row>
    <row r="32" spans="2:11" ht="14.25" customHeight="1" x14ac:dyDescent="0.25"/>
    <row r="33" ht="35.25" customHeight="1" x14ac:dyDescent="0.25"/>
  </sheetData>
  <mergeCells count="3">
    <mergeCell ref="B5:G5"/>
    <mergeCell ref="B6:G6"/>
    <mergeCell ref="B31:G31"/>
  </mergeCells>
  <conditionalFormatting sqref="B8:B28">
    <cfRule type="containsText" dxfId="16" priority="1" operator="containsText" text="SUIZA">
      <formula>NOT(ISERROR(SEARCH("SUIZA",B8)))</formula>
    </cfRule>
    <cfRule type="containsText" dxfId="15" priority="2" operator="containsText" text="AUSTRIA">
      <formula>NOT(ISERROR(SEARCH("AUSTRIA",B8)))</formula>
    </cfRule>
    <cfRule type="containsText" dxfId="14" priority="3" operator="containsText" text="IRLANDA">
      <formula>NOT(ISERROR(SEARCH("IRLANDA",B8)))</formula>
    </cfRule>
    <cfRule type="containsText" dxfId="13" priority="4" operator="containsText" text="PAÍSES DEL ESTE">
      <formula>NOT(ISERROR(SEARCH("PAÍSES DEL ESTE",B8)))</formula>
    </cfRule>
    <cfRule type="containsText" dxfId="12" priority="5" operator="containsText" text="RUSIA">
      <formula>NOT(ISERROR(SEARCH("RUSIA",B8)))</formula>
    </cfRule>
    <cfRule type="containsText" dxfId="11" priority="6" operator="containsText" text="HOLANDA">
      <formula>NOT(ISERROR(SEARCH("HOLANDA",B8)))</formula>
    </cfRule>
    <cfRule type="containsText" dxfId="10" priority="7" operator="containsText" text="FRANCIA">
      <formula>NOT(ISERROR(SEARCH("FRANCIA",B8)))</formula>
    </cfRule>
    <cfRule type="containsText" dxfId="9" priority="8" operator="containsText" text="ITALIA">
      <formula>NOT(ISERROR(SEARCH("ITALIA",B8)))</formula>
    </cfRule>
    <cfRule type="containsText" dxfId="8" priority="9" operator="containsText" text="BÉLGICA">
      <formula>NOT(ISERROR(SEARCH("BÉLGICA",B8)))</formula>
    </cfRule>
    <cfRule type="containsText" dxfId="7" priority="10" operator="containsText" text="ESPAÑA">
      <formula>NOT(ISERROR(SEARCH("ESPAÑA",B8)))</formula>
    </cfRule>
    <cfRule type="containsText" dxfId="6" priority="11" operator="containsText" text="ALEMANIA">
      <formula>NOT(ISERROR(SEARCH("ALEMANIA",B8)))</formula>
    </cfRule>
    <cfRule type="containsText" dxfId="5" priority="12" operator="containsText" text="PAÍSES NÓRDICOS">
      <formula>NOT(ISERROR(SEARCH("PAÍSES NÓRDICOS",B8)))</formula>
    </cfRule>
    <cfRule type="containsText" dxfId="4" priority="13" operator="containsText" text="REINO UNIDO">
      <formula>NOT(ISERROR(SEARCH("REINO UNIDO",B8)))</formula>
    </cfRule>
    <cfRule type="containsText" dxfId="3" priority="14" operator="containsText" text="DINAMARCA">
      <formula>NOT(ISERROR(SEARCH("DINAMARCA",B8)))</formula>
    </cfRule>
    <cfRule type="containsText" dxfId="2" priority="15" operator="containsText" text="NORUEGA">
      <formula>NOT(ISERROR(SEARCH("NORUEGA",B8)))</formula>
    </cfRule>
    <cfRule type="containsText" dxfId="1" priority="16" operator="containsText" text="FINLANDIA">
      <formula>NOT(ISERROR(SEARCH("FINLANDIA",B8)))</formula>
    </cfRule>
    <cfRule type="containsText" dxfId="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501"/>
  <sheetViews>
    <sheetView showGridLines="0" showRowColHeaders="0" zoomScaleNormal="100" workbookViewId="0">
      <pane xSplit="2" ySplit="6" topLeftCell="C7" activePane="bottomRight" state="frozen"/>
      <selection activeCell="H39" sqref="H39"/>
      <selection pane="topRight" activeCell="H39" sqref="H39"/>
      <selection pane="bottomLeft" activeCell="H39" sqref="H39"/>
      <selection pane="bottomRight"/>
    </sheetView>
  </sheetViews>
  <sheetFormatPr baseColWidth="10" defaultColWidth="15.85546875" defaultRowHeight="15" outlineLevelRow="1" x14ac:dyDescent="0.25"/>
  <cols>
    <col min="1" max="1" width="15.7109375" style="291" customWidth="1"/>
    <col min="2" max="2" width="13" style="291" customWidth="1"/>
    <col min="3" max="25" width="9.85546875" customWidth="1"/>
    <col min="27" max="16384" width="15.85546875" style="291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292" t="s">
        <v>300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</row>
    <row r="6" spans="2:26" s="222" customFormat="1" ht="30" customHeight="1" x14ac:dyDescent="0.25">
      <c r="B6" s="218" t="s">
        <v>261</v>
      </c>
      <c r="C6" s="218" t="s">
        <v>262</v>
      </c>
      <c r="D6" s="219" t="s">
        <v>106</v>
      </c>
      <c r="E6" s="218" t="s">
        <v>107</v>
      </c>
      <c r="F6" s="219" t="s">
        <v>108</v>
      </c>
      <c r="G6" s="220" t="s">
        <v>109</v>
      </c>
      <c r="H6" s="293" t="s">
        <v>110</v>
      </c>
      <c r="I6" s="220" t="s">
        <v>111</v>
      </c>
      <c r="J6" s="293" t="s">
        <v>112</v>
      </c>
      <c r="K6" s="218" t="s">
        <v>113</v>
      </c>
      <c r="L6" s="294" t="s">
        <v>114</v>
      </c>
      <c r="M6" s="221" t="s">
        <v>115</v>
      </c>
      <c r="N6" s="294" t="s">
        <v>116</v>
      </c>
      <c r="O6" s="221" t="s">
        <v>117</v>
      </c>
      <c r="P6" s="219" t="s">
        <v>118</v>
      </c>
      <c r="Q6" s="218" t="s">
        <v>119</v>
      </c>
      <c r="R6" s="219" t="s">
        <v>264</v>
      </c>
      <c r="S6" s="218" t="s">
        <v>265</v>
      </c>
      <c r="T6" s="219" t="s">
        <v>266</v>
      </c>
      <c r="U6" s="218" t="s">
        <v>267</v>
      </c>
      <c r="V6" s="219" t="s">
        <v>268</v>
      </c>
      <c r="W6" s="218" t="s">
        <v>269</v>
      </c>
      <c r="X6" s="219" t="s">
        <v>270</v>
      </c>
      <c r="Y6" s="218" t="s">
        <v>173</v>
      </c>
      <c r="Z6"/>
    </row>
    <row r="7" spans="2:26" s="222" customFormat="1" ht="15" customHeight="1" x14ac:dyDescent="0.25">
      <c r="B7" s="30" t="s">
        <v>57</v>
      </c>
      <c r="C7" s="296">
        <v>0.18436143962642892</v>
      </c>
      <c r="D7" s="296">
        <v>3.3598317913738733E-2</v>
      </c>
      <c r="E7" s="296">
        <v>3.0440171314189884E-2</v>
      </c>
      <c r="F7" s="296">
        <v>0.12096064968393831</v>
      </c>
      <c r="G7" s="296">
        <v>2.970330573145908E-2</v>
      </c>
      <c r="H7" s="296">
        <v>0.31517343161972089</v>
      </c>
      <c r="I7" s="296">
        <v>1.3636953950135939E-2</v>
      </c>
      <c r="J7" s="296">
        <v>1.8281889199131571E-2</v>
      </c>
      <c r="K7" s="296">
        <v>0.15428264300415298</v>
      </c>
      <c r="L7" s="296">
        <v>5.5720519024401262E-2</v>
      </c>
      <c r="M7" s="296">
        <v>3.5399191988774802E-2</v>
      </c>
      <c r="N7" s="296">
        <v>2.5273642515732504E-2</v>
      </c>
      <c r="O7" s="296">
        <v>3.788928947524442E-2</v>
      </c>
      <c r="P7" s="296">
        <v>1.0285415425617513E-2</v>
      </c>
      <c r="Q7" s="296">
        <v>7.1597360835453112E-3</v>
      </c>
      <c r="R7" s="296">
        <v>2.936734019757032E-2</v>
      </c>
      <c r="S7" s="296">
        <v>1.9339192496957959E-2</v>
      </c>
      <c r="T7" s="296">
        <v>1.8513394861138951E-2</v>
      </c>
      <c r="U7" s="296">
        <v>2.7498355462827816E-3</v>
      </c>
      <c r="V7" s="296">
        <v>2.8034771021137597E-3</v>
      </c>
      <c r="W7" s="296">
        <v>9.3428062438770994E-3</v>
      </c>
      <c r="X7" s="296">
        <v>0.81563856037357108</v>
      </c>
      <c r="Y7" s="296">
        <v>1</v>
      </c>
      <c r="Z7"/>
    </row>
    <row r="8" spans="2:26" s="222" customFormat="1" ht="15" customHeight="1" outlineLevel="1" x14ac:dyDescent="0.25">
      <c r="B8" s="43" t="s">
        <v>58</v>
      </c>
      <c r="C8" s="285">
        <v>0.21442939415360307</v>
      </c>
      <c r="D8" s="224">
        <v>3.7135119963408042E-2</v>
      </c>
      <c r="E8" s="285">
        <v>3.1220113102415899E-2</v>
      </c>
      <c r="F8" s="224">
        <v>0.1044378144621398</v>
      </c>
      <c r="G8" s="285">
        <v>4.2616117094265875E-2</v>
      </c>
      <c r="H8" s="224">
        <v>0.34626959540937252</v>
      </c>
      <c r="I8" s="285">
        <v>1.5902428375400224E-2</v>
      </c>
      <c r="J8" s="224">
        <v>1.716547465591085E-2</v>
      </c>
      <c r="K8" s="285">
        <v>7.6824919955091692E-2</v>
      </c>
      <c r="L8" s="224">
        <v>3.0401471994677534E-2</v>
      </c>
      <c r="M8" s="285">
        <v>1.3069670256559524E-2</v>
      </c>
      <c r="N8" s="224">
        <v>1.5884236350783815E-2</v>
      </c>
      <c r="O8" s="285">
        <v>1.7469541353070814E-2</v>
      </c>
      <c r="P8" s="224">
        <v>1.1614308287246871E-2</v>
      </c>
      <c r="Q8" s="285">
        <v>5.3328620732670797E-3</v>
      </c>
      <c r="R8" s="224">
        <v>3.7839411202128984E-2</v>
      </c>
      <c r="S8" s="285">
        <v>2.1682294482099049E-2</v>
      </c>
      <c r="T8" s="224">
        <v>1.9527838995384423E-2</v>
      </c>
      <c r="U8" s="285">
        <v>4.5116221048692251E-3</v>
      </c>
      <c r="V8" s="224">
        <v>2.9808931764314524E-3</v>
      </c>
      <c r="W8" s="285">
        <v>1.0509792506964946E-2</v>
      </c>
      <c r="X8" s="224">
        <v>0.78557060584639693</v>
      </c>
      <c r="Y8" s="295">
        <v>1</v>
      </c>
      <c r="Z8"/>
    </row>
    <row r="9" spans="2:26" s="222" customFormat="1" ht="15" customHeight="1" outlineLevel="1" x14ac:dyDescent="0.25">
      <c r="B9" s="43" t="s">
        <v>59</v>
      </c>
      <c r="C9" s="285">
        <v>0.2136603466026081</v>
      </c>
      <c r="D9" s="224">
        <v>3.0038177762525736E-2</v>
      </c>
      <c r="E9" s="285">
        <v>2.7533030199039122E-2</v>
      </c>
      <c r="F9" s="224">
        <v>0.11817947838023335</v>
      </c>
      <c r="G9" s="285">
        <v>3.4102608098833219E-2</v>
      </c>
      <c r="H9" s="224">
        <v>0.2922722203157172</v>
      </c>
      <c r="I9" s="285">
        <v>1.3493050789293068E-2</v>
      </c>
      <c r="J9" s="224">
        <v>1.3606726149622512E-2</v>
      </c>
      <c r="K9" s="285">
        <v>0.16616763898421413</v>
      </c>
      <c r="L9" s="224">
        <v>6.0668325326012351E-2</v>
      </c>
      <c r="M9" s="285">
        <v>3.7506434454358271E-2</v>
      </c>
      <c r="N9" s="224">
        <v>2.7912663006177077E-2</v>
      </c>
      <c r="O9" s="285">
        <v>4.0080216197666441E-2</v>
      </c>
      <c r="P9" s="224">
        <v>7.4639670555936861E-3</v>
      </c>
      <c r="Q9" s="285">
        <v>6.7089910775566235E-3</v>
      </c>
      <c r="R9" s="224">
        <v>2.6196808510638298E-2</v>
      </c>
      <c r="S9" s="285">
        <v>1.6360672614962251E-2</v>
      </c>
      <c r="T9" s="224">
        <v>2.0176304049416609E-2</v>
      </c>
      <c r="U9" s="285">
        <v>3.0392072752230613E-3</v>
      </c>
      <c r="V9" s="224">
        <v>2.3936170212765957E-3</v>
      </c>
      <c r="W9" s="285">
        <v>8.6071551132463966E-3</v>
      </c>
      <c r="X9" s="224">
        <v>0.78633965339739187</v>
      </c>
      <c r="Y9" s="295">
        <v>1</v>
      </c>
      <c r="Z9"/>
    </row>
    <row r="10" spans="2:26" s="222" customFormat="1" ht="15" customHeight="1" outlineLevel="1" x14ac:dyDescent="0.25">
      <c r="B10" s="43" t="s">
        <v>60</v>
      </c>
      <c r="C10" s="285">
        <v>0.17128116758256193</v>
      </c>
      <c r="D10" s="224">
        <v>3.8257452375198328E-2</v>
      </c>
      <c r="E10" s="285">
        <v>2.9326160279917201E-2</v>
      </c>
      <c r="F10" s="224">
        <v>0.12299965325571866</v>
      </c>
      <c r="G10" s="285">
        <v>3.0077439556167321E-2</v>
      </c>
      <c r="H10" s="224">
        <v>0.29111546584568831</v>
      </c>
      <c r="I10" s="285">
        <v>1.4303201605531097E-2</v>
      </c>
      <c r="J10" s="224">
        <v>2.0129556272393902E-2</v>
      </c>
      <c r="K10" s="285">
        <v>0.19499900179676583</v>
      </c>
      <c r="L10" s="224">
        <v>6.6834960229481669E-2</v>
      </c>
      <c r="M10" s="285">
        <v>4.8320917086087149E-2</v>
      </c>
      <c r="N10" s="224">
        <v>3.2265606119511195E-2</v>
      </c>
      <c r="O10" s="285">
        <v>4.7577518361685806E-2</v>
      </c>
      <c r="P10" s="224">
        <v>9.5696167950321005E-3</v>
      </c>
      <c r="Q10" s="285">
        <v>8.6318311250275816E-3</v>
      </c>
      <c r="R10" s="224">
        <v>2.0644418993180695E-2</v>
      </c>
      <c r="S10" s="285">
        <v>1.6412562650387198E-2</v>
      </c>
      <c r="T10" s="224">
        <v>1.6882768910697586E-2</v>
      </c>
      <c r="U10" s="285">
        <v>2.29849428922676E-3</v>
      </c>
      <c r="V10" s="224">
        <v>2.7161635372119656E-3</v>
      </c>
      <c r="W10" s="285">
        <v>1.0355045129293586E-2</v>
      </c>
      <c r="X10" s="224">
        <v>0.82871883241743804</v>
      </c>
      <c r="Y10" s="295">
        <v>1</v>
      </c>
      <c r="Z10"/>
    </row>
    <row r="11" spans="2:26" s="222" customFormat="1" ht="15" customHeight="1" outlineLevel="1" x14ac:dyDescent="0.25">
      <c r="B11" s="43" t="s">
        <v>61</v>
      </c>
      <c r="C11" s="285">
        <v>0.16037427021175135</v>
      </c>
      <c r="D11" s="224">
        <v>3.2869791599541183E-2</v>
      </c>
      <c r="E11" s="285">
        <v>3.2369733603124076E-2</v>
      </c>
      <c r="F11" s="224">
        <v>0.12833447178152105</v>
      </c>
      <c r="G11" s="285">
        <v>2.7675890245002641E-2</v>
      </c>
      <c r="H11" s="224">
        <v>0.29189210088798961</v>
      </c>
      <c r="I11" s="285">
        <v>1.3625291593097137E-2</v>
      </c>
      <c r="J11" s="224">
        <v>2.7080460362670929E-2</v>
      </c>
      <c r="K11" s="285">
        <v>0.18722016728744312</v>
      </c>
      <c r="L11" s="224">
        <v>6.8152234150868019E-2</v>
      </c>
      <c r="M11" s="285">
        <v>4.3600417574203194E-2</v>
      </c>
      <c r="N11" s="224">
        <v>3.0583443956128931E-2</v>
      </c>
      <c r="O11" s="285">
        <v>4.4884071606242991E-2</v>
      </c>
      <c r="P11" s="224">
        <v>8.4597440424791538E-3</v>
      </c>
      <c r="Q11" s="285">
        <v>7.3281695041950744E-3</v>
      </c>
      <c r="R11" s="224">
        <v>3.2565632612029743E-2</v>
      </c>
      <c r="S11" s="285">
        <v>1.6847314765887796E-2</v>
      </c>
      <c r="T11" s="224">
        <v>1.8342333518062661E-2</v>
      </c>
      <c r="U11" s="285">
        <v>1.9976543671302084E-3</v>
      </c>
      <c r="V11" s="224">
        <v>2.7425861246794087E-3</v>
      </c>
      <c r="W11" s="285">
        <v>1.0274387493394852E-2</v>
      </c>
      <c r="X11" s="224">
        <v>0.83962572978824868</v>
      </c>
      <c r="Y11" s="295">
        <v>1</v>
      </c>
      <c r="Z11"/>
    </row>
    <row r="12" spans="2:26" s="222" customFormat="1" ht="30" customHeight="1" x14ac:dyDescent="0.25">
      <c r="B12" s="33" t="s">
        <v>62</v>
      </c>
      <c r="C12" s="209">
        <v>0.1911187697687729</v>
      </c>
      <c r="D12" s="209">
        <v>3.4334302876586058E-2</v>
      </c>
      <c r="E12" s="209">
        <v>2.9988954492385145E-2</v>
      </c>
      <c r="F12" s="209">
        <v>0.11848020236308417</v>
      </c>
      <c r="G12" s="209">
        <v>3.363971394049256E-2</v>
      </c>
      <c r="H12" s="209">
        <v>0.30473746699159021</v>
      </c>
      <c r="I12" s="209">
        <v>1.4287540062346303E-2</v>
      </c>
      <c r="J12" s="209">
        <v>1.9212638678539919E-2</v>
      </c>
      <c r="K12" s="209">
        <v>0.15676162263384419</v>
      </c>
      <c r="L12" s="209">
        <v>5.6719823815201062E-2</v>
      </c>
      <c r="M12" s="209">
        <v>3.570248872759333E-2</v>
      </c>
      <c r="N12" s="209">
        <v>2.6717903662675506E-2</v>
      </c>
      <c r="O12" s="209">
        <v>3.7621406428374297E-2</v>
      </c>
      <c r="P12" s="209">
        <v>9.1833918537374756E-3</v>
      </c>
      <c r="Q12" s="209">
        <v>6.9823166918056411E-3</v>
      </c>
      <c r="R12" s="209">
        <v>2.9183231326516689E-2</v>
      </c>
      <c r="S12" s="209">
        <v>1.7753693206549757E-2</v>
      </c>
      <c r="T12" s="209">
        <v>1.8808850977024234E-2</v>
      </c>
      <c r="U12" s="209">
        <v>2.9654316978284987E-3</v>
      </c>
      <c r="V12" s="209">
        <v>2.6925354224922099E-3</v>
      </c>
      <c r="W12" s="209">
        <v>9.8693370164040298E-3</v>
      </c>
      <c r="X12" s="209">
        <v>0.80888123023122716</v>
      </c>
      <c r="Y12" s="209">
        <v>1</v>
      </c>
      <c r="Z12"/>
    </row>
    <row r="13" spans="2:26" s="222" customFormat="1" ht="15" hidden="1" customHeight="1" outlineLevel="1" x14ac:dyDescent="0.25">
      <c r="B13" s="43" t="s">
        <v>49</v>
      </c>
      <c r="C13" s="285">
        <v>0.1691421310341836</v>
      </c>
      <c r="D13" s="224">
        <v>3.2639897120024089E-2</v>
      </c>
      <c r="E13" s="285">
        <v>3.334158346367689E-2</v>
      </c>
      <c r="F13" s="224">
        <v>0.12342280046847132</v>
      </c>
      <c r="G13" s="285">
        <v>2.5819505859718865E-2</v>
      </c>
      <c r="H13" s="224">
        <v>0.30440429381010581</v>
      </c>
      <c r="I13" s="285">
        <v>1.1165743417544199E-2</v>
      </c>
      <c r="J13" s="224">
        <v>1.9404816885380174E-2</v>
      </c>
      <c r="K13" s="285">
        <v>0.1831860642540564</v>
      </c>
      <c r="L13" s="224">
        <v>6.8788225958312174E-2</v>
      </c>
      <c r="M13" s="285">
        <v>4.0646776197778588E-2</v>
      </c>
      <c r="N13" s="224">
        <v>2.7503553084485589E-2</v>
      </c>
      <c r="O13" s="285">
        <v>4.6247509013480036E-2</v>
      </c>
      <c r="P13" s="224">
        <v>9.132128814303175E-3</v>
      </c>
      <c r="Q13" s="285">
        <v>7.8844029159532859E-3</v>
      </c>
      <c r="R13" s="224">
        <v>2.6120593090813521E-2</v>
      </c>
      <c r="S13" s="285">
        <v>1.9807967584642511E-2</v>
      </c>
      <c r="T13" s="224">
        <v>1.654448818998094E-2</v>
      </c>
      <c r="U13" s="285">
        <v>2.9981143774256021E-3</v>
      </c>
      <c r="V13" s="224">
        <v>3.5569118656436504E-3</v>
      </c>
      <c r="W13" s="285">
        <v>1.1428556848075975E-2</v>
      </c>
      <c r="X13" s="224">
        <v>0.83085786896581637</v>
      </c>
      <c r="Y13" s="295">
        <v>1</v>
      </c>
      <c r="Z13"/>
    </row>
    <row r="14" spans="2:26" s="222" customFormat="1" ht="15" hidden="1" customHeight="1" outlineLevel="1" x14ac:dyDescent="0.25">
      <c r="B14" s="43" t="s">
        <v>50</v>
      </c>
      <c r="C14" s="285">
        <v>0.1555247679383352</v>
      </c>
      <c r="D14" s="224">
        <v>3.0273184125344785E-2</v>
      </c>
      <c r="E14" s="285">
        <v>3.0527601798556622E-2</v>
      </c>
      <c r="F14" s="224">
        <v>0.13707822713704548</v>
      </c>
      <c r="G14" s="285">
        <v>2.2895071602201594E-2</v>
      </c>
      <c r="H14" s="224">
        <v>0.32145547060972079</v>
      </c>
      <c r="I14" s="285">
        <v>1.2660427975868105E-2</v>
      </c>
      <c r="J14" s="224">
        <v>1.4723478217061098E-2</v>
      </c>
      <c r="K14" s="285">
        <v>0.17493356172147562</v>
      </c>
      <c r="L14" s="224">
        <v>6.2234089449223519E-2</v>
      </c>
      <c r="M14" s="285">
        <v>4.2832852626673551E-2</v>
      </c>
      <c r="N14" s="224">
        <v>2.5670995125760418E-2</v>
      </c>
      <c r="O14" s="285">
        <v>4.4195624519818129E-2</v>
      </c>
      <c r="P14" s="224">
        <v>1.0985301711651574E-2</v>
      </c>
      <c r="Q14" s="285">
        <v>7.8290111717067394E-3</v>
      </c>
      <c r="R14" s="224">
        <v>3.3230474703074421E-2</v>
      </c>
      <c r="S14" s="285">
        <v>2.0320667027721451E-2</v>
      </c>
      <c r="T14" s="224">
        <v>1.6486769021499554E-2</v>
      </c>
      <c r="U14" s="285">
        <v>1.9219869768379158E-3</v>
      </c>
      <c r="V14" s="224">
        <v>2.2822020983160572E-3</v>
      </c>
      <c r="W14" s="285">
        <v>6.8717961635830068E-3</v>
      </c>
      <c r="X14" s="224">
        <v>0.84447523206166475</v>
      </c>
      <c r="Y14" s="295">
        <v>1</v>
      </c>
      <c r="Z14"/>
    </row>
    <row r="15" spans="2:26" s="222" customFormat="1" ht="15" hidden="1" customHeight="1" outlineLevel="1" x14ac:dyDescent="0.25">
      <c r="B15" s="43" t="s">
        <v>51</v>
      </c>
      <c r="C15" s="285">
        <v>0.19957747439791279</v>
      </c>
      <c r="D15" s="224">
        <v>3.478307921414002E-2</v>
      </c>
      <c r="E15" s="285">
        <v>2.940270030560176E-2</v>
      </c>
      <c r="F15" s="224">
        <v>0.11308911855419079</v>
      </c>
      <c r="G15" s="285">
        <v>2.4643405801022436E-2</v>
      </c>
      <c r="H15" s="224">
        <v>0.35900090104290422</v>
      </c>
      <c r="I15" s="285">
        <v>1.4348461286915117E-2</v>
      </c>
      <c r="J15" s="224">
        <v>1.7023358890329198E-2</v>
      </c>
      <c r="K15" s="285">
        <v>9.8900633553143893E-2</v>
      </c>
      <c r="L15" s="224">
        <v>3.3780874835024455E-2</v>
      </c>
      <c r="M15" s="285">
        <v>2.2462552609848422E-2</v>
      </c>
      <c r="N15" s="224">
        <v>1.7343311462065622E-2</v>
      </c>
      <c r="O15" s="285">
        <v>2.5313894646205384E-2</v>
      </c>
      <c r="P15" s="224">
        <v>1.4894262732818429E-2</v>
      </c>
      <c r="Q15" s="285">
        <v>6.5425595735220422E-3</v>
      </c>
      <c r="R15" s="224">
        <v>2.9454457339265001E-2</v>
      </c>
      <c r="S15" s="285">
        <v>2.4031731766820448E-2</v>
      </c>
      <c r="T15" s="224">
        <v>2.1095696402650903E-2</v>
      </c>
      <c r="U15" s="285">
        <v>2.4725746536395782E-3</v>
      </c>
      <c r="V15" s="224">
        <v>3.0183760995428914E-3</v>
      </c>
      <c r="W15" s="285">
        <v>7.7212083855804905E-3</v>
      </c>
      <c r="X15" s="224">
        <v>0.80042252560208726</v>
      </c>
      <c r="Y15" s="295">
        <v>1</v>
      </c>
      <c r="Z15"/>
    </row>
    <row r="16" spans="2:26" s="222" customFormat="1" ht="15" hidden="1" customHeight="1" outlineLevel="1" x14ac:dyDescent="0.25">
      <c r="B16" s="43" t="s">
        <v>52</v>
      </c>
      <c r="C16" s="285">
        <v>0.28722605611093194</v>
      </c>
      <c r="D16" s="224">
        <v>2.7624637213802001E-2</v>
      </c>
      <c r="E16" s="285">
        <v>2.8604966139954852E-2</v>
      </c>
      <c r="F16" s="224">
        <v>0.11794130925507901</v>
      </c>
      <c r="G16" s="285">
        <v>2.361302805546598E-2</v>
      </c>
      <c r="H16" s="224">
        <v>0.34654885520799744</v>
      </c>
      <c r="I16" s="285">
        <v>1.6049016446307643E-2</v>
      </c>
      <c r="J16" s="224">
        <v>1.8141244759754916E-2</v>
      </c>
      <c r="K16" s="285">
        <v>1.5736859077716867E-2</v>
      </c>
      <c r="L16" s="224">
        <v>4.0090293453724606E-3</v>
      </c>
      <c r="M16" s="285">
        <v>5.1441470493389227E-3</v>
      </c>
      <c r="N16" s="224">
        <v>5.0822315382134794E-3</v>
      </c>
      <c r="O16" s="285">
        <v>1.5014511447920026E-3</v>
      </c>
      <c r="P16" s="224">
        <v>1.0956465656239922E-2</v>
      </c>
      <c r="Q16" s="285">
        <v>6.5785230570783622E-3</v>
      </c>
      <c r="R16" s="224">
        <v>3.1360206385037087E-2</v>
      </c>
      <c r="S16" s="285">
        <v>2.6987423411802644E-2</v>
      </c>
      <c r="T16" s="224">
        <v>2.4286359238955176E-2</v>
      </c>
      <c r="U16" s="285">
        <v>2.2599161560786841E-3</v>
      </c>
      <c r="V16" s="224">
        <v>4.0812641083521443E-3</v>
      </c>
      <c r="W16" s="285">
        <v>1.200386971944534E-2</v>
      </c>
      <c r="X16" s="224">
        <v>0.71277394388906801</v>
      </c>
      <c r="Y16" s="295">
        <v>1</v>
      </c>
      <c r="Z16"/>
    </row>
    <row r="17" spans="2:26" s="222" customFormat="1" ht="15" hidden="1" customHeight="1" outlineLevel="1" x14ac:dyDescent="0.25">
      <c r="B17" s="43" t="s">
        <v>53</v>
      </c>
      <c r="C17" s="285">
        <v>0.34545163668438722</v>
      </c>
      <c r="D17" s="224">
        <v>3.2249416821064053E-2</v>
      </c>
      <c r="E17" s="285">
        <v>2.5368013473108911E-2</v>
      </c>
      <c r="F17" s="224">
        <v>9.0526233863941485E-2</v>
      </c>
      <c r="G17" s="285">
        <v>3.2204016421972931E-2</v>
      </c>
      <c r="H17" s="224">
        <v>0.30237530564197246</v>
      </c>
      <c r="I17" s="285">
        <v>1.2290536611098019E-2</v>
      </c>
      <c r="J17" s="224">
        <v>3.3477389520290737E-2</v>
      </c>
      <c r="K17" s="285">
        <v>9.972954333684286E-3</v>
      </c>
      <c r="L17" s="224">
        <v>3.1304656135215359E-3</v>
      </c>
      <c r="M17" s="285">
        <v>2.6461946898828454E-3</v>
      </c>
      <c r="N17" s="224">
        <v>3.6385176985889124E-3</v>
      </c>
      <c r="O17" s="285">
        <v>5.577763316909919E-4</v>
      </c>
      <c r="P17" s="224">
        <v>6.4446947471738254E-3</v>
      </c>
      <c r="Q17" s="285">
        <v>6.2371500656143867E-3</v>
      </c>
      <c r="R17" s="224">
        <v>3.4065432784709145E-2</v>
      </c>
      <c r="S17" s="285">
        <v>2.2778028801148414E-2</v>
      </c>
      <c r="T17" s="224">
        <v>3.0545820893263662E-2</v>
      </c>
      <c r="U17" s="285">
        <v>2.0538275779319469E-3</v>
      </c>
      <c r="V17" s="224">
        <v>3.9649681872917794E-3</v>
      </c>
      <c r="W17" s="285">
        <v>9.9945735713467265E-3</v>
      </c>
      <c r="X17" s="224">
        <v>0.65454836331561272</v>
      </c>
      <c r="Y17" s="295">
        <v>1</v>
      </c>
      <c r="Z17"/>
    </row>
    <row r="18" spans="2:26" s="222" customFormat="1" ht="15" hidden="1" customHeight="1" outlineLevel="1" x14ac:dyDescent="0.25">
      <c r="B18" s="43" t="s">
        <v>54</v>
      </c>
      <c r="C18" s="285">
        <v>0.32545043756137648</v>
      </c>
      <c r="D18" s="224">
        <v>4.0345379338129761E-2</v>
      </c>
      <c r="E18" s="285">
        <v>2.7938459848049574E-2</v>
      </c>
      <c r="F18" s="224">
        <v>9.4370417508864532E-2</v>
      </c>
      <c r="G18" s="285">
        <v>2.7856052264720627E-2</v>
      </c>
      <c r="H18" s="224">
        <v>0.31688004889516613</v>
      </c>
      <c r="I18" s="285">
        <v>1.4970710971425171E-2</v>
      </c>
      <c r="J18" s="224">
        <v>1.9079644640187889E-2</v>
      </c>
      <c r="K18" s="285">
        <v>1.7493298661105681E-2</v>
      </c>
      <c r="L18" s="224">
        <v>3.6808720553595832E-3</v>
      </c>
      <c r="M18" s="285">
        <v>5.0955355691731548E-3</v>
      </c>
      <c r="N18" s="224">
        <v>8.398706200941736E-3</v>
      </c>
      <c r="O18" s="285">
        <v>3.1818483563120773E-4</v>
      </c>
      <c r="P18" s="224">
        <v>1.0676360240172324E-2</v>
      </c>
      <c r="Q18" s="285">
        <v>6.7757346292688847E-3</v>
      </c>
      <c r="R18" s="224">
        <v>3.2690630486685454E-2</v>
      </c>
      <c r="S18" s="285">
        <v>2.4923715757932303E-2</v>
      </c>
      <c r="T18" s="224">
        <v>2.3715071202441096E-2</v>
      </c>
      <c r="U18" s="285">
        <v>2.9460711040098157E-3</v>
      </c>
      <c r="V18" s="224">
        <v>3.84339812248056E-3</v>
      </c>
      <c r="W18" s="285">
        <v>1.0044568767983738E-2</v>
      </c>
      <c r="X18" s="224">
        <v>0.67454956243862352</v>
      </c>
      <c r="Y18" s="295">
        <v>1</v>
      </c>
      <c r="Z18"/>
    </row>
    <row r="19" spans="2:26" s="222" customFormat="1" ht="15" hidden="1" customHeight="1" outlineLevel="1" x14ac:dyDescent="0.25">
      <c r="B19" s="43" t="s">
        <v>55</v>
      </c>
      <c r="C19" s="285">
        <v>0.32342009312284742</v>
      </c>
      <c r="D19" s="224">
        <v>2.2023250411578744E-2</v>
      </c>
      <c r="E19" s="285">
        <v>2.3136785544748458E-2</v>
      </c>
      <c r="F19" s="224">
        <v>9.7319435606864027E-2</v>
      </c>
      <c r="G19" s="285">
        <v>2.1596521528345909E-2</v>
      </c>
      <c r="H19" s="224">
        <v>0.34733458574473025</v>
      </c>
      <c r="I19" s="285">
        <v>1.8672544920158775E-2</v>
      </c>
      <c r="J19" s="224">
        <v>1.504661192416851E-2</v>
      </c>
      <c r="K19" s="285">
        <v>1.2264036602733085E-2</v>
      </c>
      <c r="L19" s="224">
        <v>3.1512286761809531E-3</v>
      </c>
      <c r="M19" s="285">
        <v>3.0679029179165531E-3</v>
      </c>
      <c r="N19" s="224">
        <v>5.4287994020745592E-3</v>
      </c>
      <c r="O19" s="285">
        <v>6.1610560656101966E-4</v>
      </c>
      <c r="P19" s="224">
        <v>7.0296639699421268E-3</v>
      </c>
      <c r="Q19" s="285">
        <v>6.0171297558807785E-3</v>
      </c>
      <c r="R19" s="224">
        <v>3.8592451191305839E-2</v>
      </c>
      <c r="S19" s="285">
        <v>2.4677049561151007E-2</v>
      </c>
      <c r="T19" s="224">
        <v>2.2672181316849983E-2</v>
      </c>
      <c r="U19" s="285">
        <v>3.4062559969295723E-3</v>
      </c>
      <c r="V19" s="224">
        <v>3.9996363966912103E-3</v>
      </c>
      <c r="W19" s="285">
        <v>1.2791766405074286E-2</v>
      </c>
      <c r="X19" s="224">
        <v>0.67657990687715264</v>
      </c>
      <c r="Y19" s="295">
        <v>1</v>
      </c>
      <c r="Z19"/>
    </row>
    <row r="20" spans="2:26" s="222" customFormat="1" ht="15" hidden="1" customHeight="1" outlineLevel="1" x14ac:dyDescent="0.25">
      <c r="B20" s="43" t="s">
        <v>56</v>
      </c>
      <c r="C20" s="285">
        <v>0.28937864748136283</v>
      </c>
      <c r="D20" s="224">
        <v>2.7643026553381297E-2</v>
      </c>
      <c r="E20" s="285">
        <v>2.5291090947170601E-2</v>
      </c>
      <c r="F20" s="224">
        <v>0.11051267101770036</v>
      </c>
      <c r="G20" s="285">
        <v>3.4732796341056138E-2</v>
      </c>
      <c r="H20" s="224">
        <v>0.33929006073710966</v>
      </c>
      <c r="I20" s="285">
        <v>1.6743743738077584E-2</v>
      </c>
      <c r="J20" s="224">
        <v>1.659940111964588E-2</v>
      </c>
      <c r="K20" s="285">
        <v>1.3825758647820992E-2</v>
      </c>
      <c r="L20" s="224">
        <v>2.5019387194828574E-3</v>
      </c>
      <c r="M20" s="285">
        <v>2.0434386374056819E-3</v>
      </c>
      <c r="N20" s="224">
        <v>7.0303345918500196E-3</v>
      </c>
      <c r="O20" s="285">
        <v>2.2500466990824338E-3</v>
      </c>
      <c r="P20" s="224">
        <v>8.0067699518291888E-3</v>
      </c>
      <c r="Q20" s="285">
        <v>5.063312634790533E-3</v>
      </c>
      <c r="R20" s="224">
        <v>2.9126076201581544E-2</v>
      </c>
      <c r="S20" s="285">
        <v>3.8975337223980118E-2</v>
      </c>
      <c r="T20" s="224">
        <v>2.1198553177518779E-2</v>
      </c>
      <c r="U20" s="285">
        <v>3.8802692131346124E-3</v>
      </c>
      <c r="V20" s="224">
        <v>4.1972569242003134E-3</v>
      </c>
      <c r="W20" s="285">
        <v>1.5535228089639596E-2</v>
      </c>
      <c r="X20" s="224">
        <v>0.71062135251863723</v>
      </c>
      <c r="Y20" s="295">
        <v>1</v>
      </c>
      <c r="Z20"/>
    </row>
    <row r="21" spans="2:26" s="222" customFormat="1" ht="15" customHeight="1" collapsed="1" x14ac:dyDescent="0.25">
      <c r="B21" s="30" t="s">
        <v>63</v>
      </c>
      <c r="C21" s="296">
        <v>0.19751850163870927</v>
      </c>
      <c r="D21" s="296">
        <v>3.0032849066859817E-2</v>
      </c>
      <c r="E21" s="296">
        <v>2.8997444845664525E-2</v>
      </c>
      <c r="F21" s="296">
        <v>0.12783498066530677</v>
      </c>
      <c r="G21" s="296">
        <v>3.1583572811687471E-2</v>
      </c>
      <c r="H21" s="296">
        <v>0.3140494686320513</v>
      </c>
      <c r="I21" s="296">
        <v>1.3207019918086661E-2</v>
      </c>
      <c r="J21" s="296">
        <v>1.8632851177151126E-2</v>
      </c>
      <c r="K21" s="296">
        <v>0.14592800571003986</v>
      </c>
      <c r="L21" s="296">
        <v>5.4446877330467873E-2</v>
      </c>
      <c r="M21" s="296">
        <v>2.9015144063120855E-2</v>
      </c>
      <c r="N21" s="296">
        <v>2.632077857496112E-2</v>
      </c>
      <c r="O21" s="296">
        <v>3.6145205741489994E-2</v>
      </c>
      <c r="P21" s="296">
        <v>8.4571626180274025E-3</v>
      </c>
      <c r="Q21" s="296">
        <v>7.2498717657658333E-3</v>
      </c>
      <c r="R21" s="296">
        <v>2.2655679083234993E-2</v>
      </c>
      <c r="S21" s="296">
        <v>1.8310521197706046E-2</v>
      </c>
      <c r="T21" s="296">
        <v>1.8726793177496263E-2</v>
      </c>
      <c r="U21" s="296">
        <v>2.6402467270913413E-3</v>
      </c>
      <c r="V21" s="296">
        <v>3.0803445765343095E-3</v>
      </c>
      <c r="W21" s="296">
        <v>1.1094686388587001E-2</v>
      </c>
      <c r="X21" s="296">
        <v>0.80248149836129068</v>
      </c>
      <c r="Y21" s="296">
        <v>1</v>
      </c>
      <c r="Z21"/>
    </row>
    <row r="22" spans="2:26" s="222" customFormat="1" ht="15" hidden="1" customHeight="1" outlineLevel="1" x14ac:dyDescent="0.25">
      <c r="B22" s="43" t="s">
        <v>58</v>
      </c>
      <c r="C22" s="285">
        <v>0.27040122076861767</v>
      </c>
      <c r="D22" s="224">
        <v>3.0847248410862508E-2</v>
      </c>
      <c r="E22" s="285">
        <v>2.715869992030014E-2</v>
      </c>
      <c r="F22" s="224">
        <v>0.11729487005034699</v>
      </c>
      <c r="G22" s="285">
        <v>4.9345877962016213E-2</v>
      </c>
      <c r="H22" s="224">
        <v>0.30256060105359328</v>
      </c>
      <c r="I22" s="285">
        <v>1.2982815932196801E-2</v>
      </c>
      <c r="J22" s="224">
        <v>1.6476974515483155E-2</v>
      </c>
      <c r="K22" s="285">
        <v>7.6604202709795302E-2</v>
      </c>
      <c r="L22" s="224">
        <v>2.9493808681453258E-2</v>
      </c>
      <c r="M22" s="285">
        <v>1.7791536263437203E-2</v>
      </c>
      <c r="N22" s="224">
        <v>1.5488015862216434E-2</v>
      </c>
      <c r="O22" s="285">
        <v>1.3830841902688412E-2</v>
      </c>
      <c r="P22" s="224">
        <v>9.2359504694516266E-3</v>
      </c>
      <c r="Q22" s="285">
        <v>5.5911397080263591E-3</v>
      </c>
      <c r="R22" s="224">
        <v>2.6974029508387926E-2</v>
      </c>
      <c r="S22" s="285">
        <v>1.9086659020663647E-2</v>
      </c>
      <c r="T22" s="224">
        <v>1.7874151974029508E-2</v>
      </c>
      <c r="U22" s="285">
        <v>4.0627490620686975E-3</v>
      </c>
      <c r="V22" s="224">
        <v>3.6229418968567154E-3</v>
      </c>
      <c r="W22" s="285">
        <v>9.879867037303423E-3</v>
      </c>
      <c r="X22" s="224">
        <v>0.72959877923138228</v>
      </c>
      <c r="Y22" s="295">
        <v>1</v>
      </c>
      <c r="Z22"/>
    </row>
    <row r="23" spans="2:26" s="222" customFormat="1" ht="15" hidden="1" customHeight="1" outlineLevel="1" x14ac:dyDescent="0.25">
      <c r="B23" s="43" t="s">
        <v>59</v>
      </c>
      <c r="C23" s="285">
        <v>0.18089665761298604</v>
      </c>
      <c r="D23" s="224">
        <v>2.8023696693309046E-2</v>
      </c>
      <c r="E23" s="285">
        <v>2.6671365122659448E-2</v>
      </c>
      <c r="F23" s="224">
        <v>0.12713518510467411</v>
      </c>
      <c r="G23" s="285">
        <v>3.3158437885420215E-2</v>
      </c>
      <c r="H23" s="224">
        <v>0.32622539317152643</v>
      </c>
      <c r="I23" s="285">
        <v>1.1635543209396302E-2</v>
      </c>
      <c r="J23" s="224">
        <v>1.5298965958313407E-2</v>
      </c>
      <c r="K23" s="285">
        <v>0.16408976186608026</v>
      </c>
      <c r="L23" s="224">
        <v>5.8312720383137728E-2</v>
      </c>
      <c r="M23" s="285">
        <v>3.3101232658235377E-2</v>
      </c>
      <c r="N23" s="224">
        <v>3.2707660695203686E-2</v>
      </c>
      <c r="O23" s="285">
        <v>3.9968148129503479E-2</v>
      </c>
      <c r="P23" s="224">
        <v>6.0523130361559915E-3</v>
      </c>
      <c r="Q23" s="285">
        <v>7.2765048979115511E-3</v>
      </c>
      <c r="R23" s="224">
        <v>2.1367296458081154E-2</v>
      </c>
      <c r="S23" s="285">
        <v>1.785947192710681E-2</v>
      </c>
      <c r="T23" s="224">
        <v>1.9200362452319444E-2</v>
      </c>
      <c r="U23" s="285">
        <v>2.4026195417632483E-3</v>
      </c>
      <c r="V23" s="224">
        <v>2.8762788228537169E-3</v>
      </c>
      <c r="W23" s="285">
        <v>9.830146239442776E-3</v>
      </c>
      <c r="X23" s="224">
        <v>0.81910334238701399</v>
      </c>
      <c r="Y23" s="295">
        <v>1</v>
      </c>
      <c r="Z23"/>
    </row>
    <row r="24" spans="2:26" s="222" customFormat="1" ht="15" hidden="1" customHeight="1" outlineLevel="1" x14ac:dyDescent="0.25">
      <c r="B24" s="43" t="s">
        <v>60</v>
      </c>
      <c r="C24" s="285">
        <v>0.17417727582309839</v>
      </c>
      <c r="D24" s="224">
        <v>3.3083603395927981E-2</v>
      </c>
      <c r="E24" s="285">
        <v>3.0286927473536361E-2</v>
      </c>
      <c r="F24" s="224">
        <v>0.13244917459390818</v>
      </c>
      <c r="G24" s="285">
        <v>3.5792961158387655E-2</v>
      </c>
      <c r="H24" s="224">
        <v>0.30097322326255571</v>
      </c>
      <c r="I24" s="285">
        <v>1.3025374657276222E-2</v>
      </c>
      <c r="J24" s="224">
        <v>1.9534319779060106E-2</v>
      </c>
      <c r="K24" s="285">
        <v>0.18231532832875535</v>
      </c>
      <c r="L24" s="224">
        <v>6.3542672384758733E-2</v>
      </c>
      <c r="M24" s="285">
        <v>3.7379656864579516E-2</v>
      </c>
      <c r="N24" s="224">
        <v>3.8759283791504194E-2</v>
      </c>
      <c r="O24" s="285">
        <v>4.2633715287912918E-2</v>
      </c>
      <c r="P24" s="224">
        <v>7.4644552718962764E-3</v>
      </c>
      <c r="Q24" s="285">
        <v>8.7717328663059185E-3</v>
      </c>
      <c r="R24" s="224">
        <v>1.3923504302290481E-2</v>
      </c>
      <c r="S24" s="285">
        <v>1.4756769028498153E-2</v>
      </c>
      <c r="T24" s="224">
        <v>1.749107483665267E-2</v>
      </c>
      <c r="U24" s="285">
        <v>2.5072785923314698E-3</v>
      </c>
      <c r="V24" s="224">
        <v>2.6145551888192837E-3</v>
      </c>
      <c r="W24" s="285">
        <v>1.0832441440699742E-2</v>
      </c>
      <c r="X24" s="224">
        <v>0.82582272417690161</v>
      </c>
      <c r="Y24" s="295">
        <v>1</v>
      </c>
      <c r="Z24"/>
    </row>
    <row r="25" spans="2:26" s="222" customFormat="1" ht="15" hidden="1" customHeight="1" outlineLevel="1" x14ac:dyDescent="0.25">
      <c r="B25" s="43" t="s">
        <v>61</v>
      </c>
      <c r="C25" s="285">
        <v>0.17044868038846572</v>
      </c>
      <c r="D25" s="224">
        <v>2.9628613815715656E-2</v>
      </c>
      <c r="E25" s="285">
        <v>3.2316457432087067E-2</v>
      </c>
      <c r="F25" s="224">
        <v>0.14069789186291498</v>
      </c>
      <c r="G25" s="285">
        <v>2.518544375599965E-2</v>
      </c>
      <c r="H25" s="224">
        <v>0.27779786318925859</v>
      </c>
      <c r="I25" s="285">
        <v>1.4371735254883871E-2</v>
      </c>
      <c r="J25" s="224">
        <v>3.0543677458766034E-2</v>
      </c>
      <c r="K25" s="285">
        <v>0.18508471195442136</v>
      </c>
      <c r="L25" s="224">
        <v>7.173650156458429E-2</v>
      </c>
      <c r="M25" s="285">
        <v>3.5096555421191077E-2</v>
      </c>
      <c r="N25" s="224">
        <v>3.4939473651403138E-2</v>
      </c>
      <c r="O25" s="285">
        <v>4.3312181317242841E-2</v>
      </c>
      <c r="P25" s="224">
        <v>6.8442771121887975E-3</v>
      </c>
      <c r="Q25" s="285">
        <v>7.8067146223180783E-3</v>
      </c>
      <c r="R25" s="224">
        <v>2.6220188747459888E-2</v>
      </c>
      <c r="S25" s="285">
        <v>1.971750215052423E-2</v>
      </c>
      <c r="T25" s="224">
        <v>1.6655654320372009E-2</v>
      </c>
      <c r="U25" s="285">
        <v>2.239038559834441E-3</v>
      </c>
      <c r="V25" s="224">
        <v>2.6579232792689465E-3</v>
      </c>
      <c r="W25" s="285">
        <v>1.1783626095520677E-2</v>
      </c>
      <c r="X25" s="224">
        <v>0.82955131961153428</v>
      </c>
      <c r="Y25" s="295">
        <v>1</v>
      </c>
      <c r="Z25"/>
    </row>
    <row r="26" spans="2:26" s="222" customFormat="1" collapsed="1" x14ac:dyDescent="0.25">
      <c r="B26" s="144">
        <v>2012</v>
      </c>
      <c r="C26" s="229">
        <v>0.24179805122288794</v>
      </c>
      <c r="D26" s="229">
        <v>3.0896889232958503E-2</v>
      </c>
      <c r="E26" s="229">
        <v>2.8310381717987023E-2</v>
      </c>
      <c r="F26" s="229">
        <v>0.11643283150544083</v>
      </c>
      <c r="G26" s="229">
        <v>2.9785441896728649E-2</v>
      </c>
      <c r="H26" s="229">
        <v>0.32009213973914963</v>
      </c>
      <c r="I26" s="229">
        <v>1.4012153483796681E-2</v>
      </c>
      <c r="J26" s="229">
        <v>1.9774049918615609E-2</v>
      </c>
      <c r="K26" s="229">
        <v>9.4253876445498777E-2</v>
      </c>
      <c r="L26" s="229">
        <v>3.3592154124506182E-2</v>
      </c>
      <c r="M26" s="229">
        <v>2.0549634887407547E-2</v>
      </c>
      <c r="N26" s="229">
        <v>1.8469369494922991E-2</v>
      </c>
      <c r="O26" s="229">
        <v>2.1642717938662064E-2</v>
      </c>
      <c r="P26" s="229">
        <v>8.9697289247894791E-3</v>
      </c>
      <c r="Q26" s="229">
        <v>6.8710992473295781E-3</v>
      </c>
      <c r="R26" s="229">
        <v>2.8618493610351091E-2</v>
      </c>
      <c r="S26" s="229">
        <v>2.2640510755655638E-2</v>
      </c>
      <c r="T26" s="229">
        <v>2.0773271068885046E-2</v>
      </c>
      <c r="U26" s="229">
        <v>2.743828222926912E-3</v>
      </c>
      <c r="V26" s="229">
        <v>3.3886186731722488E-3</v>
      </c>
      <c r="W26" s="229">
        <v>1.0638634333826381E-2</v>
      </c>
      <c r="X26" s="229">
        <v>0.75820194877711211</v>
      </c>
      <c r="Y26" s="229">
        <v>1</v>
      </c>
      <c r="Z26"/>
    </row>
    <row r="27" spans="2:26" s="222" customFormat="1" ht="15" hidden="1" customHeight="1" outlineLevel="1" x14ac:dyDescent="0.25">
      <c r="B27" s="43" t="s">
        <v>49</v>
      </c>
      <c r="C27" s="285">
        <v>0.19835564319907381</v>
      </c>
      <c r="D27" s="224">
        <v>2.7216194728738773E-2</v>
      </c>
      <c r="E27" s="285">
        <v>3.0545260644724296E-2</v>
      </c>
      <c r="F27" s="224">
        <v>0.11999289030655749</v>
      </c>
      <c r="G27" s="285">
        <v>2.8104906409052371E-2</v>
      </c>
      <c r="H27" s="224">
        <v>0.31044620532122125</v>
      </c>
      <c r="I27" s="285">
        <v>1.0654932469921913E-2</v>
      </c>
      <c r="J27" s="224">
        <v>1.8088885579572122E-2</v>
      </c>
      <c r="K27" s="285">
        <v>0.16356378187652673</v>
      </c>
      <c r="L27" s="224">
        <v>6.5608539318286085E-2</v>
      </c>
      <c r="M27" s="285">
        <v>2.6582086935217724E-2</v>
      </c>
      <c r="N27" s="224">
        <v>2.5998419534363118E-2</v>
      </c>
      <c r="O27" s="285">
        <v>4.5374736088659801E-2</v>
      </c>
      <c r="P27" s="224">
        <v>6.5668587404793758E-3</v>
      </c>
      <c r="Q27" s="285">
        <v>6.7926395457482353E-3</v>
      </c>
      <c r="R27" s="224">
        <v>2.5292254037032856E-2</v>
      </c>
      <c r="S27" s="285">
        <v>1.8588485659315979E-2</v>
      </c>
      <c r="T27" s="224">
        <v>1.9294651156646241E-2</v>
      </c>
      <c r="U27" s="285">
        <v>3.3939178494138108E-3</v>
      </c>
      <c r="V27" s="224">
        <v>4.0064083317920994E-3</v>
      </c>
      <c r="W27" s="285">
        <v>9.0960841441826614E-3</v>
      </c>
      <c r="X27" s="224">
        <v>0.80164435680092616</v>
      </c>
      <c r="Y27" s="295">
        <v>1</v>
      </c>
      <c r="Z27"/>
    </row>
    <row r="28" spans="2:26" s="222" customFormat="1" ht="15" hidden="1" customHeight="1" outlineLevel="1" x14ac:dyDescent="0.25">
      <c r="B28" s="43" t="s">
        <v>50</v>
      </c>
      <c r="C28" s="285">
        <v>0.18204593408192468</v>
      </c>
      <c r="D28" s="224">
        <v>2.7291247301918366E-2</v>
      </c>
      <c r="E28" s="285">
        <v>3.0793296631338975E-2</v>
      </c>
      <c r="F28" s="224">
        <v>0.1419857880823612</v>
      </c>
      <c r="G28" s="285">
        <v>2.1363956054616447E-2</v>
      </c>
      <c r="H28" s="224">
        <v>0.31269371619819075</v>
      </c>
      <c r="I28" s="285">
        <v>1.3753546916304902E-2</v>
      </c>
      <c r="J28" s="224">
        <v>1.4425338927558025E-2</v>
      </c>
      <c r="K28" s="285">
        <v>0.16372565663424926</v>
      </c>
      <c r="L28" s="224">
        <v>6.6551063468580987E-2</v>
      </c>
      <c r="M28" s="285">
        <v>3.1271069289161596E-2</v>
      </c>
      <c r="N28" s="224">
        <v>2.3114980719326751E-2</v>
      </c>
      <c r="O28" s="285">
        <v>4.2788543157179927E-2</v>
      </c>
      <c r="P28" s="224">
        <v>9.1213348531516015E-3</v>
      </c>
      <c r="Q28" s="285">
        <v>8.7987776780733881E-3</v>
      </c>
      <c r="R28" s="224">
        <v>2.1657410326680088E-2</v>
      </c>
      <c r="S28" s="285">
        <v>1.8269347367399897E-2</v>
      </c>
      <c r="T28" s="224">
        <v>1.8094729949312445E-2</v>
      </c>
      <c r="U28" s="285">
        <v>2.1002595008852132E-3</v>
      </c>
      <c r="V28" s="224">
        <v>2.6313874809012201E-3</v>
      </c>
      <c r="W28" s="285">
        <v>1.1248272015133509E-2</v>
      </c>
      <c r="X28" s="224">
        <v>0.81795406591807529</v>
      </c>
      <c r="Y28" s="295">
        <v>1</v>
      </c>
      <c r="Z28"/>
    </row>
    <row r="29" spans="2:26" s="222" customFormat="1" ht="15" hidden="1" customHeight="1" outlineLevel="1" x14ac:dyDescent="0.25">
      <c r="B29" s="43" t="s">
        <v>51</v>
      </c>
      <c r="C29" s="285">
        <v>0.20517592703577384</v>
      </c>
      <c r="D29" s="224">
        <v>3.3923570626886487E-2</v>
      </c>
      <c r="E29" s="285">
        <v>2.5816434385590219E-2</v>
      </c>
      <c r="F29" s="224">
        <v>0.11708055921805363</v>
      </c>
      <c r="G29" s="285">
        <v>2.8407666910026042E-2</v>
      </c>
      <c r="H29" s="224">
        <v>0.36035348857482213</v>
      </c>
      <c r="I29" s="285">
        <v>1.5869937126107375E-2</v>
      </c>
      <c r="J29" s="224">
        <v>1.6817949025291212E-2</v>
      </c>
      <c r="K29" s="285">
        <v>9.2800557910451012E-2</v>
      </c>
      <c r="L29" s="224">
        <v>2.9083261596800733E-2</v>
      </c>
      <c r="M29" s="285">
        <v>2.2747926905013566E-2</v>
      </c>
      <c r="N29" s="224">
        <v>1.4727964171688224E-2</v>
      </c>
      <c r="O29" s="285">
        <v>2.6241405236948491E-2</v>
      </c>
      <c r="P29" s="224">
        <v>1.3444334266816314E-2</v>
      </c>
      <c r="Q29" s="285">
        <v>5.9190811912259861E-3</v>
      </c>
      <c r="R29" s="224">
        <v>2.3026882130520534E-2</v>
      </c>
      <c r="S29" s="285">
        <v>1.970339213912892E-2</v>
      </c>
      <c r="T29" s="224">
        <v>2.1982979372568677E-2</v>
      </c>
      <c r="U29" s="285">
        <v>1.8589750574800319E-3</v>
      </c>
      <c r="V29" s="224">
        <v>3.1273495984570289E-3</v>
      </c>
      <c r="W29" s="285">
        <v>1.469091543080058E-2</v>
      </c>
      <c r="X29" s="224">
        <v>0.79482407296422619</v>
      </c>
      <c r="Y29" s="295">
        <v>1</v>
      </c>
      <c r="Z29"/>
    </row>
    <row r="30" spans="2:26" s="222" customFormat="1" ht="15" hidden="1" customHeight="1" outlineLevel="1" x14ac:dyDescent="0.25">
      <c r="B30" s="43" t="s">
        <v>52</v>
      </c>
      <c r="C30" s="285">
        <v>0.29321916003333087</v>
      </c>
      <c r="D30" s="224">
        <v>2.5639138619902142E-2</v>
      </c>
      <c r="E30" s="285">
        <v>2.7032673283780159E-2</v>
      </c>
      <c r="F30" s="224">
        <v>0.11039785770752865</v>
      </c>
      <c r="G30" s="285">
        <v>2.169593405993386E-2</v>
      </c>
      <c r="H30" s="224">
        <v>0.36780531347407952</v>
      </c>
      <c r="I30" s="285">
        <v>1.5490312916190879E-2</v>
      </c>
      <c r="J30" s="224">
        <v>2.1603348281584212E-2</v>
      </c>
      <c r="K30" s="285">
        <v>1.1288342975706916E-2</v>
      </c>
      <c r="L30" s="224">
        <v>2.4214742029907582E-3</v>
      </c>
      <c r="M30" s="285">
        <v>3.2903561228874419E-3</v>
      </c>
      <c r="N30" s="224">
        <v>4.4868492584828751E-3</v>
      </c>
      <c r="O30" s="285">
        <v>1.0896633913458412E-3</v>
      </c>
      <c r="P30" s="224">
        <v>7.0602590977397201E-3</v>
      </c>
      <c r="Q30" s="285">
        <v>5.3984630760793954E-3</v>
      </c>
      <c r="R30" s="224">
        <v>2.4585085143306169E-2</v>
      </c>
      <c r="S30" s="285">
        <v>2.3212916428278069E-2</v>
      </c>
      <c r="T30" s="224">
        <v>2.6918721556580594E-2</v>
      </c>
      <c r="U30" s="285">
        <v>1.6095681466938567E-3</v>
      </c>
      <c r="V30" s="224">
        <v>4.3610275597000224E-3</v>
      </c>
      <c r="W30" s="285">
        <v>1.2681877639584931E-2</v>
      </c>
      <c r="X30" s="224">
        <v>0.70678083996666907</v>
      </c>
      <c r="Y30" s="295">
        <v>1</v>
      </c>
      <c r="Z30"/>
    </row>
    <row r="31" spans="2:26" s="222" customFormat="1" ht="15" hidden="1" customHeight="1" outlineLevel="1" x14ac:dyDescent="0.25">
      <c r="B31" s="43" t="s">
        <v>53</v>
      </c>
      <c r="C31" s="285">
        <v>0.36658724453116975</v>
      </c>
      <c r="D31" s="224">
        <v>2.717058642292287E-2</v>
      </c>
      <c r="E31" s="285">
        <v>2.2842764711923591E-2</v>
      </c>
      <c r="F31" s="224">
        <v>8.6005956660162267E-2</v>
      </c>
      <c r="G31" s="285">
        <v>2.7521823970422101E-2</v>
      </c>
      <c r="H31" s="224">
        <v>0.31674643113895451</v>
      </c>
      <c r="I31" s="285">
        <v>1.295060080106809E-2</v>
      </c>
      <c r="J31" s="224">
        <v>3.5645476019307794E-2</v>
      </c>
      <c r="K31" s="285">
        <v>8.7069939406388009E-3</v>
      </c>
      <c r="L31" s="224">
        <v>1.8321865050837014E-3</v>
      </c>
      <c r="M31" s="285">
        <v>2.45044674951217E-3</v>
      </c>
      <c r="N31" s="224">
        <v>4.2764711923590432E-3</v>
      </c>
      <c r="O31" s="285">
        <v>1.478894936838862E-4</v>
      </c>
      <c r="P31" s="224">
        <v>5.9340659340659345E-3</v>
      </c>
      <c r="Q31" s="285">
        <v>4.7776522542877682E-3</v>
      </c>
      <c r="R31" s="224">
        <v>2.1635000513505188E-2</v>
      </c>
      <c r="S31" s="285">
        <v>1.5594125500667556E-2</v>
      </c>
      <c r="T31" s="224">
        <v>2.5706069631303275E-2</v>
      </c>
      <c r="U31" s="285">
        <v>1.6493786587244532E-3</v>
      </c>
      <c r="V31" s="224">
        <v>6.0634692410393345E-3</v>
      </c>
      <c r="W31" s="285">
        <v>1.4462360069836705E-2</v>
      </c>
      <c r="X31" s="224">
        <v>0.63341275546883025</v>
      </c>
      <c r="Y31" s="295">
        <v>1</v>
      </c>
      <c r="Z31"/>
    </row>
    <row r="32" spans="2:26" s="222" customFormat="1" ht="15" hidden="1" customHeight="1" outlineLevel="1" x14ac:dyDescent="0.25">
      <c r="B32" s="43" t="s">
        <v>54</v>
      </c>
      <c r="C32" s="285">
        <v>0.34565015653521786</v>
      </c>
      <c r="D32" s="224">
        <v>3.1755743873711259E-2</v>
      </c>
      <c r="E32" s="285">
        <v>2.7639938405686258E-2</v>
      </c>
      <c r="F32" s="224">
        <v>8.8461263907159832E-2</v>
      </c>
      <c r="G32" s="285">
        <v>2.8319107494314762E-2</v>
      </c>
      <c r="H32" s="224">
        <v>0.32178949837346144</v>
      </c>
      <c r="I32" s="285">
        <v>1.5916623326296897E-2</v>
      </c>
      <c r="J32" s="224">
        <v>2.0507643201680588E-2</v>
      </c>
      <c r="K32" s="285">
        <v>1.1089016020640214E-2</v>
      </c>
      <c r="L32" s="224">
        <v>1.9559253933775916E-3</v>
      </c>
      <c r="M32" s="285">
        <v>2.8329305228378255E-3</v>
      </c>
      <c r="N32" s="224">
        <v>5.9452789590153064E-3</v>
      </c>
      <c r="O32" s="285">
        <v>3.5488114540949004E-4</v>
      </c>
      <c r="P32" s="224">
        <v>8.7537349201007534E-3</v>
      </c>
      <c r="Q32" s="285">
        <v>7.1934816083866161E-3</v>
      </c>
      <c r="R32" s="224">
        <v>2.6244888385800674E-2</v>
      </c>
      <c r="S32" s="285">
        <v>1.8721000193756946E-2</v>
      </c>
      <c r="T32" s="224">
        <v>2.3978951876892956E-2</v>
      </c>
      <c r="U32" s="285">
        <v>2.5718685308124536E-3</v>
      </c>
      <c r="V32" s="224">
        <v>3.883297131377408E-3</v>
      </c>
      <c r="W32" s="285">
        <v>1.7523786214703092E-2</v>
      </c>
      <c r="X32" s="224">
        <v>0.65434984346478209</v>
      </c>
      <c r="Y32" s="295">
        <v>1</v>
      </c>
      <c r="Z32"/>
    </row>
    <row r="33" spans="2:26" s="222" customFormat="1" ht="15" hidden="1" customHeight="1" outlineLevel="1" x14ac:dyDescent="0.25">
      <c r="B33" s="43" t="s">
        <v>55</v>
      </c>
      <c r="C33" s="285">
        <v>0.32362275862248524</v>
      </c>
      <c r="D33" s="224">
        <v>2.1000669126204491E-2</v>
      </c>
      <c r="E33" s="285">
        <v>2.4299435278312239E-2</v>
      </c>
      <c r="F33" s="224">
        <v>0.10526370602187549</v>
      </c>
      <c r="G33" s="285">
        <v>2.2601885529950558E-2</v>
      </c>
      <c r="H33" s="224">
        <v>0.35005975270970074</v>
      </c>
      <c r="I33" s="285">
        <v>1.8360614762954881E-2</v>
      </c>
      <c r="J33" s="224">
        <v>1.8977668889276537E-2</v>
      </c>
      <c r="K33" s="285">
        <v>9.5005506622266537E-3</v>
      </c>
      <c r="L33" s="224">
        <v>1.2887839347224428E-3</v>
      </c>
      <c r="M33" s="285">
        <v>3.2388832622115534E-3</v>
      </c>
      <c r="N33" s="224">
        <v>4.3584329428795338E-3</v>
      </c>
      <c r="O33" s="285">
        <v>6.1445052241312426E-4</v>
      </c>
      <c r="P33" s="224">
        <v>6.2095953218444973E-3</v>
      </c>
      <c r="Q33" s="285">
        <v>4.5042347617572243E-3</v>
      </c>
      <c r="R33" s="224">
        <v>2.6845759900854763E-2</v>
      </c>
      <c r="S33" s="285">
        <v>1.9602533827323781E-2</v>
      </c>
      <c r="T33" s="224">
        <v>2.8134543835577206E-2</v>
      </c>
      <c r="U33" s="285">
        <v>3.2987661521077477E-3</v>
      </c>
      <c r="V33" s="224">
        <v>3.7648112517346512E-3</v>
      </c>
      <c r="W33" s="285">
        <v>1.3952713345813274E-2</v>
      </c>
      <c r="X33" s="224">
        <v>0.67637724137751476</v>
      </c>
      <c r="Y33" s="295">
        <v>1</v>
      </c>
      <c r="Z33"/>
    </row>
    <row r="34" spans="2:26" s="222" customFormat="1" ht="15" hidden="1" customHeight="1" outlineLevel="1" x14ac:dyDescent="0.25">
      <c r="B34" s="43" t="s">
        <v>56</v>
      </c>
      <c r="C34" s="285">
        <v>0.32047853034786977</v>
      </c>
      <c r="D34" s="224">
        <v>3.0091015690434975E-2</v>
      </c>
      <c r="E34" s="285">
        <v>2.0746552012954382E-2</v>
      </c>
      <c r="F34" s="224">
        <v>0.10182031380869953</v>
      </c>
      <c r="G34" s="285">
        <v>3.3156513484840028E-2</v>
      </c>
      <c r="H34" s="224">
        <v>0.34316544754034284</v>
      </c>
      <c r="I34" s="285">
        <v>1.6033837735216931E-2</v>
      </c>
      <c r="J34" s="224">
        <v>2.1148584510581273E-2</v>
      </c>
      <c r="K34" s="285">
        <v>1.8138924563068849E-2</v>
      </c>
      <c r="L34" s="224">
        <v>2.7946842369758222E-3</v>
      </c>
      <c r="M34" s="285">
        <v>4.885811603104584E-3</v>
      </c>
      <c r="N34" s="224">
        <v>7.1332849405326927E-3</v>
      </c>
      <c r="O34" s="285">
        <v>3.3251437824557487E-3</v>
      </c>
      <c r="P34" s="224">
        <v>8.1495337539784461E-3</v>
      </c>
      <c r="Q34" s="285">
        <v>5.5363225194036518E-3</v>
      </c>
      <c r="R34" s="224">
        <v>2.3764587637500698E-2</v>
      </c>
      <c r="S34" s="285">
        <v>1.7253894689820762E-2</v>
      </c>
      <c r="T34" s="224">
        <v>1.7373946060639901E-2</v>
      </c>
      <c r="U34" s="285">
        <v>3.1492545647439836E-3</v>
      </c>
      <c r="V34" s="224">
        <v>3.3056005360433301E-3</v>
      </c>
      <c r="W34" s="285">
        <v>1.668714054386063E-2</v>
      </c>
      <c r="X34" s="224">
        <v>0.67952146965213023</v>
      </c>
      <c r="Y34" s="295">
        <v>1</v>
      </c>
      <c r="Z34"/>
    </row>
    <row r="35" spans="2:26" s="222" customFormat="1" ht="15" customHeight="1" collapsed="1" x14ac:dyDescent="0.25">
      <c r="B35" s="30" t="s">
        <v>64</v>
      </c>
      <c r="C35" s="296">
        <v>0.20987219270847898</v>
      </c>
      <c r="D35" s="296">
        <v>3.218950125273852E-2</v>
      </c>
      <c r="E35" s="296">
        <v>2.8439876467887142E-2</v>
      </c>
      <c r="F35" s="296">
        <v>0.1249719957268427</v>
      </c>
      <c r="G35" s="296">
        <v>3.3154701163663876E-2</v>
      </c>
      <c r="H35" s="296">
        <v>0.30749921588035162</v>
      </c>
      <c r="I35" s="296">
        <v>1.2810038887618051E-2</v>
      </c>
      <c r="J35" s="296">
        <v>2.1548719686742938E-2</v>
      </c>
      <c r="K35" s="296">
        <v>0.1480620032294612</v>
      </c>
      <c r="L35" s="296">
        <v>4.5528799847185102E-2</v>
      </c>
      <c r="M35" s="296">
        <v>2.9069867334704041E-2</v>
      </c>
      <c r="N35" s="296">
        <v>2.9003162419394015E-2</v>
      </c>
      <c r="O35" s="296">
        <v>4.4460173628178043E-2</v>
      </c>
      <c r="P35" s="296">
        <v>7.6660118579778237E-3</v>
      </c>
      <c r="Q35" s="296">
        <v>7.4396194181377403E-3</v>
      </c>
      <c r="R35" s="296">
        <v>1.7123623410999642E-2</v>
      </c>
      <c r="S35" s="296">
        <v>1.5882507714019185E-2</v>
      </c>
      <c r="T35" s="296">
        <v>1.7768437592329878E-2</v>
      </c>
      <c r="U35" s="296">
        <v>2.7012121765443283E-3</v>
      </c>
      <c r="V35" s="296">
        <v>3.1159280894061479E-3</v>
      </c>
      <c r="W35" s="296">
        <v>9.7544147368002591E-3</v>
      </c>
      <c r="X35" s="296">
        <v>0.79012780729152099</v>
      </c>
      <c r="Y35" s="296">
        <v>1</v>
      </c>
      <c r="Z35"/>
    </row>
    <row r="36" spans="2:26" s="222" customFormat="1" ht="15" hidden="1" customHeight="1" outlineLevel="1" x14ac:dyDescent="0.25">
      <c r="B36" s="43" t="s">
        <v>58</v>
      </c>
      <c r="C36" s="285">
        <v>0.25118047024962126</v>
      </c>
      <c r="D36" s="224">
        <v>3.0410936390510727E-2</v>
      </c>
      <c r="E36" s="285">
        <v>2.8122688838366706E-2</v>
      </c>
      <c r="F36" s="224">
        <v>0.11545325632797372</v>
      </c>
      <c r="G36" s="285">
        <v>4.8822268904907089E-2</v>
      </c>
      <c r="H36" s="224">
        <v>0.30643764525420408</v>
      </c>
      <c r="I36" s="285">
        <v>1.2598003788461418E-2</v>
      </c>
      <c r="J36" s="224">
        <v>2.0773326534611326E-2</v>
      </c>
      <c r="K36" s="285">
        <v>9.4890633987850789E-2</v>
      </c>
      <c r="L36" s="224">
        <v>3.1201077119842224E-2</v>
      </c>
      <c r="M36" s="285">
        <v>1.9856763288586786E-2</v>
      </c>
      <c r="N36" s="224">
        <v>2.454071753206391E-2</v>
      </c>
      <c r="O36" s="285">
        <v>1.9292076047357876E-2</v>
      </c>
      <c r="P36" s="224">
        <v>8.5398410026148383E-3</v>
      </c>
      <c r="Q36" s="285">
        <v>7.4104665201570165E-3</v>
      </c>
      <c r="R36" s="224">
        <v>1.9886261875815162E-2</v>
      </c>
      <c r="S36" s="285">
        <v>2.0640582892083634E-2</v>
      </c>
      <c r="T36" s="224">
        <v>1.8893845119774801E-2</v>
      </c>
      <c r="U36" s="285">
        <v>3.6451825646493146E-3</v>
      </c>
      <c r="V36" s="224">
        <v>3.5377234254602308E-3</v>
      </c>
      <c r="W36" s="285">
        <v>8.7568663229378903E-3</v>
      </c>
      <c r="X36" s="224">
        <v>0.74881952975037869</v>
      </c>
      <c r="Y36" s="295">
        <v>1</v>
      </c>
      <c r="Z36"/>
    </row>
    <row r="37" spans="2:26" s="222" customFormat="1" ht="15" hidden="1" customHeight="1" outlineLevel="1" x14ac:dyDescent="0.25">
      <c r="B37" s="43" t="s">
        <v>59</v>
      </c>
      <c r="C37" s="285">
        <v>0.17486703298638628</v>
      </c>
      <c r="D37" s="224">
        <v>3.6376604850213982E-2</v>
      </c>
      <c r="E37" s="285">
        <v>2.852186470826509E-2</v>
      </c>
      <c r="F37" s="224">
        <v>0.12832417534034271</v>
      </c>
      <c r="G37" s="285">
        <v>3.9110794103661438E-2</v>
      </c>
      <c r="H37" s="224">
        <v>0.29375803525827299</v>
      </c>
      <c r="I37" s="285">
        <v>1.3292298480125394E-2</v>
      </c>
      <c r="J37" s="224">
        <v>2.3669889575738363E-2</v>
      </c>
      <c r="K37" s="285">
        <v>0.1833601909089308</v>
      </c>
      <c r="L37" s="224">
        <v>5.712518271957169E-2</v>
      </c>
      <c r="M37" s="285">
        <v>3.5480618516757365E-2</v>
      </c>
      <c r="N37" s="224">
        <v>3.7424490586639894E-2</v>
      </c>
      <c r="O37" s="285">
        <v>5.3329899085961856E-2</v>
      </c>
      <c r="P37" s="224">
        <v>6.7914443211637698E-3</v>
      </c>
      <c r="Q37" s="285">
        <v>6.0649689156584072E-3</v>
      </c>
      <c r="R37" s="224">
        <v>1.66208767017136E-2</v>
      </c>
      <c r="S37" s="285">
        <v>1.6446962892516861E-2</v>
      </c>
      <c r="T37" s="224">
        <v>1.9348461633292825E-2</v>
      </c>
      <c r="U37" s="285">
        <v>2.8772828939257851E-3</v>
      </c>
      <c r="V37" s="224">
        <v>3.0886211937091635E-3</v>
      </c>
      <c r="W37" s="285">
        <v>7.4804952360824923E-3</v>
      </c>
      <c r="X37" s="224">
        <v>0.82513296701361372</v>
      </c>
      <c r="Y37" s="295">
        <v>1</v>
      </c>
      <c r="Z37"/>
    </row>
    <row r="38" spans="2:26" s="222" customFormat="1" ht="15" hidden="1" customHeight="1" outlineLevel="1" x14ac:dyDescent="0.25">
      <c r="B38" s="43" t="s">
        <v>60</v>
      </c>
      <c r="C38" s="285">
        <v>0.170993872551954</v>
      </c>
      <c r="D38" s="224">
        <v>3.8040940643489798E-2</v>
      </c>
      <c r="E38" s="285">
        <v>2.8417566787747019E-2</v>
      </c>
      <c r="F38" s="224">
        <v>0.12627236135421629</v>
      </c>
      <c r="G38" s="285">
        <v>4.4295295585316155E-2</v>
      </c>
      <c r="H38" s="224">
        <v>0.29143330563730008</v>
      </c>
      <c r="I38" s="285">
        <v>1.3145638832552337E-2</v>
      </c>
      <c r="J38" s="224">
        <v>2.7974589887196533E-2</v>
      </c>
      <c r="K38" s="285">
        <v>0.18656750369346956</v>
      </c>
      <c r="L38" s="224">
        <v>5.3264979204030373E-2</v>
      </c>
      <c r="M38" s="285">
        <v>3.7430350861649933E-2</v>
      </c>
      <c r="N38" s="224">
        <v>4.0512033407641708E-2</v>
      </c>
      <c r="O38" s="285">
        <v>5.5360140220147548E-2</v>
      </c>
      <c r="P38" s="224">
        <v>8.6105131588084163E-3</v>
      </c>
      <c r="Q38" s="285">
        <v>8.4979730813712646E-3</v>
      </c>
      <c r="R38" s="224">
        <v>1.0607500915884673E-2</v>
      </c>
      <c r="S38" s="285">
        <v>1.4400340972489937E-2</v>
      </c>
      <c r="T38" s="224">
        <v>1.8655313687507332E-2</v>
      </c>
      <c r="U38" s="285">
        <v>2.5812383718563604E-3</v>
      </c>
      <c r="V38" s="224">
        <v>2.408836551101576E-3</v>
      </c>
      <c r="W38" s="285">
        <v>7.0972082877386392E-3</v>
      </c>
      <c r="X38" s="224">
        <v>0.82900612744804603</v>
      </c>
      <c r="Y38" s="295">
        <v>1</v>
      </c>
      <c r="Z38"/>
    </row>
    <row r="39" spans="2:26" s="222" customFormat="1" ht="15" hidden="1" customHeight="1" outlineLevel="1" x14ac:dyDescent="0.25">
      <c r="B39" s="43" t="s">
        <v>61</v>
      </c>
      <c r="C39" s="285">
        <v>0.18131808278867104</v>
      </c>
      <c r="D39" s="224">
        <v>2.7738873327108622E-2</v>
      </c>
      <c r="E39" s="285">
        <v>3.2430750077808899E-2</v>
      </c>
      <c r="F39" s="224">
        <v>0.13640159767610749</v>
      </c>
      <c r="G39" s="285">
        <v>2.9691876750700279E-2</v>
      </c>
      <c r="H39" s="224">
        <v>0.28508403361344536</v>
      </c>
      <c r="I39" s="285">
        <v>1.4934121796866895E-2</v>
      </c>
      <c r="J39" s="224">
        <v>3.3354082373690218E-2</v>
      </c>
      <c r="K39" s="285">
        <v>0.17921205519244734</v>
      </c>
      <c r="L39" s="224">
        <v>5.2552131963896673E-2</v>
      </c>
      <c r="M39" s="285">
        <v>3.3530449216723726E-2</v>
      </c>
      <c r="N39" s="224">
        <v>3.1097624234879138E-2</v>
      </c>
      <c r="O39" s="285">
        <v>6.2031849776947819E-2</v>
      </c>
      <c r="P39" s="224">
        <v>6.5411349725075212E-3</v>
      </c>
      <c r="Q39" s="285">
        <v>9.0336134453781521E-3</v>
      </c>
      <c r="R39" s="224">
        <v>2.012138188608777E-2</v>
      </c>
      <c r="S39" s="285">
        <v>1.5896358543417366E-2</v>
      </c>
      <c r="T39" s="224">
        <v>1.4210499014420582E-2</v>
      </c>
      <c r="U39" s="285">
        <v>2.0074696545284779E-3</v>
      </c>
      <c r="V39" s="224">
        <v>2.814088598402324E-3</v>
      </c>
      <c r="W39" s="285">
        <v>9.2099802884116604E-3</v>
      </c>
      <c r="X39" s="224">
        <v>0.81868191721132899</v>
      </c>
      <c r="Y39" s="295">
        <v>1</v>
      </c>
      <c r="Z39"/>
    </row>
    <row r="40" spans="2:26" ht="15" customHeight="1" collapsed="1" x14ac:dyDescent="0.25">
      <c r="B40" s="145">
        <v>2011</v>
      </c>
      <c r="C40" s="233">
        <v>0.25237417985300192</v>
      </c>
      <c r="D40" s="233">
        <v>2.9869173751497762E-2</v>
      </c>
      <c r="E40" s="233">
        <v>2.7277802830625076E-2</v>
      </c>
      <c r="F40" s="233">
        <v>0.11419783291471285</v>
      </c>
      <c r="G40" s="233">
        <v>3.1279583380731342E-2</v>
      </c>
      <c r="H40" s="233">
        <v>0.32136623307261364</v>
      </c>
      <c r="I40" s="233">
        <v>1.4356605738185107E-2</v>
      </c>
      <c r="J40" s="233">
        <v>2.281363737046779E-2</v>
      </c>
      <c r="K40" s="233">
        <v>9.2652168916610447E-2</v>
      </c>
      <c r="L40" s="233">
        <v>3.017943286339704E-2</v>
      </c>
      <c r="M40" s="233">
        <v>1.8499659800205535E-2</v>
      </c>
      <c r="N40" s="233">
        <v>1.8562254236897269E-2</v>
      </c>
      <c r="O40" s="233">
        <v>2.5410822016110605E-2</v>
      </c>
      <c r="P40" s="233">
        <v>8.0188705754405398E-3</v>
      </c>
      <c r="Q40" s="233">
        <v>6.650125973726227E-3</v>
      </c>
      <c r="R40" s="233">
        <v>2.1662326075156346E-2</v>
      </c>
      <c r="S40" s="233">
        <v>1.8212655587386776E-2</v>
      </c>
      <c r="T40" s="233">
        <v>2.1171066332080348E-2</v>
      </c>
      <c r="U40" s="233">
        <v>2.5498996841790914E-3</v>
      </c>
      <c r="V40" s="233">
        <v>3.620787786837068E-3</v>
      </c>
      <c r="W40" s="233">
        <v>1.192705015674771E-2</v>
      </c>
      <c r="X40" s="233">
        <v>0.74762582014699808</v>
      </c>
      <c r="Y40" s="233">
        <v>1</v>
      </c>
    </row>
    <row r="41" spans="2:26" hidden="1" outlineLevel="1" x14ac:dyDescent="0.25">
      <c r="B41" s="43" t="s">
        <v>49</v>
      </c>
      <c r="C41" s="285">
        <v>0.22817629890521285</v>
      </c>
      <c r="D41" s="224">
        <v>3.129441030503799E-2</v>
      </c>
      <c r="E41" s="285">
        <v>2.9341280494563009E-2</v>
      </c>
      <c r="F41" s="224">
        <v>0.12377867812765538</v>
      </c>
      <c r="G41" s="285">
        <v>2.4144428161521125E-2</v>
      </c>
      <c r="H41" s="224">
        <v>0.30845165818996834</v>
      </c>
      <c r="I41" s="285">
        <v>9.410982352868736E-3</v>
      </c>
      <c r="J41" s="224">
        <v>1.9826853687671637E-2</v>
      </c>
      <c r="K41" s="285">
        <v>0.14860781005627871</v>
      </c>
      <c r="L41" s="224">
        <v>4.3350615125056953E-2</v>
      </c>
      <c r="M41" s="285">
        <v>2.6991613610334593E-2</v>
      </c>
      <c r="N41" s="224">
        <v>2.7321650677930617E-2</v>
      </c>
      <c r="O41" s="285">
        <v>5.0943930642956541E-2</v>
      </c>
      <c r="P41" s="224">
        <v>5.4012782778961365E-3</v>
      </c>
      <c r="Q41" s="285">
        <v>6.8470376710220065E-3</v>
      </c>
      <c r="R41" s="224">
        <v>1.6253094097508712E-2</v>
      </c>
      <c r="S41" s="285">
        <v>1.3460093838897578E-2</v>
      </c>
      <c r="T41" s="224">
        <v>1.782692757656737E-2</v>
      </c>
      <c r="U41" s="285">
        <v>3.0540743568587369E-3</v>
      </c>
      <c r="V41" s="224">
        <v>3.8151299828824057E-3</v>
      </c>
      <c r="W41" s="285">
        <v>1.0309963917589251E-2</v>
      </c>
      <c r="X41" s="224">
        <v>0.77182370109478715</v>
      </c>
      <c r="Y41" s="295">
        <v>1</v>
      </c>
    </row>
    <row r="42" spans="2:26" hidden="1" outlineLevel="1" x14ac:dyDescent="0.25">
      <c r="B42" s="43" t="s">
        <v>50</v>
      </c>
      <c r="C42" s="285">
        <v>0.20248387072375637</v>
      </c>
      <c r="D42" s="224">
        <v>2.8708725062336279E-2</v>
      </c>
      <c r="E42" s="285">
        <v>2.9765101263365429E-2</v>
      </c>
      <c r="F42" s="224">
        <v>0.13644901283030667</v>
      </c>
      <c r="G42" s="285">
        <v>1.9846762421244508E-2</v>
      </c>
      <c r="H42" s="224">
        <v>0.30873161741533234</v>
      </c>
      <c r="I42" s="285">
        <v>1.2106726771699203E-2</v>
      </c>
      <c r="J42" s="224">
        <v>1.5817909988679883E-2</v>
      </c>
      <c r="K42" s="285">
        <v>0.1625331850876994</v>
      </c>
      <c r="L42" s="224">
        <v>5.519376561558495E-2</v>
      </c>
      <c r="M42" s="285">
        <v>3.2982132367215526E-2</v>
      </c>
      <c r="N42" s="224">
        <v>2.5461439747478186E-2</v>
      </c>
      <c r="O42" s="285">
        <v>4.8895847357420731E-2</v>
      </c>
      <c r="P42" s="224">
        <v>7.9745057848572623E-3</v>
      </c>
      <c r="Q42" s="285">
        <v>8.6577467167878088E-3</v>
      </c>
      <c r="R42" s="224">
        <v>1.661964658039174E-2</v>
      </c>
      <c r="S42" s="285">
        <v>1.4574966153101434E-2</v>
      </c>
      <c r="T42" s="224">
        <v>1.7227251984802301E-2</v>
      </c>
      <c r="U42" s="285">
        <v>2.1354430603142908E-3</v>
      </c>
      <c r="V42" s="224">
        <v>2.6422010946982018E-3</v>
      </c>
      <c r="W42" s="285">
        <v>1.3725327060626917E-2</v>
      </c>
      <c r="X42" s="224">
        <v>0.7975161292762436</v>
      </c>
      <c r="Y42" s="295">
        <v>1</v>
      </c>
    </row>
    <row r="43" spans="2:26" hidden="1" outlineLevel="1" x14ac:dyDescent="0.25">
      <c r="B43" s="43" t="s">
        <v>51</v>
      </c>
      <c r="C43" s="285">
        <v>0.25378510955773315</v>
      </c>
      <c r="D43" s="224">
        <v>3.2093577825081238E-2</v>
      </c>
      <c r="E43" s="285">
        <v>2.3117707970581654E-2</v>
      </c>
      <c r="F43" s="224">
        <v>0.11108215503900998</v>
      </c>
      <c r="G43" s="285">
        <v>2.2725647879300842E-2</v>
      </c>
      <c r="H43" s="224">
        <v>0.35644258510586774</v>
      </c>
      <c r="I43" s="285">
        <v>1.4151063059406329E-2</v>
      </c>
      <c r="J43" s="224">
        <v>1.0343467702320305E-2</v>
      </c>
      <c r="K43" s="285">
        <v>9.0748073716522104E-2</v>
      </c>
      <c r="L43" s="224">
        <v>2.8565037003553909E-2</v>
      </c>
      <c r="M43" s="285">
        <v>1.8786597079844192E-2</v>
      </c>
      <c r="N43" s="224">
        <v>1.6932383471669046E-2</v>
      </c>
      <c r="O43" s="285">
        <v>2.6464056161454957E-2</v>
      </c>
      <c r="P43" s="224">
        <v>9.5547350480965475E-3</v>
      </c>
      <c r="Q43" s="285">
        <v>5.9154949066781669E-3</v>
      </c>
      <c r="R43" s="224">
        <v>1.9513061366629229E-2</v>
      </c>
      <c r="S43" s="285">
        <v>1.496285807194072E-2</v>
      </c>
      <c r="T43" s="224">
        <v>1.763117292848132E-2</v>
      </c>
      <c r="U43" s="285">
        <v>2.4030977359682845E-3</v>
      </c>
      <c r="V43" s="224">
        <v>3.4109227941430836E-3</v>
      </c>
      <c r="W43" s="285">
        <v>1.2119269292239285E-2</v>
      </c>
      <c r="X43" s="224">
        <v>0.74621489044226685</v>
      </c>
      <c r="Y43" s="295">
        <v>1</v>
      </c>
    </row>
    <row r="44" spans="2:26" hidden="1" outlineLevel="1" x14ac:dyDescent="0.25">
      <c r="B44" s="43" t="s">
        <v>52</v>
      </c>
      <c r="C44" s="285">
        <v>0.35542369106312538</v>
      </c>
      <c r="D44" s="224">
        <v>2.5374443524814876E-2</v>
      </c>
      <c r="E44" s="285">
        <v>2.6969282844753389E-2</v>
      </c>
      <c r="F44" s="224">
        <v>0.11530413310858931</v>
      </c>
      <c r="G44" s="285">
        <v>1.7279259114644199E-2</v>
      </c>
      <c r="H44" s="224">
        <v>0.3160476581984365</v>
      </c>
      <c r="I44" s="285">
        <v>1.35836314491315E-2</v>
      </c>
      <c r="J44" s="224">
        <v>1.7864950106276794E-2</v>
      </c>
      <c r="K44" s="285">
        <v>1.1727568447478916E-2</v>
      </c>
      <c r="L44" s="224">
        <v>4.8587604798816519E-3</v>
      </c>
      <c r="M44" s="285">
        <v>3.2941681125626594E-3</v>
      </c>
      <c r="N44" s="224">
        <v>2.9559521878170774E-3</v>
      </c>
      <c r="O44" s="285">
        <v>6.1868766721752779E-4</v>
      </c>
      <c r="P44" s="224">
        <v>6.8468101838739751E-3</v>
      </c>
      <c r="Q44" s="285">
        <v>5.9119043756341548E-3</v>
      </c>
      <c r="R44" s="224">
        <v>2.0199464903910933E-2</v>
      </c>
      <c r="S44" s="285">
        <v>2.2099523473010096E-2</v>
      </c>
      <c r="T44" s="224">
        <v>2.2993183436768747E-2</v>
      </c>
      <c r="U44" s="285">
        <v>2.565491526728682E-3</v>
      </c>
      <c r="V44" s="224">
        <v>4.6855279330607442E-3</v>
      </c>
      <c r="W44" s="285">
        <v>1.5123476309761791E-2</v>
      </c>
      <c r="X44" s="224">
        <v>0.64457630893687456</v>
      </c>
      <c r="Y44" s="295">
        <v>1</v>
      </c>
    </row>
    <row r="45" spans="2:26" hidden="1" outlineLevel="1" x14ac:dyDescent="0.25">
      <c r="B45" s="43" t="s">
        <v>53</v>
      </c>
      <c r="C45" s="285">
        <v>0.43676026122210326</v>
      </c>
      <c r="D45" s="224">
        <v>2.9101586851190245E-2</v>
      </c>
      <c r="E45" s="285">
        <v>2.1923997953559558E-2</v>
      </c>
      <c r="F45" s="224">
        <v>7.9490883451777516E-2</v>
      </c>
      <c r="G45" s="285">
        <v>2.0943770179579449E-2</v>
      </c>
      <c r="H45" s="224">
        <v>0.26786873546317913</v>
      </c>
      <c r="I45" s="285">
        <v>1.0337533695329731E-2</v>
      </c>
      <c r="J45" s="224">
        <v>3.2697904978095348E-2</v>
      </c>
      <c r="K45" s="285">
        <v>9.6066621094673659E-3</v>
      </c>
      <c r="L45" s="224">
        <v>3.127700463028646E-3</v>
      </c>
      <c r="M45" s="285">
        <v>3.1577951753876845E-3</v>
      </c>
      <c r="N45" s="224">
        <v>2.5172077266024358E-3</v>
      </c>
      <c r="O45" s="285">
        <v>8.0395874444860033E-4</v>
      </c>
      <c r="P45" s="224">
        <v>4.0090456106862023E-3</v>
      </c>
      <c r="Q45" s="285">
        <v>4.4647655406945003E-3</v>
      </c>
      <c r="R45" s="224">
        <v>1.9333703068370886E-2</v>
      </c>
      <c r="S45" s="285">
        <v>1.6111419223642405E-2</v>
      </c>
      <c r="T45" s="224">
        <v>2.9802363724693571E-2</v>
      </c>
      <c r="U45" s="285">
        <v>1.6358625789448793E-3</v>
      </c>
      <c r="V45" s="224">
        <v>4.8430990674938413E-3</v>
      </c>
      <c r="W45" s="285">
        <v>1.1068405281192094E-2</v>
      </c>
      <c r="X45" s="224">
        <v>0.56323973877789668</v>
      </c>
      <c r="Y45" s="295">
        <v>1</v>
      </c>
    </row>
    <row r="46" spans="2:26" hidden="1" outlineLevel="1" x14ac:dyDescent="0.25">
      <c r="B46" s="43" t="s">
        <v>54</v>
      </c>
      <c r="C46" s="285">
        <v>0.3853928675106757</v>
      </c>
      <c r="D46" s="224">
        <v>3.189520873821907E-2</v>
      </c>
      <c r="E46" s="285">
        <v>2.7305826587392164E-2</v>
      </c>
      <c r="F46" s="224">
        <v>8.5666989467246088E-2</v>
      </c>
      <c r="G46" s="285">
        <v>2.2718660458849575E-2</v>
      </c>
      <c r="H46" s="224">
        <v>0.30195962850602426</v>
      </c>
      <c r="I46" s="285">
        <v>1.4169246485942663E-2</v>
      </c>
      <c r="J46" s="224">
        <v>1.8392984959856758E-2</v>
      </c>
      <c r="K46" s="285">
        <v>1.3535464112627116E-2</v>
      </c>
      <c r="L46" s="224">
        <v>4.3788600338165E-3</v>
      </c>
      <c r="M46" s="285">
        <v>4.6026782845328294E-3</v>
      </c>
      <c r="N46" s="224">
        <v>3.7295655045107134E-3</v>
      </c>
      <c r="O46" s="285">
        <v>8.2436028976707394E-4</v>
      </c>
      <c r="P46" s="224">
        <v>7.1112155103831721E-3</v>
      </c>
      <c r="Q46" s="285">
        <v>5.9500198333994449E-3</v>
      </c>
      <c r="R46" s="224">
        <v>2.237739302706428E-2</v>
      </c>
      <c r="S46" s="285">
        <v>2.167048191836617E-2</v>
      </c>
      <c r="T46" s="224">
        <v>2.380007933359778E-2</v>
      </c>
      <c r="U46" s="285">
        <v>3.3373295601860573E-3</v>
      </c>
      <c r="V46" s="224">
        <v>4.6647269084937916E-3</v>
      </c>
      <c r="W46" s="285">
        <v>1.0051877081675934E-2</v>
      </c>
      <c r="X46" s="224">
        <v>0.6146071324893243</v>
      </c>
      <c r="Y46" s="295">
        <v>1</v>
      </c>
    </row>
    <row r="47" spans="2:26" hidden="1" outlineLevel="1" x14ac:dyDescent="0.25">
      <c r="B47" s="43" t="s">
        <v>55</v>
      </c>
      <c r="C47" s="285">
        <v>0.38491183993300315</v>
      </c>
      <c r="D47" s="224">
        <v>1.8504145963519788E-2</v>
      </c>
      <c r="E47" s="285">
        <v>2.3774280357280974E-2</v>
      </c>
      <c r="F47" s="224">
        <v>9.2496726169044363E-2</v>
      </c>
      <c r="G47" s="285">
        <v>1.618379326991036E-2</v>
      </c>
      <c r="H47" s="224">
        <v>0.32066474104063819</v>
      </c>
      <c r="I47" s="285">
        <v>1.5906417775501877E-2</v>
      </c>
      <c r="J47" s="224">
        <v>1.5735725163558194E-2</v>
      </c>
      <c r="K47" s="285">
        <v>1.2639254500017336E-2</v>
      </c>
      <c r="L47" s="224">
        <v>4.2966530912698728E-3</v>
      </c>
      <c r="M47" s="285">
        <v>3.2724974196077805E-3</v>
      </c>
      <c r="N47" s="224">
        <v>3.9766044438754693E-3</v>
      </c>
      <c r="O47" s="285">
        <v>1.0934995452642135E-3</v>
      </c>
      <c r="P47" s="224">
        <v>5.206124664282304E-3</v>
      </c>
      <c r="Q47" s="285">
        <v>4.6327041710339974E-3</v>
      </c>
      <c r="R47" s="224">
        <v>1.8474808170841968E-2</v>
      </c>
      <c r="S47" s="285">
        <v>2.1360580141514842E-2</v>
      </c>
      <c r="T47" s="224">
        <v>2.0336424469852749E-2</v>
      </c>
      <c r="U47" s="285">
        <v>3.3445083652715213E-3</v>
      </c>
      <c r="V47" s="224">
        <v>4.5153530003227155E-3</v>
      </c>
      <c r="W47" s="285">
        <v>2.1312572844405683E-2</v>
      </c>
      <c r="X47" s="224">
        <v>0.61508816006699685</v>
      </c>
      <c r="Y47" s="295">
        <v>1</v>
      </c>
    </row>
    <row r="48" spans="2:26" hidden="1" outlineLevel="1" x14ac:dyDescent="0.25">
      <c r="B48" s="43" t="s">
        <v>56</v>
      </c>
      <c r="C48" s="285">
        <v>0.38632205636913675</v>
      </c>
      <c r="D48" s="224">
        <v>3.6950209938084178E-2</v>
      </c>
      <c r="E48" s="285">
        <v>2.4414816619014273E-2</v>
      </c>
      <c r="F48" s="224">
        <v>0.10670445644442107</v>
      </c>
      <c r="G48" s="285">
        <v>2.2496727069419343E-2</v>
      </c>
      <c r="H48" s="224">
        <v>0.30300279271624175</v>
      </c>
      <c r="I48" s="285">
        <v>1.5707298981170615E-2</v>
      </c>
      <c r="J48" s="224">
        <v>1.4497767764470782E-2</v>
      </c>
      <c r="K48" s="285">
        <v>1.1087830787413126E-2</v>
      </c>
      <c r="L48" s="224">
        <v>2.9504811830709915E-3</v>
      </c>
      <c r="M48" s="285">
        <v>2.8757504213984615E-3</v>
      </c>
      <c r="N48" s="224">
        <v>4.6333072236968481E-3</v>
      </c>
      <c r="O48" s="285">
        <v>6.2829195924682466E-4</v>
      </c>
      <c r="P48" s="224">
        <v>6.4794338176071206E-3</v>
      </c>
      <c r="Q48" s="285">
        <v>4.1904582656374116E-3</v>
      </c>
      <c r="R48" s="224">
        <v>1.56021223536315E-2</v>
      </c>
      <c r="S48" s="285">
        <v>1.2327807869979546E-2</v>
      </c>
      <c r="T48" s="224">
        <v>2.1027022089859588E-2</v>
      </c>
      <c r="U48" s="285">
        <v>2.4937931950721982E-3</v>
      </c>
      <c r="V48" s="224">
        <v>4.3205451470673716E-3</v>
      </c>
      <c r="W48" s="285">
        <v>1.2374860571773361E-2</v>
      </c>
      <c r="X48" s="224">
        <v>0.61367794363086325</v>
      </c>
      <c r="Y48" s="295">
        <v>1</v>
      </c>
    </row>
    <row r="49" spans="2:26" s="222" customFormat="1" ht="15" customHeight="1" collapsed="1" x14ac:dyDescent="0.25">
      <c r="B49" s="30" t="s">
        <v>65</v>
      </c>
      <c r="C49" s="296">
        <v>0.25207940102723653</v>
      </c>
      <c r="D49" s="296">
        <v>2.8988071131670786E-2</v>
      </c>
      <c r="E49" s="296">
        <v>2.751980712632553E-2</v>
      </c>
      <c r="F49" s="296">
        <v>0.12263019923359324</v>
      </c>
      <c r="G49" s="296">
        <v>2.3431914510995348E-2</v>
      </c>
      <c r="H49" s="296">
        <v>0.3137219999093529</v>
      </c>
      <c r="I49" s="296">
        <v>1.4910719898943084E-2</v>
      </c>
      <c r="J49" s="296">
        <v>1.732054429208256E-2</v>
      </c>
      <c r="K49" s="296">
        <v>0.12713550720717692</v>
      </c>
      <c r="L49" s="296">
        <v>3.8925261451143396E-2</v>
      </c>
      <c r="M49" s="296">
        <v>2.5793491244511829E-2</v>
      </c>
      <c r="N49" s="296">
        <v>2.5865131708800518E-2</v>
      </c>
      <c r="O49" s="296">
        <v>3.6551622802721166E-2</v>
      </c>
      <c r="P49" s="296">
        <v>6.6530598519527872E-3</v>
      </c>
      <c r="Q49" s="296">
        <v>6.9871383435847426E-3</v>
      </c>
      <c r="R49" s="296">
        <v>1.3509710207011701E-2</v>
      </c>
      <c r="S49" s="296">
        <v>1.4411064211786758E-2</v>
      </c>
      <c r="T49" s="296">
        <v>1.4015579607907353E-2</v>
      </c>
      <c r="U49" s="296">
        <v>2.7566958248229825E-3</v>
      </c>
      <c r="V49" s="296">
        <v>3.7651450134581731E-3</v>
      </c>
      <c r="W49" s="296">
        <v>1.0163442602098626E-2</v>
      </c>
      <c r="X49" s="296">
        <v>0.74792059897276342</v>
      </c>
      <c r="Y49" s="296">
        <v>1</v>
      </c>
      <c r="Z49"/>
    </row>
    <row r="50" spans="2:26" hidden="1" outlineLevel="1" x14ac:dyDescent="0.25">
      <c r="B50" s="43" t="s">
        <v>58</v>
      </c>
      <c r="C50" s="285">
        <v>0.31465226518107958</v>
      </c>
      <c r="D50" s="224">
        <v>2.7873690388570321E-2</v>
      </c>
      <c r="E50" s="285">
        <v>3.0642600029819028E-2</v>
      </c>
      <c r="F50" s="224">
        <v>0.10697457572967869</v>
      </c>
      <c r="G50" s="285">
        <v>3.205308733424999E-2</v>
      </c>
      <c r="H50" s="224">
        <v>0.32879027047750675</v>
      </c>
      <c r="I50" s="285">
        <v>1.4045708308385536E-2</v>
      </c>
      <c r="J50" s="224">
        <v>1.2630487825080642E-2</v>
      </c>
      <c r="K50" s="285">
        <v>5.2945338883774423E-2</v>
      </c>
      <c r="L50" s="224">
        <v>2.0870952244591751E-2</v>
      </c>
      <c r="M50" s="285">
        <v>8.0629702117387576E-3</v>
      </c>
      <c r="N50" s="224">
        <v>1.0720650149450122E-2</v>
      </c>
      <c r="O50" s="285">
        <v>1.3290766277993795E-2</v>
      </c>
      <c r="P50" s="224">
        <v>6.6524829073077918E-3</v>
      </c>
      <c r="Q50" s="285">
        <v>5.8762415719833677E-3</v>
      </c>
      <c r="R50" s="224">
        <v>1.6450163176341678E-2</v>
      </c>
      <c r="S50" s="285">
        <v>1.3674153766782077E-2</v>
      </c>
      <c r="T50" s="224">
        <v>1.4916613221188549E-2</v>
      </c>
      <c r="U50" s="285">
        <v>3.0978655729868017E-3</v>
      </c>
      <c r="V50" s="224">
        <v>3.3960558420443546E-3</v>
      </c>
      <c r="W50" s="285">
        <v>1.5328399783220408E-2</v>
      </c>
      <c r="X50" s="224">
        <v>0.68534773481892042</v>
      </c>
      <c r="Y50" s="295">
        <v>1</v>
      </c>
    </row>
    <row r="51" spans="2:26" hidden="1" outlineLevel="1" x14ac:dyDescent="0.25">
      <c r="B51" s="43" t="s">
        <v>59</v>
      </c>
      <c r="C51" s="285">
        <v>0.2504197981506624</v>
      </c>
      <c r="D51" s="224">
        <v>2.7114385413034393E-2</v>
      </c>
      <c r="E51" s="285">
        <v>2.108264644711038E-2</v>
      </c>
      <c r="F51" s="224">
        <v>0.12401047578772434</v>
      </c>
      <c r="G51" s="285">
        <v>2.292011346296997E-2</v>
      </c>
      <c r="H51" s="224">
        <v>0.30999774953568715</v>
      </c>
      <c r="I51" s="285">
        <v>1.6129151921179342E-2</v>
      </c>
      <c r="J51" s="224">
        <v>1.7051594985668748E-2</v>
      </c>
      <c r="K51" s="285">
        <v>0.14201171725265296</v>
      </c>
      <c r="L51" s="224">
        <v>4.2741510679813334E-2</v>
      </c>
      <c r="M51" s="285">
        <v>2.9278293406139563E-2</v>
      </c>
      <c r="N51" s="224">
        <v>3.0287292790353176E-2</v>
      </c>
      <c r="O51" s="285">
        <v>3.970462037634688E-2</v>
      </c>
      <c r="P51" s="224">
        <v>5.7250822903296807E-3</v>
      </c>
      <c r="Q51" s="285">
        <v>6.5856994121589376E-3</v>
      </c>
      <c r="R51" s="224">
        <v>1.1554032164328409E-2</v>
      </c>
      <c r="S51" s="285">
        <v>1.3539881442572356E-2</v>
      </c>
      <c r="T51" s="224">
        <v>1.3762454836148887E-2</v>
      </c>
      <c r="U51" s="285">
        <v>3.1432309248419108E-3</v>
      </c>
      <c r="V51" s="224">
        <v>3.479564052913115E-3</v>
      </c>
      <c r="W51" s="285">
        <v>1.1472421920017014E-2</v>
      </c>
      <c r="X51" s="224">
        <v>0.7495802018493376</v>
      </c>
      <c r="Y51" s="295">
        <v>1</v>
      </c>
    </row>
    <row r="52" spans="2:26" hidden="1" outlineLevel="1" x14ac:dyDescent="0.25">
      <c r="B52" s="43" t="s">
        <v>60</v>
      </c>
      <c r="C52" s="285">
        <v>0.22192035113260289</v>
      </c>
      <c r="D52" s="224">
        <v>3.3825196794994954E-2</v>
      </c>
      <c r="E52" s="285">
        <v>2.7566182380049088E-2</v>
      </c>
      <c r="F52" s="224">
        <v>0.12502604540153214</v>
      </c>
      <c r="G52" s="285">
        <v>2.9958300297391129E-2</v>
      </c>
      <c r="H52" s="224">
        <v>0.30426170419459503</v>
      </c>
      <c r="I52" s="285">
        <v>1.7210260129293432E-2</v>
      </c>
      <c r="J52" s="224">
        <v>2.2892893190852585E-2</v>
      </c>
      <c r="K52" s="285">
        <v>0.15157747187773138</v>
      </c>
      <c r="L52" s="224">
        <v>4.3309781976311537E-2</v>
      </c>
      <c r="M52" s="285">
        <v>3.15034352869865E-2</v>
      </c>
      <c r="N52" s="224">
        <v>3.55435167921807E-2</v>
      </c>
      <c r="O52" s="285">
        <v>4.1220737822252648E-2</v>
      </c>
      <c r="P52" s="224">
        <v>6.3916091863822468E-3</v>
      </c>
      <c r="Q52" s="285">
        <v>7.5227237672068773E-3</v>
      </c>
      <c r="R52" s="224">
        <v>9.7335386297277473E-3</v>
      </c>
      <c r="S52" s="285">
        <v>1.3862918654460732E-2</v>
      </c>
      <c r="T52" s="224">
        <v>1.3827740449793936E-2</v>
      </c>
      <c r="U52" s="285">
        <v>2.0782200910844898E-3</v>
      </c>
      <c r="V52" s="224">
        <v>3.6504152381158553E-3</v>
      </c>
      <c r="W52" s="285">
        <v>8.6944285841855026E-3</v>
      </c>
      <c r="X52" s="224">
        <v>0.77807964886739711</v>
      </c>
      <c r="Y52" s="295">
        <v>1</v>
      </c>
    </row>
    <row r="53" spans="2:26" hidden="1" outlineLevel="1" x14ac:dyDescent="0.25">
      <c r="B53" s="43" t="s">
        <v>61</v>
      </c>
      <c r="C53" s="285">
        <v>0.20069224067790403</v>
      </c>
      <c r="D53" s="224">
        <v>2.7582363821398767E-2</v>
      </c>
      <c r="E53" s="285">
        <v>2.9785185630904387E-2</v>
      </c>
      <c r="F53" s="224">
        <v>0.13462328346026156</v>
      </c>
      <c r="G53" s="285">
        <v>2.358746013598893E-2</v>
      </c>
      <c r="H53" s="224">
        <v>0.30038170035867801</v>
      </c>
      <c r="I53" s="285">
        <v>1.6978994707472064E-2</v>
      </c>
      <c r="J53" s="224">
        <v>2.5544361220917911E-2</v>
      </c>
      <c r="K53" s="285">
        <v>0.16527704016094727</v>
      </c>
      <c r="L53" s="224">
        <v>4.9908826199452173E-2</v>
      </c>
      <c r="M53" s="285">
        <v>3.490504582235629E-2</v>
      </c>
      <c r="N53" s="224">
        <v>3.3214994885372162E-2</v>
      </c>
      <c r="O53" s="285">
        <v>4.7248173253766644E-2</v>
      </c>
      <c r="P53" s="224">
        <v>5.8026826288402221E-3</v>
      </c>
      <c r="Q53" s="285">
        <v>8.6490842069187439E-3</v>
      </c>
      <c r="R53" s="224">
        <v>1.600577652084963E-2</v>
      </c>
      <c r="S53" s="285">
        <v>1.5249701101672522E-2</v>
      </c>
      <c r="T53" s="224">
        <v>1.3941612141158495E-2</v>
      </c>
      <c r="U53" s="285">
        <v>2.2315997666369296E-3</v>
      </c>
      <c r="V53" s="224">
        <v>3.9975198633308657E-3</v>
      </c>
      <c r="W53" s="285">
        <v>9.6693935961196849E-3</v>
      </c>
      <c r="X53" s="224">
        <v>0.79930775932209597</v>
      </c>
      <c r="Y53" s="295">
        <v>1</v>
      </c>
    </row>
    <row r="54" spans="2:26" ht="15" customHeight="1" collapsed="1" x14ac:dyDescent="0.25">
      <c r="B54" s="145">
        <v>2010</v>
      </c>
      <c r="C54" s="233">
        <v>0.30347451268544345</v>
      </c>
      <c r="D54" s="233">
        <v>2.9234423268979008E-2</v>
      </c>
      <c r="E54" s="233">
        <v>2.6256151262852322E-2</v>
      </c>
      <c r="F54" s="233">
        <v>0.11101592213316223</v>
      </c>
      <c r="G54" s="233">
        <v>2.2954986468515366E-2</v>
      </c>
      <c r="H54" s="233">
        <v>0.31032915401054578</v>
      </c>
      <c r="I54" s="233">
        <v>1.404335249646836E-2</v>
      </c>
      <c r="J54" s="233">
        <v>1.871349991979426E-2</v>
      </c>
      <c r="K54" s="233">
        <v>8.0045536162439909E-2</v>
      </c>
      <c r="L54" s="233">
        <v>2.5032056423444915E-2</v>
      </c>
      <c r="M54" s="233">
        <v>1.644000351870346E-2</v>
      </c>
      <c r="N54" s="233">
        <v>1.6193487293858309E-2</v>
      </c>
      <c r="O54" s="233">
        <v>2.2379988926433225E-2</v>
      </c>
      <c r="P54" s="233">
        <v>6.4292921714022549E-3</v>
      </c>
      <c r="Q54" s="233">
        <v>6.2454916611902533E-3</v>
      </c>
      <c r="R54" s="233">
        <v>1.6970913776241506E-2</v>
      </c>
      <c r="S54" s="233">
        <v>1.6085235416785252E-2</v>
      </c>
      <c r="T54" s="233">
        <v>1.9086068521575343E-2</v>
      </c>
      <c r="U54" s="233">
        <v>2.6255737297739231E-3</v>
      </c>
      <c r="V54" s="233">
        <v>3.9556436381323968E-3</v>
      </c>
      <c r="W54" s="233">
        <v>1.2534242676698421E-2</v>
      </c>
      <c r="X54" s="233">
        <v>0.69652548731455655</v>
      </c>
      <c r="Y54" s="233">
        <v>1</v>
      </c>
    </row>
    <row r="55" spans="2:26" ht="15" hidden="1" customHeight="1" outlineLevel="1" x14ac:dyDescent="0.25">
      <c r="B55" s="43" t="s">
        <v>49</v>
      </c>
      <c r="C55" s="285">
        <v>0.25654832766998581</v>
      </c>
      <c r="D55" s="224">
        <v>2.795144500771319E-2</v>
      </c>
      <c r="E55" s="285">
        <v>2.9996031714745991E-2</v>
      </c>
      <c r="F55" s="224">
        <v>0.11772404386663408</v>
      </c>
      <c r="G55" s="285">
        <v>1.7920355726550981E-2</v>
      </c>
      <c r="H55" s="224">
        <v>0.29812071471182627</v>
      </c>
      <c r="I55" s="285">
        <v>1.2235984200443081E-2</v>
      </c>
      <c r="J55" s="224">
        <v>1.818578407797812E-2</v>
      </c>
      <c r="K55" s="285">
        <v>0.14894735320629565</v>
      </c>
      <c r="L55" s="224">
        <v>4.586391672382574E-2</v>
      </c>
      <c r="M55" s="285">
        <v>2.8905410270763199E-2</v>
      </c>
      <c r="N55" s="224">
        <v>2.7922536969438947E-2</v>
      </c>
      <c r="O55" s="285">
        <v>4.6255489242267758E-2</v>
      </c>
      <c r="P55" s="224">
        <v>5.6502074808747046E-3</v>
      </c>
      <c r="Q55" s="285">
        <v>7.229637572040145E-3</v>
      </c>
      <c r="R55" s="224">
        <v>1.1492259215751201E-2</v>
      </c>
      <c r="S55" s="285">
        <v>1.5252932194882225E-2</v>
      </c>
      <c r="T55" s="224">
        <v>1.4083470646515136E-2</v>
      </c>
      <c r="U55" s="285">
        <v>3.0038079770417616E-3</v>
      </c>
      <c r="V55" s="224">
        <v>4.5595860368919132E-3</v>
      </c>
      <c r="W55" s="285">
        <v>1.109805869382971E-2</v>
      </c>
      <c r="X55" s="224">
        <v>0.74345167233001419</v>
      </c>
      <c r="Y55" s="295">
        <v>1</v>
      </c>
    </row>
    <row r="56" spans="2:26" ht="15" hidden="1" customHeight="1" outlineLevel="1" x14ac:dyDescent="0.25">
      <c r="B56" s="43" t="s">
        <v>50</v>
      </c>
      <c r="C56" s="285">
        <v>0.22407356603783735</v>
      </c>
      <c r="D56" s="224">
        <v>2.5618474349250409E-2</v>
      </c>
      <c r="E56" s="285">
        <v>3.1105265705940258E-2</v>
      </c>
      <c r="F56" s="224">
        <v>0.14362483257217551</v>
      </c>
      <c r="G56" s="285">
        <v>1.6877262629033732E-2</v>
      </c>
      <c r="H56" s="224">
        <v>0.2991269546694208</v>
      </c>
      <c r="I56" s="285">
        <v>1.3741184824180613E-2</v>
      </c>
      <c r="J56" s="224">
        <v>1.3663186319600217E-2</v>
      </c>
      <c r="K56" s="285">
        <v>0.16423526500664332</v>
      </c>
      <c r="L56" s="224">
        <v>4.9749597904260867E-2</v>
      </c>
      <c r="M56" s="285">
        <v>3.6333855116432938E-2</v>
      </c>
      <c r="N56" s="224">
        <v>2.8165528964341234E-2</v>
      </c>
      <c r="O56" s="285">
        <v>4.9986283021608277E-2</v>
      </c>
      <c r="P56" s="224">
        <v>7.2242752863083039E-3</v>
      </c>
      <c r="Q56" s="285">
        <v>8.0715004222677664E-3</v>
      </c>
      <c r="R56" s="224">
        <v>1.242596866073878E-2</v>
      </c>
      <c r="S56" s="285">
        <v>1.3407673977009269E-2</v>
      </c>
      <c r="T56" s="224">
        <v>1.3840700157610771E-2</v>
      </c>
      <c r="U56" s="285">
        <v>2.781050128832013E-3</v>
      </c>
      <c r="V56" s="224">
        <v>3.7788930667398239E-3</v>
      </c>
      <c r="W56" s="285">
        <v>6.403946186411047E-3</v>
      </c>
      <c r="X56" s="224">
        <v>0.77592643396216265</v>
      </c>
      <c r="Y56" s="295">
        <v>1</v>
      </c>
    </row>
    <row r="57" spans="2:26" ht="15" hidden="1" customHeight="1" outlineLevel="1" x14ac:dyDescent="0.25">
      <c r="B57" s="43" t="s">
        <v>51</v>
      </c>
      <c r="C57" s="285">
        <v>0.28599232842065747</v>
      </c>
      <c r="D57" s="224">
        <v>3.3003104692605791E-2</v>
      </c>
      <c r="E57" s="285">
        <v>2.288877197922301E-2</v>
      </c>
      <c r="F57" s="224">
        <v>0.10941262772586824</v>
      </c>
      <c r="G57" s="285">
        <v>2.0040951315357238E-2</v>
      </c>
      <c r="H57" s="224">
        <v>0.35101056879845677</v>
      </c>
      <c r="I57" s="285">
        <v>1.4132896651032057E-2</v>
      </c>
      <c r="J57" s="224">
        <v>1.2179187938874358E-2</v>
      </c>
      <c r="K57" s="285">
        <v>7.6819530171338524E-2</v>
      </c>
      <c r="L57" s="224">
        <v>2.3123414618483419E-2</v>
      </c>
      <c r="M57" s="285">
        <v>1.4399648283033362E-2</v>
      </c>
      <c r="N57" s="224">
        <v>1.7435183058307459E-2</v>
      </c>
      <c r="O57" s="285">
        <v>2.1861284211514283E-2</v>
      </c>
      <c r="P57" s="224">
        <v>9.0399164178219735E-3</v>
      </c>
      <c r="Q57" s="285">
        <v>5.2658748095072254E-3</v>
      </c>
      <c r="R57" s="224">
        <v>1.6375586297857837E-2</v>
      </c>
      <c r="S57" s="285">
        <v>1.5889011561707311E-2</v>
      </c>
      <c r="T57" s="224">
        <v>1.3666081295029775E-2</v>
      </c>
      <c r="U57" s="285">
        <v>2.8749898115696111E-3</v>
      </c>
      <c r="V57" s="224">
        <v>3.5616282717211159E-3</v>
      </c>
      <c r="W57" s="285">
        <v>7.8469438413716966E-3</v>
      </c>
      <c r="X57" s="224">
        <v>0.71400767157934253</v>
      </c>
      <c r="Y57" s="295">
        <v>1</v>
      </c>
    </row>
    <row r="58" spans="2:26" ht="15" hidden="1" customHeight="1" outlineLevel="1" x14ac:dyDescent="0.25">
      <c r="B58" s="43" t="s">
        <v>52</v>
      </c>
      <c r="C58" s="285">
        <v>0.37622736537799184</v>
      </c>
      <c r="D58" s="224">
        <v>2.5967353069048654E-2</v>
      </c>
      <c r="E58" s="285">
        <v>2.3248657591173696E-2</v>
      </c>
      <c r="F58" s="224">
        <v>0.10307046023025629</v>
      </c>
      <c r="G58" s="285">
        <v>1.4838487468027803E-2</v>
      </c>
      <c r="H58" s="224">
        <v>0.32567882692383698</v>
      </c>
      <c r="I58" s="285">
        <v>1.3251875984574297E-2</v>
      </c>
      <c r="J58" s="224">
        <v>1.4677567797997821E-2</v>
      </c>
      <c r="K58" s="285">
        <v>1.7334153929545418E-2</v>
      </c>
      <c r="L58" s="224">
        <v>6.1177706132451003E-3</v>
      </c>
      <c r="M58" s="285">
        <v>3.6588051291027456E-3</v>
      </c>
      <c r="N58" s="224">
        <v>6.0980085485045762E-3</v>
      </c>
      <c r="O58" s="285">
        <v>1.4595696386929934E-3</v>
      </c>
      <c r="P58" s="224">
        <v>6.7219251638839794E-3</v>
      </c>
      <c r="Q58" s="285">
        <v>4.5960916282247457E-3</v>
      </c>
      <c r="R58" s="224">
        <v>1.5086924853337248E-2</v>
      </c>
      <c r="S58" s="285">
        <v>2.0905441343368698E-2</v>
      </c>
      <c r="T58" s="224">
        <v>2.0394450812220861E-2</v>
      </c>
      <c r="U58" s="285">
        <v>3.4753002422264509E-3</v>
      </c>
      <c r="V58" s="224">
        <v>4.8191206445820887E-3</v>
      </c>
      <c r="W58" s="285">
        <v>9.7059969397031171E-3</v>
      </c>
      <c r="X58" s="224">
        <v>0.62377263462200816</v>
      </c>
      <c r="Y58" s="295">
        <v>1</v>
      </c>
    </row>
    <row r="59" spans="2:26" ht="15" hidden="1" customHeight="1" outlineLevel="1" x14ac:dyDescent="0.25">
      <c r="B59" s="43" t="s">
        <v>53</v>
      </c>
      <c r="C59" s="285">
        <v>0.47669854761405955</v>
      </c>
      <c r="D59" s="224">
        <v>3.115767601147543E-2</v>
      </c>
      <c r="E59" s="285">
        <v>2.2048732101705496E-2</v>
      </c>
      <c r="F59" s="224">
        <v>7.5049916414056117E-2</v>
      </c>
      <c r="G59" s="285">
        <v>2.2277471129714267E-2</v>
      </c>
      <c r="H59" s="224">
        <v>0.24616594909594641</v>
      </c>
      <c r="I59" s="285">
        <v>1.1941459910813157E-2</v>
      </c>
      <c r="J59" s="224">
        <v>3.3252668978284758E-2</v>
      </c>
      <c r="K59" s="285">
        <v>6.5970900975240608E-3</v>
      </c>
      <c r="L59" s="224">
        <v>1.6653056338208825E-3</v>
      </c>
      <c r="M59" s="285">
        <v>1.6097241877626757E-3</v>
      </c>
      <c r="N59" s="224">
        <v>3.140351702288673E-3</v>
      </c>
      <c r="O59" s="285">
        <v>1.8170857365182926E-4</v>
      </c>
      <c r="P59" s="224">
        <v>4.3738322551957962E-3</v>
      </c>
      <c r="Q59" s="285">
        <v>3.5636257915011692E-3</v>
      </c>
      <c r="R59" s="224">
        <v>1.3568286081978357E-2</v>
      </c>
      <c r="S59" s="285">
        <v>1.3059502075753236E-2</v>
      </c>
      <c r="T59" s="224">
        <v>2.4297642919137549E-2</v>
      </c>
      <c r="U59" s="285">
        <v>2.2382220778054737E-3</v>
      </c>
      <c r="V59" s="224">
        <v>4.7522136379766645E-3</v>
      </c>
      <c r="W59" s="285">
        <v>8.9571638070725258E-3</v>
      </c>
      <c r="X59" s="224">
        <v>0.5233014523859405</v>
      </c>
      <c r="Y59" s="295">
        <v>1</v>
      </c>
    </row>
    <row r="60" spans="2:26" ht="15" hidden="1" customHeight="1" outlineLevel="1" x14ac:dyDescent="0.25">
      <c r="B60" s="43" t="s">
        <v>54</v>
      </c>
      <c r="C60" s="285">
        <v>0.41623694423012703</v>
      </c>
      <c r="D60" s="224">
        <v>3.6416817328619629E-2</v>
      </c>
      <c r="E60" s="285">
        <v>2.5781043079722246E-2</v>
      </c>
      <c r="F60" s="224">
        <v>8.2619560335793832E-2</v>
      </c>
      <c r="G60" s="285">
        <v>1.8194589988369279E-2</v>
      </c>
      <c r="H60" s="224">
        <v>0.2860811386588975</v>
      </c>
      <c r="I60" s="285">
        <v>1.4081230783403771E-2</v>
      </c>
      <c r="J60" s="224">
        <v>1.6117182371975725E-2</v>
      </c>
      <c r="K60" s="285">
        <v>1.4224023768122618E-2</v>
      </c>
      <c r="L60" s="224">
        <v>4.8618708184110827E-3</v>
      </c>
      <c r="M60" s="285">
        <v>4.1409965568465785E-3</v>
      </c>
      <c r="N60" s="224">
        <v>4.3989451744032059E-3</v>
      </c>
      <c r="O60" s="285">
        <v>8.2221121846175107E-4</v>
      </c>
      <c r="P60" s="224">
        <v>7.6601526963691428E-3</v>
      </c>
      <c r="Q60" s="285">
        <v>5.186609703013623E-3</v>
      </c>
      <c r="R60" s="224">
        <v>1.6563986227386314E-2</v>
      </c>
      <c r="S60" s="285">
        <v>1.8963829615725653E-2</v>
      </c>
      <c r="T60" s="224">
        <v>2.3869459574615091E-2</v>
      </c>
      <c r="U60" s="285">
        <v>3.1184145372470896E-3</v>
      </c>
      <c r="V60" s="224">
        <v>4.5762848489733872E-3</v>
      </c>
      <c r="W60" s="285">
        <v>1.0308732251638088E-2</v>
      </c>
      <c r="X60" s="224">
        <v>0.58376305576987297</v>
      </c>
      <c r="Y60" s="295">
        <v>1</v>
      </c>
    </row>
    <row r="61" spans="2:26" ht="15" hidden="1" customHeight="1" outlineLevel="1" x14ac:dyDescent="0.25">
      <c r="B61" s="43" t="s">
        <v>55</v>
      </c>
      <c r="C61" s="285">
        <v>0.38445026267800081</v>
      </c>
      <c r="D61" s="224">
        <v>2.6299241406513501E-2</v>
      </c>
      <c r="E61" s="285">
        <v>2.1994637824488794E-2</v>
      </c>
      <c r="F61" s="224">
        <v>9.583602490153148E-2</v>
      </c>
      <c r="G61" s="285">
        <v>1.4600209227743827E-2</v>
      </c>
      <c r="H61" s="224">
        <v>0.31421605337022451</v>
      </c>
      <c r="I61" s="285">
        <v>1.647811397767094E-2</v>
      </c>
      <c r="J61" s="224">
        <v>1.5114703679778654E-2</v>
      </c>
      <c r="K61" s="285">
        <v>1.4242921413830755E-2</v>
      </c>
      <c r="L61" s="224">
        <v>4.4046441699203678E-3</v>
      </c>
      <c r="M61" s="285">
        <v>2.8725940238611093E-3</v>
      </c>
      <c r="N61" s="224">
        <v>6.4311806504353192E-3</v>
      </c>
      <c r="O61" s="285">
        <v>5.3450256961395763E-4</v>
      </c>
      <c r="P61" s="224">
        <v>6.2539658947344352E-3</v>
      </c>
      <c r="Q61" s="285">
        <v>4.0587895660525123E-3</v>
      </c>
      <c r="R61" s="224">
        <v>1.7944423165970193E-2</v>
      </c>
      <c r="S61" s="285">
        <v>2.5421742535542993E-2</v>
      </c>
      <c r="T61" s="224">
        <v>2.4795774285567288E-2</v>
      </c>
      <c r="U61" s="285">
        <v>3.2184486277289644E-3</v>
      </c>
      <c r="V61" s="224">
        <v>3.7472345923203129E-3</v>
      </c>
      <c r="W61" s="285">
        <v>1.1327452852300076E-2</v>
      </c>
      <c r="X61" s="224">
        <v>0.61554973732199925</v>
      </c>
      <c r="Y61" s="295">
        <v>1</v>
      </c>
    </row>
    <row r="62" spans="2:26" ht="15" hidden="1" customHeight="1" outlineLevel="1" x14ac:dyDescent="0.25">
      <c r="B62" s="43" t="s">
        <v>56</v>
      </c>
      <c r="C62" s="285">
        <v>0.3749175690065174</v>
      </c>
      <c r="D62" s="224">
        <v>2.9443922659031153E-2</v>
      </c>
      <c r="E62" s="285">
        <v>2.3152047000653739E-2</v>
      </c>
      <c r="F62" s="224">
        <v>0.1047751453782976</v>
      </c>
      <c r="G62" s="285">
        <v>1.9997544912401903E-2</v>
      </c>
      <c r="H62" s="224">
        <v>0.32249002977507402</v>
      </c>
      <c r="I62" s="285">
        <v>2.3742980876009512E-2</v>
      </c>
      <c r="J62" s="224">
        <v>1.2603734587902128E-2</v>
      </c>
      <c r="K62" s="285">
        <v>1.0987944377992139E-2</v>
      </c>
      <c r="L62" s="224">
        <v>3.074569003662648E-3</v>
      </c>
      <c r="M62" s="285">
        <v>5.2812930889284111E-4</v>
      </c>
      <c r="N62" s="224">
        <v>5.6438467226007944E-3</v>
      </c>
      <c r="O62" s="285">
        <v>1.7413993428358546E-3</v>
      </c>
      <c r="P62" s="224">
        <v>6.1405737482621691E-3</v>
      </c>
      <c r="Q62" s="285">
        <v>4.9986725398452154E-3</v>
      </c>
      <c r="R62" s="224">
        <v>2.1285038524892018E-2</v>
      </c>
      <c r="S62" s="285">
        <v>1.5604080013017673E-2</v>
      </c>
      <c r="T62" s="224">
        <v>1.32888753129523E-2</v>
      </c>
      <c r="U62" s="285">
        <v>2.9832169069892917E-3</v>
      </c>
      <c r="V62" s="224">
        <v>4.2393082362479411E-3</v>
      </c>
      <c r="W62" s="285">
        <v>9.3493161439138096E-3</v>
      </c>
      <c r="X62" s="224">
        <v>0.6250824309934826</v>
      </c>
      <c r="Y62" s="295">
        <v>1</v>
      </c>
    </row>
    <row r="63" spans="2:26" s="222" customFormat="1" ht="15" customHeight="1" collapsed="1" x14ac:dyDescent="0.25">
      <c r="B63" s="30" t="s">
        <v>67</v>
      </c>
      <c r="C63" s="296">
        <v>0.22306596480255728</v>
      </c>
      <c r="D63" s="296">
        <v>3.0747554767985269E-2</v>
      </c>
      <c r="E63" s="296">
        <v>2.4778235263459635E-2</v>
      </c>
      <c r="F63" s="296">
        <v>0.12569621792533139</v>
      </c>
      <c r="G63" s="296">
        <v>2.2641024304650717E-2</v>
      </c>
      <c r="H63" s="296">
        <v>0.31166310522749779</v>
      </c>
      <c r="I63" s="296">
        <v>1.7714772154757561E-2</v>
      </c>
      <c r="J63" s="296">
        <v>1.7039662271329546E-2</v>
      </c>
      <c r="K63" s="296">
        <v>0.15401643473879884</v>
      </c>
      <c r="L63" s="296">
        <v>4.6723649693368771E-2</v>
      </c>
      <c r="M63" s="296">
        <v>2.9778495856569553E-2</v>
      </c>
      <c r="N63" s="296">
        <v>3.4583832803460675E-2</v>
      </c>
      <c r="O63" s="296">
        <v>4.2930456385399836E-2</v>
      </c>
      <c r="P63" s="296">
        <v>6.5356751967477981E-3</v>
      </c>
      <c r="Q63" s="296">
        <v>6.7080141067736836E-3</v>
      </c>
      <c r="R63" s="296">
        <v>1.5997289831656852E-2</v>
      </c>
      <c r="S63" s="296">
        <v>1.4967078403780337E-2</v>
      </c>
      <c r="T63" s="296">
        <v>1.5767620437448965E-2</v>
      </c>
      <c r="U63" s="296">
        <v>2.1924566981115687E-3</v>
      </c>
      <c r="V63" s="296">
        <v>3.6451764215354146E-3</v>
      </c>
      <c r="W63" s="296">
        <v>6.8237174475773528E-3</v>
      </c>
      <c r="X63" s="296">
        <v>0.77693403519744275</v>
      </c>
      <c r="Y63" s="296">
        <v>1</v>
      </c>
      <c r="Z63"/>
    </row>
    <row r="64" spans="2:26" ht="15" hidden="1" customHeight="1" outlineLevel="1" x14ac:dyDescent="0.25">
      <c r="B64" s="43" t="s">
        <v>58</v>
      </c>
      <c r="C64" s="285">
        <v>0.31169132232392516</v>
      </c>
      <c r="D64" s="224">
        <v>3.207704992471859E-2</v>
      </c>
      <c r="E64" s="285">
        <v>2.9302392275888441E-2</v>
      </c>
      <c r="F64" s="224">
        <v>0.1217336233061683</v>
      </c>
      <c r="G64" s="285">
        <v>3.1467628994096983E-2</v>
      </c>
      <c r="H64" s="224">
        <v>0.29966780584566116</v>
      </c>
      <c r="I64" s="285">
        <v>1.747723633582678E-2</v>
      </c>
      <c r="J64" s="224">
        <v>1.508496044738666E-2</v>
      </c>
      <c r="K64" s="285">
        <v>6.7511889682862133E-2</v>
      </c>
      <c r="L64" s="224">
        <v>2.2739765313194559E-2</v>
      </c>
      <c r="M64" s="285">
        <v>1.0257390722462539E-2</v>
      </c>
      <c r="N64" s="224">
        <v>1.6062423822383671E-2</v>
      </c>
      <c r="O64" s="285">
        <v>1.8452309824821357E-2</v>
      </c>
      <c r="P64" s="224">
        <v>7.1505389192935498E-3</v>
      </c>
      <c r="Q64" s="285">
        <v>6.7585976148937695E-3</v>
      </c>
      <c r="R64" s="224">
        <v>1.2781110341036732E-2</v>
      </c>
      <c r="S64" s="285">
        <v>1.492005831321846E-2</v>
      </c>
      <c r="T64" s="224">
        <v>1.6542790908873648E-2</v>
      </c>
      <c r="U64" s="285">
        <v>3.3219415433883804E-3</v>
      </c>
      <c r="V64" s="224">
        <v>5.0402695791410754E-3</v>
      </c>
      <c r="W64" s="285">
        <v>7.4707836436201996E-3</v>
      </c>
      <c r="X64" s="224">
        <v>0.68830867767607484</v>
      </c>
      <c r="Y64" s="295">
        <v>1</v>
      </c>
    </row>
    <row r="65" spans="2:26" ht="15" hidden="1" customHeight="1" outlineLevel="1" x14ac:dyDescent="0.25">
      <c r="B65" s="43" t="s">
        <v>59</v>
      </c>
      <c r="C65" s="285">
        <v>0.19306826728659757</v>
      </c>
      <c r="D65" s="224">
        <v>2.8556218681930513E-2</v>
      </c>
      <c r="E65" s="285">
        <v>2.3015423386112115E-2</v>
      </c>
      <c r="F65" s="224">
        <v>0.12804633853306896</v>
      </c>
      <c r="G65" s="285">
        <v>2.4353614581400118E-2</v>
      </c>
      <c r="H65" s="224">
        <v>0.30751780185002492</v>
      </c>
      <c r="I65" s="285">
        <v>1.8246285786846655E-2</v>
      </c>
      <c r="J65" s="224">
        <v>1.6053410433984196E-2</v>
      </c>
      <c r="K65" s="285">
        <v>0.19800101585317015</v>
      </c>
      <c r="L65" s="224">
        <v>5.8079451439288124E-2</v>
      </c>
      <c r="M65" s="285">
        <v>3.7010265977709837E-2</v>
      </c>
      <c r="N65" s="224">
        <v>4.4111470349785596E-2</v>
      </c>
      <c r="O65" s="285">
        <v>5.8799828086386591E-2</v>
      </c>
      <c r="P65" s="224">
        <v>5.8167361809781494E-3</v>
      </c>
      <c r="Q65" s="285">
        <v>5.0182169823300158E-3</v>
      </c>
      <c r="R65" s="224">
        <v>1.1325786065229495E-2</v>
      </c>
      <c r="S65" s="285">
        <v>1.6212137491819451E-2</v>
      </c>
      <c r="T65" s="224">
        <v>1.4131592056809635E-2</v>
      </c>
      <c r="U65" s="285">
        <v>1.8607695087763854E-3</v>
      </c>
      <c r="V65" s="224">
        <v>2.5176553327407522E-3</v>
      </c>
      <c r="W65" s="285">
        <v>6.2587299881809392E-3</v>
      </c>
      <c r="X65" s="224">
        <v>0.80693173271340246</v>
      </c>
      <c r="Y65" s="295">
        <v>1</v>
      </c>
    </row>
    <row r="66" spans="2:26" ht="15" hidden="1" customHeight="1" outlineLevel="1" x14ac:dyDescent="0.25">
      <c r="B66" s="43" t="s">
        <v>60</v>
      </c>
      <c r="C66" s="285">
        <v>0.19298100015042197</v>
      </c>
      <c r="D66" s="224">
        <v>3.4737098723488131E-2</v>
      </c>
      <c r="E66" s="285">
        <v>2.3976741652877987E-2</v>
      </c>
      <c r="F66" s="224">
        <v>0.12287658656265074</v>
      </c>
      <c r="G66" s="285">
        <v>2.8987348994507004E-2</v>
      </c>
      <c r="H66" s="224">
        <v>0.30990813886540347</v>
      </c>
      <c r="I66" s="285">
        <v>2.0063177223003149E-2</v>
      </c>
      <c r="J66" s="224">
        <v>2.1056480852321945E-2</v>
      </c>
      <c r="K66" s="285">
        <v>0.18084350410548211</v>
      </c>
      <c r="L66" s="224">
        <v>5.5277476645694039E-2</v>
      </c>
      <c r="M66" s="285">
        <v>3.5079438355524892E-2</v>
      </c>
      <c r="N66" s="224">
        <v>4.1324543158134976E-2</v>
      </c>
      <c r="O66" s="285">
        <v>4.9162045946128191E-2</v>
      </c>
      <c r="P66" s="224">
        <v>5.9390739194256992E-3</v>
      </c>
      <c r="Q66" s="285">
        <v>7.0387103132407633E-3</v>
      </c>
      <c r="R66" s="224">
        <v>8.2550533997956341E-3</v>
      </c>
      <c r="S66" s="285">
        <v>1.617295413167627E-2</v>
      </c>
      <c r="T66" s="224">
        <v>1.4816563013833633E-2</v>
      </c>
      <c r="U66" s="285">
        <v>1.9139897609328235E-3</v>
      </c>
      <c r="V66" s="224">
        <v>2.8632041952165819E-3</v>
      </c>
      <c r="W66" s="285">
        <v>7.5703741357221032E-3</v>
      </c>
      <c r="X66" s="224">
        <v>0.80701899984957803</v>
      </c>
      <c r="Y66" s="295">
        <v>1</v>
      </c>
    </row>
    <row r="67" spans="2:26" ht="15" hidden="1" customHeight="1" outlineLevel="1" x14ac:dyDescent="0.25">
      <c r="B67" s="43" t="s">
        <v>61</v>
      </c>
      <c r="C67" s="285">
        <v>0.1752160323588895</v>
      </c>
      <c r="D67" s="224">
        <v>2.6992882094922913E-2</v>
      </c>
      <c r="E67" s="285">
        <v>2.8138050587030179E-2</v>
      </c>
      <c r="F67" s="224">
        <v>0.13781419903868883</v>
      </c>
      <c r="G67" s="285">
        <v>2.1808105481574868E-2</v>
      </c>
      <c r="H67" s="224">
        <v>0.30258450870695769</v>
      </c>
      <c r="I67" s="285">
        <v>2.1655766553725739E-2</v>
      </c>
      <c r="J67" s="224">
        <v>2.6036823996007669E-2</v>
      </c>
      <c r="K67" s="285">
        <v>0.18170094292543273</v>
      </c>
      <c r="L67" s="224">
        <v>5.4203766448664405E-2</v>
      </c>
      <c r="M67" s="285">
        <v>3.2209177107136291E-2</v>
      </c>
      <c r="N67" s="224">
        <v>4.2284558611089221E-2</v>
      </c>
      <c r="O67" s="285">
        <v>5.3003440758542797E-2</v>
      </c>
      <c r="P67" s="224">
        <v>6.1959919102776246E-3</v>
      </c>
      <c r="Q67" s="285">
        <v>8.7857536837128679E-3</v>
      </c>
      <c r="R67" s="224">
        <v>1.7277335644682583E-2</v>
      </c>
      <c r="S67" s="285">
        <v>1.664696766737583E-2</v>
      </c>
      <c r="T67" s="224">
        <v>1.5958815958815958E-2</v>
      </c>
      <c r="U67" s="285">
        <v>1.4997504793423161E-3</v>
      </c>
      <c r="V67" s="224">
        <v>3.5510729388280411E-3</v>
      </c>
      <c r="W67" s="285">
        <v>8.1369999737346682E-3</v>
      </c>
      <c r="X67" s="224">
        <v>0.8247839676411105</v>
      </c>
      <c r="Y67" s="295">
        <v>1</v>
      </c>
    </row>
    <row r="68" spans="2:26" collapsed="1" x14ac:dyDescent="0.25">
      <c r="B68" s="145">
        <v>2009</v>
      </c>
      <c r="C68" s="233">
        <v>0.30803125548294291</v>
      </c>
      <c r="D68" s="233">
        <v>3.0037499612343987E-2</v>
      </c>
      <c r="E68" s="233">
        <v>2.537033363057168E-2</v>
      </c>
      <c r="F68" s="233">
        <v>0.11118526728722783</v>
      </c>
      <c r="G68" s="233">
        <v>2.1139041697342827E-2</v>
      </c>
      <c r="H68" s="233">
        <v>0.30384010984365883</v>
      </c>
      <c r="I68" s="233">
        <v>1.6298333270317104E-2</v>
      </c>
      <c r="J68" s="233">
        <v>1.8119785495590068E-2</v>
      </c>
      <c r="K68" s="233">
        <v>8.949373611607335E-2</v>
      </c>
      <c r="L68" s="233">
        <v>2.7239154234414423E-2</v>
      </c>
      <c r="M68" s="233">
        <v>1.7123137817341583E-2</v>
      </c>
      <c r="N68" s="233">
        <v>2.0124126393278194E-2</v>
      </c>
      <c r="O68" s="233">
        <v>2.5007317671039142E-2</v>
      </c>
      <c r="P68" s="233">
        <v>6.5022127192805442E-3</v>
      </c>
      <c r="Q68" s="233">
        <v>5.8507382032558005E-3</v>
      </c>
      <c r="R68" s="233">
        <v>1.4441407864680225E-2</v>
      </c>
      <c r="S68" s="233">
        <v>1.673526939012894E-2</v>
      </c>
      <c r="T68" s="233">
        <v>1.7592148489458517E-2</v>
      </c>
      <c r="U68" s="233">
        <v>2.6774816675878364E-3</v>
      </c>
      <c r="V68" s="233">
        <v>4.0127176661960981E-3</v>
      </c>
      <c r="W68" s="233">
        <v>8.672661563343417E-3</v>
      </c>
      <c r="X68" s="233">
        <v>0.69196874451705703</v>
      </c>
      <c r="Y68" s="233">
        <v>1</v>
      </c>
    </row>
    <row r="69" spans="2:26" ht="15" hidden="1" customHeight="1" outlineLevel="1" x14ac:dyDescent="0.25">
      <c r="B69" s="43" t="s">
        <v>49</v>
      </c>
      <c r="C69" s="285">
        <v>0.21240458992255054</v>
      </c>
      <c r="D69" s="224">
        <v>2.9748685406981421E-2</v>
      </c>
      <c r="E69" s="285">
        <v>2.67160405945349E-2</v>
      </c>
      <c r="F69" s="224">
        <v>0.12192499811069153</v>
      </c>
      <c r="G69" s="285">
        <v>1.7596165800835197E-2</v>
      </c>
      <c r="H69" s="224">
        <v>0.31673098441503356</v>
      </c>
      <c r="I69" s="285">
        <v>1.3727349629329868E-2</v>
      </c>
      <c r="J69" s="224">
        <v>1.9219752171485825E-2</v>
      </c>
      <c r="K69" s="285">
        <v>0.1728485652225849</v>
      </c>
      <c r="L69" s="224">
        <v>5.2812875576239079E-2</v>
      </c>
      <c r="M69" s="285">
        <v>3.1450281933579224E-2</v>
      </c>
      <c r="N69" s="224">
        <v>3.520452068853714E-2</v>
      </c>
      <c r="O69" s="285">
        <v>5.3380887024229468E-2</v>
      </c>
      <c r="P69" s="224">
        <v>4.9902121632460026E-3</v>
      </c>
      <c r="Q69" s="285">
        <v>6.5528530995628996E-3</v>
      </c>
      <c r="R69" s="224">
        <v>1.3303169406367091E-2</v>
      </c>
      <c r="S69" s="285">
        <v>1.3459189718261447E-2</v>
      </c>
      <c r="T69" s="224">
        <v>1.6925766023164139E-2</v>
      </c>
      <c r="U69" s="285">
        <v>2.5328922509099154E-3</v>
      </c>
      <c r="V69" s="224">
        <v>3.9638910490659499E-3</v>
      </c>
      <c r="W69" s="285">
        <v>7.3548950153948167E-3</v>
      </c>
      <c r="X69" s="224">
        <v>0.78759541007744949</v>
      </c>
      <c r="Y69" s="295">
        <v>1</v>
      </c>
    </row>
    <row r="70" spans="2:26" ht="15" hidden="1" customHeight="1" outlineLevel="1" x14ac:dyDescent="0.25">
      <c r="B70" s="43" t="s">
        <v>50</v>
      </c>
      <c r="C70" s="285">
        <v>0.21493954694955297</v>
      </c>
      <c r="D70" s="224">
        <v>2.4806596562746096E-2</v>
      </c>
      <c r="E70" s="285">
        <v>2.2666419604391533E-2</v>
      </c>
      <c r="F70" s="224">
        <v>0.13954231713531293</v>
      </c>
      <c r="G70" s="285">
        <v>1.5284662065131792E-2</v>
      </c>
      <c r="H70" s="224">
        <v>0.29822578403668876</v>
      </c>
      <c r="I70" s="285">
        <v>1.4830685134571734E-2</v>
      </c>
      <c r="J70" s="224">
        <v>1.2123037013017094E-2</v>
      </c>
      <c r="K70" s="285">
        <v>0.18955853059711864</v>
      </c>
      <c r="L70" s="224">
        <v>5.837077870940844E-2</v>
      </c>
      <c r="M70" s="285">
        <v>4.1643118543567885E-2</v>
      </c>
      <c r="N70" s="224">
        <v>4.1985917450317323E-2</v>
      </c>
      <c r="O70" s="285">
        <v>4.7558715893824988E-2</v>
      </c>
      <c r="P70" s="224">
        <v>7.4836707277528142E-3</v>
      </c>
      <c r="Q70" s="285">
        <v>7.5716866632695601E-3</v>
      </c>
      <c r="R70" s="224">
        <v>1.4073284847361839E-2</v>
      </c>
      <c r="S70" s="285">
        <v>1.3410849122156853E-2</v>
      </c>
      <c r="T70" s="224">
        <v>1.5087784314633807E-2</v>
      </c>
      <c r="U70" s="285">
        <v>2.0220503080557741E-3</v>
      </c>
      <c r="V70" s="224">
        <v>3.1153008755269375E-3</v>
      </c>
      <c r="W70" s="285">
        <v>5.2577940427108909E-3</v>
      </c>
      <c r="X70" s="224">
        <v>0.78506045305044703</v>
      </c>
      <c r="Y70" s="295">
        <v>1</v>
      </c>
    </row>
    <row r="71" spans="2:26" ht="15" hidden="1" customHeight="1" outlineLevel="1" x14ac:dyDescent="0.25">
      <c r="B71" s="43" t="s">
        <v>51</v>
      </c>
      <c r="C71" s="285">
        <v>0.25226260984888776</v>
      </c>
      <c r="D71" s="224">
        <v>3.8005508569514575E-2</v>
      </c>
      <c r="E71" s="285">
        <v>2.0196579436333476E-2</v>
      </c>
      <c r="F71" s="224">
        <v>0.10926159368302414</v>
      </c>
      <c r="G71" s="285">
        <v>1.9746207483416579E-2</v>
      </c>
      <c r="H71" s="224">
        <v>0.34464317641227821</v>
      </c>
      <c r="I71" s="285">
        <v>1.8521829460662612E-2</v>
      </c>
      <c r="J71" s="224">
        <v>1.1327194092206302E-2</v>
      </c>
      <c r="K71" s="285">
        <v>9.569385570444737E-2</v>
      </c>
      <c r="L71" s="224">
        <v>2.7968324593703391E-2</v>
      </c>
      <c r="M71" s="285">
        <v>2.1697064887508853E-2</v>
      </c>
      <c r="N71" s="224">
        <v>2.2966706423118793E-2</v>
      </c>
      <c r="O71" s="285">
        <v>2.3061759800116328E-2</v>
      </c>
      <c r="P71" s="224">
        <v>7.9414833305798023E-3</v>
      </c>
      <c r="Q71" s="285">
        <v>5.4474637722158976E-3</v>
      </c>
      <c r="R71" s="224">
        <v>3.3406735663348099E-2</v>
      </c>
      <c r="S71" s="285">
        <v>1.4278375130415497E-2</v>
      </c>
      <c r="T71" s="224">
        <v>1.6804079147778581E-2</v>
      </c>
      <c r="U71" s="285">
        <v>2.1205955773021586E-3</v>
      </c>
      <c r="V71" s="224">
        <v>4.3543499367442407E-3</v>
      </c>
      <c r="W71" s="285">
        <v>5.9883627508447307E-3</v>
      </c>
      <c r="X71" s="224">
        <v>0.74773739015111229</v>
      </c>
      <c r="Y71" s="295">
        <v>1</v>
      </c>
    </row>
    <row r="72" spans="2:26" ht="15" hidden="1" customHeight="1" outlineLevel="1" x14ac:dyDescent="0.25">
      <c r="B72" s="43" t="s">
        <v>52</v>
      </c>
      <c r="C72" s="285">
        <v>0.36756533004223746</v>
      </c>
      <c r="D72" s="224">
        <v>2.8740874746715932E-2</v>
      </c>
      <c r="E72" s="285">
        <v>1.8239008174080577E-2</v>
      </c>
      <c r="F72" s="224">
        <v>0.11408706583980438</v>
      </c>
      <c r="G72" s="285">
        <v>1.5410403235903607E-2</v>
      </c>
      <c r="H72" s="224">
        <v>0.31333123807041618</v>
      </c>
      <c r="I72" s="285">
        <v>1.8944243009615211E-2</v>
      </c>
      <c r="J72" s="224">
        <v>1.4416430949588485E-2</v>
      </c>
      <c r="K72" s="285">
        <v>1.8775599896769975E-2</v>
      </c>
      <c r="L72" s="224">
        <v>4.0832074897983696E-3</v>
      </c>
      <c r="M72" s="285">
        <v>6.3164511356580532E-3</v>
      </c>
      <c r="N72" s="224">
        <v>7.9134503103288796E-3</v>
      </c>
      <c r="O72" s="285">
        <v>4.6249096098467137E-4</v>
      </c>
      <c r="P72" s="224">
        <v>6.505535837939079E-3</v>
      </c>
      <c r="Q72" s="285">
        <v>5.1282837497029585E-3</v>
      </c>
      <c r="R72" s="224">
        <v>1.881903827432102E-2</v>
      </c>
      <c r="S72" s="285">
        <v>2.1816286325343229E-2</v>
      </c>
      <c r="T72" s="224">
        <v>2.6244445636870496E-2</v>
      </c>
      <c r="U72" s="285">
        <v>1.6685447376960795E-3</v>
      </c>
      <c r="V72" s="224">
        <v>4.6019128217314534E-3</v>
      </c>
      <c r="W72" s="285">
        <v>5.7057586512639291E-3</v>
      </c>
      <c r="X72" s="224">
        <v>0.63243466995776254</v>
      </c>
      <c r="Y72" s="295">
        <v>1</v>
      </c>
    </row>
    <row r="73" spans="2:26" ht="15" hidden="1" customHeight="1" outlineLevel="1" x14ac:dyDescent="0.25">
      <c r="B73" s="43" t="s">
        <v>53</v>
      </c>
      <c r="C73" s="285">
        <v>0.44197154758210866</v>
      </c>
      <c r="D73" s="224">
        <v>2.6498547290626499E-2</v>
      </c>
      <c r="E73" s="285">
        <v>1.687211456188354E-2</v>
      </c>
      <c r="F73" s="224">
        <v>8.5218094459018554E-2</v>
      </c>
      <c r="G73" s="285">
        <v>2.3995561949357327E-2</v>
      </c>
      <c r="H73" s="224">
        <v>0.26615892358466614</v>
      </c>
      <c r="I73" s="285">
        <v>1.3637603076546972E-2</v>
      </c>
      <c r="J73" s="224">
        <v>3.4545334875367879E-2</v>
      </c>
      <c r="K73" s="285">
        <v>9.2127161434092126E-3</v>
      </c>
      <c r="L73" s="224">
        <v>1.4931407670681599E-3</v>
      </c>
      <c r="M73" s="285">
        <v>2.8790913279362123E-3</v>
      </c>
      <c r="N73" s="224">
        <v>4.5659266781378997E-3</v>
      </c>
      <c r="O73" s="285">
        <v>2.7455737026694122E-4</v>
      </c>
      <c r="P73" s="224">
        <v>3.8795332524705463E-3</v>
      </c>
      <c r="Q73" s="285">
        <v>4.5095107801378428E-3</v>
      </c>
      <c r="R73" s="224">
        <v>1.8651095878818653E-2</v>
      </c>
      <c r="S73" s="285">
        <v>1.481669534474815E-2</v>
      </c>
      <c r="T73" s="224">
        <v>2.8266245427961599E-2</v>
      </c>
      <c r="U73" s="285">
        <v>1.318251483267985E-3</v>
      </c>
      <c r="V73" s="224">
        <v>4.204864930937538E-3</v>
      </c>
      <c r="W73" s="285">
        <v>6.2433593786729103E-3</v>
      </c>
      <c r="X73" s="224">
        <v>0.55802845241789134</v>
      </c>
      <c r="Y73" s="295">
        <v>1</v>
      </c>
    </row>
    <row r="74" spans="2:26" ht="15" hidden="1" customHeight="1" outlineLevel="1" x14ac:dyDescent="0.25">
      <c r="B74" s="43" t="s">
        <v>54</v>
      </c>
      <c r="C74" s="285">
        <v>0.40011550184482114</v>
      </c>
      <c r="D74" s="224">
        <v>3.4793861290840063E-2</v>
      </c>
      <c r="E74" s="285">
        <v>1.9588257312443184E-2</v>
      </c>
      <c r="F74" s="224">
        <v>8.9881824501363561E-2</v>
      </c>
      <c r="G74" s="285">
        <v>1.7915619485589007E-2</v>
      </c>
      <c r="H74" s="224">
        <v>0.29807389979145499</v>
      </c>
      <c r="I74" s="285">
        <v>1.5231271055023796E-2</v>
      </c>
      <c r="J74" s="224">
        <v>1.7973370407999571E-2</v>
      </c>
      <c r="K74" s="285">
        <v>1.767819902679001E-2</v>
      </c>
      <c r="L74" s="224">
        <v>2.921768889364205E-3</v>
      </c>
      <c r="M74" s="285">
        <v>6.3397679268488317E-3</v>
      </c>
      <c r="N74" s="224">
        <v>7.9418212929789848E-3</v>
      </c>
      <c r="O74" s="285">
        <v>4.7484091759798943E-4</v>
      </c>
      <c r="P74" s="224">
        <v>6.3226565424308861E-3</v>
      </c>
      <c r="Q74" s="285">
        <v>6.0424576225870273E-3</v>
      </c>
      <c r="R74" s="224">
        <v>1.881396716753115E-2</v>
      </c>
      <c r="S74" s="285">
        <v>1.7714560718678145E-2</v>
      </c>
      <c r="T74" s="224">
        <v>2.7690497834340411E-2</v>
      </c>
      <c r="U74" s="285">
        <v>1.8266402866156889E-3</v>
      </c>
      <c r="V74" s="224">
        <v>4.1003154911502058E-3</v>
      </c>
      <c r="W74" s="285">
        <v>6.2370996203411581E-3</v>
      </c>
      <c r="X74" s="224">
        <v>0.59988449815517886</v>
      </c>
      <c r="Y74" s="295">
        <v>1</v>
      </c>
    </row>
    <row r="75" spans="2:26" ht="15" hidden="1" customHeight="1" outlineLevel="1" x14ac:dyDescent="0.25">
      <c r="B75" s="43" t="s">
        <v>55</v>
      </c>
      <c r="C75" s="285">
        <v>0.38914248653806494</v>
      </c>
      <c r="D75" s="224">
        <v>2.6434345266641984E-2</v>
      </c>
      <c r="E75" s="285">
        <v>1.7525985821171829E-2</v>
      </c>
      <c r="F75" s="224">
        <v>0.10314563241897369</v>
      </c>
      <c r="G75" s="285">
        <v>1.3125231406129249E-2</v>
      </c>
      <c r="H75" s="224">
        <v>0.31683692359684018</v>
      </c>
      <c r="I75" s="285">
        <v>1.9635664250517479E-2</v>
      </c>
      <c r="J75" s="224">
        <v>1.8400669928509483E-2</v>
      </c>
      <c r="K75" s="285">
        <v>1.3592392236184588E-2</v>
      </c>
      <c r="L75" s="224">
        <v>2.0823445509913501E-3</v>
      </c>
      <c r="M75" s="285">
        <v>4.1945078783692108E-3</v>
      </c>
      <c r="N75" s="224">
        <v>6.9452900000248488E-3</v>
      </c>
      <c r="O75" s="285">
        <v>3.7024980679917799E-4</v>
      </c>
      <c r="P75" s="224">
        <v>4.967311166386287E-3</v>
      </c>
      <c r="Q75" s="285">
        <v>4.7958532021638491E-3</v>
      </c>
      <c r="R75" s="224">
        <v>1.8142240533159722E-2</v>
      </c>
      <c r="S75" s="285">
        <v>1.4273254297009923E-2</v>
      </c>
      <c r="T75" s="224">
        <v>2.6558590168252447E-2</v>
      </c>
      <c r="U75" s="285">
        <v>2.2687119034070437E-3</v>
      </c>
      <c r="V75" s="224">
        <v>4.0603233846299115E-3</v>
      </c>
      <c r="W75" s="285">
        <v>7.0943838819574039E-3</v>
      </c>
      <c r="X75" s="224">
        <v>0.61085751346193506</v>
      </c>
      <c r="Y75" s="295">
        <v>1</v>
      </c>
    </row>
    <row r="76" spans="2:26" ht="15" hidden="1" customHeight="1" outlineLevel="1" x14ac:dyDescent="0.25">
      <c r="B76" s="43" t="s">
        <v>56</v>
      </c>
      <c r="C76" s="285">
        <v>0.37449810617519996</v>
      </c>
      <c r="D76" s="224">
        <v>2.8181081113786803E-2</v>
      </c>
      <c r="E76" s="285">
        <v>1.7437709500586904E-2</v>
      </c>
      <c r="F76" s="224">
        <v>0.11682660309546571</v>
      </c>
      <c r="G76" s="285">
        <v>1.8364655057661824E-2</v>
      </c>
      <c r="H76" s="224">
        <v>0.32342171182400137</v>
      </c>
      <c r="I76" s="285">
        <v>1.6704381814441473E-2</v>
      </c>
      <c r="J76" s="224">
        <v>1.2822343502305263E-2</v>
      </c>
      <c r="K76" s="285">
        <v>1.0813558091411837E-2</v>
      </c>
      <c r="L76" s="224">
        <v>1.4981182763169041E-3</v>
      </c>
      <c r="M76" s="285">
        <v>2.7251715333325268E-3</v>
      </c>
      <c r="N76" s="224">
        <v>5.8327383617507896E-3</v>
      </c>
      <c r="O76" s="285">
        <v>7.5752992001161708E-4</v>
      </c>
      <c r="P76" s="224">
        <v>5.8375788085240268E-3</v>
      </c>
      <c r="Q76" s="285">
        <v>6.3167830390745069E-3</v>
      </c>
      <c r="R76" s="224">
        <v>2.0228227065358134E-2</v>
      </c>
      <c r="S76" s="285">
        <v>2.0954294081343708E-2</v>
      </c>
      <c r="T76" s="224">
        <v>1.549427012113218E-2</v>
      </c>
      <c r="U76" s="285">
        <v>1.6723743601534421E-3</v>
      </c>
      <c r="V76" s="224">
        <v>3.9522247903481487E-3</v>
      </c>
      <c r="W76" s="285">
        <v>6.4740975592047145E-3</v>
      </c>
      <c r="X76" s="224">
        <v>0.62550189382480004</v>
      </c>
      <c r="Y76" s="295">
        <v>1</v>
      </c>
    </row>
    <row r="77" spans="2:26" s="222" customFormat="1" ht="15" customHeight="1" collapsed="1" x14ac:dyDescent="0.25">
      <c r="B77" s="30" t="s">
        <v>68</v>
      </c>
      <c r="C77" s="296">
        <v>0.2203238773792584</v>
      </c>
      <c r="D77" s="296">
        <v>2.9354191361753428E-2</v>
      </c>
      <c r="E77" s="296">
        <v>2.1577924424820365E-2</v>
      </c>
      <c r="F77" s="296">
        <v>0.12995407661648034</v>
      </c>
      <c r="G77" s="296">
        <v>2.1242724163989698E-2</v>
      </c>
      <c r="H77" s="296">
        <v>0.33699157607940172</v>
      </c>
      <c r="I77" s="296">
        <v>1.2745192198332403E-2</v>
      </c>
      <c r="J77" s="296">
        <v>1.6574562944353596E-2</v>
      </c>
      <c r="K77" s="296">
        <v>0.14354058671735004</v>
      </c>
      <c r="L77" s="296">
        <v>4.4116903697375767E-2</v>
      </c>
      <c r="M77" s="296">
        <v>2.6328543013049117E-2</v>
      </c>
      <c r="N77" s="296">
        <v>3.3600587879967343E-2</v>
      </c>
      <c r="O77" s="296">
        <v>3.9494552126957808E-2</v>
      </c>
      <c r="P77" s="296">
        <v>5.3704705314424799E-3</v>
      </c>
      <c r="Q77" s="296">
        <v>6.4913852585180678E-3</v>
      </c>
      <c r="R77" s="296">
        <v>1.4193093042240919E-2</v>
      </c>
      <c r="S77" s="296">
        <v>1.2873775144758492E-2</v>
      </c>
      <c r="T77" s="296">
        <v>1.7147657452503292E-2</v>
      </c>
      <c r="U77" s="296">
        <v>2.3590389704265542E-3</v>
      </c>
      <c r="V77" s="296">
        <v>3.216153303728716E-3</v>
      </c>
      <c r="W77" s="296">
        <v>6.0437144106414865E-3</v>
      </c>
      <c r="X77" s="296">
        <v>0.7796761226207416</v>
      </c>
      <c r="Y77" s="296">
        <v>1</v>
      </c>
      <c r="Z77"/>
    </row>
    <row r="78" spans="2:26" ht="15" hidden="1" customHeight="1" outlineLevel="1" x14ac:dyDescent="0.25">
      <c r="B78" s="43" t="s">
        <v>58</v>
      </c>
      <c r="C78" s="285">
        <v>0.28279397145912738</v>
      </c>
      <c r="D78" s="224">
        <v>3.7631267755598163E-2</v>
      </c>
      <c r="E78" s="285">
        <v>1.8807389155599107E-2</v>
      </c>
      <c r="F78" s="224">
        <v>0.13641717352077906</v>
      </c>
      <c r="G78" s="285">
        <v>3.0825838488247739E-2</v>
      </c>
      <c r="H78" s="224">
        <v>0.33531285187296533</v>
      </c>
      <c r="I78" s="285">
        <v>1.2882967346188818E-2</v>
      </c>
      <c r="J78" s="224">
        <v>1.3686238851957768E-2</v>
      </c>
      <c r="K78" s="285">
        <v>5.8059333732220844E-2</v>
      </c>
      <c r="L78" s="224">
        <v>2.0100632723537976E-2</v>
      </c>
      <c r="M78" s="285">
        <v>8.5697998181449853E-3</v>
      </c>
      <c r="N78" s="224">
        <v>1.5170288847953189E-2</v>
      </c>
      <c r="O78" s="285">
        <v>1.4218612342584697E-2</v>
      </c>
      <c r="P78" s="224">
        <v>6.5863552203225331E-3</v>
      </c>
      <c r="Q78" s="285">
        <v>6.1152282374668443E-3</v>
      </c>
      <c r="R78" s="224">
        <v>1.645410987623494E-2</v>
      </c>
      <c r="S78" s="285">
        <v>1.5080774721210609E-2</v>
      </c>
      <c r="T78" s="224">
        <v>1.6859279081490833E-2</v>
      </c>
      <c r="U78" s="285">
        <v>2.7443146751343888E-3</v>
      </c>
      <c r="V78" s="224">
        <v>3.0293464997620807E-3</v>
      </c>
      <c r="W78" s="285">
        <v>6.7135595056935695E-3</v>
      </c>
      <c r="X78" s="224">
        <v>0.71720602854087268</v>
      </c>
      <c r="Y78" s="295">
        <v>1</v>
      </c>
    </row>
    <row r="79" spans="2:26" ht="15" hidden="1" customHeight="1" outlineLevel="1" x14ac:dyDescent="0.25">
      <c r="B79" s="43" t="s">
        <v>59</v>
      </c>
      <c r="C79" s="285">
        <v>0.23294028731526148</v>
      </c>
      <c r="D79" s="224">
        <v>2.6117779969020809E-2</v>
      </c>
      <c r="E79" s="285">
        <v>2.2132210682112963E-2</v>
      </c>
      <c r="F79" s="224">
        <v>0.14020937523987223</v>
      </c>
      <c r="G79" s="285">
        <v>2.0223073789125006E-2</v>
      </c>
      <c r="H79" s="224">
        <v>0.30441286167811166</v>
      </c>
      <c r="I79" s="285">
        <v>1.5363631532643288E-2</v>
      </c>
      <c r="J79" s="224">
        <v>1.3875685665531025E-2</v>
      </c>
      <c r="K79" s="285">
        <v>0.16388660907765071</v>
      </c>
      <c r="L79" s="224">
        <v>5.1123536902435235E-2</v>
      </c>
      <c r="M79" s="285">
        <v>3.1052013155330922E-2</v>
      </c>
      <c r="N79" s="224">
        <v>4.016469750021158E-2</v>
      </c>
      <c r="O79" s="285">
        <v>4.1546361519672968E-2</v>
      </c>
      <c r="P79" s="224">
        <v>4.684274026094162E-3</v>
      </c>
      <c r="Q79" s="285">
        <v>5.8966743622597094E-3</v>
      </c>
      <c r="R79" s="224">
        <v>1.0726593883282849E-2</v>
      </c>
      <c r="S79" s="285">
        <v>1.2301139774406937E-2</v>
      </c>
      <c r="T79" s="224">
        <v>1.5717904358146208E-2</v>
      </c>
      <c r="U79" s="285">
        <v>2.9758917342245263E-3</v>
      </c>
      <c r="V79" s="224">
        <v>2.8735462513014608E-3</v>
      </c>
      <c r="W79" s="285">
        <v>5.662460660955001E-3</v>
      </c>
      <c r="X79" s="224">
        <v>0.76705971268473849</v>
      </c>
      <c r="Y79" s="295">
        <v>1</v>
      </c>
    </row>
    <row r="80" spans="2:26" ht="15" hidden="1" customHeight="1" outlineLevel="1" x14ac:dyDescent="0.25">
      <c r="B80" s="43" t="s">
        <v>60</v>
      </c>
      <c r="C80" s="285">
        <v>0.18321744310942387</v>
      </c>
      <c r="D80" s="224">
        <v>3.2931957435890745E-2</v>
      </c>
      <c r="E80" s="285">
        <v>2.0647158841358676E-2</v>
      </c>
      <c r="F80" s="224">
        <v>0.12573328288955857</v>
      </c>
      <c r="G80" s="285">
        <v>2.7285298683678395E-2</v>
      </c>
      <c r="H80" s="224">
        <v>0.35467191977700374</v>
      </c>
      <c r="I80" s="285">
        <v>1.347414104253367E-2</v>
      </c>
      <c r="J80" s="224">
        <v>1.8118447201457652E-2</v>
      </c>
      <c r="K80" s="285">
        <v>0.16379006692497358</v>
      </c>
      <c r="L80" s="224">
        <v>4.7127966289642935E-2</v>
      </c>
      <c r="M80" s="285">
        <v>2.9474819424332162E-2</v>
      </c>
      <c r="N80" s="224">
        <v>4.1179079748998731E-2</v>
      </c>
      <c r="O80" s="285">
        <v>4.600820146199975E-2</v>
      </c>
      <c r="P80" s="224">
        <v>4.1029053005100912E-3</v>
      </c>
      <c r="Q80" s="285">
        <v>6.5924795289595099E-3</v>
      </c>
      <c r="R80" s="224">
        <v>1.1034575728716859E-2</v>
      </c>
      <c r="S80" s="285">
        <v>1.2095634439182637E-2</v>
      </c>
      <c r="T80" s="224">
        <v>1.6418144103948963E-2</v>
      </c>
      <c r="U80" s="285">
        <v>2.1025487152057541E-3</v>
      </c>
      <c r="V80" s="224">
        <v>2.7265729977952592E-3</v>
      </c>
      <c r="W80" s="285">
        <v>5.0574232798020514E-3</v>
      </c>
      <c r="X80" s="224">
        <v>0.81678255689057611</v>
      </c>
      <c r="Y80" s="295">
        <v>1</v>
      </c>
    </row>
    <row r="81" spans="2:26" ht="15" hidden="1" customHeight="1" outlineLevel="1" x14ac:dyDescent="0.25">
      <c r="B81" s="43" t="s">
        <v>61</v>
      </c>
      <c r="C81" s="285">
        <v>0.16911655240916956</v>
      </c>
      <c r="D81" s="224">
        <v>2.5842776152113379E-2</v>
      </c>
      <c r="E81" s="285">
        <v>2.4551735583176935E-2</v>
      </c>
      <c r="F81" s="224">
        <v>0.14029876972863742</v>
      </c>
      <c r="G81" s="285">
        <v>2.3216765467471392E-2</v>
      </c>
      <c r="H81" s="224">
        <v>0.32601092869502402</v>
      </c>
      <c r="I81" s="285">
        <v>1.4484547781923967E-2</v>
      </c>
      <c r="J81" s="224">
        <v>2.6999587550366445E-2</v>
      </c>
      <c r="K81" s="285">
        <v>0.17462971052869208</v>
      </c>
      <c r="L81" s="224">
        <v>4.9196211320644202E-2</v>
      </c>
      <c r="M81" s="285">
        <v>3.3103354020895821E-2</v>
      </c>
      <c r="N81" s="224">
        <v>4.273368688483381E-2</v>
      </c>
      <c r="O81" s="285">
        <v>4.9596458302318257E-2</v>
      </c>
      <c r="P81" s="224">
        <v>4.1586637608084986E-3</v>
      </c>
      <c r="Q81" s="285">
        <v>7.2459346865260755E-3</v>
      </c>
      <c r="R81" s="224">
        <v>1.7598664541778219E-2</v>
      </c>
      <c r="S81" s="285">
        <v>1.3244758350884815E-2</v>
      </c>
      <c r="T81" s="224">
        <v>2.0778675621786126E-2</v>
      </c>
      <c r="U81" s="285">
        <v>2.3355875698906885E-3</v>
      </c>
      <c r="V81" s="224">
        <v>3.7950247347753614E-3</v>
      </c>
      <c r="W81" s="285">
        <v>5.6913168369750111E-3</v>
      </c>
      <c r="X81" s="224">
        <v>0.83088344759083044</v>
      </c>
      <c r="Y81" s="295">
        <v>1</v>
      </c>
    </row>
    <row r="82" spans="2:26" collapsed="1" x14ac:dyDescent="0.25">
      <c r="B82" s="145">
        <v>2008</v>
      </c>
      <c r="C82" s="233">
        <v>0.29488597359913704</v>
      </c>
      <c r="D82" s="233">
        <v>2.9963001152423122E-2</v>
      </c>
      <c r="E82" s="233">
        <v>2.0403123238605627E-2</v>
      </c>
      <c r="F82" s="233">
        <v>0.11805166234059233</v>
      </c>
      <c r="G82" s="233">
        <v>2.0407280200184154E-2</v>
      </c>
      <c r="H82" s="233">
        <v>0.31542476494744182</v>
      </c>
      <c r="I82" s="233">
        <v>1.5534943324552696E-2</v>
      </c>
      <c r="J82" s="233">
        <v>1.8044425448389717E-2</v>
      </c>
      <c r="K82" s="233">
        <v>9.0749305551225387E-2</v>
      </c>
      <c r="L82" s="233">
        <v>2.6600586093792011E-2</v>
      </c>
      <c r="M82" s="233">
        <v>1.8287418747934509E-2</v>
      </c>
      <c r="N82" s="233">
        <v>2.2760309406429344E-2</v>
      </c>
      <c r="O82" s="233">
        <v>2.3100991303069519E-2</v>
      </c>
      <c r="P82" s="233">
        <v>5.579776155177108E-3</v>
      </c>
      <c r="Q82" s="233">
        <v>5.994905454632716E-3</v>
      </c>
      <c r="R82" s="233">
        <v>1.7525938967868009E-2</v>
      </c>
      <c r="S82" s="233">
        <v>1.5184813787961327E-2</v>
      </c>
      <c r="T82" s="233">
        <v>2.0298821293544409E-2</v>
      </c>
      <c r="U82" s="233">
        <v>2.1279864226076734E-3</v>
      </c>
      <c r="V82" s="233">
        <v>3.7168905096000302E-3</v>
      </c>
      <c r="W82" s="233">
        <v>6.106387606056844E-3</v>
      </c>
      <c r="X82" s="233">
        <v>0.70511402640086296</v>
      </c>
      <c r="Y82" s="233">
        <v>1</v>
      </c>
    </row>
    <row r="83" spans="2:26" hidden="1" outlineLevel="1" x14ac:dyDescent="0.25">
      <c r="B83" s="43" t="s">
        <v>49</v>
      </c>
      <c r="C83" s="285">
        <v>0.19484596291429407</v>
      </c>
      <c r="D83" s="224">
        <v>2.4202894583150825E-2</v>
      </c>
      <c r="E83" s="285">
        <v>2.4916958680099285E-2</v>
      </c>
      <c r="F83" s="224">
        <v>0.12563193531902467</v>
      </c>
      <c r="G83" s="285">
        <v>1.747517885822748E-2</v>
      </c>
      <c r="H83" s="224">
        <v>0.32943677909183822</v>
      </c>
      <c r="I83" s="285">
        <v>1.2328442108336984E-2</v>
      </c>
      <c r="J83" s="224">
        <v>1.7812819389691925E-2</v>
      </c>
      <c r="K83" s="285">
        <v>0.18798136589283107</v>
      </c>
      <c r="L83" s="224">
        <v>5.6285589137100307E-2</v>
      </c>
      <c r="M83" s="285">
        <v>3.2815009490436559E-2</v>
      </c>
      <c r="N83" s="224">
        <v>4.4390604467805517E-2</v>
      </c>
      <c r="O83" s="285">
        <v>5.4490162797488688E-2</v>
      </c>
      <c r="P83" s="224">
        <v>4.758906409694846E-3</v>
      </c>
      <c r="Q83" s="285">
        <v>5.7284822601839681E-3</v>
      </c>
      <c r="R83" s="224">
        <v>1.1913235508833407E-2</v>
      </c>
      <c r="S83" s="285">
        <v>1.2492699664184552E-2</v>
      </c>
      <c r="T83" s="224">
        <v>1.6872901153453058E-2</v>
      </c>
      <c r="U83" s="285">
        <v>2.3612023653088042E-3</v>
      </c>
      <c r="V83" s="224">
        <v>3.4653781573952404E-3</v>
      </c>
      <c r="W83" s="285">
        <v>7.7748576434515989E-3</v>
      </c>
      <c r="X83" s="224">
        <v>0.80515403708570599</v>
      </c>
      <c r="Y83" s="295">
        <v>1</v>
      </c>
    </row>
    <row r="84" spans="2:26" hidden="1" outlineLevel="1" x14ac:dyDescent="0.25">
      <c r="B84" s="43" t="s">
        <v>50</v>
      </c>
      <c r="C84" s="285">
        <v>0.19759141477061615</v>
      </c>
      <c r="D84" s="224">
        <v>2.4061810154525385E-2</v>
      </c>
      <c r="E84" s="285">
        <v>1.9530959718488405E-2</v>
      </c>
      <c r="F84" s="224">
        <v>0.13725220204139618</v>
      </c>
      <c r="G84" s="285">
        <v>1.2862544532598955E-2</v>
      </c>
      <c r="H84" s="224">
        <v>0.3567634909186283</v>
      </c>
      <c r="I84" s="285">
        <v>9.9162896422092545E-3</v>
      </c>
      <c r="J84" s="224">
        <v>1.2908443162197015E-2</v>
      </c>
      <c r="K84" s="285">
        <v>0.15779074596201342</v>
      </c>
      <c r="L84" s="224">
        <v>4.9826240902235919E-2</v>
      </c>
      <c r="M84" s="285">
        <v>2.9958691233361746E-2</v>
      </c>
      <c r="N84" s="224">
        <v>3.2494044106397398E-2</v>
      </c>
      <c r="O84" s="285">
        <v>4.5511769720018358E-2</v>
      </c>
      <c r="P84" s="224">
        <v>6.1635302603107994E-3</v>
      </c>
      <c r="Q84" s="285">
        <v>8.1983695058247541E-3</v>
      </c>
      <c r="R84" s="224">
        <v>1.7002163792538195E-2</v>
      </c>
      <c r="S84" s="285">
        <v>1.3107337223788604E-2</v>
      </c>
      <c r="T84" s="224">
        <v>1.6497278866959543E-2</v>
      </c>
      <c r="U84" s="285">
        <v>1.7157344873560203E-3</v>
      </c>
      <c r="V84" s="224">
        <v>3.2631739995191574E-3</v>
      </c>
      <c r="W84" s="285">
        <v>5.374510961029878E-3</v>
      </c>
      <c r="X84" s="224">
        <v>0.80240858522938385</v>
      </c>
      <c r="Y84" s="295">
        <v>1</v>
      </c>
    </row>
    <row r="85" spans="2:26" hidden="1" outlineLevel="1" x14ac:dyDescent="0.25">
      <c r="B85" s="43" t="s">
        <v>51</v>
      </c>
      <c r="C85" s="285">
        <v>0.27745192060692209</v>
      </c>
      <c r="D85" s="224">
        <v>3.4927131676742072E-2</v>
      </c>
      <c r="E85" s="285">
        <v>2.0672426489476477E-2</v>
      </c>
      <c r="F85" s="224">
        <v>0.10491625708560957</v>
      </c>
      <c r="G85" s="285">
        <v>1.7705461271042763E-2</v>
      </c>
      <c r="H85" s="224">
        <v>0.35389944000137002</v>
      </c>
      <c r="I85" s="285">
        <v>1.0690493723562755E-2</v>
      </c>
      <c r="J85" s="224">
        <v>1.3899354374668197E-2</v>
      </c>
      <c r="K85" s="285">
        <v>9.6229428184885168E-2</v>
      </c>
      <c r="L85" s="224">
        <v>3.3891048584590619E-2</v>
      </c>
      <c r="M85" s="285">
        <v>1.8647354991180448E-2</v>
      </c>
      <c r="N85" s="224">
        <v>1.8696590344733102E-2</v>
      </c>
      <c r="O85" s="285">
        <v>2.4994434264381006E-2</v>
      </c>
      <c r="P85" s="224">
        <v>7.1198602572226126E-3</v>
      </c>
      <c r="Q85" s="285">
        <v>5.762677033206035E-3</v>
      </c>
      <c r="R85" s="224">
        <v>1.5419228332163101E-2</v>
      </c>
      <c r="S85" s="285">
        <v>1.2060520952853938E-2</v>
      </c>
      <c r="T85" s="224">
        <v>1.7392923809360712E-2</v>
      </c>
      <c r="U85" s="285">
        <v>2.239138252872776E-3</v>
      </c>
      <c r="V85" s="224">
        <v>3.4528967513229327E-3</v>
      </c>
      <c r="W85" s="285">
        <v>6.1608411967187847E-3</v>
      </c>
      <c r="X85" s="224">
        <v>0.72254807939307797</v>
      </c>
      <c r="Y85" s="295">
        <v>1</v>
      </c>
    </row>
    <row r="86" spans="2:26" hidden="1" outlineLevel="1" x14ac:dyDescent="0.25">
      <c r="B86" s="43" t="s">
        <v>52</v>
      </c>
      <c r="C86" s="285">
        <v>0.38274642472704906</v>
      </c>
      <c r="D86" s="224">
        <v>2.554620700092021E-2</v>
      </c>
      <c r="E86" s="285">
        <v>1.8789862554278978E-2</v>
      </c>
      <c r="F86" s="224">
        <v>0.11840444825221082</v>
      </c>
      <c r="G86" s="285">
        <v>1.6043877184889026E-2</v>
      </c>
      <c r="H86" s="224">
        <v>0.31102616863035132</v>
      </c>
      <c r="I86" s="285">
        <v>1.4650137055180881E-2</v>
      </c>
      <c r="J86" s="224">
        <v>1.6737085935917245E-2</v>
      </c>
      <c r="K86" s="285">
        <v>1.1857775043996788E-2</v>
      </c>
      <c r="L86" s="224">
        <v>1.7989255264359062E-3</v>
      </c>
      <c r="M86" s="285">
        <v>3.1194393796269856E-3</v>
      </c>
      <c r="N86" s="224">
        <v>6.4414714576178514E-3</v>
      </c>
      <c r="O86" s="285">
        <v>4.9793868031604456E-4</v>
      </c>
      <c r="P86" s="224">
        <v>5.8825108802042529E-3</v>
      </c>
      <c r="Q86" s="285">
        <v>5.7458218307057307E-3</v>
      </c>
      <c r="R86" s="224">
        <v>1.8138148693277095E-2</v>
      </c>
      <c r="S86" s="285">
        <v>1.6519847982249952E-2</v>
      </c>
      <c r="T86" s="224">
        <v>2.1257588072904079E-2</v>
      </c>
      <c r="U86" s="285">
        <v>2.3920583662241359E-3</v>
      </c>
      <c r="V86" s="224">
        <v>4.9427736649019132E-3</v>
      </c>
      <c r="W86" s="285">
        <v>9.3192641247385206E-3</v>
      </c>
      <c r="X86" s="224">
        <v>0.61725357527295099</v>
      </c>
      <c r="Y86" s="295">
        <v>1</v>
      </c>
    </row>
    <row r="87" spans="2:26" hidden="1" outlineLevel="1" x14ac:dyDescent="0.25">
      <c r="B87" s="43" t="s">
        <v>53</v>
      </c>
      <c r="C87" s="285">
        <v>0.43407013348669671</v>
      </c>
      <c r="D87" s="224">
        <v>2.5908451130550594E-2</v>
      </c>
      <c r="E87" s="285">
        <v>2.3522868299179708E-2</v>
      </c>
      <c r="F87" s="224">
        <v>9.1516708538910918E-2</v>
      </c>
      <c r="G87" s="285">
        <v>2.0147864515543179E-2</v>
      </c>
      <c r="H87" s="224">
        <v>0.27480173744589398</v>
      </c>
      <c r="I87" s="285">
        <v>1.1574144141417199E-2</v>
      </c>
      <c r="J87" s="224">
        <v>3.9035778067015768E-2</v>
      </c>
      <c r="K87" s="285">
        <v>7.0924266731240727E-3</v>
      </c>
      <c r="L87" s="224">
        <v>1.1748191421739262E-3</v>
      </c>
      <c r="M87" s="285">
        <v>1.6912855283470049E-3</v>
      </c>
      <c r="N87" s="224">
        <v>3.9709265369131577E-3</v>
      </c>
      <c r="O87" s="285">
        <v>2.5539546568998397E-4</v>
      </c>
      <c r="P87" s="224">
        <v>3.2614946877743138E-3</v>
      </c>
      <c r="Q87" s="285">
        <v>4.4003692829252053E-3</v>
      </c>
      <c r="R87" s="224">
        <v>1.5013469746042316E-2</v>
      </c>
      <c r="S87" s="285">
        <v>1.2866256015982082E-2</v>
      </c>
      <c r="T87" s="224">
        <v>2.5715485667584827E-2</v>
      </c>
      <c r="U87" s="285">
        <v>1.835063716439144E-3</v>
      </c>
      <c r="V87" s="224">
        <v>3.5849956109816265E-3</v>
      </c>
      <c r="W87" s="285">
        <v>5.6527529739383115E-3</v>
      </c>
      <c r="X87" s="224">
        <v>0.56592986651330324</v>
      </c>
      <c r="Y87" s="295">
        <v>1</v>
      </c>
    </row>
    <row r="88" spans="2:26" hidden="1" outlineLevel="1" x14ac:dyDescent="0.25">
      <c r="B88" s="43" t="s">
        <v>54</v>
      </c>
      <c r="C88" s="285">
        <v>0.4276039890256747</v>
      </c>
      <c r="D88" s="224">
        <v>3.7657208926185008E-2</v>
      </c>
      <c r="E88" s="285">
        <v>2.3542459012525233E-2</v>
      </c>
      <c r="F88" s="224">
        <v>9.4182706642727362E-2</v>
      </c>
      <c r="G88" s="285">
        <v>1.6839025352922376E-2</v>
      </c>
      <c r="H88" s="224">
        <v>0.27554222734185796</v>
      </c>
      <c r="I88" s="285">
        <v>1.3273871195399193E-2</v>
      </c>
      <c r="J88" s="224">
        <v>2.2783094047565421E-2</v>
      </c>
      <c r="K88" s="285">
        <v>1.0199944656451706E-2</v>
      </c>
      <c r="L88" s="224">
        <v>1.5766475967385917E-3</v>
      </c>
      <c r="M88" s="285">
        <v>3.3120325025365791E-3</v>
      </c>
      <c r="N88" s="224">
        <v>5.0452723095634937E-3</v>
      </c>
      <c r="O88" s="285">
        <v>2.6599224761304134E-4</v>
      </c>
      <c r="P88" s="224">
        <v>5.3841979153930143E-3</v>
      </c>
      <c r="Q88" s="285">
        <v>5.9547941884984098E-3</v>
      </c>
      <c r="R88" s="224">
        <v>1.4663895199054441E-2</v>
      </c>
      <c r="S88" s="285">
        <v>1.3799420394312057E-2</v>
      </c>
      <c r="T88" s="224">
        <v>2.5584593042586645E-2</v>
      </c>
      <c r="U88" s="285">
        <v>2.3703341420355699E-3</v>
      </c>
      <c r="V88" s="224">
        <v>3.908369960894849E-3</v>
      </c>
      <c r="W88" s="285">
        <v>6.7098689559160754E-3</v>
      </c>
      <c r="X88" s="224">
        <v>0.57239601097432535</v>
      </c>
      <c r="Y88" s="295">
        <v>1</v>
      </c>
    </row>
    <row r="89" spans="2:26" hidden="1" outlineLevel="1" x14ac:dyDescent="0.25">
      <c r="B89" s="43" t="s">
        <v>55</v>
      </c>
      <c r="C89" s="285">
        <v>0.38951062376817513</v>
      </c>
      <c r="D89" s="224">
        <v>2.2404327760806642E-2</v>
      </c>
      <c r="E89" s="285">
        <v>1.8707941761871086E-2</v>
      </c>
      <c r="F89" s="224">
        <v>0.11025728887949199</v>
      </c>
      <c r="G89" s="285">
        <v>1.5667718958012847E-2</v>
      </c>
      <c r="H89" s="224">
        <v>0.3308617852985421</v>
      </c>
      <c r="I89" s="285">
        <v>1.6518300877557516E-2</v>
      </c>
      <c r="J89" s="224">
        <v>1.6258265833582433E-2</v>
      </c>
      <c r="K89" s="285">
        <v>6.4182481414785057E-3</v>
      </c>
      <c r="L89" s="224">
        <v>1.2321286663118526E-3</v>
      </c>
      <c r="M89" s="285">
        <v>1.0474308780678667E-3</v>
      </c>
      <c r="N89" s="224">
        <v>3.6963859989355575E-3</v>
      </c>
      <c r="O89" s="285">
        <v>4.4230259816322912E-4</v>
      </c>
      <c r="P89" s="224">
        <v>4.3185259172310881E-3</v>
      </c>
      <c r="Q89" s="285">
        <v>5.8374222021322876E-3</v>
      </c>
      <c r="R89" s="224">
        <v>1.6469696196440679E-2</v>
      </c>
      <c r="S89" s="285">
        <v>1.278546136778433E-2</v>
      </c>
      <c r="T89" s="224">
        <v>2.1240245648058365E-2</v>
      </c>
      <c r="U89" s="285">
        <v>2.5736178651365911E-3</v>
      </c>
      <c r="V89" s="224">
        <v>3.5797347642551455E-3</v>
      </c>
      <c r="W89" s="285">
        <v>6.5907947594432822E-3</v>
      </c>
      <c r="X89" s="224">
        <v>0.61048937623182487</v>
      </c>
      <c r="Y89" s="295">
        <v>1</v>
      </c>
    </row>
    <row r="90" spans="2:26" hidden="1" outlineLevel="1" x14ac:dyDescent="0.25">
      <c r="B90" s="43" t="s">
        <v>56</v>
      </c>
      <c r="C90" s="285">
        <v>0.33804124103726213</v>
      </c>
      <c r="D90" s="224">
        <v>2.9658647413432177E-2</v>
      </c>
      <c r="E90" s="285">
        <v>2.1601332736061459E-2</v>
      </c>
      <c r="F90" s="224">
        <v>0.12620003337695759</v>
      </c>
      <c r="G90" s="285">
        <v>1.7033959590458874E-2</v>
      </c>
      <c r="H90" s="224">
        <v>0.3647106012829634</v>
      </c>
      <c r="I90" s="285">
        <v>1.6647489555061734E-2</v>
      </c>
      <c r="J90" s="224">
        <v>1.5546635514839572E-2</v>
      </c>
      <c r="K90" s="285">
        <v>8.7716986821957353E-3</v>
      </c>
      <c r="L90" s="224">
        <v>1.1154930567144777E-3</v>
      </c>
      <c r="M90" s="285">
        <v>2.8399691995093001E-4</v>
      </c>
      <c r="N90" s="224">
        <v>6.9506050305516275E-3</v>
      </c>
      <c r="O90" s="285">
        <v>4.2160367497870021E-4</v>
      </c>
      <c r="P90" s="224">
        <v>5.1997786580706366E-3</v>
      </c>
      <c r="Q90" s="285">
        <v>5.4720643648277136E-3</v>
      </c>
      <c r="R90" s="224">
        <v>1.4299391309694249E-2</v>
      </c>
      <c r="S90" s="285">
        <v>7.4746818209765397E-3</v>
      </c>
      <c r="T90" s="224">
        <v>1.6047289878876776E-2</v>
      </c>
      <c r="U90" s="285">
        <v>3.0507710369986501E-3</v>
      </c>
      <c r="V90" s="224">
        <v>4.5703009489010491E-3</v>
      </c>
      <c r="W90" s="285">
        <v>5.6740827924216738E-3</v>
      </c>
      <c r="X90" s="224">
        <v>0.66195875896273781</v>
      </c>
      <c r="Y90" s="295">
        <v>1</v>
      </c>
    </row>
    <row r="91" spans="2:26" s="222" customFormat="1" ht="15" customHeight="1" collapsed="1" x14ac:dyDescent="0.25">
      <c r="B91" s="30" t="s">
        <v>69</v>
      </c>
      <c r="C91" s="296">
        <v>0.22491382150853109</v>
      </c>
      <c r="D91" s="296">
        <v>2.7440277914670297E-2</v>
      </c>
      <c r="E91" s="296">
        <v>2.1821252076912011E-2</v>
      </c>
      <c r="F91" s="296">
        <v>0.13930724837108538</v>
      </c>
      <c r="G91" s="296">
        <v>2.2091741059111093E-2</v>
      </c>
      <c r="H91" s="296">
        <v>0.351086724572999</v>
      </c>
      <c r="I91" s="296">
        <v>9.4202253670819368E-3</v>
      </c>
      <c r="J91" s="296">
        <v>2.245441319680019E-2</v>
      </c>
      <c r="K91" s="296">
        <v>0.12365269852631351</v>
      </c>
      <c r="L91" s="296">
        <v>3.9731577961910174E-2</v>
      </c>
      <c r="M91" s="296">
        <v>2.1206910355549474E-2</v>
      </c>
      <c r="N91" s="296">
        <v>2.8811542224191349E-2</v>
      </c>
      <c r="O91" s="296">
        <v>3.3902667984662509E-2</v>
      </c>
      <c r="P91" s="296">
        <v>5.4888849123606127E-3</v>
      </c>
      <c r="Q91" s="296">
        <v>6.8598302490252986E-3</v>
      </c>
      <c r="R91" s="296">
        <v>1.2160521176129474E-2</v>
      </c>
      <c r="S91" s="296">
        <v>1.0416696570371951E-2</v>
      </c>
      <c r="T91" s="296">
        <v>1.1290682196817097E-2</v>
      </c>
      <c r="U91" s="296">
        <v>2.3753908613638706E-3</v>
      </c>
      <c r="V91" s="296">
        <v>3.1163648067040438E-3</v>
      </c>
      <c r="W91" s="296">
        <v>6.1032266337231501E-3</v>
      </c>
      <c r="X91" s="296">
        <v>0.77508617849146888</v>
      </c>
      <c r="Y91" s="296">
        <v>1</v>
      </c>
      <c r="Z91"/>
    </row>
    <row r="92" spans="2:26" hidden="1" outlineLevel="1" x14ac:dyDescent="0.25">
      <c r="B92" s="43" t="s">
        <v>58</v>
      </c>
      <c r="C92" s="285">
        <v>0.31684453845750132</v>
      </c>
      <c r="D92" s="224">
        <v>2.924216805062101E-2</v>
      </c>
      <c r="E92" s="285">
        <v>2.3612793990466344E-2</v>
      </c>
      <c r="F92" s="224">
        <v>0.13865100390884386</v>
      </c>
      <c r="G92" s="285">
        <v>3.0175453008303727E-2</v>
      </c>
      <c r="H92" s="224">
        <v>0.30491948420603465</v>
      </c>
      <c r="I92" s="285">
        <v>9.8850621923753587E-3</v>
      </c>
      <c r="J92" s="224">
        <v>2.1063944851758293E-2</v>
      </c>
      <c r="K92" s="285">
        <v>6.8029399617102165E-2</v>
      </c>
      <c r="L92" s="224">
        <v>2.3818162318562788E-2</v>
      </c>
      <c r="M92" s="285">
        <v>1.1678612257750944E-2</v>
      </c>
      <c r="N92" s="224">
        <v>1.6799129238288871E-2</v>
      </c>
      <c r="O92" s="285">
        <v>1.573349580249956E-2</v>
      </c>
      <c r="P92" s="224">
        <v>4.9858866321191506E-3</v>
      </c>
      <c r="Q92" s="285">
        <v>5.8780979241825774E-3</v>
      </c>
      <c r="R92" s="224">
        <v>1.2967868984134157E-2</v>
      </c>
      <c r="S92" s="285">
        <v>9.5838553111672452E-3</v>
      </c>
      <c r="T92" s="224">
        <v>1.2194314948304228E-2</v>
      </c>
      <c r="U92" s="285">
        <v>2.5054936027765796E-3</v>
      </c>
      <c r="V92" s="224">
        <v>3.7513947932283215E-3</v>
      </c>
      <c r="W92" s="285">
        <v>5.709239521081059E-3</v>
      </c>
      <c r="X92" s="224">
        <v>0.68315546154249873</v>
      </c>
      <c r="Y92" s="295">
        <v>1</v>
      </c>
    </row>
    <row r="93" spans="2:26" hidden="1" outlineLevel="1" x14ac:dyDescent="0.25">
      <c r="B93" s="43" t="s">
        <v>59</v>
      </c>
      <c r="C93" s="285">
        <v>0.19568164669170948</v>
      </c>
      <c r="D93" s="224">
        <v>2.7182437033386568E-2</v>
      </c>
      <c r="E93" s="285">
        <v>2.018285214169303E-2</v>
      </c>
      <c r="F93" s="224">
        <v>0.15522801306262002</v>
      </c>
      <c r="G93" s="285">
        <v>2.5951426193538626E-2</v>
      </c>
      <c r="H93" s="224">
        <v>0.36150003374033035</v>
      </c>
      <c r="I93" s="285">
        <v>9.4534270973705044E-3</v>
      </c>
      <c r="J93" s="224">
        <v>1.9970185817201024E-2</v>
      </c>
      <c r="K93" s="285">
        <v>0.13198808250635444</v>
      </c>
      <c r="L93" s="224">
        <v>4.0159172564408242E-2</v>
      </c>
      <c r="M93" s="285">
        <v>2.2379040915773911E-2</v>
      </c>
      <c r="N93" s="224">
        <v>3.1182199828640018E-2</v>
      </c>
      <c r="O93" s="285">
        <v>3.8267669197532252E-2</v>
      </c>
      <c r="P93" s="224">
        <v>4.0099871377771053E-3</v>
      </c>
      <c r="Q93" s="285">
        <v>6.7480660656116511E-3</v>
      </c>
      <c r="R93" s="224">
        <v>9.9196571164491265E-3</v>
      </c>
      <c r="S93" s="285">
        <v>8.7581718057620304E-3</v>
      </c>
      <c r="T93" s="224">
        <v>1.1784577192763619E-2</v>
      </c>
      <c r="U93" s="285">
        <v>3.2881485556071318E-3</v>
      </c>
      <c r="V93" s="224">
        <v>2.7523930073676613E-3</v>
      </c>
      <c r="W93" s="285">
        <v>5.60089483445767E-3</v>
      </c>
      <c r="X93" s="224">
        <v>0.80431835330829049</v>
      </c>
      <c r="Y93" s="295">
        <v>1</v>
      </c>
    </row>
    <row r="94" spans="2:26" hidden="1" outlineLevel="1" x14ac:dyDescent="0.25">
      <c r="B94" s="43" t="s">
        <v>60</v>
      </c>
      <c r="C94" s="285">
        <v>0.1935850676832922</v>
      </c>
      <c r="D94" s="224">
        <v>2.835668080568832E-2</v>
      </c>
      <c r="E94" s="285">
        <v>2.1472754467002919E-2</v>
      </c>
      <c r="F94" s="224">
        <v>0.13402896061676961</v>
      </c>
      <c r="G94" s="285">
        <v>2.7162963627012923E-2</v>
      </c>
      <c r="H94" s="224">
        <v>0.3564307384532634</v>
      </c>
      <c r="I94" s="285">
        <v>9.4223446870149042E-3</v>
      </c>
      <c r="J94" s="224">
        <v>2.5320487112100894E-2</v>
      </c>
      <c r="K94" s="285">
        <v>0.15361205607167966</v>
      </c>
      <c r="L94" s="224">
        <v>4.7675554276385632E-2</v>
      </c>
      <c r="M94" s="285">
        <v>2.6542513789084801E-2</v>
      </c>
      <c r="N94" s="224">
        <v>3.8472608201261659E-2</v>
      </c>
      <c r="O94" s="285">
        <v>4.0921379804947554E-2</v>
      </c>
      <c r="P94" s="224">
        <v>4.2204743728266559E-3</v>
      </c>
      <c r="Q94" s="285">
        <v>6.9688548336109234E-3</v>
      </c>
      <c r="R94" s="224">
        <v>8.2073953846081259E-3</v>
      </c>
      <c r="S94" s="285">
        <v>9.8068820390387976E-3</v>
      </c>
      <c r="T94" s="224">
        <v>1.0630216614844557E-2</v>
      </c>
      <c r="U94" s="285">
        <v>2.3827161076327126E-3</v>
      </c>
      <c r="V94" s="224">
        <v>2.8356680805688324E-3</v>
      </c>
      <c r="W94" s="285">
        <v>5.5557390430445918E-3</v>
      </c>
      <c r="X94" s="224">
        <v>0.8064149323167078</v>
      </c>
      <c r="Y94" s="295">
        <v>1</v>
      </c>
    </row>
    <row r="95" spans="2:26" hidden="1" outlineLevel="1" x14ac:dyDescent="0.25">
      <c r="B95" s="43" t="s">
        <v>61</v>
      </c>
      <c r="C95" s="285">
        <v>0.16911472124108998</v>
      </c>
      <c r="D95" s="224">
        <v>2.6527414117496796E-2</v>
      </c>
      <c r="E95" s="285">
        <v>2.4046609649101262E-2</v>
      </c>
      <c r="F95" s="224">
        <v>0.14824894504404043</v>
      </c>
      <c r="G95" s="285">
        <v>2.0526814794437104E-2</v>
      </c>
      <c r="H95" s="224">
        <v>0.34004951783968601</v>
      </c>
      <c r="I95" s="285">
        <v>9.7095248154134093E-3</v>
      </c>
      <c r="J95" s="224">
        <v>3.4996536698712437E-2</v>
      </c>
      <c r="K95" s="285">
        <v>0.16265480465506993</v>
      </c>
      <c r="L95" s="224">
        <v>5.1477920840231277E-2</v>
      </c>
      <c r="M95" s="285">
        <v>2.5056125130794887E-2</v>
      </c>
      <c r="N95" s="224">
        <v>4.1864189464686605E-2</v>
      </c>
      <c r="O95" s="285">
        <v>4.4256569219357153E-2</v>
      </c>
      <c r="P95" s="224">
        <v>4.3647421191473895E-3</v>
      </c>
      <c r="Q95" s="285">
        <v>8.3806978674906534E-3</v>
      </c>
      <c r="R95" s="224">
        <v>1.6392959427793851E-2</v>
      </c>
      <c r="S95" s="285">
        <v>1.2472797119319326E-2</v>
      </c>
      <c r="T95" s="224">
        <v>1.1993829919975635E-2</v>
      </c>
      <c r="U95" s="285">
        <v>2.1049994350643289E-3</v>
      </c>
      <c r="V95" s="224">
        <v>2.8001159346246617E-3</v>
      </c>
      <c r="W95" s="285">
        <v>5.6149693215368215E-3</v>
      </c>
      <c r="X95" s="224">
        <v>0.83088527875891005</v>
      </c>
      <c r="Y95" s="295">
        <v>1</v>
      </c>
    </row>
    <row r="96" spans="2:26" collapsed="1" x14ac:dyDescent="0.25">
      <c r="B96" s="145">
        <v>2007</v>
      </c>
      <c r="C96" s="233">
        <v>0.29404631824298927</v>
      </c>
      <c r="D96" s="233">
        <v>2.8022931038663448E-2</v>
      </c>
      <c r="E96" s="233">
        <v>2.1748948242625573E-2</v>
      </c>
      <c r="F96" s="233">
        <v>0.12313100895963919</v>
      </c>
      <c r="G96" s="233">
        <v>1.9879578327129884E-2</v>
      </c>
      <c r="H96" s="233">
        <v>0.32862530461560846</v>
      </c>
      <c r="I96" s="233">
        <v>1.1864095973618167E-2</v>
      </c>
      <c r="J96" s="233">
        <v>2.165214564566385E-2</v>
      </c>
      <c r="K96" s="233">
        <v>8.415555552187777E-2</v>
      </c>
      <c r="L96" s="233">
        <v>2.605259089972236E-2</v>
      </c>
      <c r="M96" s="233">
        <v>1.4882215298068647E-2</v>
      </c>
      <c r="N96" s="233">
        <v>2.0839458481347221E-2</v>
      </c>
      <c r="O96" s="233">
        <v>2.2381290842739539E-2</v>
      </c>
      <c r="P96" s="233">
        <v>4.9520874504431324E-3</v>
      </c>
      <c r="Q96" s="233">
        <v>6.2368530328196798E-3</v>
      </c>
      <c r="R96" s="233">
        <v>1.4161405353960306E-2</v>
      </c>
      <c r="S96" s="233">
        <v>1.1866558661994884E-2</v>
      </c>
      <c r="T96" s="233">
        <v>1.7431097767970805E-2</v>
      </c>
      <c r="U96" s="233">
        <v>2.3859661619039536E-3</v>
      </c>
      <c r="V96" s="233">
        <v>3.5487339508492866E-3</v>
      </c>
      <c r="W96" s="233">
        <v>6.2914110522423348E-3</v>
      </c>
      <c r="X96" s="233">
        <v>0.70595368175701068</v>
      </c>
      <c r="Y96" s="233">
        <v>1</v>
      </c>
    </row>
    <row r="97" spans="2:26" hidden="1" outlineLevel="1" x14ac:dyDescent="0.25">
      <c r="B97" s="43" t="s">
        <v>49</v>
      </c>
      <c r="C97" s="285">
        <v>0.21392624985485273</v>
      </c>
      <c r="D97" s="224">
        <v>2.3631069620294765E-2</v>
      </c>
      <c r="E97" s="285">
        <v>2.3168789285612567E-2</v>
      </c>
      <c r="F97" s="224">
        <v>0.12639971255364971</v>
      </c>
      <c r="G97" s="285">
        <v>1.7229253800667348E-2</v>
      </c>
      <c r="H97" s="224">
        <v>0.36273012687513828</v>
      </c>
      <c r="I97" s="285">
        <v>8.3035188077987352E-3</v>
      </c>
      <c r="J97" s="224">
        <v>2.0252698643612534E-2</v>
      </c>
      <c r="K97" s="285">
        <v>0.14321269496289707</v>
      </c>
      <c r="L97" s="224">
        <v>4.5932261690105669E-2</v>
      </c>
      <c r="M97" s="285">
        <v>2.537940946425872E-2</v>
      </c>
      <c r="N97" s="224">
        <v>3.1505171624312878E-2</v>
      </c>
      <c r="O97" s="285">
        <v>4.0395852184219809E-2</v>
      </c>
      <c r="P97" s="224">
        <v>5.0105930114606083E-3</v>
      </c>
      <c r="Q97" s="285">
        <v>5.9110537581638489E-3</v>
      </c>
      <c r="R97" s="224">
        <v>1.2954803881402089E-2</v>
      </c>
      <c r="S97" s="285">
        <v>1.0676265738892673E-2</v>
      </c>
      <c r="T97" s="224">
        <v>1.1502235815552337E-2</v>
      </c>
      <c r="U97" s="285">
        <v>2.4932465443997256E-3</v>
      </c>
      <c r="V97" s="224">
        <v>3.2403441468956012E-3</v>
      </c>
      <c r="W97" s="285">
        <v>9.3573426987093398E-3</v>
      </c>
      <c r="X97" s="224">
        <v>0.78607375014514724</v>
      </c>
      <c r="Y97" s="295">
        <v>1</v>
      </c>
    </row>
    <row r="98" spans="2:26" hidden="1" outlineLevel="1" x14ac:dyDescent="0.25">
      <c r="B98" s="43" t="s">
        <v>50</v>
      </c>
      <c r="C98" s="285">
        <v>0.21613411107026681</v>
      </c>
      <c r="D98" s="224">
        <v>2.2615406312061166E-2</v>
      </c>
      <c r="E98" s="285">
        <v>1.9968233931432454E-2</v>
      </c>
      <c r="F98" s="224">
        <v>0.15808127397193766</v>
      </c>
      <c r="G98" s="285">
        <v>1.450974136316662E-2</v>
      </c>
      <c r="H98" s="224">
        <v>0.35135028910821503</v>
      </c>
      <c r="I98" s="285">
        <v>6.5381689890113446E-3</v>
      </c>
      <c r="J98" s="224">
        <v>1.7667852692370825E-2</v>
      </c>
      <c r="K98" s="285">
        <v>0.13172052333095202</v>
      </c>
      <c r="L98" s="224">
        <v>4.2211417751544952E-2</v>
      </c>
      <c r="M98" s="285">
        <v>2.415978286250656E-2</v>
      </c>
      <c r="N98" s="224">
        <v>2.6150364015101599E-2</v>
      </c>
      <c r="O98" s="285">
        <v>3.9198958701798924E-2</v>
      </c>
      <c r="P98" s="224">
        <v>7.2294393312017239E-3</v>
      </c>
      <c r="Q98" s="285">
        <v>8.1495918268263759E-3</v>
      </c>
      <c r="R98" s="224">
        <v>1.3265917135412694E-2</v>
      </c>
      <c r="S98" s="285">
        <v>1.225791088392438E-2</v>
      </c>
      <c r="T98" s="224">
        <v>9.939034117312508E-3</v>
      </c>
      <c r="U98" s="285">
        <v>2.0229483258079653E-3</v>
      </c>
      <c r="V98" s="224">
        <v>3.2320934394051838E-3</v>
      </c>
      <c r="W98" s="285">
        <v>5.3174641706952236E-3</v>
      </c>
      <c r="X98" s="224">
        <v>0.78386588892973319</v>
      </c>
      <c r="Y98" s="295">
        <v>1</v>
      </c>
    </row>
    <row r="99" spans="2:26" hidden="1" outlineLevel="1" x14ac:dyDescent="0.25">
      <c r="B99" s="43" t="s">
        <v>51</v>
      </c>
      <c r="C99" s="285">
        <v>0.26348923259842361</v>
      </c>
      <c r="D99" s="224">
        <v>3.3887846827178339E-2</v>
      </c>
      <c r="E99" s="285">
        <v>2.0682020848067403E-2</v>
      </c>
      <c r="F99" s="224">
        <v>0.1164908828141816</v>
      </c>
      <c r="G99" s="285">
        <v>1.9132253005750131E-2</v>
      </c>
      <c r="H99" s="224">
        <v>0.37556245707901559</v>
      </c>
      <c r="I99" s="285">
        <v>1.2326394227319784E-2</v>
      </c>
      <c r="J99" s="224">
        <v>1.9540194540963274E-2</v>
      </c>
      <c r="K99" s="285">
        <v>8.1227514529073522E-2</v>
      </c>
      <c r="L99" s="224">
        <v>2.8892100488914853E-2</v>
      </c>
      <c r="M99" s="285">
        <v>1.4220554923485338E-2</v>
      </c>
      <c r="N99" s="224">
        <v>1.7777231122454207E-2</v>
      </c>
      <c r="O99" s="285">
        <v>2.0337627994219121E-2</v>
      </c>
      <c r="P99" s="224">
        <v>8.3679263655279147E-3</v>
      </c>
      <c r="Q99" s="285">
        <v>6.2339206461465924E-3</v>
      </c>
      <c r="R99" s="224">
        <v>1.1861053883131925E-2</v>
      </c>
      <c r="S99" s="285">
        <v>9.7659973555548722E-3</v>
      </c>
      <c r="T99" s="224">
        <v>1.0971372344023862E-2</v>
      </c>
      <c r="U99" s="285">
        <v>1.7650133759724487E-3</v>
      </c>
      <c r="V99" s="224">
        <v>3.1999836003402931E-3</v>
      </c>
      <c r="W99" s="285">
        <v>5.4959359593288442E-3</v>
      </c>
      <c r="X99" s="224">
        <v>0.73651076740157639</v>
      </c>
      <c r="Y99" s="295">
        <v>1</v>
      </c>
    </row>
    <row r="100" spans="2:26" hidden="1" outlineLevel="1" x14ac:dyDescent="0.25">
      <c r="B100" s="43" t="s">
        <v>52</v>
      </c>
      <c r="C100" s="285">
        <v>0.35473329798286796</v>
      </c>
      <c r="D100" s="224">
        <v>2.5900682436423052E-2</v>
      </c>
      <c r="E100" s="285">
        <v>1.850295090165242E-2</v>
      </c>
      <c r="F100" s="224">
        <v>0.11787009135077577</v>
      </c>
      <c r="G100" s="285">
        <v>1.5500316860878674E-2</v>
      </c>
      <c r="H100" s="224">
        <v>0.36061785715825367</v>
      </c>
      <c r="I100" s="285">
        <v>1.1861805546574239E-2</v>
      </c>
      <c r="J100" s="224">
        <v>1.6565141854519901E-2</v>
      </c>
      <c r="K100" s="285">
        <v>9.5661808133193655E-3</v>
      </c>
      <c r="L100" s="224">
        <v>1.7287239775308993E-3</v>
      </c>
      <c r="M100" s="285">
        <v>2.024029694390916E-3</v>
      </c>
      <c r="N100" s="224">
        <v>3.4746920845134784E-3</v>
      </c>
      <c r="O100" s="285">
        <v>2.3387350568840719E-3</v>
      </c>
      <c r="P100" s="224">
        <v>5.2529929342179571E-3</v>
      </c>
      <c r="Q100" s="285">
        <v>5.1904829649556177E-3</v>
      </c>
      <c r="R100" s="224">
        <v>1.4480757707048106E-2</v>
      </c>
      <c r="S100" s="285">
        <v>1.339006651922936E-2</v>
      </c>
      <c r="T100" s="224">
        <v>1.7830429853036907E-2</v>
      </c>
      <c r="U100" s="285">
        <v>2.3775343481503516E-3</v>
      </c>
      <c r="V100" s="224">
        <v>4.1687682949435902E-3</v>
      </c>
      <c r="W100" s="285">
        <v>6.1906424731530459E-3</v>
      </c>
      <c r="X100" s="224">
        <v>0.64526670201713199</v>
      </c>
      <c r="Y100" s="295">
        <v>1</v>
      </c>
    </row>
    <row r="101" spans="2:26" hidden="1" outlineLevel="1" x14ac:dyDescent="0.25">
      <c r="B101" s="43" t="s">
        <v>53</v>
      </c>
      <c r="C101" s="285">
        <v>0.42269685308978067</v>
      </c>
      <c r="D101" s="224">
        <v>2.4283347623541507E-2</v>
      </c>
      <c r="E101" s="285">
        <v>1.8604162484357381E-2</v>
      </c>
      <c r="F101" s="224">
        <v>9.1262835389935071E-2</v>
      </c>
      <c r="G101" s="285">
        <v>1.7803035277739732E-2</v>
      </c>
      <c r="H101" s="224">
        <v>0.29974915525169843</v>
      </c>
      <c r="I101" s="285">
        <v>1.327769845722037E-2</v>
      </c>
      <c r="J101" s="224">
        <v>3.9431593680288334E-2</v>
      </c>
      <c r="K101" s="285">
        <v>6.4540458800110322E-3</v>
      </c>
      <c r="L101" s="224">
        <v>1.3564753404790629E-3</v>
      </c>
      <c r="M101" s="285">
        <v>1.5985020609794766E-3</v>
      </c>
      <c r="N101" s="224">
        <v>3.3527267405754984E-3</v>
      </c>
      <c r="O101" s="285">
        <v>1.4634173797699432E-4</v>
      </c>
      <c r="P101" s="224">
        <v>3.0544147362377792E-3</v>
      </c>
      <c r="Q101" s="285">
        <v>4.8030108874500699E-3</v>
      </c>
      <c r="R101" s="224">
        <v>1.2600398875044794E-2</v>
      </c>
      <c r="S101" s="285">
        <v>1.1570378180822103E-2</v>
      </c>
      <c r="T101" s="224">
        <v>2.3362145144737608E-2</v>
      </c>
      <c r="U101" s="285">
        <v>1.500940902328147E-3</v>
      </c>
      <c r="V101" s="224">
        <v>3.9212081073322835E-3</v>
      </c>
      <c r="W101" s="285">
        <v>5.6247760314747305E-3</v>
      </c>
      <c r="X101" s="224">
        <v>0.57730314691021933</v>
      </c>
      <c r="Y101" s="295">
        <v>1</v>
      </c>
    </row>
    <row r="102" spans="2:26" hidden="1" outlineLevel="1" x14ac:dyDescent="0.25">
      <c r="B102" s="43" t="s">
        <v>54</v>
      </c>
      <c r="C102" s="285">
        <v>0.39935122370645854</v>
      </c>
      <c r="D102" s="224">
        <v>3.5394716813467557E-2</v>
      </c>
      <c r="E102" s="285">
        <v>2.4001020269630934E-2</v>
      </c>
      <c r="F102" s="224">
        <v>9.6341428295203493E-2</v>
      </c>
      <c r="G102" s="285">
        <v>1.7280816873943217E-2</v>
      </c>
      <c r="H102" s="224">
        <v>0.31016402479913441</v>
      </c>
      <c r="I102" s="285">
        <v>1.5865604160067142E-2</v>
      </c>
      <c r="J102" s="224">
        <v>2.2552895632176342E-2</v>
      </c>
      <c r="K102" s="285">
        <v>9.5238878855323297E-3</v>
      </c>
      <c r="L102" s="224">
        <v>1.7546169257794983E-3</v>
      </c>
      <c r="M102" s="285">
        <v>2.8221974468575282E-3</v>
      </c>
      <c r="N102" s="224">
        <v>3.496891880217054E-3</v>
      </c>
      <c r="O102" s="285">
        <v>1.450181632678249E-3</v>
      </c>
      <c r="P102" s="224">
        <v>5.1959699349578108E-3</v>
      </c>
      <c r="Q102" s="285">
        <v>5.767814607134482E-3</v>
      </c>
      <c r="R102" s="224">
        <v>1.2208266652404834E-2</v>
      </c>
      <c r="S102" s="285">
        <v>1.2123929848234892E-2</v>
      </c>
      <c r="T102" s="224">
        <v>2.0257288962575028E-2</v>
      </c>
      <c r="U102" s="285">
        <v>2.931218193711354E-3</v>
      </c>
      <c r="V102" s="224">
        <v>4.0440526097098401E-3</v>
      </c>
      <c r="W102" s="285">
        <v>6.9958407556577652E-3</v>
      </c>
      <c r="X102" s="224">
        <v>0.60064877629354141</v>
      </c>
      <c r="Y102" s="295">
        <v>1</v>
      </c>
    </row>
    <row r="103" spans="2:26" hidden="1" outlineLevel="1" x14ac:dyDescent="0.25">
      <c r="B103" s="43" t="s">
        <v>55</v>
      </c>
      <c r="C103" s="285">
        <v>0.34951154853111716</v>
      </c>
      <c r="D103" s="224">
        <v>2.2965334412246925E-2</v>
      </c>
      <c r="E103" s="285">
        <v>1.9716832228152587E-2</v>
      </c>
      <c r="F103" s="224">
        <v>0.1142197831665957</v>
      </c>
      <c r="G103" s="285">
        <v>1.2584711574876681E-2</v>
      </c>
      <c r="H103" s="224">
        <v>0.37314257890143698</v>
      </c>
      <c r="I103" s="285">
        <v>1.5941418755689583E-2</v>
      </c>
      <c r="J103" s="224">
        <v>1.6774126773915068E-2</v>
      </c>
      <c r="K103" s="285">
        <v>8.9222076642069634E-3</v>
      </c>
      <c r="L103" s="224">
        <v>1.1338001830075814E-3</v>
      </c>
      <c r="M103" s="285">
        <v>1.2796417003239093E-3</v>
      </c>
      <c r="N103" s="224">
        <v>3.0250353430451237E-3</v>
      </c>
      <c r="O103" s="285">
        <v>3.4837304378303488E-3</v>
      </c>
      <c r="P103" s="224">
        <v>3.9588915103770947E-3</v>
      </c>
      <c r="Q103" s="285">
        <v>4.9492024586057079E-3</v>
      </c>
      <c r="R103" s="224">
        <v>1.5019324001044413E-2</v>
      </c>
      <c r="S103" s="285">
        <v>1.1871969966056562E-2</v>
      </c>
      <c r="T103" s="224">
        <v>1.6061385165094949E-2</v>
      </c>
      <c r="U103" s="285">
        <v>3.7377769518652424E-3</v>
      </c>
      <c r="V103" s="224">
        <v>3.6883790185806798E-3</v>
      </c>
      <c r="W103" s="285">
        <v>6.9345289201376559E-3</v>
      </c>
      <c r="X103" s="224">
        <v>0.65048845146888279</v>
      </c>
      <c r="Y103" s="295">
        <v>1</v>
      </c>
    </row>
    <row r="104" spans="2:26" hidden="1" outlineLevel="1" x14ac:dyDescent="0.25">
      <c r="B104" s="43" t="s">
        <v>56</v>
      </c>
      <c r="C104" s="285">
        <v>0.32698101477691166</v>
      </c>
      <c r="D104" s="224">
        <v>3.3456607102056862E-2</v>
      </c>
      <c r="E104" s="285">
        <v>2.0892778388833098E-2</v>
      </c>
      <c r="F104" s="224">
        <v>0.12643000228481555</v>
      </c>
      <c r="G104" s="285">
        <v>2.0364082699695536E-2</v>
      </c>
      <c r="H104" s="224">
        <v>0.37584418620715304</v>
      </c>
      <c r="I104" s="285">
        <v>1.4407621719562802E-2</v>
      </c>
      <c r="J104" s="224">
        <v>1.9994792745976334E-2</v>
      </c>
      <c r="K104" s="285">
        <v>9.8672150223965052E-3</v>
      </c>
      <c r="L104" s="224">
        <v>9.6440469928108018E-4</v>
      </c>
      <c r="M104" s="285">
        <v>5.8183093427701532E-4</v>
      </c>
      <c r="N104" s="224">
        <v>5.2364784084931379E-3</v>
      </c>
      <c r="O104" s="285">
        <v>3.0845009803452728E-3</v>
      </c>
      <c r="P104" s="224">
        <v>4.8113964473775099E-3</v>
      </c>
      <c r="Q104" s="285">
        <v>5.3161812762023176E-3</v>
      </c>
      <c r="R104" s="224">
        <v>1.2994224198853342E-2</v>
      </c>
      <c r="S104" s="285">
        <v>6.8942980568440851E-3</v>
      </c>
      <c r="T104" s="224">
        <v>1.0898038778101903E-2</v>
      </c>
      <c r="U104" s="285">
        <v>2.8905573355862677E-3</v>
      </c>
      <c r="V104" s="224">
        <v>3.894813468721938E-3</v>
      </c>
      <c r="W104" s="285">
        <v>4.0621894909112161E-3</v>
      </c>
      <c r="X104" s="224">
        <v>0.67301898522308834</v>
      </c>
      <c r="Y104" s="295">
        <v>1</v>
      </c>
    </row>
    <row r="105" spans="2:26" s="222" customFormat="1" ht="15" customHeight="1" collapsed="1" x14ac:dyDescent="0.25">
      <c r="B105" s="30" t="s">
        <v>70</v>
      </c>
      <c r="C105" s="296">
        <v>0.21879728939110266</v>
      </c>
      <c r="D105" s="296">
        <v>2.7564691967882266E-2</v>
      </c>
      <c r="E105" s="296">
        <v>2.2315013685321374E-2</v>
      </c>
      <c r="F105" s="296">
        <v>0.14802753817190756</v>
      </c>
      <c r="G105" s="296">
        <v>2.1337005607052265E-2</v>
      </c>
      <c r="H105" s="296">
        <v>0.35143866476024088</v>
      </c>
      <c r="I105" s="296">
        <v>6.8483204554723332E-3</v>
      </c>
      <c r="J105" s="296">
        <v>2.0811132215760742E-2</v>
      </c>
      <c r="K105" s="296">
        <v>0.13329467441613016</v>
      </c>
      <c r="L105" s="296">
        <v>3.9773298762386403E-2</v>
      </c>
      <c r="M105" s="296">
        <v>2.0996125807285191E-2</v>
      </c>
      <c r="N105" s="296">
        <v>2.9691794855043613E-2</v>
      </c>
      <c r="O105" s="296">
        <v>4.2833454991414936E-2</v>
      </c>
      <c r="P105" s="296">
        <v>5.0297558310982635E-3</v>
      </c>
      <c r="Q105" s="296">
        <v>6.5857071751963701E-3</v>
      </c>
      <c r="R105" s="296">
        <v>1.1064363216158868E-2</v>
      </c>
      <c r="S105" s="296">
        <v>6.9518133738076891E-3</v>
      </c>
      <c r="T105" s="296">
        <v>1.040912367694815E-2</v>
      </c>
      <c r="U105" s="296">
        <v>2.8221225168572174E-3</v>
      </c>
      <c r="V105" s="296">
        <v>2.7014885839225693E-3</v>
      </c>
      <c r="W105" s="296">
        <v>4.0012949551406713E-3</v>
      </c>
      <c r="X105" s="296">
        <v>0.78120271060889734</v>
      </c>
      <c r="Y105" s="296">
        <v>1</v>
      </c>
      <c r="Z105"/>
    </row>
    <row r="106" spans="2:26" hidden="1" outlineLevel="1" x14ac:dyDescent="0.25">
      <c r="B106" s="43" t="s">
        <v>58</v>
      </c>
      <c r="C106" s="285">
        <v>0.31276897090760303</v>
      </c>
      <c r="D106" s="224">
        <v>2.5023867725589351E-2</v>
      </c>
      <c r="E106" s="285">
        <v>2.4098534364279195E-2</v>
      </c>
      <c r="F106" s="224">
        <v>0.14538434906679815</v>
      </c>
      <c r="G106" s="285">
        <v>2.9673615409633119E-2</v>
      </c>
      <c r="H106" s="224">
        <v>0.31605484855796973</v>
      </c>
      <c r="I106" s="285">
        <v>7.2348059632594396E-3</v>
      </c>
      <c r="J106" s="224">
        <v>1.7239317225678525E-2</v>
      </c>
      <c r="K106" s="285">
        <v>6.9362233389636679E-2</v>
      </c>
      <c r="L106" s="224">
        <v>2.367678378463443E-2</v>
      </c>
      <c r="M106" s="285">
        <v>9.9667425537941813E-3</v>
      </c>
      <c r="N106" s="224">
        <v>1.8584302905043173E-2</v>
      </c>
      <c r="O106" s="285">
        <v>1.7134404146164902E-2</v>
      </c>
      <c r="P106" s="224">
        <v>4.8448860119391082E-3</v>
      </c>
      <c r="Q106" s="285">
        <v>6.6724718570664206E-3</v>
      </c>
      <c r="R106" s="224">
        <v>1.3330255883000934E-2</v>
      </c>
      <c r="S106" s="285">
        <v>7.0522572049057358E-3</v>
      </c>
      <c r="T106" s="224">
        <v>1.151735786900553E-2</v>
      </c>
      <c r="U106" s="285">
        <v>3.1452941238184163E-3</v>
      </c>
      <c r="V106" s="224">
        <v>2.9060923025273559E-3</v>
      </c>
      <c r="W106" s="285">
        <v>3.6908421372892557E-3</v>
      </c>
      <c r="X106" s="224">
        <v>0.68723102909239697</v>
      </c>
      <c r="Y106" s="295">
        <v>1</v>
      </c>
    </row>
    <row r="107" spans="2:26" hidden="1" outlineLevel="1" x14ac:dyDescent="0.25">
      <c r="B107" s="43" t="s">
        <v>59</v>
      </c>
      <c r="C107" s="285">
        <v>0.19001524260435648</v>
      </c>
      <c r="D107" s="224">
        <v>2.6585145698860637E-2</v>
      </c>
      <c r="E107" s="285">
        <v>2.0958580990173205E-2</v>
      </c>
      <c r="F107" s="224">
        <v>0.15686044927363454</v>
      </c>
      <c r="G107" s="285">
        <v>2.2729788647240151E-2</v>
      </c>
      <c r="H107" s="224">
        <v>0.36319549704514875</v>
      </c>
      <c r="I107" s="285">
        <v>6.4099834800824297E-3</v>
      </c>
      <c r="J107" s="224">
        <v>1.8995776350971608E-2</v>
      </c>
      <c r="K107" s="285">
        <v>0.14682076740977912</v>
      </c>
      <c r="L107" s="224">
        <v>4.1304051637515542E-2</v>
      </c>
      <c r="M107" s="285">
        <v>2.2563737929390124E-2</v>
      </c>
      <c r="N107" s="224">
        <v>3.2931263518231516E-2</v>
      </c>
      <c r="O107" s="285">
        <v>5.0021714324641926E-2</v>
      </c>
      <c r="P107" s="224">
        <v>4.5749101623039322E-3</v>
      </c>
      <c r="Q107" s="285">
        <v>5.5435393497624197E-3</v>
      </c>
      <c r="R107" s="224">
        <v>9.5394008549483118E-3</v>
      </c>
      <c r="S107" s="285">
        <v>6.4546894425805135E-3</v>
      </c>
      <c r="T107" s="224">
        <v>9.7416421138682152E-3</v>
      </c>
      <c r="U107" s="285">
        <v>3.5083536284210705E-3</v>
      </c>
      <c r="V107" s="224">
        <v>3.3550760427133539E-3</v>
      </c>
      <c r="W107" s="285">
        <v>4.7111569051552366E-3</v>
      </c>
      <c r="X107" s="224">
        <v>0.80998475739564346</v>
      </c>
      <c r="Y107" s="295">
        <v>1</v>
      </c>
    </row>
    <row r="108" spans="2:26" hidden="1" outlineLevel="1" x14ac:dyDescent="0.25">
      <c r="B108" s="43" t="s">
        <v>60</v>
      </c>
      <c r="C108" s="285">
        <v>0.18968105822163928</v>
      </c>
      <c r="D108" s="224">
        <v>3.0198309824412434E-2</v>
      </c>
      <c r="E108" s="285">
        <v>2.2859826428501966E-2</v>
      </c>
      <c r="F108" s="224">
        <v>0.14445237694283619</v>
      </c>
      <c r="G108" s="285">
        <v>2.8070766318875368E-2</v>
      </c>
      <c r="H108" s="224">
        <v>0.34706472523380444</v>
      </c>
      <c r="I108" s="285">
        <v>6.3328218057792339E-3</v>
      </c>
      <c r="J108" s="224">
        <v>2.641047595780965E-2</v>
      </c>
      <c r="K108" s="285">
        <v>0.15906530396358745</v>
      </c>
      <c r="L108" s="224">
        <v>4.4396164254897265E-2</v>
      </c>
      <c r="M108" s="285">
        <v>2.5203207680977578E-2</v>
      </c>
      <c r="N108" s="224">
        <v>3.8542454810454138E-2</v>
      </c>
      <c r="O108" s="285">
        <v>5.0923477217258484E-2</v>
      </c>
      <c r="P108" s="224">
        <v>4.3973976134511978E-3</v>
      </c>
      <c r="Q108" s="285">
        <v>7.1107864321071695E-3</v>
      </c>
      <c r="R108" s="224">
        <v>6.9091797454063327E-3</v>
      </c>
      <c r="S108" s="285">
        <v>6.9234108056440381E-3</v>
      </c>
      <c r="T108" s="224">
        <v>8.6192788173040207E-3</v>
      </c>
      <c r="U108" s="285">
        <v>4.4353471074184145E-3</v>
      </c>
      <c r="V108" s="224">
        <v>2.8651867945248366E-3</v>
      </c>
      <c r="W108" s="285">
        <v>4.6037479868979376E-3</v>
      </c>
      <c r="X108" s="224">
        <v>0.81031894177836072</v>
      </c>
      <c r="Y108" s="295">
        <v>1</v>
      </c>
    </row>
    <row r="109" spans="2:26" hidden="1" outlineLevel="1" x14ac:dyDescent="0.25">
      <c r="B109" s="43" t="s">
        <v>61</v>
      </c>
      <c r="C109" s="285">
        <v>0.1664832845631791</v>
      </c>
      <c r="D109" s="224">
        <v>2.7668565303789843E-2</v>
      </c>
      <c r="E109" s="285">
        <v>2.4396143284658032E-2</v>
      </c>
      <c r="F109" s="224">
        <v>0.14563937909349167</v>
      </c>
      <c r="G109" s="285">
        <v>1.8785599446059578E-2</v>
      </c>
      <c r="H109" s="224">
        <v>0.34081563933166709</v>
      </c>
      <c r="I109" s="285">
        <v>5.9899550871934477E-3</v>
      </c>
      <c r="J109" s="224">
        <v>3.4827581300716615E-2</v>
      </c>
      <c r="K109" s="285">
        <v>0.18406188197464585</v>
      </c>
      <c r="L109" s="224">
        <v>5.5469924544587934E-2</v>
      </c>
      <c r="M109" s="285">
        <v>3.111646502539684E-2</v>
      </c>
      <c r="N109" s="224">
        <v>4.0717940935153872E-2</v>
      </c>
      <c r="O109" s="285">
        <v>5.6757551469507193E-2</v>
      </c>
      <c r="P109" s="224">
        <v>4.8327507789787194E-3</v>
      </c>
      <c r="Q109" s="285">
        <v>6.3646236951810028E-3</v>
      </c>
      <c r="R109" s="224">
        <v>1.1764120026748493E-2</v>
      </c>
      <c r="S109" s="285">
        <v>8.1834263681332484E-3</v>
      </c>
      <c r="T109" s="224">
        <v>1.0599801757622609E-2</v>
      </c>
      <c r="U109" s="285">
        <v>2.6843345838095736E-3</v>
      </c>
      <c r="V109" s="224">
        <v>2.4021474676670478E-3</v>
      </c>
      <c r="W109" s="285">
        <v>4.5007659364581015E-3</v>
      </c>
      <c r="X109" s="224">
        <v>0.83351671543682093</v>
      </c>
      <c r="Y109" s="295">
        <v>1</v>
      </c>
    </row>
    <row r="110" spans="2:26" collapsed="1" x14ac:dyDescent="0.25">
      <c r="B110" s="145">
        <v>2006</v>
      </c>
      <c r="C110" s="233">
        <v>0.28688777663894766</v>
      </c>
      <c r="D110" s="233">
        <v>2.7597622680408211E-2</v>
      </c>
      <c r="E110" s="233">
        <v>2.1458580267557609E-2</v>
      </c>
      <c r="F110" s="233">
        <v>0.12740622706274962</v>
      </c>
      <c r="G110" s="233">
        <v>1.9472527399953001E-2</v>
      </c>
      <c r="H110" s="233">
        <v>0.34671922448176146</v>
      </c>
      <c r="I110" s="233">
        <v>1.0416229056874383E-2</v>
      </c>
      <c r="J110" s="233">
        <v>2.2693396621875604E-2</v>
      </c>
      <c r="K110" s="233">
        <v>7.8643730990918564E-2</v>
      </c>
      <c r="L110" s="233">
        <v>2.3726965978617186E-2</v>
      </c>
      <c r="M110" s="233">
        <v>1.3207453366924643E-2</v>
      </c>
      <c r="N110" s="233">
        <v>1.8430702696911563E-2</v>
      </c>
      <c r="O110" s="233">
        <v>2.3278608948465174E-2</v>
      </c>
      <c r="P110" s="233">
        <v>5.1240017222486901E-3</v>
      </c>
      <c r="Q110" s="233">
        <v>5.9818239288734042E-3</v>
      </c>
      <c r="R110" s="233">
        <v>1.2252768430381656E-2</v>
      </c>
      <c r="S110" s="233">
        <v>9.8361533902047195E-3</v>
      </c>
      <c r="T110" s="233">
        <v>1.3680392983836215E-2</v>
      </c>
      <c r="U110" s="233">
        <v>2.7569187598708716E-3</v>
      </c>
      <c r="V110" s="233">
        <v>3.4202816980990506E-3</v>
      </c>
      <c r="W110" s="233">
        <v>5.6523438854392755E-3</v>
      </c>
      <c r="X110" s="233">
        <v>0.71311222336105229</v>
      </c>
      <c r="Y110" s="233">
        <v>1</v>
      </c>
    </row>
    <row r="111" spans="2:26" hidden="1" outlineLevel="1" x14ac:dyDescent="0.25">
      <c r="B111" s="43" t="s">
        <v>49</v>
      </c>
      <c r="C111" s="285">
        <v>0.21331380877076475</v>
      </c>
      <c r="D111" s="224">
        <v>2.698641721091783E-2</v>
      </c>
      <c r="E111" s="285">
        <v>2.3386476453473096E-2</v>
      </c>
      <c r="F111" s="224">
        <v>0.13247160896091426</v>
      </c>
      <c r="G111" s="285">
        <v>1.6537750407292568E-2</v>
      </c>
      <c r="H111" s="224">
        <v>0.36915039487074136</v>
      </c>
      <c r="I111" s="285">
        <v>5.9242555265182099E-3</v>
      </c>
      <c r="J111" s="224">
        <v>2.0300130429174092E-2</v>
      </c>
      <c r="K111" s="285">
        <v>0.14234696071358613</v>
      </c>
      <c r="L111" s="224">
        <v>4.1063690524535498E-2</v>
      </c>
      <c r="M111" s="285">
        <v>1.9913142769780564E-2</v>
      </c>
      <c r="N111" s="224">
        <v>3.2430521382262587E-2</v>
      </c>
      <c r="O111" s="285">
        <v>4.8939606037007484E-2</v>
      </c>
      <c r="P111" s="224">
        <v>3.9510962261536768E-3</v>
      </c>
      <c r="Q111" s="285">
        <v>6.3184096240486553E-3</v>
      </c>
      <c r="R111" s="224">
        <v>1.1690849414024242E-2</v>
      </c>
      <c r="S111" s="285">
        <v>6.8105050427836357E-3</v>
      </c>
      <c r="T111" s="224">
        <v>1.0580051502802078E-2</v>
      </c>
      <c r="U111" s="285">
        <v>2.5010869097840992E-3</v>
      </c>
      <c r="V111" s="224">
        <v>2.6969695521931688E-3</v>
      </c>
      <c r="W111" s="285">
        <v>5.0332283848281726E-3</v>
      </c>
      <c r="X111" s="224">
        <v>0.78668619122923522</v>
      </c>
      <c r="Y111" s="295">
        <v>1</v>
      </c>
    </row>
    <row r="112" spans="2:26" hidden="1" outlineLevel="1" x14ac:dyDescent="0.25">
      <c r="B112" s="43" t="s">
        <v>50</v>
      </c>
      <c r="C112" s="285">
        <v>0.1958018744658761</v>
      </c>
      <c r="D112" s="224">
        <v>2.317067715727197E-2</v>
      </c>
      <c r="E112" s="285">
        <v>1.9392081664747939E-2</v>
      </c>
      <c r="F112" s="224">
        <v>0.1746535110332634</v>
      </c>
      <c r="G112" s="285">
        <v>1.2305743700575147E-2</v>
      </c>
      <c r="H112" s="224">
        <v>0.34755544882887085</v>
      </c>
      <c r="I112" s="285">
        <v>4.4283726613319023E-3</v>
      </c>
      <c r="J112" s="224">
        <v>1.4518752898688909E-2</v>
      </c>
      <c r="K112" s="285">
        <v>0.15732141133484479</v>
      </c>
      <c r="L112" s="224">
        <v>4.7577343494341527E-2</v>
      </c>
      <c r="M112" s="285">
        <v>2.6254764444004982E-2</v>
      </c>
      <c r="N112" s="224">
        <v>3.0753765058468174E-2</v>
      </c>
      <c r="O112" s="285">
        <v>5.2735538338030095E-2</v>
      </c>
      <c r="P112" s="224">
        <v>6.2176141406579226E-3</v>
      </c>
      <c r="Q112" s="285">
        <v>8.2658247814653418E-3</v>
      </c>
      <c r="R112" s="224">
        <v>1.2143299408373179E-2</v>
      </c>
      <c r="S112" s="285">
        <v>6.7590951146644816E-3</v>
      </c>
      <c r="T112" s="224">
        <v>1.0186905106636437E-2</v>
      </c>
      <c r="U112" s="285">
        <v>1.7774701538041393E-3</v>
      </c>
      <c r="V112" s="224">
        <v>2.6108800007533647E-3</v>
      </c>
      <c r="W112" s="285">
        <v>2.8910375481741497E-3</v>
      </c>
      <c r="X112" s="224">
        <v>0.80419812553412384</v>
      </c>
      <c r="Y112" s="295">
        <v>1</v>
      </c>
    </row>
    <row r="113" spans="2:26" hidden="1" outlineLevel="1" x14ac:dyDescent="0.25">
      <c r="B113" s="43" t="s">
        <v>51</v>
      </c>
      <c r="C113" s="285">
        <v>0.25177131901172162</v>
      </c>
      <c r="D113" s="224">
        <v>3.3284674713495138E-2</v>
      </c>
      <c r="E113" s="285">
        <v>2.1166499629613492E-2</v>
      </c>
      <c r="F113" s="224">
        <v>0.13675759292343892</v>
      </c>
      <c r="G113" s="285">
        <v>2.0149026101355178E-2</v>
      </c>
      <c r="H113" s="224">
        <v>0.37736502679855333</v>
      </c>
      <c r="I113" s="285">
        <v>1.1240141182622336E-2</v>
      </c>
      <c r="J113" s="224">
        <v>1.4645518323238486E-2</v>
      </c>
      <c r="K113" s="285">
        <v>8.5027670050982621E-2</v>
      </c>
      <c r="L113" s="224">
        <v>2.7853065493049806E-2</v>
      </c>
      <c r="M113" s="285">
        <v>1.380234432872892E-2</v>
      </c>
      <c r="N113" s="224">
        <v>1.6168460499368164E-2</v>
      </c>
      <c r="O113" s="285">
        <v>2.7203799729835724E-2</v>
      </c>
      <c r="P113" s="224">
        <v>6.3336093075951018E-3</v>
      </c>
      <c r="Q113" s="285">
        <v>5.9719377750664521E-3</v>
      </c>
      <c r="R113" s="224">
        <v>1.1876334480805264E-2</v>
      </c>
      <c r="S113" s="285">
        <v>6.5580199572966144E-3</v>
      </c>
      <c r="T113" s="224">
        <v>1.1460194343980129E-2</v>
      </c>
      <c r="U113" s="285">
        <v>1.6885267331909887E-3</v>
      </c>
      <c r="V113" s="224">
        <v>2.0327683123447645E-3</v>
      </c>
      <c r="W113" s="285">
        <v>2.6711403546995512E-3</v>
      </c>
      <c r="X113" s="224">
        <v>0.74822868098827833</v>
      </c>
      <c r="Y113" s="295">
        <v>1</v>
      </c>
    </row>
    <row r="114" spans="2:26" hidden="1" outlineLevel="1" x14ac:dyDescent="0.25">
      <c r="B114" s="43" t="s">
        <v>52</v>
      </c>
      <c r="C114" s="285">
        <v>0.35023889544499887</v>
      </c>
      <c r="D114" s="224">
        <v>2.7057180780706173E-2</v>
      </c>
      <c r="E114" s="285">
        <v>1.6231548001076582E-2</v>
      </c>
      <c r="F114" s="224">
        <v>0.12389667570719723</v>
      </c>
      <c r="G114" s="285">
        <v>1.3639009084237961E-2</v>
      </c>
      <c r="H114" s="224">
        <v>0.38493106882995293</v>
      </c>
      <c r="I114" s="285">
        <v>8.7575826587441251E-3</v>
      </c>
      <c r="J114" s="224">
        <v>1.3829941409080558E-2</v>
      </c>
      <c r="K114" s="285">
        <v>8.8564994053493256E-3</v>
      </c>
      <c r="L114" s="224">
        <v>2.2957886770230201E-3</v>
      </c>
      <c r="M114" s="285">
        <v>1.9484298691768516E-3</v>
      </c>
      <c r="N114" s="224">
        <v>3.7841406550128938E-3</v>
      </c>
      <c r="O114" s="285">
        <v>8.281402041365603E-4</v>
      </c>
      <c r="P114" s="224">
        <v>4.6191820275172588E-3</v>
      </c>
      <c r="Q114" s="285">
        <v>5.1758762758535018E-3</v>
      </c>
      <c r="R114" s="224">
        <v>1.1985029065420776E-2</v>
      </c>
      <c r="S114" s="285">
        <v>9.8594692081369374E-3</v>
      </c>
      <c r="T114" s="224">
        <v>1.3606803631854873E-2</v>
      </c>
      <c r="U114" s="285">
        <v>1.6769839133765347E-3</v>
      </c>
      <c r="V114" s="224">
        <v>3.0342136923781197E-3</v>
      </c>
      <c r="W114" s="285">
        <v>2.6040408641182953E-3</v>
      </c>
      <c r="X114" s="224">
        <v>0.64976110455500113</v>
      </c>
      <c r="Y114" s="295">
        <v>1</v>
      </c>
    </row>
    <row r="115" spans="2:26" hidden="1" outlineLevel="1" x14ac:dyDescent="0.25">
      <c r="B115" s="43" t="s">
        <v>53</v>
      </c>
      <c r="C115" s="285">
        <v>0.44707202042438698</v>
      </c>
      <c r="D115" s="224">
        <v>2.3501039564605884E-2</v>
      </c>
      <c r="E115" s="285">
        <v>1.763820094172323E-2</v>
      </c>
      <c r="F115" s="224">
        <v>8.9112089524857829E-2</v>
      </c>
      <c r="G115" s="285">
        <v>2.0193160276401882E-2</v>
      </c>
      <c r="H115" s="224">
        <v>0.29907165351923193</v>
      </c>
      <c r="I115" s="285">
        <v>9.0713477649360975E-3</v>
      </c>
      <c r="J115" s="224">
        <v>3.9719393994985627E-2</v>
      </c>
      <c r="K115" s="285">
        <v>5.9163456246560265E-3</v>
      </c>
      <c r="L115" s="224">
        <v>1.337675044334373E-3</v>
      </c>
      <c r="M115" s="285">
        <v>1.4332232617868281E-3</v>
      </c>
      <c r="N115" s="224">
        <v>2.9505289549318168E-3</v>
      </c>
      <c r="O115" s="285">
        <v>1.9491836360300863E-4</v>
      </c>
      <c r="P115" s="224">
        <v>1.9186082064453006E-3</v>
      </c>
      <c r="Q115" s="285">
        <v>3.8295725554944047E-3</v>
      </c>
      <c r="R115" s="224">
        <v>9.052238121445606E-3</v>
      </c>
      <c r="S115" s="285">
        <v>7.8540634745918186E-3</v>
      </c>
      <c r="T115" s="224">
        <v>1.8035681526325446E-2</v>
      </c>
      <c r="U115" s="285">
        <v>1.265058399070507E-3</v>
      </c>
      <c r="V115" s="224">
        <v>2.7269461260930718E-3</v>
      </c>
      <c r="W115" s="285">
        <v>4.0225799547483638E-3</v>
      </c>
      <c r="X115" s="224">
        <v>0.55292797957561302</v>
      </c>
      <c r="Y115" s="295">
        <v>1</v>
      </c>
    </row>
    <row r="116" spans="2:26" hidden="1" outlineLevel="1" x14ac:dyDescent="0.25">
      <c r="B116" s="43" t="s">
        <v>54</v>
      </c>
      <c r="C116" s="285">
        <v>0.3859671286439737</v>
      </c>
      <c r="D116" s="224">
        <v>2.7486683290117882E-2</v>
      </c>
      <c r="E116" s="285">
        <v>2.2280118959846908E-2</v>
      </c>
      <c r="F116" s="224">
        <v>0.10032266615857446</v>
      </c>
      <c r="G116" s="285">
        <v>2.1549046084514509E-2</v>
      </c>
      <c r="H116" s="224">
        <v>0.34984632972422192</v>
      </c>
      <c r="I116" s="285">
        <v>1.0384134268885703E-2</v>
      </c>
      <c r="J116" s="224">
        <v>1.8183625624414935E-2</v>
      </c>
      <c r="K116" s="285">
        <v>8.209554894667518E-3</v>
      </c>
      <c r="L116" s="224">
        <v>1.6609644363076057E-3</v>
      </c>
      <c r="M116" s="285">
        <v>1.9964709683298401E-3</v>
      </c>
      <c r="N116" s="224">
        <v>4.2828858532221051E-3</v>
      </c>
      <c r="O116" s="285">
        <v>2.6923363680796602E-4</v>
      </c>
      <c r="P116" s="224">
        <v>3.8852484819364942E-3</v>
      </c>
      <c r="Q116" s="285">
        <v>5.3391101206995105E-3</v>
      </c>
      <c r="R116" s="224">
        <v>1.1887700579059421E-2</v>
      </c>
      <c r="S116" s="285">
        <v>9.6758427012832091E-3</v>
      </c>
      <c r="T116" s="224">
        <v>1.5487147200384382E-2</v>
      </c>
      <c r="U116" s="285">
        <v>2.5080148782649758E-3</v>
      </c>
      <c r="V116" s="224">
        <v>3.1396784107759726E-3</v>
      </c>
      <c r="W116" s="285">
        <v>3.8479699783784678E-3</v>
      </c>
      <c r="X116" s="224">
        <v>0.61403287135602624</v>
      </c>
      <c r="Y116" s="295">
        <v>1</v>
      </c>
    </row>
    <row r="117" spans="2:26" hidden="1" outlineLevel="1" x14ac:dyDescent="0.25">
      <c r="B117" s="43" t="s">
        <v>55</v>
      </c>
      <c r="C117" s="285">
        <v>0.36033188237210723</v>
      </c>
      <c r="D117" s="224">
        <v>2.1661526853262378E-2</v>
      </c>
      <c r="E117" s="285">
        <v>1.8117484987838793E-2</v>
      </c>
      <c r="F117" s="224">
        <v>0.11140295470200039</v>
      </c>
      <c r="G117" s="285">
        <v>1.6476936575941101E-2</v>
      </c>
      <c r="H117" s="224">
        <v>0.38275937956402567</v>
      </c>
      <c r="I117" s="285">
        <v>1.3438778105823947E-2</v>
      </c>
      <c r="J117" s="224">
        <v>1.5982485573748938E-2</v>
      </c>
      <c r="K117" s="285">
        <v>9.7975608989290704E-3</v>
      </c>
      <c r="L117" s="224">
        <v>2.2264585590040099E-3</v>
      </c>
      <c r="M117" s="285">
        <v>2.4836874040750764E-3</v>
      </c>
      <c r="N117" s="224">
        <v>4.8101794028289459E-3</v>
      </c>
      <c r="O117" s="285">
        <v>2.7723553302103846E-4</v>
      </c>
      <c r="P117" s="224">
        <v>3.5068865878022082E-3</v>
      </c>
      <c r="Q117" s="285">
        <v>4.8559089752860246E-3</v>
      </c>
      <c r="R117" s="224">
        <v>1.2758550715524904E-2</v>
      </c>
      <c r="S117" s="285">
        <v>6.147769397198492E-3</v>
      </c>
      <c r="T117" s="224">
        <v>1.3198697850424285E-2</v>
      </c>
      <c r="U117" s="285">
        <v>2.8580982785674069E-3</v>
      </c>
      <c r="V117" s="224">
        <v>3.1982119737169281E-3</v>
      </c>
      <c r="W117" s="285">
        <v>3.5068865878022082E-3</v>
      </c>
      <c r="X117" s="224">
        <v>0.63966811762789277</v>
      </c>
      <c r="Y117" s="295">
        <v>1</v>
      </c>
    </row>
    <row r="118" spans="2:26" hidden="1" outlineLevel="1" x14ac:dyDescent="0.25">
      <c r="B118" s="43" t="s">
        <v>56</v>
      </c>
      <c r="C118" s="285">
        <v>0.34963575018935483</v>
      </c>
      <c r="D118" s="224">
        <v>3.0189354816497968E-2</v>
      </c>
      <c r="E118" s="285">
        <v>1.7820009639881566E-2</v>
      </c>
      <c r="F118" s="224">
        <v>0.11776079322454039</v>
      </c>
      <c r="G118" s="285">
        <v>1.9836122013358121E-2</v>
      </c>
      <c r="H118" s="224">
        <v>0.38145286786476623</v>
      </c>
      <c r="I118" s="285">
        <v>9.7059836122013361E-3</v>
      </c>
      <c r="J118" s="224">
        <v>1.6294154100392481E-2</v>
      </c>
      <c r="K118" s="285">
        <v>1.1066584039110377E-2</v>
      </c>
      <c r="L118" s="224">
        <v>2.6909040831784065E-3</v>
      </c>
      <c r="M118" s="285">
        <v>2.4320044068030021E-3</v>
      </c>
      <c r="N118" s="224">
        <v>5.4671899745231704E-3</v>
      </c>
      <c r="O118" s="285">
        <v>4.7648557460579769E-4</v>
      </c>
      <c r="P118" s="224">
        <v>3.7623080630723679E-3</v>
      </c>
      <c r="Q118" s="285">
        <v>4.0735385250981202E-3</v>
      </c>
      <c r="R118" s="224">
        <v>1.1102389313502719E-2</v>
      </c>
      <c r="S118" s="285">
        <v>6.3678303380844178E-3</v>
      </c>
      <c r="T118" s="224">
        <v>1.1091372305997384E-2</v>
      </c>
      <c r="U118" s="285">
        <v>2.8120911657371068E-3</v>
      </c>
      <c r="V118" s="224">
        <v>3.726502788680025E-3</v>
      </c>
      <c r="W118" s="285">
        <v>3.302347999724575E-3</v>
      </c>
      <c r="X118" s="224">
        <v>0.65036424981064522</v>
      </c>
      <c r="Y118" s="295">
        <v>1</v>
      </c>
    </row>
    <row r="119" spans="2:26" s="222" customFormat="1" ht="15" customHeight="1" collapsed="1" x14ac:dyDescent="0.25">
      <c r="B119" s="30" t="s">
        <v>71</v>
      </c>
      <c r="C119" s="296">
        <v>0.21393388939615385</v>
      </c>
      <c r="D119" s="296">
        <v>2.9148277598665888E-2</v>
      </c>
      <c r="E119" s="296">
        <v>2.2608496785058541E-2</v>
      </c>
      <c r="F119" s="296">
        <v>0.14196993864547588</v>
      </c>
      <c r="G119" s="296">
        <v>2.4681150593328822E-2</v>
      </c>
      <c r="H119" s="296">
        <v>0.37196295790362743</v>
      </c>
      <c r="I119" s="296">
        <v>5.0265449641599333E-3</v>
      </c>
      <c r="J119" s="296">
        <v>2.2052844797806698E-2</v>
      </c>
      <c r="K119" s="296">
        <v>0.12577112547429845</v>
      </c>
      <c r="L119" s="296">
        <v>3.8616272489269549E-2</v>
      </c>
      <c r="M119" s="296">
        <v>2.1265072017359075E-2</v>
      </c>
      <c r="N119" s="296">
        <v>2.8318052047781279E-2</v>
      </c>
      <c r="O119" s="296">
        <v>3.7571728919888539E-2</v>
      </c>
      <c r="P119" s="296">
        <v>4.7338262647758748E-3</v>
      </c>
      <c r="Q119" s="296">
        <v>6.1546246302072692E-3</v>
      </c>
      <c r="R119" s="296">
        <v>1.0104444086106543E-2</v>
      </c>
      <c r="S119" s="296">
        <v>6.6308488534157191E-3</v>
      </c>
      <c r="T119" s="296">
        <v>6.8776911718436791E-3</v>
      </c>
      <c r="U119" s="296">
        <v>1.9562510506204779E-3</v>
      </c>
      <c r="V119" s="296">
        <v>2.5714738609048673E-3</v>
      </c>
      <c r="W119" s="296">
        <v>3.8156139235500926E-3</v>
      </c>
      <c r="X119" s="296">
        <v>0.78606611060384612</v>
      </c>
      <c r="Y119" s="296">
        <v>1</v>
      </c>
      <c r="Z119"/>
    </row>
    <row r="120" spans="2:26" hidden="1" outlineLevel="1" x14ac:dyDescent="0.25">
      <c r="B120" s="43" t="s">
        <v>58</v>
      </c>
      <c r="C120" s="285">
        <v>0.25641223994468915</v>
      </c>
      <c r="D120" s="224">
        <v>2.7585323283260247E-2</v>
      </c>
      <c r="E120" s="285">
        <v>2.2897921491459212E-2</v>
      </c>
      <c r="F120" s="224">
        <v>0.13125691990078855</v>
      </c>
      <c r="G120" s="285">
        <v>3.7994788015336192E-2</v>
      </c>
      <c r="H120" s="224">
        <v>0.38725094400742638</v>
      </c>
      <c r="I120" s="285">
        <v>6.0169897162417624E-3</v>
      </c>
      <c r="J120" s="224">
        <v>1.9864043591144461E-2</v>
      </c>
      <c r="K120" s="285">
        <v>6.59983271366478E-2</v>
      </c>
      <c r="L120" s="224">
        <v>2.4017192780579313E-2</v>
      </c>
      <c r="M120" s="285">
        <v>1.0687469479913553E-2</v>
      </c>
      <c r="N120" s="224">
        <v>1.5077527063157844E-2</v>
      </c>
      <c r="O120" s="285">
        <v>1.6216137812997085E-2</v>
      </c>
      <c r="P120" s="224">
        <v>4.6100439489244844E-3</v>
      </c>
      <c r="Q120" s="285">
        <v>5.4875719790553638E-3</v>
      </c>
      <c r="R120" s="224">
        <v>1.1470717639038635E-2</v>
      </c>
      <c r="S120" s="285">
        <v>7.5689814389525746E-3</v>
      </c>
      <c r="T120" s="224">
        <v>7.6680961751381567E-3</v>
      </c>
      <c r="U120" s="285">
        <v>2.3473270447853562E-3</v>
      </c>
      <c r="V120" s="224">
        <v>2.5189647586677045E-3</v>
      </c>
      <c r="W120" s="285">
        <v>3.0507999284439952E-3</v>
      </c>
      <c r="X120" s="224">
        <v>0.74358776005531091</v>
      </c>
      <c r="Y120" s="295">
        <v>1</v>
      </c>
    </row>
    <row r="121" spans="2:26" hidden="1" outlineLevel="1" x14ac:dyDescent="0.25">
      <c r="B121" s="43" t="s">
        <v>59</v>
      </c>
      <c r="C121" s="285">
        <v>0.23775223721452776</v>
      </c>
      <c r="D121" s="224">
        <v>2.5267767865110435E-2</v>
      </c>
      <c r="E121" s="285">
        <v>1.9380421426920709E-2</v>
      </c>
      <c r="F121" s="224">
        <v>0.14137639890261511</v>
      </c>
      <c r="G121" s="285">
        <v>2.1698292372076634E-2</v>
      </c>
      <c r="H121" s="224">
        <v>0.35691093929832352</v>
      </c>
      <c r="I121" s="285">
        <v>3.8005761499545808E-3</v>
      </c>
      <c r="J121" s="224">
        <v>1.6504247904649241E-2</v>
      </c>
      <c r="K121" s="285">
        <v>0.1362212525655605</v>
      </c>
      <c r="L121" s="224">
        <v>4.2577435881008333E-2</v>
      </c>
      <c r="M121" s="285">
        <v>2.3213031331299951E-2</v>
      </c>
      <c r="N121" s="224">
        <v>3.0338253565471273E-2</v>
      </c>
      <c r="O121" s="285">
        <v>4.0092531787780952E-2</v>
      </c>
      <c r="P121" s="224">
        <v>3.9813380499223181E-3</v>
      </c>
      <c r="Q121" s="285">
        <v>5.8049739268120236E-3</v>
      </c>
      <c r="R121" s="224">
        <v>8.424877413686192E-3</v>
      </c>
      <c r="S121" s="285">
        <v>6.0429389596809435E-3</v>
      </c>
      <c r="T121" s="224">
        <v>7.1984422442848348E-3</v>
      </c>
      <c r="U121" s="285">
        <v>2.7480385045728184E-3</v>
      </c>
      <c r="V121" s="224">
        <v>3.4779504803919099E-3</v>
      </c>
      <c r="W121" s="285">
        <v>3.409306720910491E-3</v>
      </c>
      <c r="X121" s="224">
        <v>0.76224776278547224</v>
      </c>
      <c r="Y121" s="295">
        <v>1</v>
      </c>
    </row>
    <row r="122" spans="2:26" hidden="1" outlineLevel="1" x14ac:dyDescent="0.25">
      <c r="B122" s="43" t="s">
        <v>60</v>
      </c>
      <c r="C122" s="285">
        <v>0.17813927520048725</v>
      </c>
      <c r="D122" s="224">
        <v>3.0857273373261596E-2</v>
      </c>
      <c r="E122" s="285">
        <v>2.5299461983554969E-2</v>
      </c>
      <c r="F122" s="224">
        <v>0.1445056339457923</v>
      </c>
      <c r="G122" s="285">
        <v>3.2511927723073798E-2</v>
      </c>
      <c r="H122" s="224">
        <v>0.37127195208608266</v>
      </c>
      <c r="I122" s="285">
        <v>4.5731397827631715E-3</v>
      </c>
      <c r="J122" s="224">
        <v>2.7190132981423205E-2</v>
      </c>
      <c r="K122" s="285">
        <v>0.14718810273068725</v>
      </c>
      <c r="L122" s="224">
        <v>4.3257029743173282E-2</v>
      </c>
      <c r="M122" s="285">
        <v>2.4629479240686224E-2</v>
      </c>
      <c r="N122" s="224">
        <v>3.7024159983757993E-2</v>
      </c>
      <c r="O122" s="285">
        <v>4.2277433763069742E-2</v>
      </c>
      <c r="P122" s="224">
        <v>4.3650390823266674E-3</v>
      </c>
      <c r="Q122" s="285">
        <v>6.6617602273880824E-3</v>
      </c>
      <c r="R122" s="224">
        <v>7.1870876053192565E-3</v>
      </c>
      <c r="S122" s="285">
        <v>5.6542482996650087E-3</v>
      </c>
      <c r="T122" s="224">
        <v>6.8571718607247992E-3</v>
      </c>
      <c r="U122" s="285">
        <v>1.8526037965688762E-3</v>
      </c>
      <c r="V122" s="224">
        <v>1.9896457212465741E-3</v>
      </c>
      <c r="W122" s="285">
        <v>3.8955435996345547E-3</v>
      </c>
      <c r="X122" s="224">
        <v>0.82186072479951278</v>
      </c>
      <c r="Y122" s="295">
        <v>1</v>
      </c>
    </row>
    <row r="123" spans="2:26" hidden="1" outlineLevel="1" x14ac:dyDescent="0.25">
      <c r="B123" s="43" t="s">
        <v>61</v>
      </c>
      <c r="C123" s="285">
        <v>0.16785933399012773</v>
      </c>
      <c r="D123" s="224">
        <v>3.4148216599587083E-2</v>
      </c>
      <c r="E123" s="285">
        <v>2.9191710134744676E-2</v>
      </c>
      <c r="F123" s="224">
        <v>0.1600516270935321</v>
      </c>
      <c r="G123" s="285">
        <v>2.4367580832805099E-2</v>
      </c>
      <c r="H123" s="224">
        <v>0.33552264795057241</v>
      </c>
      <c r="I123" s="285">
        <v>4.4626378186280128E-3</v>
      </c>
      <c r="J123" s="224">
        <v>3.9153091643182446E-2</v>
      </c>
      <c r="K123" s="285">
        <v>0.16394402482580947</v>
      </c>
      <c r="L123" s="224">
        <v>4.7877255821413021E-2</v>
      </c>
      <c r="M123" s="285">
        <v>3.0204904573885551E-2</v>
      </c>
      <c r="N123" s="224">
        <v>3.9407663110303269E-2</v>
      </c>
      <c r="O123" s="285">
        <v>4.6454201320207632E-2</v>
      </c>
      <c r="P123" s="224">
        <v>4.8852264540485777E-3</v>
      </c>
      <c r="Q123" s="285">
        <v>6.3362838166372637E-3</v>
      </c>
      <c r="R123" s="224">
        <v>1.0498527304062706E-2</v>
      </c>
      <c r="S123" s="285">
        <v>6.3566495340069296E-3</v>
      </c>
      <c r="T123" s="224">
        <v>6.0638923468179836E-3</v>
      </c>
      <c r="U123" s="285">
        <v>1.6852631123398427E-3</v>
      </c>
      <c r="V123" s="224">
        <v>1.8558259953107936E-3</v>
      </c>
      <c r="W123" s="285">
        <v>3.617460547786883E-3</v>
      </c>
      <c r="X123" s="224">
        <v>0.83214066600987224</v>
      </c>
      <c r="Y123" s="295">
        <v>1</v>
      </c>
    </row>
    <row r="124" spans="2:26" collapsed="1" x14ac:dyDescent="0.25">
      <c r="B124" s="145">
        <v>2005</v>
      </c>
      <c r="C124" s="233">
        <v>0.28657122125781254</v>
      </c>
      <c r="D124" s="233">
        <v>2.7546600410072616E-2</v>
      </c>
      <c r="E124" s="233">
        <v>2.1000908567627822E-2</v>
      </c>
      <c r="F124" s="233">
        <v>0.12936899703400179</v>
      </c>
      <c r="G124" s="233">
        <v>2.1369204347617816E-2</v>
      </c>
      <c r="H124" s="233">
        <v>0.36020956736632392</v>
      </c>
      <c r="I124" s="233">
        <v>7.6601988483100403E-3</v>
      </c>
      <c r="J124" s="233">
        <v>2.1594383057451785E-2</v>
      </c>
      <c r="K124" s="233">
        <v>7.715914382617696E-2</v>
      </c>
      <c r="L124" s="233">
        <v>2.3329456673417449E-2</v>
      </c>
      <c r="M124" s="233">
        <v>1.3010499963484533E-2</v>
      </c>
      <c r="N124" s="233">
        <v>1.8169389359314544E-2</v>
      </c>
      <c r="O124" s="233">
        <v>2.264979782996043E-2</v>
      </c>
      <c r="P124" s="233">
        <v>4.3129477561834823E-3</v>
      </c>
      <c r="Q124" s="233">
        <v>5.6595046618078846E-3</v>
      </c>
      <c r="R124" s="233">
        <v>1.0810933908576266E-2</v>
      </c>
      <c r="S124" s="233">
        <v>7.2167126185672904E-3</v>
      </c>
      <c r="T124" s="233">
        <v>1.1169413702958852E-2</v>
      </c>
      <c r="U124" s="233">
        <v>2.1131853815630659E-3</v>
      </c>
      <c r="V124" s="233">
        <v>2.74454957583163E-3</v>
      </c>
      <c r="W124" s="233">
        <v>3.4925276791162156E-3</v>
      </c>
      <c r="X124" s="233">
        <v>0.71342877874218746</v>
      </c>
      <c r="Y124" s="233">
        <v>1</v>
      </c>
    </row>
    <row r="125" spans="2:26" hidden="1" outlineLevel="1" x14ac:dyDescent="0.25">
      <c r="B125" s="43" t="s">
        <v>49</v>
      </c>
      <c r="C125" s="285">
        <v>0.20705076977883902</v>
      </c>
      <c r="D125" s="224">
        <v>2.6983179441753883E-2</v>
      </c>
      <c r="E125" s="285">
        <v>2.2438643956826914E-2</v>
      </c>
      <c r="F125" s="224">
        <v>0.12931947506763847</v>
      </c>
      <c r="G125" s="285">
        <v>1.9107268368299939E-2</v>
      </c>
      <c r="H125" s="224">
        <v>0.3911044569183813</v>
      </c>
      <c r="I125" s="285">
        <v>4.5060224723428429E-3</v>
      </c>
      <c r="J125" s="224">
        <v>1.8411627078499148E-2</v>
      </c>
      <c r="K125" s="285">
        <v>0.13791028393718527</v>
      </c>
      <c r="L125" s="224">
        <v>3.88885144568221E-2</v>
      </c>
      <c r="M125" s="285">
        <v>2.1822435755480884E-2</v>
      </c>
      <c r="N125" s="224">
        <v>3.0560075485504663E-2</v>
      </c>
      <c r="O125" s="285">
        <v>4.6639258239377632E-2</v>
      </c>
      <c r="P125" s="224">
        <v>3.9740614860245905E-3</v>
      </c>
      <c r="Q125" s="285">
        <v>5.7889872040515688E-3</v>
      </c>
      <c r="R125" s="224">
        <v>1.1077305244509488E-2</v>
      </c>
      <c r="S125" s="285">
        <v>6.6170169746102969E-3</v>
      </c>
      <c r="T125" s="224">
        <v>6.9251210752833111E-3</v>
      </c>
      <c r="U125" s="285">
        <v>2.2241264767333263E-3</v>
      </c>
      <c r="V125" s="224">
        <v>2.4720539952436428E-3</v>
      </c>
      <c r="W125" s="285">
        <v>4.0896005237769711E-3</v>
      </c>
      <c r="X125" s="224">
        <v>0.79294923022116093</v>
      </c>
      <c r="Y125" s="295">
        <v>1</v>
      </c>
    </row>
    <row r="126" spans="2:26" hidden="1" outlineLevel="1" x14ac:dyDescent="0.25">
      <c r="B126" s="43" t="s">
        <v>50</v>
      </c>
      <c r="C126" s="285">
        <v>0.19117296062829908</v>
      </c>
      <c r="D126" s="224">
        <v>2.7332316651885426E-2</v>
      </c>
      <c r="E126" s="285">
        <v>2.2209548598461915E-2</v>
      </c>
      <c r="F126" s="224">
        <v>0.168237330633349</v>
      </c>
      <c r="G126" s="285">
        <v>1.4318124147356838E-2</v>
      </c>
      <c r="H126" s="224">
        <v>0.3543101347396031</v>
      </c>
      <c r="I126" s="285">
        <v>3.5977458815607986E-3</v>
      </c>
      <c r="J126" s="224">
        <v>1.9820263449464484E-2</v>
      </c>
      <c r="K126" s="285">
        <v>0.15244443216163728</v>
      </c>
      <c r="L126" s="224">
        <v>4.7471653933024646E-2</v>
      </c>
      <c r="M126" s="285">
        <v>2.8025736947493513E-2</v>
      </c>
      <c r="N126" s="224">
        <v>3.0844641192682907E-2</v>
      </c>
      <c r="O126" s="285">
        <v>4.6102400088436211E-2</v>
      </c>
      <c r="P126" s="224">
        <v>6.140286965457117E-3</v>
      </c>
      <c r="Q126" s="285">
        <v>8.182861966650504E-3</v>
      </c>
      <c r="R126" s="224">
        <v>9.5697025578666776E-3</v>
      </c>
      <c r="S126" s="285">
        <v>6.2181711290942576E-3</v>
      </c>
      <c r="T126" s="224">
        <v>5.5724862886186114E-3</v>
      </c>
      <c r="U126" s="285">
        <v>1.5024106404841883E-3</v>
      </c>
      <c r="V126" s="224">
        <v>3.1002921912332581E-3</v>
      </c>
      <c r="W126" s="285">
        <v>6.2709313689774818E-3</v>
      </c>
      <c r="X126" s="224">
        <v>0.80882703937170086</v>
      </c>
      <c r="Y126" s="295">
        <v>1</v>
      </c>
    </row>
    <row r="127" spans="2:26" hidden="1" outlineLevel="1" x14ac:dyDescent="0.25">
      <c r="B127" s="43" t="s">
        <v>51</v>
      </c>
      <c r="C127" s="285">
        <v>0.24828673829022865</v>
      </c>
      <c r="D127" s="224">
        <v>3.1973081572540141E-2</v>
      </c>
      <c r="E127" s="285">
        <v>1.8083956208605045E-2</v>
      </c>
      <c r="F127" s="224">
        <v>0.12364428856009399</v>
      </c>
      <c r="G127" s="285">
        <v>2.313648204586859E-2</v>
      </c>
      <c r="H127" s="224">
        <v>0.40157790339332233</v>
      </c>
      <c r="I127" s="285">
        <v>7.817155602472205E-3</v>
      </c>
      <c r="J127" s="224">
        <v>1.5647080857439599E-2</v>
      </c>
      <c r="K127" s="285">
        <v>8.5471540701139048E-2</v>
      </c>
      <c r="L127" s="224">
        <v>2.8408220250966239E-2</v>
      </c>
      <c r="M127" s="285">
        <v>1.2250353293719034E-2</v>
      </c>
      <c r="N127" s="224">
        <v>1.7400779800112374E-2</v>
      </c>
      <c r="O127" s="285">
        <v>2.7412187356341409E-2</v>
      </c>
      <c r="P127" s="224">
        <v>5.2057616672058294E-3</v>
      </c>
      <c r="Q127" s="285">
        <v>5.095091345580849E-3</v>
      </c>
      <c r="R127" s="224">
        <v>1.2173735378747892E-2</v>
      </c>
      <c r="S127" s="285">
        <v>7.761820441659714E-3</v>
      </c>
      <c r="T127" s="224">
        <v>7.6447652937871383E-3</v>
      </c>
      <c r="U127" s="285">
        <v>1.3365569611632302E-3</v>
      </c>
      <c r="V127" s="224">
        <v>2.500723613641394E-3</v>
      </c>
      <c r="W127" s="285">
        <v>2.6433180665043502E-3</v>
      </c>
      <c r="X127" s="224">
        <v>0.75171326170977137</v>
      </c>
      <c r="Y127" s="295">
        <v>1</v>
      </c>
    </row>
    <row r="128" spans="2:26" hidden="1" outlineLevel="1" x14ac:dyDescent="0.25">
      <c r="B128" s="43" t="s">
        <v>52</v>
      </c>
      <c r="C128" s="285">
        <v>0.3715410452166879</v>
      </c>
      <c r="D128" s="224">
        <v>2.511424128462723E-2</v>
      </c>
      <c r="E128" s="285">
        <v>1.8411750962792135E-2</v>
      </c>
      <c r="F128" s="224">
        <v>0.13659464252966255</v>
      </c>
      <c r="G128" s="285">
        <v>2.1082195944842626E-2</v>
      </c>
      <c r="H128" s="224">
        <v>0.3451280080188715</v>
      </c>
      <c r="I128" s="285">
        <v>6.9084888999424712E-3</v>
      </c>
      <c r="J128" s="224">
        <v>1.6758737982369536E-2</v>
      </c>
      <c r="K128" s="285">
        <v>8.5037217913837334E-3</v>
      </c>
      <c r="L128" s="224">
        <v>2.1981555590726044E-3</v>
      </c>
      <c r="M128" s="285">
        <v>2.4468611594705334E-3</v>
      </c>
      <c r="N128" s="224">
        <v>3.6527064947332192E-3</v>
      </c>
      <c r="O128" s="285">
        <v>2.0599857810737549E-4</v>
      </c>
      <c r="P128" s="224">
        <v>5.1775984082841576E-3</v>
      </c>
      <c r="Q128" s="285">
        <v>4.6676263185793133E-3</v>
      </c>
      <c r="R128" s="224">
        <v>1.4578167667769513E-2</v>
      </c>
      <c r="S128" s="285">
        <v>8.3529911244758972E-3</v>
      </c>
      <c r="T128" s="224">
        <v>1.1171654595652425E-2</v>
      </c>
      <c r="U128" s="285">
        <v>1.7735975139488672E-3</v>
      </c>
      <c r="V128" s="224">
        <v>2.2735208925265221E-3</v>
      </c>
      <c r="W128" s="285">
        <v>1.9620108475836618E-3</v>
      </c>
      <c r="X128" s="224">
        <v>0.62845895478331215</v>
      </c>
      <c r="Y128" s="295">
        <v>1</v>
      </c>
    </row>
    <row r="129" spans="2:26" hidden="1" outlineLevel="1" x14ac:dyDescent="0.25">
      <c r="B129" s="43" t="s">
        <v>53</v>
      </c>
      <c r="C129" s="285">
        <v>0.45117102854598523</v>
      </c>
      <c r="D129" s="224">
        <v>2.4224014248256074E-2</v>
      </c>
      <c r="E129" s="285">
        <v>1.8257557017760846E-2</v>
      </c>
      <c r="F129" s="224">
        <v>8.3490822737841988E-2</v>
      </c>
      <c r="G129" s="285">
        <v>2.3151437193885124E-2</v>
      </c>
      <c r="H129" s="224">
        <v>0.29870875179340028</v>
      </c>
      <c r="I129" s="285">
        <v>5.4380844011279869E-3</v>
      </c>
      <c r="J129" s="224">
        <v>4.1266511650917728E-2</v>
      </c>
      <c r="K129" s="285">
        <v>7.5021026072329688E-3</v>
      </c>
      <c r="L129" s="224">
        <v>2.0026715480136546E-3</v>
      </c>
      <c r="M129" s="285">
        <v>2.1095334685598379E-3</v>
      </c>
      <c r="N129" s="224">
        <v>3.2691831989313806E-3</v>
      </c>
      <c r="O129" s="285">
        <v>1.2071439172809579E-4</v>
      </c>
      <c r="P129" s="224">
        <v>2.6873794092910504E-3</v>
      </c>
      <c r="Q129" s="285">
        <v>3.4947805867511007E-3</v>
      </c>
      <c r="R129" s="224">
        <v>1.0476426062435066E-2</v>
      </c>
      <c r="S129" s="285">
        <v>8.7725721070598135E-3</v>
      </c>
      <c r="T129" s="224">
        <v>1.5807648543016872E-2</v>
      </c>
      <c r="U129" s="285">
        <v>1.385247118191263E-3</v>
      </c>
      <c r="V129" s="224">
        <v>1.8028001781032008E-3</v>
      </c>
      <c r="W129" s="285">
        <v>2.3628357987433828E-3</v>
      </c>
      <c r="X129" s="224">
        <v>0.54882897145401477</v>
      </c>
      <c r="Y129" s="295">
        <v>1</v>
      </c>
    </row>
    <row r="130" spans="2:26" hidden="1" outlineLevel="1" x14ac:dyDescent="0.25">
      <c r="B130" s="43" t="s">
        <v>54</v>
      </c>
      <c r="C130" s="285">
        <v>0.37599332992053358</v>
      </c>
      <c r="D130" s="224">
        <v>3.1378317489734603E-2</v>
      </c>
      <c r="E130" s="285">
        <v>2.2669198186464144E-2</v>
      </c>
      <c r="F130" s="224">
        <v>0.10225871181930306</v>
      </c>
      <c r="G130" s="285">
        <v>2.4051598075872153E-2</v>
      </c>
      <c r="H130" s="224">
        <v>0.35455965163522785</v>
      </c>
      <c r="I130" s="285">
        <v>7.1560794275136461E-3</v>
      </c>
      <c r="J130" s="224">
        <v>2.0278078377753729E-2</v>
      </c>
      <c r="K130" s="285">
        <v>9.1540792676736583E-3</v>
      </c>
      <c r="L130" s="224">
        <v>2.1405598287552135E-3</v>
      </c>
      <c r="M130" s="285">
        <v>3.0023997598080192E-3</v>
      </c>
      <c r="N130" s="224">
        <v>3.8404796927616245E-3</v>
      </c>
      <c r="O130" s="285">
        <v>1.706399863488011E-4</v>
      </c>
      <c r="P130" s="224">
        <v>4.5381596369472293E-3</v>
      </c>
      <c r="Q130" s="285">
        <v>5.2099195832064332E-3</v>
      </c>
      <c r="R130" s="224">
        <v>1.2713758982899281E-2</v>
      </c>
      <c r="S130" s="285">
        <v>9.0050392795968572E-3</v>
      </c>
      <c r="T130" s="224">
        <v>1.3294798936416085E-2</v>
      </c>
      <c r="U130" s="285">
        <v>2.1427198285824136E-3</v>
      </c>
      <c r="V130" s="224">
        <v>2.1427198285824136E-3</v>
      </c>
      <c r="W130" s="285">
        <v>3.453839723692822E-3</v>
      </c>
      <c r="X130" s="224">
        <v>0.62400667007946642</v>
      </c>
      <c r="Y130" s="295">
        <v>1</v>
      </c>
    </row>
    <row r="131" spans="2:26" hidden="1" outlineLevel="1" x14ac:dyDescent="0.25">
      <c r="B131" s="43" t="s">
        <v>55</v>
      </c>
      <c r="C131" s="285">
        <v>0.33389781777407207</v>
      </c>
      <c r="D131" s="224">
        <v>2.4384002760127657E-2</v>
      </c>
      <c r="E131" s="285">
        <v>1.8650987608176878E-2</v>
      </c>
      <c r="F131" s="224">
        <v>9.8711940427244765E-2</v>
      </c>
      <c r="G131" s="285">
        <v>1.7012161812483828E-2</v>
      </c>
      <c r="H131" s="224">
        <v>0.41540208734653977</v>
      </c>
      <c r="I131" s="285">
        <v>9.9565854920790082E-3</v>
      </c>
      <c r="J131" s="224">
        <v>2.0815962738276645E-2</v>
      </c>
      <c r="K131" s="285">
        <v>1.5425088410338978E-2</v>
      </c>
      <c r="L131" s="224">
        <v>1.7308300508898536E-3</v>
      </c>
      <c r="M131" s="285">
        <v>1.6647019924671516E-3</v>
      </c>
      <c r="N131" s="224">
        <v>6.2304131566084933E-3</v>
      </c>
      <c r="O131" s="285">
        <v>5.7991432103734796E-3</v>
      </c>
      <c r="P131" s="224">
        <v>3.9533078404876227E-3</v>
      </c>
      <c r="Q131" s="285">
        <v>4.7065926799114456E-3</v>
      </c>
      <c r="R131" s="224">
        <v>1.190592564906127E-2</v>
      </c>
      <c r="S131" s="285">
        <v>9.0911704666340812E-3</v>
      </c>
      <c r="T131" s="224">
        <v>8.1567522497915535E-3</v>
      </c>
      <c r="U131" s="285">
        <v>2.7515022569793851E-3</v>
      </c>
      <c r="V131" s="224">
        <v>2.4898651562634774E-3</v>
      </c>
      <c r="W131" s="285">
        <v>2.6882493315315832E-3</v>
      </c>
      <c r="X131" s="224">
        <v>0.66610218222592799</v>
      </c>
      <c r="Y131" s="295">
        <v>1</v>
      </c>
    </row>
    <row r="132" spans="2:26" hidden="1" outlineLevel="1" x14ac:dyDescent="0.25">
      <c r="B132" s="43" t="s">
        <v>56</v>
      </c>
      <c r="C132" s="285">
        <v>0.30991182852484989</v>
      </c>
      <c r="D132" s="224">
        <v>3.1835872472819535E-2</v>
      </c>
      <c r="E132" s="285">
        <v>2.3279909991619118E-2</v>
      </c>
      <c r="F132" s="224">
        <v>0.13747230290575527</v>
      </c>
      <c r="G132" s="285">
        <v>2.6230439824116276E-2</v>
      </c>
      <c r="H132" s="224">
        <v>0.39436643973227098</v>
      </c>
      <c r="I132" s="285">
        <v>9.1845286614697548E-3</v>
      </c>
      <c r="J132" s="224">
        <v>1.6537891921058975E-2</v>
      </c>
      <c r="K132" s="285">
        <v>7.2615179729745242E-3</v>
      </c>
      <c r="L132" s="224">
        <v>7.8642526663834768E-4</v>
      </c>
      <c r="M132" s="285">
        <v>6.3717667588946423E-4</v>
      </c>
      <c r="N132" s="224">
        <v>5.3471177800994227E-3</v>
      </c>
      <c r="O132" s="285">
        <v>4.9079825034728996E-4</v>
      </c>
      <c r="P132" s="224">
        <v>5.9498524735083751E-3</v>
      </c>
      <c r="Q132" s="285">
        <v>5.2323111718310502E-3</v>
      </c>
      <c r="R132" s="224">
        <v>9.9652135976946825E-3</v>
      </c>
      <c r="S132" s="285">
        <v>8.3263492646636749E-3</v>
      </c>
      <c r="T132" s="224">
        <v>7.0376450868511993E-3</v>
      </c>
      <c r="U132" s="285">
        <v>1.9201405232885205E-3</v>
      </c>
      <c r="V132" s="224">
        <v>3.099778423246042E-3</v>
      </c>
      <c r="W132" s="285">
        <v>2.3879774519821361E-3</v>
      </c>
      <c r="X132" s="224">
        <v>0.69008817147515011</v>
      </c>
      <c r="Y132" s="295">
        <v>1</v>
      </c>
    </row>
    <row r="133" spans="2:26" s="222" customFormat="1" ht="15" customHeight="1" collapsed="1" x14ac:dyDescent="0.25">
      <c r="B133" s="30" t="s">
        <v>72</v>
      </c>
      <c r="C133" s="296">
        <v>0.19178228414280823</v>
      </c>
      <c r="D133" s="296">
        <v>3.2015473160843563E-2</v>
      </c>
      <c r="E133" s="296">
        <v>2.4340727347720185E-2</v>
      </c>
      <c r="F133" s="296">
        <v>0.14468814803274402</v>
      </c>
      <c r="G133" s="296">
        <v>2.2497779653926551E-2</v>
      </c>
      <c r="H133" s="296">
        <v>0.40458557167132037</v>
      </c>
      <c r="I133" s="296">
        <v>6.3838188156150697E-3</v>
      </c>
      <c r="J133" s="296">
        <v>2.1505316912732712E-2</v>
      </c>
      <c r="K133" s="296">
        <v>0.10863408040364528</v>
      </c>
      <c r="L133" s="296">
        <v>3.0939067347561282E-2</v>
      </c>
      <c r="M133" s="296">
        <v>1.9575662588921794E-2</v>
      </c>
      <c r="N133" s="296">
        <v>2.3734817271822521E-2</v>
      </c>
      <c r="O133" s="296">
        <v>3.4384533195339677E-2</v>
      </c>
      <c r="P133" s="296">
        <v>6.1098811359190331E-3</v>
      </c>
      <c r="Q133" s="296">
        <v>6.1817336420688131E-3</v>
      </c>
      <c r="R133" s="296">
        <v>1.0782021259360257E-2</v>
      </c>
      <c r="S133" s="296">
        <v>6.918221830104058E-3</v>
      </c>
      <c r="T133" s="296">
        <v>6.632539029210462E-3</v>
      </c>
      <c r="U133" s="296">
        <v>2.1921923270504995E-3</v>
      </c>
      <c r="V133" s="296">
        <v>1.8771467231630027E-3</v>
      </c>
      <c r="W133" s="296">
        <v>2.8730639117678859E-3</v>
      </c>
      <c r="X133" s="296">
        <v>0.80821771585719171</v>
      </c>
      <c r="Y133" s="296">
        <v>1</v>
      </c>
      <c r="Z133"/>
    </row>
    <row r="134" spans="2:26" hidden="1" outlineLevel="1" x14ac:dyDescent="0.25">
      <c r="B134" s="43" t="s">
        <v>58</v>
      </c>
      <c r="C134" s="285">
        <v>0.2534856417144058</v>
      </c>
      <c r="D134" s="224">
        <v>3.3855951173605972E-2</v>
      </c>
      <c r="E134" s="285">
        <v>2.4515984613838408E-2</v>
      </c>
      <c r="F134" s="224">
        <v>0.13486646748714012</v>
      </c>
      <c r="G134" s="285">
        <v>2.825288490529836E-2</v>
      </c>
      <c r="H134" s="224">
        <v>0.39414247731820301</v>
      </c>
      <c r="I134" s="285">
        <v>5.8154939743624888E-3</v>
      </c>
      <c r="J134" s="224">
        <v>1.7448766091969777E-2</v>
      </c>
      <c r="K134" s="285">
        <v>6.2659320779541158E-2</v>
      </c>
      <c r="L134" s="224">
        <v>2.1055468757138027E-2</v>
      </c>
      <c r="M134" s="285">
        <v>1.1094208261382013E-2</v>
      </c>
      <c r="N134" s="224">
        <v>1.5760765287942329E-2</v>
      </c>
      <c r="O134" s="285">
        <v>1.4748878473078786E-2</v>
      </c>
      <c r="P134" s="224">
        <v>5.9068607296549076E-3</v>
      </c>
      <c r="Q134" s="285">
        <v>6.0690367202989523E-3</v>
      </c>
      <c r="R134" s="224">
        <v>1.1697228846311981E-2</v>
      </c>
      <c r="S134" s="285">
        <v>7.206552823689572E-3</v>
      </c>
      <c r="T134" s="224">
        <v>6.3408528172938993E-3</v>
      </c>
      <c r="U134" s="285">
        <v>2.8917578050050709E-3</v>
      </c>
      <c r="V134" s="224">
        <v>1.8136300925545232E-3</v>
      </c>
      <c r="W134" s="285">
        <v>3.0310921068260103E-3</v>
      </c>
      <c r="X134" s="224">
        <v>0.7465143582855942</v>
      </c>
      <c r="Y134" s="295">
        <v>1</v>
      </c>
    </row>
    <row r="135" spans="2:26" hidden="1" outlineLevel="1" x14ac:dyDescent="0.25">
      <c r="B135" s="43" t="s">
        <v>59</v>
      </c>
      <c r="C135" s="285">
        <v>0.17410785256057504</v>
      </c>
      <c r="D135" s="224">
        <v>3.3761094520792519E-2</v>
      </c>
      <c r="E135" s="285">
        <v>2.2082651581297859E-2</v>
      </c>
      <c r="F135" s="224">
        <v>0.16029182655739069</v>
      </c>
      <c r="G135" s="285">
        <v>2.3183237826904686E-2</v>
      </c>
      <c r="H135" s="224">
        <v>0.39367970005356184</v>
      </c>
      <c r="I135" s="285">
        <v>5.5322801945836483E-3</v>
      </c>
      <c r="J135" s="224">
        <v>2.2923988622383967E-2</v>
      </c>
      <c r="K135" s="285">
        <v>0.12669215135262049</v>
      </c>
      <c r="L135" s="224">
        <v>3.2577352869962065E-2</v>
      </c>
      <c r="M135" s="285">
        <v>2.3926744979492411E-2</v>
      </c>
      <c r="N135" s="224">
        <v>2.9243799419379612E-2</v>
      </c>
      <c r="O135" s="285">
        <v>4.0944254083786408E-2</v>
      </c>
      <c r="P135" s="224">
        <v>4.754532581021491E-3</v>
      </c>
      <c r="Q135" s="285">
        <v>5.1018286851907558E-3</v>
      </c>
      <c r="R135" s="224">
        <v>8.5014173105096204E-3</v>
      </c>
      <c r="S135" s="285">
        <v>6.899452886348573E-3</v>
      </c>
      <c r="T135" s="224">
        <v>5.2021043209016004E-3</v>
      </c>
      <c r="U135" s="285">
        <v>2.3528088183861493E-3</v>
      </c>
      <c r="V135" s="224">
        <v>2.0691021417408341E-3</v>
      </c>
      <c r="W135" s="285">
        <v>2.8639699857902086E-3</v>
      </c>
      <c r="X135" s="224">
        <v>0.82589214743942496</v>
      </c>
      <c r="Y135" s="295">
        <v>1</v>
      </c>
    </row>
    <row r="136" spans="2:26" hidden="1" outlineLevel="1" x14ac:dyDescent="0.25">
      <c r="B136" s="43" t="s">
        <v>60</v>
      </c>
      <c r="C136" s="285">
        <v>0.17881708919157985</v>
      </c>
      <c r="D136" s="224">
        <v>3.4800189784537326E-2</v>
      </c>
      <c r="E136" s="285">
        <v>2.8856309739809214E-2</v>
      </c>
      <c r="F136" s="224">
        <v>0.14522093447426584</v>
      </c>
      <c r="G136" s="285">
        <v>2.7764333381812632E-2</v>
      </c>
      <c r="H136" s="224">
        <v>0.39363840323492033</v>
      </c>
      <c r="I136" s="285">
        <v>5.6386988791744851E-3</v>
      </c>
      <c r="J136" s="224">
        <v>2.3436959823376402E-2</v>
      </c>
      <c r="K136" s="285">
        <v>0.12214399305712849</v>
      </c>
      <c r="L136" s="224">
        <v>3.286658099341238E-2</v>
      </c>
      <c r="M136" s="285">
        <v>2.2981572302901845E-2</v>
      </c>
      <c r="N136" s="224">
        <v>2.9182948956065834E-2</v>
      </c>
      <c r="O136" s="285">
        <v>3.711289080474843E-2</v>
      </c>
      <c r="P136" s="224">
        <v>5.478955612830007E-3</v>
      </c>
      <c r="Q136" s="285">
        <v>6.6257692115120059E-3</v>
      </c>
      <c r="R136" s="224">
        <v>8.1349854442889398E-3</v>
      </c>
      <c r="S136" s="285">
        <v>6.2037608810198777E-3</v>
      </c>
      <c r="T136" s="224">
        <v>7.0644671369953487E-3</v>
      </c>
      <c r="U136" s="285">
        <v>2.4891338815467919E-3</v>
      </c>
      <c r="V136" s="224">
        <v>1.7071071448156157E-3</v>
      </c>
      <c r="W136" s="285">
        <v>1.9789091203868173E-3</v>
      </c>
      <c r="X136" s="224">
        <v>0.8211829108084201</v>
      </c>
      <c r="Y136" s="295">
        <v>1</v>
      </c>
    </row>
    <row r="137" spans="2:26" hidden="1" outlineLevel="1" x14ac:dyDescent="0.25">
      <c r="B137" s="43" t="s">
        <v>61</v>
      </c>
      <c r="C137" s="285">
        <v>0.15295101973122366</v>
      </c>
      <c r="D137" s="224">
        <v>3.2464558801323831E-2</v>
      </c>
      <c r="E137" s="285">
        <v>2.7937095740125106E-2</v>
      </c>
      <c r="F137" s="224">
        <v>0.14888892739474083</v>
      </c>
      <c r="G137" s="285">
        <v>2.1476363870399202E-2</v>
      </c>
      <c r="H137" s="224">
        <v>0.40778357290849276</v>
      </c>
      <c r="I137" s="285">
        <v>7.0771005423549242E-3</v>
      </c>
      <c r="J137" s="224">
        <v>3.2437329663175564E-2</v>
      </c>
      <c r="K137" s="285">
        <v>0.1225979568244884</v>
      </c>
      <c r="L137" s="224">
        <v>3.1662536914047509E-2</v>
      </c>
      <c r="M137" s="285">
        <v>2.3030900121045896E-2</v>
      </c>
      <c r="N137" s="224">
        <v>2.7682131992009487E-2</v>
      </c>
      <c r="O137" s="285">
        <v>4.022238779738551E-2</v>
      </c>
      <c r="P137" s="224">
        <v>5.9928857688147158E-3</v>
      </c>
      <c r="Q137" s="285">
        <v>7.2776060141740038E-3</v>
      </c>
      <c r="R137" s="224">
        <v>1.3280393287769908E-2</v>
      </c>
      <c r="S137" s="285">
        <v>6.7379740035991972E-3</v>
      </c>
      <c r="T137" s="224">
        <v>7.1563125806044375E-3</v>
      </c>
      <c r="U137" s="285">
        <v>1.7278125843175017E-3</v>
      </c>
      <c r="V137" s="224">
        <v>1.9604979466754462E-3</v>
      </c>
      <c r="W137" s="285">
        <v>2.252592337720525E-3</v>
      </c>
      <c r="X137" s="224">
        <v>0.8470489802687764</v>
      </c>
      <c r="Y137" s="295">
        <v>1</v>
      </c>
    </row>
    <row r="138" spans="2:26" collapsed="1" x14ac:dyDescent="0.25">
      <c r="B138" s="145">
        <v>2004</v>
      </c>
      <c r="C138" s="233">
        <v>0.27348371015257844</v>
      </c>
      <c r="D138" s="233">
        <v>2.9861979032200506E-2</v>
      </c>
      <c r="E138" s="233">
        <v>2.2220596306562011E-2</v>
      </c>
      <c r="F138" s="233">
        <v>0.12969736503975199</v>
      </c>
      <c r="G138" s="233">
        <v>2.251984010293508E-2</v>
      </c>
      <c r="H138" s="233">
        <v>0.37677764471408065</v>
      </c>
      <c r="I138" s="233">
        <v>6.4759068871328559E-3</v>
      </c>
      <c r="J138" s="233">
        <v>2.247817324521225E-2</v>
      </c>
      <c r="K138" s="233">
        <v>7.1258301224267975E-2</v>
      </c>
      <c r="L138" s="233">
        <v>2.0188888425923802E-2</v>
      </c>
      <c r="M138" s="233">
        <v>1.2717562301422037E-2</v>
      </c>
      <c r="N138" s="233">
        <v>1.6814869765152431E-2</v>
      </c>
      <c r="O138" s="233">
        <v>2.1536980731769705E-2</v>
      </c>
      <c r="P138" s="233">
        <v>4.9358280550329476E-3</v>
      </c>
      <c r="Q138" s="233">
        <v>5.5849538385044431E-3</v>
      </c>
      <c r="R138" s="233">
        <v>1.1184461172768535E-2</v>
      </c>
      <c r="S138" s="233">
        <v>7.6078897490957391E-3</v>
      </c>
      <c r="T138" s="233">
        <v>8.637001325963017E-3</v>
      </c>
      <c r="U138" s="233">
        <v>2.0223378217244618E-3</v>
      </c>
      <c r="V138" s="233">
        <v>2.2603771907247581E-3</v>
      </c>
      <c r="W138" s="233">
        <v>2.9936341414643648E-3</v>
      </c>
      <c r="X138" s="233">
        <v>0.72651628984742156</v>
      </c>
      <c r="Y138" s="233">
        <v>1</v>
      </c>
    </row>
    <row r="139" spans="2:26" hidden="1" outlineLevel="1" x14ac:dyDescent="0.25">
      <c r="B139" s="43" t="s">
        <v>49</v>
      </c>
      <c r="C139" s="285">
        <v>0.18574588833641731</v>
      </c>
      <c r="D139" s="224">
        <v>3.0192687389520041E-2</v>
      </c>
      <c r="E139" s="285">
        <v>2.6435076547753185E-2</v>
      </c>
      <c r="F139" s="224">
        <v>0.12797326772589598</v>
      </c>
      <c r="G139" s="285">
        <v>1.9702905816802257E-2</v>
      </c>
      <c r="H139" s="224">
        <v>0.40565140535679212</v>
      </c>
      <c r="I139" s="285">
        <v>5.7940601837973057E-3</v>
      </c>
      <c r="J139" s="224">
        <v>2.3543215109006897E-2</v>
      </c>
      <c r="K139" s="285">
        <v>0.13177222779288172</v>
      </c>
      <c r="L139" s="224">
        <v>3.8054208834261971E-2</v>
      </c>
      <c r="M139" s="285">
        <v>2.3915358135976929E-2</v>
      </c>
      <c r="N139" s="224">
        <v>2.4949088766449239E-2</v>
      </c>
      <c r="O139" s="285">
        <v>4.48535720561936E-2</v>
      </c>
      <c r="P139" s="224">
        <v>5.0549427830096031E-3</v>
      </c>
      <c r="Q139" s="285">
        <v>5.6906871207500747E-3</v>
      </c>
      <c r="R139" s="224">
        <v>1.0334721978146935E-2</v>
      </c>
      <c r="S139" s="285">
        <v>6.4634007670281279E-3</v>
      </c>
      <c r="T139" s="224">
        <v>7.1611689425969379E-3</v>
      </c>
      <c r="U139" s="285">
        <v>2.1269007721967811E-3</v>
      </c>
      <c r="V139" s="224">
        <v>2.5067967788953553E-3</v>
      </c>
      <c r="W139" s="285">
        <v>3.8506465985093602E-3</v>
      </c>
      <c r="X139" s="224">
        <v>0.81425411166358275</v>
      </c>
      <c r="Y139" s="295">
        <v>1</v>
      </c>
    </row>
    <row r="140" spans="2:26" hidden="1" outlineLevel="1" x14ac:dyDescent="0.25">
      <c r="B140" s="43" t="s">
        <v>50</v>
      </c>
      <c r="C140" s="285">
        <v>0.18361406714449319</v>
      </c>
      <c r="D140" s="224">
        <v>2.3836423764363748E-2</v>
      </c>
      <c r="E140" s="285">
        <v>1.9821651461145496E-2</v>
      </c>
      <c r="F140" s="224">
        <v>0.16407550860216438</v>
      </c>
      <c r="G140" s="285">
        <v>1.7194034460128935E-2</v>
      </c>
      <c r="H140" s="224">
        <v>0.38608212268217673</v>
      </c>
      <c r="I140" s="285">
        <v>5.7853898318170702E-3</v>
      </c>
      <c r="J140" s="224">
        <v>1.4319354548145098E-2</v>
      </c>
      <c r="K140" s="285">
        <v>0.1395287789687697</v>
      </c>
      <c r="L140" s="224">
        <v>4.4093008891691224E-2</v>
      </c>
      <c r="M140" s="285">
        <v>2.7310745949841082E-2</v>
      </c>
      <c r="N140" s="224">
        <v>2.5550422709199234E-2</v>
      </c>
      <c r="O140" s="285">
        <v>4.2574601418038163E-2</v>
      </c>
      <c r="P140" s="224">
        <v>7.7284366836951343E-3</v>
      </c>
      <c r="Q140" s="285">
        <v>7.126220838212397E-3</v>
      </c>
      <c r="R140" s="224">
        <v>1.2329983400460669E-2</v>
      </c>
      <c r="S140" s="285">
        <v>6.8148186275140583E-3</v>
      </c>
      <c r="T140" s="224">
        <v>5.7493598239676761E-3</v>
      </c>
      <c r="U140" s="285">
        <v>1.9301789919318518E-3</v>
      </c>
      <c r="V140" s="224">
        <v>1.5801732013948761E-3</v>
      </c>
      <c r="W140" s="285">
        <v>2.4834969696189827E-3</v>
      </c>
      <c r="X140" s="224">
        <v>0.81638593285550676</v>
      </c>
      <c r="Y140" s="295">
        <v>1</v>
      </c>
    </row>
    <row r="141" spans="2:26" hidden="1" outlineLevel="1" x14ac:dyDescent="0.25">
      <c r="B141" s="43" t="s">
        <v>51</v>
      </c>
      <c r="C141" s="285">
        <v>0.20702527630304851</v>
      </c>
      <c r="D141" s="224">
        <v>3.4273821051342836E-2</v>
      </c>
      <c r="E141" s="285">
        <v>2.0879940343027592E-2</v>
      </c>
      <c r="F141" s="224">
        <v>0.13341124355849387</v>
      </c>
      <c r="G141" s="285">
        <v>1.9261633666121294E-2</v>
      </c>
      <c r="H141" s="224">
        <v>0.44712010417710107</v>
      </c>
      <c r="I141" s="285">
        <v>8.8105334624417071E-3</v>
      </c>
      <c r="J141" s="224">
        <v>1.699333311073269E-2</v>
      </c>
      <c r="K141" s="285">
        <v>6.5179694369316726E-2</v>
      </c>
      <c r="L141" s="224">
        <v>1.9123621267265464E-2</v>
      </c>
      <c r="M141" s="285">
        <v>7.1655147083375071E-3</v>
      </c>
      <c r="N141" s="224">
        <v>1.523924004140372E-2</v>
      </c>
      <c r="O141" s="285">
        <v>2.365131835231004E-2</v>
      </c>
      <c r="P141" s="224">
        <v>7.7442763809587407E-3</v>
      </c>
      <c r="Q141" s="285">
        <v>5.4804278384364535E-3</v>
      </c>
      <c r="R141" s="224">
        <v>1.1236880474584571E-2</v>
      </c>
      <c r="S141" s="285">
        <v>7.9646510178414415E-3</v>
      </c>
      <c r="T141" s="224">
        <v>7.653010117199239E-3</v>
      </c>
      <c r="U141" s="285">
        <v>1.7874831658263493E-3</v>
      </c>
      <c r="V141" s="224">
        <v>1.5626565160773314E-3</v>
      </c>
      <c r="W141" s="285">
        <v>3.6150344474495531E-3</v>
      </c>
      <c r="X141" s="224">
        <v>0.79297472369695143</v>
      </c>
      <c r="Y141" s="295">
        <v>1</v>
      </c>
    </row>
    <row r="142" spans="2:26" hidden="1" outlineLevel="1" x14ac:dyDescent="0.25">
      <c r="B142" s="43" t="s">
        <v>52</v>
      </c>
      <c r="C142" s="285">
        <v>0.33967201113905771</v>
      </c>
      <c r="D142" s="224">
        <v>2.7726459960973726E-2</v>
      </c>
      <c r="E142" s="285">
        <v>1.7687953049762208E-2</v>
      </c>
      <c r="F142" s="224">
        <v>0.11169724713918629</v>
      </c>
      <c r="G142" s="285">
        <v>1.5237063582156733E-2</v>
      </c>
      <c r="H142" s="224">
        <v>0.40447837603223008</v>
      </c>
      <c r="I142" s="285">
        <v>9.4078542227762074E-3</v>
      </c>
      <c r="J142" s="224">
        <v>1.8711836238045423E-2</v>
      </c>
      <c r="K142" s="285">
        <v>1.1099487316461518E-2</v>
      </c>
      <c r="L142" s="224">
        <v>2.2975543041427698E-3</v>
      </c>
      <c r="M142" s="285">
        <v>2.8861634800157292E-3</v>
      </c>
      <c r="N142" s="224">
        <v>5.3469455388123451E-3</v>
      </c>
      <c r="O142" s="285">
        <v>5.6882399349067502E-4</v>
      </c>
      <c r="P142" s="224">
        <v>5.4532908941171236E-3</v>
      </c>
      <c r="Q142" s="285">
        <v>4.1252105267062869E-3</v>
      </c>
      <c r="R142" s="224">
        <v>1.0068184684784947E-2</v>
      </c>
      <c r="S142" s="285">
        <v>7.9091266573181676E-3</v>
      </c>
      <c r="T142" s="224">
        <v>8.6213932230804046E-3</v>
      </c>
      <c r="U142" s="285">
        <v>1.5976534773694611E-3</v>
      </c>
      <c r="V142" s="224">
        <v>1.9463673168572226E-3</v>
      </c>
      <c r="W142" s="285">
        <v>4.5604845391165423E-3</v>
      </c>
      <c r="X142" s="224">
        <v>0.66032798886094235</v>
      </c>
      <c r="Y142" s="295">
        <v>1</v>
      </c>
    </row>
    <row r="143" spans="2:26" hidden="1" outlineLevel="1" x14ac:dyDescent="0.25">
      <c r="B143" s="43" t="s">
        <v>53</v>
      </c>
      <c r="C143" s="285">
        <v>0.40466631577734152</v>
      </c>
      <c r="D143" s="224">
        <v>2.4480293210291559E-2</v>
      </c>
      <c r="E143" s="285">
        <v>2.1725683946045002E-2</v>
      </c>
      <c r="F143" s="224">
        <v>9.2767325800738404E-2</v>
      </c>
      <c r="G143" s="285">
        <v>2.4593627901079947E-2</v>
      </c>
      <c r="H143" s="224">
        <v>0.34290659300552073</v>
      </c>
      <c r="I143" s="285">
        <v>8.8285803197190836E-3</v>
      </c>
      <c r="J143" s="224">
        <v>2.9962618761309456E-2</v>
      </c>
      <c r="K143" s="285">
        <v>5.9625572916466568E-3</v>
      </c>
      <c r="L143" s="224">
        <v>1.2428397447472252E-3</v>
      </c>
      <c r="M143" s="285">
        <v>1.5847647440749009E-3</v>
      </c>
      <c r="N143" s="224">
        <v>2.948622887460573E-3</v>
      </c>
      <c r="O143" s="285">
        <v>1.8632991536395802E-4</v>
      </c>
      <c r="P143" s="224">
        <v>3.4960870717773568E-3</v>
      </c>
      <c r="Q143" s="285">
        <v>3.3558594035137594E-3</v>
      </c>
      <c r="R143" s="224">
        <v>9.5777418350999465E-3</v>
      </c>
      <c r="S143" s="285">
        <v>6.4024495660625989E-3</v>
      </c>
      <c r="T143" s="224">
        <v>1.4049659803834939E-2</v>
      </c>
      <c r="U143" s="285">
        <v>1.1160585652212332E-3</v>
      </c>
      <c r="V143" s="224">
        <v>1.5021648846867545E-3</v>
      </c>
      <c r="W143" s="285">
        <v>4.6063828561110449E-3</v>
      </c>
      <c r="X143" s="224">
        <v>0.59533368422265853</v>
      </c>
      <c r="Y143" s="295">
        <v>1</v>
      </c>
    </row>
    <row r="144" spans="2:26" hidden="1" outlineLevel="1" x14ac:dyDescent="0.25">
      <c r="B144" s="43" t="s">
        <v>54</v>
      </c>
      <c r="C144" s="285">
        <v>0.35189503914217796</v>
      </c>
      <c r="D144" s="224">
        <v>3.4860264336202186E-2</v>
      </c>
      <c r="E144" s="285">
        <v>2.7002592986567295E-2</v>
      </c>
      <c r="F144" s="224">
        <v>0.10005374881089189</v>
      </c>
      <c r="G144" s="285">
        <v>2.01501818239063E-2</v>
      </c>
      <c r="H144" s="224">
        <v>0.37350925761422749</v>
      </c>
      <c r="I144" s="285">
        <v>9.8479515855899209E-3</v>
      </c>
      <c r="J144" s="224">
        <v>2.0631447327289779E-2</v>
      </c>
      <c r="K144" s="285">
        <v>1.3479931903180175E-2</v>
      </c>
      <c r="L144" s="224">
        <v>4.8306462676061092E-3</v>
      </c>
      <c r="M144" s="285">
        <v>3.7376788159969054E-3</v>
      </c>
      <c r="N144" s="224">
        <v>4.6754718763282587E-3</v>
      </c>
      <c r="O144" s="285">
        <v>2.3613494324890199E-4</v>
      </c>
      <c r="P144" s="224">
        <v>5.4063657482891457E-3</v>
      </c>
      <c r="Q144" s="285">
        <v>4.9565849040055232E-3</v>
      </c>
      <c r="R144" s="224">
        <v>8.7190016664380286E-3</v>
      </c>
      <c r="S144" s="285">
        <v>8.1635223237477537E-3</v>
      </c>
      <c r="T144" s="224">
        <v>1.3540652317158465E-2</v>
      </c>
      <c r="U144" s="285">
        <v>1.6439489858566414E-3</v>
      </c>
      <c r="V144" s="224">
        <v>1.7181628251634392E-3</v>
      </c>
      <c r="W144" s="285">
        <v>4.4213456993080118E-3</v>
      </c>
      <c r="X144" s="224">
        <v>0.64810496085782199</v>
      </c>
      <c r="Y144" s="295">
        <v>1</v>
      </c>
    </row>
    <row r="145" spans="2:26" hidden="1" outlineLevel="1" x14ac:dyDescent="0.25">
      <c r="B145" s="43" t="s">
        <v>55</v>
      </c>
      <c r="C145" s="285">
        <v>0.30491897907083304</v>
      </c>
      <c r="D145" s="224">
        <v>3.1744851020274571E-2</v>
      </c>
      <c r="E145" s="285">
        <v>2.6329570407574252E-2</v>
      </c>
      <c r="F145" s="224">
        <v>0.11633034401909036</v>
      </c>
      <c r="G145" s="285">
        <v>1.8337568360479162E-2</v>
      </c>
      <c r="H145" s="224">
        <v>0.40911254857387691</v>
      </c>
      <c r="I145" s="285">
        <v>1.3199002636230013E-2</v>
      </c>
      <c r="J145" s="224">
        <v>1.9123081592211516E-2</v>
      </c>
      <c r="K145" s="285">
        <v>1.4290985045494309E-2</v>
      </c>
      <c r="L145" s="224">
        <v>6.3346881452961447E-3</v>
      </c>
      <c r="M145" s="285">
        <v>2.7701243134197794E-3</v>
      </c>
      <c r="N145" s="224">
        <v>4.8023422576364385E-3</v>
      </c>
      <c r="O145" s="285">
        <v>3.8383032914194584E-4</v>
      </c>
      <c r="P145" s="224">
        <v>4.8380474045333632E-3</v>
      </c>
      <c r="Q145" s="285">
        <v>5.0374011413745288E-3</v>
      </c>
      <c r="R145" s="224">
        <v>9.625512517629416E-3</v>
      </c>
      <c r="S145" s="285">
        <v>7.7599185922650749E-3</v>
      </c>
      <c r="T145" s="224">
        <v>1.0393173175913309E-2</v>
      </c>
      <c r="U145" s="285">
        <v>2.4130728444505273E-3</v>
      </c>
      <c r="V145" s="224">
        <v>2.5350654296816886E-3</v>
      </c>
      <c r="W145" s="285">
        <v>4.0108781680879297E-3</v>
      </c>
      <c r="X145" s="224">
        <v>0.6950810209291669</v>
      </c>
      <c r="Y145" s="295">
        <v>1</v>
      </c>
    </row>
    <row r="146" spans="2:26" hidden="1" outlineLevel="1" x14ac:dyDescent="0.25">
      <c r="B146" s="43" t="s">
        <v>56</v>
      </c>
      <c r="C146" s="285">
        <v>0.26092548721321174</v>
      </c>
      <c r="D146" s="224">
        <v>3.7535027321971406E-2</v>
      </c>
      <c r="E146" s="285">
        <v>2.6265539453771858E-2</v>
      </c>
      <c r="F146" s="224">
        <v>0.14043942287122357</v>
      </c>
      <c r="G146" s="285">
        <v>2.8903978258630388E-2</v>
      </c>
      <c r="H146" s="224">
        <v>0.42268370691408302</v>
      </c>
      <c r="I146" s="285">
        <v>1.0860120486064342E-2</v>
      </c>
      <c r="J146" s="224">
        <v>1.3443096613343263E-2</v>
      </c>
      <c r="K146" s="285">
        <v>1.1876936241690502E-2</v>
      </c>
      <c r="L146" s="224">
        <v>5.1236949764019513E-3</v>
      </c>
      <c r="M146" s="285">
        <v>1.4525939366088006E-3</v>
      </c>
      <c r="N146" s="224">
        <v>4.3577818098264019E-3</v>
      </c>
      <c r="O146" s="285">
        <v>9.4286551885334872E-4</v>
      </c>
      <c r="P146" s="224">
        <v>5.7734006280487967E-3</v>
      </c>
      <c r="Q146" s="285">
        <v>5.3561100062593592E-3</v>
      </c>
      <c r="R146" s="224">
        <v>1.2613797529533876E-2</v>
      </c>
      <c r="S146" s="285">
        <v>7.5693349496742226E-3</v>
      </c>
      <c r="T146" s="224">
        <v>7.6089511479453722E-3</v>
      </c>
      <c r="U146" s="285">
        <v>1.8302683601270889E-3</v>
      </c>
      <c r="V146" s="224">
        <v>1.9728866739032254E-3</v>
      </c>
      <c r="W146" s="285">
        <v>4.3419353305179419E-3</v>
      </c>
      <c r="X146" s="224">
        <v>0.73907451278678826</v>
      </c>
      <c r="Y146" s="295">
        <v>1</v>
      </c>
    </row>
    <row r="147" spans="2:26" s="222" customFormat="1" ht="15" customHeight="1" collapsed="1" x14ac:dyDescent="0.25">
      <c r="B147" s="30" t="s">
        <v>73</v>
      </c>
      <c r="C147" s="296">
        <v>0.19265153054495029</v>
      </c>
      <c r="D147" s="296">
        <v>3.4131847526566637E-2</v>
      </c>
      <c r="E147" s="296">
        <v>2.6817956587920334E-2</v>
      </c>
      <c r="F147" s="296">
        <v>0.15614089497755962</v>
      </c>
      <c r="G147" s="296">
        <v>2.7691687966319812E-2</v>
      </c>
      <c r="H147" s="296">
        <v>0.37716677182813407</v>
      </c>
      <c r="I147" s="296">
        <v>6.2929335058694354E-3</v>
      </c>
      <c r="J147" s="296">
        <v>2.5297571304822099E-2</v>
      </c>
      <c r="K147" s="296">
        <v>0.11148398872098703</v>
      </c>
      <c r="L147" s="296">
        <v>3.9197778419440971E-2</v>
      </c>
      <c r="M147" s="296">
        <v>2.0723225712157022E-2</v>
      </c>
      <c r="N147" s="296">
        <v>2.0720017396202068E-2</v>
      </c>
      <c r="O147" s="296">
        <v>3.0842967193186962E-2</v>
      </c>
      <c r="P147" s="296">
        <v>6.557797811928519E-3</v>
      </c>
      <c r="Q147" s="296">
        <v>7.27432170853519E-3</v>
      </c>
      <c r="R147" s="296">
        <v>8.1241689570477789E-3</v>
      </c>
      <c r="S147" s="296">
        <v>6.1998923431757337E-3</v>
      </c>
      <c r="T147" s="296">
        <v>6.5909504101297227E-3</v>
      </c>
      <c r="U147" s="296">
        <v>2.2276407113905909E-3</v>
      </c>
      <c r="V147" s="296">
        <v>1.8978971271313022E-3</v>
      </c>
      <c r="W147" s="296">
        <v>3.4521479675318424E-3</v>
      </c>
      <c r="X147" s="296">
        <v>0.80734846945504968</v>
      </c>
      <c r="Y147" s="296">
        <v>1</v>
      </c>
      <c r="Z147"/>
    </row>
    <row r="148" spans="2:26" hidden="1" outlineLevel="1" x14ac:dyDescent="0.25">
      <c r="B148" s="43" t="s">
        <v>58</v>
      </c>
      <c r="C148" s="285">
        <v>0.25580668582452004</v>
      </c>
      <c r="D148" s="224">
        <v>3.24516491340196E-2</v>
      </c>
      <c r="E148" s="285">
        <v>2.77405089911111E-2</v>
      </c>
      <c r="F148" s="224">
        <v>0.15377349402119894</v>
      </c>
      <c r="G148" s="285">
        <v>3.7057052964493749E-2</v>
      </c>
      <c r="H148" s="224">
        <v>0.36373996386167812</v>
      </c>
      <c r="I148" s="285">
        <v>5.8530923171995382E-3</v>
      </c>
      <c r="J148" s="224">
        <v>2.6704293129254417E-2</v>
      </c>
      <c r="K148" s="285">
        <v>5.4198084058018688E-2</v>
      </c>
      <c r="L148" s="224">
        <v>1.9572966279515117E-2</v>
      </c>
      <c r="M148" s="285">
        <v>1.0357459226903077E-2</v>
      </c>
      <c r="N148" s="224">
        <v>1.0761606909985502E-2</v>
      </c>
      <c r="O148" s="285">
        <v>1.3506051641614994E-2</v>
      </c>
      <c r="P148" s="224">
        <v>5.9658777171295177E-3</v>
      </c>
      <c r="Q148" s="285">
        <v>5.7755523547476781E-3</v>
      </c>
      <c r="R148" s="224">
        <v>9.0228319943983244E-3</v>
      </c>
      <c r="S148" s="285">
        <v>5.4465949382852393E-3</v>
      </c>
      <c r="T148" s="224">
        <v>7.6764562827341997E-3</v>
      </c>
      <c r="U148" s="285">
        <v>2.3496958318745638E-3</v>
      </c>
      <c r="V148" s="224">
        <v>1.7787197447290449E-3</v>
      </c>
      <c r="W148" s="285">
        <v>4.6594468346072603E-3</v>
      </c>
      <c r="X148" s="224">
        <v>0.74419331417547996</v>
      </c>
      <c r="Y148" s="295">
        <v>1</v>
      </c>
    </row>
    <row r="149" spans="2:26" hidden="1" outlineLevel="1" x14ac:dyDescent="0.25">
      <c r="B149" s="43" t="s">
        <v>59</v>
      </c>
      <c r="C149" s="285">
        <v>0.19289299874442484</v>
      </c>
      <c r="D149" s="224">
        <v>3.280344924083517E-2</v>
      </c>
      <c r="E149" s="285">
        <v>2.7498829863372619E-2</v>
      </c>
      <c r="F149" s="224">
        <v>0.16944073660410253</v>
      </c>
      <c r="G149" s="285">
        <v>3.476234463185892E-2</v>
      </c>
      <c r="H149" s="224">
        <v>0.34603106991349658</v>
      </c>
      <c r="I149" s="285">
        <v>6.1367165347115766E-3</v>
      </c>
      <c r="J149" s="224">
        <v>2.6708832859912976E-2</v>
      </c>
      <c r="K149" s="285">
        <v>0.12578535360414464</v>
      </c>
      <c r="L149" s="224">
        <v>4.0938684840725215E-2</v>
      </c>
      <c r="M149" s="285">
        <v>2.316994346196994E-2</v>
      </c>
      <c r="N149" s="224">
        <v>2.4546866138846306E-2</v>
      </c>
      <c r="O149" s="285">
        <v>3.7129859162603175E-2</v>
      </c>
      <c r="P149" s="224">
        <v>7.2214146146969164E-3</v>
      </c>
      <c r="Q149" s="285">
        <v>6.1788166885009621E-3</v>
      </c>
      <c r="R149" s="224">
        <v>6.9613842530565949E-3</v>
      </c>
      <c r="S149" s="285">
        <v>4.9851535045901552E-3</v>
      </c>
      <c r="T149" s="224">
        <v>5.5448379020255128E-3</v>
      </c>
      <c r="U149" s="285">
        <v>2.8132808649848069E-3</v>
      </c>
      <c r="V149" s="224">
        <v>1.6072352829006511E-3</v>
      </c>
      <c r="W149" s="285">
        <v>2.6275448923845776E-3</v>
      </c>
      <c r="X149" s="224">
        <v>0.80710700125557522</v>
      </c>
      <c r="Y149" s="295">
        <v>1</v>
      </c>
    </row>
    <row r="150" spans="2:26" hidden="1" outlineLevel="1" x14ac:dyDescent="0.25">
      <c r="B150" s="43" t="s">
        <v>60</v>
      </c>
      <c r="C150" s="285">
        <v>0.16385212231857599</v>
      </c>
      <c r="D150" s="224">
        <v>3.9214970333181193E-2</v>
      </c>
      <c r="E150" s="285">
        <v>2.7781182760644195E-2</v>
      </c>
      <c r="F150" s="224">
        <v>0.161650909565104</v>
      </c>
      <c r="G150" s="285">
        <v>3.4504792332268372E-2</v>
      </c>
      <c r="H150" s="224">
        <v>0.38041859555323726</v>
      </c>
      <c r="I150" s="285">
        <v>5.6021386190258848E-3</v>
      </c>
      <c r="J150" s="224">
        <v>2.959118471669818E-2</v>
      </c>
      <c r="K150" s="285">
        <v>0.11795266349351242</v>
      </c>
      <c r="L150" s="224">
        <v>3.9418399947838557E-2</v>
      </c>
      <c r="M150" s="285">
        <v>2.2818021777401058E-2</v>
      </c>
      <c r="N150" s="224">
        <v>2.2019951750668319E-2</v>
      </c>
      <c r="O150" s="285">
        <v>3.3696290017604484E-2</v>
      </c>
      <c r="P150" s="224">
        <v>6.1107126556692965E-3</v>
      </c>
      <c r="Q150" s="285">
        <v>7.9467953315511507E-3</v>
      </c>
      <c r="R150" s="224">
        <v>5.6282193388537526E-3</v>
      </c>
      <c r="S150" s="285">
        <v>6.7288257155897506E-3</v>
      </c>
      <c r="T150" s="224">
        <v>5.935971832822586E-3</v>
      </c>
      <c r="U150" s="285">
        <v>3.0566603638260414E-3</v>
      </c>
      <c r="V150" s="224">
        <v>1.7995696681228403E-3</v>
      </c>
      <c r="W150" s="285">
        <v>2.2246854013170765E-3</v>
      </c>
      <c r="X150" s="224">
        <v>0.83614787768142396</v>
      </c>
      <c r="Y150" s="295">
        <v>1</v>
      </c>
    </row>
    <row r="151" spans="2:26" hidden="1" outlineLevel="1" x14ac:dyDescent="0.25">
      <c r="B151" s="43" t="s">
        <v>61</v>
      </c>
      <c r="C151" s="285">
        <v>0.14428442676776404</v>
      </c>
      <c r="D151" s="224">
        <v>3.7220282927322081E-2</v>
      </c>
      <c r="E151" s="285">
        <v>2.8928135609442254E-2</v>
      </c>
      <c r="F151" s="224">
        <v>0.15517933529891875</v>
      </c>
      <c r="G151" s="285">
        <v>2.1369759583558207E-2</v>
      </c>
      <c r="H151" s="224">
        <v>0.3871334799103523</v>
      </c>
      <c r="I151" s="285">
        <v>6.3753027471227389E-3</v>
      </c>
      <c r="J151" s="224">
        <v>3.6669954458325243E-2</v>
      </c>
      <c r="K151" s="285">
        <v>0.13577959211887095</v>
      </c>
      <c r="L151" s="224">
        <v>4.6405717035457636E-2</v>
      </c>
      <c r="M151" s="285">
        <v>2.3334458803793277E-2</v>
      </c>
      <c r="N151" s="224">
        <v>2.4716926455379526E-2</v>
      </c>
      <c r="O151" s="285">
        <v>4.1322489824240506E-2</v>
      </c>
      <c r="P151" s="224">
        <v>5.718630612619271E-3</v>
      </c>
      <c r="Q151" s="285">
        <v>9.2572160823525349E-3</v>
      </c>
      <c r="R151" s="224">
        <v>1.1264452768790262E-2</v>
      </c>
      <c r="S151" s="285">
        <v>8.4410284495891139E-3</v>
      </c>
      <c r="T151" s="224">
        <v>5.1470334105211107E-3</v>
      </c>
      <c r="U151" s="285">
        <v>2.1268733101326904E-3</v>
      </c>
      <c r="V151" s="224">
        <v>2.0125538697130583E-3</v>
      </c>
      <c r="W151" s="285">
        <v>3.0919420746053985E-3</v>
      </c>
      <c r="X151" s="224">
        <v>0.8557155732322359</v>
      </c>
      <c r="Y151" s="295">
        <v>1</v>
      </c>
    </row>
    <row r="152" spans="2:26" collapsed="1" x14ac:dyDescent="0.25">
      <c r="B152" s="145">
        <v>2003</v>
      </c>
      <c r="C152" s="233">
        <v>0.25435488708357262</v>
      </c>
      <c r="D152" s="233">
        <v>3.2007330334424051E-2</v>
      </c>
      <c r="E152" s="233">
        <v>2.4707416471570147E-2</v>
      </c>
      <c r="F152" s="233">
        <v>0.13426676137193055</v>
      </c>
      <c r="G152" s="233">
        <v>2.4308886703417697E-2</v>
      </c>
      <c r="H152" s="233">
        <v>0.38781866813883126</v>
      </c>
      <c r="I152" s="233">
        <v>8.0216365731094891E-3</v>
      </c>
      <c r="J152" s="233">
        <v>2.3162909455139165E-2</v>
      </c>
      <c r="K152" s="233">
        <v>6.6869701794792694E-2</v>
      </c>
      <c r="L152" s="233">
        <v>2.1574506998056145E-2</v>
      </c>
      <c r="M152" s="233">
        <v>1.2149849642803403E-2</v>
      </c>
      <c r="N152" s="233">
        <v>1.3821959684385658E-2</v>
      </c>
      <c r="O152" s="233">
        <v>1.9323385469547486E-2</v>
      </c>
      <c r="P152" s="233">
        <v>5.8448310464489306E-3</v>
      </c>
      <c r="Q152" s="233">
        <v>5.768677561038652E-3</v>
      </c>
      <c r="R152" s="233">
        <v>9.765000143936213E-3</v>
      </c>
      <c r="S152" s="233">
        <v>7.0330704166575641E-3</v>
      </c>
      <c r="T152" s="233">
        <v>8.4434411330495309E-3</v>
      </c>
      <c r="U152" s="233">
        <v>2.0306235010472636E-3</v>
      </c>
      <c r="V152" s="233">
        <v>1.8519792658354844E-3</v>
      </c>
      <c r="W152" s="233">
        <v>3.7441790051986495E-3</v>
      </c>
      <c r="X152" s="233">
        <v>0.74564511291642732</v>
      </c>
      <c r="Y152" s="233">
        <v>1</v>
      </c>
    </row>
    <row r="153" spans="2:26" hidden="1" outlineLevel="1" x14ac:dyDescent="0.25">
      <c r="B153" s="43" t="s">
        <v>49</v>
      </c>
      <c r="C153" s="285">
        <v>0.17778508973299459</v>
      </c>
      <c r="D153" s="224">
        <v>3.2750757552569558E-2</v>
      </c>
      <c r="E153" s="285">
        <v>2.523899890830808E-2</v>
      </c>
      <c r="F153" s="224">
        <v>0.1408282574760491</v>
      </c>
      <c r="G153" s="285">
        <v>2.2076153163355882E-2</v>
      </c>
      <c r="H153" s="224">
        <v>0.3725908808015263</v>
      </c>
      <c r="I153" s="285">
        <v>5.9762480487282298E-3</v>
      </c>
      <c r="J153" s="224">
        <v>2.7019374980869884E-2</v>
      </c>
      <c r="K153" s="285">
        <v>0.1558033118055768</v>
      </c>
      <c r="L153" s="224">
        <v>6.0463918051687021E-2</v>
      </c>
      <c r="M153" s="285">
        <v>2.8723230591860265E-2</v>
      </c>
      <c r="N153" s="224">
        <v>2.6970912021874648E-2</v>
      </c>
      <c r="O153" s="285">
        <v>3.964525114015488E-2</v>
      </c>
      <c r="P153" s="224">
        <v>5.8359605358472852E-3</v>
      </c>
      <c r="Q153" s="285">
        <v>6.9302031363186519E-3</v>
      </c>
      <c r="R153" s="224">
        <v>7.9020129982757398E-3</v>
      </c>
      <c r="S153" s="285">
        <v>5.4992705049330187E-3</v>
      </c>
      <c r="T153" s="224">
        <v>6.1114341975044128E-3</v>
      </c>
      <c r="U153" s="285">
        <v>2.032893595747503E-3</v>
      </c>
      <c r="V153" s="224">
        <v>1.9640251803332209E-3</v>
      </c>
      <c r="W153" s="285">
        <v>3.6551273810616959E-3</v>
      </c>
      <c r="X153" s="224">
        <v>0.82221491026700544</v>
      </c>
      <c r="Y153" s="295">
        <v>1</v>
      </c>
    </row>
    <row r="154" spans="2:26" hidden="1" outlineLevel="1" x14ac:dyDescent="0.25">
      <c r="B154" s="43" t="s">
        <v>50</v>
      </c>
      <c r="C154" s="285">
        <v>0.18131557149068792</v>
      </c>
      <c r="D154" s="224">
        <v>3.0755291265555582E-2</v>
      </c>
      <c r="E154" s="285">
        <v>2.2600681615569791E-2</v>
      </c>
      <c r="F154" s="224">
        <v>0.17197797259448733</v>
      </c>
      <c r="G154" s="285">
        <v>1.8837949906356805E-2</v>
      </c>
      <c r="H154" s="224">
        <v>0.38373304766693628</v>
      </c>
      <c r="I154" s="285">
        <v>4.5959253672246394E-3</v>
      </c>
      <c r="J154" s="224">
        <v>1.5828250366192256E-2</v>
      </c>
      <c r="K154" s="285">
        <v>0.1272089955765433</v>
      </c>
      <c r="L154" s="224">
        <v>4.4973024444395861E-2</v>
      </c>
      <c r="M154" s="285">
        <v>2.6363413324782776E-2</v>
      </c>
      <c r="N154" s="224">
        <v>2.197153538400997E-2</v>
      </c>
      <c r="O154" s="285">
        <v>3.3901022423354688E-2</v>
      </c>
      <c r="P154" s="224">
        <v>6.6291122236554123E-3</v>
      </c>
      <c r="Q154" s="285">
        <v>8.5675627749478341E-3</v>
      </c>
      <c r="R154" s="224">
        <v>8.6234329036191694E-3</v>
      </c>
      <c r="S154" s="285">
        <v>5.645312131834071E-3</v>
      </c>
      <c r="T154" s="224">
        <v>6.4979388780792334E-3</v>
      </c>
      <c r="U154" s="285">
        <v>1.4599107535422876E-3</v>
      </c>
      <c r="V154" s="224">
        <v>2.5335888784436041E-3</v>
      </c>
      <c r="W154" s="285">
        <v>3.1894556063244987E-3</v>
      </c>
      <c r="X154" s="224">
        <v>0.81868442850931211</v>
      </c>
      <c r="Y154" s="295">
        <v>1</v>
      </c>
    </row>
    <row r="155" spans="2:26" hidden="1" outlineLevel="1" x14ac:dyDescent="0.25">
      <c r="B155" s="43" t="s">
        <v>51</v>
      </c>
      <c r="C155" s="285">
        <v>0.22356916558192075</v>
      </c>
      <c r="D155" s="224">
        <v>3.4307059453772853E-2</v>
      </c>
      <c r="E155" s="285">
        <v>2.8089465480839387E-2</v>
      </c>
      <c r="F155" s="224">
        <v>0.14006918133800683</v>
      </c>
      <c r="G155" s="285">
        <v>2.4712815030821327E-2</v>
      </c>
      <c r="H155" s="224">
        <v>0.40718089683642034</v>
      </c>
      <c r="I155" s="285">
        <v>9.4609236944870664E-3</v>
      </c>
      <c r="J155" s="224">
        <v>1.5918494978656564E-2</v>
      </c>
      <c r="K155" s="285">
        <v>7.0609081808023E-2</v>
      </c>
      <c r="L155" s="224">
        <v>2.4989152540729483E-2</v>
      </c>
      <c r="M155" s="285">
        <v>1.1463158634698781E-2</v>
      </c>
      <c r="N155" s="224">
        <v>1.5205835084682902E-2</v>
      </c>
      <c r="O155" s="285">
        <v>1.8950935547911833E-2</v>
      </c>
      <c r="P155" s="224">
        <v>8.3143654296927074E-3</v>
      </c>
      <c r="Q155" s="285">
        <v>6.4963554960864303E-3</v>
      </c>
      <c r="R155" s="224">
        <v>7.5047450059267124E-3</v>
      </c>
      <c r="S155" s="285">
        <v>6.8502614298284522E-3</v>
      </c>
      <c r="T155" s="224">
        <v>8.9688490057909676E-3</v>
      </c>
      <c r="U155" s="285">
        <v>1.8010418408926187E-3</v>
      </c>
      <c r="V155" s="224">
        <v>1.5950007150839073E-3</v>
      </c>
      <c r="W155" s="285">
        <v>4.5522968737501182E-3</v>
      </c>
      <c r="X155" s="224">
        <v>0.77643083441807925</v>
      </c>
      <c r="Y155" s="295">
        <v>1</v>
      </c>
    </row>
    <row r="156" spans="2:26" hidden="1" outlineLevel="1" x14ac:dyDescent="0.25">
      <c r="B156" s="43" t="s">
        <v>52</v>
      </c>
      <c r="C156" s="285">
        <v>0.32338526324365474</v>
      </c>
      <c r="D156" s="224">
        <v>2.8711240334748062E-2</v>
      </c>
      <c r="E156" s="285">
        <v>2.0681156800492907E-2</v>
      </c>
      <c r="F156" s="224">
        <v>0.1264063466684319</v>
      </c>
      <c r="G156" s="285">
        <v>2.2099278718241834E-2</v>
      </c>
      <c r="H156" s="224">
        <v>0.38002866795833729</v>
      </c>
      <c r="I156" s="285">
        <v>1.2116413297248029E-2</v>
      </c>
      <c r="J156" s="224">
        <v>2.2437896698601991E-2</v>
      </c>
      <c r="K156" s="285">
        <v>1.2691809263875063E-2</v>
      </c>
      <c r="L156" s="224">
        <v>5.9143576569672561E-3</v>
      </c>
      <c r="M156" s="285">
        <v>2.9559058285574618E-3</v>
      </c>
      <c r="N156" s="224">
        <v>3.3378058064072631E-3</v>
      </c>
      <c r="O156" s="285">
        <v>4.8373997194308164E-4</v>
      </c>
      <c r="P156" s="224">
        <v>6.3471776318636975E-3</v>
      </c>
      <c r="Q156" s="285">
        <v>5.6139296743920788E-3</v>
      </c>
      <c r="R156" s="224">
        <v>6.6985256114855144E-3</v>
      </c>
      <c r="S156" s="285">
        <v>8.8269814880350735E-3</v>
      </c>
      <c r="T156" s="224">
        <v>1.3855331196390791E-2</v>
      </c>
      <c r="U156" s="285">
        <v>2.1717378740392034E-3</v>
      </c>
      <c r="V156" s="224">
        <v>2.2099278718241836E-3</v>
      </c>
      <c r="W156" s="285">
        <v>5.7183156683376915E-3</v>
      </c>
      <c r="X156" s="224">
        <v>0.67661473675634531</v>
      </c>
      <c r="Y156" s="295">
        <v>1</v>
      </c>
    </row>
    <row r="157" spans="2:26" hidden="1" outlineLevel="1" x14ac:dyDescent="0.25">
      <c r="B157" s="43" t="s">
        <v>53</v>
      </c>
      <c r="C157" s="285">
        <v>0.36882582018883253</v>
      </c>
      <c r="D157" s="224">
        <v>2.8166787405293554E-2</v>
      </c>
      <c r="E157" s="285">
        <v>2.3235848565745183E-2</v>
      </c>
      <c r="F157" s="224">
        <v>0.10392794105286751</v>
      </c>
      <c r="G157" s="285">
        <v>2.9055316968913471E-2</v>
      </c>
      <c r="H157" s="224">
        <v>0.33010074004106449</v>
      </c>
      <c r="I157" s="285">
        <v>1.0486249804883711E-2</v>
      </c>
      <c r="J157" s="224">
        <v>4.2509335563996144E-2</v>
      </c>
      <c r="K157" s="285">
        <v>9.1154327979475775E-3</v>
      </c>
      <c r="L157" s="224">
        <v>3.9323436768313918E-3</v>
      </c>
      <c r="M157" s="285">
        <v>2.031210601518505E-3</v>
      </c>
      <c r="N157" s="224">
        <v>2.9457556703795461E-3</v>
      </c>
      <c r="O157" s="285">
        <v>2.0612284921813401E-4</v>
      </c>
      <c r="P157" s="224">
        <v>4.6247563547874536E-3</v>
      </c>
      <c r="Q157" s="285">
        <v>5.6653765644324016E-3</v>
      </c>
      <c r="R157" s="224">
        <v>7.7486181764331542E-3</v>
      </c>
      <c r="S157" s="285">
        <v>8.0527994684832151E-3</v>
      </c>
      <c r="T157" s="224">
        <v>1.9559657555903318E-2</v>
      </c>
      <c r="U157" s="285">
        <v>1.2347359025979485E-3</v>
      </c>
      <c r="V157" s="224">
        <v>2.413438409291938E-3</v>
      </c>
      <c r="W157" s="285">
        <v>5.2771451785264016E-3</v>
      </c>
      <c r="X157" s="224">
        <v>0.63117417981116741</v>
      </c>
      <c r="Y157" s="295">
        <v>1</v>
      </c>
    </row>
    <row r="158" spans="2:26" hidden="1" outlineLevel="1" x14ac:dyDescent="0.25">
      <c r="B158" s="43" t="s">
        <v>54</v>
      </c>
      <c r="C158" s="285">
        <v>0.32094122855144708</v>
      </c>
      <c r="D158" s="224">
        <v>4.3324487436393132E-2</v>
      </c>
      <c r="E158" s="285">
        <v>3.1522632388227341E-2</v>
      </c>
      <c r="F158" s="224">
        <v>0.11021265473451713</v>
      </c>
      <c r="G158" s="285">
        <v>2.3848600943300706E-2</v>
      </c>
      <c r="H158" s="224">
        <v>0.36461421450083475</v>
      </c>
      <c r="I158" s="285">
        <v>1.0911771008220326E-2</v>
      </c>
      <c r="J158" s="224">
        <v>2.6511788904089912E-2</v>
      </c>
      <c r="K158" s="285">
        <v>1.4276665434363366E-2</v>
      </c>
      <c r="L158" s="224">
        <v>5.5359459733116071E-3</v>
      </c>
      <c r="M158" s="285">
        <v>3.2730603585296187E-3</v>
      </c>
      <c r="N158" s="224">
        <v>5.2180588161882266E-3</v>
      </c>
      <c r="O158" s="285">
        <v>2.4960028633391339E-4</v>
      </c>
      <c r="P158" s="224">
        <v>5.7525801840919849E-3</v>
      </c>
      <c r="Q158" s="285">
        <v>5.9268294405892454E-3</v>
      </c>
      <c r="R158" s="224">
        <v>7.5209746655709375E-3</v>
      </c>
      <c r="S158" s="285">
        <v>7.2242799855891156E-3</v>
      </c>
      <c r="T158" s="224">
        <v>1.8491613665851149E-2</v>
      </c>
      <c r="U158" s="285">
        <v>2.0909910779671236E-3</v>
      </c>
      <c r="V158" s="224">
        <v>1.8649379884571641E-3</v>
      </c>
      <c r="W158" s="285">
        <v>4.9637490904895229E-3</v>
      </c>
      <c r="X158" s="224">
        <v>0.67905877144855287</v>
      </c>
      <c r="Y158" s="295">
        <v>1</v>
      </c>
    </row>
    <row r="159" spans="2:26" hidden="1" outlineLevel="1" x14ac:dyDescent="0.25">
      <c r="B159" s="43" t="s">
        <v>55</v>
      </c>
      <c r="C159" s="285">
        <v>0.26909774548275911</v>
      </c>
      <c r="D159" s="224">
        <v>2.7910654869369302E-2</v>
      </c>
      <c r="E159" s="285">
        <v>2.5735217319944496E-2</v>
      </c>
      <c r="F159" s="224">
        <v>0.13035914116470956</v>
      </c>
      <c r="G159" s="285">
        <v>2.3834320586084957E-2</v>
      </c>
      <c r="H159" s="224">
        <v>0.42592023395652107</v>
      </c>
      <c r="I159" s="285">
        <v>1.3747929753360887E-2</v>
      </c>
      <c r="J159" s="224">
        <v>2.1679772011757508E-2</v>
      </c>
      <c r="K159" s="285">
        <v>1.3959803643634085E-2</v>
      </c>
      <c r="L159" s="224">
        <v>5.4609749183091869E-3</v>
      </c>
      <c r="M159" s="285">
        <v>2.205278942421032E-3</v>
      </c>
      <c r="N159" s="224">
        <v>6.0548186389340654E-3</v>
      </c>
      <c r="O159" s="285">
        <v>2.3873114396980052E-4</v>
      </c>
      <c r="P159" s="224">
        <v>7.6214917712358809E-3</v>
      </c>
      <c r="Q159" s="285">
        <v>5.3207203712269287E-3</v>
      </c>
      <c r="R159" s="224">
        <v>7.6960952537264435E-3</v>
      </c>
      <c r="S159" s="285">
        <v>7.5528565673445638E-3</v>
      </c>
      <c r="T159" s="224">
        <v>1.1420301099655332E-2</v>
      </c>
      <c r="U159" s="285">
        <v>1.9396905447546292E-3</v>
      </c>
      <c r="V159" s="224">
        <v>1.8173408334701065E-3</v>
      </c>
      <c r="W159" s="285">
        <v>4.3866847704450845E-3</v>
      </c>
      <c r="X159" s="224">
        <v>0.73090225451724089</v>
      </c>
      <c r="Y159" s="295">
        <v>1</v>
      </c>
    </row>
    <row r="160" spans="2:26" hidden="1" outlineLevel="1" x14ac:dyDescent="0.25">
      <c r="B160" s="43" t="s">
        <v>56</v>
      </c>
      <c r="C160" s="285">
        <v>0.2351899867451108</v>
      </c>
      <c r="D160" s="224">
        <v>3.8854847336232359E-2</v>
      </c>
      <c r="E160" s="285">
        <v>2.6902192870264865E-2</v>
      </c>
      <c r="F160" s="224">
        <v>0.13403425342417971</v>
      </c>
      <c r="G160" s="285">
        <v>2.7730623444875938E-2</v>
      </c>
      <c r="H160" s="224">
        <v>0.43525742390065808</v>
      </c>
      <c r="I160" s="285">
        <v>1.6853475338929842E-2</v>
      </c>
      <c r="J160" s="224">
        <v>1.8359184242959792E-2</v>
      </c>
      <c r="K160" s="285">
        <v>1.3507778527079507E-2</v>
      </c>
      <c r="L160" s="224">
        <v>5.4763621142710972E-3</v>
      </c>
      <c r="M160" s="285">
        <v>1.4969885821919402E-3</v>
      </c>
      <c r="N160" s="224">
        <v>5.6478617770853194E-3</v>
      </c>
      <c r="O160" s="285">
        <v>8.86566053531149E-4</v>
      </c>
      <c r="P160" s="224">
        <v>8.2116363974606421E-3</v>
      </c>
      <c r="Q160" s="285">
        <v>7.0111387577610866E-3</v>
      </c>
      <c r="R160" s="224">
        <v>1.0109759784201103E-2</v>
      </c>
      <c r="S160" s="285">
        <v>7.4791293630676933E-3</v>
      </c>
      <c r="T160" s="224">
        <v>8.0982722135664962E-3</v>
      </c>
      <c r="U160" s="285">
        <v>1.7905727507383205E-3</v>
      </c>
      <c r="V160" s="224">
        <v>2.057995953770667E-3</v>
      </c>
      <c r="W160" s="285">
        <v>8.5517289491430833E-3</v>
      </c>
      <c r="X160" s="224">
        <v>0.76481001325488918</v>
      </c>
      <c r="Y160" s="295">
        <v>1</v>
      </c>
    </row>
    <row r="161" spans="2:26" s="222" customFormat="1" ht="15" customHeight="1" collapsed="1" x14ac:dyDescent="0.25">
      <c r="B161" s="30" t="s">
        <v>74</v>
      </c>
      <c r="C161" s="296">
        <v>0.17421121584782384</v>
      </c>
      <c r="D161" s="296">
        <v>3.3050299504331977E-2</v>
      </c>
      <c r="E161" s="296">
        <v>2.9007379255919147E-2</v>
      </c>
      <c r="F161" s="296">
        <v>0.14945287342041993</v>
      </c>
      <c r="G161" s="296">
        <v>2.9703022713764776E-2</v>
      </c>
      <c r="H161" s="296">
        <v>0.3849587131548966</v>
      </c>
      <c r="I161" s="296">
        <v>5.4956186109154257E-3</v>
      </c>
      <c r="J161" s="296">
        <v>2.596186560916626E-2</v>
      </c>
      <c r="K161" s="296">
        <v>0.12360677191788655</v>
      </c>
      <c r="L161" s="296">
        <v>5.3541605196396627E-2</v>
      </c>
      <c r="M161" s="296">
        <v>2.1831769341429292E-2</v>
      </c>
      <c r="N161" s="296">
        <v>2.1151655214961242E-2</v>
      </c>
      <c r="O161" s="296">
        <v>2.7081742165099381E-2</v>
      </c>
      <c r="P161" s="296">
        <v>6.2060855214396537E-3</v>
      </c>
      <c r="Q161" s="296">
        <v>7.1681981881505557E-3</v>
      </c>
      <c r="R161" s="296">
        <v>9.9098310549921853E-3</v>
      </c>
      <c r="S161" s="296">
        <v>6.539260267358616E-3</v>
      </c>
      <c r="T161" s="296">
        <v>7.0549046569641288E-3</v>
      </c>
      <c r="U161" s="296">
        <v>2.2154002967514049E-3</v>
      </c>
      <c r="V161" s="296">
        <v>2.265164745029555E-3</v>
      </c>
      <c r="W161" s="296">
        <v>3.1933952341893761E-3</v>
      </c>
      <c r="X161" s="296">
        <v>0.82578878415217616</v>
      </c>
      <c r="Y161" s="296">
        <v>1</v>
      </c>
      <c r="Z161"/>
    </row>
    <row r="162" spans="2:26" hidden="1" outlineLevel="1" x14ac:dyDescent="0.25">
      <c r="B162" s="43" t="s">
        <v>58</v>
      </c>
      <c r="C162" s="285">
        <v>0.20481753181440504</v>
      </c>
      <c r="D162" s="224">
        <v>3.946462150697512E-2</v>
      </c>
      <c r="E162" s="285">
        <v>3.2639830323173129E-2</v>
      </c>
      <c r="F162" s="224">
        <v>0.14887446975991603</v>
      </c>
      <c r="G162" s="285">
        <v>4.6294879083395288E-2</v>
      </c>
      <c r="H162" s="224">
        <v>0.37880187606594656</v>
      </c>
      <c r="I162" s="285">
        <v>5.444527047710675E-3</v>
      </c>
      <c r="J162" s="224">
        <v>3.2158787772772993E-2</v>
      </c>
      <c r="K162" s="285">
        <v>6.6853981720383079E-2</v>
      </c>
      <c r="L162" s="224">
        <v>2.9677045524117724E-2</v>
      </c>
      <c r="M162" s="285">
        <v>1.0126492325184764E-2</v>
      </c>
      <c r="N162" s="224">
        <v>1.3168539817203831E-2</v>
      </c>
      <c r="O162" s="285">
        <v>1.3881904053876766E-2</v>
      </c>
      <c r="P162" s="224">
        <v>5.7178466786198456E-3</v>
      </c>
      <c r="Q162" s="285">
        <v>8.2624524423842213E-3</v>
      </c>
      <c r="R162" s="224">
        <v>9.1808064022390352E-3</v>
      </c>
      <c r="S162" s="285">
        <v>6.0950277692745003E-3</v>
      </c>
      <c r="T162" s="224">
        <v>7.7786766956749898E-3</v>
      </c>
      <c r="U162" s="285">
        <v>1.6781825337823064E-3</v>
      </c>
      <c r="V162" s="224">
        <v>1.6645165522368478E-3</v>
      </c>
      <c r="W162" s="285">
        <v>4.271985831110334E-3</v>
      </c>
      <c r="X162" s="224">
        <v>0.79518246818559501</v>
      </c>
      <c r="Y162" s="295">
        <v>1</v>
      </c>
    </row>
    <row r="163" spans="2:26" hidden="1" outlineLevel="1" x14ac:dyDescent="0.25">
      <c r="B163" s="43" t="s">
        <v>59</v>
      </c>
      <c r="C163" s="285">
        <v>0.17766042372845936</v>
      </c>
      <c r="D163" s="224">
        <v>2.9850746268656716E-2</v>
      </c>
      <c r="E163" s="285">
        <v>2.2248042899476295E-2</v>
      </c>
      <c r="F163" s="224">
        <v>0.1456780783843315</v>
      </c>
      <c r="G163" s="285">
        <v>3.3965568405522097E-2</v>
      </c>
      <c r="H163" s="224">
        <v>0.38887263486543761</v>
      </c>
      <c r="I163" s="285">
        <v>5.3812427640570603E-3</v>
      </c>
      <c r="J163" s="224">
        <v>2.361477407139603E-2</v>
      </c>
      <c r="K163" s="285">
        <v>0.13216123248222622</v>
      </c>
      <c r="L163" s="224">
        <v>5.6117480366300675E-2</v>
      </c>
      <c r="M163" s="285">
        <v>2.5951173842353618E-2</v>
      </c>
      <c r="N163" s="224">
        <v>2.2674362714570524E-2</v>
      </c>
      <c r="O163" s="285">
        <v>2.7418215559001407E-2</v>
      </c>
      <c r="P163" s="224">
        <v>5.0761315238425624E-3</v>
      </c>
      <c r="Q163" s="285">
        <v>8.0749988506083423E-3</v>
      </c>
      <c r="R163" s="224">
        <v>6.2965764847005522E-3</v>
      </c>
      <c r="S163" s="285">
        <v>6.0750573650927659E-3</v>
      </c>
      <c r="T163" s="224">
        <v>7.3519270073602863E-3</v>
      </c>
      <c r="U163" s="285">
        <v>2.4367103156856433E-3</v>
      </c>
      <c r="V163" s="224">
        <v>1.7846917749532929E-3</v>
      </c>
      <c r="W163" s="285">
        <v>3.4711628081936998E-3</v>
      </c>
      <c r="X163" s="224">
        <v>0.82233957627154064</v>
      </c>
      <c r="Y163" s="295">
        <v>1</v>
      </c>
    </row>
    <row r="164" spans="2:26" hidden="1" outlineLevel="1" x14ac:dyDescent="0.25">
      <c r="B164" s="43" t="s">
        <v>60</v>
      </c>
      <c r="C164" s="285">
        <v>0.1548701749514024</v>
      </c>
      <c r="D164" s="224">
        <v>3.3177787916055065E-2</v>
      </c>
      <c r="E164" s="285">
        <v>2.9399075653588288E-2</v>
      </c>
      <c r="F164" s="224">
        <v>0.14878803506962351</v>
      </c>
      <c r="G164" s="285">
        <v>3.6301920101559089E-2</v>
      </c>
      <c r="H164" s="224">
        <v>0.3711270678779704</v>
      </c>
      <c r="I164" s="285">
        <v>5.4870670845400087E-3</v>
      </c>
      <c r="J164" s="224">
        <v>3.1742174792716307E-2</v>
      </c>
      <c r="K164" s="285">
        <v>0.14308525409608441</v>
      </c>
      <c r="L164" s="224">
        <v>6.1111496806442657E-2</v>
      </c>
      <c r="M164" s="285">
        <v>2.529803229261713E-2</v>
      </c>
      <c r="N164" s="224">
        <v>2.582615940016662E-2</v>
      </c>
      <c r="O164" s="285">
        <v>3.0849565596858017E-2</v>
      </c>
      <c r="P164" s="224">
        <v>6.2011544412266433E-3</v>
      </c>
      <c r="Q164" s="285">
        <v>7.3863410957273777E-3</v>
      </c>
      <c r="R164" s="224">
        <v>8.3260602213670806E-3</v>
      </c>
      <c r="S164" s="285">
        <v>7.7508231840361808E-3</v>
      </c>
      <c r="T164" s="224">
        <v>7.8152894037370572E-3</v>
      </c>
      <c r="U164" s="285">
        <v>2.9084182965049389E-3</v>
      </c>
      <c r="V164" s="224">
        <v>2.5216209782996787E-3</v>
      </c>
      <c r="W164" s="285">
        <v>3.1117348355615502E-3</v>
      </c>
      <c r="X164" s="224">
        <v>0.84512982504859757</v>
      </c>
      <c r="Y164" s="295">
        <v>1</v>
      </c>
    </row>
    <row r="165" spans="2:26" hidden="1" outlineLevel="1" x14ac:dyDescent="0.25">
      <c r="B165" s="43" t="s">
        <v>61</v>
      </c>
      <c r="C165" s="285">
        <v>0.13748331414798121</v>
      </c>
      <c r="D165" s="224">
        <v>3.0007512011111293E-2</v>
      </c>
      <c r="E165" s="285">
        <v>2.7932251387560326E-2</v>
      </c>
      <c r="F165" s="224">
        <v>0.14564384420413215</v>
      </c>
      <c r="G165" s="285">
        <v>2.2365797110848101E-2</v>
      </c>
      <c r="H165" s="224">
        <v>0.38853850851451333</v>
      </c>
      <c r="I165" s="285">
        <v>5.4853894086047657E-3</v>
      </c>
      <c r="J165" s="224">
        <v>3.3496003502002304E-2</v>
      </c>
      <c r="K165" s="285">
        <v>0.16481028118700583</v>
      </c>
      <c r="L165" s="224">
        <v>7.4425655409458655E-2</v>
      </c>
      <c r="M165" s="285">
        <v>2.7861995168533861E-2</v>
      </c>
      <c r="N165" s="224">
        <v>2.7667439485075957E-2</v>
      </c>
      <c r="O165" s="285">
        <v>3.4855191123937375E-2</v>
      </c>
      <c r="P165" s="224">
        <v>5.6664342807114252E-3</v>
      </c>
      <c r="Q165" s="285">
        <v>6.4365505277322911E-3</v>
      </c>
      <c r="R165" s="224">
        <v>1.2030026427147003E-2</v>
      </c>
      <c r="S165" s="285">
        <v>6.9958981176737626E-3</v>
      </c>
      <c r="T165" s="224">
        <v>5.1584277739046783E-3</v>
      </c>
      <c r="U165" s="285">
        <v>2.531926047222988E-3</v>
      </c>
      <c r="V165" s="224">
        <v>2.8129509233288477E-3</v>
      </c>
      <c r="W165" s="285">
        <v>2.6048844285197015E-3</v>
      </c>
      <c r="X165" s="224">
        <v>0.86251668585201879</v>
      </c>
      <c r="Y165" s="295">
        <v>1</v>
      </c>
    </row>
    <row r="166" spans="2:26" collapsed="1" x14ac:dyDescent="0.25">
      <c r="B166" s="145">
        <v>2002</v>
      </c>
      <c r="C166" s="233">
        <v>0.23364273344492026</v>
      </c>
      <c r="D166" s="233">
        <v>3.2986254519632781E-2</v>
      </c>
      <c r="E166" s="233">
        <v>2.6203053010000383E-2</v>
      </c>
      <c r="F166" s="233">
        <v>0.13664968019684015</v>
      </c>
      <c r="G166" s="233">
        <v>2.7652026834688835E-2</v>
      </c>
      <c r="H166" s="233">
        <v>0.38334849797580489</v>
      </c>
      <c r="I166" s="233">
        <v>8.6921867414443982E-3</v>
      </c>
      <c r="J166" s="233">
        <v>2.6258121882320302E-2</v>
      </c>
      <c r="K166" s="233">
        <v>7.7408823234095495E-2</v>
      </c>
      <c r="L166" s="233">
        <v>3.1629821243542085E-2</v>
      </c>
      <c r="M166" s="233">
        <v>1.4139864584400811E-2</v>
      </c>
      <c r="N166" s="233">
        <v>1.4737341146488376E-2</v>
      </c>
      <c r="O166" s="233">
        <v>1.6901796259664224E-2</v>
      </c>
      <c r="P166" s="233">
        <v>6.2505240341468411E-3</v>
      </c>
      <c r="Q166" s="233">
        <v>6.8152905141797169E-3</v>
      </c>
      <c r="R166" s="233">
        <v>8.2147851641145558E-3</v>
      </c>
      <c r="S166" s="233">
        <v>7.0018207922257656E-3</v>
      </c>
      <c r="T166" s="233">
        <v>1.0326034637492586E-2</v>
      </c>
      <c r="U166" s="233">
        <v>1.9988344445445068E-3</v>
      </c>
      <c r="V166" s="233">
        <v>2.1064878791548793E-3</v>
      </c>
      <c r="W166" s="233">
        <v>4.4448446943936371E-3</v>
      </c>
      <c r="X166" s="233">
        <v>0.76635726655507974</v>
      </c>
      <c r="Y166" s="233">
        <v>1</v>
      </c>
    </row>
    <row r="167" spans="2:26" hidden="1" outlineLevel="1" x14ac:dyDescent="0.25">
      <c r="B167" s="43" t="s">
        <v>49</v>
      </c>
      <c r="C167" s="285">
        <v>0.1651755923154965</v>
      </c>
      <c r="D167" s="224">
        <v>3.2720446617006384E-2</v>
      </c>
      <c r="E167" s="285">
        <v>3.5099474281001956E-2</v>
      </c>
      <c r="F167" s="224">
        <v>0.14461070209799315</v>
      </c>
      <c r="G167" s="285">
        <v>2.5545385988422247E-2</v>
      </c>
      <c r="H167" s="224">
        <v>0.37265284642386298</v>
      </c>
      <c r="I167" s="285">
        <v>5.2707534220563261E-3</v>
      </c>
      <c r="J167" s="224">
        <v>2.6041807952517104E-2</v>
      </c>
      <c r="K167" s="285">
        <v>0.15386910736277867</v>
      </c>
      <c r="L167" s="224">
        <v>6.6642614163488295E-2</v>
      </c>
      <c r="M167" s="285">
        <v>2.613403935568227E-2</v>
      </c>
      <c r="N167" s="224">
        <v>2.5190023817403522E-2</v>
      </c>
      <c r="O167" s="285">
        <v>3.5902430026204572E-2</v>
      </c>
      <c r="P167" s="224">
        <v>5.0998540573679325E-3</v>
      </c>
      <c r="Q167" s="285">
        <v>5.4063878384756859E-3</v>
      </c>
      <c r="R167" s="224">
        <v>9.5974913058339082E-3</v>
      </c>
      <c r="S167" s="285">
        <v>5.3684102018782655E-3</v>
      </c>
      <c r="T167" s="224">
        <v>5.3548467602363295E-3</v>
      </c>
      <c r="U167" s="285">
        <v>1.6737286986149014E-3</v>
      </c>
      <c r="V167" s="224">
        <v>2.7994943548955886E-3</v>
      </c>
      <c r="W167" s="285">
        <v>3.7136703215620744E-3</v>
      </c>
      <c r="X167" s="224">
        <v>0.8348244076845035</v>
      </c>
      <c r="Y167" s="295">
        <v>1</v>
      </c>
    </row>
    <row r="168" spans="2:26" hidden="1" outlineLevel="1" x14ac:dyDescent="0.25">
      <c r="B168" s="43" t="s">
        <v>50</v>
      </c>
      <c r="C168" s="285">
        <v>0.15139895651505803</v>
      </c>
      <c r="D168" s="224">
        <v>3.0485799144755323E-2</v>
      </c>
      <c r="E168" s="285">
        <v>2.668737949861821E-2</v>
      </c>
      <c r="F168" s="224">
        <v>0.17828081894119652</v>
      </c>
      <c r="G168" s="285">
        <v>1.6975238241586213E-2</v>
      </c>
      <c r="H168" s="224">
        <v>0.39187349485820755</v>
      </c>
      <c r="I168" s="285">
        <v>3.4094537910965236E-3</v>
      </c>
      <c r="J168" s="224">
        <v>1.7318584644492412E-2</v>
      </c>
      <c r="K168" s="285">
        <v>0.13277901697283723</v>
      </c>
      <c r="L168" s="224">
        <v>5.7187584786152816E-2</v>
      </c>
      <c r="M168" s="285">
        <v>2.2283901855751291E-2</v>
      </c>
      <c r="N168" s="224">
        <v>1.983245655947696E-2</v>
      </c>
      <c r="O168" s="285">
        <v>3.347507377145615E-2</v>
      </c>
      <c r="P168" s="224">
        <v>7.5392147211571017E-3</v>
      </c>
      <c r="Q168" s="285">
        <v>8.8933921424095234E-3</v>
      </c>
      <c r="R168" s="224">
        <v>1.4185248589998775E-2</v>
      </c>
      <c r="S168" s="285">
        <v>7.3543358888229944E-3</v>
      </c>
      <c r="T168" s="224">
        <v>6.6988563923657046E-3</v>
      </c>
      <c r="U168" s="285">
        <v>1.4358122303350148E-3</v>
      </c>
      <c r="V168" s="224">
        <v>2.1969367738403655E-3</v>
      </c>
      <c r="W168" s="285">
        <v>2.4874606532225342E-3</v>
      </c>
      <c r="X168" s="224">
        <v>0.84860104348494203</v>
      </c>
      <c r="Y168" s="295">
        <v>1</v>
      </c>
    </row>
    <row r="169" spans="2:26" hidden="1" outlineLevel="1" x14ac:dyDescent="0.25">
      <c r="B169" s="43" t="s">
        <v>51</v>
      </c>
      <c r="C169" s="285">
        <v>0.22387088830500246</v>
      </c>
      <c r="D169" s="224">
        <v>3.6415463852860618E-2</v>
      </c>
      <c r="E169" s="285">
        <v>3.1018773420312278E-2</v>
      </c>
      <c r="F169" s="224">
        <v>0.13429233196034837</v>
      </c>
      <c r="G169" s="285">
        <v>2.6862648072129333E-2</v>
      </c>
      <c r="H169" s="224">
        <v>0.39957114547832612</v>
      </c>
      <c r="I169" s="285">
        <v>7.8940826904000238E-3</v>
      </c>
      <c r="J169" s="224">
        <v>1.9705005703346969E-2</v>
      </c>
      <c r="K169" s="285">
        <v>7.38693782538698E-2</v>
      </c>
      <c r="L169" s="224">
        <v>3.1167455377989029E-2</v>
      </c>
      <c r="M169" s="285">
        <v>1.4647495986748721E-2</v>
      </c>
      <c r="N169" s="224">
        <v>1.4080646023106106E-2</v>
      </c>
      <c r="O169" s="285">
        <v>1.397378086602594E-2</v>
      </c>
      <c r="P169" s="224">
        <v>8.0032710030688882E-3</v>
      </c>
      <c r="Q169" s="285">
        <v>5.4942629672737071E-3</v>
      </c>
      <c r="R169" s="224">
        <v>1.0338042369711626E-2</v>
      </c>
      <c r="S169" s="285">
        <v>6.1191918206338035E-3</v>
      </c>
      <c r="T169" s="224">
        <v>8.827991237057119E-3</v>
      </c>
      <c r="U169" s="285">
        <v>2.7227383499555118E-3</v>
      </c>
      <c r="V169" s="224">
        <v>2.2069978092642798E-3</v>
      </c>
      <c r="W169" s="285">
        <v>2.7877867064390904E-3</v>
      </c>
      <c r="X169" s="224">
        <v>0.77612911169499754</v>
      </c>
      <c r="Y169" s="295">
        <v>1</v>
      </c>
    </row>
    <row r="170" spans="2:26" hidden="1" outlineLevel="1" x14ac:dyDescent="0.25">
      <c r="B170" s="43" t="s">
        <v>52</v>
      </c>
      <c r="C170" s="285">
        <v>0.26748757302678011</v>
      </c>
      <c r="D170" s="224">
        <v>3.0163595274310624E-2</v>
      </c>
      <c r="E170" s="285">
        <v>2.3982593320135647E-2</v>
      </c>
      <c r="F170" s="224">
        <v>0.14581406547377915</v>
      </c>
      <c r="G170" s="285">
        <v>2.7702404883653976E-2</v>
      </c>
      <c r="H170" s="224">
        <v>0.40442504707090315</v>
      </c>
      <c r="I170" s="285">
        <v>1.0874079282942626E-2</v>
      </c>
      <c r="J170" s="224">
        <v>1.9771053241713864E-2</v>
      </c>
      <c r="K170" s="285">
        <v>1.5144219132570517E-2</v>
      </c>
      <c r="L170" s="224">
        <v>5.8319511430777113E-3</v>
      </c>
      <c r="M170" s="285">
        <v>4.5503996249614646E-3</v>
      </c>
      <c r="N170" s="224">
        <v>4.2930701948824569E-3</v>
      </c>
      <c r="O170" s="285">
        <v>4.6879816964888547E-4</v>
      </c>
      <c r="P170" s="224">
        <v>7.3708320912729657E-3</v>
      </c>
      <c r="Q170" s="285">
        <v>5.6128389550896447E-3</v>
      </c>
      <c r="R170" s="224">
        <v>9.8447615626265951E-3</v>
      </c>
      <c r="S170" s="285">
        <v>7.1440764548667112E-3</v>
      </c>
      <c r="T170" s="224">
        <v>1.5488174311388993E-2</v>
      </c>
      <c r="U170" s="285">
        <v>1.4548030155951827E-3</v>
      </c>
      <c r="V170" s="224">
        <v>2.8917713182145923E-3</v>
      </c>
      <c r="W170" s="285">
        <v>4.8281115841556409E-3</v>
      </c>
      <c r="X170" s="224">
        <v>0.73251242697321994</v>
      </c>
      <c r="Y170" s="295">
        <v>1</v>
      </c>
    </row>
    <row r="171" spans="2:26" hidden="1" outlineLevel="1" x14ac:dyDescent="0.25">
      <c r="B171" s="43" t="s">
        <v>53</v>
      </c>
      <c r="C171" s="285">
        <v>0.29568393692310591</v>
      </c>
      <c r="D171" s="224">
        <v>3.0916391070040988E-2</v>
      </c>
      <c r="E171" s="285">
        <v>2.7644837459079398E-2</v>
      </c>
      <c r="F171" s="224">
        <v>0.1149861032277793</v>
      </c>
      <c r="G171" s="285">
        <v>3.1768838137685912E-2</v>
      </c>
      <c r="H171" s="224">
        <v>0.36990757127986446</v>
      </c>
      <c r="I171" s="285">
        <v>1.0078563364882951E-2</v>
      </c>
      <c r="J171" s="224">
        <v>4.0934214963273562E-2</v>
      </c>
      <c r="K171" s="285">
        <v>1.3557468965271683E-2</v>
      </c>
      <c r="L171" s="224">
        <v>4.8507798738713455E-3</v>
      </c>
      <c r="M171" s="285">
        <v>4.5994441291111717E-3</v>
      </c>
      <c r="N171" s="224">
        <v>3.9501601218140574E-3</v>
      </c>
      <c r="O171" s="285">
        <v>1.5708484047510834E-4</v>
      </c>
      <c r="P171" s="224">
        <v>5.7786276649443189E-3</v>
      </c>
      <c r="Q171" s="285">
        <v>4.8738189838076944E-3</v>
      </c>
      <c r="R171" s="224">
        <v>9.3434063114594436E-3</v>
      </c>
      <c r="S171" s="285">
        <v>6.7169477787156328E-3</v>
      </c>
      <c r="T171" s="224">
        <v>2.9043939771577699E-2</v>
      </c>
      <c r="U171" s="285">
        <v>1.5917930501477644E-3</v>
      </c>
      <c r="V171" s="224">
        <v>2.7961101604569282E-3</v>
      </c>
      <c r="W171" s="285">
        <v>4.3774308879063525E-3</v>
      </c>
      <c r="X171" s="224">
        <v>0.70431606307689409</v>
      </c>
      <c r="Y171" s="295">
        <v>1</v>
      </c>
    </row>
    <row r="172" spans="2:26" hidden="1" outlineLevel="1" x14ac:dyDescent="0.25">
      <c r="B172" s="43" t="s">
        <v>54</v>
      </c>
      <c r="C172" s="285">
        <v>0.25759265348525789</v>
      </c>
      <c r="D172" s="224">
        <v>3.5312450855647846E-2</v>
      </c>
      <c r="E172" s="285">
        <v>3.4878789178473223E-2</v>
      </c>
      <c r="F172" s="224">
        <v>0.12158014877931386</v>
      </c>
      <c r="G172" s="285">
        <v>2.8755105055732675E-2</v>
      </c>
      <c r="H172" s="224">
        <v>0.40380573863067754</v>
      </c>
      <c r="I172" s="285">
        <v>1.1430082776959697E-2</v>
      </c>
      <c r="J172" s="224">
        <v>2.7975943690699147E-2</v>
      </c>
      <c r="K172" s="285">
        <v>1.8259062814226009E-2</v>
      </c>
      <c r="L172" s="224">
        <v>7.5056828741761616E-3</v>
      </c>
      <c r="M172" s="285">
        <v>4.3580615799581586E-3</v>
      </c>
      <c r="N172" s="224">
        <v>6.0879427757206646E-3</v>
      </c>
      <c r="O172" s="285">
        <v>3.0737558437102377E-4</v>
      </c>
      <c r="P172" s="224">
        <v>7.9417273078187765E-3</v>
      </c>
      <c r="Q172" s="285">
        <v>4.6582888949252051E-3</v>
      </c>
      <c r="R172" s="224">
        <v>8.9448677808435916E-3</v>
      </c>
      <c r="S172" s="285">
        <v>7.689155122211579E-3</v>
      </c>
      <c r="T172" s="224">
        <v>1.909302757802336E-2</v>
      </c>
      <c r="U172" s="285">
        <v>2.4232633279483036E-3</v>
      </c>
      <c r="V172" s="224">
        <v>3.1404730248140258E-3</v>
      </c>
      <c r="W172" s="285">
        <v>6.5192216964272947E-3</v>
      </c>
      <c r="X172" s="224">
        <v>0.74240734651474216</v>
      </c>
      <c r="Y172" s="295">
        <v>1</v>
      </c>
    </row>
    <row r="173" spans="2:26" hidden="1" outlineLevel="1" x14ac:dyDescent="0.25">
      <c r="B173" s="43" t="s">
        <v>55</v>
      </c>
      <c r="C173" s="285">
        <v>0.22604864682854858</v>
      </c>
      <c r="D173" s="224">
        <v>2.8330621592652854E-2</v>
      </c>
      <c r="E173" s="285">
        <v>2.5713984613763306E-2</v>
      </c>
      <c r="F173" s="224">
        <v>0.13529144143796798</v>
      </c>
      <c r="G173" s="285">
        <v>2.996537711188051E-2</v>
      </c>
      <c r="H173" s="224">
        <v>0.46184156751463185</v>
      </c>
      <c r="I173" s="285">
        <v>1.04819701374377E-2</v>
      </c>
      <c r="J173" s="224">
        <v>1.9444851419744044E-2</v>
      </c>
      <c r="K173" s="285">
        <v>1.3494444144567908E-2</v>
      </c>
      <c r="L173" s="224">
        <v>5.4234813609596736E-3</v>
      </c>
      <c r="M173" s="285">
        <v>3.1846888181180262E-3</v>
      </c>
      <c r="N173" s="224">
        <v>4.5392739732013189E-3</v>
      </c>
      <c r="O173" s="285">
        <v>3.4699999228888904E-4</v>
      </c>
      <c r="P173" s="224">
        <v>6.8397554035609914E-3</v>
      </c>
      <c r="Q173" s="285">
        <v>4.5135702700688091E-3</v>
      </c>
      <c r="R173" s="224">
        <v>9.3792812730530088E-3</v>
      </c>
      <c r="S173" s="285">
        <v>5.6702369110317721E-3</v>
      </c>
      <c r="T173" s="224">
        <v>1.1656629370593422E-2</v>
      </c>
      <c r="U173" s="285">
        <v>2.6706147554678202E-3</v>
      </c>
      <c r="V173" s="224">
        <v>3.1795480774915244E-3</v>
      </c>
      <c r="W173" s="285">
        <v>5.4774591375379451E-3</v>
      </c>
      <c r="X173" s="224">
        <v>0.77395135317145136</v>
      </c>
      <c r="Y173" s="295">
        <v>1</v>
      </c>
    </row>
    <row r="174" spans="2:26" hidden="1" outlineLevel="1" x14ac:dyDescent="0.25">
      <c r="B174" s="43" t="s">
        <v>56</v>
      </c>
      <c r="C174" s="285">
        <v>0.21937613713082582</v>
      </c>
      <c r="D174" s="224">
        <v>3.4133949720222906E-2</v>
      </c>
      <c r="E174" s="285">
        <v>2.7737410030781201E-2</v>
      </c>
      <c r="F174" s="224">
        <v>0.1611664816743143</v>
      </c>
      <c r="G174" s="285">
        <v>3.3395887448364248E-2</v>
      </c>
      <c r="H174" s="224">
        <v>0.43695861129864633</v>
      </c>
      <c r="I174" s="285">
        <v>8.7137119383002819E-3</v>
      </c>
      <c r="J174" s="224">
        <v>1.6463365792816195E-2</v>
      </c>
      <c r="K174" s="285">
        <v>1.7925186804133148E-2</v>
      </c>
      <c r="L174" s="224">
        <v>7.6352255953130183E-3</v>
      </c>
      <c r="M174" s="285">
        <v>2.7405568079092815E-3</v>
      </c>
      <c r="N174" s="224">
        <v>7.043059353938049E-3</v>
      </c>
      <c r="O174" s="285">
        <v>5.0634504697280038E-4</v>
      </c>
      <c r="P174" s="224">
        <v>8.2960487922097235E-3</v>
      </c>
      <c r="Q174" s="285">
        <v>4.9461615040450393E-3</v>
      </c>
      <c r="R174" s="224">
        <v>9.6977949674451596E-3</v>
      </c>
      <c r="S174" s="285">
        <v>4.6429266171573733E-3</v>
      </c>
      <c r="T174" s="224">
        <v>6.2363401265576549E-3</v>
      </c>
      <c r="U174" s="285">
        <v>2.5145609959835681E-3</v>
      </c>
      <c r="V174" s="224">
        <v>3.7475254888947374E-3</v>
      </c>
      <c r="W174" s="285">
        <v>4.0478996693023312E-3</v>
      </c>
      <c r="X174" s="224">
        <v>0.78062386286917418</v>
      </c>
      <c r="Y174" s="295">
        <v>1</v>
      </c>
    </row>
    <row r="175" spans="2:26" s="222" customFormat="1" ht="15" customHeight="1" collapsed="1" x14ac:dyDescent="0.25">
      <c r="B175" s="30" t="s">
        <v>75</v>
      </c>
      <c r="C175" s="296">
        <v>0.17593728693221838</v>
      </c>
      <c r="D175" s="296">
        <v>3.4701169794947792E-2</v>
      </c>
      <c r="E175" s="296">
        <v>3.0156662928882551E-2</v>
      </c>
      <c r="F175" s="296">
        <v>0.15971666563361075</v>
      </c>
      <c r="G175" s="296">
        <v>3.3207230076577617E-2</v>
      </c>
      <c r="H175" s="296">
        <v>0.35504135980210405</v>
      </c>
      <c r="I175" s="296">
        <v>4.7103827753892276E-3</v>
      </c>
      <c r="J175" s="296">
        <v>2.584353710830746E-2</v>
      </c>
      <c r="K175" s="296">
        <v>0.13403301740605295</v>
      </c>
      <c r="L175" s="296">
        <v>5.9758293091109894E-2</v>
      </c>
      <c r="M175" s="296">
        <v>2.2802830948852462E-2</v>
      </c>
      <c r="N175" s="296">
        <v>2.1164850366547021E-2</v>
      </c>
      <c r="O175" s="296">
        <v>3.0307042999543576E-2</v>
      </c>
      <c r="P175" s="296">
        <v>7.4901249246338755E-3</v>
      </c>
      <c r="Q175" s="296">
        <v>7.1231552908428046E-3</v>
      </c>
      <c r="R175" s="296">
        <v>8.0800233282807502E-3</v>
      </c>
      <c r="S175" s="296">
        <v>5.7574084195935018E-3</v>
      </c>
      <c r="T175" s="296">
        <v>8.2642125014791481E-3</v>
      </c>
      <c r="U175" s="296">
        <v>2.9209655879684675E-3</v>
      </c>
      <c r="V175" s="296">
        <v>2.9153307375455718E-3</v>
      </c>
      <c r="W175" s="296">
        <v>4.1014667515650799E-3</v>
      </c>
      <c r="X175" s="296">
        <v>0.82406271306778156</v>
      </c>
      <c r="Y175" s="296">
        <v>1</v>
      </c>
      <c r="Z175"/>
    </row>
    <row r="176" spans="2:26" hidden="1" outlineLevel="1" x14ac:dyDescent="0.25">
      <c r="B176" s="43" t="s">
        <v>58</v>
      </c>
      <c r="C176" s="285">
        <v>0.23609323644113361</v>
      </c>
      <c r="D176" s="224">
        <v>3.0972579377726309E-2</v>
      </c>
      <c r="E176" s="285">
        <v>2.7257621502477854E-2</v>
      </c>
      <c r="F176" s="224">
        <v>0.15538595906491079</v>
      </c>
      <c r="G176" s="285">
        <v>4.37231322422824E-2</v>
      </c>
      <c r="H176" s="224">
        <v>0.34577572553589547</v>
      </c>
      <c r="I176" s="285">
        <v>3.2405526455998308E-3</v>
      </c>
      <c r="J176" s="224">
        <v>2.8233193282421947E-2</v>
      </c>
      <c r="K176" s="285">
        <v>8.3373678051581232E-2</v>
      </c>
      <c r="L176" s="224">
        <v>3.7655610997443079E-2</v>
      </c>
      <c r="M176" s="285">
        <v>1.5309908257327127E-2</v>
      </c>
      <c r="N176" s="224">
        <v>1.3949946599001072E-2</v>
      </c>
      <c r="O176" s="285">
        <v>1.6458212197809952E-2</v>
      </c>
      <c r="P176" s="224">
        <v>6.6684345357275795E-3</v>
      </c>
      <c r="Q176" s="285">
        <v>5.2354874574555826E-3</v>
      </c>
      <c r="R176" s="224">
        <v>9.4735075089832886E-3</v>
      </c>
      <c r="S176" s="285">
        <v>4.5591558992898523E-3</v>
      </c>
      <c r="T176" s="224">
        <v>1.0361496784992251E-2</v>
      </c>
      <c r="U176" s="285">
        <v>3.0775518743872267E-3</v>
      </c>
      <c r="V176" s="224">
        <v>2.3841903849007762E-3</v>
      </c>
      <c r="W176" s="285">
        <v>4.1844974102340157E-3</v>
      </c>
      <c r="X176" s="224">
        <v>0.76390676355886644</v>
      </c>
      <c r="Y176" s="295">
        <v>1</v>
      </c>
    </row>
    <row r="177" spans="2:26" hidden="1" outlineLevel="1" x14ac:dyDescent="0.25">
      <c r="B177" s="43" t="s">
        <v>59</v>
      </c>
      <c r="C177" s="285">
        <v>0.15107710882949588</v>
      </c>
      <c r="D177" s="224">
        <v>3.7364778785417191E-2</v>
      </c>
      <c r="E177" s="285">
        <v>2.8016370811305091E-2</v>
      </c>
      <c r="F177" s="224">
        <v>0.17592185689744716</v>
      </c>
      <c r="G177" s="285">
        <v>3.983504898370465E-2</v>
      </c>
      <c r="H177" s="224">
        <v>0.35893714016841338</v>
      </c>
      <c r="I177" s="285">
        <v>3.5245184859662906E-3</v>
      </c>
      <c r="J177" s="224">
        <v>2.2527621305137184E-2</v>
      </c>
      <c r="K177" s="285">
        <v>0.13817976819854491</v>
      </c>
      <c r="L177" s="224">
        <v>6.070916507974556E-2</v>
      </c>
      <c r="M177" s="285">
        <v>2.3102464055682066E-2</v>
      </c>
      <c r="N177" s="224">
        <v>2.0867457685802938E-2</v>
      </c>
      <c r="O177" s="285">
        <v>3.3500681377314351E-2</v>
      </c>
      <c r="P177" s="224">
        <v>6.6339960670990196E-3</v>
      </c>
      <c r="Q177" s="285">
        <v>6.7915784427310137E-3</v>
      </c>
      <c r="R177" s="224">
        <v>9.9765180065607539E-3</v>
      </c>
      <c r="S177" s="285">
        <v>5.7262328046555604E-3</v>
      </c>
      <c r="T177" s="224">
        <v>7.184424646771337E-3</v>
      </c>
      <c r="U177" s="285">
        <v>3.404667101682802E-3</v>
      </c>
      <c r="V177" s="224">
        <v>2.2416647801170994E-3</v>
      </c>
      <c r="W177" s="285">
        <v>2.6567056849506614E-3</v>
      </c>
      <c r="X177" s="224">
        <v>0.84892289117050412</v>
      </c>
      <c r="Y177" s="295">
        <v>1</v>
      </c>
    </row>
    <row r="178" spans="2:26" hidden="1" outlineLevel="1" x14ac:dyDescent="0.25">
      <c r="B178" s="43" t="s">
        <v>60</v>
      </c>
      <c r="C178" s="285">
        <v>0.15265600566266482</v>
      </c>
      <c r="D178" s="224">
        <v>3.2377089299922938E-2</v>
      </c>
      <c r="E178" s="285">
        <v>3.1774678149292544E-2</v>
      </c>
      <c r="F178" s="224">
        <v>0.16881066468540332</v>
      </c>
      <c r="G178" s="285">
        <v>4.5579933684572499E-2</v>
      </c>
      <c r="H178" s="224">
        <v>0.34346722757838249</v>
      </c>
      <c r="I178" s="285">
        <v>4.0160743375359876E-3</v>
      </c>
      <c r="J178" s="224">
        <v>3.3624582391020057E-2</v>
      </c>
      <c r="K178" s="285">
        <v>0.14883069485616179</v>
      </c>
      <c r="L178" s="224">
        <v>6.7015730461170833E-2</v>
      </c>
      <c r="M178" s="285">
        <v>2.4297249742092727E-2</v>
      </c>
      <c r="N178" s="224">
        <v>2.4159197186739926E-2</v>
      </c>
      <c r="O178" s="285">
        <v>3.3358517466158297E-2</v>
      </c>
      <c r="P178" s="224">
        <v>5.3514190547667038E-3</v>
      </c>
      <c r="Q178" s="285">
        <v>6.8122660950454194E-3</v>
      </c>
      <c r="R178" s="224">
        <v>5.4794314242756631E-3</v>
      </c>
      <c r="S178" s="285">
        <v>5.7178858380668622E-3</v>
      </c>
      <c r="T178" s="224">
        <v>4.9548317139350246E-3</v>
      </c>
      <c r="U178" s="285">
        <v>3.6872582511502288E-3</v>
      </c>
      <c r="V178" s="224">
        <v>2.8664730584163113E-3</v>
      </c>
      <c r="W178" s="285">
        <v>3.9934839193873474E-3</v>
      </c>
      <c r="X178" s="224">
        <v>0.8473439943373352</v>
      </c>
      <c r="Y178" s="295">
        <v>1</v>
      </c>
    </row>
    <row r="179" spans="2:26" hidden="1" outlineLevel="1" x14ac:dyDescent="0.25">
      <c r="B179" s="43" t="s">
        <v>61</v>
      </c>
      <c r="C179" s="285">
        <v>0.13540459508595851</v>
      </c>
      <c r="D179" s="224">
        <v>3.3144795177392432E-2</v>
      </c>
      <c r="E179" s="285">
        <v>3.1021082960332565E-2</v>
      </c>
      <c r="F179" s="224">
        <v>0.15250592725687614</v>
      </c>
      <c r="G179" s="285">
        <v>2.6728473159892404E-2</v>
      </c>
      <c r="H179" s="224">
        <v>0.35667733395706858</v>
      </c>
      <c r="I179" s="285">
        <v>3.4899050575714725E-3</v>
      </c>
      <c r="J179" s="224">
        <v>3.9470746462251613E-2</v>
      </c>
      <c r="K179" s="285">
        <v>0.17409124254441455</v>
      </c>
      <c r="L179" s="224">
        <v>7.8649117024782847E-2</v>
      </c>
      <c r="M179" s="285">
        <v>2.8296671167483547E-2</v>
      </c>
      <c r="N179" s="224">
        <v>2.7533835865485821E-2</v>
      </c>
      <c r="O179" s="285">
        <v>3.9611618486662344E-2</v>
      </c>
      <c r="P179" s="224">
        <v>6.5545360791860255E-3</v>
      </c>
      <c r="Q179" s="285">
        <v>8.0722327950072826E-3</v>
      </c>
      <c r="R179" s="224">
        <v>8.7128018116673939E-3</v>
      </c>
      <c r="S179" s="285">
        <v>6.7565412462655622E-3</v>
      </c>
      <c r="T179" s="224">
        <v>6.9319667860977914E-3</v>
      </c>
      <c r="U179" s="285">
        <v>3.213476934199475E-3</v>
      </c>
      <c r="V179" s="224">
        <v>3.7743070691176627E-3</v>
      </c>
      <c r="W179" s="285">
        <v>3.4500356167005116E-3</v>
      </c>
      <c r="X179" s="224">
        <v>0.86459540491404152</v>
      </c>
      <c r="Y179" s="295">
        <v>1</v>
      </c>
    </row>
    <row r="180" spans="2:26" collapsed="1" x14ac:dyDescent="0.25">
      <c r="B180" s="145">
        <v>2001</v>
      </c>
      <c r="C180" s="233">
        <v>0.20821206551832885</v>
      </c>
      <c r="D180" s="233">
        <v>3.2733959708108891E-2</v>
      </c>
      <c r="E180" s="233">
        <v>2.9203250219926521E-2</v>
      </c>
      <c r="F180" s="233">
        <v>0.14861766473587609</v>
      </c>
      <c r="G180" s="233">
        <v>3.1480486119065849E-2</v>
      </c>
      <c r="H180" s="233">
        <v>0.38620572499523059</v>
      </c>
      <c r="I180" s="233">
        <v>6.8841662945726455E-3</v>
      </c>
      <c r="J180" s="233">
        <v>2.6159831919376056E-2</v>
      </c>
      <c r="K180" s="233">
        <v>8.1297710940424858E-2</v>
      </c>
      <c r="L180" s="233">
        <v>3.5543773318205039E-2</v>
      </c>
      <c r="M180" s="233">
        <v>1.4396606256630326E-2</v>
      </c>
      <c r="N180" s="233">
        <v>1.415582949234627E-2</v>
      </c>
      <c r="O180" s="233">
        <v>1.7201501873243225E-2</v>
      </c>
      <c r="P180" s="233">
        <v>6.8317076974179916E-3</v>
      </c>
      <c r="Q180" s="233">
        <v>5.9415508769499591E-3</v>
      </c>
      <c r="R180" s="233">
        <v>9.603201941623828E-3</v>
      </c>
      <c r="S180" s="233">
        <v>6.150975432778304E-3</v>
      </c>
      <c r="T180" s="233">
        <v>1.1335155313307947E-2</v>
      </c>
      <c r="U180" s="233">
        <v>2.4856358729919985E-3</v>
      </c>
      <c r="V180" s="233">
        <v>2.8245675905458952E-3</v>
      </c>
      <c r="W180" s="233">
        <v>4.0323448234737469E-3</v>
      </c>
      <c r="X180" s="233">
        <v>0.79178793448167117</v>
      </c>
      <c r="Y180" s="233">
        <v>1</v>
      </c>
    </row>
    <row r="181" spans="2:26" hidden="1" outlineLevel="1" x14ac:dyDescent="0.25">
      <c r="B181" s="43" t="s">
        <v>49</v>
      </c>
      <c r="C181" s="285">
        <v>0.16521682468315252</v>
      </c>
      <c r="D181" s="224">
        <v>3.2390246836537524E-2</v>
      </c>
      <c r="E181" s="285">
        <v>3.1934116774308352E-2</v>
      </c>
      <c r="F181" s="224">
        <v>0.14605184344212788</v>
      </c>
      <c r="G181" s="285">
        <v>2.8202371375081765E-2</v>
      </c>
      <c r="H181" s="224">
        <v>0.36364092038024204</v>
      </c>
      <c r="I181" s="285">
        <v>5.7542561696603337E-3</v>
      </c>
      <c r="J181" s="224">
        <v>2.1558410963161231E-2</v>
      </c>
      <c r="K181" s="285">
        <v>0.15874328649228464</v>
      </c>
      <c r="L181" s="224">
        <v>7.0870581866574439E-2</v>
      </c>
      <c r="M181" s="285">
        <v>2.4530774995050238E-2</v>
      </c>
      <c r="N181" s="224">
        <v>2.6593385111614024E-2</v>
      </c>
      <c r="O181" s="285">
        <v>3.6748544519045939E-2</v>
      </c>
      <c r="P181" s="224">
        <v>7.0925718467503241E-3</v>
      </c>
      <c r="Q181" s="285">
        <v>7.5161211902488416E-3</v>
      </c>
      <c r="R181" s="224">
        <v>8.3256267402489672E-3</v>
      </c>
      <c r="S181" s="285">
        <v>6.1427185852950686E-3</v>
      </c>
      <c r="T181" s="224">
        <v>8.8469182399394507E-3</v>
      </c>
      <c r="U181" s="285">
        <v>2.1152405083594604E-3</v>
      </c>
      <c r="V181" s="224">
        <v>2.1027094626938241E-3</v>
      </c>
      <c r="W181" s="285">
        <v>4.3658163099077963E-3</v>
      </c>
      <c r="X181" s="224">
        <v>0.83478317531684754</v>
      </c>
      <c r="Y181" s="295">
        <v>1</v>
      </c>
    </row>
    <row r="182" spans="2:26" hidden="1" outlineLevel="1" x14ac:dyDescent="0.25">
      <c r="B182" s="43" t="s">
        <v>50</v>
      </c>
      <c r="C182" s="285">
        <v>0.16829570608744501</v>
      </c>
      <c r="D182" s="224">
        <v>3.2912351408670285E-2</v>
      </c>
      <c r="E182" s="285">
        <v>3.1013165455946359E-2</v>
      </c>
      <c r="F182" s="224">
        <v>0.1762841408953747</v>
      </c>
      <c r="G182" s="285">
        <v>1.9450550300081689E-2</v>
      </c>
      <c r="H182" s="224">
        <v>0.33806540724267575</v>
      </c>
      <c r="I182" s="285">
        <v>5.6666348847217319E-3</v>
      </c>
      <c r="J182" s="224">
        <v>1.9378396695364904E-2</v>
      </c>
      <c r="K182" s="285">
        <v>0.16189722749773874</v>
      </c>
      <c r="L182" s="224">
        <v>7.2697333666614267E-2</v>
      </c>
      <c r="M182" s="285">
        <v>2.8701673190555093E-2</v>
      </c>
      <c r="N182" s="224">
        <v>2.3277268264525423E-2</v>
      </c>
      <c r="O182" s="285">
        <v>3.7220952376043975E-2</v>
      </c>
      <c r="P182" s="224">
        <v>7.9781271501129982E-3</v>
      </c>
      <c r="Q182" s="285">
        <v>8.5089715276721965E-3</v>
      </c>
      <c r="R182" s="224">
        <v>7.6328206132541014E-3</v>
      </c>
      <c r="S182" s="285">
        <v>5.9887491914930903E-3</v>
      </c>
      <c r="T182" s="224">
        <v>7.9368965188462634E-3</v>
      </c>
      <c r="U182" s="285">
        <v>2.7856445249587049E-3</v>
      </c>
      <c r="V182" s="224">
        <v>2.2367617462203107E-3</v>
      </c>
      <c r="W182" s="285">
        <v>3.9684482594231317E-3</v>
      </c>
      <c r="X182" s="224">
        <v>0.83170429391255496</v>
      </c>
      <c r="Y182" s="295">
        <v>1</v>
      </c>
    </row>
    <row r="183" spans="2:26" hidden="1" outlineLevel="1" x14ac:dyDescent="0.25">
      <c r="B183" s="43" t="s">
        <v>51</v>
      </c>
      <c r="C183" s="285">
        <v>0.21977000115335821</v>
      </c>
      <c r="D183" s="224">
        <v>4.3015454999807773E-2</v>
      </c>
      <c r="E183" s="285">
        <v>3.0503921417861676E-2</v>
      </c>
      <c r="F183" s="224">
        <v>0.14191592018761293</v>
      </c>
      <c r="G183" s="285">
        <v>2.7284129791242166E-2</v>
      </c>
      <c r="H183" s="224">
        <v>0.37716014378532159</v>
      </c>
      <c r="I183" s="285">
        <v>7.3214217062012223E-3</v>
      </c>
      <c r="J183" s="224">
        <v>1.7442139863903732E-2</v>
      </c>
      <c r="K183" s="285">
        <v>7.9526450347929725E-2</v>
      </c>
      <c r="L183" s="224">
        <v>3.3815020568221138E-2</v>
      </c>
      <c r="M183" s="285">
        <v>1.6324824112875322E-2</v>
      </c>
      <c r="N183" s="224">
        <v>1.2814290108031218E-2</v>
      </c>
      <c r="O183" s="285">
        <v>1.6572315558802047E-2</v>
      </c>
      <c r="P183" s="224">
        <v>1.2047787474530006E-2</v>
      </c>
      <c r="Q183" s="285">
        <v>7.1171811925723732E-3</v>
      </c>
      <c r="R183" s="224">
        <v>6.7495482680404442E-3</v>
      </c>
      <c r="S183" s="285">
        <v>5.5241051862673484E-3</v>
      </c>
      <c r="T183" s="224">
        <v>1.1480719695513437E-2</v>
      </c>
      <c r="U183" s="285">
        <v>2.1433239783168658E-3</v>
      </c>
      <c r="V183" s="224">
        <v>4.8513129060781977E-3</v>
      </c>
      <c r="W183" s="285">
        <v>6.1464380454423128E-3</v>
      </c>
      <c r="X183" s="224">
        <v>0.78022999884664179</v>
      </c>
      <c r="Y183" s="295">
        <v>1</v>
      </c>
    </row>
    <row r="184" spans="2:26" hidden="1" outlineLevel="1" x14ac:dyDescent="0.25">
      <c r="B184" s="43" t="s">
        <v>52</v>
      </c>
      <c r="C184" s="285">
        <v>0.2696799705720066</v>
      </c>
      <c r="D184" s="224">
        <v>3.1296283747809843E-2</v>
      </c>
      <c r="E184" s="285">
        <v>2.0582654908376331E-2</v>
      </c>
      <c r="F184" s="224">
        <v>0.13107315373222461</v>
      </c>
      <c r="G184" s="285">
        <v>2.5892278055816384E-2</v>
      </c>
      <c r="H184" s="224">
        <v>0.41216373193421296</v>
      </c>
      <c r="I184" s="285">
        <v>8.5404102494603257E-3</v>
      </c>
      <c r="J184" s="224">
        <v>2.0459231580883419E-2</v>
      </c>
      <c r="K184" s="285">
        <v>2.1078768283592925E-2</v>
      </c>
      <c r="L184" s="224">
        <v>8.3855260737829493E-3</v>
      </c>
      <c r="M184" s="285">
        <v>6.4906149869800494E-3</v>
      </c>
      <c r="N184" s="224">
        <v>4.5013213556237474E-3</v>
      </c>
      <c r="O184" s="285">
        <v>1.7013058672061799E-3</v>
      </c>
      <c r="P184" s="224">
        <v>7.9426541339554513E-3</v>
      </c>
      <c r="Q184" s="285">
        <v>6.3623515289972215E-3</v>
      </c>
      <c r="R184" s="224">
        <v>7.0254494061159885E-3</v>
      </c>
      <c r="S184" s="285">
        <v>7.4538009544737327E-3</v>
      </c>
      <c r="T184" s="224">
        <v>1.7828620659612982E-2</v>
      </c>
      <c r="U184" s="285">
        <v>1.8489298471486791E-3</v>
      </c>
      <c r="V184" s="224">
        <v>3.046862143403386E-3</v>
      </c>
      <c r="W184" s="285">
        <v>7.7248482619091414E-3</v>
      </c>
      <c r="X184" s="224">
        <v>0.73032002942799334</v>
      </c>
      <c r="Y184" s="295">
        <v>1</v>
      </c>
    </row>
    <row r="185" spans="2:26" hidden="1" outlineLevel="1" x14ac:dyDescent="0.25">
      <c r="B185" s="43" t="s">
        <v>53</v>
      </c>
      <c r="C185" s="285">
        <v>0.31431143945515411</v>
      </c>
      <c r="D185" s="224">
        <v>2.9213898187694792E-2</v>
      </c>
      <c r="E185" s="285">
        <v>2.243795451921967E-2</v>
      </c>
      <c r="F185" s="224">
        <v>0.1090245873254069</v>
      </c>
      <c r="G185" s="285">
        <v>3.4879372042017777E-2</v>
      </c>
      <c r="H185" s="224">
        <v>0.35193120166224173</v>
      </c>
      <c r="I185" s="285">
        <v>9.4770864596560086E-3</v>
      </c>
      <c r="J185" s="224">
        <v>3.8727923352187464E-2</v>
      </c>
      <c r="K185" s="285">
        <v>2.443033591134711E-2</v>
      </c>
      <c r="L185" s="224">
        <v>9.1215514256031398E-3</v>
      </c>
      <c r="M185" s="285">
        <v>8.09881103543807E-3</v>
      </c>
      <c r="N185" s="224">
        <v>5.753203278310054E-3</v>
      </c>
      <c r="O185" s="285">
        <v>1.4567701719958445E-3</v>
      </c>
      <c r="P185" s="224">
        <v>6.4619646773635001E-3</v>
      </c>
      <c r="Q185" s="285">
        <v>5.0744545769363962E-3</v>
      </c>
      <c r="R185" s="224">
        <v>6.6789795682788873E-3</v>
      </c>
      <c r="S185" s="285">
        <v>7.094539997691331E-3</v>
      </c>
      <c r="T185" s="224">
        <v>2.7863326792104352E-2</v>
      </c>
      <c r="U185" s="285">
        <v>1.0504444187925662E-3</v>
      </c>
      <c r="V185" s="224">
        <v>2.7334641579129632E-3</v>
      </c>
      <c r="W185" s="285">
        <v>8.6090268959944597E-3</v>
      </c>
      <c r="X185" s="224">
        <v>0.68568856054484595</v>
      </c>
      <c r="Y185" s="295">
        <v>1</v>
      </c>
    </row>
    <row r="186" spans="2:26" hidden="1" outlineLevel="1" x14ac:dyDescent="0.25">
      <c r="B186" s="43" t="s">
        <v>54</v>
      </c>
      <c r="C186" s="285">
        <v>0.27017157708376882</v>
      </c>
      <c r="D186" s="224">
        <v>4.3039077669291659E-2</v>
      </c>
      <c r="E186" s="285">
        <v>3.2396412822572725E-2</v>
      </c>
      <c r="F186" s="224">
        <v>0.12467733283637343</v>
      </c>
      <c r="G186" s="285">
        <v>3.7287102631453031E-2</v>
      </c>
      <c r="H186" s="224">
        <v>0.36162143240296063</v>
      </c>
      <c r="I186" s="285">
        <v>1.173815921688522E-2</v>
      </c>
      <c r="J186" s="224">
        <v>3.1907847517257185E-2</v>
      </c>
      <c r="K186" s="285">
        <v>2.0602849292713579E-2</v>
      </c>
      <c r="L186" s="224">
        <v>7.529949808729201E-3</v>
      </c>
      <c r="M186" s="285">
        <v>6.6963667362578416E-3</v>
      </c>
      <c r="N186" s="224">
        <v>4.613668244010668E-3</v>
      </c>
      <c r="O186" s="285">
        <v>1.7628645037158666E-3</v>
      </c>
      <c r="P186" s="224">
        <v>1.0443712995585283E-2</v>
      </c>
      <c r="Q186" s="285">
        <v>6.2858711446782895E-3</v>
      </c>
      <c r="R186" s="224">
        <v>6.8222856293804037E-3</v>
      </c>
      <c r="S186" s="285">
        <v>7.8598573087103139E-3</v>
      </c>
      <c r="T186" s="224">
        <v>2.1491836678158863E-2</v>
      </c>
      <c r="U186" s="285">
        <v>1.8837466411135259E-3</v>
      </c>
      <c r="V186" s="224">
        <v>4.45501043867624E-3</v>
      </c>
      <c r="W186" s="285">
        <v>7.3158876904208464E-3</v>
      </c>
      <c r="X186" s="224">
        <v>0.72982842291623118</v>
      </c>
      <c r="Y186" s="295">
        <v>1</v>
      </c>
    </row>
    <row r="187" spans="2:26" hidden="1" outlineLevel="1" x14ac:dyDescent="0.25">
      <c r="B187" s="43" t="s">
        <v>55</v>
      </c>
      <c r="C187" s="285">
        <v>0.25278413894659046</v>
      </c>
      <c r="D187" s="224">
        <v>2.9837458916803377E-2</v>
      </c>
      <c r="E187" s="285">
        <v>2.5699744122373334E-2</v>
      </c>
      <c r="F187" s="224">
        <v>0.12461016455674941</v>
      </c>
      <c r="G187" s="285">
        <v>2.6752369807559868E-2</v>
      </c>
      <c r="H187" s="224">
        <v>0.42439012099596307</v>
      </c>
      <c r="I187" s="285">
        <v>1.071102625405233E-2</v>
      </c>
      <c r="J187" s="224">
        <v>2.1878376940778606E-2</v>
      </c>
      <c r="K187" s="285">
        <v>2.5982497298447378E-2</v>
      </c>
      <c r="L187" s="224">
        <v>1.0781014663971647E-2</v>
      </c>
      <c r="M187" s="285">
        <v>7.3851770146863682E-3</v>
      </c>
      <c r="N187" s="224">
        <v>5.6886579582421147E-3</v>
      </c>
      <c r="O187" s="285">
        <v>2.1276476615472478E-3</v>
      </c>
      <c r="P187" s="224">
        <v>7.589543171650775E-3</v>
      </c>
      <c r="Q187" s="285">
        <v>6.3801434482449702E-3</v>
      </c>
      <c r="R187" s="224">
        <v>7.1696127121348707E-3</v>
      </c>
      <c r="S187" s="285">
        <v>7.5783450260636835E-3</v>
      </c>
      <c r="T187" s="224">
        <v>1.5165088661317687E-2</v>
      </c>
      <c r="U187" s="285">
        <v>2.5615758030470156E-3</v>
      </c>
      <c r="V187" s="224">
        <v>3.4882223503787772E-3</v>
      </c>
      <c r="W187" s="285">
        <v>7.4215709878444128E-3</v>
      </c>
      <c r="X187" s="224">
        <v>0.74721586105340954</v>
      </c>
      <c r="Y187" s="295">
        <v>1</v>
      </c>
    </row>
    <row r="188" spans="2:26" hidden="1" outlineLevel="1" x14ac:dyDescent="0.25">
      <c r="B188" s="43" t="s">
        <v>56</v>
      </c>
      <c r="C188" s="285">
        <v>0.23677777978960329</v>
      </c>
      <c r="D188" s="224">
        <v>3.7543681761393471E-2</v>
      </c>
      <c r="E188" s="285">
        <v>2.2943864032784707E-2</v>
      </c>
      <c r="F188" s="224">
        <v>0.15174093320538123</v>
      </c>
      <c r="G188" s="285">
        <v>3.4453517777496119E-2</v>
      </c>
      <c r="H188" s="224">
        <v>0.40141652634183733</v>
      </c>
      <c r="I188" s="285">
        <v>9.5088932746685007E-3</v>
      </c>
      <c r="J188" s="224">
        <v>2.24308485276455E-2</v>
      </c>
      <c r="K188" s="285">
        <v>3.598954655464822E-2</v>
      </c>
      <c r="L188" s="224">
        <v>1.4391593788287554E-2</v>
      </c>
      <c r="M188" s="285">
        <v>1.0468534043105373E-2</v>
      </c>
      <c r="N188" s="224">
        <v>7.7254099597433715E-3</v>
      </c>
      <c r="O188" s="285">
        <v>3.404008763511923E-3</v>
      </c>
      <c r="P188" s="224">
        <v>8.7725651378804618E-3</v>
      </c>
      <c r="Q188" s="285">
        <v>6.3764809550538063E-3</v>
      </c>
      <c r="R188" s="224">
        <v>5.0698002860815874E-3</v>
      </c>
      <c r="S188" s="285">
        <v>5.0516938564884387E-3</v>
      </c>
      <c r="T188" s="224">
        <v>8.3289576128483221E-3</v>
      </c>
      <c r="U188" s="285">
        <v>3.0388624333834279E-3</v>
      </c>
      <c r="V188" s="224">
        <v>3.7963147380301412E-3</v>
      </c>
      <c r="W188" s="285">
        <v>6.7597337147754502E-3</v>
      </c>
      <c r="X188" s="224">
        <v>0.76322222021039676</v>
      </c>
      <c r="Y188" s="295">
        <v>1</v>
      </c>
    </row>
    <row r="189" spans="2:26" s="222" customFormat="1" ht="15" customHeight="1" collapsed="1" x14ac:dyDescent="0.25">
      <c r="B189" s="30" t="s">
        <v>76</v>
      </c>
      <c r="C189" s="296">
        <v>0.18495276366570942</v>
      </c>
      <c r="D189" s="296">
        <v>3.343078399428686E-2</v>
      </c>
      <c r="E189" s="296">
        <v>3.1809205955888757E-2</v>
      </c>
      <c r="F189" s="296">
        <v>0.16239465142011361</v>
      </c>
      <c r="G189" s="296">
        <v>3.4601343768065028E-2</v>
      </c>
      <c r="H189" s="296">
        <v>0.33161648833507668</v>
      </c>
      <c r="I189" s="296">
        <v>3.8302357173350112E-3</v>
      </c>
      <c r="J189" s="296">
        <v>2.4152334028518175E-2</v>
      </c>
      <c r="K189" s="296">
        <v>0.14200200276586142</v>
      </c>
      <c r="L189" s="296">
        <v>5.9169420889668624E-2</v>
      </c>
      <c r="M189" s="296">
        <v>2.3862213740183245E-2</v>
      </c>
      <c r="N189" s="296">
        <v>2.320638351022512E-2</v>
      </c>
      <c r="O189" s="296">
        <v>3.5763984625784423E-2</v>
      </c>
      <c r="P189" s="296">
        <v>9.4371882376740272E-3</v>
      </c>
      <c r="Q189" s="296">
        <v>7.9221556153393716E-3</v>
      </c>
      <c r="R189" s="296">
        <v>5.8736760112275835E-3</v>
      </c>
      <c r="S189" s="296">
        <v>7.9325941865077514E-3</v>
      </c>
      <c r="T189" s="296">
        <v>1.021288206070353E-2</v>
      </c>
      <c r="U189" s="296">
        <v>2.4451453085101711E-3</v>
      </c>
      <c r="V189" s="296">
        <v>2.5329732866165278E-3</v>
      </c>
      <c r="W189" s="296">
        <v>4.8535756425660452E-3</v>
      </c>
      <c r="X189" s="296">
        <v>0.81504723633429055</v>
      </c>
      <c r="Y189" s="296">
        <v>1</v>
      </c>
      <c r="Z189"/>
    </row>
    <row r="190" spans="2:26" hidden="1" outlineLevel="1" x14ac:dyDescent="0.25">
      <c r="B190" s="43" t="s">
        <v>58</v>
      </c>
      <c r="C190" s="285">
        <v>0.25149600437257341</v>
      </c>
      <c r="D190" s="224">
        <v>3.2257152550039581E-2</v>
      </c>
      <c r="E190" s="285">
        <v>3.3713106411851185E-2</v>
      </c>
      <c r="F190" s="224">
        <v>0.16117739077990123</v>
      </c>
      <c r="G190" s="285">
        <v>5.4645388065890158E-2</v>
      </c>
      <c r="H190" s="224">
        <v>0.28434684684684686</v>
      </c>
      <c r="I190" s="285">
        <v>3.3218364808322966E-3</v>
      </c>
      <c r="J190" s="224">
        <v>2.852538731199819E-2</v>
      </c>
      <c r="K190" s="285">
        <v>9.2250461758829963E-2</v>
      </c>
      <c r="L190" s="224">
        <v>4.1449922726073354E-2</v>
      </c>
      <c r="M190" s="285">
        <v>1.8941535677937351E-2</v>
      </c>
      <c r="N190" s="224">
        <v>1.3817426212823702E-2</v>
      </c>
      <c r="O190" s="285">
        <v>1.804157714199555E-2</v>
      </c>
      <c r="P190" s="224">
        <v>9.894832070564288E-3</v>
      </c>
      <c r="Q190" s="285">
        <v>7.5177164612311052E-3</v>
      </c>
      <c r="R190" s="224">
        <v>7.4352595273097363E-3</v>
      </c>
      <c r="S190" s="285">
        <v>7.9724075539975119E-3</v>
      </c>
      <c r="T190" s="224">
        <v>1.3440480229183158E-2</v>
      </c>
      <c r="U190" s="285">
        <v>2.5420294771759206E-3</v>
      </c>
      <c r="V190" s="224">
        <v>2.5867918127332355E-3</v>
      </c>
      <c r="W190" s="285">
        <v>6.8769082890421801E-3</v>
      </c>
      <c r="X190" s="224">
        <v>0.74850399562742664</v>
      </c>
      <c r="Y190" s="295">
        <v>1</v>
      </c>
    </row>
    <row r="191" spans="2:26" hidden="1" outlineLevel="1" x14ac:dyDescent="0.25">
      <c r="B191" s="43" t="s">
        <v>59</v>
      </c>
      <c r="C191" s="285">
        <v>0.16618676130846755</v>
      </c>
      <c r="D191" s="224">
        <v>3.5574379750226003E-2</v>
      </c>
      <c r="E191" s="285">
        <v>2.9638540386188291E-2</v>
      </c>
      <c r="F191" s="224">
        <v>0.18728027588977803</v>
      </c>
      <c r="G191" s="285">
        <v>2.988247899018984E-2</v>
      </c>
      <c r="H191" s="224">
        <v>0.33978495137968806</v>
      </c>
      <c r="I191" s="285">
        <v>2.4393860400154974E-3</v>
      </c>
      <c r="J191" s="224">
        <v>2.4181012010388914E-2</v>
      </c>
      <c r="K191" s="285">
        <v>0.14007815601547816</v>
      </c>
      <c r="L191" s="224">
        <v>5.7466673681894495E-2</v>
      </c>
      <c r="M191" s="285">
        <v>2.3288962017324423E-2</v>
      </c>
      <c r="N191" s="224">
        <v>2.3128727836264584E-2</v>
      </c>
      <c r="O191" s="285">
        <v>3.6193792479994644E-2</v>
      </c>
      <c r="P191" s="224">
        <v>8.2006418933462163E-3</v>
      </c>
      <c r="Q191" s="285">
        <v>6.6174325222773346E-3</v>
      </c>
      <c r="R191" s="224">
        <v>4.9218200689724444E-3</v>
      </c>
      <c r="S191" s="285">
        <v>8.1217205802868904E-3</v>
      </c>
      <c r="T191" s="224">
        <v>8.7076515408788489E-3</v>
      </c>
      <c r="U191" s="285">
        <v>3.3744840220214377E-3</v>
      </c>
      <c r="V191" s="224">
        <v>2.1500078921313061E-3</v>
      </c>
      <c r="W191" s="285">
        <v>2.86029970966523E-3</v>
      </c>
      <c r="X191" s="224">
        <v>0.83381323869153245</v>
      </c>
      <c r="Y191" s="295">
        <v>1</v>
      </c>
    </row>
    <row r="192" spans="2:26" hidden="1" outlineLevel="1" x14ac:dyDescent="0.25">
      <c r="B192" s="43" t="s">
        <v>60</v>
      </c>
      <c r="C192" s="285">
        <v>0.14809906381401861</v>
      </c>
      <c r="D192" s="224">
        <v>3.3417567769262836E-2</v>
      </c>
      <c r="E192" s="285">
        <v>3.1150443388797678E-2</v>
      </c>
      <c r="F192" s="224">
        <v>0.15649591608809105</v>
      </c>
      <c r="G192" s="285">
        <v>4.4863843869500097E-2</v>
      </c>
      <c r="H192" s="224">
        <v>0.33925033067591703</v>
      </c>
      <c r="I192" s="285">
        <v>2.938769628253362E-3</v>
      </c>
      <c r="J192" s="224">
        <v>2.50155687883108E-2</v>
      </c>
      <c r="K192" s="285">
        <v>0.17152944688341165</v>
      </c>
      <c r="L192" s="224">
        <v>7.1117195662355442E-2</v>
      </c>
      <c r="M192" s="285">
        <v>3.0136542133515871E-2</v>
      </c>
      <c r="N192" s="224">
        <v>2.6384592818285219E-2</v>
      </c>
      <c r="O192" s="285">
        <v>4.3891116269255119E-2</v>
      </c>
      <c r="P192" s="224">
        <v>8.9526966170695686E-3</v>
      </c>
      <c r="Q192" s="285">
        <v>9.3309795727203951E-3</v>
      </c>
      <c r="R192" s="224">
        <v>4.3335271926257983E-3</v>
      </c>
      <c r="S192" s="285">
        <v>7.5270588114195128E-3</v>
      </c>
      <c r="T192" s="224">
        <v>8.098343275055455E-3</v>
      </c>
      <c r="U192" s="285">
        <v>2.8924492663369343E-3</v>
      </c>
      <c r="V192" s="224">
        <v>2.9953834039289961E-3</v>
      </c>
      <c r="W192" s="285">
        <v>3.1086109552802641E-3</v>
      </c>
      <c r="X192" s="224">
        <v>0.85190093618598139</v>
      </c>
      <c r="Y192" s="295">
        <v>1</v>
      </c>
    </row>
    <row r="193" spans="2:26" hidden="1" outlineLevel="1" x14ac:dyDescent="0.25">
      <c r="B193" s="43" t="s">
        <v>61</v>
      </c>
      <c r="C193" s="285">
        <v>0.14053467414001539</v>
      </c>
      <c r="D193" s="224">
        <v>3.1129794482910211E-2</v>
      </c>
      <c r="E193" s="285">
        <v>3.1621606769974719E-2</v>
      </c>
      <c r="F193" s="224">
        <v>0.16206451258380042</v>
      </c>
      <c r="G193" s="285">
        <v>3.1231454005934717E-2</v>
      </c>
      <c r="H193" s="224">
        <v>0.31625453346521598</v>
      </c>
      <c r="I193" s="285">
        <v>3.291570502252995E-3</v>
      </c>
      <c r="J193" s="224">
        <v>3.5391251785910537E-2</v>
      </c>
      <c r="K193" s="285">
        <v>0.19379052643147598</v>
      </c>
      <c r="L193" s="224">
        <v>7.8363006923837783E-2</v>
      </c>
      <c r="M193" s="285">
        <v>3.1272667326079792E-2</v>
      </c>
      <c r="N193" s="224">
        <v>3.4487306297395319E-2</v>
      </c>
      <c r="O193" s="285">
        <v>4.9667545884163097E-2</v>
      </c>
      <c r="P193" s="224">
        <v>8.9323002527750307E-3</v>
      </c>
      <c r="Q193" s="285">
        <v>7.8689965930322011E-3</v>
      </c>
      <c r="R193" s="224">
        <v>7.5805033520167054E-3</v>
      </c>
      <c r="S193" s="285">
        <v>1.0328058028354764E-2</v>
      </c>
      <c r="T193" s="224">
        <v>9.6851302340916576E-3</v>
      </c>
      <c r="U193" s="285">
        <v>2.5277503022310146E-3</v>
      </c>
      <c r="V193" s="224">
        <v>3.3739971425431367E-3</v>
      </c>
      <c r="W193" s="285">
        <v>4.3933399274645561E-3</v>
      </c>
      <c r="X193" s="224">
        <v>0.85946532585998459</v>
      </c>
      <c r="Y193" s="295">
        <v>1</v>
      </c>
    </row>
    <row r="194" spans="2:26" collapsed="1" x14ac:dyDescent="0.25">
      <c r="B194" s="145">
        <v>2000</v>
      </c>
      <c r="C194" s="233">
        <v>0.21800387914405153</v>
      </c>
      <c r="D194" s="233">
        <v>3.4300512110434049E-2</v>
      </c>
      <c r="E194" s="233">
        <v>2.8678184306906884E-2</v>
      </c>
      <c r="F194" s="233">
        <v>0.14754593931834878</v>
      </c>
      <c r="G194" s="233">
        <v>3.3027264992046168E-2</v>
      </c>
      <c r="H194" s="233">
        <v>0.35808917803368617</v>
      </c>
      <c r="I194" s="233">
        <v>6.6767785135585069E-3</v>
      </c>
      <c r="J194" s="233">
        <v>2.5652874741698684E-2</v>
      </c>
      <c r="K194" s="233">
        <v>9.3619495077080811E-2</v>
      </c>
      <c r="L194" s="233">
        <v>3.9609126029902172E-2</v>
      </c>
      <c r="M194" s="233">
        <v>1.7661626598032946E-2</v>
      </c>
      <c r="N194" s="233">
        <v>1.5663286068376522E-2</v>
      </c>
      <c r="O194" s="233">
        <v>2.0685456380769171E-2</v>
      </c>
      <c r="P194" s="233">
        <v>8.6979499727825732E-3</v>
      </c>
      <c r="Q194" s="233">
        <v>7.0661727011843544E-3</v>
      </c>
      <c r="R194" s="233">
        <v>6.6581755339108007E-3</v>
      </c>
      <c r="S194" s="233">
        <v>7.2283145806137927E-3</v>
      </c>
      <c r="T194" s="233">
        <v>1.3434945063075727E-2</v>
      </c>
      <c r="U194" s="233">
        <v>2.3761078550024574E-3</v>
      </c>
      <c r="V194" s="233">
        <v>3.1352362631264633E-3</v>
      </c>
      <c r="W194" s="233">
        <v>5.808991792492218E-3</v>
      </c>
      <c r="X194" s="233">
        <v>0.7819961208559485</v>
      </c>
      <c r="Y194" s="233">
        <v>1</v>
      </c>
    </row>
    <row r="195" spans="2:26" hidden="1" outlineLevel="1" x14ac:dyDescent="0.25">
      <c r="B195" s="43" t="s">
        <v>49</v>
      </c>
      <c r="C195" s="285">
        <v>0.19379885131925551</v>
      </c>
      <c r="D195" s="224">
        <v>2.7902290164241193E-2</v>
      </c>
      <c r="E195" s="285">
        <v>3.3236890213182477E-2</v>
      </c>
      <c r="F195" s="224">
        <v>0.1410171150552029</v>
      </c>
      <c r="G195" s="285">
        <v>2.5363101150120193E-2</v>
      </c>
      <c r="H195" s="224">
        <v>0.34206791322998087</v>
      </c>
      <c r="I195" s="285">
        <v>3.9584862748484979E-3</v>
      </c>
      <c r="J195" s="224">
        <v>2.0569734133667285E-2</v>
      </c>
      <c r="K195" s="285">
        <v>0.16353586388565014</v>
      </c>
      <c r="L195" s="224">
        <v>6.9844971282981394E-2</v>
      </c>
      <c r="M195" s="285">
        <v>2.3439996545321071E-2</v>
      </c>
      <c r="N195" s="224">
        <v>2.6943616760950612E-2</v>
      </c>
      <c r="O195" s="285">
        <v>4.3307279296397057E-2</v>
      </c>
      <c r="P195" s="224">
        <v>6.851779879374127E-3</v>
      </c>
      <c r="Q195" s="285">
        <v>7.02163492680399E-3</v>
      </c>
      <c r="R195" s="224">
        <v>7.9774294309855904E-3</v>
      </c>
      <c r="S195" s="285">
        <v>7.85363676929942E-3</v>
      </c>
      <c r="T195" s="224">
        <v>9.9753854126182154E-3</v>
      </c>
      <c r="U195" s="285">
        <v>2.1908422219343322E-3</v>
      </c>
      <c r="V195" s="224">
        <v>1.7187027680614932E-3</v>
      </c>
      <c r="W195" s="285">
        <v>4.9603431647737908E-3</v>
      </c>
      <c r="X195" s="224">
        <v>0.80620114868074444</v>
      </c>
      <c r="Y195" s="295">
        <v>1</v>
      </c>
    </row>
    <row r="196" spans="2:26" hidden="1" outlineLevel="1" x14ac:dyDescent="0.25">
      <c r="B196" s="43" t="s">
        <v>50</v>
      </c>
      <c r="C196" s="285">
        <v>0.16270868213045911</v>
      </c>
      <c r="D196" s="224">
        <v>3.3188334132376825E-2</v>
      </c>
      <c r="E196" s="285">
        <v>3.4794788061035212E-2</v>
      </c>
      <c r="F196" s="224">
        <v>0.17082880472297454</v>
      </c>
      <c r="G196" s="285">
        <v>1.9064089981500679E-2</v>
      </c>
      <c r="H196" s="224">
        <v>0.33496572479938153</v>
      </c>
      <c r="I196" s="285">
        <v>3.9985642318012618E-3</v>
      </c>
      <c r="J196" s="224">
        <v>1.884822273483721E-2</v>
      </c>
      <c r="K196" s="285">
        <v>0.17289460407185869</v>
      </c>
      <c r="L196" s="224">
        <v>7.1949055329787417E-2</v>
      </c>
      <c r="M196" s="285">
        <v>2.9064265687399126E-2</v>
      </c>
      <c r="N196" s="224">
        <v>2.5018009854590819E-2</v>
      </c>
      <c r="O196" s="285">
        <v>4.6863273200081323E-2</v>
      </c>
      <c r="P196" s="224">
        <v>8.9936319162234272E-3</v>
      </c>
      <c r="Q196" s="285">
        <v>9.1567873933527943E-3</v>
      </c>
      <c r="R196" s="224">
        <v>4.2596129952082494E-3</v>
      </c>
      <c r="S196" s="285">
        <v>7.13616956121217E-3</v>
      </c>
      <c r="T196" s="224">
        <v>9.8043891333432064E-3</v>
      </c>
      <c r="U196" s="285">
        <v>1.9503354727618207E-3</v>
      </c>
      <c r="V196" s="224">
        <v>2.2490355001217391E-3</v>
      </c>
      <c r="W196" s="285">
        <v>5.1582231615515334E-3</v>
      </c>
      <c r="X196" s="224">
        <v>0.83729131786954092</v>
      </c>
      <c r="Y196" s="295">
        <v>1</v>
      </c>
    </row>
    <row r="197" spans="2:26" hidden="1" outlineLevel="1" x14ac:dyDescent="0.25">
      <c r="B197" s="43" t="s">
        <v>51</v>
      </c>
      <c r="C197" s="285">
        <v>0.2212670097198399</v>
      </c>
      <c r="D197" s="224">
        <v>3.9060034305317327E-2</v>
      </c>
      <c r="E197" s="285">
        <v>2.8923956546598056E-2</v>
      </c>
      <c r="F197" s="224">
        <v>0.1545934819897084</v>
      </c>
      <c r="G197" s="285">
        <v>3.4835906232132646E-2</v>
      </c>
      <c r="H197" s="224">
        <v>0.36434076615208688</v>
      </c>
      <c r="I197" s="285">
        <v>6.6392224128073189E-3</v>
      </c>
      <c r="J197" s="224">
        <v>1.7436249285305887E-2</v>
      </c>
      <c r="K197" s="285">
        <v>7.7534591194968555E-2</v>
      </c>
      <c r="L197" s="224">
        <v>3.1279588336192113E-2</v>
      </c>
      <c r="M197" s="285">
        <v>1.303830760434534E-2</v>
      </c>
      <c r="N197" s="224">
        <v>1.5560891938250429E-2</v>
      </c>
      <c r="O197" s="285">
        <v>1.7655803316180673E-2</v>
      </c>
      <c r="P197" s="224">
        <v>1.3484276729559748E-2</v>
      </c>
      <c r="Q197" s="285">
        <v>7.9451114922813038E-3</v>
      </c>
      <c r="R197" s="224">
        <v>5.0154373927958837E-3</v>
      </c>
      <c r="S197" s="285">
        <v>6.8679245283018867E-3</v>
      </c>
      <c r="T197" s="224">
        <v>1.1398513436249286E-2</v>
      </c>
      <c r="U197" s="285">
        <v>1.6489422527158377E-3</v>
      </c>
      <c r="V197" s="224">
        <v>2.6415094339622643E-3</v>
      </c>
      <c r="W197" s="285">
        <v>6.3670668953687819E-3</v>
      </c>
      <c r="X197" s="224">
        <v>0.77873299028016008</v>
      </c>
      <c r="Y197" s="295">
        <v>1</v>
      </c>
    </row>
    <row r="198" spans="2:26" hidden="1" outlineLevel="1" x14ac:dyDescent="0.25">
      <c r="B198" s="43" t="s">
        <v>52</v>
      </c>
      <c r="C198" s="285">
        <v>0.28244911271084133</v>
      </c>
      <c r="D198" s="224">
        <v>3.1293808833701996E-2</v>
      </c>
      <c r="E198" s="285">
        <v>2.5433781427290157E-2</v>
      </c>
      <c r="F198" s="224">
        <v>0.14426240718773919</v>
      </c>
      <c r="G198" s="285">
        <v>3.5575731911636675E-2</v>
      </c>
      <c r="H198" s="224">
        <v>0.37242999134672794</v>
      </c>
      <c r="I198" s="285">
        <v>7.5959421677367087E-3</v>
      </c>
      <c r="J198" s="224">
        <v>2.4171297964508433E-2</v>
      </c>
      <c r="K198" s="285">
        <v>1.6038800325089492E-2</v>
      </c>
      <c r="L198" s="224">
        <v>4.8237388973785059E-3</v>
      </c>
      <c r="M198" s="285">
        <v>3.7506279540140399E-3</v>
      </c>
      <c r="N198" s="224">
        <v>4.1924971659876437E-3</v>
      </c>
      <c r="O198" s="285">
        <v>3.2719363077093025E-3</v>
      </c>
      <c r="P198" s="224">
        <v>8.5243935476574349E-3</v>
      </c>
      <c r="Q198" s="285">
        <v>6.4149940952596372E-3</v>
      </c>
      <c r="R198" s="224">
        <v>4.5528309876565936E-3</v>
      </c>
      <c r="S198" s="285">
        <v>9.3765698850351003E-3</v>
      </c>
      <c r="T198" s="224">
        <v>1.8939882115606661E-2</v>
      </c>
      <c r="U198" s="285">
        <v>2.6827773584111644E-3</v>
      </c>
      <c r="V198" s="224">
        <v>2.9010817905171711E-3</v>
      </c>
      <c r="W198" s="285">
        <v>7.3565963445843402E-3</v>
      </c>
      <c r="X198" s="224">
        <v>0.71755088728915872</v>
      </c>
      <c r="Y198" s="295">
        <v>1</v>
      </c>
    </row>
    <row r="199" spans="2:26" hidden="1" outlineLevel="1" x14ac:dyDescent="0.25">
      <c r="B199" s="43" t="s">
        <v>53</v>
      </c>
      <c r="C199" s="285">
        <v>0.31494946934166101</v>
      </c>
      <c r="D199" s="224">
        <v>3.4787218105762914E-2</v>
      </c>
      <c r="E199" s="285">
        <v>2.8965533135896934E-2</v>
      </c>
      <c r="F199" s="224">
        <v>0.11619631477661646</v>
      </c>
      <c r="G199" s="285">
        <v>4.2183016628446972E-2</v>
      </c>
      <c r="H199" s="224">
        <v>0.32155014462024223</v>
      </c>
      <c r="I199" s="285">
        <v>8.8062780165708288E-3</v>
      </c>
      <c r="J199" s="224">
        <v>4.4423189942267141E-2</v>
      </c>
      <c r="K199" s="285">
        <v>1.6469422325677871E-2</v>
      </c>
      <c r="L199" s="224">
        <v>5.5382062480554047E-3</v>
      </c>
      <c r="M199" s="285">
        <v>3.5930351813226701E-3</v>
      </c>
      <c r="N199" s="224">
        <v>5.5773862339967041E-3</v>
      </c>
      <c r="O199" s="285">
        <v>1.7607946623030917E-3</v>
      </c>
      <c r="P199" s="224">
        <v>7.7991219073739034E-3</v>
      </c>
      <c r="Q199" s="285">
        <v>6.2711024556632369E-3</v>
      </c>
      <c r="R199" s="224">
        <v>5.6465273856578201E-3</v>
      </c>
      <c r="S199" s="285">
        <v>1.1505087636409731E-2</v>
      </c>
      <c r="T199" s="224">
        <v>2.9979603360259972E-2</v>
      </c>
      <c r="U199" s="285">
        <v>1.094734901301006E-3</v>
      </c>
      <c r="V199" s="224">
        <v>2.2862674149275748E-3</v>
      </c>
      <c r="W199" s="285">
        <v>7.0869680452644076E-3</v>
      </c>
      <c r="X199" s="224">
        <v>0.68505053065833899</v>
      </c>
      <c r="Y199" s="295">
        <v>1</v>
      </c>
    </row>
    <row r="200" spans="2:26" hidden="1" outlineLevel="1" x14ac:dyDescent="0.25">
      <c r="B200" s="43" t="s">
        <v>54</v>
      </c>
      <c r="C200" s="285">
        <v>0.26419469810199192</v>
      </c>
      <c r="D200" s="224">
        <v>4.2661761216447283E-2</v>
      </c>
      <c r="E200" s="285">
        <v>3.9462129125213734E-2</v>
      </c>
      <c r="F200" s="224">
        <v>0.13248140275002018</v>
      </c>
      <c r="G200" s="285">
        <v>4.0293837772782087E-2</v>
      </c>
      <c r="H200" s="224">
        <v>0.36469201094919973</v>
      </c>
      <c r="I200" s="285">
        <v>8.1825453709298262E-3</v>
      </c>
      <c r="J200" s="224">
        <v>2.7282489842146592E-2</v>
      </c>
      <c r="K200" s="285">
        <v>1.2588155001137484E-2</v>
      </c>
      <c r="L200" s="224">
        <v>5.0636379425485021E-3</v>
      </c>
      <c r="M200" s="285">
        <v>3.6570718473961403E-3</v>
      </c>
      <c r="N200" s="224">
        <v>2.2529519541483914E-3</v>
      </c>
      <c r="O200" s="285">
        <v>1.61449325704445E-3</v>
      </c>
      <c r="P200" s="224">
        <v>1.1656152075480005E-2</v>
      </c>
      <c r="Q200" s="285">
        <v>8.603292098523228E-3</v>
      </c>
      <c r="R200" s="224">
        <v>4.5939671768628438E-3</v>
      </c>
      <c r="S200" s="285">
        <v>1.1756446353569131E-2</v>
      </c>
      <c r="T200" s="224">
        <v>2.0643497873027442E-2</v>
      </c>
      <c r="U200" s="285">
        <v>2.2627367617668427E-3</v>
      </c>
      <c r="V200" s="224">
        <v>2.9085340645846228E-3</v>
      </c>
      <c r="W200" s="285">
        <v>5.7363434663170228E-3</v>
      </c>
      <c r="X200" s="224">
        <v>0.73580530189800808</v>
      </c>
      <c r="Y200" s="295">
        <v>1</v>
      </c>
    </row>
    <row r="201" spans="2:26" hidden="1" outlineLevel="1" x14ac:dyDescent="0.25">
      <c r="B201" s="43" t="s">
        <v>55</v>
      </c>
      <c r="C201" s="285">
        <v>0.25550724901315192</v>
      </c>
      <c r="D201" s="224">
        <v>3.0505884707038002E-2</v>
      </c>
      <c r="E201" s="285">
        <v>2.7707541277839424E-2</v>
      </c>
      <c r="F201" s="224">
        <v>0.14006572923677685</v>
      </c>
      <c r="G201" s="285">
        <v>3.2227942201929434E-2</v>
      </c>
      <c r="H201" s="224">
        <v>0.40115450615150466</v>
      </c>
      <c r="I201" s="285">
        <v>7.1641229937120651E-3</v>
      </c>
      <c r="J201" s="224">
        <v>2.2353397728581911E-2</v>
      </c>
      <c r="K201" s="285">
        <v>2.2793007476397505E-2</v>
      </c>
      <c r="L201" s="224">
        <v>7.1883773246260285E-3</v>
      </c>
      <c r="M201" s="285">
        <v>3.683626507558256E-3</v>
      </c>
      <c r="N201" s="224">
        <v>7.9281344175019253E-3</v>
      </c>
      <c r="O201" s="285">
        <v>3.9928692267112943E-3</v>
      </c>
      <c r="P201" s="224">
        <v>1.0229264062964243E-2</v>
      </c>
      <c r="Q201" s="285">
        <v>5.9938515271133102E-3</v>
      </c>
      <c r="R201" s="224">
        <v>4.9812332114553201E-3</v>
      </c>
      <c r="S201" s="285">
        <v>9.5167930923665562E-3</v>
      </c>
      <c r="T201" s="224">
        <v>1.6617248467429464E-2</v>
      </c>
      <c r="U201" s="285">
        <v>2.5709590768801653E-3</v>
      </c>
      <c r="V201" s="224">
        <v>3.8139935362208116E-3</v>
      </c>
      <c r="W201" s="285">
        <v>6.7972762386383622E-3</v>
      </c>
      <c r="X201" s="224">
        <v>0.74449275098684808</v>
      </c>
      <c r="Y201" s="295">
        <v>1</v>
      </c>
    </row>
    <row r="202" spans="2:26" hidden="1" outlineLevel="1" x14ac:dyDescent="0.25">
      <c r="B202" s="43" t="s">
        <v>56</v>
      </c>
      <c r="C202" s="285">
        <v>0.23176044375629481</v>
      </c>
      <c r="D202" s="224">
        <v>3.7403604768275631E-2</v>
      </c>
      <c r="E202" s="285">
        <v>2.9725057498910152E-2</v>
      </c>
      <c r="F202" s="224">
        <v>0.16877470949897028</v>
      </c>
      <c r="G202" s="285">
        <v>4.3019707469596984E-2</v>
      </c>
      <c r="H202" s="224">
        <v>0.37683808607549268</v>
      </c>
      <c r="I202" s="285">
        <v>6.9419599236354348E-3</v>
      </c>
      <c r="J202" s="224">
        <v>2.061542624355486E-2</v>
      </c>
      <c r="K202" s="285">
        <v>1.821024307382409E-2</v>
      </c>
      <c r="L202" s="224">
        <v>4.9125866241750971E-3</v>
      </c>
      <c r="M202" s="285">
        <v>2.0654510470062984E-3</v>
      </c>
      <c r="N202" s="224">
        <v>6.1091652511161554E-3</v>
      </c>
      <c r="O202" s="285">
        <v>5.1230401515265393E-3</v>
      </c>
      <c r="P202" s="224">
        <v>1.1292334981885964E-2</v>
      </c>
      <c r="Q202" s="285">
        <v>7.9852081235061555E-3</v>
      </c>
      <c r="R202" s="224">
        <v>5.4086556529320687E-3</v>
      </c>
      <c r="S202" s="285">
        <v>7.4320159944680783E-3</v>
      </c>
      <c r="T202" s="224">
        <v>2.1373058942020053E-2</v>
      </c>
      <c r="U202" s="285">
        <v>2.9433429039580294E-3</v>
      </c>
      <c r="V202" s="224">
        <v>3.6949626444988952E-3</v>
      </c>
      <c r="W202" s="285">
        <v>6.581182448175819E-3</v>
      </c>
      <c r="X202" s="224">
        <v>0.76823955624370521</v>
      </c>
      <c r="Y202" s="295">
        <v>1</v>
      </c>
    </row>
    <row r="203" spans="2:26" s="222" customFormat="1" ht="15" customHeight="1" collapsed="1" x14ac:dyDescent="0.25">
      <c r="B203" s="30" t="s">
        <v>77</v>
      </c>
      <c r="C203" s="296">
        <v>0.17013806877900728</v>
      </c>
      <c r="D203" s="296">
        <v>3.4871113171227132E-2</v>
      </c>
      <c r="E203" s="296">
        <v>3.4546718707559314E-2</v>
      </c>
      <c r="F203" s="296">
        <v>0.17052077305525704</v>
      </c>
      <c r="G203" s="296">
        <v>3.8500714479728852E-2</v>
      </c>
      <c r="H203" s="296">
        <v>0.31690608134440285</v>
      </c>
      <c r="I203" s="296">
        <v>4.7714402966567071E-3</v>
      </c>
      <c r="J203" s="296">
        <v>2.3157852781747111E-2</v>
      </c>
      <c r="K203" s="296">
        <v>0.14878708208840652</v>
      </c>
      <c r="L203" s="296">
        <v>6.5542443638768502E-2</v>
      </c>
      <c r="M203" s="296">
        <v>2.401035700367278E-2</v>
      </c>
      <c r="N203" s="296">
        <v>2.699522892875279E-2</v>
      </c>
      <c r="O203" s="296">
        <v>3.2239052517212465E-2</v>
      </c>
      <c r="P203" s="296">
        <v>1.0030763961878669E-2</v>
      </c>
      <c r="Q203" s="296">
        <v>9.4281062153831613E-3</v>
      </c>
      <c r="R203" s="296">
        <v>3.2849091252642394E-3</v>
      </c>
      <c r="S203" s="296">
        <v>5.3549074719227178E-3</v>
      </c>
      <c r="T203" s="296">
        <v>1.8728890371647555E-2</v>
      </c>
      <c r="U203" s="296">
        <v>2.6147153300187772E-3</v>
      </c>
      <c r="V203" s="296">
        <v>2.4298215572115213E-3</v>
      </c>
      <c r="W203" s="296">
        <v>5.7826357806724377E-3</v>
      </c>
      <c r="X203" s="296">
        <v>0.82986193122099272</v>
      </c>
      <c r="Y203" s="296">
        <v>1</v>
      </c>
      <c r="Z203"/>
    </row>
    <row r="204" spans="2:26" hidden="1" outlineLevel="1" x14ac:dyDescent="0.25">
      <c r="B204" s="43" t="s">
        <v>58</v>
      </c>
      <c r="C204" s="285">
        <v>0.21239796998342739</v>
      </c>
      <c r="D204" s="224">
        <v>3.7358087282452129E-2</v>
      </c>
      <c r="E204" s="285">
        <v>3.6988946425529058E-2</v>
      </c>
      <c r="F204" s="224">
        <v>0.17052242466170692</v>
      </c>
      <c r="G204" s="285">
        <v>5.9651097355092851E-2</v>
      </c>
      <c r="H204" s="224">
        <v>0.32237871270515711</v>
      </c>
      <c r="I204" s="285">
        <v>5.2892980128347433E-3</v>
      </c>
      <c r="J204" s="224">
        <v>1.9879396777374506E-2</v>
      </c>
      <c r="K204" s="285">
        <v>7.7715766702978431E-2</v>
      </c>
      <c r="L204" s="224">
        <v>3.5762779243441942E-2</v>
      </c>
      <c r="M204" s="285">
        <v>1.2388160645970685E-2</v>
      </c>
      <c r="N204" s="224">
        <v>1.349816462133376E-2</v>
      </c>
      <c r="O204" s="285">
        <v>1.6066662192232038E-2</v>
      </c>
      <c r="P204" s="224">
        <v>9.7267325096931749E-3</v>
      </c>
      <c r="Q204" s="285">
        <v>9.4247081722106628E-3</v>
      </c>
      <c r="R204" s="224">
        <v>6.6161399740826982E-3</v>
      </c>
      <c r="S204" s="285">
        <v>8.1675641349971354E-3</v>
      </c>
      <c r="T204" s="224">
        <v>1.3877631096632299E-2</v>
      </c>
      <c r="U204" s="285">
        <v>2.4574971733619696E-3</v>
      </c>
      <c r="V204" s="224">
        <v>1.9386348499945791E-3</v>
      </c>
      <c r="W204" s="285">
        <v>5.6093921824743277E-3</v>
      </c>
      <c r="X204" s="224">
        <v>0.78760203001657259</v>
      </c>
      <c r="Y204" s="295">
        <v>1</v>
      </c>
    </row>
    <row r="205" spans="2:26" hidden="1" outlineLevel="1" x14ac:dyDescent="0.25">
      <c r="B205" s="43" t="s">
        <v>59</v>
      </c>
      <c r="C205" s="285">
        <v>0.18169948995778121</v>
      </c>
      <c r="D205" s="224">
        <v>3.047319227859531E-2</v>
      </c>
      <c r="E205" s="285">
        <v>2.764721673133709E-2</v>
      </c>
      <c r="F205" s="224">
        <v>0.17388535031847133</v>
      </c>
      <c r="G205" s="285">
        <v>4.0056617126680821E-2</v>
      </c>
      <c r="H205" s="224">
        <v>0.30449520462698587</v>
      </c>
      <c r="I205" s="285">
        <v>4.5318105278570903E-3</v>
      </c>
      <c r="J205" s="224">
        <v>2.3108085023305757E-2</v>
      </c>
      <c r="K205" s="285">
        <v>0.16386997584010543</v>
      </c>
      <c r="L205" s="224">
        <v>7.1174073260609608E-2</v>
      </c>
      <c r="M205" s="285">
        <v>2.5621690216462895E-2</v>
      </c>
      <c r="N205" s="224">
        <v>2.9382336432632942E-2</v>
      </c>
      <c r="O205" s="285">
        <v>3.7691875930399979E-2</v>
      </c>
      <c r="P205" s="224">
        <v>8.6292310320423646E-3</v>
      </c>
      <c r="Q205" s="285">
        <v>8.3266222515069425E-3</v>
      </c>
      <c r="R205" s="224">
        <v>4.5977011494252873E-3</v>
      </c>
      <c r="S205" s="285">
        <v>7.6359909217365842E-3</v>
      </c>
      <c r="T205" s="224">
        <v>1.1033018522585841E-2</v>
      </c>
      <c r="U205" s="285">
        <v>2.835737120823877E-3</v>
      </c>
      <c r="V205" s="224">
        <v>2.1768309051419087E-3</v>
      </c>
      <c r="W205" s="285">
        <v>4.9979256656172977E-3</v>
      </c>
      <c r="X205" s="224">
        <v>0.81830051004221882</v>
      </c>
      <c r="Y205" s="295">
        <v>1</v>
      </c>
    </row>
    <row r="206" spans="2:26" hidden="1" outlineLevel="1" x14ac:dyDescent="0.25">
      <c r="B206" s="43" t="s">
        <v>60</v>
      </c>
      <c r="C206" s="285">
        <v>0.13071499277437523</v>
      </c>
      <c r="D206" s="224">
        <v>3.6482788191264673E-2</v>
      </c>
      <c r="E206" s="285">
        <v>3.7348275113677873E-2</v>
      </c>
      <c r="F206" s="224">
        <v>0.16240716527888793</v>
      </c>
      <c r="G206" s="285">
        <v>5.2140955264648431E-2</v>
      </c>
      <c r="H206" s="224">
        <v>0.32151912805501004</v>
      </c>
      <c r="I206" s="285">
        <v>7.9799482295895945E-3</v>
      </c>
      <c r="J206" s="224">
        <v>3.0133237344569665E-2</v>
      </c>
      <c r="K206" s="285">
        <v>0.16285181911058647</v>
      </c>
      <c r="L206" s="224">
        <v>6.8471396583576399E-2</v>
      </c>
      <c r="M206" s="285">
        <v>2.7579124561301353E-2</v>
      </c>
      <c r="N206" s="224">
        <v>3.0342330515427899E-2</v>
      </c>
      <c r="O206" s="285">
        <v>3.6458967450280821E-2</v>
      </c>
      <c r="P206" s="224">
        <v>9.3933121946313345E-3</v>
      </c>
      <c r="Q206" s="285">
        <v>1.0208510886078629E-2</v>
      </c>
      <c r="R206" s="224">
        <v>3.8536665413872141E-3</v>
      </c>
      <c r="S206" s="285">
        <v>1.0491713028886619E-2</v>
      </c>
      <c r="T206" s="224">
        <v>1.1375727194287257E-2</v>
      </c>
      <c r="U206" s="285">
        <v>3.8960145253585021E-3</v>
      </c>
      <c r="V206" s="224">
        <v>2.8346681770780951E-3</v>
      </c>
      <c r="W206" s="285">
        <v>6.368078089682443E-3</v>
      </c>
      <c r="X206" s="224">
        <v>0.86928500722562474</v>
      </c>
      <c r="Y206" s="295">
        <v>1</v>
      </c>
    </row>
    <row r="207" spans="2:26" hidden="1" outlineLevel="1" x14ac:dyDescent="0.25">
      <c r="B207" s="43" t="s">
        <v>61</v>
      </c>
      <c r="C207" s="285">
        <v>0.12678428026500702</v>
      </c>
      <c r="D207" s="224">
        <v>3.2593856655290104E-2</v>
      </c>
      <c r="E207" s="285">
        <v>3.5524994980927524E-2</v>
      </c>
      <c r="F207" s="224">
        <v>0.17102740413571571</v>
      </c>
      <c r="G207" s="285">
        <v>3.3336679381650268E-2</v>
      </c>
      <c r="H207" s="224">
        <v>0.31154637622967274</v>
      </c>
      <c r="I207" s="285">
        <v>4.8484240112427225E-3</v>
      </c>
      <c r="J207" s="224">
        <v>3.5173659907649063E-2</v>
      </c>
      <c r="K207" s="285">
        <v>0.18870959646657298</v>
      </c>
      <c r="L207" s="224">
        <v>8.3745733788395907E-2</v>
      </c>
      <c r="M207" s="285">
        <v>2.9351535836177476E-2</v>
      </c>
      <c r="N207" s="224">
        <v>3.4438365790002007E-2</v>
      </c>
      <c r="O207" s="285">
        <v>4.1173961051997589E-2</v>
      </c>
      <c r="P207" s="224">
        <v>8.4395703673961053E-3</v>
      </c>
      <c r="Q207" s="285">
        <v>9.6717526601084111E-3</v>
      </c>
      <c r="R207" s="224">
        <v>7.5235896406344108E-3</v>
      </c>
      <c r="S207" s="285">
        <v>1.0673057618952018E-2</v>
      </c>
      <c r="T207" s="224">
        <v>1.302951214615539E-2</v>
      </c>
      <c r="U207" s="285">
        <v>2.5446697450311182E-3</v>
      </c>
      <c r="V207" s="224">
        <v>3.8295522987351937E-3</v>
      </c>
      <c r="W207" s="285">
        <v>4.7430234892591851E-3</v>
      </c>
      <c r="X207" s="224">
        <v>0.87321571973499301</v>
      </c>
      <c r="Y207" s="295">
        <v>1</v>
      </c>
    </row>
    <row r="208" spans="2:26" collapsed="1" x14ac:dyDescent="0.25">
      <c r="B208" s="145">
        <v>1999</v>
      </c>
      <c r="C208" s="233">
        <v>0.21520490740238063</v>
      </c>
      <c r="D208" s="233">
        <v>3.4611327837194332E-2</v>
      </c>
      <c r="E208" s="233">
        <v>3.2180376422615002E-2</v>
      </c>
      <c r="F208" s="233">
        <v>0.15365125283187311</v>
      </c>
      <c r="G208" s="233">
        <v>3.8214237395633247E-2</v>
      </c>
      <c r="H208" s="233">
        <v>0.34355522120279097</v>
      </c>
      <c r="I208" s="233">
        <v>6.3445160545339699E-3</v>
      </c>
      <c r="J208" s="233">
        <v>2.5571308051783315E-2</v>
      </c>
      <c r="K208" s="233">
        <v>9.1674056035110488E-2</v>
      </c>
      <c r="L208" s="233">
        <v>3.8600078762481137E-2</v>
      </c>
      <c r="M208" s="233">
        <v>1.4911874779719265E-2</v>
      </c>
      <c r="N208" s="233">
        <v>1.6840004446547076E-2</v>
      </c>
      <c r="O208" s="233">
        <v>2.1322098046363008E-2</v>
      </c>
      <c r="P208" s="233">
        <v>9.6072561443783493E-3</v>
      </c>
      <c r="Q208" s="233">
        <v>8.1099934422047982E-3</v>
      </c>
      <c r="R208" s="233">
        <v>5.3994093675648518E-3</v>
      </c>
      <c r="S208" s="233">
        <v>9.0607013997144221E-3</v>
      </c>
      <c r="T208" s="233">
        <v>1.5722335540233928E-2</v>
      </c>
      <c r="U208" s="233">
        <v>2.3926042547251026E-3</v>
      </c>
      <c r="V208" s="233">
        <v>2.7271724527791349E-3</v>
      </c>
      <c r="W208" s="233">
        <v>5.9733241644843258E-3</v>
      </c>
      <c r="X208" s="233">
        <v>0.78479509259761937</v>
      </c>
      <c r="Y208" s="233">
        <v>1</v>
      </c>
    </row>
    <row r="209" spans="2:26" hidden="1" outlineLevel="1" x14ac:dyDescent="0.25">
      <c r="B209" s="43" t="s">
        <v>49</v>
      </c>
      <c r="C209" s="285">
        <v>0.15866005583100704</v>
      </c>
      <c r="D209" s="224">
        <v>3.4631890337902586E-2</v>
      </c>
      <c r="E209" s="285">
        <v>4.024276766245851E-2</v>
      </c>
      <c r="F209" s="224">
        <v>0.16959293362776551</v>
      </c>
      <c r="G209" s="285">
        <v>3.1290362901545771E-2</v>
      </c>
      <c r="H209" s="224">
        <v>0.2962765440328875</v>
      </c>
      <c r="I209" s="285">
        <v>3.1332027832173658E-3</v>
      </c>
      <c r="J209" s="224">
        <v>1.874088579642515E-2</v>
      </c>
      <c r="K209" s="285">
        <v>0.19145591155924058</v>
      </c>
      <c r="L209" s="224">
        <v>8.4079830007083037E-2</v>
      </c>
      <c r="M209" s="285">
        <v>3.3373609432940293E-2</v>
      </c>
      <c r="N209" s="224">
        <v>3.4748552143660683E-2</v>
      </c>
      <c r="O209" s="285">
        <v>3.9253919975556571E-2</v>
      </c>
      <c r="P209" s="224">
        <v>7.8385622821271327E-3</v>
      </c>
      <c r="Q209" s="285">
        <v>8.4746468897129289E-3</v>
      </c>
      <c r="R209" s="224">
        <v>0</v>
      </c>
      <c r="S209" s="285">
        <v>0</v>
      </c>
      <c r="T209" s="224">
        <v>3.014041081621599E-2</v>
      </c>
      <c r="U209" s="285">
        <v>1.9110314847992445E-3</v>
      </c>
      <c r="V209" s="224">
        <v>1.2360596086274183E-3</v>
      </c>
      <c r="W209" s="285">
        <v>6.1552990847603571E-3</v>
      </c>
      <c r="X209" s="224">
        <v>0.84133994416899294</v>
      </c>
      <c r="Y209" s="295">
        <v>1</v>
      </c>
    </row>
    <row r="210" spans="2:26" hidden="1" outlineLevel="1" x14ac:dyDescent="0.25">
      <c r="B210" s="43" t="s">
        <v>50</v>
      </c>
      <c r="C210" s="285">
        <v>0.15937488672669936</v>
      </c>
      <c r="D210" s="224">
        <v>3.343310014136508E-2</v>
      </c>
      <c r="E210" s="285">
        <v>3.8774421723618321E-2</v>
      </c>
      <c r="F210" s="224">
        <v>0.17745201095708818</v>
      </c>
      <c r="G210" s="285">
        <v>2.1098608615502518E-2</v>
      </c>
      <c r="H210" s="224">
        <v>0.30709880538740764</v>
      </c>
      <c r="I210" s="285">
        <v>2.4441141898434628E-3</v>
      </c>
      <c r="J210" s="224">
        <v>1.7533412387309249E-2</v>
      </c>
      <c r="K210" s="285">
        <v>0.18529181791349286</v>
      </c>
      <c r="L210" s="224">
        <v>8.3195679303220332E-2</v>
      </c>
      <c r="M210" s="285">
        <v>3.0031017466095683E-2</v>
      </c>
      <c r="N210" s="224">
        <v>3.1833033860302305E-2</v>
      </c>
      <c r="O210" s="285">
        <v>4.0232087283874542E-2</v>
      </c>
      <c r="P210" s="224">
        <v>1.1565527633507149E-2</v>
      </c>
      <c r="Q210" s="285">
        <v>1.0827632989327714E-2</v>
      </c>
      <c r="R210" s="224">
        <v>0</v>
      </c>
      <c r="S210" s="285">
        <v>0</v>
      </c>
      <c r="T210" s="224">
        <v>2.5992015203218775E-2</v>
      </c>
      <c r="U210" s="285">
        <v>2.3767974854621808E-3</v>
      </c>
      <c r="V210" s="224">
        <v>1.7139868577080216E-3</v>
      </c>
      <c r="W210" s="285">
        <v>4.5645903778538397E-3</v>
      </c>
      <c r="X210" s="224">
        <v>0.84062511327330069</v>
      </c>
      <c r="Y210" s="295">
        <v>1</v>
      </c>
    </row>
    <row r="211" spans="2:26" hidden="1" outlineLevel="1" x14ac:dyDescent="0.25">
      <c r="B211" s="43" t="s">
        <v>51</v>
      </c>
      <c r="C211" s="285">
        <v>0.21976269178396593</v>
      </c>
      <c r="D211" s="224">
        <v>3.9432552819926296E-2</v>
      </c>
      <c r="E211" s="285">
        <v>2.6210582192395571E-2</v>
      </c>
      <c r="F211" s="224">
        <v>0.16831855820000666</v>
      </c>
      <c r="G211" s="285">
        <v>3.180863531107276E-2</v>
      </c>
      <c r="H211" s="224">
        <v>0.35427752290637171</v>
      </c>
      <c r="I211" s="285">
        <v>5.1390281492574826E-3</v>
      </c>
      <c r="J211" s="224">
        <v>1.707880612477786E-2</v>
      </c>
      <c r="K211" s="285">
        <v>7.3569649987049859E-2</v>
      </c>
      <c r="L211" s="224">
        <v>3.3170323907507751E-2</v>
      </c>
      <c r="M211" s="285">
        <v>1.0339601545811461E-2</v>
      </c>
      <c r="N211" s="224">
        <v>1.5096536284769859E-2</v>
      </c>
      <c r="O211" s="285">
        <v>1.4963188248960783E-2</v>
      </c>
      <c r="P211" s="224">
        <v>1.455288660031747E-2</v>
      </c>
      <c r="Q211" s="285">
        <v>9.0779239762332764E-3</v>
      </c>
      <c r="R211" s="224">
        <v>0</v>
      </c>
      <c r="S211" s="285">
        <v>0</v>
      </c>
      <c r="T211" s="224">
        <v>2.6854242903704768E-2</v>
      </c>
      <c r="U211" s="285">
        <v>2.2540946822341952E-3</v>
      </c>
      <c r="V211" s="224">
        <v>3.1721446210736057E-3</v>
      </c>
      <c r="W211" s="285">
        <v>8.1367945696576797E-3</v>
      </c>
      <c r="X211" s="224">
        <v>0.7802373082160341</v>
      </c>
      <c r="Y211" s="295">
        <v>1</v>
      </c>
    </row>
    <row r="212" spans="2:26" hidden="1" outlineLevel="1" x14ac:dyDescent="0.25">
      <c r="B212" s="43" t="s">
        <v>52</v>
      </c>
      <c r="C212" s="285">
        <v>0.28411588766245482</v>
      </c>
      <c r="D212" s="224">
        <v>3.0229248824763251E-2</v>
      </c>
      <c r="E212" s="285">
        <v>2.6912847578672079E-2</v>
      </c>
      <c r="F212" s="224">
        <v>0.12896984471195236</v>
      </c>
      <c r="G212" s="285">
        <v>3.1817926317315399E-2</v>
      </c>
      <c r="H212" s="224">
        <v>0.37514089528041489</v>
      </c>
      <c r="I212" s="285">
        <v>6.8251005126961067E-3</v>
      </c>
      <c r="J212" s="224">
        <v>2.5336003810459237E-2</v>
      </c>
      <c r="K212" s="285">
        <v>1.7783129250895664E-2</v>
      </c>
      <c r="L212" s="224">
        <v>5.5500167151356292E-3</v>
      </c>
      <c r="M212" s="285">
        <v>5.6180606300866524E-3</v>
      </c>
      <c r="N212" s="224">
        <v>6.4050032986506591E-3</v>
      </c>
      <c r="O212" s="285">
        <v>2.100486070227237E-4</v>
      </c>
      <c r="P212" s="224">
        <v>1.0878151098909227E-2</v>
      </c>
      <c r="Q212" s="285">
        <v>6.9523130493436723E-3</v>
      </c>
      <c r="R212" s="224">
        <v>0</v>
      </c>
      <c r="S212" s="285">
        <v>0</v>
      </c>
      <c r="T212" s="224">
        <v>3.9403343618812071E-2</v>
      </c>
      <c r="U212" s="285">
        <v>2.4643730936609698E-3</v>
      </c>
      <c r="V212" s="224">
        <v>3.8222929615966063E-3</v>
      </c>
      <c r="W212" s="285">
        <v>9.2391802779150153E-3</v>
      </c>
      <c r="X212" s="224">
        <v>0.71588411233754512</v>
      </c>
      <c r="Y212" s="295">
        <v>1</v>
      </c>
    </row>
    <row r="213" spans="2:26" hidden="1" outlineLevel="1" x14ac:dyDescent="0.25">
      <c r="B213" s="43" t="s">
        <v>53</v>
      </c>
      <c r="C213" s="285">
        <v>0.31960792558203954</v>
      </c>
      <c r="D213" s="224">
        <v>3.7117466504745109E-2</v>
      </c>
      <c r="E213" s="285">
        <v>3.3273890643588724E-2</v>
      </c>
      <c r="F213" s="224">
        <v>0.11635350015211063</v>
      </c>
      <c r="G213" s="285">
        <v>4.4802144883517886E-2</v>
      </c>
      <c r="H213" s="224">
        <v>0.29797606298121992</v>
      </c>
      <c r="I213" s="285">
        <v>1.0247062286210367E-2</v>
      </c>
      <c r="J213" s="224">
        <v>4.6075916806616692E-2</v>
      </c>
      <c r="K213" s="285">
        <v>9.2700915879112868E-3</v>
      </c>
      <c r="L213" s="224">
        <v>3.3513804966968496E-3</v>
      </c>
      <c r="M213" s="285">
        <v>4.1379037424161104E-3</v>
      </c>
      <c r="N213" s="224">
        <v>1.6917669813584098E-3</v>
      </c>
      <c r="O213" s="285">
        <v>8.9040367439916304E-5</v>
      </c>
      <c r="P213" s="224">
        <v>9.3937587649111694E-3</v>
      </c>
      <c r="Q213" s="285">
        <v>7.2741033511331621E-3</v>
      </c>
      <c r="R213" s="224">
        <v>0</v>
      </c>
      <c r="S213" s="285">
        <v>0</v>
      </c>
      <c r="T213" s="224">
        <v>5.4777139380328507E-2</v>
      </c>
      <c r="U213" s="285">
        <v>1.2836652972587933E-3</v>
      </c>
      <c r="V213" s="224">
        <v>2.3298896146778099E-3</v>
      </c>
      <c r="W213" s="285">
        <v>1.0143181857530466E-2</v>
      </c>
      <c r="X213" s="224">
        <v>0.68039207441796046</v>
      </c>
      <c r="Y213" s="295">
        <v>1</v>
      </c>
    </row>
    <row r="214" spans="2:26" hidden="1" outlineLevel="1" x14ac:dyDescent="0.25">
      <c r="B214" s="43" t="s">
        <v>54</v>
      </c>
      <c r="C214" s="285">
        <v>0.26452597718224169</v>
      </c>
      <c r="D214" s="224">
        <v>3.7874857320742972E-2</v>
      </c>
      <c r="E214" s="285">
        <v>4.4513197489937359E-2</v>
      </c>
      <c r="F214" s="224">
        <v>0.12290896380725602</v>
      </c>
      <c r="G214" s="285">
        <v>3.7853011692872321E-2</v>
      </c>
      <c r="H214" s="224">
        <v>0.36145502804432478</v>
      </c>
      <c r="I214" s="285">
        <v>8.4051053232333719E-3</v>
      </c>
      <c r="J214" s="224">
        <v>2.466371386596615E-2</v>
      </c>
      <c r="K214" s="285">
        <v>1.2364625374789053E-2</v>
      </c>
      <c r="L214" s="224">
        <v>3.0065045356984866E-3</v>
      </c>
      <c r="M214" s="285">
        <v>4.1725149232945393E-3</v>
      </c>
      <c r="N214" s="224">
        <v>4.6886178817386933E-3</v>
      </c>
      <c r="O214" s="285">
        <v>4.9698803405733385E-4</v>
      </c>
      <c r="P214" s="224">
        <v>1.2806999339169758E-2</v>
      </c>
      <c r="Q214" s="285">
        <v>9.7131122919886619E-3</v>
      </c>
      <c r="R214" s="224">
        <v>0</v>
      </c>
      <c r="S214" s="285">
        <v>0</v>
      </c>
      <c r="T214" s="224">
        <v>4.7691736345117232E-2</v>
      </c>
      <c r="U214" s="285">
        <v>1.6083843519767561E-3</v>
      </c>
      <c r="V214" s="224">
        <v>2.0207205780353133E-3</v>
      </c>
      <c r="W214" s="285">
        <v>1.1436186190286341E-2</v>
      </c>
      <c r="X214" s="224">
        <v>0.73547402281775831</v>
      </c>
      <c r="Y214" s="295">
        <v>1</v>
      </c>
    </row>
    <row r="215" spans="2:26" hidden="1" outlineLevel="1" x14ac:dyDescent="0.25">
      <c r="B215" s="43" t="s">
        <v>55</v>
      </c>
      <c r="C215" s="285">
        <v>0.27399109061099858</v>
      </c>
      <c r="D215" s="224">
        <v>2.5336678917344962E-2</v>
      </c>
      <c r="E215" s="285">
        <v>3.0921957488750526E-2</v>
      </c>
      <c r="F215" s="224">
        <v>0.12764970575824827</v>
      </c>
      <c r="G215" s="285">
        <v>2.9942762168273428E-2</v>
      </c>
      <c r="H215" s="224">
        <v>0.38879207882522332</v>
      </c>
      <c r="I215" s="285">
        <v>8.2812867399559998E-3</v>
      </c>
      <c r="J215" s="224">
        <v>2.8167970649908683E-2</v>
      </c>
      <c r="K215" s="285">
        <v>1.7619073694110976E-2</v>
      </c>
      <c r="L215" s="224">
        <v>6.2616963914719822E-3</v>
      </c>
      <c r="M215" s="285">
        <v>3.8265922392328776E-3</v>
      </c>
      <c r="N215" s="224">
        <v>6.7158626420880056E-3</v>
      </c>
      <c r="O215" s="285">
        <v>8.1492242131811282E-4</v>
      </c>
      <c r="P215" s="224">
        <v>1.0877442754115681E-2</v>
      </c>
      <c r="Q215" s="285">
        <v>7.9044253830618527E-3</v>
      </c>
      <c r="R215" s="224">
        <v>0</v>
      </c>
      <c r="S215" s="285">
        <v>0</v>
      </c>
      <c r="T215" s="224">
        <v>3.5959659729626135E-2</v>
      </c>
      <c r="U215" s="285">
        <v>2.4318831150006927E-3</v>
      </c>
      <c r="V215" s="224">
        <v>1.5235506137686458E-3</v>
      </c>
      <c r="W215" s="285">
        <v>1.0455486875883772E-2</v>
      </c>
      <c r="X215" s="224">
        <v>0.72600890938900142</v>
      </c>
      <c r="Y215" s="295">
        <v>1</v>
      </c>
    </row>
    <row r="216" spans="2:26" hidden="1" outlineLevel="1" x14ac:dyDescent="0.25">
      <c r="B216" s="43" t="s">
        <v>56</v>
      </c>
      <c r="C216" s="285">
        <v>0.22987809090737799</v>
      </c>
      <c r="D216" s="224">
        <v>3.2088282030185218E-2</v>
      </c>
      <c r="E216" s="285">
        <v>3.132831293140808E-2</v>
      </c>
      <c r="F216" s="224">
        <v>0.16941030166376705</v>
      </c>
      <c r="G216" s="285">
        <v>4.1386912201586516E-2</v>
      </c>
      <c r="H216" s="224">
        <v>0.39101666279354591</v>
      </c>
      <c r="I216" s="285">
        <v>7.6562176149531768E-3</v>
      </c>
      <c r="J216" s="224">
        <v>1.8883033846888209E-2</v>
      </c>
      <c r="K216" s="285">
        <v>1.107607855945031E-2</v>
      </c>
      <c r="L216" s="224">
        <v>2.719558841078528E-3</v>
      </c>
      <c r="M216" s="285">
        <v>2.8200506227350096E-3</v>
      </c>
      <c r="N216" s="224">
        <v>5.2663974324349784E-3</v>
      </c>
      <c r="O216" s="285">
        <v>2.7007166320179376E-4</v>
      </c>
      <c r="P216" s="224">
        <v>1.3258634442302016E-2</v>
      </c>
      <c r="Q216" s="285">
        <v>9.8262120250978222E-3</v>
      </c>
      <c r="R216" s="224">
        <v>0</v>
      </c>
      <c r="S216" s="285">
        <v>0</v>
      </c>
      <c r="T216" s="224">
        <v>2.598026592637721E-2</v>
      </c>
      <c r="U216" s="285">
        <v>5.0057468737634801E-3</v>
      </c>
      <c r="V216" s="224">
        <v>2.1637136737911152E-3</v>
      </c>
      <c r="W216" s="285">
        <v>1.0724357323652626E-2</v>
      </c>
      <c r="X216" s="224">
        <v>0.77012190909262201</v>
      </c>
      <c r="Y216" s="295">
        <v>1</v>
      </c>
    </row>
    <row r="217" spans="2:26" s="222" customFormat="1" ht="15" customHeight="1" collapsed="1" x14ac:dyDescent="0.25">
      <c r="B217" s="30" t="s">
        <v>78</v>
      </c>
      <c r="C217" s="296">
        <v>0.17552410837099627</v>
      </c>
      <c r="D217" s="296">
        <v>2.9179050402829632E-2</v>
      </c>
      <c r="E217" s="296">
        <v>3.4083163440754571E-2</v>
      </c>
      <c r="F217" s="296">
        <v>0.16877433250638632</v>
      </c>
      <c r="G217" s="296">
        <v>4.0750423707997641E-2</v>
      </c>
      <c r="H217" s="296">
        <v>0.31736880403812145</v>
      </c>
      <c r="I217" s="296">
        <v>2.9905187659658087E-3</v>
      </c>
      <c r="J217" s="296">
        <v>2.8049162409117704E-2</v>
      </c>
      <c r="K217" s="296">
        <v>0.1396827870161132</v>
      </c>
      <c r="L217" s="296">
        <v>5.6549282152682255E-2</v>
      </c>
      <c r="M217" s="296">
        <v>2.3898052171349972E-2</v>
      </c>
      <c r="N217" s="296">
        <v>2.505365432796227E-2</v>
      </c>
      <c r="O217" s="296">
        <v>3.4181798364118686E-2</v>
      </c>
      <c r="P217" s="296">
        <v>9.9859224552957364E-3</v>
      </c>
      <c r="Q217" s="296">
        <v>9.8846009775987419E-3</v>
      </c>
      <c r="R217" s="296">
        <v>0</v>
      </c>
      <c r="S217" s="296">
        <v>0</v>
      </c>
      <c r="T217" s="296">
        <v>3.0036445028492828E-2</v>
      </c>
      <c r="U217" s="296">
        <v>2.7099657349184516E-3</v>
      </c>
      <c r="V217" s="296">
        <v>1.3578613185301631E-3</v>
      </c>
      <c r="W217" s="296">
        <v>9.4060105128708979E-3</v>
      </c>
      <c r="X217" s="296">
        <v>0.8244758916290037</v>
      </c>
      <c r="Y217" s="296">
        <v>1</v>
      </c>
      <c r="Z217"/>
    </row>
    <row r="218" spans="2:26" hidden="1" outlineLevel="1" x14ac:dyDescent="0.25">
      <c r="B218" s="43" t="s">
        <v>58</v>
      </c>
      <c r="C218" s="285">
        <v>0.25301951483868196</v>
      </c>
      <c r="D218" s="224">
        <v>2.9527126001362872E-2</v>
      </c>
      <c r="E218" s="285">
        <v>3.8053130583620844E-2</v>
      </c>
      <c r="F218" s="224">
        <v>0.16147630264365165</v>
      </c>
      <c r="G218" s="285">
        <v>5.8042828551652347E-2</v>
      </c>
      <c r="H218" s="224">
        <v>0.29409350167139736</v>
      </c>
      <c r="I218" s="285">
        <v>2.5111202923201572E-3</v>
      </c>
      <c r="J218" s="224">
        <v>2.6197745357378562E-2</v>
      </c>
      <c r="K218" s="285">
        <v>6.4551351873413779E-2</v>
      </c>
      <c r="L218" s="224">
        <v>2.794962735618739E-2</v>
      </c>
      <c r="M218" s="285">
        <v>1.2789006873386953E-2</v>
      </c>
      <c r="N218" s="224">
        <v>1.0696406629786824E-2</v>
      </c>
      <c r="O218" s="285">
        <v>1.3116311014052615E-2</v>
      </c>
      <c r="P218" s="224">
        <v>1.1621979814456111E-2</v>
      </c>
      <c r="Q218" s="285">
        <v>1.0513974813678094E-2</v>
      </c>
      <c r="R218" s="224">
        <v>0</v>
      </c>
      <c r="S218" s="285">
        <v>0</v>
      </c>
      <c r="T218" s="224">
        <v>3.6765376587559226E-2</v>
      </c>
      <c r="U218" s="285">
        <v>2.9806139367176223E-3</v>
      </c>
      <c r="V218" s="224">
        <v>1.4862827371211187E-3</v>
      </c>
      <c r="W218" s="285">
        <v>8.9874497641800489E-3</v>
      </c>
      <c r="X218" s="224">
        <v>0.74698048516131799</v>
      </c>
      <c r="Y218" s="295">
        <v>1</v>
      </c>
    </row>
    <row r="219" spans="2:26" hidden="1" outlineLevel="1" x14ac:dyDescent="0.25">
      <c r="B219" s="43" t="s">
        <v>59</v>
      </c>
      <c r="C219" s="285">
        <v>0.16317936235544533</v>
      </c>
      <c r="D219" s="224">
        <v>2.8170018179133206E-2</v>
      </c>
      <c r="E219" s="285">
        <v>2.9076428742380804E-2</v>
      </c>
      <c r="F219" s="224">
        <v>0.16109920103473385</v>
      </c>
      <c r="G219" s="285">
        <v>3.99609937926153E-2</v>
      </c>
      <c r="H219" s="224">
        <v>0.30774166280508608</v>
      </c>
      <c r="I219" s="285">
        <v>2.2354732430657047E-3</v>
      </c>
      <c r="J219" s="224">
        <v>3.1062384470844643E-2</v>
      </c>
      <c r="K219" s="285">
        <v>0.18063540398922492</v>
      </c>
      <c r="L219" s="224">
        <v>7.6917593021657099E-2</v>
      </c>
      <c r="M219" s="285">
        <v>2.9692584237622149E-2</v>
      </c>
      <c r="N219" s="224">
        <v>3.3832538102342921E-2</v>
      </c>
      <c r="O219" s="285">
        <v>4.0192688627602745E-2</v>
      </c>
      <c r="P219" s="224">
        <v>8.1780638459305732E-3</v>
      </c>
      <c r="Q219" s="285">
        <v>8.150056777965058E-3</v>
      </c>
      <c r="R219" s="224">
        <v>0</v>
      </c>
      <c r="S219" s="285">
        <v>0</v>
      </c>
      <c r="T219" s="224">
        <v>2.8114004043202176E-2</v>
      </c>
      <c r="U219" s="285">
        <v>3.6867485830969706E-3</v>
      </c>
      <c r="V219" s="224">
        <v>1.5734880002444254E-3</v>
      </c>
      <c r="W219" s="285">
        <v>6.8490011661124662E-3</v>
      </c>
      <c r="X219" s="224">
        <v>0.83682063764455461</v>
      </c>
      <c r="Y219" s="295">
        <v>1</v>
      </c>
    </row>
    <row r="220" spans="2:26" hidden="1" outlineLevel="1" x14ac:dyDescent="0.25">
      <c r="B220" s="43" t="s">
        <v>60</v>
      </c>
      <c r="C220" s="285">
        <v>0.1355925969933065</v>
      </c>
      <c r="D220" s="224">
        <v>3.121835022264469E-2</v>
      </c>
      <c r="E220" s="285">
        <v>3.6406791936131812E-2</v>
      </c>
      <c r="F220" s="224">
        <v>0.1653257062674339</v>
      </c>
      <c r="G220" s="285">
        <v>5.7115294304030235E-2</v>
      </c>
      <c r="H220" s="224">
        <v>0.31662225088973006</v>
      </c>
      <c r="I220" s="285">
        <v>3.0468657172440716E-3</v>
      </c>
      <c r="J220" s="224">
        <v>3.637001454121614E-2</v>
      </c>
      <c r="K220" s="285">
        <v>0.1581937206841727</v>
      </c>
      <c r="L220" s="224">
        <v>6.3457980411793666E-2</v>
      </c>
      <c r="M220" s="285">
        <v>2.6960659503561749E-2</v>
      </c>
      <c r="N220" s="224">
        <v>2.9571854542574078E-2</v>
      </c>
      <c r="O220" s="285">
        <v>3.8203226226243218E-2</v>
      </c>
      <c r="P220" s="224">
        <v>9.3358002478230607E-3</v>
      </c>
      <c r="Q220" s="285">
        <v>1.086347665201229E-2</v>
      </c>
      <c r="R220" s="224">
        <v>0</v>
      </c>
      <c r="S220" s="285">
        <v>0</v>
      </c>
      <c r="T220" s="224">
        <v>2.7472714002002952E-2</v>
      </c>
      <c r="U220" s="285">
        <v>3.5108266992570965E-3</v>
      </c>
      <c r="V220" s="224">
        <v>1.5899150725080485E-3</v>
      </c>
      <c r="W220" s="285">
        <v>7.109353340236167E-3</v>
      </c>
      <c r="X220" s="224">
        <v>0.8644074030066935</v>
      </c>
      <c r="Y220" s="295">
        <v>1</v>
      </c>
    </row>
    <row r="221" spans="2:26" hidden="1" outlineLevel="1" x14ac:dyDescent="0.25">
      <c r="B221" s="43" t="s">
        <v>61</v>
      </c>
      <c r="C221" s="285">
        <v>0.12339387208641121</v>
      </c>
      <c r="D221" s="224">
        <v>2.8450455308731623E-2</v>
      </c>
      <c r="E221" s="285">
        <v>3.3664280889847589E-2</v>
      </c>
      <c r="F221" s="224">
        <v>0.17172253798243906</v>
      </c>
      <c r="G221" s="285">
        <v>3.5778643337489091E-2</v>
      </c>
      <c r="H221" s="224">
        <v>0.33066813319415561</v>
      </c>
      <c r="I221" s="285">
        <v>3.0033557494907642E-3</v>
      </c>
      <c r="J221" s="224">
        <v>3.723360234502017E-2</v>
      </c>
      <c r="K221" s="285">
        <v>0.16458656472164898</v>
      </c>
      <c r="L221" s="224">
        <v>6.3174587071955071E-2</v>
      </c>
      <c r="M221" s="285">
        <v>2.7662908689976267E-2</v>
      </c>
      <c r="N221" s="224">
        <v>3.0583505303258842E-2</v>
      </c>
      <c r="O221" s="285">
        <v>4.3165563656458815E-2</v>
      </c>
      <c r="P221" s="224">
        <v>9.6000598001500341E-3</v>
      </c>
      <c r="Q221" s="285">
        <v>1.1434109044505729E-2</v>
      </c>
      <c r="R221" s="224">
        <v>0</v>
      </c>
      <c r="S221" s="285">
        <v>0</v>
      </c>
      <c r="T221" s="224">
        <v>3.6072304788550405E-2</v>
      </c>
      <c r="U221" s="285">
        <v>3.2916779014418775E-3</v>
      </c>
      <c r="V221" s="224">
        <v>1.6071290321719469E-3</v>
      </c>
      <c r="W221" s="285">
        <v>9.3170769473091275E-3</v>
      </c>
      <c r="X221" s="224">
        <v>0.87660612791358883</v>
      </c>
      <c r="Y221" s="295">
        <v>1</v>
      </c>
    </row>
    <row r="222" spans="2:26" collapsed="1" x14ac:dyDescent="0.25">
      <c r="B222" s="145">
        <v>1998</v>
      </c>
      <c r="C222" s="233">
        <v>0.21462692732538435</v>
      </c>
      <c r="D222" s="233">
        <v>3.2446249214598308E-2</v>
      </c>
      <c r="E222" s="233">
        <v>3.4162683939703134E-2</v>
      </c>
      <c r="F222" s="233">
        <v>0.15357213513855128</v>
      </c>
      <c r="G222" s="233">
        <v>3.8456060553325795E-2</v>
      </c>
      <c r="H222" s="233">
        <v>0.33306573193942468</v>
      </c>
      <c r="I222" s="233">
        <v>5.1815903674489235E-3</v>
      </c>
      <c r="J222" s="233">
        <v>2.7461581721160873E-2</v>
      </c>
      <c r="K222" s="233">
        <v>9.2746552017864109E-2</v>
      </c>
      <c r="L222" s="233">
        <v>3.8744117501589119E-2</v>
      </c>
      <c r="M222" s="233">
        <v>1.6292620063418323E-2</v>
      </c>
      <c r="N222" s="233">
        <v>1.7907158650226507E-2</v>
      </c>
      <c r="O222" s="233">
        <v>1.9802655802630156E-2</v>
      </c>
      <c r="P222" s="233">
        <v>1.0800532699272209E-2</v>
      </c>
      <c r="Q222" s="233">
        <v>9.2615575408637862E-3</v>
      </c>
      <c r="R222" s="233">
        <v>0</v>
      </c>
      <c r="S222" s="233">
        <v>0</v>
      </c>
      <c r="T222" s="233">
        <v>3.4736050075197061E-2</v>
      </c>
      <c r="U222" s="233">
        <v>2.7037968561950104E-3</v>
      </c>
      <c r="V222" s="233">
        <v>2.018688438703863E-3</v>
      </c>
      <c r="W222" s="233">
        <v>8.533629847279442E-3</v>
      </c>
      <c r="X222" s="233">
        <v>0.78537307267461565</v>
      </c>
      <c r="Y222" s="233">
        <v>1</v>
      </c>
    </row>
    <row r="223" spans="2:26" hidden="1" outlineLevel="1" x14ac:dyDescent="0.25">
      <c r="B223" s="43" t="s">
        <v>49</v>
      </c>
      <c r="C223" s="285">
        <v>0.16947432739176474</v>
      </c>
      <c r="D223" s="224">
        <v>2.9035995012289564E-2</v>
      </c>
      <c r="E223" s="285">
        <v>3.6893574313844213E-2</v>
      </c>
      <c r="F223" s="224">
        <v>0.15869434790662695</v>
      </c>
      <c r="G223" s="285">
        <v>3.4228301109516739E-2</v>
      </c>
      <c r="H223" s="224">
        <v>0.3151796156366381</v>
      </c>
      <c r="I223" s="285">
        <v>3.1325254569533494E-3</v>
      </c>
      <c r="J223" s="224">
        <v>2.3663976510206283E-2</v>
      </c>
      <c r="K223" s="285">
        <v>0.16936097033639397</v>
      </c>
      <c r="L223" s="224">
        <v>6.6615241270815528E-2</v>
      </c>
      <c r="M223" s="285">
        <v>3.0794411773650842E-2</v>
      </c>
      <c r="N223" s="224">
        <v>2.8552153922292357E-2</v>
      </c>
      <c r="O223" s="285">
        <v>4.3399163369635237E-2</v>
      </c>
      <c r="P223" s="224">
        <v>7.6778668966985446E-3</v>
      </c>
      <c r="Q223" s="285">
        <v>8.9552073742911725E-3</v>
      </c>
      <c r="R223" s="224">
        <v>0</v>
      </c>
      <c r="S223" s="285">
        <v>0</v>
      </c>
      <c r="T223" s="224">
        <v>2.8966874856575679E-2</v>
      </c>
      <c r="U223" s="285">
        <v>2.267141107415487E-3</v>
      </c>
      <c r="V223" s="224">
        <v>7.7967535645264297E-4</v>
      </c>
      <c r="W223" s="285">
        <v>1.1479475460962318E-2</v>
      </c>
      <c r="X223" s="224">
        <v>0.83052567260823529</v>
      </c>
      <c r="Y223" s="295">
        <v>1</v>
      </c>
    </row>
    <row r="224" spans="2:26" hidden="1" outlineLevel="1" x14ac:dyDescent="0.25">
      <c r="B224" s="43" t="s">
        <v>50</v>
      </c>
      <c r="C224" s="285">
        <v>0.16243968263685021</v>
      </c>
      <c r="D224" s="224">
        <v>2.5479012352250738E-2</v>
      </c>
      <c r="E224" s="285">
        <v>3.2928689107076796E-2</v>
      </c>
      <c r="F224" s="224">
        <v>0.19744171872213689</v>
      </c>
      <c r="G224" s="285">
        <v>2.3866113419265891E-2</v>
      </c>
      <c r="H224" s="224">
        <v>0.3048911293220235</v>
      </c>
      <c r="I224" s="285">
        <v>3.2896750514344419E-3</v>
      </c>
      <c r="J224" s="224">
        <v>1.9109924651536644E-2</v>
      </c>
      <c r="K224" s="285">
        <v>0.16894184780728252</v>
      </c>
      <c r="L224" s="224">
        <v>6.9344007920771E-2</v>
      </c>
      <c r="M224" s="285">
        <v>2.8672871625488063E-2</v>
      </c>
      <c r="N224" s="224">
        <v>2.8505194013643102E-2</v>
      </c>
      <c r="O224" s="285">
        <v>4.2419774247380367E-2</v>
      </c>
      <c r="P224" s="224">
        <v>1.0465212218640959E-2</v>
      </c>
      <c r="Q224" s="285">
        <v>1.0917675615682914E-2</v>
      </c>
      <c r="R224" s="224">
        <v>0</v>
      </c>
      <c r="S224" s="285">
        <v>0</v>
      </c>
      <c r="T224" s="224">
        <v>2.7866422158995638E-2</v>
      </c>
      <c r="U224" s="285">
        <v>1.7699303472523496E-3</v>
      </c>
      <c r="V224" s="224">
        <v>1.0859121529006896E-3</v>
      </c>
      <c r="W224" s="285">
        <v>9.3127613308811585E-3</v>
      </c>
      <c r="X224" s="224">
        <v>0.83756031736314973</v>
      </c>
      <c r="Y224" s="295">
        <v>1</v>
      </c>
    </row>
    <row r="225" spans="2:26" hidden="1" outlineLevel="1" x14ac:dyDescent="0.25">
      <c r="B225" s="43" t="s">
        <v>51</v>
      </c>
      <c r="C225" s="285">
        <v>0.22012872431586844</v>
      </c>
      <c r="D225" s="224">
        <v>3.2544133860474798E-2</v>
      </c>
      <c r="E225" s="285">
        <v>3.2052941945920836E-2</v>
      </c>
      <c r="F225" s="224">
        <v>0.16536883440692582</v>
      </c>
      <c r="G225" s="285">
        <v>3.7133040931769709E-2</v>
      </c>
      <c r="H225" s="224">
        <v>0.35265710800082223</v>
      </c>
      <c r="I225" s="285">
        <v>3.7560164335729675E-3</v>
      </c>
      <c r="J225" s="224">
        <v>2.2896483973529027E-2</v>
      </c>
      <c r="K225" s="285">
        <v>7.1132063886983149E-2</v>
      </c>
      <c r="L225" s="224">
        <v>2.7955226789179895E-2</v>
      </c>
      <c r="M225" s="285">
        <v>1.077418786489019E-2</v>
      </c>
      <c r="N225" s="224">
        <v>1.3502438607684485E-2</v>
      </c>
      <c r="O225" s="285">
        <v>1.8900210625228578E-2</v>
      </c>
      <c r="P225" s="224">
        <v>1.3000568608031522E-2</v>
      </c>
      <c r="Q225" s="285">
        <v>8.4650519622316133E-3</v>
      </c>
      <c r="R225" s="224">
        <v>0</v>
      </c>
      <c r="S225" s="285">
        <v>0</v>
      </c>
      <c r="T225" s="224">
        <v>2.4949345833811622E-2</v>
      </c>
      <c r="U225" s="285">
        <v>1.449550052189141E-3</v>
      </c>
      <c r="V225" s="224">
        <v>1.3667948926718971E-3</v>
      </c>
      <c r="W225" s="285">
        <v>1.2851075416645532E-2</v>
      </c>
      <c r="X225" s="224">
        <v>0.77987127568413162</v>
      </c>
      <c r="Y225" s="295">
        <v>1</v>
      </c>
    </row>
    <row r="226" spans="2:26" hidden="1" outlineLevel="1" x14ac:dyDescent="0.25">
      <c r="B226" s="43" t="s">
        <v>52</v>
      </c>
      <c r="C226" s="285">
        <v>0.29757527358250474</v>
      </c>
      <c r="D226" s="224">
        <v>2.7889180437205466E-2</v>
      </c>
      <c r="E226" s="285">
        <v>2.5701105445908038E-2</v>
      </c>
      <c r="F226" s="224">
        <v>0.14098457524140492</v>
      </c>
      <c r="G226" s="285">
        <v>3.5965751360965095E-2</v>
      </c>
      <c r="H226" s="224">
        <v>0.35318689612201737</v>
      </c>
      <c r="I226" s="285">
        <v>4.6715986110989222E-3</v>
      </c>
      <c r="J226" s="224">
        <v>3.6533246746408544E-2</v>
      </c>
      <c r="K226" s="285">
        <v>1.0235393575601208E-2</v>
      </c>
      <c r="L226" s="224">
        <v>3.2265330419800325E-3</v>
      </c>
      <c r="M226" s="285">
        <v>2.4484208124544759E-3</v>
      </c>
      <c r="N226" s="224">
        <v>3.6419162622530737E-3</v>
      </c>
      <c r="O226" s="285">
        <v>9.1852345891362658E-4</v>
      </c>
      <c r="P226" s="224">
        <v>9.3987766671639571E-3</v>
      </c>
      <c r="Q226" s="285">
        <v>7.0907670840975505E-3</v>
      </c>
      <c r="R226" s="224">
        <v>0</v>
      </c>
      <c r="S226" s="285">
        <v>0</v>
      </c>
      <c r="T226" s="224">
        <v>3.259880708959699E-2</v>
      </c>
      <c r="U226" s="285">
        <v>2.9661872208229852E-3</v>
      </c>
      <c r="V226" s="224">
        <v>1.8721497251742707E-3</v>
      </c>
      <c r="W226" s="285">
        <v>1.2932459273430393E-2</v>
      </c>
      <c r="X226" s="224">
        <v>0.7024247264174952</v>
      </c>
      <c r="Y226" s="295">
        <v>1</v>
      </c>
    </row>
    <row r="227" spans="2:26" hidden="1" outlineLevel="1" x14ac:dyDescent="0.25">
      <c r="B227" s="43" t="s">
        <v>53</v>
      </c>
      <c r="C227" s="285">
        <v>0.3187421793979171</v>
      </c>
      <c r="D227" s="224">
        <v>2.2384571564899435E-2</v>
      </c>
      <c r="E227" s="285">
        <v>3.2850180391163997E-2</v>
      </c>
      <c r="F227" s="224">
        <v>0.12790975086057052</v>
      </c>
      <c r="G227" s="285">
        <v>5.0930682078223065E-2</v>
      </c>
      <c r="H227" s="224">
        <v>0.32018823002429558</v>
      </c>
      <c r="I227" s="285">
        <v>5.4652923505382521E-3</v>
      </c>
      <c r="J227" s="224">
        <v>4.7098891361186446E-2</v>
      </c>
      <c r="K227" s="285">
        <v>6.9965479801545379E-3</v>
      </c>
      <c r="L227" s="224">
        <v>2.0887397936578266E-3</v>
      </c>
      <c r="M227" s="285">
        <v>1.9305019305019305E-3</v>
      </c>
      <c r="N227" s="224">
        <v>2.4685106652319769E-3</v>
      </c>
      <c r="O227" s="285">
        <v>5.0879559076280384E-4</v>
      </c>
      <c r="P227" s="224">
        <v>8.8564514794022987E-3</v>
      </c>
      <c r="Q227" s="285">
        <v>7.4590894263025414E-3</v>
      </c>
      <c r="R227" s="224">
        <v>0</v>
      </c>
      <c r="S227" s="285">
        <v>0</v>
      </c>
      <c r="T227" s="224">
        <v>3.8400677744940041E-2</v>
      </c>
      <c r="U227" s="285">
        <v>9.1534517764025962E-4</v>
      </c>
      <c r="V227" s="224">
        <v>1.4825670563375481E-3</v>
      </c>
      <c r="W227" s="285">
        <v>1.0071231382706793E-2</v>
      </c>
      <c r="X227" s="224">
        <v>0.68125782060208284</v>
      </c>
      <c r="Y227" s="295">
        <v>1</v>
      </c>
    </row>
    <row r="228" spans="2:26" hidden="1" outlineLevel="1" x14ac:dyDescent="0.25">
      <c r="B228" s="43" t="s">
        <v>54</v>
      </c>
      <c r="C228" s="285">
        <v>0.28468109892243471</v>
      </c>
      <c r="D228" s="224">
        <v>3.2775230274616401E-2</v>
      </c>
      <c r="E228" s="285">
        <v>4.2009056802023791E-2</v>
      </c>
      <c r="F228" s="224">
        <v>0.12826852904058431</v>
      </c>
      <c r="G228" s="285">
        <v>4.3319609175579754E-2</v>
      </c>
      <c r="H228" s="224">
        <v>0.35045997818601277</v>
      </c>
      <c r="I228" s="285">
        <v>4.8995814227059623E-3</v>
      </c>
      <c r="J228" s="224">
        <v>3.1744490826133384E-2</v>
      </c>
      <c r="K228" s="285">
        <v>1.1632223028032686E-2</v>
      </c>
      <c r="L228" s="224">
        <v>4.0858397528509508E-3</v>
      </c>
      <c r="M228" s="285">
        <v>3.2235591061975707E-3</v>
      </c>
      <c r="N228" s="224">
        <v>3.7746192545555259E-3</v>
      </c>
      <c r="O228" s="285">
        <v>5.4820491442863909E-4</v>
      </c>
      <c r="P228" s="224">
        <v>1.0955532586784835E-2</v>
      </c>
      <c r="Q228" s="285">
        <v>7.3864901751400491E-3</v>
      </c>
      <c r="R228" s="224">
        <v>0</v>
      </c>
      <c r="S228" s="285">
        <v>0</v>
      </c>
      <c r="T228" s="224">
        <v>3.5984513211167392E-2</v>
      </c>
      <c r="U228" s="285">
        <v>1.4761559414562834E-3</v>
      </c>
      <c r="V228" s="224">
        <v>1.8844543933484469E-3</v>
      </c>
      <c r="W228" s="285">
        <v>1.2277505896058064E-2</v>
      </c>
      <c r="X228" s="224">
        <v>0.71531890107756524</v>
      </c>
      <c r="Y228" s="295">
        <v>1</v>
      </c>
    </row>
    <row r="229" spans="2:26" hidden="1" outlineLevel="1" x14ac:dyDescent="0.25">
      <c r="B229" s="43" t="s">
        <v>55</v>
      </c>
      <c r="C229" s="285">
        <v>0.28486515885685226</v>
      </c>
      <c r="D229" s="224">
        <v>2.9733566897876727E-2</v>
      </c>
      <c r="E229" s="285">
        <v>3.5723367284953449E-2</v>
      </c>
      <c r="F229" s="224">
        <v>0.11444898074505205</v>
      </c>
      <c r="G229" s="285">
        <v>3.93751677567915E-2</v>
      </c>
      <c r="H229" s="224">
        <v>0.38932289827228161</v>
      </c>
      <c r="I229" s="285">
        <v>8.4973229547798332E-3</v>
      </c>
      <c r="J229" s="224">
        <v>3.0694195261841865E-2</v>
      </c>
      <c r="K229" s="285">
        <v>1.0026558548886094E-2</v>
      </c>
      <c r="L229" s="224">
        <v>3.8531086216395667E-3</v>
      </c>
      <c r="M229" s="285">
        <v>1.8930029525195304E-3</v>
      </c>
      <c r="N229" s="224">
        <v>3.5599757017531469E-3</v>
      </c>
      <c r="O229" s="285">
        <v>7.2047127297385108E-4</v>
      </c>
      <c r="P229" s="224">
        <v>9.5391809230508419E-3</v>
      </c>
      <c r="Q229" s="285">
        <v>7.7874468475850082E-3</v>
      </c>
      <c r="R229" s="224">
        <v>0</v>
      </c>
      <c r="S229" s="285">
        <v>0</v>
      </c>
      <c r="T229" s="224">
        <v>2.6943506576066228E-2</v>
      </c>
      <c r="U229" s="285">
        <v>1.7835195728029159E-3</v>
      </c>
      <c r="V229" s="224">
        <v>2.0024863322361452E-3</v>
      </c>
      <c r="W229" s="285">
        <v>8.9529150832780031E-3</v>
      </c>
      <c r="X229" s="224">
        <v>0.71513484114314774</v>
      </c>
      <c r="Y229" s="295">
        <v>1</v>
      </c>
    </row>
    <row r="230" spans="2:26" hidden="1" outlineLevel="1" x14ac:dyDescent="0.25">
      <c r="B230" s="43" t="s">
        <v>56</v>
      </c>
      <c r="C230" s="285">
        <v>0.25058167471738196</v>
      </c>
      <c r="D230" s="224">
        <v>2.8141675728990161E-2</v>
      </c>
      <c r="E230" s="285">
        <v>2.6036266154118509E-2</v>
      </c>
      <c r="F230" s="224">
        <v>0.1733200981259958</v>
      </c>
      <c r="G230" s="285">
        <v>5.3444525935105333E-2</v>
      </c>
      <c r="H230" s="224">
        <v>0.38786006929516198</v>
      </c>
      <c r="I230" s="285">
        <v>5.7851344174401258E-3</v>
      </c>
      <c r="J230" s="224">
        <v>1.9599908955261626E-2</v>
      </c>
      <c r="K230" s="285">
        <v>4.1981740471915231E-3</v>
      </c>
      <c r="L230" s="224">
        <v>3.0032118560481525E-3</v>
      </c>
      <c r="M230" s="285">
        <v>3.7935307655345083E-4</v>
      </c>
      <c r="N230" s="224">
        <v>1.9916036519056169E-4</v>
      </c>
      <c r="O230" s="285">
        <v>6.1644874939935758E-4</v>
      </c>
      <c r="P230" s="224">
        <v>9.5438911509572351E-3</v>
      </c>
      <c r="Q230" s="285">
        <v>8.895829645178422E-3</v>
      </c>
      <c r="R230" s="224">
        <v>0</v>
      </c>
      <c r="S230" s="285">
        <v>0</v>
      </c>
      <c r="T230" s="224">
        <v>2.0523001441541691E-2</v>
      </c>
      <c r="U230" s="285">
        <v>1.5521863382312031E-3</v>
      </c>
      <c r="V230" s="224">
        <v>1.239220050074606E-3</v>
      </c>
      <c r="W230" s="285">
        <v>9.0380870488859667E-3</v>
      </c>
      <c r="X230" s="224">
        <v>0.74941832528261809</v>
      </c>
      <c r="Y230" s="295">
        <v>1</v>
      </c>
    </row>
    <row r="231" spans="2:26" s="222" customFormat="1" ht="15" customHeight="1" collapsed="1" x14ac:dyDescent="0.25">
      <c r="B231" s="30" t="s">
        <v>79</v>
      </c>
      <c r="C231" s="296">
        <v>0.18037157646524765</v>
      </c>
      <c r="D231" s="296">
        <v>2.7188493014223748E-2</v>
      </c>
      <c r="E231" s="296">
        <v>3.567364193483305E-2</v>
      </c>
      <c r="F231" s="296">
        <v>0.17537655729849691</v>
      </c>
      <c r="G231" s="296">
        <v>5.1018470064561686E-2</v>
      </c>
      <c r="H231" s="296">
        <v>0.30564977806920207</v>
      </c>
      <c r="I231" s="296">
        <v>3.1130207807928984E-3</v>
      </c>
      <c r="J231" s="296">
        <v>2.9992181983254311E-2</v>
      </c>
      <c r="K231" s="296">
        <v>0.13601772924442651</v>
      </c>
      <c r="L231" s="296">
        <v>4.7771077120952285E-2</v>
      </c>
      <c r="M231" s="296">
        <v>2.798487465953798E-2</v>
      </c>
      <c r="N231" s="296">
        <v>2.3642801750226976E-2</v>
      </c>
      <c r="O231" s="296">
        <v>3.661897571370927E-2</v>
      </c>
      <c r="P231" s="296">
        <v>1.060949006355291E-2</v>
      </c>
      <c r="Q231" s="296">
        <v>1.0819914506203974E-2</v>
      </c>
      <c r="R231" s="296">
        <v>0</v>
      </c>
      <c r="S231" s="296">
        <v>0</v>
      </c>
      <c r="T231" s="296">
        <v>2.2468523025320288E-2</v>
      </c>
      <c r="U231" s="296">
        <v>2.676015711691718E-3</v>
      </c>
      <c r="V231" s="296">
        <v>1.4024355644103703E-3</v>
      </c>
      <c r="W231" s="296">
        <v>7.1796504589932411E-3</v>
      </c>
      <c r="X231" s="296">
        <v>0.81962842353475229</v>
      </c>
      <c r="Y231" s="296">
        <v>1</v>
      </c>
      <c r="Z231"/>
    </row>
    <row r="232" spans="2:26" hidden="1" outlineLevel="1" x14ac:dyDescent="0.25">
      <c r="B232" s="43" t="s">
        <v>58</v>
      </c>
      <c r="C232" s="285">
        <v>0.22971224116930572</v>
      </c>
      <c r="D232" s="224">
        <v>2.7985336831256442E-2</v>
      </c>
      <c r="E232" s="285">
        <v>3.5220298885037006E-2</v>
      </c>
      <c r="F232" s="224">
        <v>0.1700055045441769</v>
      </c>
      <c r="G232" s="285">
        <v>7.8984353040382274E-2</v>
      </c>
      <c r="H232" s="224">
        <v>0.31340180830132108</v>
      </c>
      <c r="I232" s="285">
        <v>2.5941628408132672E-3</v>
      </c>
      <c r="J232" s="224">
        <v>2.9042326431181487E-2</v>
      </c>
      <c r="K232" s="285">
        <v>5.3238897217277238E-2</v>
      </c>
      <c r="L232" s="224">
        <v>2.3496790967862832E-2</v>
      </c>
      <c r="M232" s="285">
        <v>1.1246252225241263E-2</v>
      </c>
      <c r="N232" s="224">
        <v>9.023938911271432E-3</v>
      </c>
      <c r="O232" s="285">
        <v>9.4719151129017149E-3</v>
      </c>
      <c r="P232" s="224">
        <v>9.2845263749648643E-3</v>
      </c>
      <c r="Q232" s="285">
        <v>9.4016443361753955E-3</v>
      </c>
      <c r="R232" s="224">
        <v>0</v>
      </c>
      <c r="S232" s="285">
        <v>0</v>
      </c>
      <c r="T232" s="224">
        <v>2.7660334488897216E-2</v>
      </c>
      <c r="U232" s="285">
        <v>1.5547409350698024E-3</v>
      </c>
      <c r="V232" s="224">
        <v>1.645507355007964E-3</v>
      </c>
      <c r="W232" s="285">
        <v>9.7764218120490951E-3</v>
      </c>
      <c r="X232" s="224">
        <v>0.77028775883069422</v>
      </c>
      <c r="Y232" s="295">
        <v>1</v>
      </c>
    </row>
    <row r="233" spans="2:26" hidden="1" outlineLevel="1" x14ac:dyDescent="0.25">
      <c r="B233" s="43" t="s">
        <v>59</v>
      </c>
      <c r="C233" s="285">
        <v>0.20835482594738608</v>
      </c>
      <c r="D233" s="224">
        <v>2.7316069130262768E-2</v>
      </c>
      <c r="E233" s="285">
        <v>3.0628853020567805E-2</v>
      </c>
      <c r="F233" s="224">
        <v>0.17840455526564872</v>
      </c>
      <c r="G233" s="285">
        <v>4.9200975556011842E-2</v>
      </c>
      <c r="H233" s="224">
        <v>0.26210555836559313</v>
      </c>
      <c r="I233" s="285">
        <v>2.3888101521927474E-3</v>
      </c>
      <c r="J233" s="224">
        <v>3.0055438424286738E-2</v>
      </c>
      <c r="K233" s="285">
        <v>0.1575062224247675</v>
      </c>
      <c r="L233" s="224">
        <v>5.2005448690661607E-2</v>
      </c>
      <c r="M233" s="285">
        <v>3.2529384368067064E-2</v>
      </c>
      <c r="N233" s="224">
        <v>2.913146468617445E-2</v>
      </c>
      <c r="O233" s="285">
        <v>4.3839924679864382E-2</v>
      </c>
      <c r="P233" s="224">
        <v>1.0103615266349827E-2</v>
      </c>
      <c r="Q233" s="285">
        <v>1.1548419729468502E-2</v>
      </c>
      <c r="R233" s="224">
        <v>0</v>
      </c>
      <c r="S233" s="285">
        <v>0</v>
      </c>
      <c r="T233" s="224">
        <v>2.1722146824184576E-2</v>
      </c>
      <c r="U233" s="285">
        <v>1.9656351881250597E-3</v>
      </c>
      <c r="V233" s="224">
        <v>1.4322844937675592E-3</v>
      </c>
      <c r="W233" s="285">
        <v>6.7532714679914467E-3</v>
      </c>
      <c r="X233" s="224">
        <v>0.79164517405261392</v>
      </c>
      <c r="Y233" s="295">
        <v>1</v>
      </c>
    </row>
    <row r="234" spans="2:26" hidden="1" outlineLevel="1" x14ac:dyDescent="0.25">
      <c r="B234" s="43" t="s">
        <v>60</v>
      </c>
      <c r="C234" s="285">
        <v>0.13526571395894413</v>
      </c>
      <c r="D234" s="224">
        <v>2.9524083160616704E-2</v>
      </c>
      <c r="E234" s="285">
        <v>3.4361078644413887E-2</v>
      </c>
      <c r="F234" s="224">
        <v>0.16323046581884421</v>
      </c>
      <c r="G234" s="285">
        <v>5.9703699157849517E-2</v>
      </c>
      <c r="H234" s="224">
        <v>0.33221009408988333</v>
      </c>
      <c r="I234" s="285">
        <v>4.7226259250684128E-3</v>
      </c>
      <c r="J234" s="224">
        <v>3.8587173314513494E-2</v>
      </c>
      <c r="K234" s="285">
        <v>0.15434590375662158</v>
      </c>
      <c r="L234" s="224">
        <v>5.5884871696881618E-2</v>
      </c>
      <c r="M234" s="285">
        <v>2.8268807516032661E-2</v>
      </c>
      <c r="N234" s="224">
        <v>3.0182405498665223E-2</v>
      </c>
      <c r="O234" s="285">
        <v>4.0009819045042076E-2</v>
      </c>
      <c r="P234" s="224">
        <v>9.6572539589999083E-3</v>
      </c>
      <c r="Q234" s="285">
        <v>1.1116163208149808E-2</v>
      </c>
      <c r="R234" s="224">
        <v>0</v>
      </c>
      <c r="S234" s="285">
        <v>0</v>
      </c>
      <c r="T234" s="224">
        <v>1.764917556285165E-2</v>
      </c>
      <c r="U234" s="285">
        <v>1.8187549339306586E-3</v>
      </c>
      <c r="V234" s="224">
        <v>1.723911885228753E-3</v>
      </c>
      <c r="W234" s="285">
        <v>5.662687907790241E-3</v>
      </c>
      <c r="X234" s="224">
        <v>0.86473428604105584</v>
      </c>
      <c r="Y234" s="295">
        <v>1</v>
      </c>
    </row>
    <row r="235" spans="2:26" hidden="1" outlineLevel="1" x14ac:dyDescent="0.25">
      <c r="B235" s="43" t="s">
        <v>61</v>
      </c>
      <c r="C235" s="285">
        <v>0.12414281374102125</v>
      </c>
      <c r="D235" s="224">
        <v>2.5159501746923895E-2</v>
      </c>
      <c r="E235" s="285">
        <v>3.8364510318786488E-2</v>
      </c>
      <c r="F235" s="224">
        <v>0.18931338295609904</v>
      </c>
      <c r="G235" s="285">
        <v>5.2006249864369261E-2</v>
      </c>
      <c r="H235" s="224">
        <v>0.30352802673553092</v>
      </c>
      <c r="I235" s="285">
        <v>1.8337275666760705E-3</v>
      </c>
      <c r="J235" s="224">
        <v>4.4644213450228946E-2</v>
      </c>
      <c r="K235" s="285">
        <v>0.15857403268158243</v>
      </c>
      <c r="L235" s="224">
        <v>5.4919598098999586E-2</v>
      </c>
      <c r="M235" s="285">
        <v>2.953494932835659E-2</v>
      </c>
      <c r="N235" s="224">
        <v>2.5425337991797053E-2</v>
      </c>
      <c r="O235" s="285">
        <v>4.8694147262429203E-2</v>
      </c>
      <c r="P235" s="224">
        <v>1.016145482953929E-2</v>
      </c>
      <c r="Q235" s="285">
        <v>1.2212191575703652E-2</v>
      </c>
      <c r="R235" s="224">
        <v>0</v>
      </c>
      <c r="S235" s="285">
        <v>0</v>
      </c>
      <c r="T235" s="224">
        <v>2.6331351316160673E-2</v>
      </c>
      <c r="U235" s="285">
        <v>3.2252989301447452E-3</v>
      </c>
      <c r="V235" s="224">
        <v>1.3780082897506564E-3</v>
      </c>
      <c r="W235" s="285">
        <v>8.7237690154293532E-3</v>
      </c>
      <c r="X235" s="224">
        <v>0.87585718625897879</v>
      </c>
      <c r="Y235" s="295">
        <v>1</v>
      </c>
    </row>
    <row r="236" spans="2:26" collapsed="1" x14ac:dyDescent="0.25">
      <c r="B236" s="145">
        <v>1997</v>
      </c>
      <c r="C236" s="233">
        <v>0.22253915405432353</v>
      </c>
      <c r="D236" s="233">
        <v>2.8050062827227575E-2</v>
      </c>
      <c r="E236" s="233">
        <v>3.3576897327396757E-2</v>
      </c>
      <c r="F236" s="233">
        <v>0.15973340986400317</v>
      </c>
      <c r="G236" s="233">
        <v>4.6446145938974573E-2</v>
      </c>
      <c r="H236" s="233">
        <v>0.32955747261043455</v>
      </c>
      <c r="I236" s="233">
        <v>4.1516642968779738E-3</v>
      </c>
      <c r="J236" s="233">
        <v>3.137835301359361E-2</v>
      </c>
      <c r="K236" s="233">
        <v>8.4267413043077222E-2</v>
      </c>
      <c r="L236" s="233">
        <v>3.1554189855685359E-2</v>
      </c>
      <c r="M236" s="233">
        <v>1.5695948443610431E-2</v>
      </c>
      <c r="N236" s="233">
        <v>1.5331664946049848E-2</v>
      </c>
      <c r="O236" s="233">
        <v>2.1685609797731587E-2</v>
      </c>
      <c r="P236" s="233">
        <v>9.9012721667092046E-3</v>
      </c>
      <c r="Q236" s="233">
        <v>9.3209872363001975E-3</v>
      </c>
      <c r="R236" s="233">
        <v>0</v>
      </c>
      <c r="S236" s="233">
        <v>0</v>
      </c>
      <c r="T236" s="233">
        <v>2.7576027250273739E-2</v>
      </c>
      <c r="U236" s="233">
        <v>1.8886698258141093E-3</v>
      </c>
      <c r="V236" s="233">
        <v>1.4781503458708349E-3</v>
      </c>
      <c r="W236" s="233">
        <v>9.8073991115685925E-3</v>
      </c>
      <c r="X236" s="233">
        <v>0.77746084594567644</v>
      </c>
      <c r="Y236" s="233">
        <v>1</v>
      </c>
    </row>
    <row r="237" spans="2:26" hidden="1" outlineLevel="1" x14ac:dyDescent="0.25">
      <c r="B237" s="43" t="s">
        <v>49</v>
      </c>
      <c r="C237" s="285">
        <v>0.16105029225178441</v>
      </c>
      <c r="D237" s="224">
        <v>2.7033998718740966E-2</v>
      </c>
      <c r="E237" s="285">
        <v>4.200942235626938E-2</v>
      </c>
      <c r="F237" s="224">
        <v>0.17414067770665972</v>
      </c>
      <c r="G237" s="285">
        <v>3.7159346671277689E-2</v>
      </c>
      <c r="H237" s="224">
        <v>0.29440327911604464</v>
      </c>
      <c r="I237" s="285">
        <v>2.0664553912092022E-3</v>
      </c>
      <c r="J237" s="224">
        <v>2.6107070168774695E-2</v>
      </c>
      <c r="K237" s="285">
        <v>0.17573091292540918</v>
      </c>
      <c r="L237" s="224">
        <v>6.1486260481095761E-2</v>
      </c>
      <c r="M237" s="285">
        <v>3.6136040229265996E-2</v>
      </c>
      <c r="N237" s="224">
        <v>3.1991790871312833E-2</v>
      </c>
      <c r="O237" s="285">
        <v>4.6116821343734585E-2</v>
      </c>
      <c r="P237" s="224">
        <v>1.0777316045785168E-2</v>
      </c>
      <c r="Q237" s="285">
        <v>1.4399990929139572E-2</v>
      </c>
      <c r="R237" s="224">
        <v>0</v>
      </c>
      <c r="S237" s="285">
        <v>0</v>
      </c>
      <c r="T237" s="224">
        <v>2.4196520191168382E-2</v>
      </c>
      <c r="U237" s="285">
        <v>1.5930698626331573E-3</v>
      </c>
      <c r="V237" s="224">
        <v>1.1650386361961346E-3</v>
      </c>
      <c r="W237" s="285">
        <v>7.8803099966551198E-3</v>
      </c>
      <c r="X237" s="224">
        <v>0.83894970774821565</v>
      </c>
      <c r="Y237" s="295">
        <v>1</v>
      </c>
    </row>
    <row r="238" spans="2:26" hidden="1" outlineLevel="1" x14ac:dyDescent="0.25">
      <c r="B238" s="43" t="s">
        <v>50</v>
      </c>
      <c r="C238" s="285">
        <v>0.16750378312244438</v>
      </c>
      <c r="D238" s="224">
        <v>2.6052566620517938E-2</v>
      </c>
      <c r="E238" s="285">
        <v>3.3369286411882762E-2</v>
      </c>
      <c r="F238" s="224">
        <v>0.18337143286433347</v>
      </c>
      <c r="G238" s="285">
        <v>3.237923521899181E-2</v>
      </c>
      <c r="H238" s="224">
        <v>0.31326131985361194</v>
      </c>
      <c r="I238" s="285">
        <v>2.4067098103609259E-3</v>
      </c>
      <c r="J238" s="224">
        <v>1.7638473013726563E-2</v>
      </c>
      <c r="K238" s="285">
        <v>0.16297208538587848</v>
      </c>
      <c r="L238" s="224">
        <v>5.2617598763643386E-2</v>
      </c>
      <c r="M238" s="285">
        <v>4.2129495476351461E-2</v>
      </c>
      <c r="N238" s="224">
        <v>2.4244180430793006E-2</v>
      </c>
      <c r="O238" s="285">
        <v>4.3980810715090635E-2</v>
      </c>
      <c r="P238" s="224">
        <v>1.1617673889479164E-2</v>
      </c>
      <c r="Q238" s="285">
        <v>9.9192933878532261E-3</v>
      </c>
      <c r="R238" s="224">
        <v>0</v>
      </c>
      <c r="S238" s="285">
        <v>0</v>
      </c>
      <c r="T238" s="224">
        <v>2.455004990501948E-2</v>
      </c>
      <c r="U238" s="285">
        <v>7.2093971688292173E-3</v>
      </c>
      <c r="V238" s="224">
        <v>1.0598108975390923E-3</v>
      </c>
      <c r="W238" s="285">
        <v>6.3642315163613336E-3</v>
      </c>
      <c r="X238" s="224">
        <v>0.83249621687755559</v>
      </c>
      <c r="Y238" s="295">
        <v>1</v>
      </c>
    </row>
    <row r="239" spans="2:26" hidden="1" outlineLevel="1" x14ac:dyDescent="0.25">
      <c r="B239" s="43" t="s">
        <v>51</v>
      </c>
      <c r="C239" s="285">
        <v>0.23988042148810751</v>
      </c>
      <c r="D239" s="224">
        <v>2.7378714676257739E-2</v>
      </c>
      <c r="E239" s="285">
        <v>3.6463311534561851E-2</v>
      </c>
      <c r="F239" s="224">
        <v>0.1675261251158453</v>
      </c>
      <c r="G239" s="285">
        <v>4.9661688102286695E-2</v>
      </c>
      <c r="H239" s="224">
        <v>0.3263743830056739</v>
      </c>
      <c r="I239" s="285">
        <v>5.9992620762385641E-3</v>
      </c>
      <c r="J239" s="224">
        <v>2.357579261437092E-2</v>
      </c>
      <c r="K239" s="285">
        <v>8.0087969809040441E-2</v>
      </c>
      <c r="L239" s="224">
        <v>3.1533167348907203E-2</v>
      </c>
      <c r="M239" s="285">
        <v>1.3695167761447261E-2</v>
      </c>
      <c r="N239" s="224">
        <v>1.3852049191043813E-2</v>
      </c>
      <c r="O239" s="285">
        <v>2.100758550764216E-2</v>
      </c>
      <c r="P239" s="224">
        <v>1.2719016643957595E-2</v>
      </c>
      <c r="Q239" s="285">
        <v>6.888256843952366E-3</v>
      </c>
      <c r="R239" s="224">
        <v>0</v>
      </c>
      <c r="S239" s="285">
        <v>0</v>
      </c>
      <c r="T239" s="224">
        <v>1.5040280759654745E-2</v>
      </c>
      <c r="U239" s="285">
        <v>1.1185064887902407E-3</v>
      </c>
      <c r="V239" s="224">
        <v>1.4322693479833473E-3</v>
      </c>
      <c r="W239" s="285">
        <v>5.188708023323039E-3</v>
      </c>
      <c r="X239" s="224">
        <v>0.76011957851189249</v>
      </c>
      <c r="Y239" s="295">
        <v>1</v>
      </c>
    </row>
    <row r="240" spans="2:26" hidden="1" outlineLevel="1" x14ac:dyDescent="0.25">
      <c r="B240" s="43" t="s">
        <v>52</v>
      </c>
      <c r="C240" s="285">
        <v>0.3305728434194577</v>
      </c>
      <c r="D240" s="224">
        <v>2.5132569291533419E-2</v>
      </c>
      <c r="E240" s="285">
        <v>2.8615547488465766E-2</v>
      </c>
      <c r="F240" s="224">
        <v>0.1484368882471411</v>
      </c>
      <c r="G240" s="285">
        <v>5.4719090917633204E-2</v>
      </c>
      <c r="H240" s="224">
        <v>0.31751793953023644</v>
      </c>
      <c r="I240" s="285">
        <v>7.4326504148565309E-3</v>
      </c>
      <c r="J240" s="224">
        <v>3.3273091174471525E-2</v>
      </c>
      <c r="K240" s="285">
        <v>6.8312728844509459E-3</v>
      </c>
      <c r="L240" s="224">
        <v>3.5456216896829298E-3</v>
      </c>
      <c r="M240" s="285">
        <v>2.6529519179871392E-3</v>
      </c>
      <c r="N240" s="224">
        <v>4.6356184635430535E-4</v>
      </c>
      <c r="O240" s="285">
        <v>1.6913743042657085E-4</v>
      </c>
      <c r="P240" s="224">
        <v>1.0445802416159515E-2</v>
      </c>
      <c r="Q240" s="285">
        <v>7.9525914046863592E-3</v>
      </c>
      <c r="R240" s="224">
        <v>0</v>
      </c>
      <c r="S240" s="285">
        <v>0</v>
      </c>
      <c r="T240" s="224">
        <v>1.7674861479576656E-2</v>
      </c>
      <c r="U240" s="285">
        <v>1.3217776970372761E-3</v>
      </c>
      <c r="V240" s="224">
        <v>1.9450804499055649E-3</v>
      </c>
      <c r="W240" s="285">
        <v>7.9118731343984817E-3</v>
      </c>
      <c r="X240" s="224">
        <v>0.6694271565805423</v>
      </c>
      <c r="Y240" s="295">
        <v>1</v>
      </c>
    </row>
    <row r="241" spans="2:26" hidden="1" outlineLevel="1" x14ac:dyDescent="0.25">
      <c r="B241" s="43" t="s">
        <v>53</v>
      </c>
      <c r="C241" s="285">
        <v>0.32667592590124256</v>
      </c>
      <c r="D241" s="224">
        <v>2.0326774560741733E-2</v>
      </c>
      <c r="E241" s="285">
        <v>3.0531481841859026E-2</v>
      </c>
      <c r="F241" s="224">
        <v>0.12761482295046131</v>
      </c>
      <c r="G241" s="285">
        <v>6.6413237328755259E-2</v>
      </c>
      <c r="H241" s="224">
        <v>0.30416585581718963</v>
      </c>
      <c r="I241" s="285">
        <v>1.0135396312123289E-2</v>
      </c>
      <c r="J241" s="224">
        <v>5.1012873179587387E-2</v>
      </c>
      <c r="K241" s="285">
        <v>5.6701704250095306E-3</v>
      </c>
      <c r="L241" s="224">
        <v>2.8550787612530355E-3</v>
      </c>
      <c r="M241" s="285">
        <v>2.5005264967837043E-3</v>
      </c>
      <c r="N241" s="224">
        <v>2.8257548897555723E-4</v>
      </c>
      <c r="O241" s="285">
        <v>3.1989677997232895E-5</v>
      </c>
      <c r="P241" s="224">
        <v>7.3123072288674854E-3</v>
      </c>
      <c r="Q241" s="285">
        <v>1.06658918055774E-2</v>
      </c>
      <c r="R241" s="224">
        <v>0</v>
      </c>
      <c r="S241" s="285">
        <v>0</v>
      </c>
      <c r="T241" s="224">
        <v>2.768973211310484E-2</v>
      </c>
      <c r="U241" s="285">
        <v>1.1036438909045349E-3</v>
      </c>
      <c r="V241" s="224">
        <v>1.6288077713591082E-3</v>
      </c>
      <c r="W241" s="285">
        <v>8.8718040312325882E-3</v>
      </c>
      <c r="X241" s="224">
        <v>0.6733240740987575</v>
      </c>
      <c r="Y241" s="295">
        <v>1</v>
      </c>
    </row>
    <row r="242" spans="2:26" hidden="1" outlineLevel="1" x14ac:dyDescent="0.25">
      <c r="B242" s="43" t="s">
        <v>54</v>
      </c>
      <c r="C242" s="285">
        <v>0.29412638714769929</v>
      </c>
      <c r="D242" s="224">
        <v>3.1818111467087649E-2</v>
      </c>
      <c r="E242" s="285">
        <v>3.9367909489096284E-2</v>
      </c>
      <c r="F242" s="224">
        <v>0.14833077958861493</v>
      </c>
      <c r="G242" s="285">
        <v>5.5015399854513938E-2</v>
      </c>
      <c r="H242" s="224">
        <v>0.315407593134296</v>
      </c>
      <c r="I242" s="285">
        <v>8.3979508133289991E-3</v>
      </c>
      <c r="J242" s="224">
        <v>3.6027920942254418E-2</v>
      </c>
      <c r="K242" s="285">
        <v>9.2213400195013239E-3</v>
      </c>
      <c r="L242" s="224">
        <v>4.4295862933556203E-3</v>
      </c>
      <c r="M242" s="285">
        <v>4.1943322344492424E-3</v>
      </c>
      <c r="N242" s="224">
        <v>4.519354289517265E-4</v>
      </c>
      <c r="O242" s="285">
        <v>1.4548606274473387E-4</v>
      </c>
      <c r="P242" s="224">
        <v>1.0360464936311155E-2</v>
      </c>
      <c r="Q242" s="285">
        <v>9.3111080156629677E-3</v>
      </c>
      <c r="R242" s="224">
        <v>0</v>
      </c>
      <c r="S242" s="285">
        <v>0</v>
      </c>
      <c r="T242" s="224">
        <v>2.6311309219792297E-2</v>
      </c>
      <c r="U242" s="285">
        <v>3.733110461067001E-3</v>
      </c>
      <c r="V242" s="224">
        <v>1.8603643342464905E-3</v>
      </c>
      <c r="W242" s="285">
        <v>1.0357369488167649E-2</v>
      </c>
      <c r="X242" s="224">
        <v>0.70587361285230066</v>
      </c>
      <c r="Y242" s="295">
        <v>1</v>
      </c>
    </row>
    <row r="243" spans="2:26" hidden="1" outlineLevel="1" x14ac:dyDescent="0.25">
      <c r="B243" s="43" t="s">
        <v>55</v>
      </c>
      <c r="C243" s="285">
        <v>0.30220558114799456</v>
      </c>
      <c r="D243" s="224">
        <v>1.9694998814203685E-2</v>
      </c>
      <c r="E243" s="285">
        <v>3.0629478177754462E-2</v>
      </c>
      <c r="F243" s="224">
        <v>0.14951454217482232</v>
      </c>
      <c r="G243" s="285">
        <v>5.7266775424551011E-2</v>
      </c>
      <c r="H243" s="224">
        <v>0.34332756006238008</v>
      </c>
      <c r="I243" s="285">
        <v>1.1944202893343012E-2</v>
      </c>
      <c r="J243" s="224">
        <v>3.3313689838803569E-2</v>
      </c>
      <c r="K243" s="285">
        <v>4.3874463696666113E-3</v>
      </c>
      <c r="L243" s="224">
        <v>2.0805335364758133E-3</v>
      </c>
      <c r="M243" s="285">
        <v>1.3187492364190388E-3</v>
      </c>
      <c r="N243" s="224">
        <v>2.5512587407561786E-4</v>
      </c>
      <c r="O243" s="285">
        <v>7.3303772269614151E-4</v>
      </c>
      <c r="P243" s="224">
        <v>9.259991232293905E-3</v>
      </c>
      <c r="Q243" s="285">
        <v>1.1042279028653151E-2</v>
      </c>
      <c r="R243" s="224">
        <v>0</v>
      </c>
      <c r="S243" s="285">
        <v>0</v>
      </c>
      <c r="T243" s="224">
        <v>1.8617002163179946E-2</v>
      </c>
      <c r="U243" s="285">
        <v>1.7751011520190877E-3</v>
      </c>
      <c r="V243" s="224">
        <v>1.5487218553041028E-3</v>
      </c>
      <c r="W243" s="285">
        <v>5.2606236569958387E-3</v>
      </c>
      <c r="X243" s="224">
        <v>0.69779441885200544</v>
      </c>
      <c r="Y243" s="295">
        <v>1</v>
      </c>
    </row>
    <row r="244" spans="2:26" hidden="1" outlineLevel="1" x14ac:dyDescent="0.25">
      <c r="B244" s="43" t="s">
        <v>56</v>
      </c>
      <c r="C244" s="285">
        <v>0.23891801514264344</v>
      </c>
      <c r="D244" s="224">
        <v>2.3536419851281236E-2</v>
      </c>
      <c r="E244" s="285">
        <v>2.5096714581140402E-2</v>
      </c>
      <c r="F244" s="224">
        <v>0.1892999658156686</v>
      </c>
      <c r="G244" s="285">
        <v>7.7361511150522755E-2</v>
      </c>
      <c r="H244" s="224">
        <v>0.3562887323705311</v>
      </c>
      <c r="I244" s="285">
        <v>8.7288505603184217E-3</v>
      </c>
      <c r="J244" s="224">
        <v>2.6653624723733064E-2</v>
      </c>
      <c r="K244" s="285">
        <v>5.2630331994164975E-3</v>
      </c>
      <c r="L244" s="224">
        <v>3.7873531512199743E-3</v>
      </c>
      <c r="M244" s="285">
        <v>1.692293633252893E-4</v>
      </c>
      <c r="N244" s="224">
        <v>1.9630606145733557E-4</v>
      </c>
      <c r="O244" s="285">
        <v>1.1101446234138977E-3</v>
      </c>
      <c r="P244" s="224">
        <v>1.0258684004779037E-2</v>
      </c>
      <c r="Q244" s="285">
        <v>9.6765349949400423E-3</v>
      </c>
      <c r="R244" s="224">
        <v>0</v>
      </c>
      <c r="S244" s="285">
        <v>0</v>
      </c>
      <c r="T244" s="224">
        <v>2.0781365816345525E-2</v>
      </c>
      <c r="U244" s="285">
        <v>1.1439904960789556E-3</v>
      </c>
      <c r="V244" s="224">
        <v>1.3538349066023144E-3</v>
      </c>
      <c r="W244" s="285">
        <v>5.4018012773432347E-3</v>
      </c>
      <c r="X244" s="224">
        <v>0.76108198485735656</v>
      </c>
      <c r="Y244" s="295">
        <v>1</v>
      </c>
    </row>
    <row r="245" spans="2:26" s="222" customFormat="1" ht="15" customHeight="1" collapsed="1" x14ac:dyDescent="0.25">
      <c r="B245" s="30" t="s">
        <v>80</v>
      </c>
      <c r="C245" s="296">
        <v>0.18572140267803794</v>
      </c>
      <c r="D245" s="296">
        <v>2.3593821834707488E-2</v>
      </c>
      <c r="E245" s="296">
        <v>3.2147508341836696E-2</v>
      </c>
      <c r="F245" s="296">
        <v>0.17864225494703354</v>
      </c>
      <c r="G245" s="296">
        <v>5.6479400509080305E-2</v>
      </c>
      <c r="H245" s="296">
        <v>0.30965194156949877</v>
      </c>
      <c r="I245" s="296">
        <v>4.6146415853574535E-3</v>
      </c>
      <c r="J245" s="296">
        <v>3.7600738791182566E-2</v>
      </c>
      <c r="K245" s="296">
        <v>0.12139995482673169</v>
      </c>
      <c r="L245" s="296">
        <v>4.4147658919397752E-2</v>
      </c>
      <c r="M245" s="296">
        <v>1.9726060971097116E-2</v>
      </c>
      <c r="N245" s="296">
        <v>2.2260649758194865E-2</v>
      </c>
      <c r="O245" s="296">
        <v>3.5265585178041944E-2</v>
      </c>
      <c r="P245" s="296">
        <v>1.0822762201187641E-2</v>
      </c>
      <c r="Q245" s="296">
        <v>1.0848792896583652E-2</v>
      </c>
      <c r="R245" s="296">
        <v>0</v>
      </c>
      <c r="S245" s="296">
        <v>0</v>
      </c>
      <c r="T245" s="296">
        <v>1.7971992573642841E-2</v>
      </c>
      <c r="U245" s="296">
        <v>2.1513368564210918E-3</v>
      </c>
      <c r="V245" s="296">
        <v>1.2078242663749092E-3</v>
      </c>
      <c r="W245" s="296">
        <v>5.3659275017100168E-3</v>
      </c>
      <c r="X245" s="296">
        <v>0.81427859732196206</v>
      </c>
      <c r="Y245" s="296">
        <v>1</v>
      </c>
      <c r="Z245"/>
    </row>
    <row r="246" spans="2:26" hidden="1" outlineLevel="1" x14ac:dyDescent="0.25">
      <c r="B246" s="43" t="s">
        <v>58</v>
      </c>
      <c r="C246" s="285">
        <v>0.27477611168140198</v>
      </c>
      <c r="D246" s="224">
        <v>1.8692530339624081E-2</v>
      </c>
      <c r="E246" s="285">
        <v>2.7732472179034413E-2</v>
      </c>
      <c r="F246" s="224">
        <v>0.16010227114924344</v>
      </c>
      <c r="G246" s="285">
        <v>7.8805420697654782E-2</v>
      </c>
      <c r="H246" s="224">
        <v>0.28494876912478662</v>
      </c>
      <c r="I246" s="285">
        <v>4.0761424498786955E-3</v>
      </c>
      <c r="J246" s="224">
        <v>3.583846821997555E-2</v>
      </c>
      <c r="K246" s="285">
        <v>6.8760738334526866E-2</v>
      </c>
      <c r="L246" s="224">
        <v>3.8550450771798646E-2</v>
      </c>
      <c r="M246" s="285">
        <v>8.683245339120349E-3</v>
      </c>
      <c r="N246" s="224">
        <v>9.8622498019109127E-3</v>
      </c>
      <c r="O246" s="285">
        <v>1.166479242169695E-2</v>
      </c>
      <c r="P246" s="224">
        <v>1.1008579776125295E-2</v>
      </c>
      <c r="Q246" s="285">
        <v>9.5872395230613815E-3</v>
      </c>
      <c r="R246" s="224">
        <v>0</v>
      </c>
      <c r="S246" s="285">
        <v>0</v>
      </c>
      <c r="T246" s="224">
        <v>1.8180630018597231E-2</v>
      </c>
      <c r="U246" s="285">
        <v>1.4240631271119292E-3</v>
      </c>
      <c r="V246" s="224">
        <v>9.393915465652305E-4</v>
      </c>
      <c r="W246" s="285">
        <v>4.7568609618824859E-3</v>
      </c>
      <c r="X246" s="224">
        <v>0.72522388831859808</v>
      </c>
      <c r="Y246" s="295">
        <v>1</v>
      </c>
    </row>
    <row r="247" spans="2:26" hidden="1" outlineLevel="1" x14ac:dyDescent="0.25">
      <c r="B247" s="43" t="s">
        <v>59</v>
      </c>
      <c r="C247" s="285">
        <v>0.16764297691987612</v>
      </c>
      <c r="D247" s="224">
        <v>2.376532674209712E-2</v>
      </c>
      <c r="E247" s="285">
        <v>2.8641479440176806E-2</v>
      </c>
      <c r="F247" s="224">
        <v>0.18572984070902301</v>
      </c>
      <c r="G247" s="285">
        <v>7.3433813141443316E-2</v>
      </c>
      <c r="H247" s="224">
        <v>0.30937781088899463</v>
      </c>
      <c r="I247" s="285">
        <v>3.7947780067324297E-3</v>
      </c>
      <c r="J247" s="224">
        <v>3.0251083243426413E-2</v>
      </c>
      <c r="K247" s="285">
        <v>0.1302558173722595</v>
      </c>
      <c r="L247" s="224">
        <v>4.2888715581014647E-2</v>
      </c>
      <c r="M247" s="285">
        <v>2.274624321960627E-2</v>
      </c>
      <c r="N247" s="224">
        <v>2.6289364904158806E-2</v>
      </c>
      <c r="O247" s="285">
        <v>3.8331493667479774E-2</v>
      </c>
      <c r="P247" s="224">
        <v>9.4109497908262552E-3</v>
      </c>
      <c r="Q247" s="285">
        <v>1.1730672919038922E-2</v>
      </c>
      <c r="R247" s="224">
        <v>0</v>
      </c>
      <c r="S247" s="285">
        <v>0</v>
      </c>
      <c r="T247" s="224">
        <v>1.7581059498032844E-2</v>
      </c>
      <c r="U247" s="285">
        <v>2.9700429310735759E-3</v>
      </c>
      <c r="V247" s="224">
        <v>9.2190929907485153E-4</v>
      </c>
      <c r="W247" s="285">
        <v>3.9716849262846311E-3</v>
      </c>
      <c r="X247" s="224">
        <v>0.83235702308012394</v>
      </c>
      <c r="Y247" s="295">
        <v>1</v>
      </c>
    </row>
    <row r="248" spans="2:26" hidden="1" outlineLevel="1" x14ac:dyDescent="0.25">
      <c r="B248" s="43" t="s">
        <v>60</v>
      </c>
      <c r="C248" s="285">
        <v>0.12659259865345054</v>
      </c>
      <c r="D248" s="224">
        <v>2.310290817280718E-2</v>
      </c>
      <c r="E248" s="285">
        <v>3.6398915279596038E-2</v>
      </c>
      <c r="F248" s="224">
        <v>0.19851961380213204</v>
      </c>
      <c r="G248" s="285">
        <v>6.2590588180288009E-2</v>
      </c>
      <c r="H248" s="224">
        <v>0.31304645128109221</v>
      </c>
      <c r="I248" s="285">
        <v>4.184589489433327E-3</v>
      </c>
      <c r="J248" s="224">
        <v>4.4820693847017021E-2</v>
      </c>
      <c r="K248" s="285">
        <v>0.14156010379652142</v>
      </c>
      <c r="L248" s="224">
        <v>4.6530180475032726E-2</v>
      </c>
      <c r="M248" s="285">
        <v>2.436237609874696E-2</v>
      </c>
      <c r="N248" s="224">
        <v>2.8003436506452217E-2</v>
      </c>
      <c r="O248" s="285">
        <v>4.2664110716289505E-2</v>
      </c>
      <c r="P248" s="224">
        <v>9.625724705442304E-3</v>
      </c>
      <c r="Q248" s="285">
        <v>1.1814452029175238E-2</v>
      </c>
      <c r="R248" s="224">
        <v>0</v>
      </c>
      <c r="S248" s="285">
        <v>0</v>
      </c>
      <c r="T248" s="224">
        <v>1.8222835234711052E-2</v>
      </c>
      <c r="U248" s="285">
        <v>2.9718767533196185E-3</v>
      </c>
      <c r="V248" s="224">
        <v>1.9724845707873575E-3</v>
      </c>
      <c r="W248" s="285">
        <v>4.1144567046942212E-3</v>
      </c>
      <c r="X248" s="224">
        <v>0.87340740134654948</v>
      </c>
      <c r="Y248" s="295">
        <v>1</v>
      </c>
    </row>
    <row r="249" spans="2:26" hidden="1" outlineLevel="1" x14ac:dyDescent="0.25">
      <c r="B249" s="43" t="s">
        <v>61</v>
      </c>
      <c r="C249" s="285">
        <v>0.12731117022028374</v>
      </c>
      <c r="D249" s="224">
        <v>2.3636759372588481E-2</v>
      </c>
      <c r="E249" s="285">
        <v>3.6125063953800621E-2</v>
      </c>
      <c r="F249" s="224">
        <v>0.17722764160996804</v>
      </c>
      <c r="G249" s="285">
        <v>4.4438351362887291E-2</v>
      </c>
      <c r="H249" s="224">
        <v>0.32810490401983206</v>
      </c>
      <c r="I249" s="285">
        <v>3.6803468910679509E-3</v>
      </c>
      <c r="J249" s="224">
        <v>5.7028416687631263E-2</v>
      </c>
      <c r="K249" s="285">
        <v>0.1495374126200282</v>
      </c>
      <c r="L249" s="224">
        <v>5.3184121931984248E-2</v>
      </c>
      <c r="M249" s="285">
        <v>2.3984441912988912E-2</v>
      </c>
      <c r="N249" s="224">
        <v>3.0423635628697661E-2</v>
      </c>
      <c r="O249" s="285">
        <v>4.1945213146357387E-2</v>
      </c>
      <c r="P249" s="224">
        <v>9.7153243199696974E-3</v>
      </c>
      <c r="Q249" s="285">
        <v>1.0738585129928683E-2</v>
      </c>
      <c r="R249" s="224">
        <v>0</v>
      </c>
      <c r="S249" s="285">
        <v>0</v>
      </c>
      <c r="T249" s="224">
        <v>2.1222768401027783E-2</v>
      </c>
      <c r="U249" s="285">
        <v>1.9278007524641647E-3</v>
      </c>
      <c r="V249" s="224">
        <v>1.8034265103697023E-3</v>
      </c>
      <c r="W249" s="285">
        <v>7.1062919233063192E-3</v>
      </c>
      <c r="X249" s="224">
        <v>0.87268882977971629</v>
      </c>
      <c r="Y249" s="295">
        <v>1</v>
      </c>
    </row>
    <row r="250" spans="2:26" collapsed="1" x14ac:dyDescent="0.25">
      <c r="B250" s="145">
        <v>1996</v>
      </c>
      <c r="C250" s="233">
        <v>0.2269233454240828</v>
      </c>
      <c r="D250" s="233">
        <v>2.4168167102496009E-2</v>
      </c>
      <c r="E250" s="233">
        <v>3.2958684929806754E-2</v>
      </c>
      <c r="F250" s="233">
        <v>0.16777102622054033</v>
      </c>
      <c r="G250" s="233">
        <v>5.7393488447856099E-2</v>
      </c>
      <c r="H250" s="233">
        <v>0.3158797983646946</v>
      </c>
      <c r="I250" s="233">
        <v>5.8747274248642824E-3</v>
      </c>
      <c r="J250" s="233">
        <v>3.4725514777959737E-2</v>
      </c>
      <c r="K250" s="233">
        <v>8.2230670556649579E-2</v>
      </c>
      <c r="L250" s="233">
        <v>2.9959510048314517E-2</v>
      </c>
      <c r="M250" s="233">
        <v>1.5964491786144022E-2</v>
      </c>
      <c r="N250" s="233">
        <v>1.4577255235042424E-2</v>
      </c>
      <c r="O250" s="233">
        <v>2.1729413487148609E-2</v>
      </c>
      <c r="P250" s="233">
        <v>1.0203448433002025E-2</v>
      </c>
      <c r="Q250" s="233">
        <v>1.0350098461556361E-2</v>
      </c>
      <c r="R250" s="233">
        <v>0</v>
      </c>
      <c r="S250" s="233">
        <v>0</v>
      </c>
      <c r="T250" s="233">
        <v>2.0892417539052539E-2</v>
      </c>
      <c r="U250" s="233">
        <v>2.4050604682911126E-3</v>
      </c>
      <c r="V250" s="233">
        <v>1.452198877800046E-3</v>
      </c>
      <c r="W250" s="233">
        <v>6.4140601745062619E-3</v>
      </c>
      <c r="X250" s="233">
        <v>0.77307665457591723</v>
      </c>
      <c r="Y250" s="233">
        <v>1</v>
      </c>
    </row>
    <row r="251" spans="2:26" hidden="1" outlineLevel="1" x14ac:dyDescent="0.25">
      <c r="B251" s="43" t="s">
        <v>49</v>
      </c>
      <c r="C251" s="285">
        <v>0.16245050719428564</v>
      </c>
      <c r="D251" s="224">
        <v>2.4372710779447505E-2</v>
      </c>
      <c r="E251" s="285">
        <v>3.5994249135658782E-2</v>
      </c>
      <c r="F251" s="224">
        <v>0.17229486872282887</v>
      </c>
      <c r="G251" s="285">
        <v>4.3356838850283547E-2</v>
      </c>
      <c r="H251" s="224">
        <v>0.31438058398658131</v>
      </c>
      <c r="I251" s="285">
        <v>4.9321649037528956E-3</v>
      </c>
      <c r="J251" s="224">
        <v>3.147000764499823E-2</v>
      </c>
      <c r="K251" s="285">
        <v>0.14884069877565922</v>
      </c>
      <c r="L251" s="224">
        <v>5.0884880019169548E-2</v>
      </c>
      <c r="M251" s="285">
        <v>2.5508050069033193E-2</v>
      </c>
      <c r="N251" s="224">
        <v>2.6834514314403406E-2</v>
      </c>
      <c r="O251" s="285">
        <v>4.5613254373053094E-2</v>
      </c>
      <c r="P251" s="224">
        <v>1.0215200994990814E-2</v>
      </c>
      <c r="Q251" s="285">
        <v>1.0349273725168018E-2</v>
      </c>
      <c r="R251" s="224">
        <v>0</v>
      </c>
      <c r="S251" s="285">
        <v>0</v>
      </c>
      <c r="T251" s="224">
        <v>2.0279213592122227E-2</v>
      </c>
      <c r="U251" s="285">
        <v>2.5901710425723706E-3</v>
      </c>
      <c r="V251" s="224">
        <v>8.4722555026871596E-4</v>
      </c>
      <c r="W251" s="285">
        <v>7.2370748182886612E-3</v>
      </c>
      <c r="X251" s="224">
        <v>0.83754949280571434</v>
      </c>
      <c r="Y251" s="295">
        <v>1</v>
      </c>
    </row>
    <row r="252" spans="2:26" hidden="1" outlineLevel="1" x14ac:dyDescent="0.25">
      <c r="B252" s="43" t="s">
        <v>50</v>
      </c>
      <c r="C252" s="285">
        <v>0.19019033007762065</v>
      </c>
      <c r="D252" s="224">
        <v>2.5224431516108942E-2</v>
      </c>
      <c r="E252" s="285">
        <v>2.915862865128431E-2</v>
      </c>
      <c r="F252" s="224">
        <v>0.20793826804186349</v>
      </c>
      <c r="G252" s="285">
        <v>2.743608828399131E-2</v>
      </c>
      <c r="H252" s="224">
        <v>0.29354579010526638</v>
      </c>
      <c r="I252" s="285">
        <v>4.1893883007002568E-3</v>
      </c>
      <c r="J252" s="224">
        <v>2.6795072380113315E-2</v>
      </c>
      <c r="K252" s="285">
        <v>0.14281287500189874</v>
      </c>
      <c r="L252" s="224">
        <v>5.2013427916090711E-2</v>
      </c>
      <c r="M252" s="285">
        <v>2.2836571324411768E-2</v>
      </c>
      <c r="N252" s="224">
        <v>2.1536311576261145E-2</v>
      </c>
      <c r="O252" s="285">
        <v>4.6426564185135112E-2</v>
      </c>
      <c r="P252" s="224">
        <v>1.2993483511308917E-2</v>
      </c>
      <c r="Q252" s="285">
        <v>1.1832971306183829E-2</v>
      </c>
      <c r="R252" s="224">
        <v>0</v>
      </c>
      <c r="S252" s="285">
        <v>0</v>
      </c>
      <c r="T252" s="224">
        <v>1.8689714884632329E-2</v>
      </c>
      <c r="U252" s="285">
        <v>1.5432989534124224E-3</v>
      </c>
      <c r="V252" s="224">
        <v>9.8430878131028506E-4</v>
      </c>
      <c r="W252" s="285">
        <v>6.3524372275302662E-3</v>
      </c>
      <c r="X252" s="224">
        <v>0.80980966992237935</v>
      </c>
      <c r="Y252" s="295">
        <v>1</v>
      </c>
    </row>
    <row r="253" spans="2:26" hidden="1" outlineLevel="1" x14ac:dyDescent="0.25">
      <c r="B253" s="43" t="s">
        <v>51</v>
      </c>
      <c r="C253" s="285">
        <v>0.24846917948020139</v>
      </c>
      <c r="D253" s="224">
        <v>2.6639111897310292E-2</v>
      </c>
      <c r="E253" s="285">
        <v>3.1585930058511361E-2</v>
      </c>
      <c r="F253" s="224">
        <v>0.15098709574998867</v>
      </c>
      <c r="G253" s="285">
        <v>6.0234952601260945E-2</v>
      </c>
      <c r="H253" s="224">
        <v>0.32421361182927383</v>
      </c>
      <c r="I253" s="285">
        <v>7.5435433392298272E-3</v>
      </c>
      <c r="J253" s="224">
        <v>3.7485258765364904E-2</v>
      </c>
      <c r="K253" s="285">
        <v>7.1100943439016642E-2</v>
      </c>
      <c r="L253" s="224">
        <v>2.599843516124643E-2</v>
      </c>
      <c r="M253" s="285">
        <v>1.0369891595228376E-2</v>
      </c>
      <c r="N253" s="224">
        <v>1.2958112214813806E-2</v>
      </c>
      <c r="O253" s="285">
        <v>2.1774504467728037E-2</v>
      </c>
      <c r="P253" s="224">
        <v>1.3085680591463691E-2</v>
      </c>
      <c r="Q253" s="285">
        <v>9.910645439288792E-3</v>
      </c>
      <c r="R253" s="224">
        <v>0</v>
      </c>
      <c r="S253" s="285">
        <v>0</v>
      </c>
      <c r="T253" s="224">
        <v>1.1733455798974918E-2</v>
      </c>
      <c r="U253" s="285">
        <v>1.5364902254274958E-3</v>
      </c>
      <c r="V253" s="224">
        <v>1.0403909829001679E-3</v>
      </c>
      <c r="W253" s="285">
        <v>4.2749580441783465E-3</v>
      </c>
      <c r="X253" s="224">
        <v>0.75153082051979858</v>
      </c>
      <c r="Y253" s="295">
        <v>1</v>
      </c>
    </row>
    <row r="254" spans="2:26" hidden="1" outlineLevel="1" x14ac:dyDescent="0.25">
      <c r="B254" s="43" t="s">
        <v>52</v>
      </c>
      <c r="C254" s="285">
        <v>0.28006533704072406</v>
      </c>
      <c r="D254" s="224">
        <v>2.1958280411474605E-2</v>
      </c>
      <c r="E254" s="285">
        <v>2.2887988740516976E-2</v>
      </c>
      <c r="F254" s="224">
        <v>0.16118853912784778</v>
      </c>
      <c r="G254" s="285">
        <v>6.3491927271062898E-2</v>
      </c>
      <c r="H254" s="224">
        <v>0.34808279839346401</v>
      </c>
      <c r="I254" s="285">
        <v>1.345359468149623E-2</v>
      </c>
      <c r="J254" s="224">
        <v>3.923655212660053E-2</v>
      </c>
      <c r="K254" s="285">
        <v>4.9059993363312852E-3</v>
      </c>
      <c r="L254" s="224">
        <v>6.6080807387319351E-4</v>
      </c>
      <c r="M254" s="285">
        <v>2.4401267836096714E-3</v>
      </c>
      <c r="N254" s="224">
        <v>9.4973281612943823E-4</v>
      </c>
      <c r="O254" s="285">
        <v>8.553316627189821E-4</v>
      </c>
      <c r="P254" s="224">
        <v>1.0830386873090523E-2</v>
      </c>
      <c r="Q254" s="285">
        <v>1.0060874440744681E-2</v>
      </c>
      <c r="R254" s="224">
        <v>0</v>
      </c>
      <c r="S254" s="285">
        <v>0</v>
      </c>
      <c r="T254" s="224">
        <v>1.5129930314784937E-2</v>
      </c>
      <c r="U254" s="285">
        <v>1.6591717872140789E-3</v>
      </c>
      <c r="V254" s="224">
        <v>1.4160173011568433E-3</v>
      </c>
      <c r="W254" s="285">
        <v>5.4266360005950131E-3</v>
      </c>
      <c r="X254" s="224">
        <v>0.71993466295927588</v>
      </c>
      <c r="Y254" s="295">
        <v>1</v>
      </c>
    </row>
    <row r="255" spans="2:26" hidden="1" outlineLevel="1" x14ac:dyDescent="0.25">
      <c r="B255" s="43" t="s">
        <v>53</v>
      </c>
      <c r="C255" s="285">
        <v>0.32354640315112987</v>
      </c>
      <c r="D255" s="224">
        <v>2.130329624766775E-2</v>
      </c>
      <c r="E255" s="285">
        <v>3.0740100891438048E-2</v>
      </c>
      <c r="F255" s="224">
        <v>0.12402736507497754</v>
      </c>
      <c r="G255" s="285">
        <v>6.785156519936425E-2</v>
      </c>
      <c r="H255" s="224">
        <v>0.31615506875820609</v>
      </c>
      <c r="I255" s="285">
        <v>1.1252850528643494E-2</v>
      </c>
      <c r="J255" s="224">
        <v>5.7864694907055488E-2</v>
      </c>
      <c r="K255" s="285">
        <v>3.1953562297007809E-3</v>
      </c>
      <c r="L255" s="224">
        <v>4.3120724207034757E-4</v>
      </c>
      <c r="M255" s="285">
        <v>1.9514891852670858E-3</v>
      </c>
      <c r="N255" s="224">
        <v>6.191693732292171E-4</v>
      </c>
      <c r="O255" s="285">
        <v>1.9349042913413032E-4</v>
      </c>
      <c r="P255" s="224">
        <v>7.8142491880312352E-3</v>
      </c>
      <c r="Q255" s="285">
        <v>8.123833874645844E-3</v>
      </c>
      <c r="R255" s="224">
        <v>0</v>
      </c>
      <c r="S255" s="285">
        <v>0</v>
      </c>
      <c r="T255" s="224">
        <v>2.2320503075115749E-2</v>
      </c>
      <c r="U255" s="285">
        <v>1.1664708727800429E-3</v>
      </c>
      <c r="V255" s="224">
        <v>1.1194803399903256E-3</v>
      </c>
      <c r="W255" s="285">
        <v>3.38055421187202E-3</v>
      </c>
      <c r="X255" s="224">
        <v>0.67645359684887019</v>
      </c>
      <c r="Y255" s="295">
        <v>1</v>
      </c>
    </row>
    <row r="256" spans="2:26" hidden="1" outlineLevel="1" x14ac:dyDescent="0.25">
      <c r="B256" s="43" t="s">
        <v>54</v>
      </c>
      <c r="C256" s="285">
        <v>0.28471275728228079</v>
      </c>
      <c r="D256" s="224">
        <v>3.1981811947291529E-2</v>
      </c>
      <c r="E256" s="285">
        <v>4.3836319051639434E-2</v>
      </c>
      <c r="F256" s="224">
        <v>0.14121962534686103</v>
      </c>
      <c r="G256" s="285">
        <v>7.0991611942104821E-2</v>
      </c>
      <c r="H256" s="224">
        <v>0.31691932653490512</v>
      </c>
      <c r="I256" s="285">
        <v>1.1961122749185255E-2</v>
      </c>
      <c r="J256" s="224">
        <v>4.9803913658616708E-2</v>
      </c>
      <c r="K256" s="285">
        <v>3.8064666710849729E-3</v>
      </c>
      <c r="L256" s="224">
        <v>1.7548358839445484E-3</v>
      </c>
      <c r="M256" s="285">
        <v>1.362951351569411E-3</v>
      </c>
      <c r="N256" s="224">
        <v>6.0799732596436735E-4</v>
      </c>
      <c r="O256" s="285">
        <v>8.0682109606645901E-5</v>
      </c>
      <c r="P256" s="224">
        <v>1.0687498018966058E-2</v>
      </c>
      <c r="Q256" s="285">
        <v>9.2438645577900009E-3</v>
      </c>
      <c r="R256" s="224">
        <v>0</v>
      </c>
      <c r="S256" s="285">
        <v>0</v>
      </c>
      <c r="T256" s="224">
        <v>1.6055739811722536E-2</v>
      </c>
      <c r="U256" s="285">
        <v>1.5156710590391337E-3</v>
      </c>
      <c r="V256" s="224">
        <v>1.4724485003212878E-3</v>
      </c>
      <c r="W256" s="285">
        <v>5.6131696254909363E-3</v>
      </c>
      <c r="X256" s="224">
        <v>0.71528724271771926</v>
      </c>
      <c r="Y256" s="295">
        <v>1</v>
      </c>
    </row>
    <row r="257" spans="2:26" hidden="1" outlineLevel="1" x14ac:dyDescent="0.25">
      <c r="B257" s="43" t="s">
        <v>55</v>
      </c>
      <c r="C257" s="285">
        <v>0.26419375332235606</v>
      </c>
      <c r="D257" s="224">
        <v>2.5321215107158138E-2</v>
      </c>
      <c r="E257" s="285">
        <v>2.7408627105239274E-2</v>
      </c>
      <c r="F257" s="224">
        <v>0.17406876790830947</v>
      </c>
      <c r="G257" s="285">
        <v>5.6901424885581302E-2</v>
      </c>
      <c r="H257" s="224">
        <v>0.35289579794889081</v>
      </c>
      <c r="I257" s="285">
        <v>1.5013808035887928E-2</v>
      </c>
      <c r="J257" s="224">
        <v>3.7447004369303372E-2</v>
      </c>
      <c r="K257" s="285">
        <v>2.2040996253030638E-3</v>
      </c>
      <c r="L257" s="224">
        <v>5.5750755228253963E-4</v>
      </c>
      <c r="M257" s="285">
        <v>1.1603936262624952E-3</v>
      </c>
      <c r="N257" s="224">
        <v>3.2089097486029898E-4</v>
      </c>
      <c r="O257" s="285">
        <v>1.6530747189772978E-4</v>
      </c>
      <c r="P257" s="224">
        <v>9.266942395208028E-3</v>
      </c>
      <c r="Q257" s="285">
        <v>1.207068677151266E-2</v>
      </c>
      <c r="R257" s="224">
        <v>0</v>
      </c>
      <c r="S257" s="285">
        <v>0</v>
      </c>
      <c r="T257" s="224">
        <v>1.3529282111786747E-2</v>
      </c>
      <c r="U257" s="285">
        <v>2.8523642209804354E-3</v>
      </c>
      <c r="V257" s="224">
        <v>1.3483903590089331E-3</v>
      </c>
      <c r="W257" s="285">
        <v>5.3028043926409002E-3</v>
      </c>
      <c r="X257" s="224">
        <v>0.73580624667764394</v>
      </c>
      <c r="Y257" s="295">
        <v>1</v>
      </c>
    </row>
    <row r="258" spans="2:26" hidden="1" outlineLevel="1" x14ac:dyDescent="0.25">
      <c r="B258" s="43" t="s">
        <v>56</v>
      </c>
      <c r="C258" s="285">
        <v>0.27165335144074104</v>
      </c>
      <c r="D258" s="224">
        <v>2.2398170198802442E-2</v>
      </c>
      <c r="E258" s="285">
        <v>2.8714103309691902E-2</v>
      </c>
      <c r="F258" s="224">
        <v>0.16106604113803757</v>
      </c>
      <c r="G258" s="285">
        <v>8.3124047655404765E-2</v>
      </c>
      <c r="H258" s="224">
        <v>0.35662604412705939</v>
      </c>
      <c r="I258" s="285">
        <v>1.0422589207681786E-2</v>
      </c>
      <c r="J258" s="224">
        <v>2.9708277966035614E-2</v>
      </c>
      <c r="K258" s="285">
        <v>1.5887300880786763E-3</v>
      </c>
      <c r="L258" s="224">
        <v>4.1911284532136859E-4</v>
      </c>
      <c r="M258" s="285">
        <v>1.2021066106116774E-4</v>
      </c>
      <c r="N258" s="224">
        <v>3.8012560389612498E-4</v>
      </c>
      <c r="O258" s="285">
        <v>6.6928097780001496E-4</v>
      </c>
      <c r="P258" s="224">
        <v>9.4511571088361328E-3</v>
      </c>
      <c r="Q258" s="285">
        <v>1.0445331765179845E-2</v>
      </c>
      <c r="R258" s="224">
        <v>0</v>
      </c>
      <c r="S258" s="285">
        <v>0</v>
      </c>
      <c r="T258" s="224">
        <v>7.9111610725390111E-3</v>
      </c>
      <c r="U258" s="285">
        <v>1.5399960362971218E-3</v>
      </c>
      <c r="V258" s="224">
        <v>1.137127874902938E-3</v>
      </c>
      <c r="W258" s="285">
        <v>4.0189348035855263E-3</v>
      </c>
      <c r="X258" s="224">
        <v>0.72834664855925901</v>
      </c>
      <c r="Y258" s="295">
        <v>1</v>
      </c>
    </row>
    <row r="259" spans="2:26" s="222" customFormat="1" ht="15" customHeight="1" collapsed="1" x14ac:dyDescent="0.25">
      <c r="B259" s="30" t="s">
        <v>81</v>
      </c>
      <c r="C259" s="296">
        <v>0.1895275278935987</v>
      </c>
      <c r="D259" s="296">
        <v>2.8033098887174826E-2</v>
      </c>
      <c r="E259" s="296">
        <v>3.1962282583594952E-2</v>
      </c>
      <c r="F259" s="296">
        <v>0.17751892266367233</v>
      </c>
      <c r="G259" s="296">
        <v>6.8378269562432981E-2</v>
      </c>
      <c r="H259" s="296">
        <v>0.31194216021832422</v>
      </c>
      <c r="I259" s="296">
        <v>4.7447232445081994E-3</v>
      </c>
      <c r="J259" s="296">
        <v>3.929183696420125E-2</v>
      </c>
      <c r="K259" s="296">
        <v>0.10541707121720566</v>
      </c>
      <c r="L259" s="296">
        <v>4.2257396299854144E-2</v>
      </c>
      <c r="M259" s="296">
        <v>2.0862789334116252E-2</v>
      </c>
      <c r="N259" s="296">
        <v>1.7344380031127857E-2</v>
      </c>
      <c r="O259" s="296">
        <v>2.4952505552107398E-2</v>
      </c>
      <c r="P259" s="296">
        <v>8.6369930455938108E-3</v>
      </c>
      <c r="Q259" s="296">
        <v>1.0748811243800825E-2</v>
      </c>
      <c r="R259" s="296">
        <v>0</v>
      </c>
      <c r="S259" s="296">
        <v>0</v>
      </c>
      <c r="T259" s="296">
        <v>1.4331605247954069E-2</v>
      </c>
      <c r="U259" s="296">
        <v>3.0445379024151131E-3</v>
      </c>
      <c r="V259" s="296">
        <v>1.0666398826309821E-3</v>
      </c>
      <c r="W259" s="296">
        <v>4.4039135596756042E-3</v>
      </c>
      <c r="X259" s="296">
        <v>0.81047247210640128</v>
      </c>
      <c r="Y259" s="296">
        <v>1</v>
      </c>
      <c r="Z259"/>
    </row>
    <row r="260" spans="2:26" hidden="1" outlineLevel="1" x14ac:dyDescent="0.25">
      <c r="B260" s="43" t="s">
        <v>58</v>
      </c>
      <c r="C260" s="285">
        <v>0.27811925344493049</v>
      </c>
      <c r="D260" s="224">
        <v>2.5176083121375249E-2</v>
      </c>
      <c r="E260" s="285">
        <v>2.6345077545965767E-2</v>
      </c>
      <c r="F260" s="224">
        <v>0.15796904566818173</v>
      </c>
      <c r="G260" s="285">
        <v>0.10536963443569329</v>
      </c>
      <c r="H260" s="224">
        <v>0.27055815480368633</v>
      </c>
      <c r="I260" s="285">
        <v>5.3165225885486583E-3</v>
      </c>
      <c r="J260" s="224">
        <v>3.3441781141824646E-2</v>
      </c>
      <c r="K260" s="285">
        <v>5.0792540854753779E-2</v>
      </c>
      <c r="L260" s="224">
        <v>2.3550700462526789E-2</v>
      </c>
      <c r="M260" s="285">
        <v>1.210362948748402E-2</v>
      </c>
      <c r="N260" s="224">
        <v>7.4783615929283846E-3</v>
      </c>
      <c r="O260" s="285">
        <v>7.6598493118145835E-3</v>
      </c>
      <c r="P260" s="224">
        <v>9.5387809896952339E-3</v>
      </c>
      <c r="Q260" s="285">
        <v>1.0811863958941072E-2</v>
      </c>
      <c r="R260" s="224">
        <v>0</v>
      </c>
      <c r="S260" s="285">
        <v>0</v>
      </c>
      <c r="T260" s="224">
        <v>1.8730600163872735E-2</v>
      </c>
      <c r="U260" s="285">
        <v>2.7943770834389786E-3</v>
      </c>
      <c r="V260" s="224">
        <v>8.8074922400655496E-4</v>
      </c>
      <c r="W260" s="285">
        <v>3.8539450892892888E-3</v>
      </c>
      <c r="X260" s="224">
        <v>0.72188074655506951</v>
      </c>
      <c r="Y260" s="295">
        <v>1</v>
      </c>
    </row>
    <row r="261" spans="2:26" hidden="1" outlineLevel="1" x14ac:dyDescent="0.25">
      <c r="B261" s="43" t="s">
        <v>59</v>
      </c>
      <c r="C261" s="285">
        <v>0.16669257686464786</v>
      </c>
      <c r="D261" s="224">
        <v>3.033675075207759E-2</v>
      </c>
      <c r="E261" s="285">
        <v>2.79448303700249E-2</v>
      </c>
      <c r="F261" s="224">
        <v>0.19193456447684584</v>
      </c>
      <c r="G261" s="285">
        <v>7.5682324608415091E-2</v>
      </c>
      <c r="H261" s="224">
        <v>0.32568027906646918</v>
      </c>
      <c r="I261" s="285">
        <v>3.9410774824015209E-3</v>
      </c>
      <c r="J261" s="224">
        <v>3.1004961121066082E-2</v>
      </c>
      <c r="K261" s="285">
        <v>0.10829371800431473</v>
      </c>
      <c r="L261" s="224">
        <v>4.0815380293521629E-2</v>
      </c>
      <c r="M261" s="285">
        <v>1.8557156533051868E-2</v>
      </c>
      <c r="N261" s="224">
        <v>2.1699108961928372E-2</v>
      </c>
      <c r="O261" s="285">
        <v>2.7222072215812857E-2</v>
      </c>
      <c r="P261" s="224">
        <v>6.6821036898849313E-3</v>
      </c>
      <c r="Q261" s="285">
        <v>9.5895006423001704E-3</v>
      </c>
      <c r="R261" s="224">
        <v>0</v>
      </c>
      <c r="S261" s="285">
        <v>0</v>
      </c>
      <c r="T261" s="224">
        <v>1.2134154822978801E-2</v>
      </c>
      <c r="U261" s="285">
        <v>3.207409771144767E-3</v>
      </c>
      <c r="V261" s="224">
        <v>6.5730081194378303E-4</v>
      </c>
      <c r="W261" s="285">
        <v>4.1019934488109944E-3</v>
      </c>
      <c r="X261" s="224">
        <v>0.83330742313535211</v>
      </c>
      <c r="Y261" s="295">
        <v>1</v>
      </c>
    </row>
    <row r="262" spans="2:26" hidden="1" outlineLevel="1" x14ac:dyDescent="0.25">
      <c r="B262" s="43" t="s">
        <v>60</v>
      </c>
      <c r="C262" s="285">
        <v>0.1494883541435845</v>
      </c>
      <c r="D262" s="224">
        <v>3.1582616489686167E-2</v>
      </c>
      <c r="E262" s="285">
        <v>3.5986381008104175E-2</v>
      </c>
      <c r="F262" s="224">
        <v>0.18187080630905403</v>
      </c>
      <c r="G262" s="285">
        <v>8.2280371970272256E-2</v>
      </c>
      <c r="H262" s="224">
        <v>0.30730807055982273</v>
      </c>
      <c r="I262" s="285">
        <v>3.6163776469270129E-3</v>
      </c>
      <c r="J262" s="224">
        <v>4.6767045525277294E-2</v>
      </c>
      <c r="K262" s="285">
        <v>0.11922219870781411</v>
      </c>
      <c r="L262" s="224">
        <v>4.9017166901119145E-2</v>
      </c>
      <c r="M262" s="285">
        <v>2.2470091747687635E-2</v>
      </c>
      <c r="N262" s="224">
        <v>1.88350408943221E-2</v>
      </c>
      <c r="O262" s="285">
        <v>2.889989916468523E-2</v>
      </c>
      <c r="P262" s="224">
        <v>8.0076933610526702E-3</v>
      </c>
      <c r="Q262" s="285">
        <v>1.2604414346002067E-2</v>
      </c>
      <c r="R262" s="224">
        <v>0</v>
      </c>
      <c r="S262" s="285">
        <v>0</v>
      </c>
      <c r="T262" s="224">
        <v>1.1480909758617685E-2</v>
      </c>
      <c r="U262" s="285">
        <v>3.0219472419674089E-3</v>
      </c>
      <c r="V262" s="224">
        <v>1.0892703755804255E-3</v>
      </c>
      <c r="W262" s="285">
        <v>3.687958271608012E-3</v>
      </c>
      <c r="X262" s="224">
        <v>0.85051164585641548</v>
      </c>
      <c r="Y262" s="295">
        <v>1</v>
      </c>
    </row>
    <row r="263" spans="2:26" hidden="1" outlineLevel="1" x14ac:dyDescent="0.25">
      <c r="B263" s="43" t="s">
        <v>61</v>
      </c>
      <c r="C263" s="285">
        <v>0.13661911487011855</v>
      </c>
      <c r="D263" s="224">
        <v>3.3063044478649294E-2</v>
      </c>
      <c r="E263" s="285">
        <v>3.87851282946413E-2</v>
      </c>
      <c r="F263" s="224">
        <v>0.18012028118503942</v>
      </c>
      <c r="G263" s="285">
        <v>5.278090734540377E-2</v>
      </c>
      <c r="H263" s="224">
        <v>0.28711341024135578</v>
      </c>
      <c r="I263" s="285">
        <v>2.7071200748980465E-3</v>
      </c>
      <c r="J263" s="224">
        <v>6.5342198384614164E-2</v>
      </c>
      <c r="K263" s="285">
        <v>0.15010393690791665</v>
      </c>
      <c r="L263" s="224">
        <v>6.1616337929830685E-2</v>
      </c>
      <c r="M263" s="285">
        <v>2.9946524064171122E-2</v>
      </c>
      <c r="N263" s="224">
        <v>2.320569986829369E-2</v>
      </c>
      <c r="O263" s="285">
        <v>3.5335375045621162E-2</v>
      </c>
      <c r="P263" s="224">
        <v>7.6516606102921339E-3</v>
      </c>
      <c r="Q263" s="285">
        <v>1.2688236880940668E-2</v>
      </c>
      <c r="R263" s="224">
        <v>0</v>
      </c>
      <c r="S263" s="285">
        <v>0</v>
      </c>
      <c r="T263" s="224">
        <v>1.7858106285405989E-2</v>
      </c>
      <c r="U263" s="285">
        <v>7.8293847887145138E-3</v>
      </c>
      <c r="V263" s="224">
        <v>2.1866421238039323E-3</v>
      </c>
      <c r="W263" s="285">
        <v>3.849632650470493E-3</v>
      </c>
      <c r="X263" s="224">
        <v>0.86338088512988143</v>
      </c>
      <c r="Y263" s="295">
        <v>1</v>
      </c>
    </row>
    <row r="264" spans="2:26" collapsed="1" x14ac:dyDescent="0.25">
      <c r="B264" s="145">
        <v>1995</v>
      </c>
      <c r="C264" s="233">
        <v>0.23072388567394214</v>
      </c>
      <c r="D264" s="233">
        <v>2.6574372575376759E-2</v>
      </c>
      <c r="E264" s="233">
        <v>3.15522019685609E-2</v>
      </c>
      <c r="F264" s="233">
        <v>0.16655532198604964</v>
      </c>
      <c r="G264" s="233">
        <v>6.6169095890169505E-2</v>
      </c>
      <c r="H264" s="233">
        <v>0.31723490806291343</v>
      </c>
      <c r="I264" s="233">
        <v>7.8302769238904231E-3</v>
      </c>
      <c r="J264" s="233">
        <v>4.0446393839966725E-2</v>
      </c>
      <c r="K264" s="233">
        <v>6.7068747853381461E-2</v>
      </c>
      <c r="L264" s="233">
        <v>2.5552808591027518E-2</v>
      </c>
      <c r="M264" s="233">
        <v>1.23721117193928E-2</v>
      </c>
      <c r="N264" s="233">
        <v>1.1303055903516183E-2</v>
      </c>
      <c r="O264" s="233">
        <v>1.7840771639444954E-2</v>
      </c>
      <c r="P264" s="233">
        <v>9.6873544185641161E-3</v>
      </c>
      <c r="Q264" s="233">
        <v>1.0584558349223104E-2</v>
      </c>
      <c r="R264" s="233">
        <v>0</v>
      </c>
      <c r="S264" s="233">
        <v>0</v>
      </c>
      <c r="T264" s="233">
        <v>1.5600821853488678E-2</v>
      </c>
      <c r="U264" s="233">
        <v>2.5706789838608559E-3</v>
      </c>
      <c r="V264" s="233">
        <v>1.1689355440372903E-3</v>
      </c>
      <c r="W264" s="233">
        <v>4.7548136276096943E-3</v>
      </c>
      <c r="X264" s="233">
        <v>0.76927611432605791</v>
      </c>
      <c r="Y264" s="233">
        <v>1</v>
      </c>
    </row>
    <row r="265" spans="2:26" hidden="1" outlineLevel="1" x14ac:dyDescent="0.25">
      <c r="B265" s="43" t="s">
        <v>49</v>
      </c>
      <c r="C265" s="285">
        <v>0.16756315263690527</v>
      </c>
      <c r="D265" s="224">
        <v>2.2963707774859995E-2</v>
      </c>
      <c r="E265" s="285">
        <v>3.5839914614185626E-2</v>
      </c>
      <c r="F265" s="224">
        <v>0.18391792028271034</v>
      </c>
      <c r="G265" s="285">
        <v>4.8413496425445235E-2</v>
      </c>
      <c r="H265" s="224">
        <v>0.33326174461701663</v>
      </c>
      <c r="I265" s="285">
        <v>7.9821418693115445E-3</v>
      </c>
      <c r="J265" s="224">
        <v>2.8840490577948723E-2</v>
      </c>
      <c r="K265" s="285">
        <v>0.12301870092512146</v>
      </c>
      <c r="L265" s="224">
        <v>4.9249782793326632E-2</v>
      </c>
      <c r="M265" s="285">
        <v>2.0640328527127244E-2</v>
      </c>
      <c r="N265" s="224">
        <v>2.2456078695523428E-2</v>
      </c>
      <c r="O265" s="285">
        <v>3.0672510909144156E-2</v>
      </c>
      <c r="P265" s="224">
        <v>8.4669927207291634E-3</v>
      </c>
      <c r="Q265" s="285">
        <v>1.0497509038075436E-2</v>
      </c>
      <c r="R265" s="224">
        <v>0</v>
      </c>
      <c r="S265" s="285">
        <v>0</v>
      </c>
      <c r="T265" s="224">
        <v>1.7493679041752492E-2</v>
      </c>
      <c r="U265" s="285">
        <v>2.3884598989297487E-3</v>
      </c>
      <c r="V265" s="224">
        <v>8.1025410740259869E-4</v>
      </c>
      <c r="W265" s="285">
        <v>8.1188112368252349E-3</v>
      </c>
      <c r="X265" s="224">
        <v>0.83243684736309476</v>
      </c>
      <c r="Y265" s="295">
        <v>1</v>
      </c>
    </row>
    <row r="266" spans="2:26" hidden="1" outlineLevel="1" x14ac:dyDescent="0.25">
      <c r="B266" s="43" t="s">
        <v>50</v>
      </c>
      <c r="C266" s="285">
        <v>0.17817128884080313</v>
      </c>
      <c r="D266" s="224">
        <v>2.3886878945837853E-2</v>
      </c>
      <c r="E266" s="285">
        <v>3.1003849292837064E-2</v>
      </c>
      <c r="F266" s="224">
        <v>0.19412193283906454</v>
      </c>
      <c r="G266" s="285">
        <v>3.3461643094568776E-2</v>
      </c>
      <c r="H266" s="224">
        <v>0.33258077730074204</v>
      </c>
      <c r="I266" s="285">
        <v>4.0838151463888257E-3</v>
      </c>
      <c r="J266" s="224">
        <v>2.9662381683494946E-2</v>
      </c>
      <c r="K266" s="285">
        <v>0.13312424366555242</v>
      </c>
      <c r="L266" s="224">
        <v>5.3686847050803788E-2</v>
      </c>
      <c r="M266" s="285">
        <v>2.7073255388540926E-2</v>
      </c>
      <c r="N266" s="224">
        <v>2.0559789117539456E-2</v>
      </c>
      <c r="O266" s="285">
        <v>3.1804352108668256E-2</v>
      </c>
      <c r="P266" s="224">
        <v>8.0394247636796871E-3</v>
      </c>
      <c r="Q266" s="285">
        <v>1.0919358722197381E-2</v>
      </c>
      <c r="R266" s="224">
        <v>0</v>
      </c>
      <c r="S266" s="285">
        <v>0</v>
      </c>
      <c r="T266" s="224">
        <v>1.3399041272799478E-2</v>
      </c>
      <c r="U266" s="285">
        <v>1.2851822551039871E-3</v>
      </c>
      <c r="V266" s="224">
        <v>1.0193903045350361E-3</v>
      </c>
      <c r="W266" s="285">
        <v>4.8593022492252943E-3</v>
      </c>
      <c r="X266" s="224">
        <v>0.82182871115919687</v>
      </c>
      <c r="Y266" s="295">
        <v>1</v>
      </c>
    </row>
    <row r="267" spans="2:26" hidden="1" outlineLevel="1" x14ac:dyDescent="0.25">
      <c r="B267" s="43" t="s">
        <v>51</v>
      </c>
      <c r="C267" s="285">
        <v>0.23599461976712333</v>
      </c>
      <c r="D267" s="224">
        <v>2.9215772577433186E-2</v>
      </c>
      <c r="E267" s="285">
        <v>2.9652839550251928E-2</v>
      </c>
      <c r="F267" s="224">
        <v>0.1545739674292767</v>
      </c>
      <c r="G267" s="285">
        <v>7.2106816705807764E-2</v>
      </c>
      <c r="H267" s="224">
        <v>0.33234634171865812</v>
      </c>
      <c r="I267" s="285">
        <v>5.6726368373587613E-3</v>
      </c>
      <c r="J267" s="224">
        <v>4.2096936529872911E-2</v>
      </c>
      <c r="K267" s="285">
        <v>6.4251922940783579E-2</v>
      </c>
      <c r="L267" s="224">
        <v>2.213344085591256E-2</v>
      </c>
      <c r="M267" s="285">
        <v>1.7264145426340364E-2</v>
      </c>
      <c r="N267" s="224">
        <v>8.6490013635258378E-3</v>
      </c>
      <c r="O267" s="285">
        <v>1.6205335295004817E-2</v>
      </c>
      <c r="P267" s="224">
        <v>1.2130147463934281E-2</v>
      </c>
      <c r="Q267" s="285">
        <v>8.3381297842674354E-3</v>
      </c>
      <c r="R267" s="224">
        <v>0</v>
      </c>
      <c r="S267" s="285">
        <v>0</v>
      </c>
      <c r="T267" s="224">
        <v>9.0645227813464738E-3</v>
      </c>
      <c r="U267" s="285">
        <v>8.8336775492238982E-4</v>
      </c>
      <c r="V267" s="224">
        <v>9.2338092849030299E-4</v>
      </c>
      <c r="W267" s="285">
        <v>2.6624150104803735E-3</v>
      </c>
      <c r="X267" s="224">
        <v>0.76400538023287667</v>
      </c>
      <c r="Y267" s="295">
        <v>1</v>
      </c>
    </row>
    <row r="268" spans="2:26" hidden="1" outlineLevel="1" x14ac:dyDescent="0.25">
      <c r="B268" s="43" t="s">
        <v>52</v>
      </c>
      <c r="C268" s="285">
        <v>0.28335411752332584</v>
      </c>
      <c r="D268" s="224">
        <v>2.5049205943777512E-2</v>
      </c>
      <c r="E268" s="285">
        <v>2.5427828778340371E-2</v>
      </c>
      <c r="F268" s="224">
        <v>0.14881980858512253</v>
      </c>
      <c r="G268" s="285">
        <v>5.6405787520471172E-2</v>
      </c>
      <c r="H268" s="224">
        <v>0.37175653950748982</v>
      </c>
      <c r="I268" s="285">
        <v>8.5460582658473186E-3</v>
      </c>
      <c r="J268" s="224">
        <v>4.3108914163799451E-2</v>
      </c>
      <c r="K268" s="285">
        <v>3.4917439187463375E-3</v>
      </c>
      <c r="L268" s="224">
        <v>6.6709737518217467E-4</v>
      </c>
      <c r="M268" s="285">
        <v>2.1214898508045733E-3</v>
      </c>
      <c r="N268" s="224">
        <v>4.5374641284913681E-4</v>
      </c>
      <c r="O268" s="285">
        <v>2.4941027991045271E-4</v>
      </c>
      <c r="P268" s="224">
        <v>8.3837913367489515E-3</v>
      </c>
      <c r="Q268" s="285">
        <v>8.3597517916973417E-3</v>
      </c>
      <c r="R268" s="224">
        <v>0</v>
      </c>
      <c r="S268" s="285">
        <v>0</v>
      </c>
      <c r="T268" s="224">
        <v>1.2867166488874197E-2</v>
      </c>
      <c r="U268" s="285">
        <v>1.1088240155055066E-3</v>
      </c>
      <c r="V268" s="224">
        <v>9.5256697267004223E-4</v>
      </c>
      <c r="W268" s="285">
        <v>2.2086332016166593E-3</v>
      </c>
      <c r="X268" s="224">
        <v>0.71664588247667416</v>
      </c>
      <c r="Y268" s="295">
        <v>1</v>
      </c>
    </row>
    <row r="269" spans="2:26" hidden="1" outlineLevel="1" x14ac:dyDescent="0.25">
      <c r="B269" s="43" t="s">
        <v>53</v>
      </c>
      <c r="C269" s="285">
        <v>0.29383762396270369</v>
      </c>
      <c r="D269" s="224">
        <v>2.7188192877396003E-2</v>
      </c>
      <c r="E269" s="285">
        <v>3.2389778925567582E-2</v>
      </c>
      <c r="F269" s="224">
        <v>0.11508403750987065</v>
      </c>
      <c r="G269" s="285">
        <v>7.0970316394691063E-2</v>
      </c>
      <c r="H269" s="224">
        <v>0.34836013747249567</v>
      </c>
      <c r="I269" s="285">
        <v>8.5484736674975338E-3</v>
      </c>
      <c r="J269" s="224">
        <v>6.77948478725766E-2</v>
      </c>
      <c r="K269" s="285">
        <v>4.6170750281717453E-3</v>
      </c>
      <c r="L269" s="224">
        <v>2.8101491346145741E-4</v>
      </c>
      <c r="M269" s="285">
        <v>1.2477062157688708E-3</v>
      </c>
      <c r="N269" s="224">
        <v>3.0743031532683438E-3</v>
      </c>
      <c r="O269" s="285">
        <v>1.405074567307287E-5</v>
      </c>
      <c r="P269" s="224">
        <v>7.5368199790362871E-3</v>
      </c>
      <c r="Q269" s="285">
        <v>6.9129668711518516E-3</v>
      </c>
      <c r="R269" s="224">
        <v>0</v>
      </c>
      <c r="S269" s="285">
        <v>0</v>
      </c>
      <c r="T269" s="224">
        <v>1.2055539787496522E-2</v>
      </c>
      <c r="U269" s="285">
        <v>1.5708733662495469E-3</v>
      </c>
      <c r="V269" s="224">
        <v>6.5757489749981033E-4</v>
      </c>
      <c r="W269" s="285">
        <v>2.3464745274031692E-3</v>
      </c>
      <c r="X269" s="224">
        <v>0.70616237603729626</v>
      </c>
      <c r="Y269" s="295">
        <v>1</v>
      </c>
    </row>
    <row r="270" spans="2:26" hidden="1" outlineLevel="1" x14ac:dyDescent="0.25">
      <c r="B270" s="43" t="s">
        <v>54</v>
      </c>
      <c r="C270" s="285">
        <v>0.25532714100662596</v>
      </c>
      <c r="D270" s="224">
        <v>3.2900533335542909E-2</v>
      </c>
      <c r="E270" s="285">
        <v>4.5428808957606592E-2</v>
      </c>
      <c r="F270" s="224">
        <v>0.13651567001140691</v>
      </c>
      <c r="G270" s="285">
        <v>6.0636191139062205E-2</v>
      </c>
      <c r="H270" s="224">
        <v>0.36861468095155236</v>
      </c>
      <c r="I270" s="285">
        <v>1.3080668727092949E-2</v>
      </c>
      <c r="J270" s="224">
        <v>4.3857250573798336E-2</v>
      </c>
      <c r="K270" s="285">
        <v>5.3444032911581195E-3</v>
      </c>
      <c r="L270" s="224">
        <v>3.121021043415336E-4</v>
      </c>
      <c r="M270" s="285">
        <v>2.297955316921734E-3</v>
      </c>
      <c r="N270" s="224">
        <v>2.6570108351907551E-3</v>
      </c>
      <c r="O270" s="285">
        <v>7.7335034704096819E-5</v>
      </c>
      <c r="P270" s="224">
        <v>9.2525845092401564E-3</v>
      </c>
      <c r="Q270" s="285">
        <v>9.9375519594764421E-3</v>
      </c>
      <c r="R270" s="224">
        <v>0</v>
      </c>
      <c r="S270" s="285">
        <v>0</v>
      </c>
      <c r="T270" s="224">
        <v>1.3895448557011112E-2</v>
      </c>
      <c r="U270" s="285">
        <v>1.8339451086971533E-3</v>
      </c>
      <c r="V270" s="224">
        <v>8.6725717489594296E-4</v>
      </c>
      <c r="W270" s="285">
        <v>2.3808142826761236E-3</v>
      </c>
      <c r="X270" s="224">
        <v>0.7446728589933741</v>
      </c>
      <c r="Y270" s="295">
        <v>1</v>
      </c>
    </row>
    <row r="271" spans="2:26" hidden="1" outlineLevel="1" x14ac:dyDescent="0.25">
      <c r="B271" s="43" t="s">
        <v>55</v>
      </c>
      <c r="C271" s="285">
        <v>0.30573159903208097</v>
      </c>
      <c r="D271" s="224">
        <v>2.3099916628822027E-2</v>
      </c>
      <c r="E271" s="285">
        <v>2.8437705462506693E-2</v>
      </c>
      <c r="F271" s="224">
        <v>0.1524235255841066</v>
      </c>
      <c r="G271" s="285">
        <v>5.6072200795754173E-2</v>
      </c>
      <c r="H271" s="224">
        <v>0.35477486392874813</v>
      </c>
      <c r="I271" s="285">
        <v>6.6053018646675659E-3</v>
      </c>
      <c r="J271" s="224">
        <v>3.9326794683223414E-2</v>
      </c>
      <c r="K271" s="285">
        <v>4.4701863311936993E-3</v>
      </c>
      <c r="L271" s="224">
        <v>3.8296516711515389E-4</v>
      </c>
      <c r="M271" s="285">
        <v>9.5232930937485171E-4</v>
      </c>
      <c r="N271" s="224">
        <v>3.10100113195014E-3</v>
      </c>
      <c r="O271" s="285">
        <v>3.389072275355344E-5</v>
      </c>
      <c r="P271" s="224">
        <v>7.0052123931594965E-3</v>
      </c>
      <c r="Q271" s="285">
        <v>8.8387004941267375E-3</v>
      </c>
      <c r="R271" s="224">
        <v>0</v>
      </c>
      <c r="S271" s="285">
        <v>0</v>
      </c>
      <c r="T271" s="224">
        <v>8.5946872903011531E-3</v>
      </c>
      <c r="U271" s="285">
        <v>1.1793971518236598E-3</v>
      </c>
      <c r="V271" s="224">
        <v>1.318349115113229E-3</v>
      </c>
      <c r="W271" s="285">
        <v>1.9690509919814548E-3</v>
      </c>
      <c r="X271" s="224">
        <v>0.69426840096791909</v>
      </c>
      <c r="Y271" s="295">
        <v>1</v>
      </c>
    </row>
    <row r="272" spans="2:26" hidden="1" outlineLevel="1" x14ac:dyDescent="0.25">
      <c r="B272" s="43" t="s">
        <v>56</v>
      </c>
      <c r="C272" s="285">
        <v>0.26937848328364927</v>
      </c>
      <c r="D272" s="224">
        <v>2.6201796811580361E-2</v>
      </c>
      <c r="E272" s="285">
        <v>2.6808919934785427E-2</v>
      </c>
      <c r="F272" s="224">
        <v>0.14234308595908399</v>
      </c>
      <c r="G272" s="285">
        <v>8.0331257290593691E-2</v>
      </c>
      <c r="H272" s="224">
        <v>0.36874202724550287</v>
      </c>
      <c r="I272" s="285">
        <v>1.0157374499464503E-2</v>
      </c>
      <c r="J272" s="224">
        <v>3.6942418805809278E-2</v>
      </c>
      <c r="K272" s="285">
        <v>5.907512637029053E-3</v>
      </c>
      <c r="L272" s="224">
        <v>5.6278267038671701E-4</v>
      </c>
      <c r="M272" s="285">
        <v>4.7103204109336739E-3</v>
      </c>
      <c r="N272" s="224">
        <v>1.7054020314748999E-4</v>
      </c>
      <c r="O272" s="285">
        <v>4.6386935256117275E-4</v>
      </c>
      <c r="P272" s="224">
        <v>9.4547488624968454E-3</v>
      </c>
      <c r="Q272" s="285">
        <v>9.0556847871317188E-3</v>
      </c>
      <c r="R272" s="224">
        <v>0</v>
      </c>
      <c r="S272" s="285">
        <v>0</v>
      </c>
      <c r="T272" s="224">
        <v>1.0191482540094002E-2</v>
      </c>
      <c r="U272" s="285">
        <v>1.1937814220324299E-3</v>
      </c>
      <c r="V272" s="224">
        <v>7.1626885321945792E-4</v>
      </c>
      <c r="W272" s="285">
        <v>2.3295791749947132E-3</v>
      </c>
      <c r="X272" s="224">
        <v>0.73062151671635067</v>
      </c>
      <c r="Y272" s="295">
        <v>1</v>
      </c>
    </row>
    <row r="273" spans="2:26" s="222" customFormat="1" ht="15" customHeight="1" collapsed="1" x14ac:dyDescent="0.25">
      <c r="B273" s="30" t="s">
        <v>82</v>
      </c>
      <c r="C273" s="296">
        <v>0.19803670469526849</v>
      </c>
      <c r="D273" s="296">
        <v>2.7436150650258975E-2</v>
      </c>
      <c r="E273" s="296">
        <v>3.1395284549264199E-2</v>
      </c>
      <c r="F273" s="296">
        <v>0.17627989746166836</v>
      </c>
      <c r="G273" s="296">
        <v>5.8418800671902062E-2</v>
      </c>
      <c r="H273" s="296">
        <v>0.31972568344279234</v>
      </c>
      <c r="I273" s="296">
        <v>5.3921174219421783E-3</v>
      </c>
      <c r="J273" s="296">
        <v>4.6326541345035735E-2</v>
      </c>
      <c r="K273" s="296">
        <v>0.10507706781365281</v>
      </c>
      <c r="L273" s="296">
        <v>4.1863076356715809E-2</v>
      </c>
      <c r="M273" s="296">
        <v>1.8096586145998007E-2</v>
      </c>
      <c r="N273" s="296">
        <v>1.8366281915685012E-2</v>
      </c>
      <c r="O273" s="296">
        <v>2.6751123395253984E-2</v>
      </c>
      <c r="P273" s="296">
        <v>9.5337454584356121E-3</v>
      </c>
      <c r="Q273" s="296">
        <v>1.0134268038938675E-2</v>
      </c>
      <c r="R273" s="296">
        <v>0</v>
      </c>
      <c r="S273" s="296">
        <v>0</v>
      </c>
      <c r="T273" s="296">
        <v>5.261314973643981E-3</v>
      </c>
      <c r="U273" s="296">
        <v>2.6124530223681176E-3</v>
      </c>
      <c r="V273" s="296">
        <v>9.7270274267112987E-4</v>
      </c>
      <c r="W273" s="296">
        <v>2.2411718460990078E-3</v>
      </c>
      <c r="X273" s="296">
        <v>0.80196329530473154</v>
      </c>
      <c r="Y273" s="296">
        <v>1</v>
      </c>
      <c r="Z273"/>
    </row>
    <row r="274" spans="2:26" hidden="1" outlineLevel="1" x14ac:dyDescent="0.25">
      <c r="B274" s="43" t="s">
        <v>58</v>
      </c>
      <c r="C274" s="285">
        <v>0.25377688580990942</v>
      </c>
      <c r="D274" s="224">
        <v>2.4223558873780044E-2</v>
      </c>
      <c r="E274" s="285">
        <v>3.0440353874599198E-2</v>
      </c>
      <c r="F274" s="224">
        <v>0.1632808294521029</v>
      </c>
      <c r="G274" s="285">
        <v>0.10080277108151754</v>
      </c>
      <c r="H274" s="224">
        <v>0.31422461207199193</v>
      </c>
      <c r="I274" s="285">
        <v>4.8856694829967004E-3</v>
      </c>
      <c r="J274" s="224">
        <v>3.8590937814496691E-2</v>
      </c>
      <c r="K274" s="285">
        <v>3.8895195075713249E-2</v>
      </c>
      <c r="L274" s="224">
        <v>1.8787885880122639E-2</v>
      </c>
      <c r="M274" s="285">
        <v>7.6356870363002314E-3</v>
      </c>
      <c r="N274" s="224">
        <v>6.0939218760970816E-3</v>
      </c>
      <c r="O274" s="285">
        <v>6.377700283193297E-3</v>
      </c>
      <c r="P274" s="224">
        <v>1.0464694455496524E-2</v>
      </c>
      <c r="Q274" s="285">
        <v>9.1598988929716581E-3</v>
      </c>
      <c r="R274" s="224">
        <v>0</v>
      </c>
      <c r="S274" s="285">
        <v>0</v>
      </c>
      <c r="T274" s="224">
        <v>5.8979099866594891E-3</v>
      </c>
      <c r="U274" s="285">
        <v>2.1034708732183397E-3</v>
      </c>
      <c r="V274" s="224">
        <v>5.6755681419243102E-4</v>
      </c>
      <c r="W274" s="285">
        <v>1.5242118566714256E-3</v>
      </c>
      <c r="X274" s="224">
        <v>0.74622311419009058</v>
      </c>
      <c r="Y274" s="295">
        <v>1</v>
      </c>
    </row>
    <row r="275" spans="2:26" hidden="1" outlineLevel="1" x14ac:dyDescent="0.25">
      <c r="B275" s="43" t="s">
        <v>59</v>
      </c>
      <c r="C275" s="285">
        <v>0.21258454742094601</v>
      </c>
      <c r="D275" s="224">
        <v>2.8050860066150131E-2</v>
      </c>
      <c r="E275" s="285">
        <v>2.5166805910022089E-2</v>
      </c>
      <c r="F275" s="224">
        <v>0.1805566682307701</v>
      </c>
      <c r="G275" s="285">
        <v>6.2141639104112065E-2</v>
      </c>
      <c r="H275" s="224">
        <v>0.30919177815672316</v>
      </c>
      <c r="I275" s="285">
        <v>3.4992045961751948E-3</v>
      </c>
      <c r="J275" s="224">
        <v>3.7229476864621122E-2</v>
      </c>
      <c r="K275" s="285">
        <v>0.11278425672659853</v>
      </c>
      <c r="L275" s="224">
        <v>4.6365176190530689E-2</v>
      </c>
      <c r="M275" s="285">
        <v>2.0262769378669443E-2</v>
      </c>
      <c r="N275" s="224">
        <v>1.917552674044657E-2</v>
      </c>
      <c r="O275" s="285">
        <v>2.6980784416951828E-2</v>
      </c>
      <c r="P275" s="224">
        <v>7.178662577108392E-3</v>
      </c>
      <c r="Q275" s="285">
        <v>9.2015061171704226E-3</v>
      </c>
      <c r="R275" s="224">
        <v>0</v>
      </c>
      <c r="S275" s="285">
        <v>0</v>
      </c>
      <c r="T275" s="224">
        <v>4.9469540039140739E-3</v>
      </c>
      <c r="U275" s="285">
        <v>3.0471405518614739E-3</v>
      </c>
      <c r="V275" s="224">
        <v>8.1257081382972635E-4</v>
      </c>
      <c r="W275" s="285">
        <v>2.4634629250260367E-3</v>
      </c>
      <c r="X275" s="224">
        <v>0.78741545257905399</v>
      </c>
      <c r="Y275" s="295">
        <v>1</v>
      </c>
    </row>
    <row r="276" spans="2:26" hidden="1" outlineLevel="1" x14ac:dyDescent="0.25">
      <c r="B276" s="43" t="s">
        <v>60</v>
      </c>
      <c r="C276" s="285">
        <v>0.14975909032506746</v>
      </c>
      <c r="D276" s="224">
        <v>3.2082744443016835E-2</v>
      </c>
      <c r="E276" s="285">
        <v>3.6859180264679429E-2</v>
      </c>
      <c r="F276" s="224">
        <v>0.18216304766799435</v>
      </c>
      <c r="G276" s="285">
        <v>7.2892843376590008E-2</v>
      </c>
      <c r="H276" s="224">
        <v>0.29906848259026081</v>
      </c>
      <c r="I276" s="285">
        <v>4.5291018887318518E-3</v>
      </c>
      <c r="J276" s="224">
        <v>5.8075292303738917E-2</v>
      </c>
      <c r="K276" s="285">
        <v>0.12863613002698188</v>
      </c>
      <c r="L276" s="224">
        <v>5.2129641526403703E-2</v>
      </c>
      <c r="M276" s="285">
        <v>2.0637928819221382E-2</v>
      </c>
      <c r="N276" s="224">
        <v>2.3130540922523448E-2</v>
      </c>
      <c r="O276" s="285">
        <v>3.2738018758833358E-2</v>
      </c>
      <c r="P276" s="224">
        <v>7.9564435307721958E-3</v>
      </c>
      <c r="Q276" s="285">
        <v>1.0792753436978029E-2</v>
      </c>
      <c r="R276" s="224">
        <v>0</v>
      </c>
      <c r="S276" s="285">
        <v>0</v>
      </c>
      <c r="T276" s="224">
        <v>4.9209816266221253E-3</v>
      </c>
      <c r="U276" s="285">
        <v>4.2914043427984064E-3</v>
      </c>
      <c r="V276" s="224">
        <v>1.6863677245278171E-3</v>
      </c>
      <c r="W276" s="285">
        <v>2.1264293974045997E-3</v>
      </c>
      <c r="X276" s="224">
        <v>0.8502409096749326</v>
      </c>
      <c r="Y276" s="295">
        <v>1</v>
      </c>
    </row>
    <row r="277" spans="2:26" hidden="1" outlineLevel="1" x14ac:dyDescent="0.25">
      <c r="B277" s="43" t="s">
        <v>61</v>
      </c>
      <c r="C277" s="285">
        <v>0.1371079001449714</v>
      </c>
      <c r="D277" s="224">
        <v>2.8646986665817019E-2</v>
      </c>
      <c r="E277" s="285">
        <v>3.8084465756479904E-2</v>
      </c>
      <c r="F277" s="224">
        <v>0.18758025202721001</v>
      </c>
      <c r="G277" s="285">
        <v>5.1718150101161361E-2</v>
      </c>
      <c r="H277" s="224">
        <v>0.29198515237928341</v>
      </c>
      <c r="I277" s="285">
        <v>4.8366283793471508E-3</v>
      </c>
      <c r="J277" s="224">
        <v>7.7258606681429323E-2</v>
      </c>
      <c r="K277" s="285">
        <v>0.1472718293479473</v>
      </c>
      <c r="L277" s="224">
        <v>5.6070478405633173E-2</v>
      </c>
      <c r="M277" s="285">
        <v>2.316993516114129E-2</v>
      </c>
      <c r="N277" s="224">
        <v>2.8822226824489015E-2</v>
      </c>
      <c r="O277" s="285">
        <v>3.9209188956683821E-2</v>
      </c>
      <c r="P277" s="224">
        <v>9.6573258351786654E-3</v>
      </c>
      <c r="Q277" s="285">
        <v>1.2085198578961622E-2</v>
      </c>
      <c r="R277" s="224">
        <v>0</v>
      </c>
      <c r="S277" s="285">
        <v>0</v>
      </c>
      <c r="T277" s="224">
        <v>6.2066878016918637E-3</v>
      </c>
      <c r="U277" s="285">
        <v>2.705070812955027E-3</v>
      </c>
      <c r="V277" s="224">
        <v>1.4783897022510395E-3</v>
      </c>
      <c r="W277" s="285">
        <v>2.8293320163769895E-3</v>
      </c>
      <c r="X277" s="224">
        <v>0.86289209985502857</v>
      </c>
      <c r="Y277" s="295">
        <v>1</v>
      </c>
    </row>
    <row r="278" spans="2:26" collapsed="1" x14ac:dyDescent="0.25">
      <c r="B278" s="145">
        <v>1994</v>
      </c>
      <c r="C278" s="233">
        <v>0.22939188264068691</v>
      </c>
      <c r="D278" s="233">
        <v>2.7043703404749847E-2</v>
      </c>
      <c r="E278" s="233">
        <v>3.2215102779227289E-2</v>
      </c>
      <c r="F278" s="233">
        <v>0.16121371133574736</v>
      </c>
      <c r="G278" s="233">
        <v>6.4027129692922735E-2</v>
      </c>
      <c r="H278" s="233">
        <v>0.33548784847827984</v>
      </c>
      <c r="I278" s="233">
        <v>6.9027061873808849E-3</v>
      </c>
      <c r="J278" s="233">
        <v>4.5385574695332227E-2</v>
      </c>
      <c r="K278" s="233">
        <v>6.3475363619216921E-2</v>
      </c>
      <c r="L278" s="233">
        <v>2.4737853532723234E-2</v>
      </c>
      <c r="M278" s="233">
        <v>1.219285299144993E-2</v>
      </c>
      <c r="N278" s="233">
        <v>1.1385933496832847E-2</v>
      </c>
      <c r="O278" s="233">
        <v>1.5158723598210907E-2</v>
      </c>
      <c r="P278" s="233">
        <v>8.7957551888659946E-3</v>
      </c>
      <c r="Q278" s="233">
        <v>9.4767614607264624E-3</v>
      </c>
      <c r="R278" s="233">
        <v>0</v>
      </c>
      <c r="S278" s="233">
        <v>0</v>
      </c>
      <c r="T278" s="233">
        <v>9.9701775043743324E-3</v>
      </c>
      <c r="U278" s="233">
        <v>1.9682898297177214E-3</v>
      </c>
      <c r="V278" s="233">
        <v>9.7403602807250651E-4</v>
      </c>
      <c r="W278" s="233">
        <v>2.953842311091138E-3</v>
      </c>
      <c r="X278" s="233">
        <v>0.77060811735931312</v>
      </c>
      <c r="Y278" s="233">
        <v>1</v>
      </c>
    </row>
    <row r="279" spans="2:26" hidden="1" outlineLevel="1" x14ac:dyDescent="0.25">
      <c r="B279" s="43" t="s">
        <v>49</v>
      </c>
      <c r="C279" s="285">
        <v>0.19104414570054598</v>
      </c>
      <c r="D279" s="224">
        <v>2.5844847821796919E-2</v>
      </c>
      <c r="E279" s="285">
        <v>3.2135549562212859E-2</v>
      </c>
      <c r="F279" s="224">
        <v>0.17486558255637225</v>
      </c>
      <c r="G279" s="285">
        <v>3.0875331932322159E-2</v>
      </c>
      <c r="H279" s="224">
        <v>0.34295230214756317</v>
      </c>
      <c r="I279" s="285">
        <v>3.611008208725276E-3</v>
      </c>
      <c r="J279" s="224">
        <v>3.6130854905327879E-2</v>
      </c>
      <c r="K279" s="285">
        <v>0.13083413250980649</v>
      </c>
      <c r="L279" s="224">
        <v>4.9505087609360232E-2</v>
      </c>
      <c r="M279" s="285">
        <v>2.1451396798908735E-2</v>
      </c>
      <c r="N279" s="224">
        <v>1.9228705264870742E-2</v>
      </c>
      <c r="O279" s="285">
        <v>4.0648942836666792E-2</v>
      </c>
      <c r="P279" s="224">
        <v>1.0213302220268039E-2</v>
      </c>
      <c r="Q279" s="285">
        <v>9.6801332230065876E-3</v>
      </c>
      <c r="R279" s="224">
        <v>0</v>
      </c>
      <c r="S279" s="285">
        <v>0</v>
      </c>
      <c r="T279" s="224">
        <v>4.8054452480447585E-3</v>
      </c>
      <c r="U279" s="285">
        <v>2.8147168491789542E-3</v>
      </c>
      <c r="V279" s="224">
        <v>1.0213302220268038E-3</v>
      </c>
      <c r="W279" s="285">
        <v>2.8701110307126116E-3</v>
      </c>
      <c r="X279" s="224">
        <v>0.80895585429945405</v>
      </c>
      <c r="Y279" s="295">
        <v>1</v>
      </c>
    </row>
    <row r="280" spans="2:26" hidden="1" outlineLevel="1" x14ac:dyDescent="0.25">
      <c r="B280" s="43" t="s">
        <v>50</v>
      </c>
      <c r="C280" s="285">
        <v>0.18548233874542927</v>
      </c>
      <c r="D280" s="224">
        <v>2.7382694403797245E-2</v>
      </c>
      <c r="E280" s="285">
        <v>3.0919278550167163E-2</v>
      </c>
      <c r="F280" s="224">
        <v>0.21146506581513097</v>
      </c>
      <c r="G280" s="285">
        <v>3.0915945294609792E-2</v>
      </c>
      <c r="H280" s="224">
        <v>0.31672594306132856</v>
      </c>
      <c r="I280" s="285">
        <v>4.2399010689750573E-3</v>
      </c>
      <c r="J280" s="224">
        <v>3.0659284616692276E-2</v>
      </c>
      <c r="K280" s="285">
        <v>0.13110694083804711</v>
      </c>
      <c r="L280" s="224">
        <v>5.3375421240171063E-2</v>
      </c>
      <c r="M280" s="285">
        <v>2.4812754369064723E-2</v>
      </c>
      <c r="N280" s="224">
        <v>2.0659517944581294E-2</v>
      </c>
      <c r="O280" s="285">
        <v>3.2259247284230033E-2</v>
      </c>
      <c r="P280" s="224">
        <v>9.9531010943078001E-3</v>
      </c>
      <c r="Q280" s="285">
        <v>1.2559706940171396E-2</v>
      </c>
      <c r="R280" s="224">
        <v>0</v>
      </c>
      <c r="S280" s="285">
        <v>0</v>
      </c>
      <c r="T280" s="224">
        <v>4.0232394577459857E-3</v>
      </c>
      <c r="U280" s="285">
        <v>1.493298489701907E-3</v>
      </c>
      <c r="V280" s="224">
        <v>6.2998530034299202E-4</v>
      </c>
      <c r="W280" s="285">
        <v>2.049952167782752E-3</v>
      </c>
      <c r="X280" s="224">
        <v>0.8145176612545707</v>
      </c>
      <c r="Y280" s="295">
        <v>1</v>
      </c>
    </row>
    <row r="281" spans="2:26" hidden="1" outlineLevel="1" x14ac:dyDescent="0.25">
      <c r="B281" s="43" t="s">
        <v>51</v>
      </c>
      <c r="C281" s="285">
        <v>0.24751083335420684</v>
      </c>
      <c r="D281" s="224">
        <v>2.5971870851388922E-2</v>
      </c>
      <c r="E281" s="285">
        <v>2.7111564762167171E-2</v>
      </c>
      <c r="F281" s="224">
        <v>0.13690103449139593</v>
      </c>
      <c r="G281" s="285">
        <v>5.2203616962653104E-2</v>
      </c>
      <c r="H281" s="224">
        <v>0.3663489717706585</v>
      </c>
      <c r="I281" s="285">
        <v>1.2085765097813291E-2</v>
      </c>
      <c r="J281" s="224">
        <v>4.6649174661222856E-2</v>
      </c>
      <c r="K281" s="285">
        <v>5.5300202890564337E-2</v>
      </c>
      <c r="L281" s="224">
        <v>1.9938381384164518E-2</v>
      </c>
      <c r="M281" s="285">
        <v>1.0116348971770658E-2</v>
      </c>
      <c r="N281" s="224">
        <v>1.2762066978934448E-2</v>
      </c>
      <c r="O281" s="285">
        <v>1.2483405555694712E-2</v>
      </c>
      <c r="P281" s="224">
        <v>1.1522180196878992E-2</v>
      </c>
      <c r="Q281" s="285">
        <v>7.7712095784384944E-3</v>
      </c>
      <c r="R281" s="224">
        <v>0</v>
      </c>
      <c r="S281" s="285">
        <v>0</v>
      </c>
      <c r="T281" s="224">
        <v>5.9019863236730707E-3</v>
      </c>
      <c r="U281" s="285">
        <v>1.8222578463542318E-3</v>
      </c>
      <c r="V281" s="224">
        <v>6.6690879943891992E-4</v>
      </c>
      <c r="W281" s="285">
        <v>1.9099266087217895E-3</v>
      </c>
      <c r="X281" s="224">
        <v>0.75248916664579313</v>
      </c>
      <c r="Y281" s="295">
        <v>1</v>
      </c>
    </row>
    <row r="282" spans="2:26" hidden="1" outlineLevel="1" x14ac:dyDescent="0.25">
      <c r="B282" s="43" t="s">
        <v>52</v>
      </c>
      <c r="C282" s="285">
        <v>0.31888442635945674</v>
      </c>
      <c r="D282" s="224">
        <v>2.219521217565925E-2</v>
      </c>
      <c r="E282" s="285">
        <v>3.0369788088569466E-2</v>
      </c>
      <c r="F282" s="224">
        <v>0.13036384294245099</v>
      </c>
      <c r="G282" s="285">
        <v>5.6475585266606773E-2</v>
      </c>
      <c r="H282" s="224">
        <v>0.34372192569888493</v>
      </c>
      <c r="I282" s="285">
        <v>1.0803651640860329E-2</v>
      </c>
      <c r="J282" s="224">
        <v>5.0266210431749725E-2</v>
      </c>
      <c r="K282" s="285">
        <v>4.6900597156899013E-3</v>
      </c>
      <c r="L282" s="224">
        <v>8.2241187972308832E-4</v>
      </c>
      <c r="M282" s="285">
        <v>3.1046874174285263E-4</v>
      </c>
      <c r="N282" s="224">
        <v>3.5109390688580033E-3</v>
      </c>
      <c r="O282" s="285">
        <v>4.6240025365956769E-5</v>
      </c>
      <c r="P282" s="224">
        <v>8.4321989113776887E-3</v>
      </c>
      <c r="Q282" s="285">
        <v>8.2043016435026164E-3</v>
      </c>
      <c r="R282" s="224">
        <v>0</v>
      </c>
      <c r="S282" s="285">
        <v>0</v>
      </c>
      <c r="T282" s="224">
        <v>8.9474449083126358E-3</v>
      </c>
      <c r="U282" s="285">
        <v>3.2632246472546638E-3</v>
      </c>
      <c r="V282" s="224">
        <v>8.6534904613433383E-4</v>
      </c>
      <c r="W282" s="285">
        <v>2.0973154362416107E-3</v>
      </c>
      <c r="X282" s="224">
        <v>0.6811155736405432</v>
      </c>
      <c r="Y282" s="295">
        <v>1</v>
      </c>
    </row>
    <row r="283" spans="2:26" hidden="1" outlineLevel="1" x14ac:dyDescent="0.25">
      <c r="B283" s="43" t="s">
        <v>53</v>
      </c>
      <c r="C283" s="285">
        <v>0.37284926245493943</v>
      </c>
      <c r="D283" s="224">
        <v>2.2080059254480672E-2</v>
      </c>
      <c r="E283" s="285">
        <v>3.0078219498427546E-2</v>
      </c>
      <c r="F283" s="224">
        <v>9.5888324418281684E-2</v>
      </c>
      <c r="G283" s="285">
        <v>5.7779091889244294E-2</v>
      </c>
      <c r="H283" s="224">
        <v>0.29086364002902992</v>
      </c>
      <c r="I283" s="285">
        <v>7.5860071021751534E-3</v>
      </c>
      <c r="J283" s="224">
        <v>8.2800968858544863E-2</v>
      </c>
      <c r="K283" s="285">
        <v>4.8651990430879227E-3</v>
      </c>
      <c r="L283" s="224">
        <v>3.7034050420067674E-4</v>
      </c>
      <c r="M283" s="285">
        <v>1.8815686906969867E-4</v>
      </c>
      <c r="N283" s="224">
        <v>4.2708622661852243E-3</v>
      </c>
      <c r="O283" s="285">
        <v>3.5839403632323555E-5</v>
      </c>
      <c r="P283" s="224">
        <v>7.2335862997906378E-3</v>
      </c>
      <c r="Q283" s="285">
        <v>6.5018651422973656E-3</v>
      </c>
      <c r="R283" s="224">
        <v>0</v>
      </c>
      <c r="S283" s="285">
        <v>0</v>
      </c>
      <c r="T283" s="224">
        <v>1.6539884776317321E-2</v>
      </c>
      <c r="U283" s="285">
        <v>1.7292512252596118E-3</v>
      </c>
      <c r="V283" s="224">
        <v>7.0185498779966966E-4</v>
      </c>
      <c r="W283" s="285">
        <v>2.3773471076107958E-3</v>
      </c>
      <c r="X283" s="224">
        <v>0.62715073754506057</v>
      </c>
      <c r="Y283" s="295">
        <v>1</v>
      </c>
    </row>
    <row r="284" spans="2:26" hidden="1" outlineLevel="1" x14ac:dyDescent="0.25">
      <c r="B284" s="43" t="s">
        <v>54</v>
      </c>
      <c r="C284" s="285">
        <v>0.31067430219153652</v>
      </c>
      <c r="D284" s="224">
        <v>2.7906124059671439E-2</v>
      </c>
      <c r="E284" s="285">
        <v>4.6546457901556419E-2</v>
      </c>
      <c r="F284" s="224">
        <v>0.13365482911732629</v>
      </c>
      <c r="G284" s="285">
        <v>5.9671440423330405E-2</v>
      </c>
      <c r="H284" s="224">
        <v>0.31577017608730101</v>
      </c>
      <c r="I284" s="285">
        <v>1.1580684152142908E-2</v>
      </c>
      <c r="J284" s="224">
        <v>5.3714860997610532E-2</v>
      </c>
      <c r="K284" s="285">
        <v>4.9560480876490306E-3</v>
      </c>
      <c r="L284" s="224">
        <v>9.2595757374257757E-4</v>
      </c>
      <c r="M284" s="285">
        <v>5.655177128226481E-4</v>
      </c>
      <c r="N284" s="224">
        <v>3.3247469929683156E-3</v>
      </c>
      <c r="O284" s="285">
        <v>1.3982580811548991E-4</v>
      </c>
      <c r="P284" s="224">
        <v>9.2005381739992363E-3</v>
      </c>
      <c r="Q284" s="285">
        <v>1.1708080999537022E-2</v>
      </c>
      <c r="R284" s="224">
        <v>0</v>
      </c>
      <c r="S284" s="285">
        <v>0</v>
      </c>
      <c r="T284" s="224">
        <v>9.9276323761997836E-3</v>
      </c>
      <c r="U284" s="285">
        <v>1.382721880253178E-3</v>
      </c>
      <c r="V284" s="224">
        <v>1.01606753897256E-3</v>
      </c>
      <c r="W284" s="285">
        <v>2.0973871217323486E-3</v>
      </c>
      <c r="X284" s="224">
        <v>0.68932569780846353</v>
      </c>
      <c r="Y284" s="295">
        <v>1</v>
      </c>
    </row>
    <row r="285" spans="2:26" hidden="1" outlineLevel="1" x14ac:dyDescent="0.25">
      <c r="B285" s="43" t="s">
        <v>55</v>
      </c>
      <c r="C285" s="285">
        <v>0.327782538986095</v>
      </c>
      <c r="D285" s="224">
        <v>2.0178866522600248E-2</v>
      </c>
      <c r="E285" s="285">
        <v>3.1861368193579341E-2</v>
      </c>
      <c r="F285" s="224">
        <v>0.12045401424535304</v>
      </c>
      <c r="G285" s="285">
        <v>5.6349925574796303E-2</v>
      </c>
      <c r="H285" s="224">
        <v>0.34343028429197642</v>
      </c>
      <c r="I285" s="285">
        <v>9.6896284480602283E-3</v>
      </c>
      <c r="J285" s="224">
        <v>5.2470793745822551E-2</v>
      </c>
      <c r="K285" s="285">
        <v>5.8309994300218557E-3</v>
      </c>
      <c r="L285" s="224">
        <v>1.0743472930138723E-3</v>
      </c>
      <c r="M285" s="285">
        <v>5.0026858682325351E-4</v>
      </c>
      <c r="N285" s="224">
        <v>4.1538694955078346E-3</v>
      </c>
      <c r="O285" s="285">
        <v>1.025140546768962E-4</v>
      </c>
      <c r="P285" s="224">
        <v>7.7090569117025942E-3</v>
      </c>
      <c r="Q285" s="285">
        <v>9.9766678011555376E-3</v>
      </c>
      <c r="R285" s="224">
        <v>0</v>
      </c>
      <c r="S285" s="285">
        <v>0</v>
      </c>
      <c r="T285" s="224">
        <v>5.1462055447801898E-3</v>
      </c>
      <c r="U285" s="285">
        <v>2.0215771582283932E-3</v>
      </c>
      <c r="V285" s="224">
        <v>8.5291693491177636E-4</v>
      </c>
      <c r="W285" s="285">
        <v>6.0606309124981031E-3</v>
      </c>
      <c r="X285" s="224">
        <v>0.672217461013905</v>
      </c>
      <c r="Y285" s="295">
        <v>1</v>
      </c>
    </row>
    <row r="286" spans="2:26" hidden="1" outlineLevel="1" x14ac:dyDescent="0.25">
      <c r="B286" s="43" t="s">
        <v>56</v>
      </c>
      <c r="C286" s="285">
        <v>0.288104421467414</v>
      </c>
      <c r="D286" s="224">
        <v>1.923741504434973E-2</v>
      </c>
      <c r="E286" s="285">
        <v>2.6268227480546101E-2</v>
      </c>
      <c r="F286" s="224">
        <v>0.13768078522655502</v>
      </c>
      <c r="G286" s="285">
        <v>9.5158272724022733E-2</v>
      </c>
      <c r="H286" s="224">
        <v>0.33469447743585873</v>
      </c>
      <c r="I286" s="285">
        <v>1.5034816424295628E-2</v>
      </c>
      <c r="J286" s="224">
        <v>4.97439910386933E-2</v>
      </c>
      <c r="K286" s="285">
        <v>3.7815443159655055E-3</v>
      </c>
      <c r="L286" s="224">
        <v>4.4885977700010723E-4</v>
      </c>
      <c r="M286" s="285">
        <v>1.8272167913278701E-4</v>
      </c>
      <c r="N286" s="224">
        <v>2.9592967598679638E-3</v>
      </c>
      <c r="O286" s="285">
        <v>1.9066609996464733E-4</v>
      </c>
      <c r="P286" s="224">
        <v>1.014105319186968E-2</v>
      </c>
      <c r="Q286" s="285">
        <v>1.014105319186968E-2</v>
      </c>
      <c r="R286" s="224">
        <v>0</v>
      </c>
      <c r="S286" s="285">
        <v>0</v>
      </c>
      <c r="T286" s="224">
        <v>4.6911805012135105E-3</v>
      </c>
      <c r="U286" s="285">
        <v>2.5541312974430882E-3</v>
      </c>
      <c r="V286" s="224">
        <v>8.6594187067277331E-4</v>
      </c>
      <c r="W286" s="285">
        <v>1.7279115309296164E-3</v>
      </c>
      <c r="X286" s="224">
        <v>0.711895578532586</v>
      </c>
      <c r="Y286" s="295">
        <v>1</v>
      </c>
    </row>
    <row r="287" spans="2:26" s="222" customFormat="1" ht="15" customHeight="1" collapsed="1" x14ac:dyDescent="0.25">
      <c r="B287" s="30" t="s">
        <v>175</v>
      </c>
      <c r="C287" s="296">
        <v>0.21137213953672443</v>
      </c>
      <c r="D287" s="296">
        <v>2.4938074667592122E-2</v>
      </c>
      <c r="E287" s="296">
        <v>3.3245354204783348E-2</v>
      </c>
      <c r="F287" s="296">
        <v>0.16203634644090431</v>
      </c>
      <c r="G287" s="296">
        <v>5.3328848122858236E-2</v>
      </c>
      <c r="H287" s="296">
        <v>0.30926084340222493</v>
      </c>
      <c r="I287" s="296">
        <v>8.1393378327503582E-3</v>
      </c>
      <c r="J287" s="296">
        <v>4.5305699565989926E-2</v>
      </c>
      <c r="K287" s="296">
        <v>0.12225547231194335</v>
      </c>
      <c r="L287" s="296">
        <v>4.5814091070067717E-2</v>
      </c>
      <c r="M287" s="296">
        <v>1.7151363676492525E-2</v>
      </c>
      <c r="N287" s="296">
        <v>2.2501144134572552E-2</v>
      </c>
      <c r="O287" s="296">
        <v>3.6788873430810554E-2</v>
      </c>
      <c r="P287" s="296">
        <v>9.7497516390805932E-3</v>
      </c>
      <c r="Q287" s="296">
        <v>9.9831449443458439E-3</v>
      </c>
      <c r="R287" s="296">
        <v>0</v>
      </c>
      <c r="S287" s="296">
        <v>0</v>
      </c>
      <c r="T287" s="296">
        <v>3.6805109486829006E-3</v>
      </c>
      <c r="U287" s="296">
        <v>3.8474378996226134E-3</v>
      </c>
      <c r="V287" s="296">
        <v>8.4630441996182495E-4</v>
      </c>
      <c r="W287" s="296">
        <v>1.5703310430346812E-3</v>
      </c>
      <c r="X287" s="296">
        <v>0.7886278604632756</v>
      </c>
      <c r="Y287" s="296">
        <v>1</v>
      </c>
      <c r="Z287"/>
    </row>
    <row r="288" spans="2:26" hidden="1" outlineLevel="1" x14ac:dyDescent="0.25">
      <c r="B288" s="43" t="s">
        <v>58</v>
      </c>
      <c r="C288" s="285">
        <v>0.27775016970842631</v>
      </c>
      <c r="D288" s="224">
        <v>1.7493771944355124E-2</v>
      </c>
      <c r="E288" s="285">
        <v>2.8358359236198401E-2</v>
      </c>
      <c r="F288" s="224">
        <v>0.15371198612450915</v>
      </c>
      <c r="G288" s="285">
        <v>8.8530958389767475E-2</v>
      </c>
      <c r="H288" s="224">
        <v>0.31607666598458495</v>
      </c>
      <c r="I288" s="285">
        <v>1.0666458794144492E-2</v>
      </c>
      <c r="J288" s="224">
        <v>3.7475518138501564E-2</v>
      </c>
      <c r="K288" s="285">
        <v>4.1970761430552714E-2</v>
      </c>
      <c r="L288" s="224">
        <v>1.7980973168204597E-2</v>
      </c>
      <c r="M288" s="285">
        <v>7.8829158018844936E-3</v>
      </c>
      <c r="N288" s="224">
        <v>9.5523919956086931E-3</v>
      </c>
      <c r="O288" s="285">
        <v>6.5544804648549277E-3</v>
      </c>
      <c r="P288" s="224">
        <v>7.8374436876585442E-3</v>
      </c>
      <c r="Q288" s="285">
        <v>9.5556400037676899E-3</v>
      </c>
      <c r="R288" s="224">
        <v>0</v>
      </c>
      <c r="S288" s="285">
        <v>0</v>
      </c>
      <c r="T288" s="224">
        <v>4.4497711778251989E-3</v>
      </c>
      <c r="U288" s="285">
        <v>3.0596236857746988E-3</v>
      </c>
      <c r="V288" s="224">
        <v>7.2430581945621844E-4</v>
      </c>
      <c r="W288" s="285">
        <v>2.1144533115067185E-3</v>
      </c>
      <c r="X288" s="224">
        <v>0.72224983029157375</v>
      </c>
      <c r="Y288" s="295">
        <v>1</v>
      </c>
    </row>
    <row r="289" spans="2:26" hidden="1" outlineLevel="1" x14ac:dyDescent="0.25">
      <c r="B289" s="43" t="s">
        <v>59</v>
      </c>
      <c r="C289" s="285">
        <v>0.21784817211346821</v>
      </c>
      <c r="D289" s="224">
        <v>2.5213640210773474E-2</v>
      </c>
      <c r="E289" s="285">
        <v>2.5251180822890219E-2</v>
      </c>
      <c r="F289" s="224">
        <v>0.17132170256914298</v>
      </c>
      <c r="G289" s="285">
        <v>6.063491413438174E-2</v>
      </c>
      <c r="H289" s="224">
        <v>0.31075436153657138</v>
      </c>
      <c r="I289" s="285">
        <v>5.525295547000846E-3</v>
      </c>
      <c r="J289" s="224">
        <v>3.9509787861413709E-2</v>
      </c>
      <c r="K289" s="285">
        <v>0.11727687225270975</v>
      </c>
      <c r="L289" s="224">
        <v>4.4492450924181616E-2</v>
      </c>
      <c r="M289" s="285">
        <v>2.0108116962896223E-2</v>
      </c>
      <c r="N289" s="224">
        <v>2.2043164878368417E-2</v>
      </c>
      <c r="O289" s="285">
        <v>3.0633139487263494E-2</v>
      </c>
      <c r="P289" s="224">
        <v>8.6002129576541898E-3</v>
      </c>
      <c r="Q289" s="285">
        <v>8.7094220110847196E-3</v>
      </c>
      <c r="R289" s="224">
        <v>0</v>
      </c>
      <c r="S289" s="285">
        <v>0</v>
      </c>
      <c r="T289" s="224">
        <v>3.5527070194119091E-3</v>
      </c>
      <c r="U289" s="285">
        <v>3.6414393753242142E-3</v>
      </c>
      <c r="V289" s="224">
        <v>5.153302208753106E-4</v>
      </c>
      <c r="W289" s="285">
        <v>1.1978868048161194E-3</v>
      </c>
      <c r="X289" s="224">
        <v>0.78215182788653181</v>
      </c>
      <c r="Y289" s="295">
        <v>1</v>
      </c>
    </row>
    <row r="290" spans="2:26" hidden="1" outlineLevel="1" x14ac:dyDescent="0.25">
      <c r="B290" s="43" t="s">
        <v>60</v>
      </c>
      <c r="C290" s="285">
        <v>0.16273673737696762</v>
      </c>
      <c r="D290" s="224">
        <v>2.5604946167785952E-2</v>
      </c>
      <c r="E290" s="285">
        <v>3.391607149202288E-2</v>
      </c>
      <c r="F290" s="224">
        <v>0.16771488469601678</v>
      </c>
      <c r="G290" s="285">
        <v>6.4349927157730163E-2</v>
      </c>
      <c r="H290" s="224">
        <v>0.31076999609139039</v>
      </c>
      <c r="I290" s="285">
        <v>7.8314323277546821E-3</v>
      </c>
      <c r="J290" s="224">
        <v>5.6532707955797179E-2</v>
      </c>
      <c r="K290" s="285">
        <v>0.1380627509505028</v>
      </c>
      <c r="L290" s="224">
        <v>5.0001776640727712E-2</v>
      </c>
      <c r="M290" s="285">
        <v>2.1792275166115909E-2</v>
      </c>
      <c r="N290" s="224">
        <v>2.510748676402658E-2</v>
      </c>
      <c r="O290" s="285">
        <v>4.1161212379632592E-2</v>
      </c>
      <c r="P290" s="224">
        <v>8.8725437941939381E-3</v>
      </c>
      <c r="Q290" s="285">
        <v>1.2663895107131435E-2</v>
      </c>
      <c r="R290" s="224">
        <v>0</v>
      </c>
      <c r="S290" s="285">
        <v>0</v>
      </c>
      <c r="T290" s="224">
        <v>2.6827274988451837E-3</v>
      </c>
      <c r="U290" s="285">
        <v>5.0172334150588071E-3</v>
      </c>
      <c r="V290" s="224">
        <v>7.4263582418363362E-4</v>
      </c>
      <c r="W290" s="285">
        <v>1.6309561880396546E-3</v>
      </c>
      <c r="X290" s="224">
        <v>0.83726326262303241</v>
      </c>
      <c r="Y290" s="295">
        <v>1</v>
      </c>
    </row>
    <row r="291" spans="2:26" hidden="1" outlineLevel="1" x14ac:dyDescent="0.25">
      <c r="B291" s="43" t="s">
        <v>61</v>
      </c>
      <c r="C291" s="285">
        <v>0.13630363735185538</v>
      </c>
      <c r="D291" s="224">
        <v>2.199140249454715E-2</v>
      </c>
      <c r="E291" s="285">
        <v>3.3775914279058933E-2</v>
      </c>
      <c r="F291" s="224">
        <v>0.17247245339488526</v>
      </c>
      <c r="G291" s="285">
        <v>4.4311034877072615E-2</v>
      </c>
      <c r="H291" s="224">
        <v>0.29581983355568259</v>
      </c>
      <c r="I291" s="285">
        <v>8.2375113821654706E-3</v>
      </c>
      <c r="J291" s="224">
        <v>6.8614164002004679E-2</v>
      </c>
      <c r="K291" s="285">
        <v>0.18828748702962539</v>
      </c>
      <c r="L291" s="224">
        <v>5.9631959003028187E-2</v>
      </c>
      <c r="M291" s="285">
        <v>2.2746684172260691E-2</v>
      </c>
      <c r="N291" s="224">
        <v>3.1379483161453808E-2</v>
      </c>
      <c r="O291" s="285">
        <v>7.4529360692882712E-2</v>
      </c>
      <c r="P291" s="224">
        <v>9.3669045451016102E-3</v>
      </c>
      <c r="Q291" s="285">
        <v>9.3598458378332597E-3</v>
      </c>
      <c r="R291" s="224">
        <v>0</v>
      </c>
      <c r="S291" s="285">
        <v>0</v>
      </c>
      <c r="T291" s="224">
        <v>3.7587616203968405E-3</v>
      </c>
      <c r="U291" s="285">
        <v>4.8916841369671558E-3</v>
      </c>
      <c r="V291" s="224">
        <v>7.9410456768947335E-4</v>
      </c>
      <c r="W291" s="285">
        <v>1.429388221841052E-3</v>
      </c>
      <c r="X291" s="224">
        <v>0.86369636264814464</v>
      </c>
      <c r="Y291" s="295">
        <v>1</v>
      </c>
    </row>
    <row r="292" spans="2:26" collapsed="1" x14ac:dyDescent="0.25">
      <c r="B292" s="145">
        <v>1993</v>
      </c>
      <c r="C292" s="233">
        <v>0.2543207770498595</v>
      </c>
      <c r="D292" s="233">
        <v>2.3532298819729566E-2</v>
      </c>
      <c r="E292" s="233">
        <v>3.1480017920410594E-2</v>
      </c>
      <c r="F292" s="233">
        <v>0.15015626518693873</v>
      </c>
      <c r="G292" s="233">
        <v>5.7780005707101033E-2</v>
      </c>
      <c r="H292" s="233">
        <v>0.32356004088483303</v>
      </c>
      <c r="I292" s="233">
        <v>8.8700931753669734E-3</v>
      </c>
      <c r="J292" s="233">
        <v>5.0595405925353727E-2</v>
      </c>
      <c r="K292" s="233">
        <v>6.8375547650751489E-2</v>
      </c>
      <c r="L292" s="233">
        <v>2.4728976459483409E-2</v>
      </c>
      <c r="M292" s="233">
        <v>1.0846042306790968E-2</v>
      </c>
      <c r="N292" s="233">
        <v>1.3178472724222619E-2</v>
      </c>
      <c r="O292" s="233">
        <v>1.9622056160254489E-2</v>
      </c>
      <c r="P292" s="233">
        <v>9.0874390786800669E-3</v>
      </c>
      <c r="Q292" s="233">
        <v>9.6830858697675819E-3</v>
      </c>
      <c r="R292" s="233">
        <v>0</v>
      </c>
      <c r="S292" s="233">
        <v>0</v>
      </c>
      <c r="T292" s="233">
        <v>6.4010777183044071E-3</v>
      </c>
      <c r="U292" s="233">
        <v>2.7764734819578814E-3</v>
      </c>
      <c r="V292" s="233">
        <v>7.8068834892773662E-4</v>
      </c>
      <c r="W292" s="233">
        <v>2.2496859535888567E-3</v>
      </c>
      <c r="X292" s="233">
        <v>0.74567922295014055</v>
      </c>
      <c r="Y292" s="233">
        <v>1</v>
      </c>
    </row>
    <row r="293" spans="2:26" hidden="1" outlineLevel="1" x14ac:dyDescent="0.25">
      <c r="B293" s="43" t="s">
        <v>49</v>
      </c>
      <c r="C293" s="285">
        <v>0.21913634022913739</v>
      </c>
      <c r="D293" s="224">
        <v>2.7110847823814337E-2</v>
      </c>
      <c r="E293" s="285">
        <v>3.8900698098523652E-2</v>
      </c>
      <c r="F293" s="224">
        <v>0.17042044658171779</v>
      </c>
      <c r="G293" s="285">
        <v>3.9806716149190971E-2</v>
      </c>
      <c r="H293" s="224">
        <v>0.27251783965029253</v>
      </c>
      <c r="I293" s="285">
        <v>8.3206529524960018E-3</v>
      </c>
      <c r="J293" s="224">
        <v>3.5857406697564202E-2</v>
      </c>
      <c r="K293" s="285">
        <v>0.15705474439836917</v>
      </c>
      <c r="L293" s="224">
        <v>6.5457868224707963E-2</v>
      </c>
      <c r="M293" s="285">
        <v>1.9293538232800177E-2</v>
      </c>
      <c r="N293" s="224">
        <v>2.6255164109295202E-2</v>
      </c>
      <c r="O293" s="285">
        <v>4.6048173831565821E-2</v>
      </c>
      <c r="P293" s="224">
        <v>1.0024276637511471E-2</v>
      </c>
      <c r="Q293" s="285">
        <v>9.5209332760296268E-3</v>
      </c>
      <c r="R293" s="224">
        <v>0</v>
      </c>
      <c r="S293" s="285">
        <v>0</v>
      </c>
      <c r="T293" s="224">
        <v>5.4748270241178907E-3</v>
      </c>
      <c r="U293" s="285">
        <v>2.9890851927998666E-3</v>
      </c>
      <c r="V293" s="224">
        <v>6.2337139383520539E-4</v>
      </c>
      <c r="W293" s="285">
        <v>1.9862703418475798E-3</v>
      </c>
      <c r="X293" s="224">
        <v>0.78086365977086258</v>
      </c>
      <c r="Y293" s="295">
        <v>1</v>
      </c>
    </row>
    <row r="294" spans="2:26" hidden="1" outlineLevel="1" x14ac:dyDescent="0.25">
      <c r="B294" s="43" t="s">
        <v>50</v>
      </c>
      <c r="C294" s="285">
        <v>0.20484540409457633</v>
      </c>
      <c r="D294" s="224">
        <v>2.2109002160767305E-2</v>
      </c>
      <c r="E294" s="285">
        <v>3.2881748511557771E-2</v>
      </c>
      <c r="F294" s="224">
        <v>0.16815899516547747</v>
      </c>
      <c r="G294" s="285">
        <v>1.9143776523807304E-2</v>
      </c>
      <c r="H294" s="224">
        <v>0.3143022587013633</v>
      </c>
      <c r="I294" s="285">
        <v>7.4305523169954455E-3</v>
      </c>
      <c r="J294" s="224">
        <v>3.6223942545352793E-2</v>
      </c>
      <c r="K294" s="285">
        <v>0.16215081844891108</v>
      </c>
      <c r="L294" s="224">
        <v>6.4908517154005196E-2</v>
      </c>
      <c r="M294" s="285">
        <v>2.1456108442537581E-2</v>
      </c>
      <c r="N294" s="224">
        <v>2.8672915792255439E-2</v>
      </c>
      <c r="O294" s="285">
        <v>4.7113277060112854E-2</v>
      </c>
      <c r="P294" s="224">
        <v>1.1682134029753299E-2</v>
      </c>
      <c r="Q294" s="285">
        <v>1.0702793452408712E-2</v>
      </c>
      <c r="R294" s="224">
        <v>0</v>
      </c>
      <c r="S294" s="285">
        <v>0</v>
      </c>
      <c r="T294" s="224">
        <v>2.8758413779166473E-3</v>
      </c>
      <c r="U294" s="285">
        <v>4.1621974537144986E-3</v>
      </c>
      <c r="V294" s="224">
        <v>1.5117598594723996E-3</v>
      </c>
      <c r="W294" s="285">
        <v>1.4651245938845621E-3</v>
      </c>
      <c r="X294" s="224">
        <v>0.7951545959054237</v>
      </c>
      <c r="Y294" s="295">
        <v>1</v>
      </c>
    </row>
    <row r="295" spans="2:26" hidden="1" outlineLevel="1" x14ac:dyDescent="0.25">
      <c r="B295" s="43" t="s">
        <v>51</v>
      </c>
      <c r="C295" s="285">
        <v>0.25382506869933857</v>
      </c>
      <c r="D295" s="224">
        <v>3.5381885468881616E-2</v>
      </c>
      <c r="E295" s="285">
        <v>4.0636176588370133E-2</v>
      </c>
      <c r="F295" s="224">
        <v>0.13285209274065482</v>
      </c>
      <c r="G295" s="285">
        <v>4.9059613074278141E-2</v>
      </c>
      <c r="H295" s="224">
        <v>0.34046908874987919</v>
      </c>
      <c r="I295" s="285">
        <v>8.7686592927075126E-3</v>
      </c>
      <c r="J295" s="224">
        <v>4.2275984920667802E-2</v>
      </c>
      <c r="K295" s="285">
        <v>6.6210282116077712E-2</v>
      </c>
      <c r="L295" s="224">
        <v>2.4673074001960865E-2</v>
      </c>
      <c r="M295" s="285">
        <v>8.2957040473921866E-3</v>
      </c>
      <c r="N295" s="224">
        <v>1.6681166024552246E-2</v>
      </c>
      <c r="O295" s="285">
        <v>1.6560338042172419E-2</v>
      </c>
      <c r="P295" s="224">
        <v>1.2210530676498613E-2</v>
      </c>
      <c r="Q295" s="285">
        <v>9.5039838711904658E-3</v>
      </c>
      <c r="R295" s="224">
        <v>0</v>
      </c>
      <c r="S295" s="285">
        <v>0</v>
      </c>
      <c r="T295" s="224">
        <v>2.9999861910877282E-3</v>
      </c>
      <c r="U295" s="285">
        <v>3.2209287874394132E-3</v>
      </c>
      <c r="V295" s="224">
        <v>1.070190701078476E-3</v>
      </c>
      <c r="W295" s="285">
        <v>1.1703053150503334E-3</v>
      </c>
      <c r="X295" s="224">
        <v>0.74617493130066148</v>
      </c>
      <c r="Y295" s="295">
        <v>1</v>
      </c>
    </row>
    <row r="296" spans="2:26" hidden="1" outlineLevel="1" x14ac:dyDescent="0.25">
      <c r="B296" s="43" t="s">
        <v>52</v>
      </c>
      <c r="C296" s="285">
        <v>0.3315157919983211</v>
      </c>
      <c r="D296" s="224">
        <v>2.31858314221043E-2</v>
      </c>
      <c r="E296" s="285">
        <v>3.1718906926893616E-2</v>
      </c>
      <c r="F296" s="224">
        <v>0.12219124282352235</v>
      </c>
      <c r="G296" s="285">
        <v>5.2678718652096355E-2</v>
      </c>
      <c r="H296" s="224">
        <v>0.33572799088606076</v>
      </c>
      <c r="I296" s="285">
        <v>8.7616734871310571E-3</v>
      </c>
      <c r="J296" s="224">
        <v>5.845362833715579E-2</v>
      </c>
      <c r="K296" s="285">
        <v>5.8048897483173687E-3</v>
      </c>
      <c r="L296" s="224">
        <v>1.3678403861432148E-3</v>
      </c>
      <c r="M296" s="285">
        <v>2.2859798234174273E-4</v>
      </c>
      <c r="N296" s="224">
        <v>4.0435610319137774E-3</v>
      </c>
      <c r="O296" s="285">
        <v>1.6489034791863412E-4</v>
      </c>
      <c r="P296" s="224">
        <v>1.0478032108647749E-2</v>
      </c>
      <c r="Q296" s="285">
        <v>9.4362249104345611E-3</v>
      </c>
      <c r="R296" s="224">
        <v>0</v>
      </c>
      <c r="S296" s="285">
        <v>0</v>
      </c>
      <c r="T296" s="224">
        <v>5.2839861492107749E-3</v>
      </c>
      <c r="U296" s="285">
        <v>1.8737539536208422E-3</v>
      </c>
      <c r="V296" s="224">
        <v>1.4652755917314985E-3</v>
      </c>
      <c r="W296" s="285">
        <v>1.2066975461318223E-3</v>
      </c>
      <c r="X296" s="224">
        <v>0.66848420800167885</v>
      </c>
      <c r="Y296" s="295">
        <v>1</v>
      </c>
    </row>
    <row r="297" spans="2:26" hidden="1" outlineLevel="1" x14ac:dyDescent="0.25">
      <c r="B297" s="43" t="s">
        <v>53</v>
      </c>
      <c r="C297" s="285">
        <v>0.37932288264107106</v>
      </c>
      <c r="D297" s="224">
        <v>2.7648121269809364E-2</v>
      </c>
      <c r="E297" s="285">
        <v>3.091162237981359E-2</v>
      </c>
      <c r="F297" s="224">
        <v>9.2598887926523932E-2</v>
      </c>
      <c r="G297" s="285">
        <v>5.4814403154717736E-2</v>
      </c>
      <c r="H297" s="224">
        <v>0.29487387928001962</v>
      </c>
      <c r="I297" s="285">
        <v>1.1587793796391821E-2</v>
      </c>
      <c r="J297" s="224">
        <v>7.5944390414056706E-2</v>
      </c>
      <c r="K297" s="285">
        <v>5.4421245865197299E-3</v>
      </c>
      <c r="L297" s="224">
        <v>9.5776663010993621E-4</v>
      </c>
      <c r="M297" s="285">
        <v>2.6013414644961234E-4</v>
      </c>
      <c r="N297" s="224">
        <v>4.0645960382751922E-3</v>
      </c>
      <c r="O297" s="285">
        <v>1.5962777168498937E-4</v>
      </c>
      <c r="P297" s="224">
        <v>6.8758184618386165E-3</v>
      </c>
      <c r="Q297" s="285">
        <v>8.2208302417769528E-3</v>
      </c>
      <c r="R297" s="224">
        <v>0</v>
      </c>
      <c r="S297" s="285">
        <v>0</v>
      </c>
      <c r="T297" s="224">
        <v>7.8779261396388269E-3</v>
      </c>
      <c r="U297" s="285">
        <v>1.6701794630003518E-3</v>
      </c>
      <c r="V297" s="224">
        <v>3.6950873075229022E-4</v>
      </c>
      <c r="W297" s="285">
        <v>1.5578488088516555E-3</v>
      </c>
      <c r="X297" s="224">
        <v>0.62067711735892894</v>
      </c>
      <c r="Y297" s="295">
        <v>1</v>
      </c>
    </row>
    <row r="298" spans="2:26" hidden="1" outlineLevel="1" x14ac:dyDescent="0.25">
      <c r="B298" s="43" t="s">
        <v>54</v>
      </c>
      <c r="C298" s="285">
        <v>0.33199623921947535</v>
      </c>
      <c r="D298" s="224">
        <v>3.8765969490830658E-2</v>
      </c>
      <c r="E298" s="285">
        <v>4.6033775452773901E-2</v>
      </c>
      <c r="F298" s="224">
        <v>0.1211420280236708</v>
      </c>
      <c r="G298" s="285">
        <v>4.7582332139383114E-2</v>
      </c>
      <c r="H298" s="224">
        <v>0.30730391726282846</v>
      </c>
      <c r="I298" s="285">
        <v>9.8378895384585354E-3</v>
      </c>
      <c r="J298" s="224">
        <v>6.0328645370758958E-2</v>
      </c>
      <c r="K298" s="285">
        <v>4.9124382285292293E-3</v>
      </c>
      <c r="L298" s="224">
        <v>6.311344479037552E-4</v>
      </c>
      <c r="M298" s="285">
        <v>1.1386446225067749E-4</v>
      </c>
      <c r="N298" s="224">
        <v>4.1088804520744478E-3</v>
      </c>
      <c r="O298" s="285">
        <v>5.8558866300348423E-5</v>
      </c>
      <c r="P298" s="224">
        <v>1.1018826675515563E-2</v>
      </c>
      <c r="Q298" s="285">
        <v>1.1464524713468214E-2</v>
      </c>
      <c r="R298" s="224">
        <v>0</v>
      </c>
      <c r="S298" s="285">
        <v>0</v>
      </c>
      <c r="T298" s="224">
        <v>5.7843146823344169E-3</v>
      </c>
      <c r="U298" s="285">
        <v>1.5713295790593495E-3</v>
      </c>
      <c r="V298" s="224">
        <v>7.4499891015443269E-4</v>
      </c>
      <c r="W298" s="285">
        <v>1.2752819772075879E-3</v>
      </c>
      <c r="X298" s="224">
        <v>0.66800376078052459</v>
      </c>
      <c r="Y298" s="295">
        <v>1</v>
      </c>
    </row>
    <row r="299" spans="2:26" hidden="1" outlineLevel="1" x14ac:dyDescent="0.25">
      <c r="B299" s="43" t="s">
        <v>55</v>
      </c>
      <c r="C299" s="285">
        <v>0.35614295192614859</v>
      </c>
      <c r="D299" s="224">
        <v>2.189903590180451E-2</v>
      </c>
      <c r="E299" s="285">
        <v>3.8780993258684664E-2</v>
      </c>
      <c r="F299" s="224">
        <v>0.12036483376063825</v>
      </c>
      <c r="G299" s="285">
        <v>4.9806279334551083E-2</v>
      </c>
      <c r="H299" s="224">
        <v>0.29517623256309233</v>
      </c>
      <c r="I299" s="285">
        <v>1.8442371173709688E-2</v>
      </c>
      <c r="J299" s="224">
        <v>6.1826789970757599E-2</v>
      </c>
      <c r="K299" s="285">
        <v>8.0682814151028393E-3</v>
      </c>
      <c r="L299" s="224">
        <v>7.7406354693118618E-4</v>
      </c>
      <c r="M299" s="285">
        <v>7.0853435777299052E-4</v>
      </c>
      <c r="N299" s="224">
        <v>6.3890959429240765E-3</v>
      </c>
      <c r="O299" s="285">
        <v>1.9658756747458695E-4</v>
      </c>
      <c r="P299" s="224">
        <v>9.640981954899536E-3</v>
      </c>
      <c r="Q299" s="285">
        <v>1.1758393879573732E-2</v>
      </c>
      <c r="R299" s="224">
        <v>0</v>
      </c>
      <c r="S299" s="285">
        <v>0</v>
      </c>
      <c r="T299" s="224">
        <v>3.8662221603335436E-3</v>
      </c>
      <c r="U299" s="285">
        <v>2.0068314179697419E-3</v>
      </c>
      <c r="V299" s="224">
        <v>7.331078037073139E-4</v>
      </c>
      <c r="W299" s="285">
        <v>1.16723868188036E-3</v>
      </c>
      <c r="X299" s="224">
        <v>0.64385704807385136</v>
      </c>
      <c r="Y299" s="295">
        <v>1</v>
      </c>
    </row>
    <row r="300" spans="2:26" hidden="1" outlineLevel="1" x14ac:dyDescent="0.25">
      <c r="B300" s="43" t="s">
        <v>56</v>
      </c>
      <c r="C300" s="285">
        <v>0.26042331576210787</v>
      </c>
      <c r="D300" s="224">
        <v>2.0058251360114306E-2</v>
      </c>
      <c r="E300" s="285">
        <v>3.4845135081437766E-2</v>
      </c>
      <c r="F300" s="224">
        <v>0.13655251710975183</v>
      </c>
      <c r="G300" s="285">
        <v>0.10344900469646306</v>
      </c>
      <c r="H300" s="224">
        <v>0.34886984752347172</v>
      </c>
      <c r="I300" s="285">
        <v>1.1121867087136087E-2</v>
      </c>
      <c r="J300" s="224">
        <v>4.6634906007330036E-2</v>
      </c>
      <c r="K300" s="285">
        <v>8.1923901234776646E-3</v>
      </c>
      <c r="L300" s="224">
        <v>1.9064850080951635E-3</v>
      </c>
      <c r="M300" s="285">
        <v>2.7054332709110972E-4</v>
      </c>
      <c r="N300" s="224">
        <v>5.6391374740553174E-3</v>
      </c>
      <c r="O300" s="285">
        <v>3.7622431423607443E-4</v>
      </c>
      <c r="P300" s="224">
        <v>8.8729756806912377E-3</v>
      </c>
      <c r="Q300" s="285">
        <v>1.0052375497229045E-2</v>
      </c>
      <c r="R300" s="224">
        <v>0</v>
      </c>
      <c r="S300" s="285">
        <v>0</v>
      </c>
      <c r="T300" s="224">
        <v>3.8848330874489034E-3</v>
      </c>
      <c r="U300" s="285">
        <v>4.7429627030660167E-3</v>
      </c>
      <c r="V300" s="224">
        <v>1.0990822663076332E-3</v>
      </c>
      <c r="W300" s="285">
        <v>9.4267440533308535E-4</v>
      </c>
      <c r="X300" s="224">
        <v>0.73957668423789213</v>
      </c>
      <c r="Y300" s="295">
        <v>1</v>
      </c>
    </row>
    <row r="301" spans="2:26" s="222" customFormat="1" ht="15" customHeight="1" collapsed="1" x14ac:dyDescent="0.25">
      <c r="B301" s="30" t="s">
        <v>176</v>
      </c>
      <c r="C301" s="296">
        <v>0.20208248675228935</v>
      </c>
      <c r="D301" s="296">
        <v>2.4390256416571235E-2</v>
      </c>
      <c r="E301" s="296">
        <v>3.04476720560529E-2</v>
      </c>
      <c r="F301" s="296">
        <v>0.16687959462621138</v>
      </c>
      <c r="G301" s="296">
        <v>4.7813358125330933E-2</v>
      </c>
      <c r="H301" s="296">
        <v>0.29733260270823841</v>
      </c>
      <c r="I301" s="296">
        <v>5.8701416509664367E-3</v>
      </c>
      <c r="J301" s="296">
        <v>4.6940610030907902E-2</v>
      </c>
      <c r="K301" s="296">
        <v>0.14812346332713533</v>
      </c>
      <c r="L301" s="296">
        <v>5.8178588580083491E-2</v>
      </c>
      <c r="M301" s="296">
        <v>1.2755154395859244E-2</v>
      </c>
      <c r="N301" s="296">
        <v>2.5425650687321191E-2</v>
      </c>
      <c r="O301" s="296">
        <v>5.1764069663871412E-2</v>
      </c>
      <c r="P301" s="296">
        <v>9.9034589762218468E-3</v>
      </c>
      <c r="Q301" s="296">
        <v>1.0333932610096581E-2</v>
      </c>
      <c r="R301" s="296">
        <v>0</v>
      </c>
      <c r="S301" s="296">
        <v>0</v>
      </c>
      <c r="T301" s="296">
        <v>4.1184885090732965E-3</v>
      </c>
      <c r="U301" s="296">
        <v>2.8999248851728256E-3</v>
      </c>
      <c r="V301" s="296">
        <v>6.6956864386952188E-4</v>
      </c>
      <c r="W301" s="296">
        <v>1.4771556518776655E-3</v>
      </c>
      <c r="X301" s="296">
        <v>0.79791751324771065</v>
      </c>
      <c r="Y301" s="296">
        <v>1</v>
      </c>
      <c r="Z301"/>
    </row>
    <row r="302" spans="2:26" hidden="1" outlineLevel="1" x14ac:dyDescent="0.25">
      <c r="B302" s="43" t="s">
        <v>58</v>
      </c>
      <c r="C302" s="285">
        <v>0.29577305760466421</v>
      </c>
      <c r="D302" s="224">
        <v>1.9478697633678679E-2</v>
      </c>
      <c r="E302" s="285">
        <v>2.7905894589896944E-2</v>
      </c>
      <c r="F302" s="224">
        <v>0.16958065884735926</v>
      </c>
      <c r="G302" s="285">
        <v>8.3296837149465563E-2</v>
      </c>
      <c r="H302" s="224">
        <v>0.26350815005405998</v>
      </c>
      <c r="I302" s="285">
        <v>8.6530170939001193E-3</v>
      </c>
      <c r="J302" s="224">
        <v>3.8953973750119754E-2</v>
      </c>
      <c r="K302" s="285">
        <v>6.431083799800183E-2</v>
      </c>
      <c r="L302" s="224">
        <v>2.8829704244049983E-2</v>
      </c>
      <c r="M302" s="285">
        <v>6.0252918554203677E-3</v>
      </c>
      <c r="N302" s="224">
        <v>1.1718696538793162E-2</v>
      </c>
      <c r="O302" s="285">
        <v>1.7737145359738322E-2</v>
      </c>
      <c r="P302" s="224">
        <v>9.901870885625521E-3</v>
      </c>
      <c r="Q302" s="285">
        <v>8.1089958531211075E-3</v>
      </c>
      <c r="R302" s="224">
        <v>0</v>
      </c>
      <c r="S302" s="285">
        <v>0</v>
      </c>
      <c r="T302" s="224">
        <v>4.2871610987176151E-3</v>
      </c>
      <c r="U302" s="285">
        <v>4.0613409610357615E-3</v>
      </c>
      <c r="V302" s="224">
        <v>4.7216937878933034E-4</v>
      </c>
      <c r="W302" s="285">
        <v>1.3241271709526874E-3</v>
      </c>
      <c r="X302" s="224">
        <v>0.70422694239533579</v>
      </c>
      <c r="Y302" s="295">
        <v>1</v>
      </c>
    </row>
    <row r="303" spans="2:26" hidden="1" outlineLevel="1" x14ac:dyDescent="0.25">
      <c r="B303" s="43" t="s">
        <v>59</v>
      </c>
      <c r="C303" s="285">
        <v>0.19496695293122482</v>
      </c>
      <c r="D303" s="224">
        <v>2.5294269451891782E-2</v>
      </c>
      <c r="E303" s="285">
        <v>2.6330126596797086E-2</v>
      </c>
      <c r="F303" s="224">
        <v>0.15420651192131787</v>
      </c>
      <c r="G303" s="285">
        <v>5.685744598488867E-2</v>
      </c>
      <c r="H303" s="224">
        <v>0.29324076330843452</v>
      </c>
      <c r="I303" s="285">
        <v>3.0538072230426243E-3</v>
      </c>
      <c r="J303" s="224">
        <v>4.1832140962594445E-2</v>
      </c>
      <c r="K303" s="285">
        <v>0.17912801617227486</v>
      </c>
      <c r="L303" s="224">
        <v>8.2811223099972756E-2</v>
      </c>
      <c r="M303" s="285">
        <v>1.2770792412794449E-2</v>
      </c>
      <c r="N303" s="224">
        <v>2.9609743508867511E-2</v>
      </c>
      <c r="O303" s="285">
        <v>5.3936257150640154E-2</v>
      </c>
      <c r="P303" s="224">
        <v>8.2653514745731124E-3</v>
      </c>
      <c r="Q303" s="285">
        <v>8.0682160317710645E-3</v>
      </c>
      <c r="R303" s="224">
        <v>0</v>
      </c>
      <c r="S303" s="285">
        <v>0</v>
      </c>
      <c r="T303" s="224">
        <v>2.3333667866205967E-3</v>
      </c>
      <c r="U303" s="285">
        <v>3.8100904672468423E-3</v>
      </c>
      <c r="V303" s="224">
        <v>5.2330499361998017E-4</v>
      </c>
      <c r="W303" s="285">
        <v>9.068230368894178E-4</v>
      </c>
      <c r="X303" s="224">
        <v>0.80503304706877521</v>
      </c>
      <c r="Y303" s="295">
        <v>1</v>
      </c>
    </row>
    <row r="304" spans="2:26" hidden="1" outlineLevel="1" x14ac:dyDescent="0.25">
      <c r="B304" s="43" t="s">
        <v>60</v>
      </c>
      <c r="C304" s="285">
        <v>0.1529891304347826</v>
      </c>
      <c r="D304" s="224">
        <v>2.5456672705314008E-2</v>
      </c>
      <c r="E304" s="285">
        <v>3.5624245169082129E-2</v>
      </c>
      <c r="F304" s="224">
        <v>0.16169610507246376</v>
      </c>
      <c r="G304" s="285">
        <v>5.6216032608695655E-2</v>
      </c>
      <c r="H304" s="224">
        <v>0.30025286835748793</v>
      </c>
      <c r="I304" s="285">
        <v>7.1557971014492754E-3</v>
      </c>
      <c r="J304" s="224">
        <v>5.0524607487922708E-2</v>
      </c>
      <c r="K304" s="285">
        <v>0.17890247584541064</v>
      </c>
      <c r="L304" s="224">
        <v>6.6908212560386468E-2</v>
      </c>
      <c r="M304" s="285">
        <v>1.6145833333333335E-2</v>
      </c>
      <c r="N304" s="224">
        <v>3.3952294685990335E-2</v>
      </c>
      <c r="O304" s="285">
        <v>6.189613526570048E-2</v>
      </c>
      <c r="P304" s="224">
        <v>9.7108997584541071E-3</v>
      </c>
      <c r="Q304" s="285">
        <v>1.0499698067632851E-2</v>
      </c>
      <c r="R304" s="224">
        <v>0</v>
      </c>
      <c r="S304" s="285">
        <v>0</v>
      </c>
      <c r="T304" s="224">
        <v>3.2872886473429954E-3</v>
      </c>
      <c r="U304" s="285">
        <v>3.5892210144927534E-3</v>
      </c>
      <c r="V304" s="224">
        <v>7.963466183574879E-4</v>
      </c>
      <c r="W304" s="285">
        <v>1.7096920289855072E-3</v>
      </c>
      <c r="X304" s="224">
        <v>0.84701086956521743</v>
      </c>
      <c r="Y304" s="295">
        <v>1</v>
      </c>
    </row>
    <row r="305" spans="2:26" hidden="1" outlineLevel="1" x14ac:dyDescent="0.25">
      <c r="B305" s="43" t="s">
        <v>61</v>
      </c>
      <c r="C305" s="285">
        <v>0.12124074546847077</v>
      </c>
      <c r="D305" s="224">
        <v>2.7039644042452314E-2</v>
      </c>
      <c r="E305" s="285">
        <v>3.7951785258397465E-2</v>
      </c>
      <c r="F305" s="224">
        <v>0.17996644662460337</v>
      </c>
      <c r="G305" s="285">
        <v>2.9275320033553376E-2</v>
      </c>
      <c r="H305" s="224">
        <v>0.31151026660345016</v>
      </c>
      <c r="I305" s="285">
        <v>8.8952915861264092E-3</v>
      </c>
      <c r="J305" s="224">
        <v>6.5717203399102808E-2</v>
      </c>
      <c r="K305" s="285">
        <v>0.1855866370035377</v>
      </c>
      <c r="L305" s="224">
        <v>6.563696706663262E-2</v>
      </c>
      <c r="M305" s="285">
        <v>1.490207520332616E-2</v>
      </c>
      <c r="N305" s="224">
        <v>3.2131004048287684E-2</v>
      </c>
      <c r="O305" s="285">
        <v>7.2916590685291216E-2</v>
      </c>
      <c r="P305" s="224">
        <v>7.6953937050950067E-3</v>
      </c>
      <c r="Q305" s="285">
        <v>1.4019475546154127E-2</v>
      </c>
      <c r="R305" s="224">
        <v>0</v>
      </c>
      <c r="S305" s="285">
        <v>0</v>
      </c>
      <c r="T305" s="224">
        <v>5.5727780006564788E-3</v>
      </c>
      <c r="U305" s="285">
        <v>2.582151063131405E-3</v>
      </c>
      <c r="V305" s="224">
        <v>6.8200882599657171E-4</v>
      </c>
      <c r="W305" s="285">
        <v>1.5536671651044897E-3</v>
      </c>
      <c r="X305" s="224">
        <v>0.87875925453152925</v>
      </c>
      <c r="Y305" s="295">
        <v>1</v>
      </c>
    </row>
    <row r="306" spans="2:26" collapsed="1" x14ac:dyDescent="0.25">
      <c r="B306" s="145">
        <v>1992</v>
      </c>
      <c r="C306" s="233">
        <v>0.2613692960102898</v>
      </c>
      <c r="D306" s="233">
        <v>2.6412609341076462E-2</v>
      </c>
      <c r="E306" s="233">
        <v>3.518044601971887E-2</v>
      </c>
      <c r="F306" s="233">
        <v>0.14306877910322185</v>
      </c>
      <c r="G306" s="233">
        <v>5.3312690092695118E-2</v>
      </c>
      <c r="H306" s="233">
        <v>0.30586428409096406</v>
      </c>
      <c r="I306" s="233">
        <v>9.2879472164868696E-3</v>
      </c>
      <c r="J306" s="233">
        <v>5.1754473978153546E-2</v>
      </c>
      <c r="K306" s="233">
        <v>8.3814256770805631E-2</v>
      </c>
      <c r="L306" s="233">
        <v>3.3102421581474514E-2</v>
      </c>
      <c r="M306" s="233">
        <v>8.1646172518338358E-3</v>
      </c>
      <c r="N306" s="233">
        <v>1.6650185922139966E-2</v>
      </c>
      <c r="O306" s="233">
        <v>2.5897032015357313E-2</v>
      </c>
      <c r="P306" s="233">
        <v>9.6639016087463198E-3</v>
      </c>
      <c r="Q306" s="233">
        <v>1.0059197706073778E-2</v>
      </c>
      <c r="R306" s="233">
        <v>0</v>
      </c>
      <c r="S306" s="233">
        <v>0</v>
      </c>
      <c r="T306" s="233">
        <v>4.5459051192657885E-3</v>
      </c>
      <c r="U306" s="233">
        <v>2.9752982249150175E-3</v>
      </c>
      <c r="V306" s="233">
        <v>8.2383575024056247E-4</v>
      </c>
      <c r="W306" s="233">
        <v>1.3590569951694091E-3</v>
      </c>
      <c r="X306" s="233">
        <v>0.7386307039897102</v>
      </c>
      <c r="Y306" s="233">
        <v>1</v>
      </c>
    </row>
    <row r="307" spans="2:26" hidden="1" outlineLevel="1" x14ac:dyDescent="0.25">
      <c r="B307" s="43" t="s">
        <v>49</v>
      </c>
      <c r="C307" s="285">
        <v>0.18403674261983899</v>
      </c>
      <c r="D307" s="224">
        <v>2.3451420758271089E-2</v>
      </c>
      <c r="E307" s="285">
        <v>2.4247801770220442E-2</v>
      </c>
      <c r="F307" s="224">
        <v>0.18625497283577097</v>
      </c>
      <c r="G307" s="285">
        <v>2.7749696357011425E-2</v>
      </c>
      <c r="H307" s="224">
        <v>0.29057724895815906</v>
      </c>
      <c r="I307" s="285">
        <v>2.1200462555546668E-3</v>
      </c>
      <c r="J307" s="224">
        <v>3.4462570092438381E-2</v>
      </c>
      <c r="K307" s="285">
        <v>0.19145144984981491</v>
      </c>
      <c r="L307" s="224">
        <v>6.8750590921983754E-2</v>
      </c>
      <c r="M307" s="285">
        <v>1.8909503480075928E-2</v>
      </c>
      <c r="N307" s="224">
        <v>2.7073317963301018E-2</v>
      </c>
      <c r="O307" s="285">
        <v>7.6718037484454202E-2</v>
      </c>
      <c r="P307" s="224">
        <v>1.2745732634166564E-2</v>
      </c>
      <c r="Q307" s="285">
        <v>1.4807595802090227E-2</v>
      </c>
      <c r="R307" s="224">
        <v>0</v>
      </c>
      <c r="S307" s="285">
        <v>0</v>
      </c>
      <c r="T307" s="224">
        <v>3.3418910958057267E-3</v>
      </c>
      <c r="U307" s="285">
        <v>2.1455013563932302E-3</v>
      </c>
      <c r="V307" s="224">
        <v>5.1637490272515038E-4</v>
      </c>
      <c r="W307" s="285">
        <v>1.6218535677142048E-3</v>
      </c>
      <c r="X307" s="224">
        <v>0.81596325738016107</v>
      </c>
      <c r="Y307" s="295">
        <v>1</v>
      </c>
    </row>
    <row r="308" spans="2:26" hidden="1" outlineLevel="1" x14ac:dyDescent="0.25">
      <c r="B308" s="43" t="s">
        <v>50</v>
      </c>
      <c r="C308" s="285">
        <v>0.18270673784913208</v>
      </c>
      <c r="D308" s="224">
        <v>2.5231348870230243E-2</v>
      </c>
      <c r="E308" s="285">
        <v>3.3480126666362069E-2</v>
      </c>
      <c r="F308" s="224">
        <v>0.16658173038059657</v>
      </c>
      <c r="G308" s="285">
        <v>2.8187131625469639E-2</v>
      </c>
      <c r="H308" s="224">
        <v>0.31132019105392461</v>
      </c>
      <c r="I308" s="285">
        <v>2.2247449275464193E-3</v>
      </c>
      <c r="J308" s="224">
        <v>3.9230020349562605E-2</v>
      </c>
      <c r="K308" s="285">
        <v>0.18173670688546253</v>
      </c>
      <c r="L308" s="224">
        <v>7.3529049967138438E-2</v>
      </c>
      <c r="M308" s="285">
        <v>1.5833295258446473E-2</v>
      </c>
      <c r="N308" s="224">
        <v>2.7902448625262276E-2</v>
      </c>
      <c r="O308" s="285">
        <v>6.4471913034615344E-2</v>
      </c>
      <c r="P308" s="224">
        <v>9.3664221673162833E-3</v>
      </c>
      <c r="Q308" s="285">
        <v>8.4561394876408909E-3</v>
      </c>
      <c r="R308" s="224">
        <v>0</v>
      </c>
      <c r="S308" s="285">
        <v>0</v>
      </c>
      <c r="T308" s="224">
        <v>6.3052012638519367E-3</v>
      </c>
      <c r="U308" s="285">
        <v>2.1052483595581438E-3</v>
      </c>
      <c r="V308" s="224">
        <v>5.8342442017804994E-4</v>
      </c>
      <c r="W308" s="285">
        <v>2.0138686310965217E-3</v>
      </c>
      <c r="X308" s="224">
        <v>0.81729326215086795</v>
      </c>
      <c r="Y308" s="295">
        <v>1</v>
      </c>
    </row>
    <row r="309" spans="2:26" hidden="1" outlineLevel="1" x14ac:dyDescent="0.25">
      <c r="B309" s="43" t="s">
        <v>51</v>
      </c>
      <c r="C309" s="285">
        <v>0.27464786209021752</v>
      </c>
      <c r="D309" s="224">
        <v>2.5082323769801598E-2</v>
      </c>
      <c r="E309" s="285">
        <v>2.7956041435998866E-2</v>
      </c>
      <c r="F309" s="224">
        <v>0.14999587933252354</v>
      </c>
      <c r="G309" s="285">
        <v>5.1626588696471631E-2</v>
      </c>
      <c r="H309" s="224">
        <v>0.31254008692816782</v>
      </c>
      <c r="I309" s="285">
        <v>8.9902214769188877E-3</v>
      </c>
      <c r="J309" s="224">
        <v>5.8717719945105544E-2</v>
      </c>
      <c r="K309" s="285">
        <v>6.1910341442090289E-2</v>
      </c>
      <c r="L309" s="224">
        <v>2.2606340094811182E-2</v>
      </c>
      <c r="M309" s="285">
        <v>5.2565384243284212E-3</v>
      </c>
      <c r="N309" s="224">
        <v>1.6765741845557382E-2</v>
      </c>
      <c r="O309" s="285">
        <v>1.72817210773933E-2</v>
      </c>
      <c r="P309" s="224">
        <v>1.1641781418297914E-2</v>
      </c>
      <c r="Q309" s="285">
        <v>8.6569848896915231E-3</v>
      </c>
      <c r="R309" s="224">
        <v>0</v>
      </c>
      <c r="S309" s="285">
        <v>0</v>
      </c>
      <c r="T309" s="224">
        <v>3.6226041901813453E-3</v>
      </c>
      <c r="U309" s="285">
        <v>1.985086766924298E-3</v>
      </c>
      <c r="V309" s="224">
        <v>1.1287045696410718E-3</v>
      </c>
      <c r="W309" s="285">
        <v>1.221867486500335E-3</v>
      </c>
      <c r="X309" s="224">
        <v>0.72535213790978248</v>
      </c>
      <c r="Y309" s="295">
        <v>1</v>
      </c>
    </row>
    <row r="310" spans="2:26" hidden="1" outlineLevel="1" x14ac:dyDescent="0.25">
      <c r="B310" s="43" t="s">
        <v>52</v>
      </c>
      <c r="C310" s="285">
        <v>0.35269450761491283</v>
      </c>
      <c r="D310" s="224">
        <v>2.8478395699813933E-2</v>
      </c>
      <c r="E310" s="285">
        <v>2.5466887189029012E-2</v>
      </c>
      <c r="F310" s="224">
        <v>0.11942319619598925</v>
      </c>
      <c r="G310" s="285">
        <v>4.8173799186823789E-2</v>
      </c>
      <c r="H310" s="224">
        <v>0.31717662462959134</v>
      </c>
      <c r="I310" s="285">
        <v>1.1081248707876783E-2</v>
      </c>
      <c r="J310" s="224">
        <v>6.0660877954655086E-2</v>
      </c>
      <c r="K310" s="285">
        <v>6.8155192612500857E-3</v>
      </c>
      <c r="L310" s="224">
        <v>8.2695885879677483E-4</v>
      </c>
      <c r="M310" s="285">
        <v>4.6861001998483909E-4</v>
      </c>
      <c r="N310" s="224">
        <v>5.3683412583557305E-3</v>
      </c>
      <c r="O310" s="285">
        <v>1.5160912411274206E-4</v>
      </c>
      <c r="P310" s="224">
        <v>9.0793191372062574E-3</v>
      </c>
      <c r="Q310" s="285">
        <v>9.7684515195369023E-3</v>
      </c>
      <c r="R310" s="224">
        <v>0</v>
      </c>
      <c r="S310" s="285">
        <v>0</v>
      </c>
      <c r="T310" s="224">
        <v>5.785266349665771E-3</v>
      </c>
      <c r="U310" s="285">
        <v>2.3843980428640342E-3</v>
      </c>
      <c r="V310" s="224">
        <v>1.0888291640824203E-3</v>
      </c>
      <c r="W310" s="285">
        <v>1.4816346220108882E-3</v>
      </c>
      <c r="X310" s="224">
        <v>0.64730549238508717</v>
      </c>
      <c r="Y310" s="295">
        <v>1</v>
      </c>
    </row>
    <row r="311" spans="2:26" hidden="1" outlineLevel="1" x14ac:dyDescent="0.25">
      <c r="B311" s="43" t="s">
        <v>53</v>
      </c>
      <c r="C311" s="285">
        <v>0.39177247302994794</v>
      </c>
      <c r="D311" s="224">
        <v>2.6136487188470229E-2</v>
      </c>
      <c r="E311" s="285">
        <v>2.7861000036241951E-2</v>
      </c>
      <c r="F311" s="224">
        <v>0.10810370030322433</v>
      </c>
      <c r="G311" s="285">
        <v>6.3658987399881614E-2</v>
      </c>
      <c r="H311" s="224">
        <v>0.27965799678654701</v>
      </c>
      <c r="I311" s="285">
        <v>7.9037655387366058E-3</v>
      </c>
      <c r="J311" s="224">
        <v>6.6712371794097391E-2</v>
      </c>
      <c r="K311" s="285">
        <v>5.7171678123150152E-3</v>
      </c>
      <c r="L311" s="224">
        <v>3.8054048829989006E-4</v>
      </c>
      <c r="M311" s="285">
        <v>2.7181463449992146E-4</v>
      </c>
      <c r="N311" s="224">
        <v>4.9621271609263445E-3</v>
      </c>
      <c r="O311" s="285">
        <v>1.0268552858885923E-4</v>
      </c>
      <c r="P311" s="224">
        <v>5.6507242349928119E-3</v>
      </c>
      <c r="Q311" s="285">
        <v>6.4269060246203652E-3</v>
      </c>
      <c r="R311" s="224">
        <v>0</v>
      </c>
      <c r="S311" s="285">
        <v>0</v>
      </c>
      <c r="T311" s="224">
        <v>5.4815951290817502E-3</v>
      </c>
      <c r="U311" s="285">
        <v>2.0748517100160672E-3</v>
      </c>
      <c r="V311" s="224">
        <v>5.5873008202761637E-4</v>
      </c>
      <c r="W311" s="285">
        <v>1.9661258562160989E-3</v>
      </c>
      <c r="X311" s="224">
        <v>0.60822752697005211</v>
      </c>
      <c r="Y311" s="295">
        <v>1</v>
      </c>
    </row>
    <row r="312" spans="2:26" hidden="1" outlineLevel="1" x14ac:dyDescent="0.25">
      <c r="B312" s="43" t="s">
        <v>54</v>
      </c>
      <c r="C312" s="285">
        <v>0.35479882149358072</v>
      </c>
      <c r="D312" s="224">
        <v>2.839191901049672E-2</v>
      </c>
      <c r="E312" s="285">
        <v>4.0042277018088622E-2</v>
      </c>
      <c r="F312" s="224">
        <v>0.10217636839033017</v>
      </c>
      <c r="G312" s="285">
        <v>4.9727306325318889E-2</v>
      </c>
      <c r="H312" s="224">
        <v>0.31170665828494848</v>
      </c>
      <c r="I312" s="285">
        <v>1.4658796141185898E-2</v>
      </c>
      <c r="J312" s="224">
        <v>6.6385971214324449E-2</v>
      </c>
      <c r="K312" s="285">
        <v>6.4140868129552806E-3</v>
      </c>
      <c r="L312" s="224">
        <v>5.9408881627803355E-4</v>
      </c>
      <c r="M312" s="285">
        <v>4.9737668339556302E-4</v>
      </c>
      <c r="N312" s="224">
        <v>5.2120931614160039E-3</v>
      </c>
      <c r="O312" s="285">
        <v>1.1052815186568066E-4</v>
      </c>
      <c r="P312" s="224">
        <v>6.8078433539767681E-3</v>
      </c>
      <c r="Q312" s="285">
        <v>9.0287684055277897E-3</v>
      </c>
      <c r="R312" s="224">
        <v>0</v>
      </c>
      <c r="S312" s="285">
        <v>0</v>
      </c>
      <c r="T312" s="224">
        <v>5.2569952231114369E-3</v>
      </c>
      <c r="U312" s="285">
        <v>2.428165336299172E-3</v>
      </c>
      <c r="V312" s="224">
        <v>7.7715106780556716E-4</v>
      </c>
      <c r="W312" s="285">
        <v>9.8784535729952092E-4</v>
      </c>
      <c r="X312" s="224">
        <v>0.64520117850641923</v>
      </c>
      <c r="Y312" s="295">
        <v>1</v>
      </c>
    </row>
    <row r="313" spans="2:26" hidden="1" outlineLevel="1" x14ac:dyDescent="0.25">
      <c r="B313" s="43" t="s">
        <v>55</v>
      </c>
      <c r="C313" s="285">
        <v>0.33848116070154111</v>
      </c>
      <c r="D313" s="224">
        <v>2.7300061239806796E-2</v>
      </c>
      <c r="E313" s="285">
        <v>3.8535033313534001E-2</v>
      </c>
      <c r="F313" s="224">
        <v>0.13078152123363676</v>
      </c>
      <c r="G313" s="285">
        <v>6.3496010203564796E-2</v>
      </c>
      <c r="H313" s="224">
        <v>0.29931531133304784</v>
      </c>
      <c r="I313" s="285">
        <v>8.8037977889206601E-3</v>
      </c>
      <c r="J313" s="224">
        <v>5.0792203666100315E-2</v>
      </c>
      <c r="K313" s="285">
        <v>1.0668618973289315E-2</v>
      </c>
      <c r="L313" s="224">
        <v>2.8501834891955483E-3</v>
      </c>
      <c r="M313" s="285">
        <v>1.4227894962220104E-3</v>
      </c>
      <c r="N313" s="224">
        <v>5.1432228714562642E-3</v>
      </c>
      <c r="O313" s="285">
        <v>1.2524231164154913E-3</v>
      </c>
      <c r="P313" s="224">
        <v>9.1721575290428636E-3</v>
      </c>
      <c r="Q313" s="285">
        <v>1.3095188761344329E-2</v>
      </c>
      <c r="R313" s="224">
        <v>0</v>
      </c>
      <c r="S313" s="285">
        <v>0</v>
      </c>
      <c r="T313" s="224">
        <v>4.2177190243992283E-3</v>
      </c>
      <c r="U313" s="285">
        <v>2.5462867035947307E-3</v>
      </c>
      <c r="V313" s="224">
        <v>7.597419640020444E-4</v>
      </c>
      <c r="W313" s="285">
        <v>1.6898503078106079E-3</v>
      </c>
      <c r="X313" s="224">
        <v>0.66151883929845889</v>
      </c>
      <c r="Y313" s="295">
        <v>1</v>
      </c>
    </row>
    <row r="314" spans="2:26" hidden="1" outlineLevel="1" x14ac:dyDescent="0.25">
      <c r="B314" s="43" t="s">
        <v>56</v>
      </c>
      <c r="C314" s="285">
        <v>0.28329436289091503</v>
      </c>
      <c r="D314" s="224">
        <v>2.673049517827248E-2</v>
      </c>
      <c r="E314" s="285">
        <v>3.3256314825832099E-2</v>
      </c>
      <c r="F314" s="224">
        <v>0.15692405606209445</v>
      </c>
      <c r="G314" s="285">
        <v>0.1275371141580309</v>
      </c>
      <c r="H314" s="224">
        <v>0.29392476168075599</v>
      </c>
      <c r="I314" s="285">
        <v>2.3105552250370105E-3</v>
      </c>
      <c r="J314" s="224">
        <v>4.1811364611148774E-2</v>
      </c>
      <c r="K314" s="285">
        <v>2.1998699447957166E-3</v>
      </c>
      <c r="L314" s="224">
        <v>9.5004865540443937E-4</v>
      </c>
      <c r="M314" s="285">
        <v>1.2913282694817623E-4</v>
      </c>
      <c r="N314" s="224">
        <v>9.2237733534411592E-4</v>
      </c>
      <c r="O314" s="285">
        <v>1.9831112709898493E-4</v>
      </c>
      <c r="P314" s="224">
        <v>1.1451314618297199E-2</v>
      </c>
      <c r="Q314" s="285">
        <v>1.122072028446117E-2</v>
      </c>
      <c r="R314" s="224">
        <v>0</v>
      </c>
      <c r="S314" s="285">
        <v>0</v>
      </c>
      <c r="T314" s="224">
        <v>4.2152644225226096E-3</v>
      </c>
      <c r="U314" s="285">
        <v>3.0115619998985384E-3</v>
      </c>
      <c r="V314" s="224">
        <v>7.0561866153824864E-4</v>
      </c>
      <c r="W314" s="285">
        <v>1.0053912955250864E-3</v>
      </c>
      <c r="X314" s="224">
        <v>0.71670563710908497</v>
      </c>
      <c r="Y314" s="295">
        <v>1</v>
      </c>
    </row>
    <row r="315" spans="2:26" s="222" customFormat="1" ht="15" customHeight="1" collapsed="1" x14ac:dyDescent="0.25">
      <c r="B315" s="30" t="s">
        <v>177</v>
      </c>
      <c r="C315" s="296">
        <v>0.22298659591173148</v>
      </c>
      <c r="D315" s="296">
        <v>2.4933220095832476E-2</v>
      </c>
      <c r="E315" s="296">
        <v>2.9407211551211905E-2</v>
      </c>
      <c r="F315" s="296">
        <v>0.15666617942469677</v>
      </c>
      <c r="G315" s="296">
        <v>6.1448613549890806E-2</v>
      </c>
      <c r="H315" s="296">
        <v>0.26867200659195212</v>
      </c>
      <c r="I315" s="296">
        <v>5.4077691040483643E-3</v>
      </c>
      <c r="J315" s="296">
        <v>3.6680068904649213E-2</v>
      </c>
      <c r="K315" s="296">
        <v>0.16728867113078993</v>
      </c>
      <c r="L315" s="296">
        <v>6.0052881172785254E-2</v>
      </c>
      <c r="M315" s="296">
        <v>1.0394906532804645E-2</v>
      </c>
      <c r="N315" s="296">
        <v>2.8205142438097141E-2</v>
      </c>
      <c r="O315" s="296">
        <v>6.8635740987102886E-2</v>
      </c>
      <c r="P315" s="296">
        <v>8.2991493001910114E-3</v>
      </c>
      <c r="Q315" s="296">
        <v>8.2448742453146134E-3</v>
      </c>
      <c r="R315" s="296">
        <v>0</v>
      </c>
      <c r="S315" s="296">
        <v>0</v>
      </c>
      <c r="T315" s="296">
        <v>4.1557422699678237E-3</v>
      </c>
      <c r="U315" s="296">
        <v>2.8568415248576666E-3</v>
      </c>
      <c r="V315" s="296">
        <v>8.3509573071184823E-4</v>
      </c>
      <c r="W315" s="296">
        <v>1.5739765914155367E-3</v>
      </c>
      <c r="X315" s="296">
        <v>0.77701340408826847</v>
      </c>
      <c r="Y315" s="296">
        <v>1</v>
      </c>
      <c r="Z315"/>
    </row>
    <row r="316" spans="2:26" hidden="1" outlineLevel="1" x14ac:dyDescent="0.25">
      <c r="B316" s="43" t="s">
        <v>58</v>
      </c>
      <c r="C316" s="285">
        <v>0.27115400725746358</v>
      </c>
      <c r="D316" s="224">
        <v>2.5696535729560276E-2</v>
      </c>
      <c r="E316" s="285">
        <v>2.4748568128006489E-2</v>
      </c>
      <c r="F316" s="224">
        <v>0.14396321003875645</v>
      </c>
      <c r="G316" s="285">
        <v>0.12839890476673382</v>
      </c>
      <c r="H316" s="224">
        <v>0.26677131053214054</v>
      </c>
      <c r="I316" s="285">
        <v>7.5793316607951468E-3</v>
      </c>
      <c r="J316" s="224">
        <v>4.7420425835864921E-2</v>
      </c>
      <c r="K316" s="285">
        <v>5.5771359032808498E-2</v>
      </c>
      <c r="L316" s="224">
        <v>2.1185973606818311E-2</v>
      </c>
      <c r="M316" s="285">
        <v>3.2274989969180031E-3</v>
      </c>
      <c r="N316" s="224">
        <v>1.3999056441550081E-2</v>
      </c>
      <c r="O316" s="285">
        <v>1.7358829987522102E-2</v>
      </c>
      <c r="P316" s="224">
        <v>9.4884943188081189E-3</v>
      </c>
      <c r="Q316" s="285">
        <v>9.029942548754194E-3</v>
      </c>
      <c r="R316" s="224">
        <v>0</v>
      </c>
      <c r="S316" s="285">
        <v>0</v>
      </c>
      <c r="T316" s="224">
        <v>4.8765217084580752E-3</v>
      </c>
      <c r="U316" s="285">
        <v>2.3368503666209585E-3</v>
      </c>
      <c r="V316" s="224">
        <v>7.2751001979709084E-4</v>
      </c>
      <c r="W316" s="285">
        <v>1.5299756173914577E-3</v>
      </c>
      <c r="X316" s="224">
        <v>0.72884599274253636</v>
      </c>
      <c r="Y316" s="295">
        <v>1</v>
      </c>
    </row>
    <row r="317" spans="2:26" hidden="1" outlineLevel="1" x14ac:dyDescent="0.25">
      <c r="B317" s="43" t="s">
        <v>59</v>
      </c>
      <c r="C317" s="285">
        <v>0.28063373244426681</v>
      </c>
      <c r="D317" s="224">
        <v>2.3532404295136176E-2</v>
      </c>
      <c r="E317" s="285">
        <v>3.1388651683351802E-2</v>
      </c>
      <c r="F317" s="224">
        <v>0.15938152946092771</v>
      </c>
      <c r="G317" s="285">
        <v>5.6229219280873564E-2</v>
      </c>
      <c r="H317" s="224">
        <v>0.22037100964770437</v>
      </c>
      <c r="I317" s="285">
        <v>7.9797961445520448E-3</v>
      </c>
      <c r="J317" s="224">
        <v>2.0091208052471884E-2</v>
      </c>
      <c r="K317" s="285">
        <v>0.18046839513799307</v>
      </c>
      <c r="L317" s="224">
        <v>6.5975035883646144E-2</v>
      </c>
      <c r="M317" s="285">
        <v>8.8192009302494601E-3</v>
      </c>
      <c r="N317" s="224">
        <v>2.9938770689874453E-2</v>
      </c>
      <c r="O317" s="285">
        <v>7.5735387634223009E-2</v>
      </c>
      <c r="P317" s="224">
        <v>7.9034866185795534E-3</v>
      </c>
      <c r="Q317" s="285">
        <v>5.5596940351387196E-3</v>
      </c>
      <c r="R317" s="224">
        <v>0</v>
      </c>
      <c r="S317" s="285">
        <v>0</v>
      </c>
      <c r="T317" s="224">
        <v>3.288577190719308E-3</v>
      </c>
      <c r="U317" s="285">
        <v>1.6315703410309053E-3</v>
      </c>
      <c r="V317" s="224">
        <v>3.8881520376460326E-4</v>
      </c>
      <c r="W317" s="285">
        <v>8.9391158996348047E-4</v>
      </c>
      <c r="X317" s="224">
        <v>0.71936626755573319</v>
      </c>
      <c r="Y317" s="295">
        <v>1</v>
      </c>
    </row>
    <row r="318" spans="2:26" hidden="1" outlineLevel="1" x14ac:dyDescent="0.25">
      <c r="B318" s="43" t="s">
        <v>60</v>
      </c>
      <c r="C318" s="285">
        <v>0.15339664957688412</v>
      </c>
      <c r="D318" s="224">
        <v>2.5687756844391559E-2</v>
      </c>
      <c r="E318" s="285">
        <v>3.4384524530989426E-2</v>
      </c>
      <c r="F318" s="224">
        <v>0.16116888804349269</v>
      </c>
      <c r="G318" s="285">
        <v>7.3210328185755166E-2</v>
      </c>
      <c r="H318" s="224">
        <v>0.27227164349445504</v>
      </c>
      <c r="I318" s="285">
        <v>5.688730033044178E-3</v>
      </c>
      <c r="J318" s="224">
        <v>3.4627821694144502E-2</v>
      </c>
      <c r="K318" s="285">
        <v>0.21348220170661902</v>
      </c>
      <c r="L318" s="224">
        <v>7.3104162150923871E-2</v>
      </c>
      <c r="M318" s="285">
        <v>1.0700651594038777E-2</v>
      </c>
      <c r="N318" s="224">
        <v>3.7498728219374416E-2</v>
      </c>
      <c r="O318" s="285">
        <v>9.2178659742281954E-2</v>
      </c>
      <c r="P318" s="224">
        <v>8.3251865646882927E-3</v>
      </c>
      <c r="Q318" s="285">
        <v>8.5817544821972826E-3</v>
      </c>
      <c r="R318" s="224">
        <v>0</v>
      </c>
      <c r="S318" s="285">
        <v>0</v>
      </c>
      <c r="T318" s="224">
        <v>3.415007453740362E-3</v>
      </c>
      <c r="U318" s="285">
        <v>1.5615254289771344E-3</v>
      </c>
      <c r="V318" s="224">
        <v>1.7517395747165588E-3</v>
      </c>
      <c r="W318" s="285">
        <v>1.866752779117141E-3</v>
      </c>
      <c r="X318" s="224">
        <v>0.84660335042311585</v>
      </c>
      <c r="Y318" s="295">
        <v>1</v>
      </c>
    </row>
    <row r="319" spans="2:26" hidden="1" outlineLevel="1" x14ac:dyDescent="0.25">
      <c r="B319" s="43" t="s">
        <v>61</v>
      </c>
      <c r="C319" s="285">
        <v>0.12028663324188818</v>
      </c>
      <c r="D319" s="224">
        <v>2.6416611484249362E-2</v>
      </c>
      <c r="E319" s="285">
        <v>3.0933686500804088E-2</v>
      </c>
      <c r="F319" s="224">
        <v>0.17403746097814776</v>
      </c>
      <c r="G319" s="285">
        <v>4.9200643269321727E-2</v>
      </c>
      <c r="H319" s="224">
        <v>0.28492574023271211</v>
      </c>
      <c r="I319" s="285">
        <v>1.9392678081543847E-3</v>
      </c>
      <c r="J319" s="224">
        <v>5.0439882697947212E-2</v>
      </c>
      <c r="K319" s="285">
        <v>0.22924510453126479</v>
      </c>
      <c r="L319" s="224">
        <v>7.2826601078422093E-2</v>
      </c>
      <c r="M319" s="285">
        <v>1.689054961687636E-2</v>
      </c>
      <c r="N319" s="224">
        <v>3.9542143600416232E-2</v>
      </c>
      <c r="O319" s="285">
        <v>9.9985810235550088E-2</v>
      </c>
      <c r="P319" s="224">
        <v>8.6604862359284836E-3</v>
      </c>
      <c r="Q319" s="285">
        <v>1.0164601267618957E-2</v>
      </c>
      <c r="R319" s="224">
        <v>0</v>
      </c>
      <c r="S319" s="285">
        <v>0</v>
      </c>
      <c r="T319" s="224">
        <v>5.183993945700501E-3</v>
      </c>
      <c r="U319" s="285">
        <v>4.5265348595213322E-3</v>
      </c>
      <c r="V319" s="224">
        <v>5.8178034244631539E-4</v>
      </c>
      <c r="W319" s="285">
        <v>2.8616024973985433E-3</v>
      </c>
      <c r="X319" s="224">
        <v>0.87971336675811185</v>
      </c>
      <c r="Y319" s="295">
        <v>1</v>
      </c>
    </row>
    <row r="320" spans="2:26" collapsed="1" x14ac:dyDescent="0.25">
      <c r="B320" s="145">
        <v>1991</v>
      </c>
      <c r="C320" s="233">
        <v>0.27148010718119103</v>
      </c>
      <c r="D320" s="233">
        <v>2.5997330716991958E-2</v>
      </c>
      <c r="E320" s="233">
        <v>3.0852057166717472E-2</v>
      </c>
      <c r="F320" s="233">
        <v>0.14495397920418479</v>
      </c>
      <c r="G320" s="233">
        <v>6.1642633726723829E-2</v>
      </c>
      <c r="H320" s="233">
        <v>0.28891978574008559</v>
      </c>
      <c r="I320" s="233">
        <v>6.9889360524839446E-3</v>
      </c>
      <c r="J320" s="233">
        <v>4.8292055937105338E-2</v>
      </c>
      <c r="K320" s="233">
        <v>9.260420322414549E-2</v>
      </c>
      <c r="L320" s="233">
        <v>3.2784213317211749E-2</v>
      </c>
      <c r="M320" s="233">
        <v>6.73340728084085E-3</v>
      </c>
      <c r="N320" s="233">
        <v>1.7400612756713556E-2</v>
      </c>
      <c r="O320" s="233">
        <v>3.568596986937933E-2</v>
      </c>
      <c r="P320" s="233">
        <v>9.0975287357794084E-3</v>
      </c>
      <c r="Q320" s="233">
        <v>9.4190210750396425E-3</v>
      </c>
      <c r="R320" s="233">
        <v>0</v>
      </c>
      <c r="S320" s="233">
        <v>0</v>
      </c>
      <c r="T320" s="233">
        <v>4.6267358665051097E-3</v>
      </c>
      <c r="U320" s="233">
        <v>2.3439481308614712E-3</v>
      </c>
      <c r="V320" s="233">
        <v>7.87079850499658E-4</v>
      </c>
      <c r="W320" s="233">
        <v>1.5792830848919094E-3</v>
      </c>
      <c r="X320" s="233">
        <v>0.72851989281880891</v>
      </c>
      <c r="Y320" s="233">
        <v>1</v>
      </c>
    </row>
    <row r="321" spans="2:26" hidden="1" outlineLevel="1" x14ac:dyDescent="0.25">
      <c r="B321" s="43" t="s">
        <v>49</v>
      </c>
      <c r="C321" s="285">
        <v>0.19985488380033717</v>
      </c>
      <c r="D321" s="224">
        <v>2.6056894086514865E-2</v>
      </c>
      <c r="E321" s="285">
        <v>3.2988326682174184E-2</v>
      </c>
      <c r="F321" s="224">
        <v>0.16309780405044921</v>
      </c>
      <c r="G321" s="285">
        <v>4.6966431208519177E-2</v>
      </c>
      <c r="H321" s="224">
        <v>0.24532747177703323</v>
      </c>
      <c r="I321" s="285">
        <v>3.8071661793892316E-3</v>
      </c>
      <c r="J321" s="224">
        <v>3.1724962120403766E-2</v>
      </c>
      <c r="K321" s="285">
        <v>0.22563861798160439</v>
      </c>
      <c r="L321" s="224">
        <v>8.6250240081947968E-2</v>
      </c>
      <c r="M321" s="285">
        <v>1.3965300155786509E-2</v>
      </c>
      <c r="N321" s="224">
        <v>3.0815851810751402E-2</v>
      </c>
      <c r="O321" s="285">
        <v>9.4607225933118502E-2</v>
      </c>
      <c r="P321" s="224">
        <v>8.2716233807806402E-3</v>
      </c>
      <c r="Q321" s="285">
        <v>7.5844554941420003E-3</v>
      </c>
      <c r="R321" s="224">
        <v>0</v>
      </c>
      <c r="S321" s="285">
        <v>0</v>
      </c>
      <c r="T321" s="224">
        <v>2.5181928765018458E-3</v>
      </c>
      <c r="U321" s="285">
        <v>3.6108324974924774E-3</v>
      </c>
      <c r="V321" s="224">
        <v>5.3778356345632642E-4</v>
      </c>
      <c r="W321" s="285">
        <v>1.4682344907061609E-3</v>
      </c>
      <c r="X321" s="224">
        <v>0.80014511619966278</v>
      </c>
      <c r="Y321" s="295">
        <v>1</v>
      </c>
    </row>
    <row r="322" spans="2:26" hidden="1" outlineLevel="1" x14ac:dyDescent="0.25">
      <c r="B322" s="43" t="s">
        <v>50</v>
      </c>
      <c r="C322" s="285">
        <v>0.20052599377208763</v>
      </c>
      <c r="D322" s="224">
        <v>2.5454993744692119E-2</v>
      </c>
      <c r="E322" s="285">
        <v>2.6144447386925038E-2</v>
      </c>
      <c r="F322" s="224">
        <v>0.17093884409215848</v>
      </c>
      <c r="G322" s="285">
        <v>2.8815509510807528E-2</v>
      </c>
      <c r="H322" s="224">
        <v>0.2930862867213968</v>
      </c>
      <c r="I322" s="285">
        <v>4.9311916133215226E-3</v>
      </c>
      <c r="J322" s="224">
        <v>2.3395764654314335E-2</v>
      </c>
      <c r="K322" s="285">
        <v>0.19606509172929584</v>
      </c>
      <c r="L322" s="224">
        <v>7.1392696357310492E-2</v>
      </c>
      <c r="M322" s="285">
        <v>1.3574474691115637E-2</v>
      </c>
      <c r="N322" s="224">
        <v>3.094779329175304E-2</v>
      </c>
      <c r="O322" s="285">
        <v>8.0150127389116671E-2</v>
      </c>
      <c r="P322" s="224">
        <v>8.7665628681271521E-3</v>
      </c>
      <c r="Q322" s="285">
        <v>1.0323540960851817E-2</v>
      </c>
      <c r="R322" s="224">
        <v>0</v>
      </c>
      <c r="S322" s="285">
        <v>0</v>
      </c>
      <c r="T322" s="224">
        <v>2.9495831316719481E-3</v>
      </c>
      <c r="U322" s="285">
        <v>5.438008529135124E-3</v>
      </c>
      <c r="V322" s="224">
        <v>9.2688138657802703E-4</v>
      </c>
      <c r="W322" s="285">
        <v>1.0729907677134796E-3</v>
      </c>
      <c r="X322" s="224">
        <v>0.79947400622791243</v>
      </c>
      <c r="Y322" s="295">
        <v>1</v>
      </c>
    </row>
    <row r="323" spans="2:26" hidden="1" outlineLevel="1" x14ac:dyDescent="0.25">
      <c r="B323" s="43" t="s">
        <v>51</v>
      </c>
      <c r="C323" s="285">
        <v>0.314832556816939</v>
      </c>
      <c r="D323" s="224">
        <v>2.2092438261478223E-2</v>
      </c>
      <c r="E323" s="285">
        <v>2.47654045541046E-2</v>
      </c>
      <c r="F323" s="224">
        <v>0.12521381542970886</v>
      </c>
      <c r="G323" s="285">
        <v>4.711157775007109E-2</v>
      </c>
      <c r="H323" s="224">
        <v>0.31065030513813241</v>
      </c>
      <c r="I323" s="285">
        <v>5.1840671960102372E-3</v>
      </c>
      <c r="J323" s="224">
        <v>5.3104971892293892E-2</v>
      </c>
      <c r="K323" s="285">
        <v>7.1701992694183786E-2</v>
      </c>
      <c r="L323" s="224">
        <v>2.9048275258656518E-2</v>
      </c>
      <c r="M323" s="285">
        <v>6.3871207647045953E-3</v>
      </c>
      <c r="N323" s="224">
        <v>1.523284554979548E-2</v>
      </c>
      <c r="O323" s="285">
        <v>2.1033751121027188E-2</v>
      </c>
      <c r="P323" s="224">
        <v>6.8158453091847673E-3</v>
      </c>
      <c r="Q323" s="285">
        <v>7.2751930354135221E-3</v>
      </c>
      <c r="R323" s="224">
        <v>0</v>
      </c>
      <c r="S323" s="285">
        <v>0</v>
      </c>
      <c r="T323" s="224">
        <v>7.1002034254216157E-3</v>
      </c>
      <c r="U323" s="285">
        <v>1.3386705164380864E-3</v>
      </c>
      <c r="V323" s="224">
        <v>1.0236892184526543E-3</v>
      </c>
      <c r="W323" s="285">
        <v>1.5442833081785769E-3</v>
      </c>
      <c r="X323" s="224">
        <v>0.685167443183061</v>
      </c>
      <c r="Y323" s="295">
        <v>1</v>
      </c>
    </row>
    <row r="324" spans="2:26" hidden="1" outlineLevel="1" x14ac:dyDescent="0.25">
      <c r="B324" s="43" t="s">
        <v>52</v>
      </c>
      <c r="C324" s="285">
        <v>0.35179055830091471</v>
      </c>
      <c r="D324" s="224">
        <v>2.1499316580801179E-2</v>
      </c>
      <c r="E324" s="285">
        <v>3.0083061718010725E-2</v>
      </c>
      <c r="F324" s="224">
        <v>0.10960361686468299</v>
      </c>
      <c r="G324" s="285">
        <v>4.3011250131426766E-2</v>
      </c>
      <c r="H324" s="224">
        <v>0.35126905688150561</v>
      </c>
      <c r="I324" s="285">
        <v>3.6631269056881504E-3</v>
      </c>
      <c r="J324" s="224">
        <v>5.3849227210598254E-2</v>
      </c>
      <c r="K324" s="285">
        <v>5.8038061192303651E-3</v>
      </c>
      <c r="L324" s="224">
        <v>8.0748606876248556E-4</v>
      </c>
      <c r="M324" s="285">
        <v>4.1215434759751866E-4</v>
      </c>
      <c r="N324" s="224">
        <v>4.3486489328146355E-3</v>
      </c>
      <c r="O324" s="285">
        <v>2.3551677005572496E-4</v>
      </c>
      <c r="P324" s="224">
        <v>9.2692671643360321E-3</v>
      </c>
      <c r="Q324" s="285">
        <v>9.6561875722847232E-3</v>
      </c>
      <c r="R324" s="224">
        <v>0</v>
      </c>
      <c r="S324" s="285">
        <v>0</v>
      </c>
      <c r="T324" s="224">
        <v>4.3907054988960147E-3</v>
      </c>
      <c r="U324" s="285">
        <v>3.9911681211229101E-3</v>
      </c>
      <c r="V324" s="224">
        <v>8.116917253706235E-4</v>
      </c>
      <c r="W324" s="285">
        <v>1.0345915256019347E-3</v>
      </c>
      <c r="X324" s="224">
        <v>0.64820944169908523</v>
      </c>
      <c r="Y324" s="295">
        <v>1</v>
      </c>
    </row>
    <row r="325" spans="2:26" hidden="1" outlineLevel="1" x14ac:dyDescent="0.25">
      <c r="B325" s="43" t="s">
        <v>53</v>
      </c>
      <c r="C325" s="285">
        <v>0.39313536797727067</v>
      </c>
      <c r="D325" s="224">
        <v>2.7622089211311096E-2</v>
      </c>
      <c r="E325" s="285">
        <v>2.8912248048899136E-2</v>
      </c>
      <c r="F325" s="224">
        <v>0.10033981232771444</v>
      </c>
      <c r="G325" s="285">
        <v>3.8842241069351323E-2</v>
      </c>
      <c r="H325" s="224">
        <v>0.3177210013888595</v>
      </c>
      <c r="I325" s="285">
        <v>3.2394971905557552E-3</v>
      </c>
      <c r="J325" s="224">
        <v>6.4733543424772458E-2</v>
      </c>
      <c r="K325" s="285">
        <v>5.0548846259596877E-3</v>
      </c>
      <c r="L325" s="224">
        <v>4.4767806659475615E-4</v>
      </c>
      <c r="M325" s="285">
        <v>2.6790183512757064E-4</v>
      </c>
      <c r="N325" s="224">
        <v>4.1947787342343293E-3</v>
      </c>
      <c r="O325" s="285">
        <v>1.4452599000303151E-4</v>
      </c>
      <c r="P325" s="224">
        <v>3.9268768991067588E-3</v>
      </c>
      <c r="Q325" s="285">
        <v>7.6493023977214246E-3</v>
      </c>
      <c r="R325" s="224">
        <v>0</v>
      </c>
      <c r="S325" s="285">
        <v>0</v>
      </c>
      <c r="T325" s="224">
        <v>5.4532123545046286E-3</v>
      </c>
      <c r="U325" s="285">
        <v>9.5880656782498959E-4</v>
      </c>
      <c r="V325" s="224">
        <v>7.5435516733289619E-4</v>
      </c>
      <c r="W325" s="285">
        <v>1.233758451245391E-3</v>
      </c>
      <c r="X325" s="224">
        <v>0.60686463202272933</v>
      </c>
      <c r="Y325" s="295">
        <v>1</v>
      </c>
    </row>
    <row r="326" spans="2:26" hidden="1" outlineLevel="1" x14ac:dyDescent="0.25">
      <c r="B326" s="43" t="s">
        <v>54</v>
      </c>
      <c r="C326" s="285">
        <v>0.34346965856449291</v>
      </c>
      <c r="D326" s="224">
        <v>3.0309651889933335E-2</v>
      </c>
      <c r="E326" s="285">
        <v>4.3035017600177985E-2</v>
      </c>
      <c r="F326" s="224">
        <v>0.10548187936528117</v>
      </c>
      <c r="G326" s="285">
        <v>3.6535267896162925E-2</v>
      </c>
      <c r="H326" s="224">
        <v>0.35456611389659198</v>
      </c>
      <c r="I326" s="285">
        <v>2.8764173506765937E-3</v>
      </c>
      <c r="J326" s="224">
        <v>4.8271368523094771E-2</v>
      </c>
      <c r="K326" s="285">
        <v>9.2967080118552883E-3</v>
      </c>
      <c r="L326" s="224">
        <v>7.1115843338551143E-4</v>
      </c>
      <c r="M326" s="285">
        <v>1.2832635418073754E-3</v>
      </c>
      <c r="N326" s="224">
        <v>7.036098243160563E-3</v>
      </c>
      <c r="O326" s="285">
        <v>2.6618779350183946E-4</v>
      </c>
      <c r="P326" s="224">
        <v>9.7257868431716871E-3</v>
      </c>
      <c r="Q326" s="285">
        <v>9.4357613368189364E-3</v>
      </c>
      <c r="R326" s="224">
        <v>0</v>
      </c>
      <c r="S326" s="285">
        <v>0</v>
      </c>
      <c r="T326" s="224">
        <v>3.1704158091711626E-3</v>
      </c>
      <c r="U326" s="285">
        <v>1.4064250582037489E-3</v>
      </c>
      <c r="V326" s="224">
        <v>6.8732072053460046E-4</v>
      </c>
      <c r="W326" s="285">
        <v>1.4620463881892078E-3</v>
      </c>
      <c r="X326" s="224">
        <v>0.65653034143550704</v>
      </c>
      <c r="Y326" s="295">
        <v>1</v>
      </c>
    </row>
    <row r="327" spans="2:26" hidden="1" outlineLevel="1" x14ac:dyDescent="0.25">
      <c r="B327" s="43" t="s">
        <v>55</v>
      </c>
      <c r="C327" s="285">
        <v>0.30671798868582761</v>
      </c>
      <c r="D327" s="224">
        <v>2.3338794250661408E-2</v>
      </c>
      <c r="E327" s="285">
        <v>3.5612603585118738E-2</v>
      </c>
      <c r="F327" s="224">
        <v>0.12565411716053507</v>
      </c>
      <c r="G327" s="285">
        <v>4.1863498274244085E-2</v>
      </c>
      <c r="H327" s="224">
        <v>0.37459772125993435</v>
      </c>
      <c r="I327" s="285">
        <v>3.4090969339335042E-3</v>
      </c>
      <c r="J327" s="224">
        <v>4.5532386420872366E-2</v>
      </c>
      <c r="K327" s="285">
        <v>7.8944717490310855E-3</v>
      </c>
      <c r="L327" s="224">
        <v>6.2031779357732495E-4</v>
      </c>
      <c r="M327" s="285">
        <v>3.5522471939898099E-4</v>
      </c>
      <c r="N327" s="224">
        <v>6.1713667668718483E-3</v>
      </c>
      <c r="O327" s="285">
        <v>7.4756246918293015E-4</v>
      </c>
      <c r="P327" s="224">
        <v>1.2581317300504206E-2</v>
      </c>
      <c r="Q327" s="285">
        <v>1.2644939638307009E-2</v>
      </c>
      <c r="R327" s="224">
        <v>0</v>
      </c>
      <c r="S327" s="285">
        <v>0</v>
      </c>
      <c r="T327" s="224">
        <v>5.4662191895574535E-3</v>
      </c>
      <c r="U327" s="285">
        <v>2.7516661099712108E-3</v>
      </c>
      <c r="V327" s="224">
        <v>8.1118480698573264E-4</v>
      </c>
      <c r="W327" s="285">
        <v>9.119201751735034E-4</v>
      </c>
      <c r="X327" s="224">
        <v>0.69328201131417244</v>
      </c>
      <c r="Y327" s="295">
        <v>1</v>
      </c>
    </row>
    <row r="328" spans="2:26" hidden="1" outlineLevel="1" x14ac:dyDescent="0.25">
      <c r="B328" s="43" t="s">
        <v>56</v>
      </c>
      <c r="C328" s="285">
        <v>0.25152448084443757</v>
      </c>
      <c r="D328" s="224">
        <v>1.5910468696137981E-2</v>
      </c>
      <c r="E328" s="285">
        <v>2.960405101810358E-2</v>
      </c>
      <c r="F328" s="224">
        <v>0.15277497117453373</v>
      </c>
      <c r="G328" s="285">
        <v>8.2387342945784356E-2</v>
      </c>
      <c r="H328" s="224">
        <v>0.38441879539268009</v>
      </c>
      <c r="I328" s="285">
        <v>2.5556598951585103E-3</v>
      </c>
      <c r="J328" s="224">
        <v>4.0106030168673555E-2</v>
      </c>
      <c r="K328" s="285">
        <v>1.0204809395318983E-2</v>
      </c>
      <c r="L328" s="224">
        <v>1.396697849679651E-3</v>
      </c>
      <c r="M328" s="285">
        <v>3.387735209861281E-4</v>
      </c>
      <c r="N328" s="224">
        <v>7.3638665351195218E-3</v>
      </c>
      <c r="O328" s="285">
        <v>1.1054714895336812E-3</v>
      </c>
      <c r="P328" s="224">
        <v>9.1052813008903211E-3</v>
      </c>
      <c r="Q328" s="285">
        <v>1.02701867414742E-2</v>
      </c>
      <c r="R328" s="224">
        <v>0</v>
      </c>
      <c r="S328" s="285">
        <v>0</v>
      </c>
      <c r="T328" s="224">
        <v>2.763678723834203E-3</v>
      </c>
      <c r="U328" s="285">
        <v>4.6001878112853188E-3</v>
      </c>
      <c r="V328" s="224">
        <v>1.1411318601637999E-3</v>
      </c>
      <c r="W328" s="285">
        <v>1.456131800729849E-3</v>
      </c>
      <c r="X328" s="224">
        <v>0.74847551915556243</v>
      </c>
      <c r="Y328" s="295">
        <v>1</v>
      </c>
    </row>
    <row r="329" spans="2:26" s="222" customFormat="1" ht="15" customHeight="1" collapsed="1" x14ac:dyDescent="0.25">
      <c r="B329" s="30" t="s">
        <v>178</v>
      </c>
      <c r="C329" s="296">
        <v>0.20881977866655085</v>
      </c>
      <c r="D329" s="296">
        <v>2.0666606128322863E-2</v>
      </c>
      <c r="E329" s="296">
        <v>2.9006421012595925E-2</v>
      </c>
      <c r="F329" s="296">
        <v>0.15588755134243779</v>
      </c>
      <c r="G329" s="296">
        <v>4.6551354282232393E-2</v>
      </c>
      <c r="H329" s="296">
        <v>0.28299635848701521</v>
      </c>
      <c r="I329" s="296">
        <v>2.4866782742360653E-3</v>
      </c>
      <c r="J329" s="296">
        <v>3.3450067052796018E-2</v>
      </c>
      <c r="K329" s="296">
        <v>0.19261195316437871</v>
      </c>
      <c r="L329" s="296">
        <v>6.5598559713837878E-2</v>
      </c>
      <c r="M329" s="296">
        <v>1.2006990862658239E-2</v>
      </c>
      <c r="N329" s="296">
        <v>4.0458038373413663E-2</v>
      </c>
      <c r="O329" s="296">
        <v>7.4548364214468921E-2</v>
      </c>
      <c r="P329" s="296">
        <v>9.1182590225163153E-3</v>
      </c>
      <c r="Q329" s="296">
        <v>7.552816414840317E-3</v>
      </c>
      <c r="R329" s="296">
        <v>0</v>
      </c>
      <c r="S329" s="296">
        <v>0</v>
      </c>
      <c r="T329" s="296">
        <v>4.1455604995202996E-3</v>
      </c>
      <c r="U329" s="296">
        <v>3.469768335550879E-3</v>
      </c>
      <c r="V329" s="296">
        <v>9.8901229059984285E-4</v>
      </c>
      <c r="W329" s="296">
        <v>1.3529003788910691E-3</v>
      </c>
      <c r="X329" s="296">
        <v>0.79118022133344912</v>
      </c>
      <c r="Y329" s="296">
        <v>1</v>
      </c>
      <c r="Z329"/>
    </row>
    <row r="330" spans="2:26" hidden="1" outlineLevel="1" x14ac:dyDescent="0.25">
      <c r="B330" s="43" t="s">
        <v>58</v>
      </c>
      <c r="C330" s="285">
        <v>0.33971826404078365</v>
      </c>
      <c r="D330" s="224">
        <v>1.8345796432714244E-2</v>
      </c>
      <c r="E330" s="285">
        <v>2.6153246897779755E-2</v>
      </c>
      <c r="F330" s="224">
        <v>0.13207175663355064</v>
      </c>
      <c r="G330" s="285">
        <v>8.0809680553712612E-2</v>
      </c>
      <c r="H330" s="224">
        <v>0.25326701566198534</v>
      </c>
      <c r="I330" s="285">
        <v>2.3799026636932151E-3</v>
      </c>
      <c r="J330" s="224">
        <v>3.9978940429666598E-2</v>
      </c>
      <c r="K330" s="285">
        <v>8.2243614712592505E-2</v>
      </c>
      <c r="L330" s="224">
        <v>3.6909893289616177E-2</v>
      </c>
      <c r="M330" s="285">
        <v>1.0705281586145201E-2</v>
      </c>
      <c r="N330" s="224">
        <v>1.2708509008102798E-2</v>
      </c>
      <c r="O330" s="285">
        <v>2.1919930828728337E-2</v>
      </c>
      <c r="P330" s="224">
        <v>7.4478968252269682E-3</v>
      </c>
      <c r="Q330" s="285">
        <v>7.3494476143187958E-3</v>
      </c>
      <c r="R330" s="224">
        <v>0</v>
      </c>
      <c r="S330" s="285">
        <v>0</v>
      </c>
      <c r="T330" s="224">
        <v>3.689705208819337E-3</v>
      </c>
      <c r="U330" s="285">
        <v>2.7565779054288318E-3</v>
      </c>
      <c r="V330" s="224">
        <v>6.5062087208879265E-4</v>
      </c>
      <c r="W330" s="285">
        <v>1.1129041233097769E-3</v>
      </c>
      <c r="X330" s="224">
        <v>0.66028173595921635</v>
      </c>
      <c r="Y330" s="295">
        <v>1</v>
      </c>
    </row>
    <row r="331" spans="2:26" hidden="1" outlineLevel="1" x14ac:dyDescent="0.25">
      <c r="B331" s="43" t="s">
        <v>59</v>
      </c>
      <c r="C331" s="285">
        <v>0.16907239658967499</v>
      </c>
      <c r="D331" s="224">
        <v>2.8569169763116395E-2</v>
      </c>
      <c r="E331" s="285">
        <v>2.5743876103175231E-2</v>
      </c>
      <c r="F331" s="224">
        <v>0.182907597501758</v>
      </c>
      <c r="G331" s="285">
        <v>5.247390036158766E-2</v>
      </c>
      <c r="H331" s="224">
        <v>0.27500218450540714</v>
      </c>
      <c r="I331" s="285">
        <v>2.7795230704575811E-3</v>
      </c>
      <c r="J331" s="224">
        <v>2.5648173961527739E-2</v>
      </c>
      <c r="K331" s="285">
        <v>0.20993305011047356</v>
      </c>
      <c r="L331" s="224">
        <v>7.3291196651257232E-2</v>
      </c>
      <c r="M331" s="285">
        <v>1.0194358566798014E-2</v>
      </c>
      <c r="N331" s="224">
        <v>3.8472260942291607E-2</v>
      </c>
      <c r="O331" s="285">
        <v>8.7975233950126699E-2</v>
      </c>
      <c r="P331" s="224">
        <v>8.7754702928069441E-3</v>
      </c>
      <c r="Q331" s="285">
        <v>6.5784819975949638E-3</v>
      </c>
      <c r="R331" s="224">
        <v>0</v>
      </c>
      <c r="S331" s="285">
        <v>0</v>
      </c>
      <c r="T331" s="224">
        <v>3.778154113735754E-3</v>
      </c>
      <c r="U331" s="285">
        <v>5.3759637829808304E-3</v>
      </c>
      <c r="V331" s="224">
        <v>9.4037756575361274E-4</v>
      </c>
      <c r="W331" s="285">
        <v>1.2274839906960874E-3</v>
      </c>
      <c r="X331" s="224">
        <v>0.83092760341032501</v>
      </c>
      <c r="Y331" s="295">
        <v>1</v>
      </c>
    </row>
    <row r="332" spans="2:26" hidden="1" outlineLevel="1" x14ac:dyDescent="0.25">
      <c r="B332" s="43" t="s">
        <v>60</v>
      </c>
      <c r="C332" s="285">
        <v>0.15719894499218942</v>
      </c>
      <c r="D332" s="224">
        <v>2.5480570890869733E-2</v>
      </c>
      <c r="E332" s="285">
        <v>3.0750974584324142E-2</v>
      </c>
      <c r="F332" s="224">
        <v>0.1558778675492391</v>
      </c>
      <c r="G332" s="285">
        <v>5.7946628471304808E-2</v>
      </c>
      <c r="H332" s="224">
        <v>0.25978872031631695</v>
      </c>
      <c r="I332" s="285">
        <v>2.6838731209411636E-3</v>
      </c>
      <c r="J332" s="224">
        <v>3.1742941506399114E-2</v>
      </c>
      <c r="K332" s="285">
        <v>0.25087955945543799</v>
      </c>
      <c r="L332" s="224">
        <v>8.5499205035854509E-2</v>
      </c>
      <c r="M332" s="285">
        <v>1.4374249651189202E-2</v>
      </c>
      <c r="N332" s="224">
        <v>4.7878627748188733E-2</v>
      </c>
      <c r="O332" s="285">
        <v>0.10312747702020553</v>
      </c>
      <c r="P332" s="224">
        <v>8.3529177270051398E-3</v>
      </c>
      <c r="Q332" s="285">
        <v>7.3702215238280648E-3</v>
      </c>
      <c r="R332" s="224">
        <v>0</v>
      </c>
      <c r="S332" s="285">
        <v>0</v>
      </c>
      <c r="T332" s="224">
        <v>3.2354808953660311E-3</v>
      </c>
      <c r="U332" s="285">
        <v>4.4545804304394788E-3</v>
      </c>
      <c r="V332" s="224">
        <v>1.5018564614593039E-3</v>
      </c>
      <c r="W332" s="285">
        <v>1.2886299268076743E-3</v>
      </c>
      <c r="X332" s="224">
        <v>0.84280105500781055</v>
      </c>
      <c r="Y332" s="295">
        <v>1</v>
      </c>
    </row>
    <row r="333" spans="2:26" hidden="1" outlineLevel="1" x14ac:dyDescent="0.25">
      <c r="B333" s="43" t="s">
        <v>61</v>
      </c>
      <c r="C333" s="285">
        <v>0.13753360056590427</v>
      </c>
      <c r="D333" s="224">
        <v>2.0226361707144543E-2</v>
      </c>
      <c r="E333" s="285">
        <v>3.5199245460976185E-2</v>
      </c>
      <c r="F333" s="224">
        <v>0.15638292855458619</v>
      </c>
      <c r="G333" s="285">
        <v>4.2626738976656448E-2</v>
      </c>
      <c r="H333" s="224">
        <v>0.27247347323744397</v>
      </c>
      <c r="I333" s="285">
        <v>1.7967460504597973E-3</v>
      </c>
      <c r="J333" s="224">
        <v>4.2056118839896253E-2</v>
      </c>
      <c r="K333" s="285">
        <v>0.26145248762084417</v>
      </c>
      <c r="L333" s="224">
        <v>8.3173779768922429E-2</v>
      </c>
      <c r="M333" s="285">
        <v>1.4473001650554115E-2</v>
      </c>
      <c r="N333" s="224">
        <v>5.7175194529592077E-2</v>
      </c>
      <c r="O333" s="285">
        <v>0.10663051167177552</v>
      </c>
      <c r="P333" s="224">
        <v>1.0323037019570856E-2</v>
      </c>
      <c r="Q333" s="285">
        <v>7.0643716104692288E-3</v>
      </c>
      <c r="R333" s="224">
        <v>0</v>
      </c>
      <c r="S333" s="285">
        <v>0</v>
      </c>
      <c r="T333" s="224">
        <v>5.7486441876915826E-3</v>
      </c>
      <c r="U333" s="285">
        <v>4.5932563074746521E-3</v>
      </c>
      <c r="V333" s="224">
        <v>8.0169771280358404E-4</v>
      </c>
      <c r="W333" s="285">
        <v>1.3345908983730251E-3</v>
      </c>
      <c r="X333" s="224">
        <v>0.86246639943409575</v>
      </c>
      <c r="Y333" s="295">
        <v>1</v>
      </c>
    </row>
    <row r="334" spans="2:26" collapsed="1" x14ac:dyDescent="0.25">
      <c r="B334" s="145">
        <v>1990</v>
      </c>
      <c r="C334" s="233">
        <v>0.26811843345092362</v>
      </c>
      <c r="D334" s="233">
        <v>2.4072295008326396E-2</v>
      </c>
      <c r="E334" s="233">
        <v>3.0731937947988307E-2</v>
      </c>
      <c r="F334" s="233">
        <v>0.1386894963589751</v>
      </c>
      <c r="G334" s="233">
        <v>4.9127027382585654E-2</v>
      </c>
      <c r="H334" s="233">
        <v>0.30585898965197911</v>
      </c>
      <c r="I334" s="233">
        <v>3.2900228068449278E-3</v>
      </c>
      <c r="J334" s="233">
        <v>4.2238173624615329E-2</v>
      </c>
      <c r="K334" s="233">
        <v>0.11047371832643674</v>
      </c>
      <c r="L334" s="233">
        <v>3.8933779078358779E-2</v>
      </c>
      <c r="M334" s="233">
        <v>7.1663388804562404E-3</v>
      </c>
      <c r="N334" s="233">
        <v>2.1574560399814421E-2</v>
      </c>
      <c r="O334" s="233">
        <v>4.2799039967807304E-2</v>
      </c>
      <c r="P334" s="233">
        <v>8.4487402433393432E-3</v>
      </c>
      <c r="Q334" s="233">
        <v>8.4907499431579273E-3</v>
      </c>
      <c r="R334" s="233">
        <v>0</v>
      </c>
      <c r="S334" s="233">
        <v>0</v>
      </c>
      <c r="T334" s="233">
        <v>4.2123936721599874E-3</v>
      </c>
      <c r="U334" s="233">
        <v>3.3467727522138928E-3</v>
      </c>
      <c r="V334" s="233">
        <v>8.6967448747244953E-4</v>
      </c>
      <c r="W334" s="233">
        <v>1.2636075498063685E-3</v>
      </c>
      <c r="X334" s="233">
        <v>0.73188156654907632</v>
      </c>
      <c r="Y334" s="233">
        <v>1</v>
      </c>
    </row>
    <row r="335" spans="2:26" hidden="1" outlineLevel="1" x14ac:dyDescent="0.25">
      <c r="B335" s="43" t="s">
        <v>49</v>
      </c>
      <c r="C335" s="285">
        <v>0.18378430446170146</v>
      </c>
      <c r="D335" s="224">
        <v>1.8989867483750821E-2</v>
      </c>
      <c r="E335" s="285">
        <v>3.1911233836824746E-2</v>
      </c>
      <c r="F335" s="224">
        <v>0.1596203861273055</v>
      </c>
      <c r="G335" s="285">
        <v>3.0434244143644127E-2</v>
      </c>
      <c r="H335" s="224">
        <v>0.28744879845512383</v>
      </c>
      <c r="I335" s="285">
        <v>2.2108976152579456E-3</v>
      </c>
      <c r="J335" s="224">
        <v>2.6237208214264417E-2</v>
      </c>
      <c r="K335" s="285">
        <v>0.23030947979689098</v>
      </c>
      <c r="L335" s="224">
        <v>7.3046772869258897E-2</v>
      </c>
      <c r="M335" s="285">
        <v>1.3325015710216458E-2</v>
      </c>
      <c r="N335" s="224">
        <v>4.9382829306778099E-2</v>
      </c>
      <c r="O335" s="285">
        <v>9.4554861910637542E-2</v>
      </c>
      <c r="P335" s="224">
        <v>1.0669186417199132E-2</v>
      </c>
      <c r="Q335" s="285">
        <v>8.4582888019411866E-3</v>
      </c>
      <c r="R335" s="224">
        <v>0</v>
      </c>
      <c r="S335" s="285">
        <v>0</v>
      </c>
      <c r="T335" s="224">
        <v>3.8530165909059634E-3</v>
      </c>
      <c r="U335" s="285">
        <v>3.4723018563283504E-3</v>
      </c>
      <c r="V335" s="224">
        <v>8.8986335551875827E-4</v>
      </c>
      <c r="W335" s="285">
        <v>1.4632289196416695E-3</v>
      </c>
      <c r="X335" s="224">
        <v>0.81621569553829854</v>
      </c>
      <c r="Y335" s="295">
        <v>1</v>
      </c>
    </row>
    <row r="336" spans="2:26" hidden="1" outlineLevel="1" x14ac:dyDescent="0.25">
      <c r="B336" s="43" t="s">
        <v>50</v>
      </c>
      <c r="C336" s="285">
        <v>0.18904501691386938</v>
      </c>
      <c r="D336" s="224">
        <v>1.5971896955503512E-2</v>
      </c>
      <c r="E336" s="285">
        <v>2.7967733541504034E-2</v>
      </c>
      <c r="F336" s="224">
        <v>0.17893832943013271</v>
      </c>
      <c r="G336" s="285">
        <v>2.2034868592245641E-2</v>
      </c>
      <c r="H336" s="224">
        <v>0.2836950299245381</v>
      </c>
      <c r="I336" s="285">
        <v>2.4460057246942493E-3</v>
      </c>
      <c r="J336" s="224">
        <v>2.3866770752016653E-2</v>
      </c>
      <c r="K336" s="285">
        <v>0.22817069997397865</v>
      </c>
      <c r="L336" s="224">
        <v>7.4535519125683056E-2</v>
      </c>
      <c r="M336" s="285">
        <v>1.4847775175644028E-2</v>
      </c>
      <c r="N336" s="224">
        <v>5.1522248243559721E-2</v>
      </c>
      <c r="O336" s="285">
        <v>8.7265157429091855E-2</v>
      </c>
      <c r="P336" s="224">
        <v>1.0096278948737965E-2</v>
      </c>
      <c r="Q336" s="285">
        <v>8.6703096539162122E-3</v>
      </c>
      <c r="R336" s="224">
        <v>0</v>
      </c>
      <c r="S336" s="285">
        <v>0</v>
      </c>
      <c r="T336" s="224">
        <v>4.8607858443924018E-3</v>
      </c>
      <c r="U336" s="285">
        <v>1.8579234972677596E-3</v>
      </c>
      <c r="V336" s="224">
        <v>1.0668748373666406E-3</v>
      </c>
      <c r="W336" s="285">
        <v>9.3156388238355451E-4</v>
      </c>
      <c r="X336" s="224">
        <v>0.81095498308613068</v>
      </c>
      <c r="Y336" s="295">
        <v>1</v>
      </c>
    </row>
    <row r="337" spans="2:26" hidden="1" outlineLevel="1" x14ac:dyDescent="0.25">
      <c r="B337" s="43" t="s">
        <v>51</v>
      </c>
      <c r="C337" s="285">
        <v>0.27851031270151394</v>
      </c>
      <c r="D337" s="224">
        <v>1.5688010702495644E-2</v>
      </c>
      <c r="E337" s="285">
        <v>2.5769723101798828E-2</v>
      </c>
      <c r="F337" s="224">
        <v>0.12568695200238689</v>
      </c>
      <c r="G337" s="285">
        <v>3.2940010202019226E-2</v>
      </c>
      <c r="H337" s="224">
        <v>0.3551794496684344</v>
      </c>
      <c r="I337" s="285">
        <v>3.094291681504509E-3</v>
      </c>
      <c r="J337" s="224">
        <v>4.4552025485798979E-2</v>
      </c>
      <c r="K337" s="285">
        <v>9.3492844149719451E-2</v>
      </c>
      <c r="L337" s="224">
        <v>3.4282634430852443E-2</v>
      </c>
      <c r="M337" s="285">
        <v>6.583189767182222E-3</v>
      </c>
      <c r="N337" s="224">
        <v>2.9595480312990249E-2</v>
      </c>
      <c r="O337" s="285">
        <v>2.3031539638694528E-2</v>
      </c>
      <c r="P337" s="224">
        <v>8.4262904110643782E-3</v>
      </c>
      <c r="Q337" s="285">
        <v>7.61301623660985E-3</v>
      </c>
      <c r="R337" s="224">
        <v>0</v>
      </c>
      <c r="S337" s="285">
        <v>0</v>
      </c>
      <c r="T337" s="224">
        <v>4.0374972329428977E-3</v>
      </c>
      <c r="U337" s="285">
        <v>1.385934687827836E-3</v>
      </c>
      <c r="V337" s="224">
        <v>1.1164473874168679E-3</v>
      </c>
      <c r="W337" s="285">
        <v>2.1270247639579984E-3</v>
      </c>
      <c r="X337" s="224">
        <v>0.72148968729848606</v>
      </c>
      <c r="Y337" s="295">
        <v>1</v>
      </c>
    </row>
    <row r="338" spans="2:26" hidden="1" outlineLevel="1" x14ac:dyDescent="0.25">
      <c r="B338" s="43" t="s">
        <v>52</v>
      </c>
      <c r="C338" s="285">
        <v>0.32425522896162556</v>
      </c>
      <c r="D338" s="224">
        <v>1.8606581625669489E-2</v>
      </c>
      <c r="E338" s="285">
        <v>2.0787799310311331E-2</v>
      </c>
      <c r="F338" s="224">
        <v>0.10608047545247021</v>
      </c>
      <c r="G338" s="285">
        <v>3.8277279571174369E-2</v>
      </c>
      <c r="H338" s="224">
        <v>0.40690306827564587</v>
      </c>
      <c r="I338" s="285">
        <v>2.9009312121653663E-3</v>
      </c>
      <c r="J338" s="224">
        <v>4.54744148464096E-2</v>
      </c>
      <c r="K338" s="285">
        <v>1.2274868751628186E-2</v>
      </c>
      <c r="L338" s="224">
        <v>8.1243735622287276E-4</v>
      </c>
      <c r="M338" s="285">
        <v>2.6050980444102987E-4</v>
      </c>
      <c r="N338" s="224">
        <v>1.0959073468180272E-2</v>
      </c>
      <c r="O338" s="285">
        <v>2.4284812278401087E-4</v>
      </c>
      <c r="P338" s="224">
        <v>7.9300950640015192E-3</v>
      </c>
      <c r="Q338" s="285">
        <v>8.5040997178546362E-3</v>
      </c>
      <c r="R338" s="224">
        <v>0</v>
      </c>
      <c r="S338" s="285">
        <v>0</v>
      </c>
      <c r="T338" s="224">
        <v>3.9297241686867216E-3</v>
      </c>
      <c r="U338" s="285">
        <v>1.2186560343343091E-3</v>
      </c>
      <c r="V338" s="224">
        <v>1.1303476260492143E-3</v>
      </c>
      <c r="W338" s="285">
        <v>1.2186560343343091E-3</v>
      </c>
      <c r="X338" s="224">
        <v>0.67574477103837438</v>
      </c>
      <c r="Y338" s="295">
        <v>1</v>
      </c>
    </row>
    <row r="339" spans="2:26" hidden="1" outlineLevel="1" x14ac:dyDescent="0.25">
      <c r="B339" s="43" t="s">
        <v>53</v>
      </c>
      <c r="C339" s="285">
        <v>0.34370331412543065</v>
      </c>
      <c r="D339" s="224">
        <v>1.527866703253148E-2</v>
      </c>
      <c r="E339" s="285">
        <v>2.2306320314643739E-2</v>
      </c>
      <c r="F339" s="224">
        <v>9.6142412878441413E-2</v>
      </c>
      <c r="G339" s="285">
        <v>3.4818134699228634E-2</v>
      </c>
      <c r="H339" s="224">
        <v>0.3586046830696058</v>
      </c>
      <c r="I339" s="285">
        <v>2.8888075855971218E-3</v>
      </c>
      <c r="J339" s="224">
        <v>9.2521875666941061E-2</v>
      </c>
      <c r="K339" s="285">
        <v>1.2629958230433854E-2</v>
      </c>
      <c r="L339" s="224">
        <v>1.371993048568554E-4</v>
      </c>
      <c r="M339" s="285">
        <v>3.2394280313424191E-4</v>
      </c>
      <c r="N339" s="224">
        <v>1.2050672276593798E-2</v>
      </c>
      <c r="O339" s="285">
        <v>1.1814384584895881E-4</v>
      </c>
      <c r="P339" s="224">
        <v>7.4468733802859847E-3</v>
      </c>
      <c r="Q339" s="285">
        <v>8.1862251897923712E-3</v>
      </c>
      <c r="R339" s="224">
        <v>0</v>
      </c>
      <c r="S339" s="285">
        <v>0</v>
      </c>
      <c r="T339" s="224">
        <v>2.8773743101923837E-3</v>
      </c>
      <c r="U339" s="285">
        <v>8.7274002256166347E-4</v>
      </c>
      <c r="V339" s="224">
        <v>4.2303118997530413E-4</v>
      </c>
      <c r="W339" s="285">
        <v>1.1585719076801122E-3</v>
      </c>
      <c r="X339" s="224">
        <v>0.65629668587456935</v>
      </c>
      <c r="Y339" s="295">
        <v>1</v>
      </c>
    </row>
    <row r="340" spans="2:26" hidden="1" outlineLevel="1" x14ac:dyDescent="0.25">
      <c r="B340" s="43" t="s">
        <v>54</v>
      </c>
      <c r="C340" s="285">
        <v>0.2971362062395414</v>
      </c>
      <c r="D340" s="224">
        <v>1.9057441556074688E-2</v>
      </c>
      <c r="E340" s="285">
        <v>3.9096542240336665E-2</v>
      </c>
      <c r="F340" s="224">
        <v>0.12276123730470367</v>
      </c>
      <c r="G340" s="285">
        <v>3.6002452076809646E-2</v>
      </c>
      <c r="H340" s="224">
        <v>0.38868316848087214</v>
      </c>
      <c r="I340" s="285">
        <v>2.7254502377520419E-3</v>
      </c>
      <c r="J340" s="224">
        <v>5.4504862733402916E-2</v>
      </c>
      <c r="K340" s="285">
        <v>1.6274003015391753E-2</v>
      </c>
      <c r="L340" s="224">
        <v>5.9645111586062926E-4</v>
      </c>
      <c r="M340" s="285">
        <v>9.3609689017015425E-4</v>
      </c>
      <c r="N340" s="224">
        <v>1.4555064035654522E-2</v>
      </c>
      <c r="O340" s="285">
        <v>1.8639097370644664E-4</v>
      </c>
      <c r="P340" s="224">
        <v>9.0171811057540973E-3</v>
      </c>
      <c r="Q340" s="285">
        <v>8.6775353314445716E-3</v>
      </c>
      <c r="R340" s="224">
        <v>0</v>
      </c>
      <c r="S340" s="285">
        <v>0</v>
      </c>
      <c r="T340" s="224">
        <v>2.2863959441324121E-3</v>
      </c>
      <c r="U340" s="285">
        <v>9.2367082525639113E-4</v>
      </c>
      <c r="V340" s="224">
        <v>6.7514952698112898E-4</v>
      </c>
      <c r="W340" s="285">
        <v>1.9508921914608082E-3</v>
      </c>
      <c r="X340" s="224">
        <v>0.7028637937604586</v>
      </c>
      <c r="Y340" s="295">
        <v>1</v>
      </c>
    </row>
    <row r="341" spans="2:26" hidden="1" outlineLevel="1" x14ac:dyDescent="0.25">
      <c r="B341" s="43" t="s">
        <v>55</v>
      </c>
      <c r="C341" s="285">
        <v>0.24193001300243089</v>
      </c>
      <c r="D341" s="224">
        <v>2.1137430041268584E-2</v>
      </c>
      <c r="E341" s="285">
        <v>2.9860365198711065E-2</v>
      </c>
      <c r="F341" s="224">
        <v>0.1248233365368308</v>
      </c>
      <c r="G341" s="285">
        <v>3.0714003052744642E-2</v>
      </c>
      <c r="H341" s="224">
        <v>0.45847701961671095</v>
      </c>
      <c r="I341" s="285">
        <v>5.8510939001639433E-3</v>
      </c>
      <c r="J341" s="224">
        <v>4.3360280400248745E-2</v>
      </c>
      <c r="K341" s="285">
        <v>1.802249985866923E-2</v>
      </c>
      <c r="L341" s="224">
        <v>7.5753293006953473E-4</v>
      </c>
      <c r="M341" s="285">
        <v>8.5363785403358016E-4</v>
      </c>
      <c r="N341" s="224">
        <v>1.6049522301995592E-2</v>
      </c>
      <c r="O341" s="285">
        <v>3.6180677257052405E-4</v>
      </c>
      <c r="P341" s="224">
        <v>7.7053536095878792E-3</v>
      </c>
      <c r="Q341" s="285">
        <v>1.0481089942902368E-2</v>
      </c>
      <c r="R341" s="224">
        <v>0</v>
      </c>
      <c r="S341" s="285">
        <v>0</v>
      </c>
      <c r="T341" s="224">
        <v>3.7028661880264572E-3</v>
      </c>
      <c r="U341" s="285">
        <v>1.2606704731754198E-3</v>
      </c>
      <c r="V341" s="224">
        <v>1.0232347786760132E-3</v>
      </c>
      <c r="W341" s="285">
        <v>1.4133077053536097E-3</v>
      </c>
      <c r="X341" s="224">
        <v>0.75806998699756911</v>
      </c>
      <c r="Y341" s="295">
        <v>1</v>
      </c>
    </row>
    <row r="342" spans="2:26" hidden="1" outlineLevel="1" x14ac:dyDescent="0.25">
      <c r="B342" s="43" t="s">
        <v>56</v>
      </c>
      <c r="C342" s="285">
        <v>0.2382548820408624</v>
      </c>
      <c r="D342" s="224">
        <v>1.4804153967716447E-2</v>
      </c>
      <c r="E342" s="285">
        <v>2.4376340444745456E-2</v>
      </c>
      <c r="F342" s="224">
        <v>0.1563776949994356</v>
      </c>
      <c r="G342" s="285">
        <v>6.3714866237724349E-2</v>
      </c>
      <c r="H342" s="224">
        <v>0.41398577717575347</v>
      </c>
      <c r="I342" s="285">
        <v>2.5849418670278812E-3</v>
      </c>
      <c r="J342" s="224">
        <v>4.384806411558867E-2</v>
      </c>
      <c r="K342" s="285">
        <v>2.2649283214809798E-2</v>
      </c>
      <c r="L342" s="224">
        <v>8.1837679196297556E-4</v>
      </c>
      <c r="M342" s="285">
        <v>1.1062196636189186E-3</v>
      </c>
      <c r="N342" s="224">
        <v>2.0617451179591375E-2</v>
      </c>
      <c r="O342" s="285">
        <v>1.0723557963652782E-4</v>
      </c>
      <c r="P342" s="224">
        <v>5.2037476013094032E-3</v>
      </c>
      <c r="Q342" s="285">
        <v>6.8687210746133879E-3</v>
      </c>
      <c r="R342" s="224">
        <v>0</v>
      </c>
      <c r="S342" s="285">
        <v>0</v>
      </c>
      <c r="T342" s="224">
        <v>3.4597584377469241E-3</v>
      </c>
      <c r="U342" s="285">
        <v>9.7640817247996391E-4</v>
      </c>
      <c r="V342" s="224">
        <v>1.2473191105090869E-3</v>
      </c>
      <c r="W342" s="285">
        <v>1.3771306016480416E-3</v>
      </c>
      <c r="X342" s="224">
        <v>0.76174511795913757</v>
      </c>
      <c r="Y342" s="295">
        <v>1</v>
      </c>
    </row>
    <row r="343" spans="2:26" s="222" customFormat="1" ht="15" customHeight="1" collapsed="1" x14ac:dyDescent="0.25">
      <c r="B343" s="30" t="s">
        <v>179</v>
      </c>
      <c r="C343" s="296">
        <v>0.16931097858294888</v>
      </c>
      <c r="D343" s="296">
        <v>2.051431691946403E-2</v>
      </c>
      <c r="E343" s="296">
        <v>2.7425319405797462E-2</v>
      </c>
      <c r="F343" s="296">
        <v>0.15392826060283574</v>
      </c>
      <c r="G343" s="296">
        <v>4.7343323168037618E-2</v>
      </c>
      <c r="H343" s="296">
        <v>0.3058024830276434</v>
      </c>
      <c r="I343" s="296">
        <v>2.3096009596954609E-3</v>
      </c>
      <c r="J343" s="296">
        <v>4.2517509547049935E-2</v>
      </c>
      <c r="K343" s="296">
        <v>0.20731354565387516</v>
      </c>
      <c r="L343" s="296">
        <v>6.5555667867557454E-2</v>
      </c>
      <c r="M343" s="296">
        <v>1.1250483948177971E-2</v>
      </c>
      <c r="N343" s="296">
        <v>5.121363713517936E-2</v>
      </c>
      <c r="O343" s="296">
        <v>7.9293756702960391E-2</v>
      </c>
      <c r="P343" s="296">
        <v>8.4958731696587221E-3</v>
      </c>
      <c r="Q343" s="296">
        <v>6.9338887055872258E-3</v>
      </c>
      <c r="R343" s="296">
        <v>0</v>
      </c>
      <c r="S343" s="296">
        <v>0</v>
      </c>
      <c r="T343" s="296">
        <v>2.9478721855512942E-3</v>
      </c>
      <c r="U343" s="296">
        <v>2.0076300112078903E-3</v>
      </c>
      <c r="V343" s="296">
        <v>1.087095414555254E-3</v>
      </c>
      <c r="W343" s="296">
        <v>1.3744446118529E-3</v>
      </c>
      <c r="X343" s="296">
        <v>0.83068902141705114</v>
      </c>
      <c r="Y343" s="296">
        <v>1</v>
      </c>
      <c r="Z343"/>
    </row>
    <row r="344" spans="2:26" hidden="1" outlineLevel="1" x14ac:dyDescent="0.25">
      <c r="B344" s="43" t="s">
        <v>58</v>
      </c>
      <c r="C344" s="285">
        <v>0.21561117861482382</v>
      </c>
      <c r="D344" s="224">
        <v>1.6495747266099637E-2</v>
      </c>
      <c r="E344" s="285">
        <v>2.7781287970838398E-2</v>
      </c>
      <c r="F344" s="224">
        <v>0.14873390036452006</v>
      </c>
      <c r="G344" s="285">
        <v>9.3341433778857841E-2</v>
      </c>
      <c r="H344" s="224">
        <v>0.31438639125151885</v>
      </c>
      <c r="I344" s="285">
        <v>3.3438639125151883E-3</v>
      </c>
      <c r="J344" s="224">
        <v>4.3037667071688941E-2</v>
      </c>
      <c r="K344" s="285">
        <v>0.11234507897934386</v>
      </c>
      <c r="L344" s="224">
        <v>3.8707168894289185E-2</v>
      </c>
      <c r="M344" s="285">
        <v>8.7825030376670714E-3</v>
      </c>
      <c r="N344" s="224">
        <v>3.6835965978128798E-2</v>
      </c>
      <c r="O344" s="285">
        <v>2.801944106925881E-2</v>
      </c>
      <c r="P344" s="224">
        <v>1.0337788578371811E-2</v>
      </c>
      <c r="Q344" s="285">
        <v>7.5965978128797081E-3</v>
      </c>
      <c r="R344" s="224">
        <v>0</v>
      </c>
      <c r="S344" s="285">
        <v>0</v>
      </c>
      <c r="T344" s="224">
        <v>2.2940461725394897E-3</v>
      </c>
      <c r="U344" s="285">
        <v>1.5018226002430134E-3</v>
      </c>
      <c r="V344" s="224">
        <v>6.8529769137302553E-4</v>
      </c>
      <c r="W344" s="285">
        <v>9.6719319562575939E-4</v>
      </c>
      <c r="X344" s="224">
        <v>0.78438882138517618</v>
      </c>
      <c r="Y344" s="295">
        <v>1</v>
      </c>
    </row>
    <row r="345" spans="2:26" hidden="1" outlineLevel="1" x14ac:dyDescent="0.25">
      <c r="B345" s="43" t="s">
        <v>59</v>
      </c>
      <c r="C345" s="285">
        <v>0.20938066657170246</v>
      </c>
      <c r="D345" s="224">
        <v>2.0647014209981249E-2</v>
      </c>
      <c r="E345" s="285">
        <v>2.4600861607641283E-2</v>
      </c>
      <c r="F345" s="224">
        <v>0.15528187043546221</v>
      </c>
      <c r="G345" s="285">
        <v>4.8158400289512487E-2</v>
      </c>
      <c r="H345" s="224">
        <v>0.27836317647557046</v>
      </c>
      <c r="I345" s="285">
        <v>4.1925412035557679E-3</v>
      </c>
      <c r="J345" s="224">
        <v>2.5651884333601542E-2</v>
      </c>
      <c r="K345" s="285">
        <v>0.21343076147173981</v>
      </c>
      <c r="L345" s="224">
        <v>6.7927637277812647E-2</v>
      </c>
      <c r="M345" s="285">
        <v>1.1711396089271483E-2</v>
      </c>
      <c r="N345" s="224">
        <v>4.6999580360889637E-2</v>
      </c>
      <c r="O345" s="285">
        <v>8.6792147743766049E-2</v>
      </c>
      <c r="P345" s="224">
        <v>7.307110380485626E-3</v>
      </c>
      <c r="Q345" s="285">
        <v>5.6054545384547272E-3</v>
      </c>
      <c r="R345" s="224">
        <v>0</v>
      </c>
      <c r="S345" s="285">
        <v>0</v>
      </c>
      <c r="T345" s="224">
        <v>2.6949300665647727E-3</v>
      </c>
      <c r="U345" s="285">
        <v>1.8441021455493231E-3</v>
      </c>
      <c r="V345" s="224">
        <v>1.0433229257700762E-3</v>
      </c>
      <c r="W345" s="285">
        <v>1.0394730256749838E-3</v>
      </c>
      <c r="X345" s="224">
        <v>0.79061933342829749</v>
      </c>
      <c r="Y345" s="295">
        <v>1</v>
      </c>
    </row>
    <row r="346" spans="2:26" hidden="1" outlineLevel="1" x14ac:dyDescent="0.25">
      <c r="B346" s="43" t="s">
        <v>60</v>
      </c>
      <c r="C346" s="285">
        <v>0.12694341970754255</v>
      </c>
      <c r="D346" s="224">
        <v>2.197430996933197E-2</v>
      </c>
      <c r="E346" s="285">
        <v>3.376150051113383E-2</v>
      </c>
      <c r="F346" s="224">
        <v>0.15390461798302146</v>
      </c>
      <c r="G346" s="285">
        <v>6.1856082492555226E-2</v>
      </c>
      <c r="H346" s="224">
        <v>0.28384372638783945</v>
      </c>
      <c r="I346" s="285">
        <v>9.4670874261078275E-4</v>
      </c>
      <c r="J346" s="224">
        <v>4.3961953864616203E-2</v>
      </c>
      <c r="K346" s="285">
        <v>0.2440419574203298</v>
      </c>
      <c r="L346" s="224">
        <v>7.5016667407440327E-2</v>
      </c>
      <c r="M346" s="285">
        <v>1.5507355882483666E-2</v>
      </c>
      <c r="N346" s="224">
        <v>4.964665096226499E-2</v>
      </c>
      <c r="O346" s="285">
        <v>0.1038712831681408</v>
      </c>
      <c r="P346" s="224">
        <v>9.1604071292057422E-3</v>
      </c>
      <c r="Q346" s="285">
        <v>8.1914751766745189E-3</v>
      </c>
      <c r="R346" s="224">
        <v>0</v>
      </c>
      <c r="S346" s="285">
        <v>0</v>
      </c>
      <c r="T346" s="224">
        <v>4.8624383305924711E-3</v>
      </c>
      <c r="U346" s="285">
        <v>3.2712565002889016E-3</v>
      </c>
      <c r="V346" s="224">
        <v>1.0356015822925464E-3</v>
      </c>
      <c r="W346" s="285">
        <v>1.3378372372105428E-3</v>
      </c>
      <c r="X346" s="224">
        <v>0.87305658029245747</v>
      </c>
      <c r="Y346" s="295">
        <v>1</v>
      </c>
    </row>
    <row r="347" spans="2:26" hidden="1" outlineLevel="1" x14ac:dyDescent="0.25">
      <c r="B347" s="43" t="s">
        <v>61</v>
      </c>
      <c r="C347" s="285">
        <v>0.1257874612585905</v>
      </c>
      <c r="D347" s="224">
        <v>2.2217356151462066E-2</v>
      </c>
      <c r="E347" s="285">
        <v>2.8942359520280285E-2</v>
      </c>
      <c r="F347" s="224">
        <v>0.1531127880339577</v>
      </c>
      <c r="G347" s="285">
        <v>3.7208597224093788E-2</v>
      </c>
      <c r="H347" s="224">
        <v>0.28033620805821319</v>
      </c>
      <c r="I347" s="285">
        <v>2.1223554776984236E-3</v>
      </c>
      <c r="J347" s="224">
        <v>6.1131417598706377E-2</v>
      </c>
      <c r="K347" s="285">
        <v>0.2638921641288236</v>
      </c>
      <c r="L347" s="224">
        <v>8.7151327314378121E-2</v>
      </c>
      <c r="M347" s="285">
        <v>1.4064816062525265E-2</v>
      </c>
      <c r="N347" s="224">
        <v>5.8335298477294163E-2</v>
      </c>
      <c r="O347" s="285">
        <v>0.10434072227462605</v>
      </c>
      <c r="P347" s="224">
        <v>9.0663320307236214E-3</v>
      </c>
      <c r="Q347" s="285">
        <v>6.7376364371378519E-3</v>
      </c>
      <c r="R347" s="224">
        <v>0</v>
      </c>
      <c r="S347" s="285">
        <v>0</v>
      </c>
      <c r="T347" s="224">
        <v>3.7520212909311415E-3</v>
      </c>
      <c r="U347" s="285">
        <v>2.5939900282980731E-3</v>
      </c>
      <c r="V347" s="224">
        <v>7.832502358172753E-4</v>
      </c>
      <c r="W347" s="285">
        <v>1.7770516102951085E-3</v>
      </c>
      <c r="X347" s="224">
        <v>0.87421253874140947</v>
      </c>
      <c r="Y347" s="295">
        <v>1</v>
      </c>
    </row>
    <row r="348" spans="2:26" collapsed="1" x14ac:dyDescent="0.25">
      <c r="B348" s="145">
        <v>1989</v>
      </c>
      <c r="C348" s="233">
        <v>0.23260354082495055</v>
      </c>
      <c r="D348" s="233">
        <v>1.8489208988663231E-2</v>
      </c>
      <c r="E348" s="233">
        <v>2.8081303551584218E-2</v>
      </c>
      <c r="F348" s="233">
        <v>0.13911008325694763</v>
      </c>
      <c r="G348" s="233">
        <v>4.3873472554937835E-2</v>
      </c>
      <c r="H348" s="233">
        <v>0.3394863914296935</v>
      </c>
      <c r="I348" s="233">
        <v>2.9103243709536321E-3</v>
      </c>
      <c r="J348" s="233">
        <v>4.6635144172260785E-2</v>
      </c>
      <c r="K348" s="233">
        <v>0.12425697384814076</v>
      </c>
      <c r="L348" s="233">
        <v>3.847330960718795E-2</v>
      </c>
      <c r="M348" s="233">
        <v>7.4216122854847619E-3</v>
      </c>
      <c r="N348" s="233">
        <v>3.3181119503507404E-2</v>
      </c>
      <c r="O348" s="233">
        <v>4.5180932451960636E-2</v>
      </c>
      <c r="P348" s="233">
        <v>8.5420206357395435E-3</v>
      </c>
      <c r="Q348" s="233">
        <v>7.9055891534434777E-3</v>
      </c>
      <c r="R348" s="233">
        <v>0</v>
      </c>
      <c r="S348" s="233">
        <v>0</v>
      </c>
      <c r="T348" s="233">
        <v>3.5110183626070272E-3</v>
      </c>
      <c r="U348" s="233">
        <v>1.7739482057308488E-3</v>
      </c>
      <c r="V348" s="233">
        <v>9.1016545317609344E-4</v>
      </c>
      <c r="W348" s="233">
        <v>1.3979441818414769E-3</v>
      </c>
      <c r="X348" s="233">
        <v>0.76739645917504951</v>
      </c>
      <c r="Y348" s="233">
        <v>1</v>
      </c>
    </row>
    <row r="349" spans="2:26" hidden="1" outlineLevel="1" x14ac:dyDescent="0.25">
      <c r="B349" s="43" t="s">
        <v>49</v>
      </c>
      <c r="C349" s="285">
        <v>0.14449883891549861</v>
      </c>
      <c r="D349" s="224">
        <v>2.0458881745636568E-2</v>
      </c>
      <c r="E349" s="285">
        <v>2.638107366166835E-2</v>
      </c>
      <c r="F349" s="224">
        <v>0.16847402211127904</v>
      </c>
      <c r="G349" s="285">
        <v>3.237817425520946E-2</v>
      </c>
      <c r="H349" s="224">
        <v>0.30149420779667141</v>
      </c>
      <c r="I349" s="285">
        <v>1.6612100835892713E-3</v>
      </c>
      <c r="J349" s="224">
        <v>3.2047694795609469E-2</v>
      </c>
      <c r="K349" s="285">
        <v>0.2511291381536333</v>
      </c>
      <c r="L349" s="224">
        <v>7.5419819073511848E-2</v>
      </c>
      <c r="M349" s="285">
        <v>1.1249520804783581E-2</v>
      </c>
      <c r="N349" s="224">
        <v>6.3465275421581632E-2</v>
      </c>
      <c r="O349" s="285">
        <v>0.10099452285375624</v>
      </c>
      <c r="P349" s="224">
        <v>7.0678540426450691E-3</v>
      </c>
      <c r="Q349" s="285">
        <v>6.6095891919997528E-3</v>
      </c>
      <c r="R349" s="224">
        <v>0</v>
      </c>
      <c r="S349" s="285">
        <v>0</v>
      </c>
      <c r="T349" s="224">
        <v>2.77162106784523E-3</v>
      </c>
      <c r="U349" s="285">
        <v>2.1723516477705858E-3</v>
      </c>
      <c r="V349" s="224">
        <v>3.7454338754665267E-4</v>
      </c>
      <c r="W349" s="285">
        <v>2.0798173990825889E-3</v>
      </c>
      <c r="X349" s="224">
        <v>0.85550116108450136</v>
      </c>
      <c r="Y349" s="295">
        <v>1</v>
      </c>
    </row>
    <row r="350" spans="2:26" hidden="1" outlineLevel="1" x14ac:dyDescent="0.25">
      <c r="B350" s="43" t="s">
        <v>50</v>
      </c>
      <c r="C350" s="285">
        <v>0.14498563993410407</v>
      </c>
      <c r="D350" s="224">
        <v>2.2538743020424825E-2</v>
      </c>
      <c r="E350" s="285">
        <v>2.1882699400813495E-2</v>
      </c>
      <c r="F350" s="224">
        <v>0.16845256318671972</v>
      </c>
      <c r="G350" s="285">
        <v>2.0283896801908844E-2</v>
      </c>
      <c r="H350" s="224">
        <v>0.32522754994435776</v>
      </c>
      <c r="I350" s="285">
        <v>1.5988025989046501E-3</v>
      </c>
      <c r="J350" s="224">
        <v>3.0003061536891518E-2</v>
      </c>
      <c r="K350" s="285">
        <v>0.24270212217961989</v>
      </c>
      <c r="L350" s="224">
        <v>7.3199889201522025E-2</v>
      </c>
      <c r="M350" s="285">
        <v>1.1337405663357291E-2</v>
      </c>
      <c r="N350" s="224">
        <v>6.331063908367715E-2</v>
      </c>
      <c r="O350" s="285">
        <v>9.4854188231063424E-2</v>
      </c>
      <c r="P350" s="224">
        <v>8.4994095607423496E-3</v>
      </c>
      <c r="Q350" s="285">
        <v>7.8822426000709506E-3</v>
      </c>
      <c r="R350" s="224">
        <v>0</v>
      </c>
      <c r="S350" s="285">
        <v>0</v>
      </c>
      <c r="T350" s="224">
        <v>2.6144553137103397E-3</v>
      </c>
      <c r="U350" s="285">
        <v>1.0253718795406722E-3</v>
      </c>
      <c r="V350" s="224">
        <v>6.0744779593641725E-4</v>
      </c>
      <c r="W350" s="285">
        <v>1.2197551742403258E-3</v>
      </c>
      <c r="X350" s="224">
        <v>0.85501436006589593</v>
      </c>
      <c r="Y350" s="295">
        <v>1</v>
      </c>
    </row>
    <row r="351" spans="2:26" hidden="1" outlineLevel="1" x14ac:dyDescent="0.25">
      <c r="B351" s="43" t="s">
        <v>51</v>
      </c>
      <c r="C351" s="285">
        <v>0.21909588447517403</v>
      </c>
      <c r="D351" s="224">
        <v>1.8891474109590332E-2</v>
      </c>
      <c r="E351" s="285">
        <v>2.86127412654603E-2</v>
      </c>
      <c r="F351" s="224">
        <v>0.12861839316496954</v>
      </c>
      <c r="G351" s="285">
        <v>3.9949509697717572E-2</v>
      </c>
      <c r="H351" s="224">
        <v>0.36858391657796324</v>
      </c>
      <c r="I351" s="285">
        <v>2.0393937395793101E-3</v>
      </c>
      <c r="J351" s="224">
        <v>6.3616838892604485E-2</v>
      </c>
      <c r="K351" s="285">
        <v>0.10852589040966852</v>
      </c>
      <c r="L351" s="224">
        <v>3.6539530327150786E-2</v>
      </c>
      <c r="M351" s="285">
        <v>5.3363351199615669E-3</v>
      </c>
      <c r="N351" s="224">
        <v>3.9177083431456587E-2</v>
      </c>
      <c r="O351" s="285">
        <v>2.7472941531099578E-2</v>
      </c>
      <c r="P351" s="224">
        <v>8.3459716086247988E-3</v>
      </c>
      <c r="Q351" s="285">
        <v>6.2312192089224658E-3</v>
      </c>
      <c r="R351" s="224">
        <v>0</v>
      </c>
      <c r="S351" s="285">
        <v>0</v>
      </c>
      <c r="T351" s="224">
        <v>1.4742037886566377E-3</v>
      </c>
      <c r="U351" s="285">
        <v>1.4789137049143267E-3</v>
      </c>
      <c r="V351" s="224">
        <v>3.1509339763938996E-3</v>
      </c>
      <c r="W351" s="285">
        <v>1.1633493156491678E-3</v>
      </c>
      <c r="X351" s="224">
        <v>0.78090411552482597</v>
      </c>
      <c r="Y351" s="295">
        <v>1</v>
      </c>
    </row>
    <row r="352" spans="2:26" hidden="1" outlineLevel="1" x14ac:dyDescent="0.25">
      <c r="B352" s="43" t="s">
        <v>52</v>
      </c>
      <c r="C352" s="285">
        <v>0.25411279708910739</v>
      </c>
      <c r="D352" s="224">
        <v>2.0588178369590461E-2</v>
      </c>
      <c r="E352" s="285">
        <v>2.987826120616242E-2</v>
      </c>
      <c r="F352" s="224">
        <v>0.12885635209413951</v>
      </c>
      <c r="G352" s="285">
        <v>3.4929743748548424E-2</v>
      </c>
      <c r="H352" s="224">
        <v>0.43714194472400714</v>
      </c>
      <c r="I352" s="285">
        <v>4.36924208407525E-3</v>
      </c>
      <c r="J352" s="224">
        <v>4.461175195478826E-2</v>
      </c>
      <c r="K352" s="285">
        <v>2.2315553147015561E-2</v>
      </c>
      <c r="L352" s="224">
        <v>5.5159866842146004E-4</v>
      </c>
      <c r="M352" s="285">
        <v>1.6935046837500967E-4</v>
      </c>
      <c r="N352" s="224">
        <v>2.144460788108694E-2</v>
      </c>
      <c r="O352" s="285">
        <v>1.4999612913215143E-4</v>
      </c>
      <c r="P352" s="224">
        <v>6.9385306185646822E-3</v>
      </c>
      <c r="Q352" s="285">
        <v>8.1965626693504684E-3</v>
      </c>
      <c r="R352" s="224">
        <v>0</v>
      </c>
      <c r="S352" s="285">
        <v>0</v>
      </c>
      <c r="T352" s="224">
        <v>4.0886041650538048E-3</v>
      </c>
      <c r="U352" s="285">
        <v>1.2870635596500736E-3</v>
      </c>
      <c r="V352" s="224">
        <v>9.3868545327862511E-4</v>
      </c>
      <c r="W352" s="285">
        <v>1.5773786482929473E-3</v>
      </c>
      <c r="X352" s="224">
        <v>0.74588720291089261</v>
      </c>
      <c r="Y352" s="295">
        <v>1</v>
      </c>
    </row>
    <row r="353" spans="2:26" hidden="1" outlineLevel="1" x14ac:dyDescent="0.25">
      <c r="B353" s="43" t="s">
        <v>53</v>
      </c>
      <c r="C353" s="285">
        <v>0.31487727471499766</v>
      </c>
      <c r="D353" s="224">
        <v>1.5751440706953061E-2</v>
      </c>
      <c r="E353" s="285">
        <v>2.9212471261630651E-2</v>
      </c>
      <c r="F353" s="224">
        <v>0.10093391582201477</v>
      </c>
      <c r="G353" s="285">
        <v>4.0478345016301313E-2</v>
      </c>
      <c r="H353" s="224">
        <v>0.36449128215341853</v>
      </c>
      <c r="I353" s="285">
        <v>3.3814940055333538E-3</v>
      </c>
      <c r="J353" s="224">
        <v>8.8468715768326531E-2</v>
      </c>
      <c r="K353" s="285">
        <v>2.1367058792966839E-2</v>
      </c>
      <c r="L353" s="224">
        <v>1.2686014643038062E-3</v>
      </c>
      <c r="M353" s="285">
        <v>1.775176110459251E-4</v>
      </c>
      <c r="N353" s="224">
        <v>1.9894961530634778E-2</v>
      </c>
      <c r="O353" s="285">
        <v>2.5978186982330502E-5</v>
      </c>
      <c r="P353" s="224">
        <v>5.676233855639215E-3</v>
      </c>
      <c r="Q353" s="285">
        <v>6.6504158674766086E-3</v>
      </c>
      <c r="R353" s="224">
        <v>0</v>
      </c>
      <c r="S353" s="285">
        <v>0</v>
      </c>
      <c r="T353" s="224">
        <v>4.4898966501127884E-3</v>
      </c>
      <c r="U353" s="285">
        <v>1.2512826729822527E-3</v>
      </c>
      <c r="V353" s="224">
        <v>9.7418201183739389E-4</v>
      </c>
      <c r="W353" s="285">
        <v>1.8228027865935237E-3</v>
      </c>
      <c r="X353" s="224">
        <v>0.6851227252850024</v>
      </c>
      <c r="Y353" s="295">
        <v>1</v>
      </c>
    </row>
    <row r="354" spans="2:26" hidden="1" outlineLevel="1" x14ac:dyDescent="0.25">
      <c r="B354" s="43" t="s">
        <v>54</v>
      </c>
      <c r="C354" s="285">
        <v>0.26675645769844725</v>
      </c>
      <c r="D354" s="224">
        <v>2.0397982876215352E-2</v>
      </c>
      <c r="E354" s="285">
        <v>3.643339138006095E-2</v>
      </c>
      <c r="F354" s="224">
        <v>0.12364406472210129</v>
      </c>
      <c r="G354" s="285">
        <v>4.997460455666812E-2</v>
      </c>
      <c r="H354" s="224">
        <v>0.39706229139457261</v>
      </c>
      <c r="I354" s="285">
        <v>7.5506094906399651E-3</v>
      </c>
      <c r="J354" s="224">
        <v>5.0373675809026269E-2</v>
      </c>
      <c r="K354" s="285">
        <v>2.3241365549267159E-2</v>
      </c>
      <c r="L354" s="224">
        <v>2.1722173849949211E-3</v>
      </c>
      <c r="M354" s="285">
        <v>1.1337251487447395E-3</v>
      </c>
      <c r="N354" s="224">
        <v>1.9717747786968508E-2</v>
      </c>
      <c r="O354" s="285">
        <v>2.1767522855898998E-4</v>
      </c>
      <c r="P354" s="224">
        <v>5.9633942823973298E-3</v>
      </c>
      <c r="Q354" s="285">
        <v>8.874800464373821E-3</v>
      </c>
      <c r="R354" s="224">
        <v>0</v>
      </c>
      <c r="S354" s="285">
        <v>0</v>
      </c>
      <c r="T354" s="224">
        <v>5.5779277318241186E-3</v>
      </c>
      <c r="U354" s="285">
        <v>1.4420983892033086E-3</v>
      </c>
      <c r="V354" s="224">
        <v>8.7977071542591782E-4</v>
      </c>
      <c r="W354" s="285">
        <v>1.6915179219271514E-3</v>
      </c>
      <c r="X354" s="224">
        <v>0.73324354230155275</v>
      </c>
      <c r="Y354" s="295">
        <v>1</v>
      </c>
    </row>
    <row r="355" spans="2:26" hidden="1" outlineLevel="1" x14ac:dyDescent="0.25">
      <c r="B355" s="43" t="s">
        <v>55</v>
      </c>
      <c r="C355" s="285">
        <v>0.23307210407565648</v>
      </c>
      <c r="D355" s="224">
        <v>1.3615524938793144E-2</v>
      </c>
      <c r="E355" s="285">
        <v>2.5364840862176562E-2</v>
      </c>
      <c r="F355" s="224">
        <v>0.13290288512313378</v>
      </c>
      <c r="G355" s="285">
        <v>3.3645768326052518E-2</v>
      </c>
      <c r="H355" s="224">
        <v>0.44501584177427872</v>
      </c>
      <c r="I355" s="285">
        <v>5.0105611828524799E-3</v>
      </c>
      <c r="J355" s="224">
        <v>5.5206183092506363E-2</v>
      </c>
      <c r="K355" s="285">
        <v>2.6594978637607413E-2</v>
      </c>
      <c r="L355" s="224">
        <v>1.3081465124093899E-3</v>
      </c>
      <c r="M355" s="285">
        <v>5.3405981469924636E-4</v>
      </c>
      <c r="N355" s="224">
        <v>2.4374729969756613E-2</v>
      </c>
      <c r="O355" s="285">
        <v>3.7804234074216315E-4</v>
      </c>
      <c r="P355" s="224">
        <v>7.3988286688109065E-3</v>
      </c>
      <c r="Q355" s="285">
        <v>8.5089530027363056E-3</v>
      </c>
      <c r="R355" s="224">
        <v>0</v>
      </c>
      <c r="S355" s="285">
        <v>0</v>
      </c>
      <c r="T355" s="224">
        <v>6.6127406269502181E-3</v>
      </c>
      <c r="U355" s="285">
        <v>1.8602083433344534E-3</v>
      </c>
      <c r="V355" s="224">
        <v>3.3843790504536507E-3</v>
      </c>
      <c r="W355" s="285">
        <v>1.4521626422159281E-3</v>
      </c>
      <c r="X355" s="224">
        <v>0.76692789592434352</v>
      </c>
      <c r="Y355" s="295">
        <v>1</v>
      </c>
    </row>
    <row r="356" spans="2:26" hidden="1" outlineLevel="1" x14ac:dyDescent="0.25">
      <c r="B356" s="43" t="s">
        <v>56</v>
      </c>
      <c r="C356" s="285">
        <v>0.23675039200023668</v>
      </c>
      <c r="D356" s="224">
        <v>1.4484778556847431E-2</v>
      </c>
      <c r="E356" s="285">
        <v>2.3880950267743558E-2</v>
      </c>
      <c r="F356" s="224">
        <v>0.1434395432087808</v>
      </c>
      <c r="G356" s="285">
        <v>6.8956539747344753E-2</v>
      </c>
      <c r="H356" s="224">
        <v>0.40489926333540427</v>
      </c>
      <c r="I356" s="285">
        <v>3.7277003638945595E-3</v>
      </c>
      <c r="J356" s="224">
        <v>5.2838673412029233E-2</v>
      </c>
      <c r="K356" s="285">
        <v>2.5088015147480845E-2</v>
      </c>
      <c r="L356" s="224">
        <v>1.5975858702405254E-3</v>
      </c>
      <c r="M356" s="285">
        <v>1.1833969409189077E-4</v>
      </c>
      <c r="N356" s="224">
        <v>2.3212330996124374E-2</v>
      </c>
      <c r="O356" s="285">
        <v>1.5975858702405255E-4</v>
      </c>
      <c r="P356" s="224">
        <v>8.5973787757758647E-3</v>
      </c>
      <c r="Q356" s="285">
        <v>8.7926392710274848E-3</v>
      </c>
      <c r="R356" s="224">
        <v>0</v>
      </c>
      <c r="S356" s="285">
        <v>0</v>
      </c>
      <c r="T356" s="224">
        <v>3.5442738380521287E-3</v>
      </c>
      <c r="U356" s="285">
        <v>1.9466879678116031E-3</v>
      </c>
      <c r="V356" s="224">
        <v>1.1183101091683679E-3</v>
      </c>
      <c r="W356" s="285">
        <v>1.6271707937634981E-3</v>
      </c>
      <c r="X356" s="224">
        <v>0.76324960799976327</v>
      </c>
      <c r="Y356" s="295">
        <v>1</v>
      </c>
    </row>
    <row r="357" spans="2:26" s="222" customFormat="1" ht="15" customHeight="1" collapsed="1" x14ac:dyDescent="0.25">
      <c r="B357" s="30" t="s">
        <v>180</v>
      </c>
      <c r="C357" s="296">
        <v>0.14654314318541412</v>
      </c>
      <c r="D357" s="296">
        <v>1.8948066940696114E-2</v>
      </c>
      <c r="E357" s="296">
        <v>2.8189705523457488E-2</v>
      </c>
      <c r="F357" s="296">
        <v>0.16538426734598183</v>
      </c>
      <c r="G357" s="296">
        <v>4.8940718052215497E-2</v>
      </c>
      <c r="H357" s="296">
        <v>0.29388081638473079</v>
      </c>
      <c r="I357" s="296">
        <v>1.207904990937285E-3</v>
      </c>
      <c r="J357" s="296">
        <v>4.5707070014615513E-2</v>
      </c>
      <c r="K357" s="296">
        <v>0.22576306415744171</v>
      </c>
      <c r="L357" s="296">
        <v>7.3514934970563314E-2</v>
      </c>
      <c r="M357" s="296">
        <v>1.7051889185342808E-2</v>
      </c>
      <c r="N357" s="296">
        <v>4.9912800502356858E-2</v>
      </c>
      <c r="O357" s="296">
        <v>8.5283439499178729E-2</v>
      </c>
      <c r="P357" s="296">
        <v>7.9261052810538531E-3</v>
      </c>
      <c r="Q357" s="296">
        <v>7.5326106926327397E-3</v>
      </c>
      <c r="R357" s="296">
        <v>0</v>
      </c>
      <c r="S357" s="296">
        <v>0</v>
      </c>
      <c r="T357" s="296">
        <v>4.4107041496540813E-3</v>
      </c>
      <c r="U357" s="296">
        <v>2.4041559609631431E-3</v>
      </c>
      <c r="V357" s="296">
        <v>8.2812101535314423E-4</v>
      </c>
      <c r="W357" s="296">
        <v>1.4012246319385984E-3</v>
      </c>
      <c r="X357" s="296">
        <v>0.85345685681458594</v>
      </c>
      <c r="Y357" s="296">
        <v>1</v>
      </c>
      <c r="Z357"/>
    </row>
    <row r="358" spans="2:26" hidden="1" outlineLevel="1" x14ac:dyDescent="0.25">
      <c r="B358" s="43" t="s">
        <v>58</v>
      </c>
      <c r="C358" s="285">
        <v>0.19136975667210965</v>
      </c>
      <c r="D358" s="224">
        <v>1.9541183713895655E-2</v>
      </c>
      <c r="E358" s="285">
        <v>2.7346949701528494E-2</v>
      </c>
      <c r="F358" s="224">
        <v>0.15827823433359209</v>
      </c>
      <c r="G358" s="285">
        <v>8.5472602189683319E-2</v>
      </c>
      <c r="H358" s="224">
        <v>0.30875605642851406</v>
      </c>
      <c r="I358" s="285">
        <v>1.1028722863184945E-3</v>
      </c>
      <c r="J358" s="224">
        <v>5.1112241347003241E-2</v>
      </c>
      <c r="K358" s="285">
        <v>0.13065824343496532</v>
      </c>
      <c r="L358" s="224">
        <v>3.9703402307465802E-2</v>
      </c>
      <c r="M358" s="285">
        <v>7.9556709585887515E-3</v>
      </c>
      <c r="N358" s="224">
        <v>4.2481998019112885E-2</v>
      </c>
      <c r="O358" s="285">
        <v>4.0517172149797893E-2</v>
      </c>
      <c r="P358" s="224">
        <v>8.2661883984259978E-3</v>
      </c>
      <c r="Q358" s="285">
        <v>6.2960087801482989E-3</v>
      </c>
      <c r="R358" s="224">
        <v>0</v>
      </c>
      <c r="S358" s="285">
        <v>0</v>
      </c>
      <c r="T358" s="224">
        <v>6.3656075166635432E-3</v>
      </c>
      <c r="U358" s="285">
        <v>1.7131996680675643E-3</v>
      </c>
      <c r="V358" s="224">
        <v>1.472280964745563E-3</v>
      </c>
      <c r="W358" s="285">
        <v>1.4133897261557405E-3</v>
      </c>
      <c r="X358" s="224">
        <v>0.80863024332789035</v>
      </c>
      <c r="Y358" s="295">
        <v>1</v>
      </c>
    </row>
    <row r="359" spans="2:26" hidden="1" outlineLevel="1" x14ac:dyDescent="0.25">
      <c r="B359" s="43" t="s">
        <v>59</v>
      </c>
      <c r="C359" s="285">
        <v>0.14958034091892361</v>
      </c>
      <c r="D359" s="224">
        <v>1.5761010642900405E-2</v>
      </c>
      <c r="E359" s="285">
        <v>2.3137492428831011E-2</v>
      </c>
      <c r="F359" s="224">
        <v>0.16815782642554297</v>
      </c>
      <c r="G359" s="285">
        <v>5.2820801245998097E-2</v>
      </c>
      <c r="H359" s="224">
        <v>0.27238470191226094</v>
      </c>
      <c r="I359" s="285">
        <v>9.8208877736436786E-4</v>
      </c>
      <c r="J359" s="224">
        <v>4.0313230077009606E-2</v>
      </c>
      <c r="K359" s="285">
        <v>0.25598338669204812</v>
      </c>
      <c r="L359" s="224">
        <v>7.4997836808860435E-2</v>
      </c>
      <c r="M359" s="285">
        <v>1.7314181881111015E-2</v>
      </c>
      <c r="N359" s="224">
        <v>5.3370251795448645E-2</v>
      </c>
      <c r="O359" s="285">
        <v>0.11030111620662801</v>
      </c>
      <c r="P359" s="224">
        <v>6.8529895301548847E-3</v>
      </c>
      <c r="Q359" s="285">
        <v>5.8233105477199969E-3</v>
      </c>
      <c r="R359" s="224">
        <v>0</v>
      </c>
      <c r="S359" s="285">
        <v>0</v>
      </c>
      <c r="T359" s="224">
        <v>2.5655446915289434E-3</v>
      </c>
      <c r="U359" s="285">
        <v>3.136627152375184E-3</v>
      </c>
      <c r="V359" s="224">
        <v>5.4945054945054945E-4</v>
      </c>
      <c r="W359" s="285">
        <v>1.0426581292723024E-3</v>
      </c>
      <c r="X359" s="224">
        <v>0.85041965908107642</v>
      </c>
      <c r="Y359" s="295">
        <v>1</v>
      </c>
    </row>
    <row r="360" spans="2:26" hidden="1" outlineLevel="1" x14ac:dyDescent="0.25">
      <c r="B360" s="43" t="s">
        <v>60</v>
      </c>
      <c r="C360" s="285">
        <v>0.10749010057444554</v>
      </c>
      <c r="D360" s="224">
        <v>1.8771727612425869E-2</v>
      </c>
      <c r="E360" s="285">
        <v>3.5331189232399474E-2</v>
      </c>
      <c r="F360" s="224">
        <v>0.1579306947258835</v>
      </c>
      <c r="G360" s="285">
        <v>5.9782305590154489E-2</v>
      </c>
      <c r="H360" s="224">
        <v>0.27651465858600882</v>
      </c>
      <c r="I360" s="285">
        <v>1.0457139670205053E-3</v>
      </c>
      <c r="J360" s="224">
        <v>5.2968898142811992E-2</v>
      </c>
      <c r="K360" s="285">
        <v>0.26629919503262628</v>
      </c>
      <c r="L360" s="224">
        <v>7.4301463070030299E-2</v>
      </c>
      <c r="M360" s="285">
        <v>2.4413935416705397E-2</v>
      </c>
      <c r="N360" s="224">
        <v>5.7779182391106319E-2</v>
      </c>
      <c r="O360" s="285">
        <v>0.10980461415478426</v>
      </c>
      <c r="P360" s="224">
        <v>7.0086073878529867E-3</v>
      </c>
      <c r="Q360" s="285">
        <v>6.5624360952575705E-3</v>
      </c>
      <c r="R360" s="224">
        <v>0</v>
      </c>
      <c r="S360" s="285">
        <v>0</v>
      </c>
      <c r="T360" s="224">
        <v>4.1410273094012011E-3</v>
      </c>
      <c r="U360" s="285">
        <v>3.7785131341674257E-3</v>
      </c>
      <c r="V360" s="224">
        <v>6.134855273186964E-4</v>
      </c>
      <c r="W360" s="285">
        <v>8.0403785019798847E-4</v>
      </c>
      <c r="X360" s="224">
        <v>0.89250989942555448</v>
      </c>
      <c r="Y360" s="295">
        <v>1</v>
      </c>
    </row>
    <row r="361" spans="2:26" hidden="1" outlineLevel="1" x14ac:dyDescent="0.25">
      <c r="B361" s="43" t="s">
        <v>61</v>
      </c>
      <c r="C361" s="285">
        <v>9.9735437176040012E-2</v>
      </c>
      <c r="D361" s="224">
        <v>2.1488716158185261E-2</v>
      </c>
      <c r="E361" s="285">
        <v>3.3495466178685644E-2</v>
      </c>
      <c r="F361" s="224">
        <v>0.16980790063141177</v>
      </c>
      <c r="G361" s="285">
        <v>4.6758134335766047E-2</v>
      </c>
      <c r="H361" s="224">
        <v>0.28032006491068306</v>
      </c>
      <c r="I361" s="285">
        <v>5.8264243449588477E-4</v>
      </c>
      <c r="J361" s="224">
        <v>4.6240229949547483E-2</v>
      </c>
      <c r="K361" s="285">
        <v>0.27583156023012217</v>
      </c>
      <c r="L361" s="224">
        <v>8.6144762907687855E-2</v>
      </c>
      <c r="M361" s="285">
        <v>1.790654415350686E-2</v>
      </c>
      <c r="N361" s="224">
        <v>6.0875344730107077E-2</v>
      </c>
      <c r="O361" s="285">
        <v>0.11090490843882039</v>
      </c>
      <c r="P361" s="224">
        <v>7.3715057638442313E-3</v>
      </c>
      <c r="Q361" s="285">
        <v>8.7439523873234278E-3</v>
      </c>
      <c r="R361" s="224">
        <v>0</v>
      </c>
      <c r="S361" s="285">
        <v>0</v>
      </c>
      <c r="T361" s="224">
        <v>4.7345092640147081E-3</v>
      </c>
      <c r="U361" s="285">
        <v>2.7060504179919984E-3</v>
      </c>
      <c r="V361" s="224">
        <v>5.8264243449588477E-4</v>
      </c>
      <c r="W361" s="285">
        <v>1.2516022666948638E-3</v>
      </c>
      <c r="X361" s="224">
        <v>0.90026456282395995</v>
      </c>
      <c r="Y361" s="295">
        <v>1</v>
      </c>
    </row>
    <row r="362" spans="2:26" collapsed="1" x14ac:dyDescent="0.25">
      <c r="B362" s="145">
        <v>1988</v>
      </c>
      <c r="C362" s="233">
        <v>0.19516486448487638</v>
      </c>
      <c r="D362" s="233">
        <v>1.8657294682285577E-2</v>
      </c>
      <c r="E362" s="233">
        <v>2.8599650427858406E-2</v>
      </c>
      <c r="F362" s="233">
        <v>0.14601267278897218</v>
      </c>
      <c r="G362" s="233">
        <v>4.662186775053203E-2</v>
      </c>
      <c r="H362" s="233">
        <v>0.34484221323261566</v>
      </c>
      <c r="I362" s="233">
        <v>2.6944854515360086E-3</v>
      </c>
      <c r="J362" s="233">
        <v>5.0654808693929458E-2</v>
      </c>
      <c r="K362" s="233">
        <v>0.14303340107491835</v>
      </c>
      <c r="L362" s="233">
        <v>4.0744406526198741E-2</v>
      </c>
      <c r="M362" s="233">
        <v>8.5252145682752096E-3</v>
      </c>
      <c r="N362" s="233">
        <v>4.1506499357733088E-2</v>
      </c>
      <c r="O362" s="233">
        <v>5.2257280622711323E-2</v>
      </c>
      <c r="P362" s="233">
        <v>7.2754302549256442E-3</v>
      </c>
      <c r="Q362" s="233">
        <v>7.3876671970960588E-3</v>
      </c>
      <c r="R362" s="233">
        <v>0</v>
      </c>
      <c r="S362" s="233">
        <v>0</v>
      </c>
      <c r="T362" s="233">
        <v>4.0193606728145355E-3</v>
      </c>
      <c r="U362" s="233">
        <v>2.0030899109773322E-3</v>
      </c>
      <c r="V362" s="233">
        <v>1.1639090728988925E-3</v>
      </c>
      <c r="W362" s="233">
        <v>1.4279255098193346E-3</v>
      </c>
      <c r="X362" s="233">
        <v>0.80483513551512365</v>
      </c>
      <c r="Y362" s="233">
        <v>1</v>
      </c>
    </row>
    <row r="363" spans="2:26" hidden="1" outlineLevel="1" x14ac:dyDescent="0.25">
      <c r="B363" s="43" t="s">
        <v>49</v>
      </c>
      <c r="C363" s="285">
        <v>0.13714189600328483</v>
      </c>
      <c r="D363" s="224">
        <v>1.8853176742966542E-2</v>
      </c>
      <c r="E363" s="285">
        <v>3.13395105396728E-2</v>
      </c>
      <c r="F363" s="224">
        <v>0.17761364592042189</v>
      </c>
      <c r="G363" s="285">
        <v>3.781518840809138E-2</v>
      </c>
      <c r="H363" s="224">
        <v>0.29027263148000654</v>
      </c>
      <c r="I363" s="285">
        <v>6.8269178444748963E-4</v>
      </c>
      <c r="J363" s="224">
        <v>4.2475301893232939E-2</v>
      </c>
      <c r="K363" s="285">
        <v>0.23508837890383444</v>
      </c>
      <c r="L363" s="224">
        <v>8.2140683978015341E-2</v>
      </c>
      <c r="M363" s="285">
        <v>1.5865163425529703E-2</v>
      </c>
      <c r="N363" s="224">
        <v>4.7466867186765675E-2</v>
      </c>
      <c r="O363" s="285">
        <v>8.9615664313523732E-2</v>
      </c>
      <c r="P363" s="224">
        <v>1.0636140120015236E-2</v>
      </c>
      <c r="Q363" s="285">
        <v>8.6820585630822053E-3</v>
      </c>
      <c r="R363" s="224">
        <v>0</v>
      </c>
      <c r="S363" s="285">
        <v>0</v>
      </c>
      <c r="T363" s="224">
        <v>5.1894469701841781E-3</v>
      </c>
      <c r="U363" s="285">
        <v>1.6721001677047209E-3</v>
      </c>
      <c r="V363" s="224">
        <v>8.7562641918264975E-4</v>
      </c>
      <c r="W363" s="285">
        <v>1.3060190658995454E-3</v>
      </c>
      <c r="X363" s="224">
        <v>0.86285810399671514</v>
      </c>
      <c r="Y363" s="295">
        <v>1</v>
      </c>
    </row>
    <row r="364" spans="2:26" hidden="1" outlineLevel="1" x14ac:dyDescent="0.25">
      <c r="B364" s="43" t="s">
        <v>50</v>
      </c>
      <c r="C364" s="285">
        <v>0.13895619342083748</v>
      </c>
      <c r="D364" s="224">
        <v>1.5627864571720204E-2</v>
      </c>
      <c r="E364" s="285">
        <v>2.480935888097751E-2</v>
      </c>
      <c r="F364" s="224">
        <v>0.18190061391643006</v>
      </c>
      <c r="G364" s="285">
        <v>2.5413860934798013E-2</v>
      </c>
      <c r="H364" s="224">
        <v>0.27284844340721143</v>
      </c>
      <c r="I364" s="285">
        <v>1.0702659313543323E-3</v>
      </c>
      <c r="J364" s="224">
        <v>3.4436797328299122E-2</v>
      </c>
      <c r="K364" s="285">
        <v>0.27760022594502998</v>
      </c>
      <c r="L364" s="224">
        <v>0.10710091715844396</v>
      </c>
      <c r="M364" s="285">
        <v>2.289675402216838E-2</v>
      </c>
      <c r="N364" s="224">
        <v>4.9484934520535727E-2</v>
      </c>
      <c r="O364" s="285">
        <v>9.811762024388189E-2</v>
      </c>
      <c r="P364" s="224">
        <v>8.0071747456879686E-3</v>
      </c>
      <c r="Q364" s="285">
        <v>1.1059414623994767E-2</v>
      </c>
      <c r="R364" s="224">
        <v>0</v>
      </c>
      <c r="S364" s="285">
        <v>0</v>
      </c>
      <c r="T364" s="224">
        <v>3.9986324379766031E-3</v>
      </c>
      <c r="U364" s="285">
        <v>1.6896327897769783E-3</v>
      </c>
      <c r="V364" s="224">
        <v>7.1351062090288823E-4</v>
      </c>
      <c r="W364" s="285">
        <v>1.4270212418057765E-3</v>
      </c>
      <c r="X364" s="224">
        <v>0.86104380657916246</v>
      </c>
      <c r="Y364" s="295">
        <v>1</v>
      </c>
    </row>
    <row r="365" spans="2:26" hidden="1" outlineLevel="1" x14ac:dyDescent="0.25">
      <c r="B365" s="43" t="s">
        <v>51</v>
      </c>
      <c r="C365" s="285">
        <v>0.2181584654580675</v>
      </c>
      <c r="D365" s="224">
        <v>2.2971806371465269E-2</v>
      </c>
      <c r="E365" s="285">
        <v>2.0845177184006063E-2</v>
      </c>
      <c r="F365" s="224">
        <v>0.141484008169625</v>
      </c>
      <c r="G365" s="285">
        <v>3.5515760217295182E-2</v>
      </c>
      <c r="H365" s="224">
        <v>0.3678015707577959</v>
      </c>
      <c r="I365" s="285">
        <v>3.2373191838797298E-3</v>
      </c>
      <c r="J365" s="224">
        <v>5.3492093571684246E-2</v>
      </c>
      <c r="K365" s="285">
        <v>0.11053207841155539</v>
      </c>
      <c r="L365" s="224">
        <v>4.3801191754574358E-2</v>
      </c>
      <c r="M365" s="285">
        <v>1.134904091129219E-2</v>
      </c>
      <c r="N365" s="224">
        <v>3.3789189985892656E-2</v>
      </c>
      <c r="O365" s="285">
        <v>2.159265575979618E-2</v>
      </c>
      <c r="P365" s="224">
        <v>7.6432316341355569E-3</v>
      </c>
      <c r="Q365" s="285">
        <v>5.4797549112500787E-3</v>
      </c>
      <c r="R365" s="224">
        <v>0</v>
      </c>
      <c r="S365" s="285">
        <v>0</v>
      </c>
      <c r="T365" s="224">
        <v>4.253258374918409E-3</v>
      </c>
      <c r="U365" s="285">
        <v>1.805529235887394E-3</v>
      </c>
      <c r="V365" s="224">
        <v>1.1475375318467985E-3</v>
      </c>
      <c r="W365" s="285">
        <v>2.758301223338176E-3</v>
      </c>
      <c r="X365" s="224">
        <v>0.7818415345419325</v>
      </c>
      <c r="Y365" s="295">
        <v>1</v>
      </c>
    </row>
    <row r="366" spans="2:26" hidden="1" outlineLevel="1" x14ac:dyDescent="0.25">
      <c r="B366" s="43" t="s">
        <v>52</v>
      </c>
      <c r="C366" s="285">
        <v>0.25850393789505705</v>
      </c>
      <c r="D366" s="224">
        <v>1.7407862269444414E-2</v>
      </c>
      <c r="E366" s="285">
        <v>2.4923101190945658E-2</v>
      </c>
      <c r="F366" s="224">
        <v>0.12266627606954131</v>
      </c>
      <c r="G366" s="285">
        <v>2.9520128897051367E-2</v>
      </c>
      <c r="H366" s="224">
        <v>0.43364731333025364</v>
      </c>
      <c r="I366" s="285">
        <v>3.2900296328011447E-3</v>
      </c>
      <c r="J366" s="224">
        <v>6.7783624215519478E-2</v>
      </c>
      <c r="K366" s="285">
        <v>1.9683841672957534E-2</v>
      </c>
      <c r="L366" s="224">
        <v>6.7039987380708259E-4</v>
      </c>
      <c r="M366" s="285">
        <v>6.2533097472761482E-4</v>
      </c>
      <c r="N366" s="224">
        <v>1.8354309150113237E-2</v>
      </c>
      <c r="O366" s="285">
        <v>3.3801674309600802E-5</v>
      </c>
      <c r="P366" s="224">
        <v>1.0315144276813178E-2</v>
      </c>
      <c r="Q366" s="285">
        <v>4.1125370410014309E-3</v>
      </c>
      <c r="R366" s="224">
        <v>0</v>
      </c>
      <c r="S366" s="285">
        <v>0</v>
      </c>
      <c r="T366" s="224">
        <v>3.1942582222572757E-3</v>
      </c>
      <c r="U366" s="285">
        <v>1.5605106306265705E-3</v>
      </c>
      <c r="V366" s="224">
        <v>1.4309375457731007E-3</v>
      </c>
      <c r="W366" s="285">
        <v>1.6337475916307054E-3</v>
      </c>
      <c r="X366" s="224">
        <v>0.7414960621049429</v>
      </c>
      <c r="Y366" s="295">
        <v>1</v>
      </c>
    </row>
    <row r="367" spans="2:26" hidden="1" outlineLevel="1" x14ac:dyDescent="0.25">
      <c r="B367" s="43" t="s">
        <v>53</v>
      </c>
      <c r="C367" s="285">
        <v>0.31426468107295674</v>
      </c>
      <c r="D367" s="224">
        <v>1.8030867700361435E-2</v>
      </c>
      <c r="E367" s="285">
        <v>2.4313809691783098E-2</v>
      </c>
      <c r="F367" s="224">
        <v>0.1076535333241313</v>
      </c>
      <c r="G367" s="285">
        <v>4.8131732180012168E-2</v>
      </c>
      <c r="H367" s="224">
        <v>0.36150688363009881</v>
      </c>
      <c r="I367" s="285">
        <v>2.0091100102756008E-3</v>
      </c>
      <c r="J367" s="224">
        <v>8.9254584400513273E-2</v>
      </c>
      <c r="K367" s="285">
        <v>1.4953299694799319E-2</v>
      </c>
      <c r="L367" s="224">
        <v>5.9301974858007561E-4</v>
      </c>
      <c r="M367" s="285">
        <v>5.6234631330869233E-5</v>
      </c>
      <c r="N367" s="224">
        <v>1.4120004703260075E-2</v>
      </c>
      <c r="O367" s="285">
        <v>1.8404061162829931E-4</v>
      </c>
      <c r="P367" s="224">
        <v>6.7277068028567194E-3</v>
      </c>
      <c r="Q367" s="285">
        <v>3.3996390759116401E-3</v>
      </c>
      <c r="R367" s="224">
        <v>0</v>
      </c>
      <c r="S367" s="285">
        <v>0</v>
      </c>
      <c r="T367" s="224">
        <v>4.1051280871534541E-3</v>
      </c>
      <c r="U367" s="285">
        <v>1.6512532654427965E-3</v>
      </c>
      <c r="V367" s="224">
        <v>1.359855630364656E-3</v>
      </c>
      <c r="W367" s="285">
        <v>2.3669667551084049E-3</v>
      </c>
      <c r="X367" s="224">
        <v>0.6857353189270432</v>
      </c>
      <c r="Y367" s="295">
        <v>1</v>
      </c>
    </row>
    <row r="368" spans="2:26" hidden="1" outlineLevel="1" x14ac:dyDescent="0.25">
      <c r="B368" s="43" t="s">
        <v>54</v>
      </c>
      <c r="C368" s="285">
        <v>0.23264630765102806</v>
      </c>
      <c r="D368" s="224">
        <v>2.1952358710882764E-2</v>
      </c>
      <c r="E368" s="285">
        <v>2.8794458743677143E-2</v>
      </c>
      <c r="F368" s="224">
        <v>0.11430331819491786</v>
      </c>
      <c r="G368" s="285">
        <v>2.8416826497858427E-2</v>
      </c>
      <c r="H368" s="224">
        <v>0.47588122472099931</v>
      </c>
      <c r="I368" s="285">
        <v>2.0123823625865823E-3</v>
      </c>
      <c r="J368" s="224">
        <v>5.2769137507825935E-2</v>
      </c>
      <c r="K368" s="285">
        <v>2.2091486380394924E-2</v>
      </c>
      <c r="L368" s="224">
        <v>4.1738300853647628E-4</v>
      </c>
      <c r="M368" s="285">
        <v>1.0931459747383903E-4</v>
      </c>
      <c r="N368" s="224">
        <v>2.1445536486231331E-2</v>
      </c>
      <c r="O368" s="285">
        <v>1.1925228815327894E-4</v>
      </c>
      <c r="P368" s="224">
        <v>7.6868037405467713E-3</v>
      </c>
      <c r="Q368" s="285">
        <v>3.7912289942063264E-3</v>
      </c>
      <c r="R368" s="224">
        <v>0</v>
      </c>
      <c r="S368" s="285">
        <v>0</v>
      </c>
      <c r="T368" s="224">
        <v>2.8024287716020553E-3</v>
      </c>
      <c r="U368" s="285">
        <v>2.8471483796595346E-3</v>
      </c>
      <c r="V368" s="224">
        <v>1.4161209218201873E-3</v>
      </c>
      <c r="W368" s="285">
        <v>2.047164279964622E-3</v>
      </c>
      <c r="X368" s="224">
        <v>0.76735369234897199</v>
      </c>
      <c r="Y368" s="295">
        <v>1</v>
      </c>
    </row>
    <row r="369" spans="2:26" hidden="1" outlineLevel="1" x14ac:dyDescent="0.25">
      <c r="B369" s="43" t="s">
        <v>55</v>
      </c>
      <c r="C369" s="285">
        <v>0.22526319916874155</v>
      </c>
      <c r="D369" s="224">
        <v>1.9330680102730997E-2</v>
      </c>
      <c r="E369" s="285">
        <v>1.7945249344861164E-2</v>
      </c>
      <c r="F369" s="224">
        <v>0.13599440599656257</v>
      </c>
      <c r="G369" s="285">
        <v>3.5550676050999534E-2</v>
      </c>
      <c r="H369" s="224">
        <v>0.45176805797897018</v>
      </c>
      <c r="I369" s="285">
        <v>3.7576541781846936E-3</v>
      </c>
      <c r="J369" s="224">
        <v>6.5396252801903004E-2</v>
      </c>
      <c r="K369" s="285">
        <v>2.3532717731553184E-2</v>
      </c>
      <c r="L369" s="224">
        <v>5.5547931329686772E-4</v>
      </c>
      <c r="M369" s="285">
        <v>2.6140202978676132E-4</v>
      </c>
      <c r="N369" s="224">
        <v>2.270276628698022E-2</v>
      </c>
      <c r="O369" s="285">
        <v>1.3070101489338065E-5</v>
      </c>
      <c r="P369" s="224">
        <v>7.3846073414760068E-3</v>
      </c>
      <c r="Q369" s="285">
        <v>3.9994510557374479E-3</v>
      </c>
      <c r="R369" s="224">
        <v>0</v>
      </c>
      <c r="S369" s="285">
        <v>0</v>
      </c>
      <c r="T369" s="224">
        <v>2.8884924291437122E-3</v>
      </c>
      <c r="U369" s="285">
        <v>2.9211676828670573E-3</v>
      </c>
      <c r="V369" s="224">
        <v>1.4573163160611943E-3</v>
      </c>
      <c r="W369" s="285">
        <v>1.9082348174433576E-3</v>
      </c>
      <c r="X369" s="224">
        <v>0.77473680083125851</v>
      </c>
      <c r="Y369" s="295">
        <v>1</v>
      </c>
    </row>
    <row r="370" spans="2:26" hidden="1" outlineLevel="1" x14ac:dyDescent="0.25">
      <c r="B370" s="43" t="s">
        <v>56</v>
      </c>
      <c r="C370" s="285">
        <v>0.21289510336396644</v>
      </c>
      <c r="D370" s="224">
        <v>1.848326531605228E-2</v>
      </c>
      <c r="E370" s="285">
        <v>1.9280010217797214E-2</v>
      </c>
      <c r="F370" s="224">
        <v>0.13262457501870223</v>
      </c>
      <c r="G370" s="285">
        <v>7.0010156976991714E-2</v>
      </c>
      <c r="H370" s="224">
        <v>0.45214969072917366</v>
      </c>
      <c r="I370" s="285">
        <v>4.6466649231536499E-3</v>
      </c>
      <c r="J370" s="224">
        <v>4.830950194320608E-2</v>
      </c>
      <c r="K370" s="285">
        <v>1.8404199028092861E-2</v>
      </c>
      <c r="L370" s="224">
        <v>8.6364714540290352E-4</v>
      </c>
      <c r="M370" s="285">
        <v>2.007067309739142E-4</v>
      </c>
      <c r="N370" s="224">
        <v>1.7297270996660969E-2</v>
      </c>
      <c r="O370" s="285">
        <v>4.2574155055072713E-5</v>
      </c>
      <c r="P370" s="224">
        <v>8.0647613718609155E-3</v>
      </c>
      <c r="Q370" s="285">
        <v>5.4738199356522054E-3</v>
      </c>
      <c r="R370" s="224">
        <v>0</v>
      </c>
      <c r="S370" s="285">
        <v>0</v>
      </c>
      <c r="T370" s="224">
        <v>3.424178470857991E-3</v>
      </c>
      <c r="U370" s="285">
        <v>1.7151302465043578E-3</v>
      </c>
      <c r="V370" s="224">
        <v>1.581325759188415E-3</v>
      </c>
      <c r="W370" s="285">
        <v>2.0009852875884173E-3</v>
      </c>
      <c r="X370" s="224">
        <v>0.78710489663603356</v>
      </c>
      <c r="Y370" s="295">
        <v>1</v>
      </c>
    </row>
    <row r="371" spans="2:26" s="222" customFormat="1" ht="15" customHeight="1" collapsed="1" x14ac:dyDescent="0.25">
      <c r="B371" s="30" t="s">
        <v>181</v>
      </c>
      <c r="C371" s="296">
        <v>0.15311866517404299</v>
      </c>
      <c r="D371" s="296">
        <v>2.1053318831740653E-2</v>
      </c>
      <c r="E371" s="296">
        <v>2.4271589564585964E-2</v>
      </c>
      <c r="F371" s="296">
        <v>0.16312858591954801</v>
      </c>
      <c r="G371" s="296">
        <v>4.9802779401156412E-2</v>
      </c>
      <c r="H371" s="296">
        <v>0.30357879349084443</v>
      </c>
      <c r="I371" s="296">
        <v>2.2293810123619178E-3</v>
      </c>
      <c r="J371" s="296">
        <v>4.7590914953891623E-2</v>
      </c>
      <c r="K371" s="296">
        <v>0.20783643349995301</v>
      </c>
      <c r="L371" s="296">
        <v>8.2447287082170209E-2</v>
      </c>
      <c r="M371" s="296">
        <v>2.1902872238951425E-2</v>
      </c>
      <c r="N371" s="296">
        <v>4.7507313165928051E-2</v>
      </c>
      <c r="O371" s="296">
        <v>5.5978961012903339E-2</v>
      </c>
      <c r="P371" s="296">
        <v>9.3243860842037209E-3</v>
      </c>
      <c r="Q371" s="296">
        <v>6.7709486175449099E-3</v>
      </c>
      <c r="R371" s="296">
        <v>0</v>
      </c>
      <c r="S371" s="296">
        <v>0</v>
      </c>
      <c r="T371" s="296">
        <v>3.2278252228982907E-3</v>
      </c>
      <c r="U371" s="296">
        <v>3.5271992445583197E-3</v>
      </c>
      <c r="V371" s="296">
        <v>1.2237709342858099E-3</v>
      </c>
      <c r="W371" s="296">
        <v>2.3854376832272519E-3</v>
      </c>
      <c r="X371" s="296">
        <v>0.84688133482595696</v>
      </c>
      <c r="Y371" s="296">
        <v>1</v>
      </c>
      <c r="Z371"/>
    </row>
    <row r="372" spans="2:26" hidden="1" outlineLevel="1" x14ac:dyDescent="0.25">
      <c r="B372" s="43" t="s">
        <v>58</v>
      </c>
      <c r="C372" s="285">
        <v>0.20641762708238628</v>
      </c>
      <c r="D372" s="224">
        <v>1.7295504987031047E-2</v>
      </c>
      <c r="E372" s="285">
        <v>2.5157098162954247E-2</v>
      </c>
      <c r="F372" s="224">
        <v>0.16312538438912214</v>
      </c>
      <c r="G372" s="285">
        <v>0.10039307965879617</v>
      </c>
      <c r="H372" s="224">
        <v>0.28387303794422014</v>
      </c>
      <c r="I372" s="285">
        <v>2.3210417947963739E-3</v>
      </c>
      <c r="J372" s="224">
        <v>5.4849319464128139E-2</v>
      </c>
      <c r="K372" s="285">
        <v>0.12335748856860176</v>
      </c>
      <c r="L372" s="224">
        <v>5.2432013263095968E-2</v>
      </c>
      <c r="M372" s="285">
        <v>1.5536005561943471E-2</v>
      </c>
      <c r="N372" s="224">
        <v>3.3029387384014758E-2</v>
      </c>
      <c r="O372" s="285">
        <v>2.2360082359547558E-2</v>
      </c>
      <c r="P372" s="224">
        <v>7.5621039120785088E-3</v>
      </c>
      <c r="Q372" s="285">
        <v>4.4014225740032619E-3</v>
      </c>
      <c r="R372" s="224">
        <v>0</v>
      </c>
      <c r="S372" s="285">
        <v>0</v>
      </c>
      <c r="T372" s="224">
        <v>2.7970158034066905E-3</v>
      </c>
      <c r="U372" s="285">
        <v>2.0643367115009224E-3</v>
      </c>
      <c r="V372" s="224">
        <v>9.6264406235794316E-4</v>
      </c>
      <c r="W372" s="285">
        <v>5.1715378238896166E-3</v>
      </c>
      <c r="X372" s="224">
        <v>0.79358237291761369</v>
      </c>
      <c r="Y372" s="295">
        <v>1</v>
      </c>
    </row>
    <row r="373" spans="2:26" hidden="1" outlineLevel="1" x14ac:dyDescent="0.25">
      <c r="B373" s="43" t="s">
        <v>59</v>
      </c>
      <c r="C373" s="285">
        <v>0.12825968732345286</v>
      </c>
      <c r="D373" s="224">
        <v>2.0818703569750314E-2</v>
      </c>
      <c r="E373" s="285">
        <v>2.2466036948842905E-2</v>
      </c>
      <c r="F373" s="224">
        <v>0.16361399599782467</v>
      </c>
      <c r="G373" s="285">
        <v>5.5016710929951369E-2</v>
      </c>
      <c r="H373" s="224">
        <v>0.27426516787488714</v>
      </c>
      <c r="I373" s="285">
        <v>1.6948526111818032E-3</v>
      </c>
      <c r="J373" s="224">
        <v>4.5729341013849213E-2</v>
      </c>
      <c r="K373" s="285">
        <v>0.26083834485234719</v>
      </c>
      <c r="L373" s="224">
        <v>0.10476934692735365</v>
      </c>
      <c r="M373" s="285">
        <v>2.7297158877912533E-2</v>
      </c>
      <c r="N373" s="224">
        <v>5.4383121168761914E-2</v>
      </c>
      <c r="O373" s="285">
        <v>7.4388717878319091E-2</v>
      </c>
      <c r="P373" s="224">
        <v>8.7963378511803254E-3</v>
      </c>
      <c r="Q373" s="285">
        <v>4.9683997106606754E-3</v>
      </c>
      <c r="R373" s="224">
        <v>0</v>
      </c>
      <c r="S373" s="285">
        <v>0</v>
      </c>
      <c r="T373" s="224">
        <v>3.4213847104230797E-3</v>
      </c>
      <c r="U373" s="285">
        <v>4.9842394546904126E-3</v>
      </c>
      <c r="V373" s="224">
        <v>9.609444711373464E-4</v>
      </c>
      <c r="W373" s="285">
        <v>1.8321303927728528E-3</v>
      </c>
      <c r="X373" s="224">
        <v>0.87174031267654717</v>
      </c>
      <c r="Y373" s="295">
        <v>1</v>
      </c>
    </row>
    <row r="374" spans="2:26" hidden="1" outlineLevel="1" x14ac:dyDescent="0.25">
      <c r="B374" s="43" t="s">
        <v>60</v>
      </c>
      <c r="C374" s="285">
        <v>0.10520967937885867</v>
      </c>
      <c r="D374" s="224">
        <v>2.3734579150238008E-2</v>
      </c>
      <c r="E374" s="285">
        <v>2.6026307942082768E-2</v>
      </c>
      <c r="F374" s="224">
        <v>0.14886849342301448</v>
      </c>
      <c r="G374" s="285">
        <v>5.5586848237853835E-2</v>
      </c>
      <c r="H374" s="224">
        <v>0.31067559060335975</v>
      </c>
      <c r="I374" s="285">
        <v>1.6732381299493059E-3</v>
      </c>
      <c r="J374" s="224">
        <v>5.2753940116850556E-2</v>
      </c>
      <c r="K374" s="285">
        <v>0.24896458036513039</v>
      </c>
      <c r="L374" s="224">
        <v>9.6202909115006133E-2</v>
      </c>
      <c r="M374" s="285">
        <v>2.5838551848293076E-2</v>
      </c>
      <c r="N374" s="224">
        <v>5.5951315949327944E-2</v>
      </c>
      <c r="O374" s="285">
        <v>7.0971803452503229E-2</v>
      </c>
      <c r="P374" s="224">
        <v>7.5157659896402818E-3</v>
      </c>
      <c r="Q374" s="285">
        <v>6.4499740454811525E-3</v>
      </c>
      <c r="R374" s="224">
        <v>0</v>
      </c>
      <c r="S374" s="285">
        <v>0</v>
      </c>
      <c r="T374" s="224">
        <v>3.5618435439514927E-3</v>
      </c>
      <c r="U374" s="285">
        <v>5.025236627900556E-3</v>
      </c>
      <c r="V374" s="224">
        <v>9.3878046894845543E-4</v>
      </c>
      <c r="W374" s="285">
        <v>1.5517488927912705E-3</v>
      </c>
      <c r="X374" s="224">
        <v>0.89479032062114139</v>
      </c>
      <c r="Y374" s="295">
        <v>1</v>
      </c>
    </row>
    <row r="375" spans="2:26" hidden="1" outlineLevel="1" x14ac:dyDescent="0.25">
      <c r="B375" s="43" t="s">
        <v>61</v>
      </c>
      <c r="C375" s="285">
        <v>0.11067035861697053</v>
      </c>
      <c r="D375" s="224">
        <v>2.6481446912658413E-2</v>
      </c>
      <c r="E375" s="285">
        <v>2.6891087466036131E-2</v>
      </c>
      <c r="F375" s="224">
        <v>0.17972331114014892</v>
      </c>
      <c r="G375" s="285">
        <v>2.9893389749652582E-2</v>
      </c>
      <c r="H375" s="224">
        <v>0.29223964490904941</v>
      </c>
      <c r="I375" s="285">
        <v>2.7897040217368758E-3</v>
      </c>
      <c r="J375" s="224">
        <v>5.4757015742642023E-2</v>
      </c>
      <c r="K375" s="285">
        <v>0.24853773878414537</v>
      </c>
      <c r="L375" s="224">
        <v>9.3729906871590649E-2</v>
      </c>
      <c r="M375" s="285">
        <v>2.2571713023458402E-2</v>
      </c>
      <c r="N375" s="224">
        <v>5.9667517059714188E-2</v>
      </c>
      <c r="O375" s="285">
        <v>7.2568601829382115E-2</v>
      </c>
      <c r="P375" s="224">
        <v>8.9809802335469695E-3</v>
      </c>
      <c r="Q375" s="285">
        <v>8.7061580901416635E-3</v>
      </c>
      <c r="R375" s="224">
        <v>0</v>
      </c>
      <c r="S375" s="285">
        <v>0</v>
      </c>
      <c r="T375" s="224">
        <v>3.3289776616265321E-3</v>
      </c>
      <c r="U375" s="285">
        <v>3.2460124862588929E-3</v>
      </c>
      <c r="V375" s="224">
        <v>1.0526206624769253E-3</v>
      </c>
      <c r="W375" s="285">
        <v>1.9496816211395267E-3</v>
      </c>
      <c r="X375" s="224">
        <v>0.8893296413830295</v>
      </c>
      <c r="Y375" s="295">
        <v>1</v>
      </c>
    </row>
    <row r="376" spans="2:26" collapsed="1" x14ac:dyDescent="0.25">
      <c r="B376" s="145">
        <v>1987</v>
      </c>
      <c r="C376" s="233">
        <v>0.18968534400447931</v>
      </c>
      <c r="D376" s="233">
        <v>2.0099183340704926E-2</v>
      </c>
      <c r="E376" s="233">
        <v>2.4619632469776092E-2</v>
      </c>
      <c r="F376" s="233">
        <v>0.14805141720194576</v>
      </c>
      <c r="G376" s="233">
        <v>4.555689670362302E-2</v>
      </c>
      <c r="H376" s="233">
        <v>0.35249083097464695</v>
      </c>
      <c r="I376" s="233">
        <v>2.3639784424485735E-3</v>
      </c>
      <c r="J376" s="233">
        <v>5.4913081530423367E-2</v>
      </c>
      <c r="K376" s="233">
        <v>0.13752710681864225</v>
      </c>
      <c r="L376" s="233">
        <v>5.0190938440409276E-2</v>
      </c>
      <c r="M376" s="233">
        <v>1.2212546974344618E-2</v>
      </c>
      <c r="N376" s="233">
        <v>3.6121554823414927E-2</v>
      </c>
      <c r="O376" s="233">
        <v>3.9002066580473428E-2</v>
      </c>
      <c r="P376" s="233">
        <v>8.2918131482101788E-3</v>
      </c>
      <c r="Q376" s="233">
        <v>5.9519843152758354E-3</v>
      </c>
      <c r="R376" s="233">
        <v>0</v>
      </c>
      <c r="S376" s="233">
        <v>0</v>
      </c>
      <c r="T376" s="233">
        <v>3.6050000424854242E-3</v>
      </c>
      <c r="U376" s="233">
        <v>2.5893747979147258E-3</v>
      </c>
      <c r="V376" s="233">
        <v>1.145764806952941E-3</v>
      </c>
      <c r="W376" s="233">
        <v>2.1613900515236391E-3</v>
      </c>
      <c r="X376" s="233">
        <v>0.81031465599552066</v>
      </c>
      <c r="Y376" s="233">
        <v>1</v>
      </c>
    </row>
    <row r="377" spans="2:26" ht="15" hidden="1" customHeight="1" outlineLevel="1" x14ac:dyDescent="0.25">
      <c r="B377" s="43" t="s">
        <v>49</v>
      </c>
      <c r="C377" s="285">
        <v>0.16286906859325301</v>
      </c>
      <c r="D377" s="224">
        <v>2.1147911222523089E-2</v>
      </c>
      <c r="E377" s="285">
        <v>2.0509394473282802E-2</v>
      </c>
      <c r="F377" s="224">
        <v>0.16861571933641556</v>
      </c>
      <c r="G377" s="285">
        <v>4.2532310129949985E-2</v>
      </c>
      <c r="H377" s="224">
        <v>0.28154450107010676</v>
      </c>
      <c r="I377" s="285">
        <v>2.1934232774828252E-3</v>
      </c>
      <c r="J377" s="224">
        <v>4.0865071951378132E-2</v>
      </c>
      <c r="K377" s="285">
        <v>0.23081789265823982</v>
      </c>
      <c r="L377" s="224">
        <v>8.9877144647692475E-2</v>
      </c>
      <c r="M377" s="285">
        <v>2.4819382530654716E-2</v>
      </c>
      <c r="N377" s="224">
        <v>5.1246881318655332E-2</v>
      </c>
      <c r="O377" s="285">
        <v>6.4874484161237297E-2</v>
      </c>
      <c r="P377" s="224">
        <v>1.1126745574724196E-2</v>
      </c>
      <c r="Q377" s="285">
        <v>7.8218301781934705E-3</v>
      </c>
      <c r="R377" s="224">
        <v>0</v>
      </c>
      <c r="S377" s="285">
        <v>0</v>
      </c>
      <c r="T377" s="224">
        <v>4.1858320227974128E-3</v>
      </c>
      <c r="U377" s="285">
        <v>2.6663986472904425E-3</v>
      </c>
      <c r="V377" s="224">
        <v>8.158825129181398E-4</v>
      </c>
      <c r="W377" s="285">
        <v>1.9155502477208499E-3</v>
      </c>
      <c r="X377" s="224">
        <v>0.83713093140674699</v>
      </c>
      <c r="Y377" s="295">
        <v>1</v>
      </c>
    </row>
    <row r="378" spans="2:26" ht="15" hidden="1" customHeight="1" outlineLevel="1" x14ac:dyDescent="0.25">
      <c r="B378" s="43" t="s">
        <v>50</v>
      </c>
      <c r="C378" s="285">
        <v>0.14775033927597925</v>
      </c>
      <c r="D378" s="224">
        <v>1.7259578021876051E-2</v>
      </c>
      <c r="E378" s="285">
        <v>2.4375674202266478E-2</v>
      </c>
      <c r="F378" s="224">
        <v>0.18188672242005266</v>
      </c>
      <c r="G378" s="285">
        <v>2.2774987530882813E-2</v>
      </c>
      <c r="H378" s="224">
        <v>0.29835987612077064</v>
      </c>
      <c r="I378" s="285">
        <v>2.2560402723487178E-3</v>
      </c>
      <c r="J378" s="224">
        <v>3.3144653358542213E-2</v>
      </c>
      <c r="K378" s="285">
        <v>0.24215605535128112</v>
      </c>
      <c r="L378" s="224">
        <v>9.3767761242504036E-2</v>
      </c>
      <c r="M378" s="285">
        <v>2.8574576919954069E-2</v>
      </c>
      <c r="N378" s="224">
        <v>5.2753065082992122E-2</v>
      </c>
      <c r="O378" s="285">
        <v>6.7060652105830912E-2</v>
      </c>
      <c r="P378" s="224">
        <v>1.1112013269460522E-2</v>
      </c>
      <c r="Q378" s="285">
        <v>9.3257397376265757E-3</v>
      </c>
      <c r="R378" s="224">
        <v>0</v>
      </c>
      <c r="S378" s="285">
        <v>0</v>
      </c>
      <c r="T378" s="224">
        <v>2.5402201524132089E-3</v>
      </c>
      <c r="U378" s="285">
        <v>2.0124575180077249E-3</v>
      </c>
      <c r="V378" s="224">
        <v>2.0704534118984375E-3</v>
      </c>
      <c r="W378" s="285">
        <v>2.2212427360142903E-3</v>
      </c>
      <c r="X378" s="224">
        <v>0.85224966072402075</v>
      </c>
      <c r="Y378" s="295">
        <v>1</v>
      </c>
    </row>
    <row r="379" spans="2:26" ht="15" hidden="1" customHeight="1" outlineLevel="1" x14ac:dyDescent="0.25">
      <c r="B379" s="43" t="s">
        <v>51</v>
      </c>
      <c r="C379" s="285">
        <v>0.21943608060170908</v>
      </c>
      <c r="D379" s="224">
        <v>2.0156522375141712E-2</v>
      </c>
      <c r="E379" s="285">
        <v>2.4100057294015823E-2</v>
      </c>
      <c r="F379" s="224">
        <v>0.13343410578669559</v>
      </c>
      <c r="G379" s="285">
        <v>3.9045262272500089E-2</v>
      </c>
      <c r="H379" s="224">
        <v>0.39357331805492912</v>
      </c>
      <c r="I379" s="285">
        <v>2.7062279814221105E-3</v>
      </c>
      <c r="J379" s="224">
        <v>4.9461801957748713E-2</v>
      </c>
      <c r="K379" s="285">
        <v>8.9933319517755045E-2</v>
      </c>
      <c r="L379" s="224">
        <v>4.2885180354247682E-2</v>
      </c>
      <c r="M379" s="285">
        <v>7.7834530006217007E-3</v>
      </c>
      <c r="N379" s="224">
        <v>2.3088269355015664E-2</v>
      </c>
      <c r="O379" s="285">
        <v>1.6176416807870003E-2</v>
      </c>
      <c r="P379" s="224">
        <v>1.0605488035302866E-2</v>
      </c>
      <c r="Q379" s="285">
        <v>5.8634939597479062E-3</v>
      </c>
      <c r="R379" s="224">
        <v>0</v>
      </c>
      <c r="S379" s="285">
        <v>0</v>
      </c>
      <c r="T379" s="224">
        <v>2.7427986298197067E-3</v>
      </c>
      <c r="U379" s="285">
        <v>4.668852778759767E-3</v>
      </c>
      <c r="V379" s="224">
        <v>1.8711981763436666E-3</v>
      </c>
      <c r="W379" s="285">
        <v>1.9382443650725928E-3</v>
      </c>
      <c r="X379" s="224">
        <v>0.78056391939829095</v>
      </c>
      <c r="Y379" s="295">
        <v>1</v>
      </c>
    </row>
    <row r="380" spans="2:26" ht="15" hidden="1" customHeight="1" outlineLevel="1" x14ac:dyDescent="0.25">
      <c r="B380" s="43" t="s">
        <v>52</v>
      </c>
      <c r="C380" s="285">
        <v>0.26742231581052117</v>
      </c>
      <c r="D380" s="224">
        <v>1.5521216703428539E-2</v>
      </c>
      <c r="E380" s="285">
        <v>1.9963883803322941E-2</v>
      </c>
      <c r="F380" s="224">
        <v>0.1141221827179625</v>
      </c>
      <c r="G380" s="285">
        <v>3.1192396853267017E-2</v>
      </c>
      <c r="H380" s="224">
        <v>0.45630127656383757</v>
      </c>
      <c r="I380" s="285">
        <v>2.9680265435300147E-3</v>
      </c>
      <c r="J380" s="224">
        <v>5.2618424259086846E-2</v>
      </c>
      <c r="K380" s="285">
        <v>1.3840376408250489E-2</v>
      </c>
      <c r="L380" s="224">
        <v>2.0120095726666623E-3</v>
      </c>
      <c r="M380" s="285">
        <v>8.7478677072463584E-5</v>
      </c>
      <c r="N380" s="224">
        <v>1.1615918619836414E-2</v>
      </c>
      <c r="O380" s="285">
        <v>1.2496953867494799E-4</v>
      </c>
      <c r="P380" s="224">
        <v>8.266734983347809E-3</v>
      </c>
      <c r="Q380" s="285">
        <v>5.0612663163353937E-3</v>
      </c>
      <c r="R380" s="224">
        <v>0</v>
      </c>
      <c r="S380" s="285">
        <v>0</v>
      </c>
      <c r="T380" s="224">
        <v>4.817575715919245E-3</v>
      </c>
      <c r="U380" s="285">
        <v>3.5866257599710071E-3</v>
      </c>
      <c r="V380" s="224">
        <v>1.4933859871656284E-3</v>
      </c>
      <c r="W380" s="285">
        <v>2.1807184498778423E-3</v>
      </c>
      <c r="X380" s="224">
        <v>0.73257768418947877</v>
      </c>
      <c r="Y380" s="295">
        <v>1</v>
      </c>
    </row>
    <row r="381" spans="2:26" ht="15" hidden="1" customHeight="1" outlineLevel="1" x14ac:dyDescent="0.25">
      <c r="B381" s="43" t="s">
        <v>53</v>
      </c>
      <c r="C381" s="285">
        <v>0.30857287473220801</v>
      </c>
      <c r="D381" s="224">
        <v>1.3401370153259411E-2</v>
      </c>
      <c r="E381" s="285">
        <v>2.4513266002777975E-2</v>
      </c>
      <c r="F381" s="224">
        <v>0.1046742943239871</v>
      </c>
      <c r="G381" s="285">
        <v>3.5389740330060974E-2</v>
      </c>
      <c r="H381" s="224">
        <v>0.41451844527626713</v>
      </c>
      <c r="I381" s="285">
        <v>3.4901240671422183E-3</v>
      </c>
      <c r="J381" s="224">
        <v>6.1421475151258328E-2</v>
      </c>
      <c r="K381" s="285">
        <v>1.0223179603079313E-2</v>
      </c>
      <c r="L381" s="224">
        <v>1.4360712856369329E-3</v>
      </c>
      <c r="M381" s="285">
        <v>1.7656614167667209E-5</v>
      </c>
      <c r="N381" s="224">
        <v>8.6752830943804884E-3</v>
      </c>
      <c r="O381" s="285">
        <v>9.4168608894225103E-5</v>
      </c>
      <c r="P381" s="224">
        <v>7.315723803470113E-3</v>
      </c>
      <c r="Q381" s="285">
        <v>4.8673399722202601E-3</v>
      </c>
      <c r="R381" s="224">
        <v>0</v>
      </c>
      <c r="S381" s="285">
        <v>0</v>
      </c>
      <c r="T381" s="224">
        <v>4.8379122819408151E-3</v>
      </c>
      <c r="U381" s="285">
        <v>2.5719801304235233E-3</v>
      </c>
      <c r="V381" s="224">
        <v>1.3654448289662641E-3</v>
      </c>
      <c r="W381" s="285">
        <v>2.1894201567907337E-3</v>
      </c>
      <c r="X381" s="224">
        <v>0.69142712526779193</v>
      </c>
      <c r="Y381" s="295">
        <v>1</v>
      </c>
    </row>
    <row r="382" spans="2:26" ht="15" hidden="1" customHeight="1" outlineLevel="1" x14ac:dyDescent="0.25">
      <c r="B382" s="43" t="s">
        <v>54</v>
      </c>
      <c r="C382" s="285">
        <v>0.27012196674560129</v>
      </c>
      <c r="D382" s="224">
        <v>1.8524176915438086E-2</v>
      </c>
      <c r="E382" s="285">
        <v>2.8664731494920173E-2</v>
      </c>
      <c r="F382" s="224">
        <v>0.10295877574924248</v>
      </c>
      <c r="G382" s="285">
        <v>2.6290326687546151E-2</v>
      </c>
      <c r="H382" s="224">
        <v>0.46062180123749141</v>
      </c>
      <c r="I382" s="285">
        <v>4.0422172994169026E-3</v>
      </c>
      <c r="J382" s="224">
        <v>4.862119013062409E-2</v>
      </c>
      <c r="K382" s="285">
        <v>1.4469228222952156E-2</v>
      </c>
      <c r="L382" s="224">
        <v>1.5214014717490388E-3</v>
      </c>
      <c r="M382" s="285">
        <v>2.6099355791510707E-4</v>
      </c>
      <c r="N382" s="224">
        <v>1.2438571028441932E-2</v>
      </c>
      <c r="O382" s="285">
        <v>2.4826216484607745E-4</v>
      </c>
      <c r="P382" s="224">
        <v>7.3269167112265422E-3</v>
      </c>
      <c r="Q382" s="285">
        <v>5.2198711583021414E-3</v>
      </c>
      <c r="R382" s="224">
        <v>0</v>
      </c>
      <c r="S382" s="285">
        <v>0</v>
      </c>
      <c r="T382" s="224">
        <v>4.6978840424719273E-3</v>
      </c>
      <c r="U382" s="285">
        <v>2.3234792350979045E-3</v>
      </c>
      <c r="V382" s="224">
        <v>2.7881750821174855E-3</v>
      </c>
      <c r="W382" s="285">
        <v>2.3807705039085377E-3</v>
      </c>
      <c r="X382" s="224">
        <v>0.72987803325439871</v>
      </c>
      <c r="Y382" s="295">
        <v>1</v>
      </c>
    </row>
    <row r="383" spans="2:26" ht="15" hidden="1" customHeight="1" outlineLevel="1" x14ac:dyDescent="0.25">
      <c r="B383" s="43" t="s">
        <v>55</v>
      </c>
      <c r="C383" s="285">
        <v>0.22918848559202848</v>
      </c>
      <c r="D383" s="224">
        <v>1.9292917202788834E-2</v>
      </c>
      <c r="E383" s="285">
        <v>1.8769262994105151E-2</v>
      </c>
      <c r="F383" s="224">
        <v>0.1117552889075077</v>
      </c>
      <c r="G383" s="285">
        <v>4.1428528681289087E-2</v>
      </c>
      <c r="H383" s="224">
        <v>0.47933810108022384</v>
      </c>
      <c r="I383" s="285">
        <v>5.5432538376372726E-3</v>
      </c>
      <c r="J383" s="224">
        <v>5.8200424907986471E-2</v>
      </c>
      <c r="K383" s="285">
        <v>1.300158592417487E-2</v>
      </c>
      <c r="L383" s="224">
        <v>2.1694245788324009E-3</v>
      </c>
      <c r="M383" s="285">
        <v>2.5434632993207457E-4</v>
      </c>
      <c r="N383" s="224">
        <v>1.051796882013226E-2</v>
      </c>
      <c r="O383" s="285">
        <v>5.984619527813519E-5</v>
      </c>
      <c r="P383" s="224">
        <v>6.987043298722284E-3</v>
      </c>
      <c r="Q383" s="285">
        <v>5.2963882821149642E-3</v>
      </c>
      <c r="R383" s="224">
        <v>0</v>
      </c>
      <c r="S383" s="285">
        <v>0</v>
      </c>
      <c r="T383" s="224">
        <v>3.5384062958197433E-3</v>
      </c>
      <c r="U383" s="285">
        <v>2.5659056225500465E-3</v>
      </c>
      <c r="V383" s="224">
        <v>2.1320207067835662E-3</v>
      </c>
      <c r="W383" s="285">
        <v>2.3115592926179719E-3</v>
      </c>
      <c r="X383" s="224">
        <v>0.77081151440797147</v>
      </c>
      <c r="Y383" s="295">
        <v>1</v>
      </c>
    </row>
    <row r="384" spans="2:26" ht="15" hidden="1" customHeight="1" outlineLevel="1" x14ac:dyDescent="0.25">
      <c r="B384" s="43" t="s">
        <v>56</v>
      </c>
      <c r="C384" s="285">
        <v>0.2515285084601166</v>
      </c>
      <c r="D384" s="224">
        <v>1.8064837196075642E-2</v>
      </c>
      <c r="E384" s="285">
        <v>1.5796957201763117E-2</v>
      </c>
      <c r="F384" s="224">
        <v>0.13817716479454004</v>
      </c>
      <c r="G384" s="285">
        <v>6.195080335560927E-2</v>
      </c>
      <c r="H384" s="224">
        <v>0.42705104507322622</v>
      </c>
      <c r="I384" s="285">
        <v>4.3722451301009529E-3</v>
      </c>
      <c r="J384" s="224">
        <v>4.30186264751884E-2</v>
      </c>
      <c r="K384" s="285">
        <v>1.1325181288212711E-2</v>
      </c>
      <c r="L384" s="224">
        <v>9.3132375941987775E-4</v>
      </c>
      <c r="M384" s="285">
        <v>2.7726432532347502E-4</v>
      </c>
      <c r="N384" s="224">
        <v>1.0024171761694867E-2</v>
      </c>
      <c r="O384" s="285">
        <v>9.2421441774491678E-5</v>
      </c>
      <c r="P384" s="224">
        <v>1.0280108061993459E-2</v>
      </c>
      <c r="Q384" s="285">
        <v>6.3557514574150431E-3</v>
      </c>
      <c r="R384" s="224">
        <v>0</v>
      </c>
      <c r="S384" s="285">
        <v>0</v>
      </c>
      <c r="T384" s="224">
        <v>3.2845158538319353E-3</v>
      </c>
      <c r="U384" s="285">
        <v>1.9977250106640123E-3</v>
      </c>
      <c r="V384" s="224">
        <v>1.9621783022892082E-3</v>
      </c>
      <c r="W384" s="285">
        <v>1.891084885539599E-3</v>
      </c>
      <c r="X384" s="224">
        <v>0.74847149153988346</v>
      </c>
      <c r="Y384" s="295">
        <v>1</v>
      </c>
    </row>
    <row r="385" spans="2:26" s="222" customFormat="1" ht="15" customHeight="1" collapsed="1" x14ac:dyDescent="0.25">
      <c r="B385" s="30" t="s">
        <v>182</v>
      </c>
      <c r="C385" s="296">
        <v>0.16219561725773995</v>
      </c>
      <c r="D385" s="296">
        <v>2.2188786530544426E-2</v>
      </c>
      <c r="E385" s="296">
        <v>2.5412151309838094E-2</v>
      </c>
      <c r="F385" s="296">
        <v>0.17219986338545609</v>
      </c>
      <c r="G385" s="296">
        <v>3.7483153949821844E-2</v>
      </c>
      <c r="H385" s="296">
        <v>0.28724961692543433</v>
      </c>
      <c r="I385" s="296">
        <v>3.631362268539886E-3</v>
      </c>
      <c r="J385" s="296">
        <v>5.0527073679546584E-2</v>
      </c>
      <c r="K385" s="296">
        <v>0.20686580390274523</v>
      </c>
      <c r="L385" s="296">
        <v>8.327210294090498E-2</v>
      </c>
      <c r="M385" s="296">
        <v>2.7391216054055052E-2</v>
      </c>
      <c r="N385" s="296">
        <v>4.3119426957372572E-2</v>
      </c>
      <c r="O385" s="296">
        <v>5.3083057950412613E-2</v>
      </c>
      <c r="P385" s="296">
        <v>7.3181088116380825E-3</v>
      </c>
      <c r="Q385" s="296">
        <v>8.7774844462495619E-3</v>
      </c>
      <c r="R385" s="296">
        <v>0</v>
      </c>
      <c r="S385" s="296">
        <v>0</v>
      </c>
      <c r="T385" s="296">
        <v>3.367363893145273E-3</v>
      </c>
      <c r="U385" s="296">
        <v>5.2707367954658744E-3</v>
      </c>
      <c r="V385" s="296">
        <v>1.1261469160189783E-3</v>
      </c>
      <c r="W385" s="296">
        <v>2.137832997950782E-3</v>
      </c>
      <c r="X385" s="296">
        <v>0.8378043827422601</v>
      </c>
      <c r="Y385" s="296">
        <v>1</v>
      </c>
      <c r="Z385"/>
    </row>
    <row r="386" spans="2:26" ht="15" hidden="1" customHeight="1" outlineLevel="1" x14ac:dyDescent="0.25">
      <c r="B386" s="43" t="s">
        <v>58</v>
      </c>
      <c r="C386" s="285">
        <v>0.17162593743762297</v>
      </c>
      <c r="D386" s="224">
        <v>1.8306766660013116E-2</v>
      </c>
      <c r="E386" s="285">
        <v>2.4580113490547208E-2</v>
      </c>
      <c r="F386" s="224">
        <v>0.1659799252901423</v>
      </c>
      <c r="G386" s="285">
        <v>6.1778208674327754E-2</v>
      </c>
      <c r="H386" s="224">
        <v>0.32175853317745018</v>
      </c>
      <c r="I386" s="285">
        <v>2.9513245316376288E-3</v>
      </c>
      <c r="J386" s="224">
        <v>7.1965268470729135E-2</v>
      </c>
      <c r="K386" s="285">
        <v>0.12538851977530013</v>
      </c>
      <c r="L386" s="224">
        <v>6.0352448031024554E-2</v>
      </c>
      <c r="M386" s="285">
        <v>1.5006130770766204E-2</v>
      </c>
      <c r="N386" s="224">
        <v>2.7289058712823291E-2</v>
      </c>
      <c r="O386" s="285">
        <v>2.2740882260686077E-2</v>
      </c>
      <c r="P386" s="224">
        <v>9.8733924548746761E-3</v>
      </c>
      <c r="Q386" s="285">
        <v>6.9220679232370472E-3</v>
      </c>
      <c r="R386" s="224">
        <v>0</v>
      </c>
      <c r="S386" s="285">
        <v>0</v>
      </c>
      <c r="T386" s="224">
        <v>4.8048133679317916E-3</v>
      </c>
      <c r="U386" s="285">
        <v>4.284410733126123E-3</v>
      </c>
      <c r="V386" s="224">
        <v>1.3116997918389461E-3</v>
      </c>
      <c r="W386" s="285">
        <v>1.8820040491602269E-3</v>
      </c>
      <c r="X386" s="224">
        <v>0.828374062562377</v>
      </c>
      <c r="Y386" s="295">
        <v>1</v>
      </c>
    </row>
    <row r="387" spans="2:26" ht="15" hidden="1" customHeight="1" outlineLevel="1" x14ac:dyDescent="0.25">
      <c r="B387" s="43" t="s">
        <v>59</v>
      </c>
      <c r="C387" s="285">
        <v>0.1838081179148543</v>
      </c>
      <c r="D387" s="224">
        <v>2.5309323657343761E-2</v>
      </c>
      <c r="E387" s="285">
        <v>2.5134660025692458E-2</v>
      </c>
      <c r="F387" s="224">
        <v>0.16251605778549053</v>
      </c>
      <c r="G387" s="285">
        <v>4.6404182912262511E-2</v>
      </c>
      <c r="H387" s="224">
        <v>0.25121137680016226</v>
      </c>
      <c r="I387" s="285">
        <v>2.4678280859119694E-3</v>
      </c>
      <c r="J387" s="224">
        <v>4.6342205494579791E-2</v>
      </c>
      <c r="K387" s="285">
        <v>0.22386243266998715</v>
      </c>
      <c r="L387" s="224">
        <v>7.8485948029118124E-2</v>
      </c>
      <c r="M387" s="285">
        <v>2.7715174325573008E-2</v>
      </c>
      <c r="N387" s="224">
        <v>5.0258051429988057E-2</v>
      </c>
      <c r="O387" s="285">
        <v>6.7403258885307973E-2</v>
      </c>
      <c r="P387" s="224">
        <v>7.2907980437673251E-3</v>
      </c>
      <c r="Q387" s="285">
        <v>8.4289288048500152E-3</v>
      </c>
      <c r="R387" s="224">
        <v>0</v>
      </c>
      <c r="S387" s="285">
        <v>0</v>
      </c>
      <c r="T387" s="224">
        <v>2.1523066867999369E-3</v>
      </c>
      <c r="U387" s="285">
        <v>4.4511054517590316E-3</v>
      </c>
      <c r="V387" s="224">
        <v>8.3951229406594395E-4</v>
      </c>
      <c r="W387" s="285">
        <v>1.9156656374659125E-3</v>
      </c>
      <c r="X387" s="224">
        <v>0.8161918820851457</v>
      </c>
      <c r="Y387" s="295">
        <v>1</v>
      </c>
    </row>
    <row r="388" spans="2:26" ht="15" hidden="1" customHeight="1" outlineLevel="1" x14ac:dyDescent="0.25">
      <c r="B388" s="43" t="s">
        <v>60</v>
      </c>
      <c r="C388" s="285">
        <v>0.12338446794581935</v>
      </c>
      <c r="D388" s="224">
        <v>2.6037483718136478E-2</v>
      </c>
      <c r="E388" s="285">
        <v>3.1105951906918356E-2</v>
      </c>
      <c r="F388" s="224">
        <v>0.16801533363478682</v>
      </c>
      <c r="G388" s="285">
        <v>4.6804030478298723E-2</v>
      </c>
      <c r="H388" s="224">
        <v>0.27598517928609512</v>
      </c>
      <c r="I388" s="285">
        <v>5.9188370193897595E-3</v>
      </c>
      <c r="J388" s="224">
        <v>4.6871520068029505E-2</v>
      </c>
      <c r="K388" s="285">
        <v>0.2404316634159181</v>
      </c>
      <c r="L388" s="224">
        <v>8.8904036552361801E-2</v>
      </c>
      <c r="M388" s="285">
        <v>3.2995660419380311E-2</v>
      </c>
      <c r="N388" s="224">
        <v>5.2392168508007639E-2</v>
      </c>
      <c r="O388" s="285">
        <v>6.6139797936168351E-2</v>
      </c>
      <c r="P388" s="224">
        <v>6.6949673012937751E-3</v>
      </c>
      <c r="Q388" s="285">
        <v>9.6577602904751939E-3</v>
      </c>
      <c r="R388" s="224">
        <v>0</v>
      </c>
      <c r="S388" s="285">
        <v>0</v>
      </c>
      <c r="T388" s="224">
        <v>2.1664158303581673E-3</v>
      </c>
      <c r="U388" s="285">
        <v>7.2281350601669696E-3</v>
      </c>
      <c r="V388" s="224">
        <v>1.0325907228809956E-3</v>
      </c>
      <c r="W388" s="285">
        <v>1.8222189227311686E-3</v>
      </c>
      <c r="X388" s="224">
        <v>0.87661553205418064</v>
      </c>
      <c r="Y388" s="295">
        <v>1</v>
      </c>
    </row>
    <row r="389" spans="2:26" ht="15" hidden="1" customHeight="1" outlineLevel="1" x14ac:dyDescent="0.25">
      <c r="B389" s="43" t="s">
        <v>61</v>
      </c>
      <c r="C389" s="285">
        <v>0.12191164219191028</v>
      </c>
      <c r="D389" s="224">
        <v>2.5415614936025763E-2</v>
      </c>
      <c r="E389" s="285">
        <v>2.9680564017756116E-2</v>
      </c>
      <c r="F389" s="224">
        <v>0.19228951916740236</v>
      </c>
      <c r="G389" s="285">
        <v>2.7604043619362618E-2</v>
      </c>
      <c r="H389" s="224">
        <v>0.27087400370540765</v>
      </c>
      <c r="I389" s="285">
        <v>3.1956032478271143E-3</v>
      </c>
      <c r="J389" s="224">
        <v>5.3050744190094874E-2</v>
      </c>
      <c r="K389" s="285">
        <v>0.24233117391790907</v>
      </c>
      <c r="L389" s="224">
        <v>8.821481417007572E-2</v>
      </c>
      <c r="M389" s="285">
        <v>2.9400793305397709E-2</v>
      </c>
      <c r="N389" s="224">
        <v>4.894122328189697E-2</v>
      </c>
      <c r="O389" s="285">
        <v>7.5774343160538646E-2</v>
      </c>
      <c r="P389" s="224">
        <v>7.1123932208447833E-3</v>
      </c>
      <c r="Q389" s="285">
        <v>9.2137821270034687E-3</v>
      </c>
      <c r="R389" s="224">
        <v>0</v>
      </c>
      <c r="S389" s="285">
        <v>0</v>
      </c>
      <c r="T389" s="224">
        <v>4.0660010196088186E-3</v>
      </c>
      <c r="U389" s="285">
        <v>8.0698307698046576E-3</v>
      </c>
      <c r="V389" s="224">
        <v>9.3256904119468314E-4</v>
      </c>
      <c r="W389" s="285">
        <v>2.1822115563955584E-3</v>
      </c>
      <c r="X389" s="224">
        <v>0.87808835780808969</v>
      </c>
      <c r="Y389" s="295">
        <v>1</v>
      </c>
    </row>
    <row r="390" spans="2:26" collapsed="1" x14ac:dyDescent="0.25">
      <c r="B390" s="145">
        <v>1986</v>
      </c>
      <c r="C390" s="233">
        <v>0.20450726745260553</v>
      </c>
      <c r="D390" s="233">
        <v>1.9884506485949308E-2</v>
      </c>
      <c r="E390" s="233">
        <v>2.4032282422617974E-2</v>
      </c>
      <c r="F390" s="233">
        <v>0.14591036157200443</v>
      </c>
      <c r="G390" s="233">
        <v>3.9704063711528126E-2</v>
      </c>
      <c r="H390" s="233">
        <v>0.35789788286532903</v>
      </c>
      <c r="I390" s="233">
        <v>3.4354462436621668E-3</v>
      </c>
      <c r="J390" s="233">
        <v>5.0093305156971274E-2</v>
      </c>
      <c r="K390" s="233">
        <v>0.1251619771188508</v>
      </c>
      <c r="L390" s="233">
        <v>4.7201742963566107E-2</v>
      </c>
      <c r="M390" s="233">
        <v>1.4349562199741681E-2</v>
      </c>
      <c r="N390" s="233">
        <v>3.0646546125063762E-2</v>
      </c>
      <c r="O390" s="233">
        <v>3.2964125830479266E-2</v>
      </c>
      <c r="P390" s="233">
        <v>8.6863035210947813E-3</v>
      </c>
      <c r="Q390" s="233">
        <v>7.039866172841071E-3</v>
      </c>
      <c r="R390" s="233">
        <v>0</v>
      </c>
      <c r="S390" s="233">
        <v>0</v>
      </c>
      <c r="T390" s="233">
        <v>3.6397987945839707E-3</v>
      </c>
      <c r="U390" s="233">
        <v>3.8673852272643268E-3</v>
      </c>
      <c r="V390" s="233">
        <v>1.5355483671333509E-3</v>
      </c>
      <c r="W390" s="233">
        <v>2.0699276475800326E-3</v>
      </c>
      <c r="X390" s="233">
        <v>0.7954927325473945</v>
      </c>
      <c r="Y390" s="233">
        <v>1</v>
      </c>
    </row>
    <row r="391" spans="2:26" hidden="1" outlineLevel="1" x14ac:dyDescent="0.25">
      <c r="B391" s="43" t="s">
        <v>49</v>
      </c>
      <c r="C391" s="285">
        <v>0.14700123375706647</v>
      </c>
      <c r="D391" s="224">
        <v>2.2084865299508337E-2</v>
      </c>
      <c r="E391" s="285">
        <v>2.3852636618646304E-2</v>
      </c>
      <c r="F391" s="224">
        <v>0.16656334206988835</v>
      </c>
      <c r="G391" s="285">
        <v>2.9861831484743764E-2</v>
      </c>
      <c r="H391" s="224">
        <v>0.26894062620843745</v>
      </c>
      <c r="I391" s="285">
        <v>2.5657236506932976E-3</v>
      </c>
      <c r="J391" s="224">
        <v>5.1363577772730901E-2</v>
      </c>
      <c r="K391" s="285">
        <v>0.25826034115531221</v>
      </c>
      <c r="L391" s="224">
        <v>0.11573991664467183</v>
      </c>
      <c r="M391" s="285">
        <v>3.7448516729377539E-2</v>
      </c>
      <c r="N391" s="224">
        <v>4.6674073301128799E-2</v>
      </c>
      <c r="O391" s="285">
        <v>5.8397834480134053E-2</v>
      </c>
      <c r="P391" s="224">
        <v>6.1565091426922913E-3</v>
      </c>
      <c r="Q391" s="285">
        <v>1.0011232713590355E-2</v>
      </c>
      <c r="R391" s="224">
        <v>0</v>
      </c>
      <c r="S391" s="285">
        <v>0</v>
      </c>
      <c r="T391" s="224">
        <v>3.9467949937698338E-3</v>
      </c>
      <c r="U391" s="285">
        <v>3.7196854840194698E-3</v>
      </c>
      <c r="V391" s="224">
        <v>1.0680285053125212E-3</v>
      </c>
      <c r="W391" s="285">
        <v>2.4552379432471751E-3</v>
      </c>
      <c r="X391" s="224">
        <v>0.85299876624293347</v>
      </c>
      <c r="Y391" s="295">
        <v>1</v>
      </c>
    </row>
    <row r="392" spans="2:26" hidden="1" outlineLevel="1" x14ac:dyDescent="0.25">
      <c r="B392" s="43" t="s">
        <v>50</v>
      </c>
      <c r="C392" s="285">
        <v>0.16355700740760823</v>
      </c>
      <c r="D392" s="224">
        <v>1.9328910003998619E-2</v>
      </c>
      <c r="E392" s="285">
        <v>1.9986309818300112E-2</v>
      </c>
      <c r="F392" s="224">
        <v>0.19684041450074891</v>
      </c>
      <c r="G392" s="285">
        <v>2.0440390102405271E-2</v>
      </c>
      <c r="H392" s="224">
        <v>0.28680252929495564</v>
      </c>
      <c r="I392" s="285">
        <v>4.8661140893657105E-3</v>
      </c>
      <c r="J392" s="224">
        <v>3.0755467601032864E-2</v>
      </c>
      <c r="K392" s="285">
        <v>0.22643696077966263</v>
      </c>
      <c r="L392" s="224">
        <v>9.3987841492094257E-2</v>
      </c>
      <c r="M392" s="285">
        <v>3.2714112408590929E-2</v>
      </c>
      <c r="N392" s="224">
        <v>4.5103049115221179E-2</v>
      </c>
      <c r="O392" s="285">
        <v>5.4631957763756261E-2</v>
      </c>
      <c r="P392" s="224">
        <v>7.6719236060751872E-3</v>
      </c>
      <c r="Q392" s="285">
        <v>1.0816599006445229E-2</v>
      </c>
      <c r="R392" s="224">
        <v>0</v>
      </c>
      <c r="S392" s="285">
        <v>0</v>
      </c>
      <c r="T392" s="224">
        <v>3.0159063645790267E-3</v>
      </c>
      <c r="U392" s="285">
        <v>5.2659758320851777E-3</v>
      </c>
      <c r="V392" s="224">
        <v>1.0301522863281171E-3</v>
      </c>
      <c r="W392" s="285">
        <v>1.9925313959241213E-3</v>
      </c>
      <c r="X392" s="224">
        <v>0.83644299259239174</v>
      </c>
      <c r="Y392" s="295">
        <v>1</v>
      </c>
    </row>
    <row r="393" spans="2:26" hidden="1" outlineLevel="1" x14ac:dyDescent="0.25">
      <c r="B393" s="43" t="s">
        <v>51</v>
      </c>
      <c r="C393" s="285">
        <v>0.22616790444573737</v>
      </c>
      <c r="D393" s="224">
        <v>1.7673431671172867E-2</v>
      </c>
      <c r="E393" s="285">
        <v>2.3293062733153087E-2</v>
      </c>
      <c r="F393" s="224">
        <v>0.15346178856223691</v>
      </c>
      <c r="G393" s="285">
        <v>3.0452787569732024E-2</v>
      </c>
      <c r="H393" s="224">
        <v>0.34821862486738081</v>
      </c>
      <c r="I393" s="285">
        <v>3.7988979773435094E-3</v>
      </c>
      <c r="J393" s="224">
        <v>5.4991615045004966E-2</v>
      </c>
      <c r="K393" s="285">
        <v>0.11428180293644546</v>
      </c>
      <c r="L393" s="224">
        <v>5.2910777233991582E-2</v>
      </c>
      <c r="M393" s="285">
        <v>1.4401588007803142E-2</v>
      </c>
      <c r="N393" s="224">
        <v>2.7865430028406173E-2</v>
      </c>
      <c r="O393" s="285">
        <v>1.9104007666244566E-2</v>
      </c>
      <c r="P393" s="224">
        <v>6.6942742735891028E-3</v>
      </c>
      <c r="Q393" s="285">
        <v>6.1740648208357578E-3</v>
      </c>
      <c r="R393" s="224">
        <v>0</v>
      </c>
      <c r="S393" s="285">
        <v>0</v>
      </c>
      <c r="T393" s="224">
        <v>3.6209315856121018E-3</v>
      </c>
      <c r="U393" s="285">
        <v>3.8810363119887743E-3</v>
      </c>
      <c r="V393" s="224">
        <v>1.765974194873199E-3</v>
      </c>
      <c r="W393" s="285">
        <v>2.7174099045141858E-3</v>
      </c>
      <c r="X393" s="224">
        <v>0.77383209555426269</v>
      </c>
      <c r="Y393" s="295">
        <v>1</v>
      </c>
    </row>
    <row r="394" spans="2:26" hidden="1" outlineLevel="1" x14ac:dyDescent="0.25">
      <c r="B394" s="43" t="s">
        <v>52</v>
      </c>
      <c r="C394" s="285">
        <v>0.29154454753914139</v>
      </c>
      <c r="D394" s="224">
        <v>1.4882082276654872E-2</v>
      </c>
      <c r="E394" s="285">
        <v>2.6074015580628995E-2</v>
      </c>
      <c r="F394" s="224">
        <v>0.14901823814368803</v>
      </c>
      <c r="G394" s="285">
        <v>3.4312311126634375E-2</v>
      </c>
      <c r="H394" s="224">
        <v>0.36415544183079984</v>
      </c>
      <c r="I394" s="285">
        <v>4.6316684636527918E-3</v>
      </c>
      <c r="J394" s="224">
        <v>7.2291992528587271E-2</v>
      </c>
      <c r="K394" s="285">
        <v>1.184492262835796E-2</v>
      </c>
      <c r="L394" s="224">
        <v>2.3386129291886226E-3</v>
      </c>
      <c r="M394" s="285">
        <v>3.0371596482969127E-4</v>
      </c>
      <c r="N394" s="224">
        <v>9.1722221378566764E-3</v>
      </c>
      <c r="O394" s="285">
        <v>3.0371596482969128E-5</v>
      </c>
      <c r="P394" s="224">
        <v>6.0287619018693714E-3</v>
      </c>
      <c r="Q394" s="285">
        <v>6.985467191082899E-3</v>
      </c>
      <c r="R394" s="224">
        <v>0</v>
      </c>
      <c r="S394" s="285">
        <v>0</v>
      </c>
      <c r="T394" s="224">
        <v>5.4517015686929579E-3</v>
      </c>
      <c r="U394" s="285">
        <v>5.8844968185752687E-3</v>
      </c>
      <c r="V394" s="224">
        <v>3.2421679245569542E-3</v>
      </c>
      <c r="W394" s="285">
        <v>3.0675312447798818E-3</v>
      </c>
      <c r="X394" s="224">
        <v>0.70845545246085861</v>
      </c>
      <c r="Y394" s="295">
        <v>1</v>
      </c>
    </row>
    <row r="395" spans="2:26" hidden="1" outlineLevel="1" x14ac:dyDescent="0.25">
      <c r="B395" s="43" t="s">
        <v>53</v>
      </c>
      <c r="C395" s="285">
        <v>0.34828333241923987</v>
      </c>
      <c r="D395" s="224">
        <v>1.6673065321121044E-2</v>
      </c>
      <c r="E395" s="285">
        <v>2.367273624746339E-2</v>
      </c>
      <c r="F395" s="224">
        <v>0.13151977184226402</v>
      </c>
      <c r="G395" s="285">
        <v>3.947512751604234E-2</v>
      </c>
      <c r="H395" s="224">
        <v>0.32124444688202708</v>
      </c>
      <c r="I395" s="285">
        <v>3.4552734053639005E-3</v>
      </c>
      <c r="J395" s="224">
        <v>7.5179619371469317E-2</v>
      </c>
      <c r="K395" s="285">
        <v>1.096912192179016E-2</v>
      </c>
      <c r="L395" s="224">
        <v>4.0928536170679536E-3</v>
      </c>
      <c r="M395" s="285">
        <v>1.4396972522349587E-4</v>
      </c>
      <c r="N395" s="224">
        <v>6.6568858662864041E-3</v>
      </c>
      <c r="O395" s="285">
        <v>7.5412713212307357E-5</v>
      </c>
      <c r="P395" s="224">
        <v>4.8949706575988593E-3</v>
      </c>
      <c r="Q395" s="285">
        <v>6.4854933362584327E-3</v>
      </c>
      <c r="R395" s="224">
        <v>0</v>
      </c>
      <c r="S395" s="285">
        <v>0</v>
      </c>
      <c r="T395" s="224">
        <v>6.3346679098338181E-3</v>
      </c>
      <c r="U395" s="285">
        <v>3.3867163933527121E-3</v>
      </c>
      <c r="V395" s="224">
        <v>2.522898042011737E-3</v>
      </c>
      <c r="W395" s="285">
        <v>5.3200241320682283E-3</v>
      </c>
      <c r="X395" s="224">
        <v>0.65171666758076019</v>
      </c>
      <c r="Y395" s="295">
        <v>1</v>
      </c>
    </row>
    <row r="396" spans="2:26" hidden="1" outlineLevel="1" x14ac:dyDescent="0.25">
      <c r="B396" s="43" t="s">
        <v>54</v>
      </c>
      <c r="C396" s="285">
        <v>0.30776590024984979</v>
      </c>
      <c r="D396" s="224">
        <v>2.2937158037888612E-2</v>
      </c>
      <c r="E396" s="285">
        <v>3.6346816787374676E-2</v>
      </c>
      <c r="F396" s="224">
        <v>0.12416584964736392</v>
      </c>
      <c r="G396" s="285">
        <v>3.5469179923463739E-2</v>
      </c>
      <c r="H396" s="224">
        <v>0.35540339669186249</v>
      </c>
      <c r="I396" s="285">
        <v>3.5500806477118188E-3</v>
      </c>
      <c r="J396" s="224">
        <v>7.6575793035832881E-2</v>
      </c>
      <c r="K396" s="285">
        <v>7.013188272873905E-3</v>
      </c>
      <c r="L396" s="224">
        <v>4.9021158164394823E-4</v>
      </c>
      <c r="M396" s="285">
        <v>1.6603940668585344E-4</v>
      </c>
      <c r="N396" s="224">
        <v>6.3094974540624307E-3</v>
      </c>
      <c r="O396" s="285">
        <v>4.7439830481672409E-5</v>
      </c>
      <c r="P396" s="224">
        <v>5.5741800815965088E-3</v>
      </c>
      <c r="Q396" s="285">
        <v>6.7285492899838706E-3</v>
      </c>
      <c r="R396" s="224">
        <v>0</v>
      </c>
      <c r="S396" s="285">
        <v>0</v>
      </c>
      <c r="T396" s="224">
        <v>4.095638698251052E-3</v>
      </c>
      <c r="U396" s="285">
        <v>4.9890888389892149E-3</v>
      </c>
      <c r="V396" s="224">
        <v>3.2021885575128878E-3</v>
      </c>
      <c r="W396" s="285">
        <v>4.9969954774028271E-3</v>
      </c>
      <c r="X396" s="224">
        <v>0.69223409975015027</v>
      </c>
      <c r="Y396" s="295">
        <v>1</v>
      </c>
    </row>
    <row r="397" spans="2:26" hidden="1" outlineLevel="1" x14ac:dyDescent="0.25">
      <c r="B397" s="43" t="s">
        <v>55</v>
      </c>
      <c r="C397" s="285">
        <v>0.30955427913851769</v>
      </c>
      <c r="D397" s="224">
        <v>2.2112437129847326E-2</v>
      </c>
      <c r="E397" s="285">
        <v>2.737021715623543E-2</v>
      </c>
      <c r="F397" s="224">
        <v>0.13908316220747399</v>
      </c>
      <c r="G397" s="285">
        <v>4.3163397914744599E-2</v>
      </c>
      <c r="H397" s="224">
        <v>0.33946410325089532</v>
      </c>
      <c r="I397" s="285">
        <v>4.5931172683352679E-3</v>
      </c>
      <c r="J397" s="224">
        <v>6.8837236986994441E-2</v>
      </c>
      <c r="K397" s="285">
        <v>1.5197960378163348E-2</v>
      </c>
      <c r="L397" s="224">
        <v>6.4482207870797501E-4</v>
      </c>
      <c r="M397" s="285">
        <v>1.2896441574159498E-4</v>
      </c>
      <c r="N397" s="224">
        <v>1.4265448448954892E-2</v>
      </c>
      <c r="O397" s="285">
        <v>1.5872543475888614E-4</v>
      </c>
      <c r="P397" s="224">
        <v>6.7557513169250911E-3</v>
      </c>
      <c r="Q397" s="285">
        <v>8.7001378927214473E-3</v>
      </c>
      <c r="R397" s="224">
        <v>0</v>
      </c>
      <c r="S397" s="285">
        <v>0</v>
      </c>
      <c r="T397" s="224">
        <v>2.2618374453141276E-3</v>
      </c>
      <c r="U397" s="285">
        <v>5.2180986676983818E-3</v>
      </c>
      <c r="V397" s="224">
        <v>2.9463408827118242E-3</v>
      </c>
      <c r="W397" s="285">
        <v>3.3233137902641788E-3</v>
      </c>
      <c r="X397" s="224">
        <v>0.69044572086148226</v>
      </c>
      <c r="Y397" s="295">
        <v>1</v>
      </c>
    </row>
    <row r="398" spans="2:26" hidden="1" outlineLevel="1" x14ac:dyDescent="0.25">
      <c r="B398" s="43" t="s">
        <v>56</v>
      </c>
      <c r="C398" s="285">
        <v>0.2175367970813939</v>
      </c>
      <c r="D398" s="224">
        <v>1.9038034134272654E-2</v>
      </c>
      <c r="E398" s="285">
        <v>2.0178638822493395E-2</v>
      </c>
      <c r="F398" s="224">
        <v>0.18184257977942719</v>
      </c>
      <c r="G398" s="285">
        <v>6.0636558057617307E-2</v>
      </c>
      <c r="H398" s="224">
        <v>0.33974084790539688</v>
      </c>
      <c r="I398" s="285">
        <v>2.4741057575376358E-3</v>
      </c>
      <c r="J398" s="224">
        <v>8.3599614207237813E-2</v>
      </c>
      <c r="K398" s="285">
        <v>4.3745544512936635E-2</v>
      </c>
      <c r="L398" s="224">
        <v>1.0642848157000881E-2</v>
      </c>
      <c r="M398" s="285">
        <v>5.6443158468570467E-3</v>
      </c>
      <c r="N398" s="224">
        <v>1.8006457835367133E-2</v>
      </c>
      <c r="O398" s="285">
        <v>9.4519226737115776E-3</v>
      </c>
      <c r="P398" s="224">
        <v>5.4598062649389859E-3</v>
      </c>
      <c r="Q398" s="285">
        <v>7.5732796578185935E-3</v>
      </c>
      <c r="R398" s="224">
        <v>0</v>
      </c>
      <c r="S398" s="285">
        <v>0</v>
      </c>
      <c r="T398" s="224">
        <v>2.1386337904138884E-3</v>
      </c>
      <c r="U398" s="285">
        <v>8.1268084035727769E-3</v>
      </c>
      <c r="V398" s="224">
        <v>1.9541242084958276E-3</v>
      </c>
      <c r="W398" s="285">
        <v>2.7005493353461653E-3</v>
      </c>
      <c r="X398" s="224">
        <v>0.78246320291860616</v>
      </c>
      <c r="Y398" s="295">
        <v>1</v>
      </c>
    </row>
    <row r="399" spans="2:26" s="222" customFormat="1" ht="15" customHeight="1" collapsed="1" x14ac:dyDescent="0.25">
      <c r="B399" s="30" t="s">
        <v>183</v>
      </c>
      <c r="C399" s="296">
        <v>0.16628153409405835</v>
      </c>
      <c r="D399" s="296">
        <v>1.9027531016356965E-2</v>
      </c>
      <c r="E399" s="296">
        <v>2.6880002902351006E-2</v>
      </c>
      <c r="F399" s="296">
        <v>0.1796867677988187</v>
      </c>
      <c r="G399" s="296">
        <v>4.5324040435392961E-2</v>
      </c>
      <c r="H399" s="296">
        <v>0.28602467603010784</v>
      </c>
      <c r="I399" s="296">
        <v>7.2457999050689356E-4</v>
      </c>
      <c r="J399" s="296">
        <v>6.1119682676290109E-2</v>
      </c>
      <c r="K399" s="296">
        <v>0.18500976016301537</v>
      </c>
      <c r="L399" s="296">
        <v>7.5984153969720816E-2</v>
      </c>
      <c r="M399" s="296">
        <v>2.2895316834945917E-2</v>
      </c>
      <c r="N399" s="296">
        <v>3.9693681037671104E-2</v>
      </c>
      <c r="O399" s="296">
        <v>4.6436608320677537E-2</v>
      </c>
      <c r="P399" s="296">
        <v>7.0321546227497958E-3</v>
      </c>
      <c r="Q399" s="296">
        <v>8.3170495989616025E-3</v>
      </c>
      <c r="R399" s="296">
        <v>0</v>
      </c>
      <c r="S399" s="296">
        <v>0</v>
      </c>
      <c r="T399" s="296">
        <v>2.8479319237447584E-3</v>
      </c>
      <c r="U399" s="296">
        <v>5.8792763068389667E-3</v>
      </c>
      <c r="V399" s="296">
        <v>1.4461366987168181E-3</v>
      </c>
      <c r="W399" s="296">
        <v>2.9708787371548295E-3</v>
      </c>
      <c r="X399" s="296">
        <v>0.83371846590594167</v>
      </c>
      <c r="Y399" s="296">
        <v>1</v>
      </c>
      <c r="Z399"/>
    </row>
    <row r="400" spans="2:26" hidden="1" outlineLevel="1" x14ac:dyDescent="0.25">
      <c r="B400" s="43" t="s">
        <v>58</v>
      </c>
      <c r="C400" s="285">
        <v>0.21053156936968756</v>
      </c>
      <c r="D400" s="224">
        <v>1.9971283122307792E-2</v>
      </c>
      <c r="E400" s="285">
        <v>1.9579689335595875E-2</v>
      </c>
      <c r="F400" s="224">
        <v>0.16965224936078074</v>
      </c>
      <c r="G400" s="285">
        <v>6.7876256363399029E-2</v>
      </c>
      <c r="H400" s="224">
        <v>0.27742500211153515</v>
      </c>
      <c r="I400" s="285">
        <v>2.9561491741978085E-3</v>
      </c>
      <c r="J400" s="224">
        <v>8.8239133272418738E-2</v>
      </c>
      <c r="K400" s="285">
        <v>0.11139691485522547</v>
      </c>
      <c r="L400" s="224">
        <v>5.0523276795380732E-2</v>
      </c>
      <c r="M400" s="285">
        <v>1.2538679484324732E-2</v>
      </c>
      <c r="N400" s="224">
        <v>2.7879941951979851E-2</v>
      </c>
      <c r="O400" s="285">
        <v>2.045501662354016E-2</v>
      </c>
      <c r="P400" s="224">
        <v>6.6033462072990013E-3</v>
      </c>
      <c r="Q400" s="285">
        <v>7.6092047574805935E-3</v>
      </c>
      <c r="R400" s="224">
        <v>0</v>
      </c>
      <c r="S400" s="285">
        <v>0</v>
      </c>
      <c r="T400" s="224">
        <v>2.5645553874858911E-3</v>
      </c>
      <c r="U400" s="285">
        <v>8.0775816396262204E-3</v>
      </c>
      <c r="V400" s="224">
        <v>1.6047666945645247E-3</v>
      </c>
      <c r="W400" s="285">
        <v>2.7181215783533097E-3</v>
      </c>
      <c r="X400" s="224">
        <v>0.78946843063031247</v>
      </c>
      <c r="Y400" s="295">
        <v>1</v>
      </c>
    </row>
    <row r="401" spans="2:26" hidden="1" outlineLevel="1" x14ac:dyDescent="0.25">
      <c r="B401" s="43" t="s">
        <v>59</v>
      </c>
      <c r="C401" s="285">
        <v>0.14263940287273411</v>
      </c>
      <c r="D401" s="224">
        <v>1.7926362667001192E-2</v>
      </c>
      <c r="E401" s="285">
        <v>2.858307721256978E-2</v>
      </c>
      <c r="F401" s="224">
        <v>0.17496707018754312</v>
      </c>
      <c r="G401" s="285">
        <v>6.0797842313240924E-2</v>
      </c>
      <c r="H401" s="224">
        <v>0.24650943987957097</v>
      </c>
      <c r="I401" s="285">
        <v>8.2167722511447029E-4</v>
      </c>
      <c r="J401" s="224">
        <v>6.8613184469673211E-2</v>
      </c>
      <c r="K401" s="285">
        <v>0.22891551150975351</v>
      </c>
      <c r="L401" s="224">
        <v>9.0083422191557419E-2</v>
      </c>
      <c r="M401" s="285">
        <v>2.958038010412093E-2</v>
      </c>
      <c r="N401" s="224">
        <v>4.9099918459512011E-2</v>
      </c>
      <c r="O401" s="285">
        <v>6.0151790754563131E-2</v>
      </c>
      <c r="P401" s="224">
        <v>7.4515461330991661E-3</v>
      </c>
      <c r="Q401" s="285">
        <v>8.8879131907420184E-3</v>
      </c>
      <c r="R401" s="224">
        <v>0</v>
      </c>
      <c r="S401" s="285">
        <v>0</v>
      </c>
      <c r="T401" s="224">
        <v>1.6809885216082293E-3</v>
      </c>
      <c r="U401" s="285">
        <v>5.0931443266637394E-3</v>
      </c>
      <c r="V401" s="224">
        <v>1.1102051056890172E-3</v>
      </c>
      <c r="W401" s="285">
        <v>4.2714671015492691E-3</v>
      </c>
      <c r="X401" s="224">
        <v>0.85736059712726587</v>
      </c>
      <c r="Y401" s="295">
        <v>1</v>
      </c>
    </row>
    <row r="402" spans="2:26" hidden="1" outlineLevel="1" x14ac:dyDescent="0.25">
      <c r="B402" s="43" t="s">
        <v>60</v>
      </c>
      <c r="C402" s="285">
        <v>0.13407776985824027</v>
      </c>
      <c r="D402" s="224">
        <v>2.0338812213366739E-2</v>
      </c>
      <c r="E402" s="285">
        <v>3.727942288170371E-2</v>
      </c>
      <c r="F402" s="224">
        <v>0.17797360634138967</v>
      </c>
      <c r="G402" s="285">
        <v>5.6214317083882304E-2</v>
      </c>
      <c r="H402" s="224">
        <v>0.26399418273972802</v>
      </c>
      <c r="I402" s="285">
        <v>5.6876678401981322E-4</v>
      </c>
      <c r="J402" s="224">
        <v>5.6970272936060537E-2</v>
      </c>
      <c r="K402" s="285">
        <v>0.22089749958602417</v>
      </c>
      <c r="L402" s="224">
        <v>8.0152919069526346E-2</v>
      </c>
      <c r="M402" s="285">
        <v>3.1634952518772901E-2</v>
      </c>
      <c r="N402" s="224">
        <v>4.7639617846317775E-2</v>
      </c>
      <c r="O402" s="285">
        <v>6.1470010151407156E-2</v>
      </c>
      <c r="P402" s="224">
        <v>6.6524114991684483E-3</v>
      </c>
      <c r="Q402" s="285">
        <v>8.4307076466734344E-3</v>
      </c>
      <c r="R402" s="224">
        <v>0</v>
      </c>
      <c r="S402" s="285">
        <v>0</v>
      </c>
      <c r="T402" s="224">
        <v>2.9374284541782759E-3</v>
      </c>
      <c r="U402" s="285">
        <v>7.6747517944952019E-3</v>
      </c>
      <c r="V402" s="224">
        <v>1.1735314657623996E-3</v>
      </c>
      <c r="W402" s="285">
        <v>3.167814999604023E-3</v>
      </c>
      <c r="X402" s="224">
        <v>0.86592223014175973</v>
      </c>
      <c r="Y402" s="295">
        <v>1</v>
      </c>
    </row>
    <row r="403" spans="2:26" hidden="1" outlineLevel="1" x14ac:dyDescent="0.25">
      <c r="B403" s="43" t="s">
        <v>61</v>
      </c>
      <c r="C403" s="285">
        <v>0.1206896551724138</v>
      </c>
      <c r="D403" s="224">
        <v>2.0069662138627656E-2</v>
      </c>
      <c r="E403" s="285">
        <v>3.0929989550679205E-2</v>
      </c>
      <c r="F403" s="224">
        <v>0.19202368512713341</v>
      </c>
      <c r="G403" s="285">
        <v>3.2852664576802505E-2</v>
      </c>
      <c r="H403" s="224">
        <v>0.28309996516893071</v>
      </c>
      <c r="I403" s="285">
        <v>8.6381051898293281E-4</v>
      </c>
      <c r="J403" s="224">
        <v>7.1933124346917454E-2</v>
      </c>
      <c r="K403" s="285">
        <v>0.21501915708812261</v>
      </c>
      <c r="L403" s="224">
        <v>8.3378613723441311E-2</v>
      </c>
      <c r="M403" s="285">
        <v>2.9536746778126087E-2</v>
      </c>
      <c r="N403" s="224">
        <v>4.5426680599094389E-2</v>
      </c>
      <c r="O403" s="285">
        <v>5.6677115987460815E-2</v>
      </c>
      <c r="P403" s="224">
        <v>6.562173458725183E-3</v>
      </c>
      <c r="Q403" s="285">
        <v>8.881922675026124E-3</v>
      </c>
      <c r="R403" s="224">
        <v>0</v>
      </c>
      <c r="S403" s="285">
        <v>0</v>
      </c>
      <c r="T403" s="224">
        <v>3.4552420759317313E-3</v>
      </c>
      <c r="U403" s="285">
        <v>7.7185649599442706E-3</v>
      </c>
      <c r="V403" s="224">
        <v>1.9644723092998957E-3</v>
      </c>
      <c r="W403" s="285">
        <v>2.7168234064785788E-3</v>
      </c>
      <c r="X403" s="224">
        <v>0.87931034482758619</v>
      </c>
      <c r="Y403" s="295">
        <v>1</v>
      </c>
    </row>
    <row r="404" spans="2:26" collapsed="1" x14ac:dyDescent="0.25">
      <c r="B404" s="145">
        <v>1985</v>
      </c>
      <c r="C404" s="233">
        <v>0.21327878205931058</v>
      </c>
      <c r="D404" s="233">
        <v>1.9354932394780359E-2</v>
      </c>
      <c r="E404" s="233">
        <v>2.638742416459286E-2</v>
      </c>
      <c r="F404" s="233">
        <v>0.16402350738795843</v>
      </c>
      <c r="G404" s="233">
        <v>4.2190715271512996E-2</v>
      </c>
      <c r="H404" s="233">
        <v>0.30509082702417839</v>
      </c>
      <c r="I404" s="233">
        <v>2.8624897670982484E-3</v>
      </c>
      <c r="J404" s="233">
        <v>6.5762238489989758E-2</v>
      </c>
      <c r="K404" s="233">
        <v>0.13040574022678469</v>
      </c>
      <c r="L404" s="233">
        <v>5.2517702239349158E-2</v>
      </c>
      <c r="M404" s="233">
        <v>1.7415143302977994E-2</v>
      </c>
      <c r="N404" s="233">
        <v>2.9943300799815095E-2</v>
      </c>
      <c r="O404" s="233">
        <v>3.052959388464245E-2</v>
      </c>
      <c r="P404" s="233">
        <v>6.396584615887272E-3</v>
      </c>
      <c r="Q404" s="233">
        <v>8.1560689199924735E-3</v>
      </c>
      <c r="R404" s="233">
        <v>0</v>
      </c>
      <c r="S404" s="233">
        <v>0</v>
      </c>
      <c r="T404" s="233">
        <v>3.4887161270531603E-3</v>
      </c>
      <c r="U404" s="233">
        <v>5.6771806139680548E-3</v>
      </c>
      <c r="V404" s="233">
        <v>1.9028810647905288E-3</v>
      </c>
      <c r="W404" s="233">
        <v>3.282394205560769E-3</v>
      </c>
      <c r="X404" s="233">
        <v>0.78672121794068939</v>
      </c>
      <c r="Y404" s="233">
        <v>1</v>
      </c>
    </row>
    <row r="405" spans="2:26" hidden="1" outlineLevel="1" x14ac:dyDescent="0.25">
      <c r="B405" s="43" t="s">
        <v>49</v>
      </c>
      <c r="C405" s="285">
        <v>0.15238838292876777</v>
      </c>
      <c r="D405" s="224">
        <v>1.9301021561435875E-2</v>
      </c>
      <c r="E405" s="285">
        <v>2.8255178900855313E-2</v>
      </c>
      <c r="F405" s="224">
        <v>0.19201125832160593</v>
      </c>
      <c r="G405" s="285">
        <v>2.8597886877201169E-2</v>
      </c>
      <c r="H405" s="224">
        <v>0.25968514616130606</v>
      </c>
      <c r="I405" s="285">
        <v>0</v>
      </c>
      <c r="J405" s="224">
        <v>5.5183275850754325E-2</v>
      </c>
      <c r="K405" s="285">
        <v>0.23331850695988859</v>
      </c>
      <c r="L405" s="224">
        <v>9.8007189575844186E-2</v>
      </c>
      <c r="M405" s="285">
        <v>2.7999970833363714E-2</v>
      </c>
      <c r="N405" s="224">
        <v>4.7680158666501389E-2</v>
      </c>
      <c r="O405" s="285">
        <v>5.9631187884179288E-2</v>
      </c>
      <c r="P405" s="224">
        <v>9.1291571571279605E-3</v>
      </c>
      <c r="Q405" s="285">
        <v>8.7864491807821028E-3</v>
      </c>
      <c r="R405" s="224">
        <v>0</v>
      </c>
      <c r="S405" s="285">
        <v>0</v>
      </c>
      <c r="T405" s="224">
        <v>3.1281217415398527E-3</v>
      </c>
      <c r="U405" s="285">
        <v>5.4249943489642202E-3</v>
      </c>
      <c r="V405" s="224">
        <v>1.2104154058172857E-3</v>
      </c>
      <c r="W405" s="285">
        <v>2.668747220054979E-3</v>
      </c>
      <c r="X405" s="224">
        <v>0.84761161707123223</v>
      </c>
      <c r="Y405" s="295">
        <v>1</v>
      </c>
    </row>
    <row r="406" spans="2:26" hidden="1" outlineLevel="1" x14ac:dyDescent="0.25">
      <c r="B406" s="43" t="s">
        <v>50</v>
      </c>
      <c r="C406" s="285">
        <v>0.16214026304747298</v>
      </c>
      <c r="D406" s="224">
        <v>2.0010707102860532E-2</v>
      </c>
      <c r="E406" s="285">
        <v>1.7464152909004094E-2</v>
      </c>
      <c r="F406" s="224">
        <v>0.21530681637318594</v>
      </c>
      <c r="G406" s="285">
        <v>2.3902883683243385E-2</v>
      </c>
      <c r="H406" s="224">
        <v>0.30251182845484931</v>
      </c>
      <c r="I406" s="285">
        <v>0</v>
      </c>
      <c r="J406" s="224">
        <v>3.603518874886056E-2</v>
      </c>
      <c r="K406" s="285">
        <v>0.19565060118935657</v>
      </c>
      <c r="L406" s="224">
        <v>8.1844226122437164E-2</v>
      </c>
      <c r="M406" s="285">
        <v>2.0907788693878143E-2</v>
      </c>
      <c r="N406" s="224">
        <v>3.8972407506547249E-2</v>
      </c>
      <c r="O406" s="285">
        <v>5.3926178866494E-2</v>
      </c>
      <c r="P406" s="224">
        <v>6.3519164267214559E-3</v>
      </c>
      <c r="Q406" s="285">
        <v>1.0005353551430266E-2</v>
      </c>
      <c r="R406" s="224">
        <v>0</v>
      </c>
      <c r="S406" s="285">
        <v>0</v>
      </c>
      <c r="T406" s="224">
        <v>3.1397855685616309E-3</v>
      </c>
      <c r="U406" s="285">
        <v>2.9444532866465065E-3</v>
      </c>
      <c r="V406" s="224">
        <v>1.6277690159593708E-3</v>
      </c>
      <c r="W406" s="285">
        <v>1.8954465874726897E-3</v>
      </c>
      <c r="X406" s="224">
        <v>0.83785973695252702</v>
      </c>
      <c r="Y406" s="295">
        <v>1</v>
      </c>
    </row>
    <row r="407" spans="2:26" hidden="1" outlineLevel="1" x14ac:dyDescent="0.25">
      <c r="B407" s="43" t="s">
        <v>51</v>
      </c>
      <c r="C407" s="285">
        <v>0.24570489448679703</v>
      </c>
      <c r="D407" s="224">
        <v>1.590293890177881E-2</v>
      </c>
      <c r="E407" s="285">
        <v>2.526654513313446E-2</v>
      </c>
      <c r="F407" s="224">
        <v>0.13765053585239201</v>
      </c>
      <c r="G407" s="285">
        <v>4.6210363495746323E-2</v>
      </c>
      <c r="H407" s="224">
        <v>0.37049773505689981</v>
      </c>
      <c r="I407" s="285">
        <v>0</v>
      </c>
      <c r="J407" s="224">
        <v>5.1306485471218653E-2</v>
      </c>
      <c r="K407" s="285">
        <v>8.280162412993039E-2</v>
      </c>
      <c r="L407" s="224">
        <v>4.5581979891724668E-2</v>
      </c>
      <c r="M407" s="285">
        <v>6.9467462158877471E-3</v>
      </c>
      <c r="N407" s="224">
        <v>1.9783725555187273E-2</v>
      </c>
      <c r="O407" s="285">
        <v>1.0489172467130704E-2</v>
      </c>
      <c r="P407" s="224">
        <v>6.4495635841343496E-3</v>
      </c>
      <c r="Q407" s="285">
        <v>5.6002099215556296E-3</v>
      </c>
      <c r="R407" s="224">
        <v>0</v>
      </c>
      <c r="S407" s="285">
        <v>0</v>
      </c>
      <c r="T407" s="224">
        <v>3.1557286487680918E-3</v>
      </c>
      <c r="U407" s="285">
        <v>4.4539277427908521E-3</v>
      </c>
      <c r="V407" s="224">
        <v>1.4708319522704673E-3</v>
      </c>
      <c r="W407" s="285">
        <v>3.1419180201082753E-3</v>
      </c>
      <c r="X407" s="224">
        <v>0.754295105513203</v>
      </c>
      <c r="Y407" s="295">
        <v>1</v>
      </c>
    </row>
    <row r="408" spans="2:26" hidden="1" outlineLevel="1" x14ac:dyDescent="0.25">
      <c r="B408" s="43" t="s">
        <v>52</v>
      </c>
      <c r="C408" s="285">
        <v>0.30117090659445439</v>
      </c>
      <c r="D408" s="224">
        <v>1.713261375338495E-2</v>
      </c>
      <c r="E408" s="285">
        <v>3.1709828750143026E-2</v>
      </c>
      <c r="F408" s="224">
        <v>0.13495556657385865</v>
      </c>
      <c r="G408" s="285">
        <v>4.5432701476028833E-2</v>
      </c>
      <c r="H408" s="224">
        <v>0.38735268316869448</v>
      </c>
      <c r="I408" s="285">
        <v>0</v>
      </c>
      <c r="J408" s="224">
        <v>4.4387657805408293E-2</v>
      </c>
      <c r="K408" s="285">
        <v>1.0931004233571075E-2</v>
      </c>
      <c r="L408" s="224">
        <v>5.4159197528509857E-4</v>
      </c>
      <c r="M408" s="285">
        <v>1.2967695182882643E-4</v>
      </c>
      <c r="N408" s="224">
        <v>1.0130058354628322E-2</v>
      </c>
      <c r="O408" s="285">
        <v>1.2967695182882643E-4</v>
      </c>
      <c r="P408" s="224">
        <v>5.8354628322971891E-3</v>
      </c>
      <c r="Q408" s="285">
        <v>6.430451199511804E-3</v>
      </c>
      <c r="R408" s="224">
        <v>0</v>
      </c>
      <c r="S408" s="285">
        <v>0</v>
      </c>
      <c r="T408" s="224">
        <v>4.1267782905526525E-3</v>
      </c>
      <c r="U408" s="285">
        <v>5.4082916968610549E-3</v>
      </c>
      <c r="V408" s="224">
        <v>2.1663679011403943E-3</v>
      </c>
      <c r="W408" s="285">
        <v>2.6469354285060453E-3</v>
      </c>
      <c r="X408" s="224">
        <v>0.69882909340554555</v>
      </c>
      <c r="Y408" s="295">
        <v>1</v>
      </c>
    </row>
    <row r="409" spans="2:26" hidden="1" outlineLevel="1" x14ac:dyDescent="0.25">
      <c r="B409" s="43" t="s">
        <v>53</v>
      </c>
      <c r="C409" s="285">
        <v>0.33321830830388693</v>
      </c>
      <c r="D409" s="224">
        <v>1.410666961130742E-2</v>
      </c>
      <c r="E409" s="285">
        <v>2.8606724823321553E-2</v>
      </c>
      <c r="F409" s="224">
        <v>0.12558662765017667</v>
      </c>
      <c r="G409" s="285">
        <v>4.1636760159010598E-2</v>
      </c>
      <c r="H409" s="224">
        <v>0.37283982994699649</v>
      </c>
      <c r="I409" s="285">
        <v>0</v>
      </c>
      <c r="J409" s="224">
        <v>4.9987577296819789E-2</v>
      </c>
      <c r="K409" s="285">
        <v>7.2258723498233217E-3</v>
      </c>
      <c r="L409" s="224">
        <v>4.6240061837455828E-4</v>
      </c>
      <c r="M409" s="285">
        <v>1.6563604240282687E-4</v>
      </c>
      <c r="N409" s="224">
        <v>6.4943131625441698E-3</v>
      </c>
      <c r="O409" s="285">
        <v>1.0352252650176679E-4</v>
      </c>
      <c r="P409" s="224">
        <v>3.2989178445229682E-3</v>
      </c>
      <c r="Q409" s="285">
        <v>4.9138692579505303E-3</v>
      </c>
      <c r="R409" s="224">
        <v>0</v>
      </c>
      <c r="S409" s="285">
        <v>0</v>
      </c>
      <c r="T409" s="224">
        <v>5.6385269434628977E-3</v>
      </c>
      <c r="U409" s="285">
        <v>3.6370914310954062E-3</v>
      </c>
      <c r="V409" s="224">
        <v>3.6163869257950531E-3</v>
      </c>
      <c r="W409" s="285">
        <v>5.4038758833922264E-3</v>
      </c>
      <c r="X409" s="224">
        <v>0.66678169169611312</v>
      </c>
      <c r="Y409" s="295">
        <v>1</v>
      </c>
    </row>
    <row r="410" spans="2:26" hidden="1" outlineLevel="1" x14ac:dyDescent="0.25">
      <c r="B410" s="43" t="s">
        <v>54</v>
      </c>
      <c r="C410" s="285">
        <v>0.30292067551341828</v>
      </c>
      <c r="D410" s="224">
        <v>1.8712283054468336E-2</v>
      </c>
      <c r="E410" s="285">
        <v>4.2991470317641008E-2</v>
      </c>
      <c r="F410" s="224">
        <v>0.10621559668792591</v>
      </c>
      <c r="G410" s="285">
        <v>4.1619236226979994E-2</v>
      </c>
      <c r="H410" s="224">
        <v>0.40245442779397778</v>
      </c>
      <c r="I410" s="285">
        <v>0</v>
      </c>
      <c r="J410" s="224">
        <v>4.4582014377270815E-2</v>
      </c>
      <c r="K410" s="285">
        <v>1.1515850863104056E-2</v>
      </c>
      <c r="L410" s="224">
        <v>5.1458778399787926E-4</v>
      </c>
      <c r="M410" s="285">
        <v>3.1966816884716742E-4</v>
      </c>
      <c r="N410" s="224">
        <v>1.0603627064198724E-2</v>
      </c>
      <c r="O410" s="285">
        <v>7.7967846060284732E-5</v>
      </c>
      <c r="P410" s="224">
        <v>6.2218341156107223E-3</v>
      </c>
      <c r="Q410" s="285">
        <v>6.4635344383976046E-3</v>
      </c>
      <c r="R410" s="224">
        <v>0</v>
      </c>
      <c r="S410" s="285">
        <v>0</v>
      </c>
      <c r="T410" s="224">
        <v>4.0387344259227497E-3</v>
      </c>
      <c r="U410" s="285">
        <v>4.1322958411950913E-3</v>
      </c>
      <c r="V410" s="224">
        <v>3.0875267039872758E-3</v>
      </c>
      <c r="W410" s="285">
        <v>4.7482418250713405E-3</v>
      </c>
      <c r="X410" s="224">
        <v>0.69707932448658172</v>
      </c>
      <c r="Y410" s="295">
        <v>1</v>
      </c>
    </row>
    <row r="411" spans="2:26" hidden="1" outlineLevel="1" x14ac:dyDescent="0.25">
      <c r="B411" s="43" t="s">
        <v>55</v>
      </c>
      <c r="C411" s="285">
        <v>0.26858295888721778</v>
      </c>
      <c r="D411" s="224">
        <v>2.0448961671041693E-2</v>
      </c>
      <c r="E411" s="285">
        <v>2.0047268956626528E-2</v>
      </c>
      <c r="F411" s="224">
        <v>0.12841088493839153</v>
      </c>
      <c r="G411" s="285">
        <v>5.5919362523003911E-2</v>
      </c>
      <c r="H411" s="224">
        <v>0.42570086036974414</v>
      </c>
      <c r="I411" s="285">
        <v>0</v>
      </c>
      <c r="J411" s="224">
        <v>4.8109708819490504E-2</v>
      </c>
      <c r="K411" s="285">
        <v>6.0534157893261838E-3</v>
      </c>
      <c r="L411" s="224">
        <v>3.9235102338225266E-4</v>
      </c>
      <c r="M411" s="285">
        <v>1.8683382065821556E-4</v>
      </c>
      <c r="N411" s="224">
        <v>4.9884630115743555E-3</v>
      </c>
      <c r="O411" s="285">
        <v>4.8576793371136041E-4</v>
      </c>
      <c r="P411" s="224">
        <v>5.9226321148654329E-3</v>
      </c>
      <c r="Q411" s="285">
        <v>5.6890898390426631E-3</v>
      </c>
      <c r="R411" s="224">
        <v>0</v>
      </c>
      <c r="S411" s="285">
        <v>0</v>
      </c>
      <c r="T411" s="224">
        <v>3.3443253897820582E-3</v>
      </c>
      <c r="U411" s="285">
        <v>5.1846385232654814E-3</v>
      </c>
      <c r="V411" s="224">
        <v>2.849215765037787E-3</v>
      </c>
      <c r="W411" s="285">
        <v>3.2228834063542182E-3</v>
      </c>
      <c r="X411" s="224">
        <v>0.73141704111278227</v>
      </c>
      <c r="Y411" s="295">
        <v>1</v>
      </c>
    </row>
    <row r="412" spans="2:26" hidden="1" outlineLevel="1" x14ac:dyDescent="0.25">
      <c r="B412" s="43" t="s">
        <v>56</v>
      </c>
      <c r="C412" s="285">
        <v>0.2116394217610908</v>
      </c>
      <c r="D412" s="224">
        <v>1.5700032345549998E-2</v>
      </c>
      <c r="E412" s="285">
        <v>1.9540029691556153E-2</v>
      </c>
      <c r="F412" s="224">
        <v>0.15315203237872493</v>
      </c>
      <c r="G412" s="285">
        <v>7.2495500651057865E-2</v>
      </c>
      <c r="H412" s="224">
        <v>0.43175503636800944</v>
      </c>
      <c r="I412" s="285">
        <v>0</v>
      </c>
      <c r="J412" s="224">
        <v>5.1860698498005356E-2</v>
      </c>
      <c r="K412" s="285">
        <v>7.2072520381843367E-3</v>
      </c>
      <c r="L412" s="224">
        <v>3.9809907690776543E-4</v>
      </c>
      <c r="M412" s="285">
        <v>6.303235384372952E-4</v>
      </c>
      <c r="N412" s="224">
        <v>6.0212485382299518E-3</v>
      </c>
      <c r="O412" s="285">
        <v>1.575808846093238E-4</v>
      </c>
      <c r="P412" s="224">
        <v>6.4774037305200998E-3</v>
      </c>
      <c r="Q412" s="285">
        <v>4.8933011536579502E-3</v>
      </c>
      <c r="R412" s="224">
        <v>0</v>
      </c>
      <c r="S412" s="285">
        <v>0</v>
      </c>
      <c r="T412" s="224">
        <v>3.6741227306279186E-3</v>
      </c>
      <c r="U412" s="285">
        <v>1.6371824537831852E-2</v>
      </c>
      <c r="V412" s="224">
        <v>1.6753336153201796E-3</v>
      </c>
      <c r="W412" s="285">
        <v>2.8862183075812993E-3</v>
      </c>
      <c r="X412" s="224">
        <v>0.78836057823890926</v>
      </c>
      <c r="Y412" s="295">
        <v>1</v>
      </c>
    </row>
    <row r="413" spans="2:26" s="222" customFormat="1" ht="15" customHeight="1" collapsed="1" x14ac:dyDescent="0.25">
      <c r="B413" s="30" t="s">
        <v>184</v>
      </c>
      <c r="C413" s="296">
        <v>0.17818037008963711</v>
      </c>
      <c r="D413" s="296">
        <v>2.0435302937197888E-2</v>
      </c>
      <c r="E413" s="296">
        <v>3.3965607054515283E-2</v>
      </c>
      <c r="F413" s="296">
        <v>0.18312127573518328</v>
      </c>
      <c r="G413" s="296">
        <v>4.9011870858534347E-2</v>
      </c>
      <c r="H413" s="296">
        <v>0.27957291111048727</v>
      </c>
      <c r="I413" s="296">
        <v>0</v>
      </c>
      <c r="J413" s="296">
        <v>4.1571399309812046E-2</v>
      </c>
      <c r="K413" s="296">
        <v>0.18085045546374537</v>
      </c>
      <c r="L413" s="296">
        <v>7.4081352344174831E-2</v>
      </c>
      <c r="M413" s="296">
        <v>2.9414608735795676E-2</v>
      </c>
      <c r="N413" s="296">
        <v>3.3126526487184525E-2</v>
      </c>
      <c r="O413" s="296">
        <v>4.4227967896590337E-2</v>
      </c>
      <c r="P413" s="296">
        <v>7.0131331185203901E-3</v>
      </c>
      <c r="Q413" s="296">
        <v>7.5486058473621985E-3</v>
      </c>
      <c r="R413" s="296">
        <v>0</v>
      </c>
      <c r="S413" s="296">
        <v>0</v>
      </c>
      <c r="T413" s="296">
        <v>4.5665946117926688E-3</v>
      </c>
      <c r="U413" s="296">
        <v>9.0406512180185011E-3</v>
      </c>
      <c r="V413" s="296">
        <v>1.4962043821424523E-3</v>
      </c>
      <c r="W413" s="296">
        <v>2.9674546953680049E-3</v>
      </c>
      <c r="X413" s="296">
        <v>0.82181962991036295</v>
      </c>
      <c r="Y413" s="296">
        <v>1</v>
      </c>
      <c r="Z413"/>
    </row>
    <row r="414" spans="2:26" hidden="1" outlineLevel="1" x14ac:dyDescent="0.25">
      <c r="B414" s="43" t="s">
        <v>58</v>
      </c>
      <c r="C414" s="285">
        <v>0.23604563387503383</v>
      </c>
      <c r="D414" s="224">
        <v>2.1663272136844654E-2</v>
      </c>
      <c r="E414" s="285">
        <v>3.0579253963054224E-2</v>
      </c>
      <c r="F414" s="224">
        <v>0.18151714118870263</v>
      </c>
      <c r="G414" s="285">
        <v>6.8628847331614701E-2</v>
      </c>
      <c r="H414" s="224">
        <v>0.26036518494253036</v>
      </c>
      <c r="I414" s="285">
        <v>0</v>
      </c>
      <c r="J414" s="224">
        <v>5.7996610217772145E-2</v>
      </c>
      <c r="K414" s="285">
        <v>0.11119340274315991</v>
      </c>
      <c r="L414" s="224">
        <v>5.6508239449658888E-2</v>
      </c>
      <c r="M414" s="285">
        <v>1.9213513552007521E-2</v>
      </c>
      <c r="N414" s="224">
        <v>1.9099571292247652E-2</v>
      </c>
      <c r="O414" s="285">
        <v>1.6372078449245844E-2</v>
      </c>
      <c r="P414" s="224">
        <v>7.4347324493313017E-3</v>
      </c>
      <c r="Q414" s="285">
        <v>6.0603039409779097E-3</v>
      </c>
      <c r="R414" s="224">
        <v>0</v>
      </c>
      <c r="S414" s="285">
        <v>0</v>
      </c>
      <c r="T414" s="224">
        <v>5.405135947358676E-3</v>
      </c>
      <c r="U414" s="285">
        <v>7.4489752318012848E-3</v>
      </c>
      <c r="V414" s="224">
        <v>1.758983635042942E-3</v>
      </c>
      <c r="W414" s="285">
        <v>3.4111464015610092E-3</v>
      </c>
      <c r="X414" s="224">
        <v>0.76395436612496614</v>
      </c>
      <c r="Y414" s="295">
        <v>1</v>
      </c>
    </row>
    <row r="415" spans="2:26" hidden="1" outlineLevel="1" x14ac:dyDescent="0.25">
      <c r="B415" s="43" t="s">
        <v>59</v>
      </c>
      <c r="C415" s="285">
        <v>0.15651245405449804</v>
      </c>
      <c r="D415" s="224">
        <v>2.4736989808141166E-2</v>
      </c>
      <c r="E415" s="285">
        <v>2.9740514863412663E-2</v>
      </c>
      <c r="F415" s="224">
        <v>0.19057886198895255</v>
      </c>
      <c r="G415" s="285">
        <v>6.7222461789085336E-2</v>
      </c>
      <c r="H415" s="224">
        <v>0.25700048597849373</v>
      </c>
      <c r="I415" s="285">
        <v>0</v>
      </c>
      <c r="J415" s="224">
        <v>4.7420549361040953E-2</v>
      </c>
      <c r="K415" s="285">
        <v>0.19378905795464657</v>
      </c>
      <c r="L415" s="224">
        <v>7.9180270642107642E-2</v>
      </c>
      <c r="M415" s="285">
        <v>3.193084046900347E-2</v>
      </c>
      <c r="N415" s="224">
        <v>2.9870565446244619E-2</v>
      </c>
      <c r="O415" s="285">
        <v>5.280738139729084E-2</v>
      </c>
      <c r="P415" s="224">
        <v>7.501865199148511E-3</v>
      </c>
      <c r="Q415" s="285">
        <v>7.1664715907924191E-3</v>
      </c>
      <c r="R415" s="224">
        <v>0</v>
      </c>
      <c r="S415" s="285">
        <v>0</v>
      </c>
      <c r="T415" s="224">
        <v>3.1965064306590826E-3</v>
      </c>
      <c r="U415" s="285">
        <v>1.0602544884562996E-2</v>
      </c>
      <c r="V415" s="224">
        <v>9.5142268492850643E-4</v>
      </c>
      <c r="W415" s="285">
        <v>2.7173727044360937E-3</v>
      </c>
      <c r="X415" s="224">
        <v>0.84348754594550202</v>
      </c>
      <c r="Y415" s="295">
        <v>1</v>
      </c>
    </row>
    <row r="416" spans="2:26" hidden="1" outlineLevel="1" x14ac:dyDescent="0.25">
      <c r="B416" s="43" t="s">
        <v>60</v>
      </c>
      <c r="C416" s="285">
        <v>0.13569759716945218</v>
      </c>
      <c r="D416" s="224">
        <v>2.0908134092724327E-2</v>
      </c>
      <c r="E416" s="285">
        <v>3.5232557271566878E-2</v>
      </c>
      <c r="F416" s="224">
        <v>0.17374428030783701</v>
      </c>
      <c r="G416" s="285">
        <v>6.3478319287585752E-2</v>
      </c>
      <c r="H416" s="224">
        <v>0.27691147819985518</v>
      </c>
      <c r="I416" s="285">
        <v>0</v>
      </c>
      <c r="J416" s="224">
        <v>4.1793874610911642E-2</v>
      </c>
      <c r="K416" s="285">
        <v>0.21121619503310518</v>
      </c>
      <c r="L416" s="224">
        <v>7.789231676457635E-2</v>
      </c>
      <c r="M416" s="285">
        <v>3.4292027141012336E-2</v>
      </c>
      <c r="N416" s="224">
        <v>3.6217874551195441E-2</v>
      </c>
      <c r="O416" s="285">
        <v>6.281397657632104E-2</v>
      </c>
      <c r="P416" s="224">
        <v>7.6362089171213808E-3</v>
      </c>
      <c r="Q416" s="285">
        <v>7.9273253861025482E-3</v>
      </c>
      <c r="R416" s="224">
        <v>0</v>
      </c>
      <c r="S416" s="285">
        <v>0</v>
      </c>
      <c r="T416" s="224">
        <v>3.8815529197488933E-3</v>
      </c>
      <c r="U416" s="285">
        <v>1.7511775287944047E-2</v>
      </c>
      <c r="V416" s="224">
        <v>1.1868594504616809E-3</v>
      </c>
      <c r="W416" s="285">
        <v>2.0676733822508528E-3</v>
      </c>
      <c r="X416" s="224">
        <v>0.86430240283054782</v>
      </c>
      <c r="Y416" s="295">
        <v>1</v>
      </c>
    </row>
    <row r="417" spans="2:26" hidden="1" outlineLevel="1" x14ac:dyDescent="0.25">
      <c r="B417" s="43" t="s">
        <v>61</v>
      </c>
      <c r="C417" s="285">
        <v>0.12876428551566887</v>
      </c>
      <c r="D417" s="224">
        <v>1.9554820231905013E-2</v>
      </c>
      <c r="E417" s="285">
        <v>3.9568445346606237E-2</v>
      </c>
      <c r="F417" s="224">
        <v>0.18094291355003753</v>
      </c>
      <c r="G417" s="285">
        <v>4.3343158245975032E-2</v>
      </c>
      <c r="H417" s="224">
        <v>0.2669132163612602</v>
      </c>
      <c r="I417" s="285">
        <v>0</v>
      </c>
      <c r="J417" s="224">
        <v>5.0114006061785725E-2</v>
      </c>
      <c r="K417" s="285">
        <v>0.23168256263381809</v>
      </c>
      <c r="L417" s="224">
        <v>8.6748880794149538E-2</v>
      </c>
      <c r="M417" s="285">
        <v>3.9846508911937271E-2</v>
      </c>
      <c r="N417" s="224">
        <v>4.3405722548174513E-2</v>
      </c>
      <c r="O417" s="285">
        <v>6.1681450379556767E-2</v>
      </c>
      <c r="P417" s="224">
        <v>7.6258932792036263E-3</v>
      </c>
      <c r="Q417" s="285">
        <v>8.2237299446653502E-3</v>
      </c>
      <c r="R417" s="224">
        <v>0</v>
      </c>
      <c r="S417" s="285">
        <v>0</v>
      </c>
      <c r="T417" s="224">
        <v>5.5404165392208661E-3</v>
      </c>
      <c r="U417" s="285">
        <v>1.2290409587631732E-2</v>
      </c>
      <c r="V417" s="224">
        <v>1.8491227094513806E-3</v>
      </c>
      <c r="W417" s="285">
        <v>2.8153935989767261E-3</v>
      </c>
      <c r="X417" s="224">
        <v>0.87123571448433113</v>
      </c>
      <c r="Y417" s="295">
        <v>1</v>
      </c>
    </row>
    <row r="418" spans="2:26" collapsed="1" x14ac:dyDescent="0.25">
      <c r="B418" s="145">
        <v>1984</v>
      </c>
      <c r="C418" s="233">
        <v>0.21807333864557607</v>
      </c>
      <c r="D418" s="233">
        <v>1.9028799944567902E-2</v>
      </c>
      <c r="E418" s="233">
        <v>2.9273220852367495E-2</v>
      </c>
      <c r="F418" s="233">
        <v>0.16109272998134117</v>
      </c>
      <c r="G418" s="233">
        <v>4.9597498626570785E-2</v>
      </c>
      <c r="H418" s="233">
        <v>0.33081888551786942</v>
      </c>
      <c r="I418" s="233">
        <v>0</v>
      </c>
      <c r="J418" s="233">
        <v>4.8281604957213349E-2</v>
      </c>
      <c r="K418" s="233">
        <v>0.11263171309929769</v>
      </c>
      <c r="L418" s="233">
        <v>4.582180560161149E-2</v>
      </c>
      <c r="M418" s="233">
        <v>1.5839598315260158E-2</v>
      </c>
      <c r="N418" s="233">
        <v>2.3399026968705612E-2</v>
      </c>
      <c r="O418" s="233">
        <v>2.7571282213720433E-2</v>
      </c>
      <c r="P418" s="233">
        <v>6.6691743092022237E-3</v>
      </c>
      <c r="Q418" s="233">
        <v>6.882612633569085E-3</v>
      </c>
      <c r="R418" s="233">
        <v>0</v>
      </c>
      <c r="S418" s="233">
        <v>0</v>
      </c>
      <c r="T418" s="233">
        <v>4.0460482358239836E-3</v>
      </c>
      <c r="U418" s="233">
        <v>7.9188711649154416E-3</v>
      </c>
      <c r="V418" s="233">
        <v>1.9339368173066928E-3</v>
      </c>
      <c r="W418" s="233">
        <v>3.1384713609075026E-3</v>
      </c>
      <c r="X418" s="233">
        <v>0.7819266613544239</v>
      </c>
      <c r="Y418" s="233">
        <v>1</v>
      </c>
    </row>
    <row r="419" spans="2:26" hidden="1" outlineLevel="1" x14ac:dyDescent="0.25">
      <c r="B419" s="43" t="s">
        <v>49</v>
      </c>
      <c r="C419" s="285">
        <v>0.15379627361413317</v>
      </c>
      <c r="D419" s="224">
        <v>2.0180987650763E-2</v>
      </c>
      <c r="E419" s="285">
        <v>4.0434024525555862E-2</v>
      </c>
      <c r="F419" s="224">
        <v>0.21219216969033244</v>
      </c>
      <c r="G419" s="285">
        <v>2.720578699367408E-2</v>
      </c>
      <c r="H419" s="224">
        <v>0.26642362061760594</v>
      </c>
      <c r="I419" s="285">
        <v>0</v>
      </c>
      <c r="J419" s="224">
        <v>3.8985835122555733E-2</v>
      </c>
      <c r="K419" s="285">
        <v>0.21217055492312348</v>
      </c>
      <c r="L419" s="224">
        <v>8.7229995532948107E-2</v>
      </c>
      <c r="M419" s="285">
        <v>3.5930948023689784E-2</v>
      </c>
      <c r="N419" s="224">
        <v>3.9259622173869191E-2</v>
      </c>
      <c r="O419" s="285">
        <v>4.9749989192616396E-2</v>
      </c>
      <c r="P419" s="224">
        <v>6.0449298961050193E-3</v>
      </c>
      <c r="Q419" s="285">
        <v>8.5306281251350917E-3</v>
      </c>
      <c r="R419" s="224">
        <v>0</v>
      </c>
      <c r="S419" s="285">
        <v>0</v>
      </c>
      <c r="T419" s="224">
        <v>3.9915270112540887E-3</v>
      </c>
      <c r="U419" s="285">
        <v>5.0002161476720899E-3</v>
      </c>
      <c r="V419" s="224">
        <v>1.2536564981195152E-3</v>
      </c>
      <c r="W419" s="285">
        <v>3.1053215556868454E-3</v>
      </c>
      <c r="X419" s="224">
        <v>0.84620372638586683</v>
      </c>
      <c r="Y419" s="295">
        <v>1</v>
      </c>
    </row>
    <row r="420" spans="2:26" hidden="1" outlineLevel="1" x14ac:dyDescent="0.25">
      <c r="B420" s="43" t="s">
        <v>50</v>
      </c>
      <c r="C420" s="285">
        <v>0.16825306695754821</v>
      </c>
      <c r="D420" s="224">
        <v>1.6870134333487739E-2</v>
      </c>
      <c r="E420" s="285">
        <v>2.485692512290244E-2</v>
      </c>
      <c r="F420" s="224">
        <v>0.19159332367048698</v>
      </c>
      <c r="G420" s="285">
        <v>2.2555773052612704E-2</v>
      </c>
      <c r="H420" s="224">
        <v>0.32245266948582701</v>
      </c>
      <c r="I420" s="285">
        <v>0</v>
      </c>
      <c r="J420" s="224">
        <v>2.2989106884030903E-2</v>
      </c>
      <c r="K420" s="285">
        <v>0.19979678137561077</v>
      </c>
      <c r="L420" s="224">
        <v>8.4275958937883838E-2</v>
      </c>
      <c r="M420" s="285">
        <v>2.6986237915215993E-2</v>
      </c>
      <c r="N420" s="224">
        <v>4.1719588183434693E-2</v>
      </c>
      <c r="O420" s="285">
        <v>4.6814996339076251E-2</v>
      </c>
      <c r="P420" s="224">
        <v>6.8586285731362913E-3</v>
      </c>
      <c r="Q420" s="285">
        <v>9.9442643037520734E-3</v>
      </c>
      <c r="R420" s="224">
        <v>0</v>
      </c>
      <c r="S420" s="285">
        <v>0</v>
      </c>
      <c r="T420" s="224">
        <v>4.9310401506208624E-3</v>
      </c>
      <c r="U420" s="285">
        <v>4.841384875155029E-3</v>
      </c>
      <c r="V420" s="224">
        <v>1.5839098665630651E-3</v>
      </c>
      <c r="W420" s="285">
        <v>2.1293127923135546E-3</v>
      </c>
      <c r="X420" s="224">
        <v>0.83174693304245173</v>
      </c>
      <c r="Y420" s="295">
        <v>1</v>
      </c>
    </row>
    <row r="421" spans="2:26" hidden="1" outlineLevel="1" x14ac:dyDescent="0.25">
      <c r="B421" s="43" t="s">
        <v>51</v>
      </c>
      <c r="C421" s="285">
        <v>0.27877457147665258</v>
      </c>
      <c r="D421" s="224">
        <v>1.8631449887409949E-2</v>
      </c>
      <c r="E421" s="285">
        <v>3.7479264999318848E-2</v>
      </c>
      <c r="F421" s="224">
        <v>0.14735273141062113</v>
      </c>
      <c r="G421" s="285">
        <v>4.9251135917428621E-2</v>
      </c>
      <c r="H421" s="224">
        <v>0.31369752141615048</v>
      </c>
      <c r="I421" s="285">
        <v>0</v>
      </c>
      <c r="J421" s="224">
        <v>2.8960885975526689E-2</v>
      </c>
      <c r="K421" s="285">
        <v>9.7732973258860961E-2</v>
      </c>
      <c r="L421" s="224">
        <v>4.3633653607289102E-2</v>
      </c>
      <c r="M421" s="285">
        <v>1.604308072025579E-2</v>
      </c>
      <c r="N421" s="224">
        <v>2.1516319547396006E-2</v>
      </c>
      <c r="O421" s="285">
        <v>1.6539919383920056E-2</v>
      </c>
      <c r="P421" s="224">
        <v>5.8338475346384694E-3</v>
      </c>
      <c r="Q421" s="285">
        <v>4.8241431536433501E-3</v>
      </c>
      <c r="R421" s="224">
        <v>0</v>
      </c>
      <c r="S421" s="285">
        <v>0</v>
      </c>
      <c r="T421" s="224">
        <v>5.0885895391420714E-3</v>
      </c>
      <c r="U421" s="285">
        <v>5.1607112806417235E-3</v>
      </c>
      <c r="V421" s="224">
        <v>1.9392734936572935E-3</v>
      </c>
      <c r="W421" s="285">
        <v>4.6478455633108687E-3</v>
      </c>
      <c r="X421" s="224">
        <v>0.72122542852334737</v>
      </c>
      <c r="Y421" s="295">
        <v>1</v>
      </c>
    </row>
    <row r="422" spans="2:26" hidden="1" outlineLevel="1" x14ac:dyDescent="0.25">
      <c r="B422" s="43" t="s">
        <v>52</v>
      </c>
      <c r="C422" s="285">
        <v>0.35565240566259582</v>
      </c>
      <c r="D422" s="224">
        <v>1.5692852775643942E-2</v>
      </c>
      <c r="E422" s="285">
        <v>3.1816827880289091E-2</v>
      </c>
      <c r="F422" s="224">
        <v>0.14204304952419772</v>
      </c>
      <c r="G422" s="285">
        <v>4.779970840453384E-2</v>
      </c>
      <c r="H422" s="224">
        <v>0.33808613040274665</v>
      </c>
      <c r="I422" s="285">
        <v>0</v>
      </c>
      <c r="J422" s="224">
        <v>2.5052126608870146E-2</v>
      </c>
      <c r="K422" s="285">
        <v>1.3451016664837662E-2</v>
      </c>
      <c r="L422" s="224">
        <v>2.9629861884082963E-3</v>
      </c>
      <c r="M422" s="285">
        <v>4.1936444730117425E-3</v>
      </c>
      <c r="N422" s="224">
        <v>3.5116873344098326E-3</v>
      </c>
      <c r="O422" s="285">
        <v>2.7826986690077916E-3</v>
      </c>
      <c r="P422" s="224">
        <v>3.9506482512110617E-3</v>
      </c>
      <c r="Q422" s="285">
        <v>5.2832081772147934E-3</v>
      </c>
      <c r="R422" s="224">
        <v>0</v>
      </c>
      <c r="S422" s="285">
        <v>0</v>
      </c>
      <c r="T422" s="224">
        <v>6.8822800884192703E-3</v>
      </c>
      <c r="U422" s="285">
        <v>4.4679950460125104E-3</v>
      </c>
      <c r="V422" s="224">
        <v>2.3437377522065625E-3</v>
      </c>
      <c r="W422" s="285">
        <v>7.2428551272202797E-3</v>
      </c>
      <c r="X422" s="224">
        <v>0.64434759433740418</v>
      </c>
      <c r="Y422" s="295">
        <v>1</v>
      </c>
    </row>
    <row r="423" spans="2:26" hidden="1" outlineLevel="1" x14ac:dyDescent="0.25">
      <c r="B423" s="43" t="s">
        <v>53</v>
      </c>
      <c r="C423" s="285">
        <v>0.42828254058672743</v>
      </c>
      <c r="D423" s="224">
        <v>1.3208487610367416E-2</v>
      </c>
      <c r="E423" s="285">
        <v>2.7050697806892624E-2</v>
      </c>
      <c r="F423" s="224">
        <v>0.10284819139846198</v>
      </c>
      <c r="G423" s="285">
        <v>4.671033893477642E-2</v>
      </c>
      <c r="H423" s="224">
        <v>0.31418399316434065</v>
      </c>
      <c r="I423" s="285">
        <v>0</v>
      </c>
      <c r="J423" s="224">
        <v>3.2818285388778123E-2</v>
      </c>
      <c r="K423" s="285">
        <v>8.1885502705781829E-4</v>
      </c>
      <c r="L423" s="224">
        <v>3.8450583879236683E-4</v>
      </c>
      <c r="M423" s="285">
        <v>2.3497579037311307E-4</v>
      </c>
      <c r="N423" s="224">
        <v>1.2816861293078895E-4</v>
      </c>
      <c r="O423" s="285">
        <v>7.1204784961549419E-5</v>
      </c>
      <c r="P423" s="224">
        <v>3.1045286243235547E-3</v>
      </c>
      <c r="Q423" s="285">
        <v>4.5499857590430076E-3</v>
      </c>
      <c r="R423" s="224">
        <v>0</v>
      </c>
      <c r="S423" s="285">
        <v>0</v>
      </c>
      <c r="T423" s="224">
        <v>8.2241526630589569E-3</v>
      </c>
      <c r="U423" s="285">
        <v>2.3782398177157505E-3</v>
      </c>
      <c r="V423" s="224">
        <v>2.9621190544004555E-3</v>
      </c>
      <c r="W423" s="285">
        <v>1.2681572201651951E-2</v>
      </c>
      <c r="X423" s="224">
        <v>0.57171745941327257</v>
      </c>
      <c r="Y423" s="295">
        <v>1</v>
      </c>
    </row>
    <row r="424" spans="2:26" hidden="1" outlineLevel="1" x14ac:dyDescent="0.25">
      <c r="B424" s="43" t="s">
        <v>54</v>
      </c>
      <c r="C424" s="285">
        <v>0.38140921965112701</v>
      </c>
      <c r="D424" s="224">
        <v>1.5991984284147661E-2</v>
      </c>
      <c r="E424" s="285">
        <v>5.1613005025601379E-2</v>
      </c>
      <c r="F424" s="224">
        <v>0.11292218601825627</v>
      </c>
      <c r="G424" s="285">
        <v>4.8149521502788929E-2</v>
      </c>
      <c r="H424" s="224">
        <v>0.33550031163462224</v>
      </c>
      <c r="I424" s="285">
        <v>0</v>
      </c>
      <c r="J424" s="224">
        <v>2.2911061845665912E-2</v>
      </c>
      <c r="K424" s="285">
        <v>9.2306964047620928E-4</v>
      </c>
      <c r="L424" s="224">
        <v>4.7336904639805604E-4</v>
      </c>
      <c r="M424" s="285">
        <v>2.2879503909239374E-4</v>
      </c>
      <c r="N424" s="224">
        <v>1.4201071391941681E-4</v>
      </c>
      <c r="O424" s="285">
        <v>7.8894841066342678E-5</v>
      </c>
      <c r="P424" s="224">
        <v>2.5483033664428683E-3</v>
      </c>
      <c r="Q424" s="285">
        <v>5.9802289528287748E-3</v>
      </c>
      <c r="R424" s="224">
        <v>0</v>
      </c>
      <c r="S424" s="285">
        <v>0</v>
      </c>
      <c r="T424" s="224">
        <v>6.0117868892553116E-3</v>
      </c>
      <c r="U424" s="285">
        <v>3.9999684420635737E-3</v>
      </c>
      <c r="V424" s="224">
        <v>2.4220716207367199E-3</v>
      </c>
      <c r="W424" s="285">
        <v>9.1833595001222876E-3</v>
      </c>
      <c r="X424" s="224">
        <v>0.61859078034887294</v>
      </c>
      <c r="Y424" s="295">
        <v>1</v>
      </c>
    </row>
    <row r="425" spans="2:26" hidden="1" outlineLevel="1" x14ac:dyDescent="0.25">
      <c r="B425" s="43" t="s">
        <v>55</v>
      </c>
      <c r="C425" s="285">
        <v>0.33344285860971351</v>
      </c>
      <c r="D425" s="224">
        <v>1.3040353219016327E-2</v>
      </c>
      <c r="E425" s="285">
        <v>3.3442858609713522E-2</v>
      </c>
      <c r="F425" s="224">
        <v>0.14236574596981211</v>
      </c>
      <c r="G425" s="285">
        <v>5.8219529725844543E-2</v>
      </c>
      <c r="H425" s="224">
        <v>0.36303521922168602</v>
      </c>
      <c r="I425" s="285">
        <v>0</v>
      </c>
      <c r="J425" s="224">
        <v>2.4355683335044665E-2</v>
      </c>
      <c r="K425" s="285">
        <v>1.9406509908614848E-3</v>
      </c>
      <c r="L425" s="224">
        <v>3.7991580244378274E-4</v>
      </c>
      <c r="M425" s="285">
        <v>6.7768764760242324E-4</v>
      </c>
      <c r="N425" s="224">
        <v>2.9777184515864051E-4</v>
      </c>
      <c r="O425" s="285">
        <v>5.8527569565663821E-4</v>
      </c>
      <c r="P425" s="224">
        <v>4.3536297361125376E-3</v>
      </c>
      <c r="Q425" s="285">
        <v>4.2714857788273951E-3</v>
      </c>
      <c r="R425" s="224">
        <v>0</v>
      </c>
      <c r="S425" s="285">
        <v>0</v>
      </c>
      <c r="T425" s="224">
        <v>7.7420679741246534E-3</v>
      </c>
      <c r="U425" s="285">
        <v>4.7848855118595339E-3</v>
      </c>
      <c r="V425" s="224">
        <v>2.074134921449841E-3</v>
      </c>
      <c r="W425" s="285">
        <v>5.9040969298695964E-3</v>
      </c>
      <c r="X425" s="224">
        <v>0.66655714139028643</v>
      </c>
      <c r="Y425" s="295">
        <v>1</v>
      </c>
    </row>
    <row r="426" spans="2:26" hidden="1" outlineLevel="1" x14ac:dyDescent="0.25">
      <c r="B426" s="43" t="s">
        <v>56</v>
      </c>
      <c r="C426" s="285">
        <v>0.27719459321601631</v>
      </c>
      <c r="D426" s="224">
        <v>2.1259882682989034E-2</v>
      </c>
      <c r="E426" s="285">
        <v>3.7612853863810254E-2</v>
      </c>
      <c r="F426" s="224">
        <v>0.17078296352971181</v>
      </c>
      <c r="G426" s="285">
        <v>7.5123692935475647E-2</v>
      </c>
      <c r="H426" s="224">
        <v>0.35665391481764858</v>
      </c>
      <c r="I426" s="285">
        <v>0</v>
      </c>
      <c r="J426" s="224">
        <v>2.8645753634276971E-2</v>
      </c>
      <c r="K426" s="285">
        <v>1.4486100484570263E-3</v>
      </c>
      <c r="L426" s="224">
        <v>7.4470798265748538E-4</v>
      </c>
      <c r="M426" s="285">
        <v>2.1423106350420811E-4</v>
      </c>
      <c r="N426" s="224">
        <v>2.0402958428972201E-4</v>
      </c>
      <c r="O426" s="285">
        <v>2.8564141800561081E-4</v>
      </c>
      <c r="P426" s="224">
        <v>5.263963274674828E-3</v>
      </c>
      <c r="Q426" s="285">
        <v>6.5187452180566182E-3</v>
      </c>
      <c r="R426" s="224">
        <v>0</v>
      </c>
      <c r="S426" s="285">
        <v>0</v>
      </c>
      <c r="T426" s="224">
        <v>8.8446824789594498E-3</v>
      </c>
      <c r="U426" s="285">
        <v>4.0397857689364958E-3</v>
      </c>
      <c r="V426" s="224">
        <v>1.7240499872481509E-3</v>
      </c>
      <c r="W426" s="285">
        <v>4.7232848763070646E-3</v>
      </c>
      <c r="X426" s="224">
        <v>0.72280540678398364</v>
      </c>
      <c r="Y426" s="295">
        <v>1</v>
      </c>
    </row>
    <row r="427" spans="2:26" s="222" customFormat="1" ht="15" customHeight="1" collapsed="1" x14ac:dyDescent="0.25">
      <c r="B427" s="30" t="s">
        <v>185</v>
      </c>
      <c r="C427" s="296">
        <v>0.19811073209131461</v>
      </c>
      <c r="D427" s="296">
        <v>2.3007611747100719E-2</v>
      </c>
      <c r="E427" s="296">
        <v>3.321589453124571E-2</v>
      </c>
      <c r="F427" s="296">
        <v>0.18985122344589381</v>
      </c>
      <c r="G427" s="296">
        <v>5.5296877899144628E-2</v>
      </c>
      <c r="H427" s="296">
        <v>0.26031889630215987</v>
      </c>
      <c r="I427" s="296">
        <v>0</v>
      </c>
      <c r="J427" s="296">
        <v>1.8498532655416108E-2</v>
      </c>
      <c r="K427" s="296">
        <v>0.19130155056547388</v>
      </c>
      <c r="L427" s="296">
        <v>8.4207902910425556E-2</v>
      </c>
      <c r="M427" s="296">
        <v>2.8066739201320995E-2</v>
      </c>
      <c r="N427" s="296">
        <v>3.5441339702622553E-2</v>
      </c>
      <c r="O427" s="296">
        <v>4.358556875110476E-2</v>
      </c>
      <c r="P427" s="296">
        <v>6.001126446347229E-3</v>
      </c>
      <c r="Q427" s="296">
        <v>7.2362649849752256E-3</v>
      </c>
      <c r="R427" s="296">
        <v>0</v>
      </c>
      <c r="S427" s="296">
        <v>0</v>
      </c>
      <c r="T427" s="296">
        <v>4.5980090664658243E-3</v>
      </c>
      <c r="U427" s="296">
        <v>5.9714831214201566E-3</v>
      </c>
      <c r="V427" s="296">
        <v>2.696444667440321E-3</v>
      </c>
      <c r="W427" s="296">
        <v>3.2091643985863428E-3</v>
      </c>
      <c r="X427" s="296">
        <v>0.80188926790868542</v>
      </c>
      <c r="Y427" s="296">
        <v>1</v>
      </c>
      <c r="Z427"/>
    </row>
    <row r="428" spans="2:26" hidden="1" outlineLevel="1" x14ac:dyDescent="0.25">
      <c r="B428" s="43" t="s">
        <v>58</v>
      </c>
      <c r="C428" s="285">
        <v>0.22445107997515928</v>
      </c>
      <c r="D428" s="224">
        <v>2.4993832359271453E-2</v>
      </c>
      <c r="E428" s="285">
        <v>3.4921607159567498E-2</v>
      </c>
      <c r="F428" s="224">
        <v>0.19938068379994725</v>
      </c>
      <c r="G428" s="285">
        <v>8.8473742864677712E-2</v>
      </c>
      <c r="H428" s="224">
        <v>0.25709278683782932</v>
      </c>
      <c r="I428" s="285">
        <v>0</v>
      </c>
      <c r="J428" s="224">
        <v>2.2160971169469752E-2</v>
      </c>
      <c r="K428" s="285">
        <v>0.11407157866081379</v>
      </c>
      <c r="L428" s="224">
        <v>5.7720610128542141E-2</v>
      </c>
      <c r="M428" s="285">
        <v>1.4768309385873125E-2</v>
      </c>
      <c r="N428" s="224">
        <v>1.8392330007060885E-2</v>
      </c>
      <c r="O428" s="285">
        <v>2.3190329139337638E-2</v>
      </c>
      <c r="P428" s="224">
        <v>6.2271903631677004E-3</v>
      </c>
      <c r="Q428" s="285">
        <v>7.0864065198342815E-3</v>
      </c>
      <c r="R428" s="224">
        <v>0</v>
      </c>
      <c r="S428" s="285">
        <v>0</v>
      </c>
      <c r="T428" s="224">
        <v>4.5257722311546674E-3</v>
      </c>
      <c r="U428" s="285">
        <v>1.1544122025708427E-2</v>
      </c>
      <c r="V428" s="224">
        <v>1.4036699589107522E-3</v>
      </c>
      <c r="W428" s="285">
        <v>3.2412015414848274E-3</v>
      </c>
      <c r="X428" s="224">
        <v>0.77554892002484066</v>
      </c>
      <c r="Y428" s="295">
        <v>1</v>
      </c>
    </row>
    <row r="429" spans="2:26" hidden="1" outlineLevel="1" x14ac:dyDescent="0.25">
      <c r="B429" s="43" t="s">
        <v>59</v>
      </c>
      <c r="C429" s="285">
        <v>0.22172501535491795</v>
      </c>
      <c r="D429" s="224">
        <v>2.3973920262417237E-2</v>
      </c>
      <c r="E429" s="285">
        <v>2.5836758661186142E-2</v>
      </c>
      <c r="F429" s="224">
        <v>0.18248391951998164</v>
      </c>
      <c r="G429" s="285">
        <v>5.957033227367526E-2</v>
      </c>
      <c r="H429" s="224">
        <v>0.23639149303797896</v>
      </c>
      <c r="I429" s="285">
        <v>0</v>
      </c>
      <c r="J429" s="224">
        <v>1.5024196650940531E-2</v>
      </c>
      <c r="K429" s="285">
        <v>0.20701129177043892</v>
      </c>
      <c r="L429" s="224">
        <v>8.9753713865322188E-2</v>
      </c>
      <c r="M429" s="285">
        <v>3.2673915537827093E-2</v>
      </c>
      <c r="N429" s="224">
        <v>3.7627985772234258E-2</v>
      </c>
      <c r="O429" s="285">
        <v>4.6955676595055382E-2</v>
      </c>
      <c r="P429" s="224">
        <v>6.9451475084536416E-3</v>
      </c>
      <c r="Q429" s="285">
        <v>5.838243532373567E-3</v>
      </c>
      <c r="R429" s="224">
        <v>0</v>
      </c>
      <c r="S429" s="285">
        <v>0</v>
      </c>
      <c r="T429" s="224">
        <v>3.4557002180060879E-3</v>
      </c>
      <c r="U429" s="285">
        <v>5.5210210514237889E-3</v>
      </c>
      <c r="V429" s="224">
        <v>1.1406510485215409E-3</v>
      </c>
      <c r="W429" s="285">
        <v>4.2723793710895581E-3</v>
      </c>
      <c r="X429" s="224">
        <v>0.77827498464508205</v>
      </c>
      <c r="Y429" s="295">
        <v>1</v>
      </c>
    </row>
    <row r="430" spans="2:26" hidden="1" outlineLevel="1" x14ac:dyDescent="0.25">
      <c r="B430" s="43" t="s">
        <v>60</v>
      </c>
      <c r="C430" s="285">
        <v>0.15551672684258136</v>
      </c>
      <c r="D430" s="224">
        <v>2.6557293398173847E-2</v>
      </c>
      <c r="E430" s="285">
        <v>4.1896353107628556E-2</v>
      </c>
      <c r="F430" s="224">
        <v>0.17982418839828981</v>
      </c>
      <c r="G430" s="285">
        <v>6.528378033600582E-2</v>
      </c>
      <c r="H430" s="224">
        <v>0.24613624239425405</v>
      </c>
      <c r="I430" s="285">
        <v>0</v>
      </c>
      <c r="J430" s="224">
        <v>1.8949614590662037E-2</v>
      </c>
      <c r="K430" s="285">
        <v>0.23352636014318517</v>
      </c>
      <c r="L430" s="224">
        <v>9.0627246932574623E-2</v>
      </c>
      <c r="M430" s="285">
        <v>3.800746851395128E-2</v>
      </c>
      <c r="N430" s="224">
        <v>4.5352280370797027E-2</v>
      </c>
      <c r="O430" s="285">
        <v>5.9539364325862244E-2</v>
      </c>
      <c r="P430" s="224">
        <v>6.2082988642601453E-3</v>
      </c>
      <c r="Q430" s="285">
        <v>8.6591466101760429E-3</v>
      </c>
      <c r="R430" s="224">
        <v>0</v>
      </c>
      <c r="S430" s="285">
        <v>0</v>
      </c>
      <c r="T430" s="224">
        <v>3.8424963082656191E-3</v>
      </c>
      <c r="U430" s="285">
        <v>7.3680059995515799E-3</v>
      </c>
      <c r="V430" s="224">
        <v>2.59001260215087E-3</v>
      </c>
      <c r="W430" s="285">
        <v>2.1957121761517827E-3</v>
      </c>
      <c r="X430" s="224">
        <v>0.84448327315741867</v>
      </c>
      <c r="Y430" s="295">
        <v>1</v>
      </c>
    </row>
    <row r="431" spans="2:26" hidden="1" outlineLevel="1" x14ac:dyDescent="0.25">
      <c r="B431" s="43" t="s">
        <v>61</v>
      </c>
      <c r="C431" s="285">
        <v>0.13797735966456667</v>
      </c>
      <c r="D431" s="224">
        <v>2.5822143973301091E-2</v>
      </c>
      <c r="E431" s="285">
        <v>4.2402901809388459E-2</v>
      </c>
      <c r="F431" s="224">
        <v>0.19303678877740774</v>
      </c>
      <c r="G431" s="285">
        <v>4.5139257153766203E-2</v>
      </c>
      <c r="H431" s="224">
        <v>0.25564771015845406</v>
      </c>
      <c r="I431" s="285">
        <v>0</v>
      </c>
      <c r="J431" s="224">
        <v>2.2661547490260132E-2</v>
      </c>
      <c r="K431" s="285">
        <v>0.24159118709741284</v>
      </c>
      <c r="L431" s="224">
        <v>0.10066535151913682</v>
      </c>
      <c r="M431" s="285">
        <v>3.5869588273974927E-2</v>
      </c>
      <c r="N431" s="224">
        <v>4.4007947450664289E-2</v>
      </c>
      <c r="O431" s="285">
        <v>6.1048299853636807E-2</v>
      </c>
      <c r="P431" s="224">
        <v>6.7242220478119759E-3</v>
      </c>
      <c r="Q431" s="285">
        <v>1.1178754003775746E-2</v>
      </c>
      <c r="R431" s="224">
        <v>0</v>
      </c>
      <c r="S431" s="285">
        <v>0</v>
      </c>
      <c r="T431" s="224">
        <v>5.9818000551513477E-3</v>
      </c>
      <c r="U431" s="285">
        <v>6.9222012458548107E-3</v>
      </c>
      <c r="V431" s="224">
        <v>2.0929229507385331E-3</v>
      </c>
      <c r="W431" s="285">
        <v>2.0080747230058899E-3</v>
      </c>
      <c r="X431" s="224">
        <v>0.8620226403354333</v>
      </c>
      <c r="Y431" s="295">
        <v>1</v>
      </c>
    </row>
    <row r="432" spans="2:26" collapsed="1" x14ac:dyDescent="0.25">
      <c r="B432" s="145">
        <v>1983</v>
      </c>
      <c r="C432" s="233">
        <v>0.25656473268328467</v>
      </c>
      <c r="D432" s="233">
        <v>1.9814433652583736E-2</v>
      </c>
      <c r="E432" s="233">
        <v>3.563369903765589E-2</v>
      </c>
      <c r="F432" s="233">
        <v>0.16534511390724044</v>
      </c>
      <c r="G432" s="233">
        <v>5.1696388207790739E-2</v>
      </c>
      <c r="H432" s="233">
        <v>0.29697504939009545</v>
      </c>
      <c r="I432" s="233">
        <v>0</v>
      </c>
      <c r="J432" s="233">
        <v>2.5246523993646047E-2</v>
      </c>
      <c r="K432" s="233">
        <v>0.11752447852523241</v>
      </c>
      <c r="L432" s="233">
        <v>4.9521977362244118E-2</v>
      </c>
      <c r="M432" s="233">
        <v>1.8273843228521131E-2</v>
      </c>
      <c r="N432" s="233">
        <v>2.2359557270530434E-2</v>
      </c>
      <c r="O432" s="233">
        <v>2.7369100663936732E-2</v>
      </c>
      <c r="P432" s="233">
        <v>5.3822245522084965E-3</v>
      </c>
      <c r="Q432" s="233">
        <v>6.9825226971355382E-3</v>
      </c>
      <c r="R432" s="233">
        <v>0</v>
      </c>
      <c r="S432" s="233">
        <v>0</v>
      </c>
      <c r="T432" s="233">
        <v>5.6768263837264311E-3</v>
      </c>
      <c r="U432" s="233">
        <v>5.4891735467239161E-3</v>
      </c>
      <c r="V432" s="233">
        <v>1.9592005989143694E-3</v>
      </c>
      <c r="W432" s="233">
        <v>5.1079627135125136E-3</v>
      </c>
      <c r="X432" s="233">
        <v>0.74343526731671539</v>
      </c>
      <c r="Y432" s="233">
        <v>1</v>
      </c>
    </row>
    <row r="433" spans="2:26" hidden="1" outlineLevel="1" x14ac:dyDescent="0.25">
      <c r="B433" s="43" t="s">
        <v>49</v>
      </c>
      <c r="C433" s="285">
        <v>0.18229222664229652</v>
      </c>
      <c r="D433" s="224">
        <v>2.1257314881656351E-2</v>
      </c>
      <c r="E433" s="285">
        <v>2.5281459750871642E-2</v>
      </c>
      <c r="F433" s="224">
        <v>0.20549249696653202</v>
      </c>
      <c r="G433" s="285">
        <v>3.6370897138556527E-2</v>
      </c>
      <c r="H433" s="224">
        <v>0.2620148371142888</v>
      </c>
      <c r="I433" s="285">
        <v>0</v>
      </c>
      <c r="J433" s="224">
        <v>1.6949022378546084E-2</v>
      </c>
      <c r="K433" s="285">
        <v>0.22270262798163024</v>
      </c>
      <c r="L433" s="224">
        <v>9.0673813875620138E-2</v>
      </c>
      <c r="M433" s="285">
        <v>3.6117468167785341E-2</v>
      </c>
      <c r="N433" s="224">
        <v>4.2652863747369714E-2</v>
      </c>
      <c r="O433" s="285">
        <v>5.3258482190855057E-2</v>
      </c>
      <c r="P433" s="224">
        <v>6.9347382001935277E-3</v>
      </c>
      <c r="Q433" s="285">
        <v>5.9440613144515955E-3</v>
      </c>
      <c r="R433" s="224">
        <v>0</v>
      </c>
      <c r="S433" s="285">
        <v>0</v>
      </c>
      <c r="T433" s="224">
        <v>4.6999554579384706E-3</v>
      </c>
      <c r="U433" s="285">
        <v>4.2468551768627032E-3</v>
      </c>
      <c r="V433" s="224">
        <v>2.2885404027216736E-3</v>
      </c>
      <c r="W433" s="285">
        <v>3.0411476492543045E-3</v>
      </c>
      <c r="X433" s="224">
        <v>0.8177077733577035</v>
      </c>
      <c r="Y433" s="295">
        <v>1</v>
      </c>
    </row>
    <row r="434" spans="2:26" hidden="1" outlineLevel="1" x14ac:dyDescent="0.25">
      <c r="B434" s="43" t="s">
        <v>50</v>
      </c>
      <c r="C434" s="285">
        <v>0.18088953390476037</v>
      </c>
      <c r="D434" s="224">
        <v>1.5715580073285919E-2</v>
      </c>
      <c r="E434" s="285">
        <v>3.0244473487976778E-2</v>
      </c>
      <c r="F434" s="224">
        <v>0.21948892292149427</v>
      </c>
      <c r="G434" s="285">
        <v>3.4606348773623487E-2</v>
      </c>
      <c r="H434" s="224">
        <v>0.2799137246726589</v>
      </c>
      <c r="I434" s="285">
        <v>0</v>
      </c>
      <c r="J434" s="224">
        <v>1.5563235164412229E-2</v>
      </c>
      <c r="K434" s="285">
        <v>0.19783189140213442</v>
      </c>
      <c r="L434" s="224">
        <v>9.7492723526063002E-2</v>
      </c>
      <c r="M434" s="285">
        <v>2.3076244617814733E-2</v>
      </c>
      <c r="N434" s="224">
        <v>3.383660607615642E-2</v>
      </c>
      <c r="O434" s="285">
        <v>4.3426317182100278E-2</v>
      </c>
      <c r="P434" s="224">
        <v>5.6768523938196076E-3</v>
      </c>
      <c r="Q434" s="285">
        <v>7.2163377887537383E-3</v>
      </c>
      <c r="R434" s="224">
        <v>0</v>
      </c>
      <c r="S434" s="285">
        <v>0</v>
      </c>
      <c r="T434" s="224">
        <v>4.53827465381624E-3</v>
      </c>
      <c r="U434" s="285">
        <v>3.4317695262073332E-3</v>
      </c>
      <c r="V434" s="224">
        <v>2.1969739490205827E-3</v>
      </c>
      <c r="W434" s="285">
        <v>2.4375185419790407E-3</v>
      </c>
      <c r="X434" s="224">
        <v>0.81911046609523963</v>
      </c>
      <c r="Y434" s="295">
        <v>1</v>
      </c>
    </row>
    <row r="435" spans="2:26" hidden="1" outlineLevel="1" x14ac:dyDescent="0.25">
      <c r="B435" s="43" t="s">
        <v>51</v>
      </c>
      <c r="C435" s="285">
        <v>0.29547129362899444</v>
      </c>
      <c r="D435" s="224">
        <v>2.2199705232129698E-2</v>
      </c>
      <c r="E435" s="285">
        <v>3.216486902927581E-2</v>
      </c>
      <c r="F435" s="224">
        <v>0.14869029275808937</v>
      </c>
      <c r="G435" s="285">
        <v>6.0795873249815773E-2</v>
      </c>
      <c r="H435" s="224">
        <v>0.29176157298854427</v>
      </c>
      <c r="I435" s="285">
        <v>0</v>
      </c>
      <c r="J435" s="224">
        <v>1.8540229115026462E-2</v>
      </c>
      <c r="K435" s="285">
        <v>0.10147718898640049</v>
      </c>
      <c r="L435" s="224">
        <v>5.6031017619079519E-2</v>
      </c>
      <c r="M435" s="285">
        <v>1.1866081597105916E-2</v>
      </c>
      <c r="N435" s="224">
        <v>2.2442553761639981E-2</v>
      </c>
      <c r="O435" s="285">
        <v>1.1137536008575066E-2</v>
      </c>
      <c r="P435" s="224">
        <v>2.8471896563274602E-3</v>
      </c>
      <c r="Q435" s="285">
        <v>4.3377771822871308E-3</v>
      </c>
      <c r="R435" s="224">
        <v>0</v>
      </c>
      <c r="S435" s="285">
        <v>0</v>
      </c>
      <c r="T435" s="224">
        <v>5.2170563408588467E-3</v>
      </c>
      <c r="U435" s="285">
        <v>2.9393046157968781E-3</v>
      </c>
      <c r="V435" s="224">
        <v>7.6957861593086353E-3</v>
      </c>
      <c r="W435" s="285">
        <v>5.367789910899712E-3</v>
      </c>
      <c r="X435" s="224">
        <v>0.70452870637100551</v>
      </c>
      <c r="Y435" s="295">
        <v>1</v>
      </c>
    </row>
    <row r="436" spans="2:26" hidden="1" outlineLevel="1" x14ac:dyDescent="0.25">
      <c r="B436" s="43" t="s">
        <v>52</v>
      </c>
      <c r="C436" s="285">
        <v>0.3440123815051267</v>
      </c>
      <c r="D436" s="224">
        <v>1.4772683304314181E-2</v>
      </c>
      <c r="E436" s="285">
        <v>2.966918165989553E-2</v>
      </c>
      <c r="F436" s="224">
        <v>0.12920874443799574</v>
      </c>
      <c r="G436" s="285">
        <v>4.4480557167730701E-2</v>
      </c>
      <c r="H436" s="224">
        <v>0.38757980266976205</v>
      </c>
      <c r="I436" s="285">
        <v>0</v>
      </c>
      <c r="J436" s="224">
        <v>1.5461404526987813E-2</v>
      </c>
      <c r="K436" s="285">
        <v>5.502031340684852E-3</v>
      </c>
      <c r="L436" s="224">
        <v>4.3335267943509382E-4</v>
      </c>
      <c r="M436" s="285">
        <v>4.0239891661830143E-4</v>
      </c>
      <c r="N436" s="224">
        <v>4.5811568968852773E-3</v>
      </c>
      <c r="O436" s="285">
        <v>8.5122847746179139E-5</v>
      </c>
      <c r="P436" s="224">
        <v>2.3524859740762238E-3</v>
      </c>
      <c r="Q436" s="285">
        <v>3.3120526213967884E-3</v>
      </c>
      <c r="R436" s="224">
        <v>0</v>
      </c>
      <c r="S436" s="285">
        <v>0</v>
      </c>
      <c r="T436" s="224">
        <v>5.3859547301218806E-3</v>
      </c>
      <c r="U436" s="285">
        <v>2.824530857032308E-3</v>
      </c>
      <c r="V436" s="224">
        <v>4.1787579802669761E-3</v>
      </c>
      <c r="W436" s="285">
        <v>1.1073708647707486E-2</v>
      </c>
      <c r="X436" s="224">
        <v>0.6559876184948733</v>
      </c>
      <c r="Y436" s="295">
        <v>1</v>
      </c>
    </row>
    <row r="437" spans="2:26" hidden="1" outlineLevel="1" x14ac:dyDescent="0.25">
      <c r="B437" s="43" t="s">
        <v>53</v>
      </c>
      <c r="C437" s="285">
        <v>0.45324778780114972</v>
      </c>
      <c r="D437" s="224">
        <v>1.3901148979840822E-2</v>
      </c>
      <c r="E437" s="285">
        <v>4.1000136356133511E-2</v>
      </c>
      <c r="F437" s="224">
        <v>0.10149919980479542</v>
      </c>
      <c r="G437" s="285">
        <v>5.5575889364939249E-2</v>
      </c>
      <c r="H437" s="224">
        <v>0.27804450951263449</v>
      </c>
      <c r="I437" s="285">
        <v>0</v>
      </c>
      <c r="J437" s="224">
        <v>2.4680460166067418E-2</v>
      </c>
      <c r="K437" s="285">
        <v>7.3919377641900089E-4</v>
      </c>
      <c r="L437" s="224">
        <v>2.7988890563437896E-4</v>
      </c>
      <c r="M437" s="285">
        <v>2.1529915818029152E-4</v>
      </c>
      <c r="N437" s="224">
        <v>1.5788604933221378E-4</v>
      </c>
      <c r="O437" s="285">
        <v>8.6119663272116612E-5</v>
      </c>
      <c r="P437" s="224">
        <v>1.621920324958196E-3</v>
      </c>
      <c r="Q437" s="285">
        <v>2.8563021651918674E-3</v>
      </c>
      <c r="R437" s="224">
        <v>0</v>
      </c>
      <c r="S437" s="285">
        <v>0</v>
      </c>
      <c r="T437" s="224">
        <v>7.664650031218378E-3</v>
      </c>
      <c r="U437" s="285">
        <v>2.0238120868947404E-3</v>
      </c>
      <c r="V437" s="224">
        <v>5.3609490386892587E-3</v>
      </c>
      <c r="W437" s="285">
        <v>1.1647684457553771E-2</v>
      </c>
      <c r="X437" s="224">
        <v>0.54675221219885028</v>
      </c>
      <c r="Y437" s="295">
        <v>1</v>
      </c>
    </row>
    <row r="438" spans="2:26" hidden="1" outlineLevel="1" x14ac:dyDescent="0.25">
      <c r="B438" s="43" t="s">
        <v>54</v>
      </c>
      <c r="C438" s="285">
        <v>0.37397856579181832</v>
      </c>
      <c r="D438" s="224">
        <v>2.0441412315759997E-2</v>
      </c>
      <c r="E438" s="285">
        <v>5.4739539580310394E-2</v>
      </c>
      <c r="F438" s="224">
        <v>0.1386180620964115</v>
      </c>
      <c r="G438" s="285">
        <v>4.9088240035978246E-2</v>
      </c>
      <c r="H438" s="224">
        <v>0.32265865641626151</v>
      </c>
      <c r="I438" s="285">
        <v>0</v>
      </c>
      <c r="J438" s="224">
        <v>1.5630170811801541E-2</v>
      </c>
      <c r="K438" s="285">
        <v>9.5036869213994176E-4</v>
      </c>
      <c r="L438" s="224">
        <v>2.7153391203998338E-4</v>
      </c>
      <c r="M438" s="285">
        <v>3.3093195529872974E-4</v>
      </c>
      <c r="N438" s="224">
        <v>3.3941739004997919E-4</v>
      </c>
      <c r="O438" s="285">
        <v>8.4854347512494805E-6</v>
      </c>
      <c r="P438" s="224">
        <v>2.6813973813948357E-3</v>
      </c>
      <c r="Q438" s="285">
        <v>3.4790282480122868E-3</v>
      </c>
      <c r="R438" s="224">
        <v>0</v>
      </c>
      <c r="S438" s="285">
        <v>0</v>
      </c>
      <c r="T438" s="224">
        <v>6.1349693251533744E-3</v>
      </c>
      <c r="U438" s="285">
        <v>2.316523687091108E-3</v>
      </c>
      <c r="V438" s="224">
        <v>4.0899795501022499E-3</v>
      </c>
      <c r="W438" s="285">
        <v>4.717901721694711E-3</v>
      </c>
      <c r="X438" s="224">
        <v>0.62602143420818168</v>
      </c>
      <c r="Y438" s="295">
        <v>1</v>
      </c>
    </row>
    <row r="439" spans="2:26" hidden="1" outlineLevel="1" x14ac:dyDescent="0.25">
      <c r="B439" s="43" t="s">
        <v>55</v>
      </c>
      <c r="C439" s="285">
        <v>0.33909186810195213</v>
      </c>
      <c r="D439" s="224">
        <v>1.7014712054356333E-2</v>
      </c>
      <c r="E439" s="285">
        <v>3.8543994373801883E-2</v>
      </c>
      <c r="F439" s="224">
        <v>0.14968409351285744</v>
      </c>
      <c r="G439" s="285">
        <v>5.2609489672069784E-2</v>
      </c>
      <c r="H439" s="224">
        <v>0.35874953209541849</v>
      </c>
      <c r="I439" s="285">
        <v>0</v>
      </c>
      <c r="J439" s="224">
        <v>2.0031987658662188E-2</v>
      </c>
      <c r="K439" s="285">
        <v>1.3952063884572193E-3</v>
      </c>
      <c r="L439" s="224">
        <v>4.6506879615240644E-4</v>
      </c>
      <c r="M439" s="285">
        <v>4.0835308930455201E-4</v>
      </c>
      <c r="N439" s="224">
        <v>4.3103937204369379E-4</v>
      </c>
      <c r="O439" s="285">
        <v>9.0745130956567109E-5</v>
      </c>
      <c r="P439" s="224">
        <v>1.5766966503703535E-3</v>
      </c>
      <c r="Q439" s="285">
        <v>6.1706689050465635E-3</v>
      </c>
      <c r="R439" s="224">
        <v>0</v>
      </c>
      <c r="S439" s="285">
        <v>0</v>
      </c>
      <c r="T439" s="224">
        <v>5.0817273335677579E-3</v>
      </c>
      <c r="U439" s="285">
        <v>2.9265304733492896E-3</v>
      </c>
      <c r="V439" s="224">
        <v>3.4483149763495503E-3</v>
      </c>
      <c r="W439" s="285">
        <v>2.7790696355448679E-3</v>
      </c>
      <c r="X439" s="224">
        <v>0.66090813189804787</v>
      </c>
      <c r="Y439" s="295">
        <v>1</v>
      </c>
    </row>
    <row r="440" spans="2:26" hidden="1" outlineLevel="1" x14ac:dyDescent="0.25">
      <c r="B440" s="43" t="s">
        <v>56</v>
      </c>
      <c r="C440" s="285">
        <v>0.30417312917026657</v>
      </c>
      <c r="D440" s="224">
        <v>1.5437142827401709E-2</v>
      </c>
      <c r="E440" s="285">
        <v>2.9302465987279713E-2</v>
      </c>
      <c r="F440" s="224">
        <v>0.1909292472961579</v>
      </c>
      <c r="G440" s="285">
        <v>0.10468735361778758</v>
      </c>
      <c r="H440" s="224">
        <v>0.30838893688779706</v>
      </c>
      <c r="I440" s="285">
        <v>0</v>
      </c>
      <c r="J440" s="224">
        <v>2.1870153122300062E-2</v>
      </c>
      <c r="K440" s="285">
        <v>1.4052692391768244E-3</v>
      </c>
      <c r="L440" s="224">
        <v>6.3497350807249103E-4</v>
      </c>
      <c r="M440" s="285">
        <v>3.1228205315040545E-4</v>
      </c>
      <c r="N440" s="224">
        <v>4.0596666909552709E-4</v>
      </c>
      <c r="O440" s="285">
        <v>5.2047008858400909E-5</v>
      </c>
      <c r="P440" s="224">
        <v>3.3830555757960591E-3</v>
      </c>
      <c r="Q440" s="285">
        <v>5.2463384929268119E-3</v>
      </c>
      <c r="R440" s="224">
        <v>0</v>
      </c>
      <c r="S440" s="285">
        <v>0</v>
      </c>
      <c r="T440" s="224">
        <v>4.9236470380047258E-3</v>
      </c>
      <c r="U440" s="285">
        <v>4.4552239582791179E-3</v>
      </c>
      <c r="V440" s="224">
        <v>2.4982564252032436E-3</v>
      </c>
      <c r="W440" s="285">
        <v>2.7689008712669283E-3</v>
      </c>
      <c r="X440" s="224">
        <v>0.69582687082973338</v>
      </c>
      <c r="Y440" s="295">
        <v>1</v>
      </c>
    </row>
    <row r="441" spans="2:26" s="222" customFormat="1" ht="15" customHeight="1" collapsed="1" x14ac:dyDescent="0.25">
      <c r="B441" s="30" t="s">
        <v>186</v>
      </c>
      <c r="C441" s="296">
        <v>0.22008884096269524</v>
      </c>
      <c r="D441" s="296">
        <v>2.8889953915414705E-2</v>
      </c>
      <c r="E441" s="296">
        <v>3.7897193876985001E-2</v>
      </c>
      <c r="F441" s="296">
        <v>0.18127195230456208</v>
      </c>
      <c r="G441" s="296">
        <v>6.0672120490000953E-2</v>
      </c>
      <c r="H441" s="296">
        <v>0.24550858344815651</v>
      </c>
      <c r="I441" s="296">
        <v>0</v>
      </c>
      <c r="J441" s="296">
        <v>1.8071059457324609E-2</v>
      </c>
      <c r="K441" s="296">
        <v>0.17424610544206368</v>
      </c>
      <c r="L441" s="296">
        <v>8.3632317342403811E-2</v>
      </c>
      <c r="M441" s="296">
        <v>1.8150936446760878E-2</v>
      </c>
      <c r="N441" s="296">
        <v>3.4505750033836782E-2</v>
      </c>
      <c r="O441" s="296">
        <v>3.7957101619062197E-2</v>
      </c>
      <c r="P441" s="296">
        <v>8.3859744881770969E-3</v>
      </c>
      <c r="Q441" s="296">
        <v>6.9759237441007517E-3</v>
      </c>
      <c r="R441" s="296">
        <v>0</v>
      </c>
      <c r="S441" s="296">
        <v>0</v>
      </c>
      <c r="T441" s="296">
        <v>7.1489905545459994E-3</v>
      </c>
      <c r="U441" s="296">
        <v>4.6128961399444857E-3</v>
      </c>
      <c r="V441" s="296">
        <v>2.4429045935925341E-3</v>
      </c>
      <c r="W441" s="296">
        <v>2.8611493855018825E-3</v>
      </c>
      <c r="X441" s="296">
        <v>0.77991115903730479</v>
      </c>
      <c r="Y441" s="296">
        <v>1</v>
      </c>
      <c r="Z441"/>
    </row>
    <row r="442" spans="2:26" hidden="1" outlineLevel="1" x14ac:dyDescent="0.25">
      <c r="B442" s="43" t="s">
        <v>58</v>
      </c>
      <c r="C442" s="285">
        <v>0.30898087362706728</v>
      </c>
      <c r="D442" s="224">
        <v>2.150138871354627E-2</v>
      </c>
      <c r="E442" s="285">
        <v>3.2066658250220932E-2</v>
      </c>
      <c r="F442" s="224">
        <v>0.18580356015654589</v>
      </c>
      <c r="G442" s="285">
        <v>7.672642343138493E-2</v>
      </c>
      <c r="H442" s="224">
        <v>0.22347241509910365</v>
      </c>
      <c r="I442" s="285">
        <v>0</v>
      </c>
      <c r="J442" s="224">
        <v>1.8337331145057444E-2</v>
      </c>
      <c r="K442" s="285">
        <v>0.10212567857593738</v>
      </c>
      <c r="L442" s="224">
        <v>5.4743719227370279E-2</v>
      </c>
      <c r="M442" s="285">
        <v>8.7504734250725916E-3</v>
      </c>
      <c r="N442" s="224">
        <v>2.0049551824264614E-2</v>
      </c>
      <c r="O442" s="285">
        <v>1.8581934099229896E-2</v>
      </c>
      <c r="P442" s="224">
        <v>4.0004418634010854E-3</v>
      </c>
      <c r="Q442" s="285">
        <v>5.0656482767327355E-3</v>
      </c>
      <c r="R442" s="224">
        <v>0</v>
      </c>
      <c r="S442" s="285">
        <v>0</v>
      </c>
      <c r="T442" s="224">
        <v>4.4186340108572147E-3</v>
      </c>
      <c r="U442" s="285">
        <v>1.2072339351092034E-2</v>
      </c>
      <c r="V442" s="224">
        <v>2.0357278121449314E-3</v>
      </c>
      <c r="W442" s="285">
        <v>2.5564953919959602E-3</v>
      </c>
      <c r="X442" s="224">
        <v>0.69101912637293272</v>
      </c>
      <c r="Y442" s="295">
        <v>1</v>
      </c>
    </row>
    <row r="443" spans="2:26" hidden="1" outlineLevel="1" x14ac:dyDescent="0.25">
      <c r="B443" s="43" t="s">
        <v>59</v>
      </c>
      <c r="C443" s="285">
        <v>0.19029073193164997</v>
      </c>
      <c r="D443" s="224">
        <v>2.6234856214880073E-2</v>
      </c>
      <c r="E443" s="285">
        <v>3.4232499317361997E-2</v>
      </c>
      <c r="F443" s="224">
        <v>0.16999841915410374</v>
      </c>
      <c r="G443" s="285">
        <v>8.6436342210022568E-2</v>
      </c>
      <c r="H443" s="224">
        <v>0.23507178477501689</v>
      </c>
      <c r="I443" s="285">
        <v>0</v>
      </c>
      <c r="J443" s="224">
        <v>2.3439633243752065E-2</v>
      </c>
      <c r="K443" s="285">
        <v>0.20345486684966155</v>
      </c>
      <c r="L443" s="224">
        <v>9.5806446976991505E-2</v>
      </c>
      <c r="M443" s="285">
        <v>1.9925843956138712E-2</v>
      </c>
      <c r="N443" s="224">
        <v>4.3387034189385339E-2</v>
      </c>
      <c r="O443" s="285">
        <v>4.4335541727145995E-2</v>
      </c>
      <c r="P443" s="224">
        <v>7.0922495437103893E-3</v>
      </c>
      <c r="Q443" s="285">
        <v>5.9784717531580992E-3</v>
      </c>
      <c r="R443" s="224">
        <v>0</v>
      </c>
      <c r="S443" s="285">
        <v>0</v>
      </c>
      <c r="T443" s="224">
        <v>5.5832602790911569E-3</v>
      </c>
      <c r="U443" s="285">
        <v>6.6898524064785943E-3</v>
      </c>
      <c r="V443" s="224">
        <v>1.7389304858945432E-3</v>
      </c>
      <c r="W443" s="285">
        <v>2.6371383815012289E-3</v>
      </c>
      <c r="X443" s="224">
        <v>0.80970926806834997</v>
      </c>
      <c r="Y443" s="295">
        <v>1</v>
      </c>
    </row>
    <row r="444" spans="2:26" hidden="1" outlineLevel="1" x14ac:dyDescent="0.25">
      <c r="B444" s="43" t="s">
        <v>60</v>
      </c>
      <c r="C444" s="285">
        <v>0.17818673745469396</v>
      </c>
      <c r="D444" s="224">
        <v>3.4117787193492947E-2</v>
      </c>
      <c r="E444" s="285">
        <v>3.8431432606735073E-2</v>
      </c>
      <c r="F444" s="224">
        <v>0.17744652611159323</v>
      </c>
      <c r="G444" s="285">
        <v>8.1959262851600392E-2</v>
      </c>
      <c r="H444" s="224">
        <v>0.22811271632038388</v>
      </c>
      <c r="I444" s="285">
        <v>0</v>
      </c>
      <c r="J444" s="224">
        <v>1.5731618084979665E-2</v>
      </c>
      <c r="K444" s="285">
        <v>0.21626933483077238</v>
      </c>
      <c r="L444" s="224">
        <v>9.54277060254905E-2</v>
      </c>
      <c r="M444" s="285">
        <v>2.4095155444382052E-2</v>
      </c>
      <c r="N444" s="224">
        <v>4.7024690727789406E-2</v>
      </c>
      <c r="O444" s="285">
        <v>4.9721782633110417E-2</v>
      </c>
      <c r="P444" s="224">
        <v>7.2489662565725661E-3</v>
      </c>
      <c r="Q444" s="285">
        <v>7.7254241325914203E-3</v>
      </c>
      <c r="R444" s="224">
        <v>0</v>
      </c>
      <c r="S444" s="285">
        <v>0</v>
      </c>
      <c r="T444" s="224">
        <v>6.1769360355301449E-3</v>
      </c>
      <c r="U444" s="285">
        <v>3.5904504228563652E-3</v>
      </c>
      <c r="V444" s="224">
        <v>1.9058315040754166E-3</v>
      </c>
      <c r="W444" s="285">
        <v>2.007929620365171E-3</v>
      </c>
      <c r="X444" s="224">
        <v>0.82181326254530607</v>
      </c>
      <c r="Y444" s="295">
        <v>1</v>
      </c>
    </row>
    <row r="445" spans="2:26" hidden="1" outlineLevel="1" x14ac:dyDescent="0.25">
      <c r="B445" s="43" t="s">
        <v>61</v>
      </c>
      <c r="C445" s="285">
        <v>0.14292364990689013</v>
      </c>
      <c r="D445" s="224">
        <v>3.3244802637604175E-2</v>
      </c>
      <c r="E445" s="285">
        <v>4.0518057209146134E-2</v>
      </c>
      <c r="F445" s="224">
        <v>0.19241688799340598</v>
      </c>
      <c r="G445" s="285">
        <v>4.9241383521079464E-2</v>
      </c>
      <c r="H445" s="224">
        <v>0.24842018499862625</v>
      </c>
      <c r="I445" s="285">
        <v>0</v>
      </c>
      <c r="J445" s="224">
        <v>1.6874255884238482E-2</v>
      </c>
      <c r="K445" s="285">
        <v>0.24158958390573007</v>
      </c>
      <c r="L445" s="224">
        <v>0.10936593705162255</v>
      </c>
      <c r="M445" s="285">
        <v>2.7925328937326372E-2</v>
      </c>
      <c r="N445" s="224">
        <v>4.3067130689623589E-2</v>
      </c>
      <c r="O445" s="285">
        <v>6.1231187227157556E-2</v>
      </c>
      <c r="P445" s="224">
        <v>7.6395884849039903E-3</v>
      </c>
      <c r="Q445" s="285">
        <v>9.7383765302072843E-3</v>
      </c>
      <c r="R445" s="224">
        <v>0</v>
      </c>
      <c r="S445" s="285">
        <v>0</v>
      </c>
      <c r="T445" s="224">
        <v>8.57831913789419E-3</v>
      </c>
      <c r="U445" s="285">
        <v>2.3506426107396893E-3</v>
      </c>
      <c r="V445" s="224">
        <v>2.3277467411545625E-3</v>
      </c>
      <c r="W445" s="285">
        <v>3.0451506548218703E-3</v>
      </c>
      <c r="X445" s="224">
        <v>0.8570763500931099</v>
      </c>
      <c r="Y445" s="295">
        <v>1</v>
      </c>
    </row>
    <row r="446" spans="2:26" collapsed="1" x14ac:dyDescent="0.25">
      <c r="B446" s="145">
        <v>1982</v>
      </c>
      <c r="C446" s="233">
        <v>0.27249337422539421</v>
      </c>
      <c r="D446" s="233">
        <v>2.1486832043808225E-2</v>
      </c>
      <c r="E446" s="233">
        <v>3.5472218339486328E-2</v>
      </c>
      <c r="F446" s="233">
        <v>0.16710107629438994</v>
      </c>
      <c r="G446" s="233">
        <v>6.0380197498787216E-2</v>
      </c>
      <c r="H446" s="233">
        <v>0.28255262934306852</v>
      </c>
      <c r="I446" s="233">
        <v>0</v>
      </c>
      <c r="J446" s="233">
        <v>1.8605613613876991E-2</v>
      </c>
      <c r="K446" s="233">
        <v>0.11326511594762965</v>
      </c>
      <c r="L446" s="233">
        <v>5.2556027878957308E-2</v>
      </c>
      <c r="M446" s="233">
        <v>1.3400920345444729E-2</v>
      </c>
      <c r="N446" s="233">
        <v>2.2566004226243823E-2</v>
      </c>
      <c r="O446" s="233">
        <v>2.4742163496983799E-2</v>
      </c>
      <c r="P446" s="233">
        <v>4.5277268454186918E-3</v>
      </c>
      <c r="Q446" s="233">
        <v>5.5733247821785166E-3</v>
      </c>
      <c r="R446" s="233">
        <v>0</v>
      </c>
      <c r="S446" s="233">
        <v>0</v>
      </c>
      <c r="T446" s="233">
        <v>5.7528442182408195E-3</v>
      </c>
      <c r="U446" s="233">
        <v>4.1995214642208175E-3</v>
      </c>
      <c r="V446" s="233">
        <v>3.3115169255309527E-3</v>
      </c>
      <c r="W446" s="233">
        <v>4.6510608091256166E-3</v>
      </c>
      <c r="X446" s="233">
        <v>0.72750662577460579</v>
      </c>
      <c r="Y446" s="233">
        <v>1</v>
      </c>
    </row>
    <row r="447" spans="2:26" hidden="1" outlineLevel="1" x14ac:dyDescent="0.25">
      <c r="B447" s="43" t="s">
        <v>49</v>
      </c>
      <c r="C447" s="285">
        <v>0.19372601368262973</v>
      </c>
      <c r="D447" s="224">
        <v>2.1585789481668005E-2</v>
      </c>
      <c r="E447" s="285">
        <v>4.0843104834428046E-2</v>
      </c>
      <c r="F447" s="224">
        <v>0.20590689137326881</v>
      </c>
      <c r="G447" s="285">
        <v>4.134368884911184E-2</v>
      </c>
      <c r="H447" s="224">
        <v>0.24150144865980008</v>
      </c>
      <c r="I447" s="285">
        <v>0</v>
      </c>
      <c r="J447" s="224">
        <v>1.959862263549899E-2</v>
      </c>
      <c r="K447" s="285">
        <v>0.19831470048389788</v>
      </c>
      <c r="L447" s="224">
        <v>9.4708978656917922E-2</v>
      </c>
      <c r="M447" s="285">
        <v>2.2275988653429002E-2</v>
      </c>
      <c r="N447" s="224">
        <v>3.7172155393413529E-2</v>
      </c>
      <c r="O447" s="285">
        <v>4.415757778013743E-2</v>
      </c>
      <c r="P447" s="224">
        <v>1.196850871471262E-2</v>
      </c>
      <c r="Q447" s="285">
        <v>7.5011756139738784E-3</v>
      </c>
      <c r="R447" s="224">
        <v>0</v>
      </c>
      <c r="S447" s="285">
        <v>0</v>
      </c>
      <c r="T447" s="224">
        <v>8.6161127375877916E-3</v>
      </c>
      <c r="U447" s="285">
        <v>2.5711815299667793E-3</v>
      </c>
      <c r="V447" s="224">
        <v>2.4270740105881102E-3</v>
      </c>
      <c r="W447" s="285">
        <v>3.1400270011983679E-3</v>
      </c>
      <c r="X447" s="224">
        <v>0.80627398631737024</v>
      </c>
      <c r="Y447" s="295">
        <v>1</v>
      </c>
    </row>
    <row r="448" spans="2:26" hidden="1" outlineLevel="1" x14ac:dyDescent="0.25">
      <c r="B448" s="43" t="s">
        <v>50</v>
      </c>
      <c r="C448" s="285">
        <v>0.21092125210448931</v>
      </c>
      <c r="D448" s="224">
        <v>2.1467695612758728E-2</v>
      </c>
      <c r="E448" s="285">
        <v>4.7163415024339704E-2</v>
      </c>
      <c r="F448" s="224">
        <v>0.19407010139639055</v>
      </c>
      <c r="G448" s="285">
        <v>3.4951663403597247E-2</v>
      </c>
      <c r="H448" s="224">
        <v>0.25764281959669988</v>
      </c>
      <c r="I448" s="285">
        <v>0</v>
      </c>
      <c r="J448" s="224">
        <v>1.3773454104992115E-2</v>
      </c>
      <c r="K448" s="285">
        <v>0.17945104253163399</v>
      </c>
      <c r="L448" s="224">
        <v>8.9298909855485387E-2</v>
      </c>
      <c r="M448" s="285">
        <v>1.4824746509023594E-2</v>
      </c>
      <c r="N448" s="224">
        <v>3.8920673131861018E-2</v>
      </c>
      <c r="O448" s="285">
        <v>3.6406713035264007E-2</v>
      </c>
      <c r="P448" s="224">
        <v>1.634074062788058E-2</v>
      </c>
      <c r="Q448" s="285">
        <v>8.4789017803408324E-3</v>
      </c>
      <c r="R448" s="224">
        <v>0</v>
      </c>
      <c r="S448" s="285">
        <v>0</v>
      </c>
      <c r="T448" s="224">
        <v>6.5058240075571167E-3</v>
      </c>
      <c r="U448" s="285">
        <v>2.5977587664835792E-3</v>
      </c>
      <c r="V448" s="224">
        <v>2.5139600965970121E-3</v>
      </c>
      <c r="W448" s="285">
        <v>3.481453830741923E-3</v>
      </c>
      <c r="X448" s="224">
        <v>0.78907874789551069</v>
      </c>
      <c r="Y448" s="295">
        <v>1</v>
      </c>
    </row>
    <row r="449" spans="2:26" hidden="1" outlineLevel="1" x14ac:dyDescent="0.25">
      <c r="B449" s="43" t="s">
        <v>51</v>
      </c>
      <c r="C449" s="285">
        <v>0.32182636157306821</v>
      </c>
      <c r="D449" s="224">
        <v>4.5513654096228866E-2</v>
      </c>
      <c r="E449" s="285">
        <v>3.1742441987254559E-2</v>
      </c>
      <c r="F449" s="224">
        <v>0.14133867489439378</v>
      </c>
      <c r="G449" s="285">
        <v>5.5020232777907907E-2</v>
      </c>
      <c r="H449" s="224">
        <v>0.28463197344296459</v>
      </c>
      <c r="I449" s="285">
        <v>0</v>
      </c>
      <c r="J449" s="224">
        <v>1.8181230766745552E-2</v>
      </c>
      <c r="K449" s="285">
        <v>7.2926846998198833E-2</v>
      </c>
      <c r="L449" s="224">
        <v>4.328441389559725E-2</v>
      </c>
      <c r="M449" s="285">
        <v>8.9250377597751372E-3</v>
      </c>
      <c r="N449" s="224">
        <v>1.085543054220614E-2</v>
      </c>
      <c r="O449" s="285">
        <v>9.8619648006203105E-3</v>
      </c>
      <c r="P449" s="224">
        <v>3.9496320945973237E-3</v>
      </c>
      <c r="Q449" s="285">
        <v>4.2646334272952689E-3</v>
      </c>
      <c r="R449" s="224">
        <v>0</v>
      </c>
      <c r="S449" s="285">
        <v>0</v>
      </c>
      <c r="T449" s="224">
        <v>1.0233504834058913E-2</v>
      </c>
      <c r="U449" s="285">
        <v>2.3180867303669362E-3</v>
      </c>
      <c r="V449" s="224">
        <v>4.2242486410519432E-3</v>
      </c>
      <c r="W449" s="285">
        <v>3.0853976689901382E-3</v>
      </c>
      <c r="X449" s="224">
        <v>0.67817363842693179</v>
      </c>
      <c r="Y449" s="295">
        <v>1</v>
      </c>
    </row>
    <row r="450" spans="2:26" hidden="1" outlineLevel="1" x14ac:dyDescent="0.25">
      <c r="B450" s="43" t="s">
        <v>52</v>
      </c>
      <c r="C450" s="285">
        <v>0.44018495239937061</v>
      </c>
      <c r="D450" s="224">
        <v>2.6310006241264429E-2</v>
      </c>
      <c r="E450" s="285">
        <v>3.0942606738807478E-2</v>
      </c>
      <c r="F450" s="224">
        <v>0.1157534788456298</v>
      </c>
      <c r="G450" s="285">
        <v>5.5758225722799953E-2</v>
      </c>
      <c r="H450" s="224">
        <v>0.28845190270659904</v>
      </c>
      <c r="I450" s="285">
        <v>0</v>
      </c>
      <c r="J450" s="224">
        <v>1.4671366661099342E-2</v>
      </c>
      <c r="K450" s="285">
        <v>1.5119682838280928E-3</v>
      </c>
      <c r="L450" s="224">
        <v>5.7138336307456994E-4</v>
      </c>
      <c r="M450" s="285">
        <v>1.3185769917105461E-4</v>
      </c>
      <c r="N450" s="224">
        <v>6.680790091333433E-4</v>
      </c>
      <c r="O450" s="285">
        <v>1.4064821244912491E-4</v>
      </c>
      <c r="P450" s="224">
        <v>2.2152093460737171E-3</v>
      </c>
      <c r="Q450" s="285">
        <v>4.3337230460886609E-3</v>
      </c>
      <c r="R450" s="224">
        <v>0</v>
      </c>
      <c r="S450" s="285">
        <v>0</v>
      </c>
      <c r="T450" s="224">
        <v>8.8872089241290794E-3</v>
      </c>
      <c r="U450" s="285">
        <v>1.889960354785116E-3</v>
      </c>
      <c r="V450" s="224">
        <v>4.9842210286658636E-3</v>
      </c>
      <c r="W450" s="285">
        <v>3.6304819838430366E-3</v>
      </c>
      <c r="X450" s="224">
        <v>0.55981504760062939</v>
      </c>
      <c r="Y450" s="295">
        <v>1</v>
      </c>
    </row>
    <row r="451" spans="2:26" hidden="1" outlineLevel="1" x14ac:dyDescent="0.25">
      <c r="B451" s="43" t="s">
        <v>53</v>
      </c>
      <c r="C451" s="285">
        <v>0.5114871361557064</v>
      </c>
      <c r="D451" s="224">
        <v>1.9587133242038403E-2</v>
      </c>
      <c r="E451" s="285">
        <v>3.5910958305410683E-2</v>
      </c>
      <c r="F451" s="224">
        <v>8.010401794819498E-2</v>
      </c>
      <c r="G451" s="285">
        <v>6.031292794498995E-2</v>
      </c>
      <c r="H451" s="224">
        <v>0.24702077445295884</v>
      </c>
      <c r="I451" s="285">
        <v>0</v>
      </c>
      <c r="J451" s="224">
        <v>2.0599632877829899E-2</v>
      </c>
      <c r="K451" s="285">
        <v>1.0197838058331635E-3</v>
      </c>
      <c r="L451" s="224">
        <v>3.9334518224993446E-4</v>
      </c>
      <c r="M451" s="285">
        <v>2.4037761137495994E-4</v>
      </c>
      <c r="N451" s="224">
        <v>2.5494595145829086E-4</v>
      </c>
      <c r="O451" s="285">
        <v>1.3111506074997814E-4</v>
      </c>
      <c r="P451" s="224">
        <v>1.8428950205413596E-3</v>
      </c>
      <c r="Q451" s="285">
        <v>3.2196031584161302E-3</v>
      </c>
      <c r="R451" s="224">
        <v>0</v>
      </c>
      <c r="S451" s="285">
        <v>0</v>
      </c>
      <c r="T451" s="224">
        <v>7.5099793129570821E-3</v>
      </c>
      <c r="U451" s="285">
        <v>4.6691529967075552E-3</v>
      </c>
      <c r="V451" s="224">
        <v>2.9209521867078463E-3</v>
      </c>
      <c r="W451" s="285">
        <v>3.5910958305410681E-3</v>
      </c>
      <c r="X451" s="224">
        <v>0.4885128638442936</v>
      </c>
      <c r="Y451" s="295">
        <v>1</v>
      </c>
    </row>
    <row r="452" spans="2:26" hidden="1" outlineLevel="1" x14ac:dyDescent="0.25">
      <c r="B452" s="43" t="s">
        <v>54</v>
      </c>
      <c r="C452" s="285">
        <v>0.43010685994789916</v>
      </c>
      <c r="D452" s="224">
        <v>2.7725105885271759E-2</v>
      </c>
      <c r="E452" s="285">
        <v>6.0297010402452639E-2</v>
      </c>
      <c r="F452" s="224">
        <v>0.10640805259706888</v>
      </c>
      <c r="G452" s="285">
        <v>5.4466674936646052E-2</v>
      </c>
      <c r="H452" s="224">
        <v>0.28553580605716916</v>
      </c>
      <c r="I452" s="285">
        <v>0</v>
      </c>
      <c r="J452" s="224">
        <v>1.0420174023994755E-2</v>
      </c>
      <c r="K452" s="285">
        <v>2.1531482039376915E-3</v>
      </c>
      <c r="L452" s="224">
        <v>1.2050541388293253E-3</v>
      </c>
      <c r="M452" s="285">
        <v>4.4303460986372254E-4</v>
      </c>
      <c r="N452" s="224">
        <v>3.7214907228552696E-4</v>
      </c>
      <c r="O452" s="285">
        <v>1.3291038295911676E-4</v>
      </c>
      <c r="P452" s="224">
        <v>1.8430239770330858E-3</v>
      </c>
      <c r="Q452" s="285">
        <v>4.4657888674263235E-3</v>
      </c>
      <c r="R452" s="224">
        <v>0</v>
      </c>
      <c r="S452" s="285">
        <v>0</v>
      </c>
      <c r="T452" s="224">
        <v>4.8379379397118505E-3</v>
      </c>
      <c r="U452" s="285">
        <v>4.306296407875383E-3</v>
      </c>
      <c r="V452" s="224">
        <v>4.1999681015080902E-3</v>
      </c>
      <c r="W452" s="285">
        <v>2.4987151996313951E-3</v>
      </c>
      <c r="X452" s="224">
        <v>0.5698931400521009</v>
      </c>
      <c r="Y452" s="295">
        <v>1</v>
      </c>
    </row>
    <row r="453" spans="2:26" hidden="1" outlineLevel="1" x14ac:dyDescent="0.25">
      <c r="B453" s="43" t="s">
        <v>55</v>
      </c>
      <c r="C453" s="285">
        <v>0.42504496828552496</v>
      </c>
      <c r="D453" s="224">
        <v>2.3892360124964498E-2</v>
      </c>
      <c r="E453" s="285">
        <v>3.3122692416927009E-2</v>
      </c>
      <c r="F453" s="224">
        <v>0.11810091829972545</v>
      </c>
      <c r="G453" s="285">
        <v>4.6009656347628512E-2</v>
      </c>
      <c r="H453" s="224">
        <v>0.31438748461611282</v>
      </c>
      <c r="I453" s="285">
        <v>0</v>
      </c>
      <c r="J453" s="224">
        <v>1.6117580232888385E-2</v>
      </c>
      <c r="K453" s="285">
        <v>2.0945754047145696E-3</v>
      </c>
      <c r="L453" s="224">
        <v>1.0058695446369403E-3</v>
      </c>
      <c r="M453" s="285">
        <v>4.9701789264413514E-4</v>
      </c>
      <c r="N453" s="224">
        <v>4.6151661459812552E-4</v>
      </c>
      <c r="O453" s="285">
        <v>1.3017135283536875E-4</v>
      </c>
      <c r="P453" s="224">
        <v>2.2010792388525986E-3</v>
      </c>
      <c r="Q453" s="285">
        <v>3.9406418631070719E-3</v>
      </c>
      <c r="R453" s="224">
        <v>0</v>
      </c>
      <c r="S453" s="285">
        <v>0</v>
      </c>
      <c r="T453" s="224">
        <v>5.6092019312695253E-3</v>
      </c>
      <c r="U453" s="285">
        <v>2.1182429234119097E-3</v>
      </c>
      <c r="V453" s="224">
        <v>3.9643093818044119E-3</v>
      </c>
      <c r="W453" s="285">
        <v>3.0649436713055004E-3</v>
      </c>
      <c r="X453" s="224">
        <v>0.57495503171447504</v>
      </c>
      <c r="Y453" s="295">
        <v>1</v>
      </c>
    </row>
    <row r="454" spans="2:26" hidden="1" outlineLevel="1" x14ac:dyDescent="0.25">
      <c r="B454" s="43" t="s">
        <v>56</v>
      </c>
      <c r="C454" s="285">
        <v>0.34223909106695444</v>
      </c>
      <c r="D454" s="224">
        <v>2.4596264047034307E-2</v>
      </c>
      <c r="E454" s="285">
        <v>2.9346828409119098E-2</v>
      </c>
      <c r="F454" s="224">
        <v>0.17409640048621963</v>
      </c>
      <c r="G454" s="285">
        <v>8.5001612463099396E-2</v>
      </c>
      <c r="H454" s="224">
        <v>0.29808240926794177</v>
      </c>
      <c r="I454" s="285">
        <v>0</v>
      </c>
      <c r="J454" s="224">
        <v>1.5963384684081268E-2</v>
      </c>
      <c r="K454" s="285">
        <v>4.2172111830517727E-3</v>
      </c>
      <c r="L454" s="224">
        <v>1.2403562303093449E-3</v>
      </c>
      <c r="M454" s="285">
        <v>1.5628488501897744E-3</v>
      </c>
      <c r="N454" s="224">
        <v>7.5661730048870034E-4</v>
      </c>
      <c r="O454" s="285">
        <v>6.5738880206395276E-4</v>
      </c>
      <c r="P454" s="224">
        <v>4.6389323013569499E-3</v>
      </c>
      <c r="Q454" s="285">
        <v>5.2963211034209026E-3</v>
      </c>
      <c r="R454" s="224">
        <v>0</v>
      </c>
      <c r="S454" s="285">
        <v>0</v>
      </c>
      <c r="T454" s="224">
        <v>5.2839175411178094E-3</v>
      </c>
      <c r="U454" s="285">
        <v>3.0884870134702687E-3</v>
      </c>
      <c r="V454" s="224">
        <v>3.2125226365012031E-3</v>
      </c>
      <c r="W454" s="285">
        <v>3.7954900647465951E-3</v>
      </c>
      <c r="X454" s="224">
        <v>0.65776090893304562</v>
      </c>
      <c r="Y454" s="295">
        <v>1</v>
      </c>
    </row>
    <row r="455" spans="2:26" s="222" customFormat="1" ht="15" customHeight="1" collapsed="1" x14ac:dyDescent="0.25">
      <c r="B455" s="30" t="s">
        <v>187</v>
      </c>
      <c r="C455" s="296">
        <v>0.26249590726855521</v>
      </c>
      <c r="D455" s="296">
        <v>3.0516492518962424E-2</v>
      </c>
      <c r="E455" s="296">
        <v>3.7024105339095538E-2</v>
      </c>
      <c r="F455" s="296">
        <v>0.17591884368279259</v>
      </c>
      <c r="G455" s="296">
        <v>4.9084247093651202E-2</v>
      </c>
      <c r="H455" s="296">
        <v>0.23017521645624481</v>
      </c>
      <c r="I455" s="296">
        <v>0</v>
      </c>
      <c r="J455" s="296">
        <v>1.3167386942114851E-2</v>
      </c>
      <c r="K455" s="296">
        <v>0.17007150222603834</v>
      </c>
      <c r="L455" s="296">
        <v>8.2289375472956727E-2</v>
      </c>
      <c r="M455" s="296">
        <v>1.4206702977063043E-2</v>
      </c>
      <c r="N455" s="296">
        <v>3.4418343044937849E-2</v>
      </c>
      <c r="O455" s="296">
        <v>3.9157080731080714E-2</v>
      </c>
      <c r="P455" s="296">
        <v>4.4738139909599886E-3</v>
      </c>
      <c r="Q455" s="296">
        <v>8.7968252631235727E-3</v>
      </c>
      <c r="R455" s="296">
        <v>0</v>
      </c>
      <c r="S455" s="296">
        <v>0</v>
      </c>
      <c r="T455" s="296">
        <v>8.5617903950895372E-3</v>
      </c>
      <c r="U455" s="296">
        <v>2.3354042667659337E-3</v>
      </c>
      <c r="V455" s="296">
        <v>3.1138723556879116E-3</v>
      </c>
      <c r="W455" s="296">
        <v>3.3176598135208901E-3</v>
      </c>
      <c r="X455" s="296">
        <v>0.73750409273144479</v>
      </c>
      <c r="Y455" s="296">
        <v>1</v>
      </c>
      <c r="Z455"/>
    </row>
    <row r="456" spans="2:26" hidden="1" outlineLevel="1" x14ac:dyDescent="0.25">
      <c r="B456" s="43" t="s">
        <v>58</v>
      </c>
      <c r="C456" s="285">
        <v>0.37911131710815138</v>
      </c>
      <c r="D456" s="224">
        <v>2.3244628287086025E-2</v>
      </c>
      <c r="E456" s="285">
        <v>3.3161636743653203E-2</v>
      </c>
      <c r="F456" s="224">
        <v>0.16415534897550482</v>
      </c>
      <c r="G456" s="285">
        <v>6.1058688751104075E-2</v>
      </c>
      <c r="H456" s="224">
        <v>0.18903532169061382</v>
      </c>
      <c r="I456" s="285">
        <v>0</v>
      </c>
      <c r="J456" s="224">
        <v>1.2593026611513874E-2</v>
      </c>
      <c r="K456" s="285">
        <v>0.11421175524053555</v>
      </c>
      <c r="L456" s="224">
        <v>6.2003165746967619E-2</v>
      </c>
      <c r="M456" s="285">
        <v>8.9550411459654224E-3</v>
      </c>
      <c r="N456" s="224">
        <v>2.6121785061522181E-2</v>
      </c>
      <c r="O456" s="285">
        <v>1.7131763286080334E-2</v>
      </c>
      <c r="P456" s="224">
        <v>3.3931210592134603E-3</v>
      </c>
      <c r="Q456" s="285">
        <v>7.0398516821310198E-3</v>
      </c>
      <c r="R456" s="224">
        <v>0</v>
      </c>
      <c r="S456" s="285">
        <v>0</v>
      </c>
      <c r="T456" s="224">
        <v>5.0809364314510844E-3</v>
      </c>
      <c r="U456" s="285">
        <v>2.0026410375254705E-3</v>
      </c>
      <c r="V456" s="224">
        <v>2.4049182765043856E-3</v>
      </c>
      <c r="W456" s="285">
        <v>3.0695502365565069E-3</v>
      </c>
      <c r="X456" s="224">
        <v>0.62088868289184862</v>
      </c>
      <c r="Y456" s="295">
        <v>1</v>
      </c>
    </row>
    <row r="457" spans="2:26" hidden="1" outlineLevel="1" x14ac:dyDescent="0.25">
      <c r="B457" s="43" t="s">
        <v>59</v>
      </c>
      <c r="C457" s="285">
        <v>0.23623626300168454</v>
      </c>
      <c r="D457" s="224">
        <v>3.2291415991514923E-2</v>
      </c>
      <c r="E457" s="285">
        <v>3.6328957102239809E-2</v>
      </c>
      <c r="F457" s="224">
        <v>0.16418442560852786</v>
      </c>
      <c r="G457" s="285">
        <v>7.5928946406766673E-2</v>
      </c>
      <c r="H457" s="224">
        <v>0.22130716507571505</v>
      </c>
      <c r="I457" s="285">
        <v>0</v>
      </c>
      <c r="J457" s="224">
        <v>1.0873731026676292E-2</v>
      </c>
      <c r="K457" s="285">
        <v>0.19406044724903518</v>
      </c>
      <c r="L457" s="224">
        <v>9.3781473657940942E-2</v>
      </c>
      <c r="M457" s="285">
        <v>1.712166991987308E-2</v>
      </c>
      <c r="N457" s="224">
        <v>3.7211333636371739E-2</v>
      </c>
      <c r="O457" s="285">
        <v>4.5945970034849418E-2</v>
      </c>
      <c r="P457" s="224">
        <v>4.919917644856814E-3</v>
      </c>
      <c r="Q457" s="285">
        <v>8.288991684269633E-3</v>
      </c>
      <c r="R457" s="224">
        <v>0</v>
      </c>
      <c r="S457" s="285">
        <v>0</v>
      </c>
      <c r="T457" s="224">
        <v>6.0607681132294087E-3</v>
      </c>
      <c r="U457" s="285">
        <v>2.7808230166581995E-3</v>
      </c>
      <c r="V457" s="224">
        <v>2.2014848881877413E-3</v>
      </c>
      <c r="W457" s="285">
        <v>2.7540843338057165E-3</v>
      </c>
      <c r="X457" s="224">
        <v>0.76376373699831546</v>
      </c>
      <c r="Y457" s="295">
        <v>1</v>
      </c>
    </row>
    <row r="458" spans="2:26" hidden="1" outlineLevel="1" x14ac:dyDescent="0.25">
      <c r="B458" s="43" t="s">
        <v>60</v>
      </c>
      <c r="C458" s="285">
        <v>0.21256600988018851</v>
      </c>
      <c r="D458" s="224">
        <v>3.7760490602464371E-2</v>
      </c>
      <c r="E458" s="285">
        <v>4.2975034542804685E-2</v>
      </c>
      <c r="F458" s="224">
        <v>0.16443321408967879</v>
      </c>
      <c r="G458" s="285">
        <v>6.3975167035754163E-2</v>
      </c>
      <c r="H458" s="224">
        <v>0.23587530520697292</v>
      </c>
      <c r="I458" s="285">
        <v>0</v>
      </c>
      <c r="J458" s="224">
        <v>1.3116801998750781E-2</v>
      </c>
      <c r="K458" s="285">
        <v>0.1951810421516855</v>
      </c>
      <c r="L458" s="224">
        <v>9.265042681657297E-2</v>
      </c>
      <c r="M458" s="285">
        <v>1.3287150076656635E-2</v>
      </c>
      <c r="N458" s="224">
        <v>3.8091722976170195E-2</v>
      </c>
      <c r="O458" s="285">
        <v>5.1151742282285695E-2</v>
      </c>
      <c r="P458" s="224">
        <v>5.1766888119167947E-3</v>
      </c>
      <c r="Q458" s="285">
        <v>1.1015842371245244E-2</v>
      </c>
      <c r="R458" s="224">
        <v>0</v>
      </c>
      <c r="S458" s="285">
        <v>0</v>
      </c>
      <c r="T458" s="224">
        <v>7.9306494047281049E-3</v>
      </c>
      <c r="U458" s="285">
        <v>2.2807714875172714E-3</v>
      </c>
      <c r="V458" s="224">
        <v>4.1167452160581451E-3</v>
      </c>
      <c r="W458" s="285">
        <v>2.8202070675524766E-3</v>
      </c>
      <c r="X458" s="224">
        <v>0.78743399011981152</v>
      </c>
      <c r="Y458" s="295">
        <v>1</v>
      </c>
    </row>
    <row r="459" spans="2:26" hidden="1" outlineLevel="1" x14ac:dyDescent="0.25">
      <c r="B459" s="43" t="s">
        <v>61</v>
      </c>
      <c r="C459" s="285">
        <v>0.1844697199386689</v>
      </c>
      <c r="D459" s="224">
        <v>4.142447526399224E-2</v>
      </c>
      <c r="E459" s="285">
        <v>4.12858739247568E-2</v>
      </c>
      <c r="F459" s="224">
        <v>0.22104314832942074</v>
      </c>
      <c r="G459" s="285">
        <v>3.5932397196787917E-2</v>
      </c>
      <c r="H459" s="224">
        <v>0.21044014587790955</v>
      </c>
      <c r="I459" s="285">
        <v>0</v>
      </c>
      <c r="J459" s="224">
        <v>1.4111348850908272E-2</v>
      </c>
      <c r="K459" s="285">
        <v>0.21535183083706547</v>
      </c>
      <c r="L459" s="224">
        <v>9.8311662436438296E-2</v>
      </c>
      <c r="M459" s="285">
        <v>1.910965964708634E-2</v>
      </c>
      <c r="N459" s="224">
        <v>4.5582515441055446E-2</v>
      </c>
      <c r="O459" s="285">
        <v>5.234799331248538E-2</v>
      </c>
      <c r="P459" s="224">
        <v>4.8943597917514882E-3</v>
      </c>
      <c r="Q459" s="285">
        <v>1.2777310960767159E-2</v>
      </c>
      <c r="R459" s="224">
        <v>0</v>
      </c>
      <c r="S459" s="285">
        <v>0</v>
      </c>
      <c r="T459" s="224">
        <v>8.8185102088548933E-3</v>
      </c>
      <c r="U459" s="285">
        <v>2.7547016173043773E-3</v>
      </c>
      <c r="V459" s="224">
        <v>3.5516593179081594E-3</v>
      </c>
      <c r="W459" s="285">
        <v>2.5467996084512167E-3</v>
      </c>
      <c r="X459" s="224">
        <v>0.8155302800613311</v>
      </c>
      <c r="Y459" s="295">
        <v>1</v>
      </c>
    </row>
    <row r="460" spans="2:26" collapsed="1" x14ac:dyDescent="0.25">
      <c r="B460" s="145">
        <v>1981</v>
      </c>
      <c r="C460" s="233">
        <v>0.32196465239073041</v>
      </c>
      <c r="D460" s="233">
        <v>2.8721765913757701E-2</v>
      </c>
      <c r="E460" s="233">
        <v>3.8941771780580815E-2</v>
      </c>
      <c r="F460" s="233">
        <v>0.1542945145203872</v>
      </c>
      <c r="G460" s="233">
        <v>5.4833528894103846E-2</v>
      </c>
      <c r="H460" s="233">
        <v>0.25382370196538573</v>
      </c>
      <c r="I460" s="233">
        <v>0</v>
      </c>
      <c r="J460" s="233">
        <v>1.5136403637430332E-2</v>
      </c>
      <c r="K460" s="233">
        <v>0.10275814021707246</v>
      </c>
      <c r="L460" s="233">
        <v>5.0424611322968611E-2</v>
      </c>
      <c r="M460" s="233">
        <v>9.393517160457613E-3</v>
      </c>
      <c r="N460" s="233">
        <v>2.057494866529774E-2</v>
      </c>
      <c r="O460" s="233">
        <v>2.2365063068348488E-2</v>
      </c>
      <c r="P460" s="233">
        <v>5.527280727486066E-3</v>
      </c>
      <c r="Q460" s="233">
        <v>6.7490466412437663E-3</v>
      </c>
      <c r="R460" s="233">
        <v>0</v>
      </c>
      <c r="S460" s="233">
        <v>0</v>
      </c>
      <c r="T460" s="233">
        <v>7.23232619536521E-3</v>
      </c>
      <c r="U460" s="233">
        <v>2.8138750366676446E-3</v>
      </c>
      <c r="V460" s="233">
        <v>3.3558228219419187E-3</v>
      </c>
      <c r="W460" s="233">
        <v>3.1226166031094161E-3</v>
      </c>
      <c r="X460" s="233">
        <v>0.67803534760926953</v>
      </c>
      <c r="Y460" s="233">
        <v>1</v>
      </c>
    </row>
    <row r="461" spans="2:26" hidden="1" outlineLevel="1" x14ac:dyDescent="0.25">
      <c r="B461" s="43" t="s">
        <v>49</v>
      </c>
      <c r="C461" s="285">
        <v>0.25659281419676938</v>
      </c>
      <c r="D461" s="224">
        <v>3.0023408739910443E-2</v>
      </c>
      <c r="E461" s="285">
        <v>3.6948899012170605E-2</v>
      </c>
      <c r="F461" s="224">
        <v>0.19207793847678067</v>
      </c>
      <c r="G461" s="285">
        <v>3.4491466980078288E-2</v>
      </c>
      <c r="H461" s="224">
        <v>0.21686594853962488</v>
      </c>
      <c r="I461" s="285">
        <v>0</v>
      </c>
      <c r="J461" s="224">
        <v>2.026167280215244E-2</v>
      </c>
      <c r="K461" s="285">
        <v>0.17597350247200177</v>
      </c>
      <c r="L461" s="224">
        <v>7.9006925490272259E-2</v>
      </c>
      <c r="M461" s="285">
        <v>1.3530445931638709E-2</v>
      </c>
      <c r="N461" s="224">
        <v>3.8765261818499701E-2</v>
      </c>
      <c r="O461" s="285">
        <v>4.4670869231591116E-2</v>
      </c>
      <c r="P461" s="224">
        <v>5.1965459967169489E-3</v>
      </c>
      <c r="Q461" s="285">
        <v>9.3052169436538996E-3</v>
      </c>
      <c r="R461" s="224">
        <v>0</v>
      </c>
      <c r="S461" s="285">
        <v>0</v>
      </c>
      <c r="T461" s="224">
        <v>1.0295960292560684E-2</v>
      </c>
      <c r="U461" s="285">
        <v>2.9042378561090982E-3</v>
      </c>
      <c r="V461" s="224">
        <v>3.2830514895146328E-3</v>
      </c>
      <c r="W461" s="285">
        <v>4.672034812001593E-3</v>
      </c>
      <c r="X461" s="224">
        <v>0.74340718580323062</v>
      </c>
      <c r="Y461" s="295">
        <v>1</v>
      </c>
    </row>
    <row r="462" spans="2:26" hidden="1" outlineLevel="1" x14ac:dyDescent="0.25">
      <c r="B462" s="43" t="s">
        <v>50</v>
      </c>
      <c r="C462" s="285">
        <v>0.23683965340538526</v>
      </c>
      <c r="D462" s="224">
        <v>2.4690207770427654E-2</v>
      </c>
      <c r="E462" s="285">
        <v>3.1646945557315447E-2</v>
      </c>
      <c r="F462" s="224">
        <v>0.19909520999616964</v>
      </c>
      <c r="G462" s="285">
        <v>2.7019472654430263E-2</v>
      </c>
      <c r="H462" s="224">
        <v>0.23564914024245059</v>
      </c>
      <c r="I462" s="285">
        <v>0</v>
      </c>
      <c r="J462" s="224">
        <v>8.4681718893961505E-3</v>
      </c>
      <c r="K462" s="285">
        <v>0.2005341780800646</v>
      </c>
      <c r="L462" s="224">
        <v>9.9837469072538487E-2</v>
      </c>
      <c r="M462" s="285">
        <v>2.1170429723490376E-2</v>
      </c>
      <c r="N462" s="224">
        <v>3.0870523929314574E-2</v>
      </c>
      <c r="O462" s="285">
        <v>4.8655755354721164E-2</v>
      </c>
      <c r="P462" s="224">
        <v>4.1926767912046957E-3</v>
      </c>
      <c r="Q462" s="285">
        <v>9.6069236104640923E-3</v>
      </c>
      <c r="R462" s="224">
        <v>0</v>
      </c>
      <c r="S462" s="285">
        <v>0</v>
      </c>
      <c r="T462" s="224">
        <v>1.4969408987856765E-2</v>
      </c>
      <c r="U462" s="285">
        <v>1.7391844467219478E-3</v>
      </c>
      <c r="V462" s="224">
        <v>2.2878557305092292E-3</v>
      </c>
      <c r="W462" s="285">
        <v>2.5156060747228174E-3</v>
      </c>
      <c r="X462" s="224">
        <v>0.76316034659461474</v>
      </c>
      <c r="Y462" s="295">
        <v>1</v>
      </c>
    </row>
    <row r="463" spans="2:26" hidden="1" outlineLevel="1" x14ac:dyDescent="0.25">
      <c r="B463" s="43" t="s">
        <v>51</v>
      </c>
      <c r="C463" s="285">
        <v>0.34105334233625928</v>
      </c>
      <c r="D463" s="224">
        <v>2.1753319828944406E-2</v>
      </c>
      <c r="E463" s="285">
        <v>3.6191762322754895E-2</v>
      </c>
      <c r="F463" s="224">
        <v>0.11699302273238803</v>
      </c>
      <c r="G463" s="285">
        <v>4.005176682421787E-2</v>
      </c>
      <c r="H463" s="224">
        <v>0.32264235876659914</v>
      </c>
      <c r="I463" s="285">
        <v>0</v>
      </c>
      <c r="J463" s="224">
        <v>1.2525320729237002E-2</v>
      </c>
      <c r="K463" s="285">
        <v>8.3029484582489307E-2</v>
      </c>
      <c r="L463" s="224">
        <v>4.5476029709655641E-2</v>
      </c>
      <c r="M463" s="285">
        <v>5.2216970515417509E-3</v>
      </c>
      <c r="N463" s="224">
        <v>2.1516993022732387E-2</v>
      </c>
      <c r="O463" s="285">
        <v>1.0814764798559532E-2</v>
      </c>
      <c r="P463" s="224">
        <v>3.3873508890389379E-3</v>
      </c>
      <c r="Q463" s="285">
        <v>2.4195363493135268E-3</v>
      </c>
      <c r="R463" s="224">
        <v>0</v>
      </c>
      <c r="S463" s="285">
        <v>0</v>
      </c>
      <c r="T463" s="224">
        <v>7.6412334008552777E-3</v>
      </c>
      <c r="U463" s="285">
        <v>1.7105559306774701E-3</v>
      </c>
      <c r="V463" s="224">
        <v>4.1188386225523297E-3</v>
      </c>
      <c r="W463" s="285">
        <v>5.2442043664190866E-3</v>
      </c>
      <c r="X463" s="224">
        <v>0.65894665766374072</v>
      </c>
      <c r="Y463" s="295">
        <v>1</v>
      </c>
    </row>
    <row r="464" spans="2:26" hidden="1" outlineLevel="1" x14ac:dyDescent="0.25">
      <c r="B464" s="43" t="s">
        <v>52</v>
      </c>
      <c r="C464" s="285">
        <v>0.45442445107183604</v>
      </c>
      <c r="D464" s="224">
        <v>1.6272692700306238E-2</v>
      </c>
      <c r="E464" s="285">
        <v>2.827205220071656E-2</v>
      </c>
      <c r="F464" s="224">
        <v>8.2744540741778588E-2</v>
      </c>
      <c r="G464" s="285">
        <v>3.3476111366866158E-2</v>
      </c>
      <c r="H464" s="224">
        <v>0.33742319008826888</v>
      </c>
      <c r="I464" s="285">
        <v>0</v>
      </c>
      <c r="J464" s="224">
        <v>1.3710694341586437E-2</v>
      </c>
      <c r="K464" s="285">
        <v>8.3865415023718498E-3</v>
      </c>
      <c r="L464" s="224">
        <v>4.9038249834871194E-4</v>
      </c>
      <c r="M464" s="285">
        <v>5.1039811052621049E-4</v>
      </c>
      <c r="N464" s="224">
        <v>7.2756750265206864E-3</v>
      </c>
      <c r="O464" s="285">
        <v>1.1008586697624146E-4</v>
      </c>
      <c r="P464" s="224">
        <v>2.1316626969035846E-3</v>
      </c>
      <c r="Q464" s="285">
        <v>3.1524589179560058E-3</v>
      </c>
      <c r="R464" s="224">
        <v>0</v>
      </c>
      <c r="S464" s="285">
        <v>0</v>
      </c>
      <c r="T464" s="224">
        <v>5.2841216148595905E-3</v>
      </c>
      <c r="U464" s="285">
        <v>2.091631472548588E-3</v>
      </c>
      <c r="V464" s="224">
        <v>5.6243870218770642E-3</v>
      </c>
      <c r="W464" s="285">
        <v>5.744480694942055E-3</v>
      </c>
      <c r="X464" s="224">
        <v>0.54557554892816396</v>
      </c>
      <c r="Y464" s="295">
        <v>1</v>
      </c>
    </row>
    <row r="465" spans="2:26" hidden="1" outlineLevel="1" x14ac:dyDescent="0.25">
      <c r="B465" s="43" t="s">
        <v>53</v>
      </c>
      <c r="C465" s="285">
        <v>0.49922287031539242</v>
      </c>
      <c r="D465" s="224">
        <v>1.712304844399427E-2</v>
      </c>
      <c r="E465" s="285">
        <v>2.736544305123817E-2</v>
      </c>
      <c r="F465" s="224">
        <v>6.5968705249554685E-2</v>
      </c>
      <c r="G465" s="285">
        <v>5.5813628584401524E-2</v>
      </c>
      <c r="H465" s="224">
        <v>0.29434878278788723</v>
      </c>
      <c r="I465" s="285">
        <v>0</v>
      </c>
      <c r="J465" s="224">
        <v>1.352554922985575E-2</v>
      </c>
      <c r="K465" s="285">
        <v>5.7717159721979673E-3</v>
      </c>
      <c r="L465" s="224">
        <v>4.5405329887185218E-4</v>
      </c>
      <c r="M465" s="285">
        <v>2.794174146903706E-4</v>
      </c>
      <c r="N465" s="224">
        <v>4.8548775802451892E-3</v>
      </c>
      <c r="O465" s="285">
        <v>1.8336767839055568E-4</v>
      </c>
      <c r="P465" s="224">
        <v>2.3575844364500018E-3</v>
      </c>
      <c r="Q465" s="285">
        <v>1.5106003981698159E-3</v>
      </c>
      <c r="R465" s="224">
        <v>0</v>
      </c>
      <c r="S465" s="285">
        <v>0</v>
      </c>
      <c r="T465" s="224">
        <v>5.6407390590618557E-3</v>
      </c>
      <c r="U465" s="285">
        <v>9.6049736299814884E-4</v>
      </c>
      <c r="V465" s="224">
        <v>5.3700534385805595E-3</v>
      </c>
      <c r="W465" s="285">
        <v>4.6977052844818555E-3</v>
      </c>
      <c r="X465" s="224">
        <v>0.50077712968460764</v>
      </c>
      <c r="Y465" s="295">
        <v>1</v>
      </c>
    </row>
    <row r="466" spans="2:26" hidden="1" outlineLevel="1" x14ac:dyDescent="0.25">
      <c r="B466" s="43" t="s">
        <v>54</v>
      </c>
      <c r="C466" s="285">
        <v>0.43021290648432342</v>
      </c>
      <c r="D466" s="224">
        <v>2.5399199658106376E-2</v>
      </c>
      <c r="E466" s="285">
        <v>6.6319592835774502E-2</v>
      </c>
      <c r="F466" s="224">
        <v>8.3793076654104667E-2</v>
      </c>
      <c r="G466" s="285">
        <v>3.1518318504992426E-2</v>
      </c>
      <c r="H466" s="224">
        <v>0.32282722716500251</v>
      </c>
      <c r="I466" s="285">
        <v>0</v>
      </c>
      <c r="J466" s="224">
        <v>1.1412642293795407E-2</v>
      </c>
      <c r="K466" s="285">
        <v>9.4506391079684521E-3</v>
      </c>
      <c r="L466" s="224">
        <v>3.0109949881502779E-4</v>
      </c>
      <c r="M466" s="285">
        <v>3.3023815999067561E-4</v>
      </c>
      <c r="N466" s="224">
        <v>8.6444694821088616E-3</v>
      </c>
      <c r="O466" s="285">
        <v>1.748319670538871E-4</v>
      </c>
      <c r="P466" s="224">
        <v>2.0397062822953495E-3</v>
      </c>
      <c r="Q466" s="285">
        <v>2.0785578305295466E-3</v>
      </c>
      <c r="R466" s="224">
        <v>0</v>
      </c>
      <c r="S466" s="285">
        <v>0</v>
      </c>
      <c r="T466" s="224">
        <v>4.584482691635262E-3</v>
      </c>
      <c r="U466" s="285">
        <v>1.3889428493725476E-3</v>
      </c>
      <c r="V466" s="224">
        <v>4.4193636116399235E-3</v>
      </c>
      <c r="W466" s="285">
        <v>4.3513734022300786E-3</v>
      </c>
      <c r="X466" s="224">
        <v>0.56978709351567658</v>
      </c>
      <c r="Y466" s="295">
        <v>1</v>
      </c>
    </row>
    <row r="467" spans="2:26" hidden="1" outlineLevel="1" x14ac:dyDescent="0.25">
      <c r="B467" s="43" t="s">
        <v>55</v>
      </c>
      <c r="C467" s="285">
        <v>0.43673486383699306</v>
      </c>
      <c r="D467" s="224">
        <v>1.4268661688365766E-2</v>
      </c>
      <c r="E467" s="285">
        <v>3.5532854009938095E-2</v>
      </c>
      <c r="F467" s="224">
        <v>7.6215195847097683E-2</v>
      </c>
      <c r="G467" s="285">
        <v>5.2508119812342116E-2</v>
      </c>
      <c r="H467" s="224">
        <v>0.34010215695527857</v>
      </c>
      <c r="I467" s="285">
        <v>0</v>
      </c>
      <c r="J467" s="224">
        <v>1.5642783777031342E-2</v>
      </c>
      <c r="K467" s="285">
        <v>8.1753324265052881E-3</v>
      </c>
      <c r="L467" s="224">
        <v>1.0410015823224051E-3</v>
      </c>
      <c r="M467" s="285">
        <v>1.9432029536684895E-4</v>
      </c>
      <c r="N467" s="224">
        <v>6.8706104433278736E-3</v>
      </c>
      <c r="O467" s="285">
        <v>6.9400105488160341E-5</v>
      </c>
      <c r="P467" s="224">
        <v>2.0681231435471783E-3</v>
      </c>
      <c r="Q467" s="285">
        <v>1.9709629958637536E-3</v>
      </c>
      <c r="R467" s="224">
        <v>0</v>
      </c>
      <c r="S467" s="285">
        <v>0</v>
      </c>
      <c r="T467" s="224">
        <v>6.9538905699136665E-3</v>
      </c>
      <c r="U467" s="285">
        <v>2.609443966354829E-3</v>
      </c>
      <c r="V467" s="224">
        <v>3.1368847680648473E-3</v>
      </c>
      <c r="W467" s="285">
        <v>3.8447658440440829E-3</v>
      </c>
      <c r="X467" s="224">
        <v>0.563265136163007</v>
      </c>
      <c r="Y467" s="295">
        <v>1</v>
      </c>
    </row>
    <row r="468" spans="2:26" hidden="1" outlineLevel="1" x14ac:dyDescent="0.25">
      <c r="B468" s="43" t="s">
        <v>56</v>
      </c>
      <c r="C468" s="285">
        <v>0.36941482089144106</v>
      </c>
      <c r="D468" s="224">
        <v>2.1123872026251024E-2</v>
      </c>
      <c r="E468" s="285">
        <v>3.5534591194968553E-2</v>
      </c>
      <c r="F468" s="224">
        <v>0.12480175006836204</v>
      </c>
      <c r="G468" s="285">
        <v>6.6078753076292046E-2</v>
      </c>
      <c r="H468" s="224">
        <v>0.34025157232704401</v>
      </c>
      <c r="I468" s="285">
        <v>0</v>
      </c>
      <c r="J468" s="224">
        <v>1.2578616352201259E-2</v>
      </c>
      <c r="K468" s="285">
        <v>9.8441345365053324E-3</v>
      </c>
      <c r="L468" s="224">
        <v>5.3322395406070553E-4</v>
      </c>
      <c r="M468" s="285">
        <v>1.3672409078479628E-4</v>
      </c>
      <c r="N468" s="224">
        <v>8.8323762646978395E-3</v>
      </c>
      <c r="O468" s="285">
        <v>3.4181022696199071E-4</v>
      </c>
      <c r="P468" s="224">
        <v>3.2403609515996717E-3</v>
      </c>
      <c r="Q468" s="285">
        <v>2.9258955427946404E-3</v>
      </c>
      <c r="R468" s="224">
        <v>0</v>
      </c>
      <c r="S468" s="285">
        <v>0</v>
      </c>
      <c r="T468" s="224">
        <v>5.8928083128247195E-3</v>
      </c>
      <c r="U468" s="285">
        <v>2.3789991796554551E-3</v>
      </c>
      <c r="V468" s="224">
        <v>2.9805851791085587E-3</v>
      </c>
      <c r="W468" s="285">
        <v>2.5840853158326498E-3</v>
      </c>
      <c r="X468" s="224">
        <v>0.63058517910855894</v>
      </c>
      <c r="Y468" s="295">
        <v>1</v>
      </c>
    </row>
    <row r="469" spans="2:26" s="222" customFormat="1" ht="15" customHeight="1" collapsed="1" x14ac:dyDescent="0.25">
      <c r="B469" s="30" t="s">
        <v>188</v>
      </c>
      <c r="C469" s="296">
        <v>0.24146469850224075</v>
      </c>
      <c r="D469" s="296">
        <v>3.1222996336406777E-2</v>
      </c>
      <c r="E469" s="296">
        <v>3.4435401629817453E-2</v>
      </c>
      <c r="F469" s="296">
        <v>0.1555041629342519</v>
      </c>
      <c r="G469" s="296">
        <v>4.9974999967018423E-2</v>
      </c>
      <c r="H469" s="296">
        <v>0.23038684747605209</v>
      </c>
      <c r="I469" s="296">
        <v>0</v>
      </c>
      <c r="J469" s="296">
        <v>1.1320595409756478E-2</v>
      </c>
      <c r="K469" s="296">
        <v>0.21310582203934306</v>
      </c>
      <c r="L469" s="296">
        <v>9.4522552140570107E-2</v>
      </c>
      <c r="M469" s="296">
        <v>1.6465720931030253E-2</v>
      </c>
      <c r="N469" s="296">
        <v>4.2807444336997805E-2</v>
      </c>
      <c r="O469" s="296">
        <v>5.9310104630744896E-2</v>
      </c>
      <c r="P469" s="296">
        <v>4.4868133071415657E-3</v>
      </c>
      <c r="Q469" s="296">
        <v>7.7691395371234E-3</v>
      </c>
      <c r="R469" s="296">
        <v>0</v>
      </c>
      <c r="S469" s="296">
        <v>0</v>
      </c>
      <c r="T469" s="296">
        <v>9.8417016381288098E-3</v>
      </c>
      <c r="U469" s="296">
        <v>2.9432756507594337E-3</v>
      </c>
      <c r="V469" s="296">
        <v>3.0171543761931085E-3</v>
      </c>
      <c r="W469" s="296">
        <v>3.391825055178173E-3</v>
      </c>
      <c r="X469" s="296">
        <v>0.75853530149775927</v>
      </c>
      <c r="Y469" s="296">
        <v>1</v>
      </c>
      <c r="Z469"/>
    </row>
    <row r="470" spans="2:26" hidden="1" outlineLevel="1" x14ac:dyDescent="0.25">
      <c r="B470" s="43" t="s">
        <v>58</v>
      </c>
      <c r="C470" s="285">
        <v>0.33320223556199546</v>
      </c>
      <c r="D470" s="224">
        <v>3.118401987166218E-2</v>
      </c>
      <c r="E470" s="285">
        <v>3.3678327468433036E-2</v>
      </c>
      <c r="F470" s="224">
        <v>0.1454771268888429</v>
      </c>
      <c r="G470" s="285">
        <v>6.4500103498240535E-2</v>
      </c>
      <c r="H470" s="224">
        <v>0.2437176567998344</v>
      </c>
      <c r="I470" s="285">
        <v>0</v>
      </c>
      <c r="J470" s="224">
        <v>1.4500103498240531E-2</v>
      </c>
      <c r="K470" s="285">
        <v>0.1111674601531774</v>
      </c>
      <c r="L470" s="224">
        <v>5.5795901469675016E-2</v>
      </c>
      <c r="M470" s="285">
        <v>5.6924032291451043E-3</v>
      </c>
      <c r="N470" s="224">
        <v>2.5388118401987167E-2</v>
      </c>
      <c r="O470" s="285">
        <v>2.429103705237011E-2</v>
      </c>
      <c r="P470" s="224">
        <v>2.4218588283999171E-3</v>
      </c>
      <c r="Q470" s="285">
        <v>5.6096046367211756E-3</v>
      </c>
      <c r="R470" s="224">
        <v>0</v>
      </c>
      <c r="S470" s="285">
        <v>0</v>
      </c>
      <c r="T470" s="224">
        <v>5.6820534050921138E-3</v>
      </c>
      <c r="U470" s="285">
        <v>2.3804595321879527E-3</v>
      </c>
      <c r="V470" s="224">
        <v>2.0699648105982197E-3</v>
      </c>
      <c r="W470" s="285">
        <v>3.7880356033947421E-3</v>
      </c>
      <c r="X470" s="224">
        <v>0.66679776443800454</v>
      </c>
      <c r="Y470" s="295">
        <v>1</v>
      </c>
    </row>
    <row r="471" spans="2:26" hidden="1" outlineLevel="1" x14ac:dyDescent="0.25">
      <c r="B471" s="43" t="s">
        <v>59</v>
      </c>
      <c r="C471" s="285">
        <v>0.21317962835512733</v>
      </c>
      <c r="D471" s="224">
        <v>2.4210992036181298E-2</v>
      </c>
      <c r="E471" s="285">
        <v>4.0400812768328256E-2</v>
      </c>
      <c r="F471" s="224">
        <v>0.15131255530429652</v>
      </c>
      <c r="G471" s="285">
        <v>7.087962507783567E-2</v>
      </c>
      <c r="H471" s="224">
        <v>0.20584668829679154</v>
      </c>
      <c r="I471" s="285">
        <v>0</v>
      </c>
      <c r="J471" s="224">
        <v>1.0159604103169141E-2</v>
      </c>
      <c r="K471" s="285">
        <v>0.25340019008291548</v>
      </c>
      <c r="L471" s="224">
        <v>0.10484055976141317</v>
      </c>
      <c r="M471" s="285">
        <v>1.9958706125258088E-2</v>
      </c>
      <c r="N471" s="224">
        <v>4.2236096090191064E-2</v>
      </c>
      <c r="O471" s="285">
        <v>8.6364828106053157E-2</v>
      </c>
      <c r="P471" s="224">
        <v>3.9655228918821488E-3</v>
      </c>
      <c r="Q471" s="285">
        <v>4.8749713236980958E-3</v>
      </c>
      <c r="R471" s="224">
        <v>0</v>
      </c>
      <c r="S471" s="285">
        <v>0</v>
      </c>
      <c r="T471" s="224">
        <v>7.7016353685314459E-3</v>
      </c>
      <c r="U471" s="285">
        <v>2.7611182119096776E-3</v>
      </c>
      <c r="V471" s="224">
        <v>4.0474551830367387E-3</v>
      </c>
      <c r="W471" s="285">
        <v>4.9650968439681449E-3</v>
      </c>
      <c r="X471" s="224">
        <v>0.78682037164487273</v>
      </c>
      <c r="Y471" s="295">
        <v>1</v>
      </c>
    </row>
    <row r="472" spans="2:26" hidden="1" outlineLevel="1" x14ac:dyDescent="0.25">
      <c r="B472" s="43" t="s">
        <v>60</v>
      </c>
      <c r="C472" s="285">
        <v>0.19907726208511226</v>
      </c>
      <c r="D472" s="224">
        <v>3.9130285084699075E-2</v>
      </c>
      <c r="E472" s="285">
        <v>4.082598815590139E-2</v>
      </c>
      <c r="F472" s="224">
        <v>0.16093685442776476</v>
      </c>
      <c r="G472" s="285">
        <v>5.291110039939402E-2</v>
      </c>
      <c r="H472" s="224">
        <v>0.22610521966671257</v>
      </c>
      <c r="I472" s="285">
        <v>0</v>
      </c>
      <c r="J472" s="224">
        <v>9.0035807739980711E-3</v>
      </c>
      <c r="K472" s="285">
        <v>0.23489360969563422</v>
      </c>
      <c r="L472" s="224">
        <v>0.10299029059358215</v>
      </c>
      <c r="M472" s="285">
        <v>1.3875499242528577E-2</v>
      </c>
      <c r="N472" s="224">
        <v>4.331359316898499E-2</v>
      </c>
      <c r="O472" s="285">
        <v>7.4714226690538496E-2</v>
      </c>
      <c r="P472" s="224">
        <v>4.7255887618785292E-3</v>
      </c>
      <c r="Q472" s="285">
        <v>7.1959785153560118E-3</v>
      </c>
      <c r="R472" s="224">
        <v>0</v>
      </c>
      <c r="S472" s="285">
        <v>0</v>
      </c>
      <c r="T472" s="224">
        <v>1.229169535876601E-2</v>
      </c>
      <c r="U472" s="285">
        <v>3.2536840655557086E-3</v>
      </c>
      <c r="V472" s="224">
        <v>4.6911582426662993E-3</v>
      </c>
      <c r="W472" s="285">
        <v>3.3483679933893405E-3</v>
      </c>
      <c r="X472" s="224">
        <v>0.80092273791488777</v>
      </c>
      <c r="Y472" s="295">
        <v>1</v>
      </c>
    </row>
    <row r="473" spans="2:26" hidden="1" outlineLevel="1" x14ac:dyDescent="0.25">
      <c r="B473" s="43" t="s">
        <v>61</v>
      </c>
      <c r="C473" s="285">
        <v>0.17713547242233987</v>
      </c>
      <c r="D473" s="224">
        <v>4.1238704201988642E-2</v>
      </c>
      <c r="E473" s="285">
        <v>4.1016887037197775E-2</v>
      </c>
      <c r="F473" s="224">
        <v>0.18042415299597836</v>
      </c>
      <c r="G473" s="285">
        <v>3.2433527182246909E-2</v>
      </c>
      <c r="H473" s="224">
        <v>0.21482510198767468</v>
      </c>
      <c r="I473" s="285">
        <v>0</v>
      </c>
      <c r="J473" s="224">
        <v>1.0502560541619651E-2</v>
      </c>
      <c r="K473" s="285">
        <v>0.26226504257925143</v>
      </c>
      <c r="L473" s="224">
        <v>0.10962590052946793</v>
      </c>
      <c r="M473" s="285">
        <v>1.9674218094494111E-2</v>
      </c>
      <c r="N473" s="224">
        <v>5.0612890470541717E-2</v>
      </c>
      <c r="O473" s="285">
        <v>8.2352033484747664E-2</v>
      </c>
      <c r="P473" s="224">
        <v>4.947487197291902E-3</v>
      </c>
      <c r="Q473" s="285">
        <v>9.5960034333439428E-3</v>
      </c>
      <c r="R473" s="224">
        <v>0</v>
      </c>
      <c r="S473" s="285">
        <v>0</v>
      </c>
      <c r="T473" s="224">
        <v>1.4611000202528715E-2</v>
      </c>
      <c r="U473" s="285">
        <v>4.3881221730366774E-3</v>
      </c>
      <c r="V473" s="224">
        <v>2.3146138934698954E-3</v>
      </c>
      <c r="W473" s="285">
        <v>3.3658343700874731E-3</v>
      </c>
      <c r="X473" s="224">
        <v>0.82286452757766015</v>
      </c>
      <c r="Y473" s="295">
        <v>1</v>
      </c>
    </row>
    <row r="474" spans="2:26" collapsed="1" x14ac:dyDescent="0.25">
      <c r="B474" s="145">
        <v>1980</v>
      </c>
      <c r="C474" s="233">
        <v>0.32337510035434014</v>
      </c>
      <c r="D474" s="233">
        <v>2.603874623277163E-2</v>
      </c>
      <c r="E474" s="233">
        <v>3.8001403909931189E-2</v>
      </c>
      <c r="F474" s="233">
        <v>0.13316211797046745</v>
      </c>
      <c r="G474" s="233">
        <v>4.6834267171625886E-2</v>
      </c>
      <c r="H474" s="233">
        <v>0.26987604400038673</v>
      </c>
      <c r="I474" s="233">
        <v>0</v>
      </c>
      <c r="J474" s="233">
        <v>1.255448557629662E-2</v>
      </c>
      <c r="K474" s="233">
        <v>0.12172739768060628</v>
      </c>
      <c r="L474" s="233">
        <v>5.3452819799333355E-2</v>
      </c>
      <c r="M474" s="233">
        <v>8.9791389072200484E-3</v>
      </c>
      <c r="N474" s="233">
        <v>2.5293076706444116E-2</v>
      </c>
      <c r="O474" s="233">
        <v>3.400236226760877E-2</v>
      </c>
      <c r="P474" s="233">
        <v>3.4467249807697965E-3</v>
      </c>
      <c r="Q474" s="233">
        <v>5.1507521846772056E-3</v>
      </c>
      <c r="R474" s="233">
        <v>0</v>
      </c>
      <c r="S474" s="233">
        <v>0</v>
      </c>
      <c r="T474" s="233">
        <v>8.5705758973044083E-3</v>
      </c>
      <c r="U474" s="233">
        <v>2.3900095415435442E-3</v>
      </c>
      <c r="V474" s="233">
        <v>3.766177539963095E-3</v>
      </c>
      <c r="W474" s="233">
        <v>4.1411139647004923E-3</v>
      </c>
      <c r="X474" s="233">
        <v>0.67662489964565986</v>
      </c>
      <c r="Y474" s="233">
        <v>1</v>
      </c>
    </row>
    <row r="475" spans="2:26" hidden="1" outlineLevel="1" x14ac:dyDescent="0.25">
      <c r="B475" s="43" t="s">
        <v>49</v>
      </c>
      <c r="C475" s="285">
        <v>0.2225038582051162</v>
      </c>
      <c r="D475" s="224">
        <v>4.3932095589954638E-2</v>
      </c>
      <c r="E475" s="285">
        <v>3.1146237665435159E-2</v>
      </c>
      <c r="F475" s="224">
        <v>0.16473834354393677</v>
      </c>
      <c r="G475" s="285">
        <v>3.011738296777814E-2</v>
      </c>
      <c r="H475" s="224">
        <v>0.20001870644904832</v>
      </c>
      <c r="I475" s="285">
        <v>0</v>
      </c>
      <c r="J475" s="224">
        <v>1.5124164055558154E-2</v>
      </c>
      <c r="K475" s="285">
        <v>0.25664312771828085</v>
      </c>
      <c r="L475" s="224">
        <v>0.11610157601833232</v>
      </c>
      <c r="M475" s="285">
        <v>2.1867838937473693E-2</v>
      </c>
      <c r="N475" s="224">
        <v>5.0778655941635879E-2</v>
      </c>
      <c r="O475" s="285">
        <v>6.7895056820838989E-2</v>
      </c>
      <c r="P475" s="224">
        <v>5.4529298975821913E-3</v>
      </c>
      <c r="Q475" s="285">
        <v>1.0372725997287564E-2</v>
      </c>
      <c r="R475" s="224">
        <v>0</v>
      </c>
      <c r="S475" s="285">
        <v>0</v>
      </c>
      <c r="T475" s="224">
        <v>1.068138240658467E-2</v>
      </c>
      <c r="U475" s="285">
        <v>2.9743253986811951E-3</v>
      </c>
      <c r="V475" s="224">
        <v>2.1980077631763551E-3</v>
      </c>
      <c r="W475" s="285">
        <v>3.1520366646401346E-3</v>
      </c>
      <c r="X475" s="224">
        <v>0.7774961417948838</v>
      </c>
      <c r="Y475" s="295">
        <v>1</v>
      </c>
    </row>
    <row r="476" spans="2:26" hidden="1" outlineLevel="1" x14ac:dyDescent="0.25">
      <c r="B476" s="43" t="s">
        <v>50</v>
      </c>
      <c r="C476" s="285">
        <v>0.22970752546828788</v>
      </c>
      <c r="D476" s="224">
        <v>2.1959753339390306E-2</v>
      </c>
      <c r="E476" s="285">
        <v>2.6744118613597264E-2</v>
      </c>
      <c r="F476" s="224">
        <v>0.17535906903017534</v>
      </c>
      <c r="G476" s="285">
        <v>3.8477895265894728E-2</v>
      </c>
      <c r="H476" s="224">
        <v>0.2290406139452166</v>
      </c>
      <c r="I476" s="285">
        <v>0</v>
      </c>
      <c r="J476" s="224">
        <v>9.4624113200982001E-3</v>
      </c>
      <c r="K476" s="285">
        <v>0.23586437532620672</v>
      </c>
      <c r="L476" s="224">
        <v>0.10304266300670778</v>
      </c>
      <c r="M476" s="285">
        <v>2.2133730258452378E-2</v>
      </c>
      <c r="N476" s="224">
        <v>5.6291198700972336E-2</v>
      </c>
      <c r="O476" s="285">
        <v>5.4396783360074231E-2</v>
      </c>
      <c r="P476" s="224">
        <v>4.9776729620537013E-3</v>
      </c>
      <c r="Q476" s="285">
        <v>1.134716127660397E-2</v>
      </c>
      <c r="R476" s="224">
        <v>0</v>
      </c>
      <c r="S476" s="285">
        <v>0</v>
      </c>
      <c r="T476" s="224">
        <v>8.6311882623571947E-3</v>
      </c>
      <c r="U476" s="285">
        <v>2.599988401538729E-3</v>
      </c>
      <c r="V476" s="224">
        <v>2.6386499391080785E-3</v>
      </c>
      <c r="W476" s="285">
        <v>2.3776845605149718E-3</v>
      </c>
      <c r="X476" s="224">
        <v>0.77029247453171212</v>
      </c>
      <c r="Y476" s="295">
        <v>1</v>
      </c>
    </row>
    <row r="477" spans="2:26" hidden="1" outlineLevel="1" x14ac:dyDescent="0.25">
      <c r="B477" s="43" t="s">
        <v>51</v>
      </c>
      <c r="C477" s="285">
        <v>0.32788192693770912</v>
      </c>
      <c r="D477" s="224">
        <v>1.7490947426318924E-2</v>
      </c>
      <c r="E477" s="285">
        <v>2.5888068937067424E-2</v>
      </c>
      <c r="F477" s="224">
        <v>0.11172021817848467</v>
      </c>
      <c r="G477" s="285">
        <v>5.7633955172571846E-2</v>
      </c>
      <c r="H477" s="224">
        <v>0.29642938992528761</v>
      </c>
      <c r="I477" s="285">
        <v>0</v>
      </c>
      <c r="J477" s="224">
        <v>1.1083100334601458E-2</v>
      </c>
      <c r="K477" s="285">
        <v>0.12412339001695925</v>
      </c>
      <c r="L477" s="224">
        <v>6.4674336526561849E-2</v>
      </c>
      <c r="M477" s="285">
        <v>1.1138103313929504E-2</v>
      </c>
      <c r="N477" s="224">
        <v>3.0315808772975204E-2</v>
      </c>
      <c r="O477" s="285">
        <v>1.799514140349269E-2</v>
      </c>
      <c r="P477" s="224">
        <v>4.7944263647614243E-3</v>
      </c>
      <c r="Q477" s="285">
        <v>5.8486501352156576E-3</v>
      </c>
      <c r="R477" s="224">
        <v>0</v>
      </c>
      <c r="S477" s="285">
        <v>0</v>
      </c>
      <c r="T477" s="224">
        <v>9.1029930787917684E-3</v>
      </c>
      <c r="U477" s="285">
        <v>2.2367878260072423E-3</v>
      </c>
      <c r="V477" s="224">
        <v>2.7501489664023466E-3</v>
      </c>
      <c r="W477" s="285">
        <v>2.5484713755328414E-3</v>
      </c>
      <c r="X477" s="224">
        <v>0.67211807306229088</v>
      </c>
      <c r="Y477" s="295">
        <v>1</v>
      </c>
    </row>
    <row r="478" spans="2:26" hidden="1" outlineLevel="1" x14ac:dyDescent="0.25">
      <c r="B478" s="43" t="s">
        <v>52</v>
      </c>
      <c r="C478" s="285">
        <v>0.40895367487498818</v>
      </c>
      <c r="D478" s="224">
        <v>3.5031606755354279E-2</v>
      </c>
      <c r="E478" s="285">
        <v>4.0588734786300595E-2</v>
      </c>
      <c r="F478" s="224">
        <v>9.7914897631852058E-2</v>
      </c>
      <c r="G478" s="285">
        <v>5.9165959052740823E-2</v>
      </c>
      <c r="H478" s="224">
        <v>0.31325596754410795</v>
      </c>
      <c r="I478" s="285">
        <v>0</v>
      </c>
      <c r="J478" s="224">
        <v>7.3120105670346257E-3</v>
      </c>
      <c r="K478" s="285">
        <v>9.2933295593923947E-3</v>
      </c>
      <c r="L478" s="224">
        <v>7.3591848287574298E-4</v>
      </c>
      <c r="M478" s="285">
        <v>1.3303141805830739E-3</v>
      </c>
      <c r="N478" s="224">
        <v>7.1799226342107742E-3</v>
      </c>
      <c r="O478" s="285">
        <v>4.7174261722804039E-5</v>
      </c>
      <c r="P478" s="224">
        <v>4.4060760449098971E-3</v>
      </c>
      <c r="Q478" s="285">
        <v>4.4721200113218224E-3</v>
      </c>
      <c r="R478" s="224">
        <v>0</v>
      </c>
      <c r="S478" s="285">
        <v>0</v>
      </c>
      <c r="T478" s="224">
        <v>9.8122464383432403E-3</v>
      </c>
      <c r="U478" s="285">
        <v>1.415227851684121E-3</v>
      </c>
      <c r="V478" s="224">
        <v>4.2645532597414852E-3</v>
      </c>
      <c r="W478" s="285">
        <v>3.8494197565808095E-3</v>
      </c>
      <c r="X478" s="224">
        <v>0.59104632512501176</v>
      </c>
      <c r="Y478" s="295">
        <v>1</v>
      </c>
    </row>
    <row r="479" spans="2:26" hidden="1" outlineLevel="1" x14ac:dyDescent="0.25">
      <c r="B479" s="43" t="s">
        <v>53</v>
      </c>
      <c r="C479" s="285">
        <v>0.46615028055623325</v>
      </c>
      <c r="D479" s="224">
        <v>2.0553793608197122E-2</v>
      </c>
      <c r="E479" s="285">
        <v>3.6542013731572162E-2</v>
      </c>
      <c r="F479" s="224">
        <v>9.3515840100372907E-2</v>
      </c>
      <c r="G479" s="285">
        <v>6.6270518941902209E-2</v>
      </c>
      <c r="H479" s="224">
        <v>0.27382114104485417</v>
      </c>
      <c r="I479" s="285">
        <v>0</v>
      </c>
      <c r="J479" s="224">
        <v>9.7497647509845603E-3</v>
      </c>
      <c r="K479" s="285">
        <v>6.2907329313769906E-3</v>
      </c>
      <c r="L479" s="224">
        <v>2.7010072143031404E-4</v>
      </c>
      <c r="M479" s="285">
        <v>6.9703411982016515E-5</v>
      </c>
      <c r="N479" s="224">
        <v>5.6111246645523302E-3</v>
      </c>
      <c r="O479" s="285">
        <v>3.3980413341233053E-4</v>
      </c>
      <c r="P479" s="224">
        <v>2.9623950092357021E-3</v>
      </c>
      <c r="Q479" s="285">
        <v>3.4241801136165617E-3</v>
      </c>
      <c r="R479" s="224">
        <v>0</v>
      </c>
      <c r="S479" s="285">
        <v>0</v>
      </c>
      <c r="T479" s="224">
        <v>1.2180671243857386E-2</v>
      </c>
      <c r="U479" s="285">
        <v>1.4899104311156032E-3</v>
      </c>
      <c r="V479" s="224">
        <v>3.6245774230648591E-3</v>
      </c>
      <c r="W479" s="285">
        <v>3.1802181716795038E-3</v>
      </c>
      <c r="X479" s="224">
        <v>0.5338497194437668</v>
      </c>
      <c r="Y479" s="295">
        <v>1</v>
      </c>
    </row>
    <row r="480" spans="2:26" hidden="1" outlineLevel="1" x14ac:dyDescent="0.25">
      <c r="B480" s="43" t="s">
        <v>54</v>
      </c>
      <c r="C480" s="285">
        <v>0.43884656114406739</v>
      </c>
      <c r="D480" s="224">
        <v>2.2875725116440346E-2</v>
      </c>
      <c r="E480" s="285">
        <v>6.13549251689205E-2</v>
      </c>
      <c r="F480" s="224">
        <v>9.4126908262813128E-2</v>
      </c>
      <c r="G480" s="285">
        <v>5.5282221410029329E-2</v>
      </c>
      <c r="H480" s="224">
        <v>0.28156540808006975</v>
      </c>
      <c r="I480" s="285">
        <v>0</v>
      </c>
      <c r="J480" s="224">
        <v>8.4436822326557776E-3</v>
      </c>
      <c r="K480" s="285">
        <v>6.6818484260638949E-3</v>
      </c>
      <c r="L480" s="224">
        <v>4.4982990806601253E-4</v>
      </c>
      <c r="M480" s="285">
        <v>3.8422971313971903E-4</v>
      </c>
      <c r="N480" s="224">
        <v>5.4729305481364858E-3</v>
      </c>
      <c r="O480" s="285">
        <v>3.7485825672167711E-4</v>
      </c>
      <c r="P480" s="224">
        <v>3.2518953770605489E-3</v>
      </c>
      <c r="Q480" s="285">
        <v>5.4167018096282346E-3</v>
      </c>
      <c r="R480" s="224">
        <v>0</v>
      </c>
      <c r="S480" s="285">
        <v>0</v>
      </c>
      <c r="T480" s="224">
        <v>1.3232496462275202E-2</v>
      </c>
      <c r="U480" s="285">
        <v>2.0617204119692243E-3</v>
      </c>
      <c r="V480" s="224">
        <v>3.0644662486997106E-3</v>
      </c>
      <c r="W480" s="285">
        <v>3.5798963516920166E-3</v>
      </c>
      <c r="X480" s="224">
        <v>0.56115343885593261</v>
      </c>
      <c r="Y480" s="295">
        <v>1</v>
      </c>
    </row>
    <row r="481" spans="2:26" hidden="1" outlineLevel="1" x14ac:dyDescent="0.25">
      <c r="B481" s="43" t="s">
        <v>55</v>
      </c>
      <c r="C481" s="285">
        <v>0.40483296680280656</v>
      </c>
      <c r="D481" s="224">
        <v>2.8733375222536391E-2</v>
      </c>
      <c r="E481" s="285">
        <v>3.3498272070373862E-2</v>
      </c>
      <c r="F481" s="224">
        <v>0.11804901036757776</v>
      </c>
      <c r="G481" s="285">
        <v>6.251963556393339E-2</v>
      </c>
      <c r="H481" s="224">
        <v>0.29442873599329772</v>
      </c>
      <c r="I481" s="285">
        <v>0</v>
      </c>
      <c r="J481" s="224">
        <v>1.223950151848361E-2</v>
      </c>
      <c r="K481" s="285">
        <v>1.6114252801340455E-2</v>
      </c>
      <c r="L481" s="224">
        <v>4.71253534401508E-4</v>
      </c>
      <c r="M481" s="285">
        <v>4.3198240653471569E-4</v>
      </c>
      <c r="N481" s="224">
        <v>1.4870667085558698E-2</v>
      </c>
      <c r="O481" s="285">
        <v>3.4034977484553354E-4</v>
      </c>
      <c r="P481" s="224">
        <v>4.5292700806367162E-3</v>
      </c>
      <c r="Q481" s="285">
        <v>4.8827102314378465E-3</v>
      </c>
      <c r="R481" s="224">
        <v>0</v>
      </c>
      <c r="S481" s="285">
        <v>0</v>
      </c>
      <c r="T481" s="224">
        <v>1.0524662268300346E-2</v>
      </c>
      <c r="U481" s="285">
        <v>2.3955387998743326E-3</v>
      </c>
      <c r="V481" s="224">
        <v>3.4951303801445178E-3</v>
      </c>
      <c r="W481" s="285">
        <v>3.4427688763221278E-3</v>
      </c>
      <c r="X481" s="224">
        <v>0.59516703319719344</v>
      </c>
      <c r="Y481" s="295">
        <v>1</v>
      </c>
    </row>
    <row r="482" spans="2:26" hidden="1" outlineLevel="1" x14ac:dyDescent="0.25">
      <c r="B482" s="43" t="s">
        <v>56</v>
      </c>
      <c r="C482" s="285">
        <v>0.32864398728395511</v>
      </c>
      <c r="D482" s="224">
        <v>2.8672001559055312E-2</v>
      </c>
      <c r="E482" s="285">
        <v>3.9329606216733051E-2</v>
      </c>
      <c r="F482" s="224">
        <v>0.14320166624036249</v>
      </c>
      <c r="G482" s="285">
        <v>0.1068561893277792</v>
      </c>
      <c r="H482" s="224">
        <v>0.29780392443453796</v>
      </c>
      <c r="I482" s="285">
        <v>0</v>
      </c>
      <c r="J482" s="224">
        <v>9.4639529360178321E-3</v>
      </c>
      <c r="K482" s="285">
        <v>1.3860976114785447E-2</v>
      </c>
      <c r="L482" s="224">
        <v>1.0109499275282883E-3</v>
      </c>
      <c r="M482" s="285">
        <v>1.6199559079670162E-3</v>
      </c>
      <c r="N482" s="224">
        <v>1.0694145016504062E-2</v>
      </c>
      <c r="O482" s="285">
        <v>5.3592526278608058E-4</v>
      </c>
      <c r="P482" s="224">
        <v>4.8964080827273724E-3</v>
      </c>
      <c r="Q482" s="285">
        <v>4.1412406669833497E-3</v>
      </c>
      <c r="R482" s="224">
        <v>0</v>
      </c>
      <c r="S482" s="285">
        <v>0</v>
      </c>
      <c r="T482" s="224">
        <v>1.2155759369557009E-2</v>
      </c>
      <c r="U482" s="285">
        <v>2.7161666727567265E-3</v>
      </c>
      <c r="V482" s="224">
        <v>3.8976382748078585E-3</v>
      </c>
      <c r="W482" s="285">
        <v>3.7271166002850148E-3</v>
      </c>
      <c r="X482" s="224">
        <v>0.67135601271604484</v>
      </c>
      <c r="Y482" s="295">
        <v>1</v>
      </c>
    </row>
    <row r="483" spans="2:26" s="222" customFormat="1" ht="15" customHeight="1" collapsed="1" x14ac:dyDescent="0.25">
      <c r="B483" s="30" t="s">
        <v>189</v>
      </c>
      <c r="C483" s="296">
        <v>0.18936839275415832</v>
      </c>
      <c r="D483" s="296">
        <v>4.0932156406483733E-2</v>
      </c>
      <c r="E483" s="296">
        <v>3.3917892508190557E-2</v>
      </c>
      <c r="F483" s="296">
        <v>0.17438945897135286</v>
      </c>
      <c r="G483" s="296">
        <v>6.1940367601864672E-2</v>
      </c>
      <c r="H483" s="296">
        <v>0.23013657066301973</v>
      </c>
      <c r="I483" s="296">
        <v>0</v>
      </c>
      <c r="J483" s="296">
        <v>8.9875833696800404E-3</v>
      </c>
      <c r="K483" s="296">
        <v>0.21987508631181124</v>
      </c>
      <c r="L483" s="296">
        <v>9.6997185593540813E-2</v>
      </c>
      <c r="M483" s="296">
        <v>2.4920269638656092E-2</v>
      </c>
      <c r="N483" s="296">
        <v>6.0060750129119121E-2</v>
      </c>
      <c r="O483" s="296">
        <v>3.7896880950495225E-2</v>
      </c>
      <c r="P483" s="296">
        <v>7.3433363935216222E-3</v>
      </c>
      <c r="Q483" s="296">
        <v>1.2224764322740918E-2</v>
      </c>
      <c r="R483" s="296">
        <v>0</v>
      </c>
      <c r="S483" s="296">
        <v>0</v>
      </c>
      <c r="T483" s="296">
        <v>1.1393716834791106E-2</v>
      </c>
      <c r="U483" s="296">
        <v>4.2043194390373679E-3</v>
      </c>
      <c r="V483" s="296">
        <v>2.096024469607645E-3</v>
      </c>
      <c r="W483" s="296">
        <v>2.1919574682166165E-3</v>
      </c>
      <c r="X483" s="296">
        <v>0.81063160724584171</v>
      </c>
      <c r="Y483" s="296">
        <v>1</v>
      </c>
      <c r="Z483"/>
    </row>
    <row r="484" spans="2:26" hidden="1" outlineLevel="1" x14ac:dyDescent="0.25">
      <c r="B484" s="43" t="s">
        <v>58</v>
      </c>
      <c r="C484" s="285">
        <v>0.25760721638692119</v>
      </c>
      <c r="D484" s="224">
        <v>2.9163904107198938E-2</v>
      </c>
      <c r="E484" s="285">
        <v>4.1987995952123387E-2</v>
      </c>
      <c r="F484" s="224">
        <v>0.14863733119307673</v>
      </c>
      <c r="G484" s="285">
        <v>0.11744948878110061</v>
      </c>
      <c r="H484" s="224">
        <v>0.22523292738248946</v>
      </c>
      <c r="I484" s="285">
        <v>0</v>
      </c>
      <c r="J484" s="224">
        <v>8.9419688034337152E-3</v>
      </c>
      <c r="K484" s="285">
        <v>0.13535959800397809</v>
      </c>
      <c r="L484" s="224">
        <v>4.6323760337788324E-2</v>
      </c>
      <c r="M484" s="285">
        <v>2.6258854730083402E-2</v>
      </c>
      <c r="N484" s="224">
        <v>4.2223540496213838E-2</v>
      </c>
      <c r="O484" s="285">
        <v>2.0553442439892523E-2</v>
      </c>
      <c r="P484" s="224">
        <v>6.9005827546498241E-3</v>
      </c>
      <c r="Q484" s="285">
        <v>6.4556652824789753E-3</v>
      </c>
      <c r="R484" s="224">
        <v>0</v>
      </c>
      <c r="S484" s="285">
        <v>0</v>
      </c>
      <c r="T484" s="224">
        <v>1.2667062148864152E-2</v>
      </c>
      <c r="U484" s="285">
        <v>3.9170185295041354E-3</v>
      </c>
      <c r="V484" s="224">
        <v>2.2420351048609414E-3</v>
      </c>
      <c r="W484" s="285">
        <v>2.4077886729245907E-3</v>
      </c>
      <c r="X484" s="224">
        <v>0.74239278361307881</v>
      </c>
      <c r="Y484" s="295">
        <v>1</v>
      </c>
    </row>
    <row r="485" spans="2:26" hidden="1" outlineLevel="1" x14ac:dyDescent="0.25">
      <c r="B485" s="43" t="s">
        <v>59</v>
      </c>
      <c r="C485" s="285">
        <v>0.16670849317032949</v>
      </c>
      <c r="D485" s="224">
        <v>3.211558455526476E-2</v>
      </c>
      <c r="E485" s="285">
        <v>3.7966514896210515E-2</v>
      </c>
      <c r="F485" s="224">
        <v>0.18163696984906608</v>
      </c>
      <c r="G485" s="285">
        <v>6.94511167676478E-2</v>
      </c>
      <c r="H485" s="224">
        <v>0.21086294052271179</v>
      </c>
      <c r="I485" s="285">
        <v>0</v>
      </c>
      <c r="J485" s="224">
        <v>6.2668052916502346E-3</v>
      </c>
      <c r="K485" s="285">
        <v>0.25743376474384255</v>
      </c>
      <c r="L485" s="224">
        <v>0.12885670239845123</v>
      </c>
      <c r="M485" s="285">
        <v>2.7906643243824615E-2</v>
      </c>
      <c r="N485" s="224">
        <v>5.9305202022012692E-2</v>
      </c>
      <c r="O485" s="285">
        <v>4.1365217079554012E-2</v>
      </c>
      <c r="P485" s="224">
        <v>7.7008568458036067E-3</v>
      </c>
      <c r="Q485" s="285">
        <v>8.575628293837163E-3</v>
      </c>
      <c r="R485" s="224">
        <v>0</v>
      </c>
      <c r="S485" s="285">
        <v>0</v>
      </c>
      <c r="T485" s="224">
        <v>1.0834259491628724E-2</v>
      </c>
      <c r="U485" s="285">
        <v>6.9479797798730862E-3</v>
      </c>
      <c r="V485" s="224">
        <v>1.3623489764457031E-3</v>
      </c>
      <c r="W485" s="285">
        <v>1.4555623274656723E-3</v>
      </c>
      <c r="X485" s="224">
        <v>0.83329150682967057</v>
      </c>
      <c r="Y485" s="295">
        <v>1</v>
      </c>
    </row>
    <row r="486" spans="2:26" hidden="1" outlineLevel="1" x14ac:dyDescent="0.25">
      <c r="B486" s="43" t="s">
        <v>60</v>
      </c>
      <c r="C486" s="285">
        <v>0.1331880638663103</v>
      </c>
      <c r="D486" s="224">
        <v>4.3604354948698451E-2</v>
      </c>
      <c r="E486" s="285">
        <v>3.8799488944105218E-2</v>
      </c>
      <c r="F486" s="224">
        <v>0.17941824281425625</v>
      </c>
      <c r="G486" s="285">
        <v>7.6634869375053885E-2</v>
      </c>
      <c r="H486" s="224">
        <v>0.21878992624177959</v>
      </c>
      <c r="I486" s="285">
        <v>0</v>
      </c>
      <c r="J486" s="224">
        <v>6.3725221235469785E-3</v>
      </c>
      <c r="K486" s="285">
        <v>0.2580440354603814</v>
      </c>
      <c r="L486" s="224">
        <v>0.1190478056733475</v>
      </c>
      <c r="M486" s="285">
        <v>2.3671607396201569E-2</v>
      </c>
      <c r="N486" s="224">
        <v>7.1869194773434494E-2</v>
      </c>
      <c r="O486" s="285">
        <v>4.3455427617397846E-2</v>
      </c>
      <c r="P486" s="224">
        <v>8.7475211437619046E-3</v>
      </c>
      <c r="Q486" s="285">
        <v>1.2509895829250895E-2</v>
      </c>
      <c r="R486" s="224">
        <v>0</v>
      </c>
      <c r="S486" s="285">
        <v>0</v>
      </c>
      <c r="T486" s="224">
        <v>1.2964516103747482E-2</v>
      </c>
      <c r="U486" s="285">
        <v>6.1530502668934546E-3</v>
      </c>
      <c r="V486" s="224">
        <v>1.8811873427444956E-3</v>
      </c>
      <c r="W486" s="285">
        <v>1.983084990476489E-3</v>
      </c>
      <c r="X486" s="224">
        <v>0.86681193613368968</v>
      </c>
      <c r="Y486" s="295">
        <v>1</v>
      </c>
    </row>
    <row r="487" spans="2:26" hidden="1" outlineLevel="1" x14ac:dyDescent="0.25">
      <c r="B487" s="43" t="s">
        <v>61</v>
      </c>
      <c r="C487" s="285">
        <v>0.14648105181747872</v>
      </c>
      <c r="D487" s="224">
        <v>4.6816189739623613E-2</v>
      </c>
      <c r="E487" s="285">
        <v>3.7056678820019888E-2</v>
      </c>
      <c r="F487" s="224">
        <v>0.18126910470297941</v>
      </c>
      <c r="G487" s="285">
        <v>4.9924501896659666E-2</v>
      </c>
      <c r="H487" s="224">
        <v>0.22803373476227304</v>
      </c>
      <c r="I487" s="285">
        <v>0</v>
      </c>
      <c r="J487" s="224">
        <v>9.3249364711081653E-3</v>
      </c>
      <c r="K487" s="285">
        <v>0.25653150664751595</v>
      </c>
      <c r="L487" s="224">
        <v>0.10698633668471255</v>
      </c>
      <c r="M487" s="285">
        <v>2.0358708061724302E-2</v>
      </c>
      <c r="N487" s="224">
        <v>7.5520200346186422E-2</v>
      </c>
      <c r="O487" s="285">
        <v>5.3666261554892646E-2</v>
      </c>
      <c r="P487" s="224">
        <v>8.2569145214156821E-3</v>
      </c>
      <c r="Q487" s="285">
        <v>1.2565830663278458E-2</v>
      </c>
      <c r="R487" s="224">
        <v>0</v>
      </c>
      <c r="S487" s="285">
        <v>0</v>
      </c>
      <c r="T487" s="224">
        <v>1.3663315287445217E-2</v>
      </c>
      <c r="U487" s="285">
        <v>3.9332670423157662E-3</v>
      </c>
      <c r="V487" s="224">
        <v>3.0714838139432109E-3</v>
      </c>
      <c r="W487" s="285">
        <v>2.0623872131992783E-3</v>
      </c>
      <c r="X487" s="224">
        <v>0.85351894818252128</v>
      </c>
      <c r="Y487" s="295">
        <v>1</v>
      </c>
    </row>
    <row r="488" spans="2:26" collapsed="1" x14ac:dyDescent="0.25">
      <c r="B488" s="145">
        <v>1979</v>
      </c>
      <c r="C488" s="233">
        <v>0.28314539471645167</v>
      </c>
      <c r="D488" s="233">
        <v>3.1507467526822548E-2</v>
      </c>
      <c r="E488" s="233">
        <v>3.7676672001064358E-2</v>
      </c>
      <c r="F488" s="233">
        <v>0.14343381504179201</v>
      </c>
      <c r="G488" s="233">
        <v>6.5401429175098516E-2</v>
      </c>
      <c r="H488" s="233">
        <v>0.25182691151980441</v>
      </c>
      <c r="I488" s="233">
        <v>0</v>
      </c>
      <c r="J488" s="233">
        <v>9.2904696714167252E-3</v>
      </c>
      <c r="K488" s="233">
        <v>0.14312841636422874</v>
      </c>
      <c r="L488" s="233">
        <v>6.3044416609152429E-2</v>
      </c>
      <c r="M488" s="233">
        <v>1.4275876301440589E-2</v>
      </c>
      <c r="N488" s="233">
        <v>3.862537333854426E-2</v>
      </c>
      <c r="O488" s="233">
        <v>2.7182750115091456E-2</v>
      </c>
      <c r="P488" s="233">
        <v>5.7640220703460152E-3</v>
      </c>
      <c r="Q488" s="233">
        <v>7.7990053376734217E-3</v>
      </c>
      <c r="R488" s="233">
        <v>0</v>
      </c>
      <c r="S488" s="233">
        <v>0</v>
      </c>
      <c r="T488" s="233">
        <v>1.1453962283263321E-2</v>
      </c>
      <c r="U488" s="233">
        <v>3.413057002965542E-3</v>
      </c>
      <c r="V488" s="233">
        <v>2.7924324626699254E-3</v>
      </c>
      <c r="W488" s="233">
        <v>2.719106542561917E-3</v>
      </c>
      <c r="X488" s="233">
        <v>0.71685460528354827</v>
      </c>
      <c r="Y488" s="233">
        <v>1</v>
      </c>
    </row>
    <row r="489" spans="2:26" customFormat="1" hidden="1" outlineLevel="1" x14ac:dyDescent="0.25">
      <c r="B489" s="43" t="s">
        <v>49</v>
      </c>
      <c r="C489" s="285">
        <v>0.1881366411623773</v>
      </c>
      <c r="D489" s="224">
        <v>3.6934848133549733E-2</v>
      </c>
      <c r="E489" s="285">
        <v>2.8765746966535281E-2</v>
      </c>
      <c r="F489" s="224">
        <v>0.20095061442151635</v>
      </c>
      <c r="G489" s="285">
        <v>3.1200247314321045E-2</v>
      </c>
      <c r="H489" s="224">
        <v>0.2187186026740861</v>
      </c>
      <c r="I489" s="285">
        <v>0</v>
      </c>
      <c r="J489" s="224">
        <v>1.169333024190432E-2</v>
      </c>
      <c r="K489" s="285">
        <v>0.24780894968699282</v>
      </c>
      <c r="L489" s="224">
        <v>0.10965298709328387</v>
      </c>
      <c r="M489" s="285">
        <v>2.530334647190664E-2</v>
      </c>
      <c r="N489" s="224">
        <v>6.2678723239817602E-2</v>
      </c>
      <c r="O489" s="285">
        <v>5.0173892881984698E-2</v>
      </c>
      <c r="P489" s="224">
        <v>6.7856866836695263E-3</v>
      </c>
      <c r="Q489" s="285">
        <v>1.013215859030837E-2</v>
      </c>
      <c r="R489" s="224">
        <v>0</v>
      </c>
      <c r="S489" s="285">
        <v>0</v>
      </c>
      <c r="T489" s="224">
        <v>1.173970167710024E-2</v>
      </c>
      <c r="U489" s="285">
        <v>2.4654146379163768E-3</v>
      </c>
      <c r="V489" s="224">
        <v>1.762114537444934E-3</v>
      </c>
      <c r="W489" s="285">
        <v>2.2181003168714737E-3</v>
      </c>
      <c r="X489" s="224">
        <v>0.81186335883762273</v>
      </c>
      <c r="Y489" s="295">
        <v>1</v>
      </c>
    </row>
    <row r="490" spans="2:26" customFormat="1" hidden="1" outlineLevel="1" x14ac:dyDescent="0.25">
      <c r="B490" s="43" t="s">
        <v>50</v>
      </c>
      <c r="C490" s="285">
        <v>0.18135387677047218</v>
      </c>
      <c r="D490" s="224">
        <v>3.7096347890980895E-2</v>
      </c>
      <c r="E490" s="285">
        <v>2.7316966992646029E-2</v>
      </c>
      <c r="F490" s="224">
        <v>0.19208942925107667</v>
      </c>
      <c r="G490" s="285">
        <v>3.6451126416766427E-2</v>
      </c>
      <c r="H490" s="224">
        <v>0.24820815000233212</v>
      </c>
      <c r="I490" s="285">
        <v>0</v>
      </c>
      <c r="J490" s="224">
        <v>8.2013090999549128E-3</v>
      </c>
      <c r="K490" s="285">
        <v>0.2268614250843452</v>
      </c>
      <c r="L490" s="224">
        <v>9.3347222438159794E-2</v>
      </c>
      <c r="M490" s="285">
        <v>2.3453411900060634E-2</v>
      </c>
      <c r="N490" s="224">
        <v>6.8066978653275087E-2</v>
      </c>
      <c r="O490" s="285">
        <v>4.1993812092849706E-2</v>
      </c>
      <c r="P490" s="224">
        <v>6.8331286245121971E-3</v>
      </c>
      <c r="Q490" s="285">
        <v>1.9037920365677329E-2</v>
      </c>
      <c r="R490" s="224">
        <v>0</v>
      </c>
      <c r="S490" s="285">
        <v>0</v>
      </c>
      <c r="T490" s="224">
        <v>8.2557253688645658E-3</v>
      </c>
      <c r="U490" s="285">
        <v>2.8218722306006003E-3</v>
      </c>
      <c r="V490" s="224">
        <v>1.5392030348730546E-3</v>
      </c>
      <c r="W490" s="285">
        <v>2.6042071549619863E-3</v>
      </c>
      <c r="X490" s="224">
        <v>0.81864612322952779</v>
      </c>
      <c r="Y490" s="295">
        <v>1</v>
      </c>
    </row>
    <row r="491" spans="2:26" customFormat="1" hidden="1" outlineLevel="1" x14ac:dyDescent="0.25">
      <c r="B491" s="43" t="s">
        <v>51</v>
      </c>
      <c r="C491" s="285">
        <v>0.26803808453311734</v>
      </c>
      <c r="D491" s="224">
        <v>6.1176587268790189E-2</v>
      </c>
      <c r="E491" s="285">
        <v>2.5464072598641255E-2</v>
      </c>
      <c r="F491" s="224">
        <v>0.13018827379870077</v>
      </c>
      <c r="G491" s="285">
        <v>5.865580111410483E-2</v>
      </c>
      <c r="H491" s="224">
        <v>0.26431889184587665</v>
      </c>
      <c r="I491" s="285">
        <v>0</v>
      </c>
      <c r="J491" s="224">
        <v>1.2488222556490404E-2</v>
      </c>
      <c r="K491" s="285">
        <v>0.13797378382399128</v>
      </c>
      <c r="L491" s="224">
        <v>6.4168471163859361E-2</v>
      </c>
      <c r="M491" s="285">
        <v>2.7794766682645421E-2</v>
      </c>
      <c r="N491" s="224">
        <v>3.6720829132023076E-2</v>
      </c>
      <c r="O491" s="285">
        <v>9.289716845463411E-3</v>
      </c>
      <c r="P491" s="224">
        <v>5.9837677901383541E-3</v>
      </c>
      <c r="Q491" s="285">
        <v>1.6207415243731094E-2</v>
      </c>
      <c r="R491" s="224">
        <v>0</v>
      </c>
      <c r="S491" s="285">
        <v>0</v>
      </c>
      <c r="T491" s="224">
        <v>9.5955171330809799E-3</v>
      </c>
      <c r="U491" s="285">
        <v>2.8927054234094253E-3</v>
      </c>
      <c r="V491" s="224">
        <v>2.8844405507711126E-3</v>
      </c>
      <c r="W491" s="285">
        <v>2.7356728432814852E-3</v>
      </c>
      <c r="X491" s="224">
        <v>0.73196191546688261</v>
      </c>
      <c r="Y491" s="295">
        <v>1</v>
      </c>
    </row>
    <row r="492" spans="2:26" customFormat="1" hidden="1" outlineLevel="1" x14ac:dyDescent="0.25">
      <c r="B492" s="43" t="s">
        <v>52</v>
      </c>
      <c r="C492" s="285">
        <v>0.40583523093253016</v>
      </c>
      <c r="D492" s="224">
        <v>5.3734565941194079E-2</v>
      </c>
      <c r="E492" s="285">
        <v>2.7016974062616238E-2</v>
      </c>
      <c r="F492" s="224">
        <v>0.11747575457918659</v>
      </c>
      <c r="G492" s="285">
        <v>5.935932212615784E-2</v>
      </c>
      <c r="H492" s="224">
        <v>0.25072804303845703</v>
      </c>
      <c r="I492" s="285">
        <v>0</v>
      </c>
      <c r="J492" s="224">
        <v>1.2855289538860715E-2</v>
      </c>
      <c r="K492" s="285">
        <v>3.4737405535848746E-2</v>
      </c>
      <c r="L492" s="224">
        <v>1.0306004880836819E-2</v>
      </c>
      <c r="M492" s="285">
        <v>1.0324149255627024E-2</v>
      </c>
      <c r="N492" s="224">
        <v>1.3889518901902438E-2</v>
      </c>
      <c r="O492" s="285">
        <v>2.17732497482468E-4</v>
      </c>
      <c r="P492" s="224">
        <v>4.6449599462926507E-3</v>
      </c>
      <c r="Q492" s="285">
        <v>1.1539822366570803E-2</v>
      </c>
      <c r="R492" s="224">
        <v>0</v>
      </c>
      <c r="S492" s="285">
        <v>0</v>
      </c>
      <c r="T492" s="224">
        <v>1.0605387064875212E-2</v>
      </c>
      <c r="U492" s="285">
        <v>2.8577390294573925E-3</v>
      </c>
      <c r="V492" s="224">
        <v>4.2911446378836402E-3</v>
      </c>
      <c r="W492" s="285">
        <v>3.1934099630761973E-3</v>
      </c>
      <c r="X492" s="224">
        <v>0.59416476906746984</v>
      </c>
      <c r="Y492" s="295">
        <v>1</v>
      </c>
    </row>
    <row r="493" spans="2:26" customFormat="1" hidden="1" outlineLevel="1" x14ac:dyDescent="0.25">
      <c r="B493" s="43" t="s">
        <v>53</v>
      </c>
      <c r="C493" s="285">
        <v>0.43422439324589407</v>
      </c>
      <c r="D493" s="224">
        <v>4.6501788530328089E-2</v>
      </c>
      <c r="E493" s="285">
        <v>4.081695449824993E-2</v>
      </c>
      <c r="F493" s="224">
        <v>0.10328089541905458</v>
      </c>
      <c r="G493" s="285">
        <v>5.8917650678872266E-2</v>
      </c>
      <c r="H493" s="224">
        <v>0.25766375629831917</v>
      </c>
      <c r="I493" s="285">
        <v>0</v>
      </c>
      <c r="J493" s="224">
        <v>1.4415939074579791E-2</v>
      </c>
      <c r="K493" s="285">
        <v>8.3387822608561868E-3</v>
      </c>
      <c r="L493" s="224">
        <v>4.6155621370052696E-4</v>
      </c>
      <c r="M493" s="285">
        <v>2.3385514827493365E-3</v>
      </c>
      <c r="N493" s="224">
        <v>5.4155929074195157E-3</v>
      </c>
      <c r="O493" s="285">
        <v>1.230816569868072E-4</v>
      </c>
      <c r="P493" s="224">
        <v>4.4694026693334358E-3</v>
      </c>
      <c r="Q493" s="285">
        <v>9.8157621446978722E-3</v>
      </c>
      <c r="R493" s="224">
        <v>0</v>
      </c>
      <c r="S493" s="285">
        <v>0</v>
      </c>
      <c r="T493" s="224">
        <v>1.2177391438132236E-2</v>
      </c>
      <c r="U493" s="285">
        <v>1.7539136120620024E-3</v>
      </c>
      <c r="V493" s="224">
        <v>4.2078541482364704E-3</v>
      </c>
      <c r="W493" s="285">
        <v>2.8847263356282936E-3</v>
      </c>
      <c r="X493" s="224">
        <v>0.56577560675410588</v>
      </c>
      <c r="Y493" s="295">
        <v>1</v>
      </c>
    </row>
    <row r="494" spans="2:26" customFormat="1" hidden="1" outlineLevel="1" x14ac:dyDescent="0.25">
      <c r="B494" s="43" t="s">
        <v>54</v>
      </c>
      <c r="C494" s="285">
        <v>0.39647666810926402</v>
      </c>
      <c r="D494" s="224">
        <v>4.6290403333248471E-2</v>
      </c>
      <c r="E494" s="285">
        <v>5.1899561280687019E-2</v>
      </c>
      <c r="F494" s="224">
        <v>0.11133457226988451</v>
      </c>
      <c r="G494" s="285">
        <v>6.835365698429266E-2</v>
      </c>
      <c r="H494" s="224">
        <v>0.25254788150335616</v>
      </c>
      <c r="I494" s="285">
        <v>0</v>
      </c>
      <c r="J494" s="224">
        <v>9.3344534677494637E-3</v>
      </c>
      <c r="K494" s="285">
        <v>2.5449114499800581E-2</v>
      </c>
      <c r="L494" s="224">
        <v>5.8552480843155729E-4</v>
      </c>
      <c r="M494" s="285">
        <v>1.9118657875308673E-2</v>
      </c>
      <c r="N494" s="224">
        <v>5.3885254109280996E-3</v>
      </c>
      <c r="O494" s="285">
        <v>3.5640640513225221E-4</v>
      </c>
      <c r="P494" s="224">
        <v>5.3970112777169624E-3</v>
      </c>
      <c r="Q494" s="285">
        <v>9.6484305389373994E-3</v>
      </c>
      <c r="R494" s="224">
        <v>0</v>
      </c>
      <c r="S494" s="285">
        <v>0</v>
      </c>
      <c r="T494" s="224">
        <v>1.2915489252649712E-2</v>
      </c>
      <c r="U494" s="285">
        <v>3.66589445278888E-3</v>
      </c>
      <c r="V494" s="224">
        <v>3.1312848450905017E-3</v>
      </c>
      <c r="W494" s="285">
        <v>3.2670587137123121E-3</v>
      </c>
      <c r="X494" s="224">
        <v>0.60352333189073593</v>
      </c>
      <c r="Y494" s="295">
        <v>1</v>
      </c>
    </row>
    <row r="495" spans="2:26" customFormat="1" hidden="1" outlineLevel="1" x14ac:dyDescent="0.25">
      <c r="B495" s="43" t="s">
        <v>55</v>
      </c>
      <c r="C495" s="285">
        <v>0.35094984212433356</v>
      </c>
      <c r="D495" s="224">
        <v>2.5298928515968735E-2</v>
      </c>
      <c r="E495" s="285">
        <v>3.6169056369377298E-2</v>
      </c>
      <c r="F495" s="224">
        <v>0.10563434960401677</v>
      </c>
      <c r="G495" s="285">
        <v>6.9711165174180856E-2</v>
      </c>
      <c r="H495" s="224">
        <v>0.33182359335369327</v>
      </c>
      <c r="I495" s="285">
        <v>0</v>
      </c>
      <c r="J495" s="224">
        <v>1.1581862415238883E-2</v>
      </c>
      <c r="K495" s="285">
        <v>3.0061079766033439E-2</v>
      </c>
      <c r="L495" s="224">
        <v>9.9254619804337706E-3</v>
      </c>
      <c r="M495" s="285">
        <v>3.2351570992287387E-3</v>
      </c>
      <c r="N495" s="224">
        <v>1.5955794813396137E-2</v>
      </c>
      <c r="O495" s="285">
        <v>9.4466587297479165E-4</v>
      </c>
      <c r="P495" s="224">
        <v>5.8232827786117297E-3</v>
      </c>
      <c r="Q495" s="285">
        <v>5.8621046638024739E-3</v>
      </c>
      <c r="R495" s="224">
        <v>0</v>
      </c>
      <c r="S495" s="285">
        <v>0</v>
      </c>
      <c r="T495" s="224">
        <v>1.5011128940421347E-2</v>
      </c>
      <c r="U495" s="285">
        <v>3.7916041202960818E-3</v>
      </c>
      <c r="V495" s="224">
        <v>3.9598322894559756E-3</v>
      </c>
      <c r="W495" s="285">
        <v>3.701019721517677E-3</v>
      </c>
      <c r="X495" s="224">
        <v>0.64905015787566644</v>
      </c>
      <c r="Y495" s="295">
        <v>1</v>
      </c>
    </row>
    <row r="496" spans="2:26" customFormat="1" hidden="1" outlineLevel="1" x14ac:dyDescent="0.25">
      <c r="B496" s="43" t="s">
        <v>56</v>
      </c>
      <c r="C496" s="285">
        <v>0.30336543880963412</v>
      </c>
      <c r="D496" s="224">
        <v>2.4210618604476396E-2</v>
      </c>
      <c r="E496" s="285">
        <v>4.1444871682468909E-2</v>
      </c>
      <c r="F496" s="224">
        <v>0.12300697636552649</v>
      </c>
      <c r="G496" s="285">
        <v>0.11355068198043612</v>
      </c>
      <c r="H496" s="224">
        <v>0.30893901629488607</v>
      </c>
      <c r="I496" s="285">
        <v>0</v>
      </c>
      <c r="J496" s="224">
        <v>1.2787915983016245E-2</v>
      </c>
      <c r="K496" s="285">
        <v>3.5608271439485979E-2</v>
      </c>
      <c r="L496" s="224">
        <v>9.39366991896394E-3</v>
      </c>
      <c r="M496" s="285">
        <v>2.5676031111834773E-3</v>
      </c>
      <c r="N496" s="224">
        <v>1.6595483523502961E-2</v>
      </c>
      <c r="O496" s="285">
        <v>7.0515148858355985E-3</v>
      </c>
      <c r="P496" s="224">
        <v>5.8491251362082141E-3</v>
      </c>
      <c r="Q496" s="285">
        <v>5.6236770581530792E-3</v>
      </c>
      <c r="R496" s="224">
        <v>0</v>
      </c>
      <c r="S496" s="285">
        <v>0</v>
      </c>
      <c r="T496" s="224">
        <v>9.5189188512167927E-3</v>
      </c>
      <c r="U496" s="285">
        <v>6.6006187297253287E-3</v>
      </c>
      <c r="V496" s="224">
        <v>4.3586628423992685E-3</v>
      </c>
      <c r="W496" s="285">
        <v>4.1206898711188484E-3</v>
      </c>
      <c r="X496" s="224">
        <v>0.69663456119036582</v>
      </c>
      <c r="Y496" s="295">
        <v>1</v>
      </c>
    </row>
    <row r="497" spans="2:25" customFormat="1" hidden="1" outlineLevel="1" x14ac:dyDescent="0.25">
      <c r="B497" s="43" t="s">
        <v>58</v>
      </c>
      <c r="C497" s="285">
        <v>0.25938095905021491</v>
      </c>
      <c r="D497" s="224">
        <v>2.8937417179302097E-2</v>
      </c>
      <c r="E497" s="285">
        <v>3.3903965697417611E-2</v>
      </c>
      <c r="F497" s="224">
        <v>0.16003921526378728</v>
      </c>
      <c r="G497" s="285">
        <v>0.13125262602212862</v>
      </c>
      <c r="H497" s="224">
        <v>0.23741394727486237</v>
      </c>
      <c r="I497" s="285">
        <v>0</v>
      </c>
      <c r="J497" s="224">
        <v>1.1549110653839109E-2</v>
      </c>
      <c r="K497" s="285">
        <v>9.7262472931771898E-2</v>
      </c>
      <c r="L497" s="224">
        <v>4.1617737365466867E-2</v>
      </c>
      <c r="M497" s="285">
        <v>9.286691589187792E-3</v>
      </c>
      <c r="N497" s="224">
        <v>3.0585751069262344E-2</v>
      </c>
      <c r="O497" s="285">
        <v>1.5772292907854903E-2</v>
      </c>
      <c r="P497" s="224">
        <v>7.6275842751101584E-3</v>
      </c>
      <c r="Q497" s="285">
        <v>9.0281294103704973E-3</v>
      </c>
      <c r="R497" s="224">
        <v>0</v>
      </c>
      <c r="S497" s="285">
        <v>0</v>
      </c>
      <c r="T497" s="224">
        <v>6.7441634974844053E-3</v>
      </c>
      <c r="U497" s="285">
        <v>5.3759386345762277E-3</v>
      </c>
      <c r="V497" s="224">
        <v>3.059652449337973E-3</v>
      </c>
      <c r="W497" s="285">
        <v>3.7599250169681429E-3</v>
      </c>
      <c r="X497" s="224">
        <v>0.74061904094978503</v>
      </c>
      <c r="Y497" s="295">
        <v>1</v>
      </c>
    </row>
    <row r="498" spans="2:25" customFormat="1" hidden="1" outlineLevel="1" x14ac:dyDescent="0.25">
      <c r="B498" s="43" t="s">
        <v>59</v>
      </c>
      <c r="C498" s="285">
        <v>0.22867159491100605</v>
      </c>
      <c r="D498" s="224">
        <v>3.8151591103778672E-2</v>
      </c>
      <c r="E498" s="285">
        <v>2.6380913100034899E-2</v>
      </c>
      <c r="F498" s="224">
        <v>0.20250483835147054</v>
      </c>
      <c r="G498" s="285">
        <v>5.484786953900822E-2</v>
      </c>
      <c r="H498" s="224">
        <v>0.16716107744535041</v>
      </c>
      <c r="I498" s="285">
        <v>0</v>
      </c>
      <c r="J498" s="224">
        <v>8.6138519623084487E-3</v>
      </c>
      <c r="K498" s="285">
        <v>0.23339097052571464</v>
      </c>
      <c r="L498" s="224">
        <v>0.11318569751578413</v>
      </c>
      <c r="M498" s="285">
        <v>3.2551794155905964E-2</v>
      </c>
      <c r="N498" s="224">
        <v>5.0921666296519556E-2</v>
      </c>
      <c r="O498" s="285">
        <v>3.6731812557504996E-2</v>
      </c>
      <c r="P498" s="224">
        <v>6.4802182810368347E-3</v>
      </c>
      <c r="Q498" s="285">
        <v>9.4149560582505783E-3</v>
      </c>
      <c r="R498" s="224">
        <v>0</v>
      </c>
      <c r="S498" s="285">
        <v>0</v>
      </c>
      <c r="T498" s="224">
        <v>5.298391446429138E-3</v>
      </c>
      <c r="U498" s="285">
        <v>5.1238935245407529E-3</v>
      </c>
      <c r="V498" s="224">
        <v>2.3715853929375933E-3</v>
      </c>
      <c r="W498" s="285">
        <v>3.3392556870459086E-3</v>
      </c>
      <c r="X498" s="224">
        <v>0.77132840508899392</v>
      </c>
      <c r="Y498" s="295">
        <v>1</v>
      </c>
    </row>
    <row r="499" spans="2:25" customFormat="1" hidden="1" outlineLevel="1" x14ac:dyDescent="0.25">
      <c r="B499" s="43" t="s">
        <v>60</v>
      </c>
      <c r="C499" s="285">
        <v>0.16649256024228593</v>
      </c>
      <c r="D499" s="224">
        <v>3.7457753588201727E-2</v>
      </c>
      <c r="E499" s="285">
        <v>3.8353158056445597E-2</v>
      </c>
      <c r="F499" s="224">
        <v>0.18557696528113066</v>
      </c>
      <c r="G499" s="285">
        <v>8.706491682394768E-2</v>
      </c>
      <c r="H499" s="224">
        <v>0.17655269279726113</v>
      </c>
      <c r="I499" s="285">
        <v>0</v>
      </c>
      <c r="J499" s="224">
        <v>9.6563226967475747E-3</v>
      </c>
      <c r="K499" s="285">
        <v>0.2522319273142255</v>
      </c>
      <c r="L499" s="224">
        <v>0.112004564807093</v>
      </c>
      <c r="M499" s="285">
        <v>3.8353158056445597E-2</v>
      </c>
      <c r="N499" s="224">
        <v>5.7437563095290349E-2</v>
      </c>
      <c r="O499" s="285">
        <v>4.4436641355396565E-2</v>
      </c>
      <c r="P499" s="224">
        <v>9.1910635122679184E-3</v>
      </c>
      <c r="Q499" s="285">
        <v>1.275512443488566E-2</v>
      </c>
      <c r="R499" s="224">
        <v>0</v>
      </c>
      <c r="S499" s="285">
        <v>0</v>
      </c>
      <c r="T499" s="224">
        <v>6.2853882280647852E-3</v>
      </c>
      <c r="U499" s="285">
        <v>7.2597989729184043E-3</v>
      </c>
      <c r="V499" s="224">
        <v>2.1331694684633279E-3</v>
      </c>
      <c r="W499" s="285">
        <v>2.4930869507966465E-3</v>
      </c>
      <c r="X499" s="224">
        <v>0.83350743975771413</v>
      </c>
      <c r="Y499" s="295">
        <v>1</v>
      </c>
    </row>
    <row r="500" spans="2:25" customFormat="1" hidden="1" outlineLevel="1" x14ac:dyDescent="0.25">
      <c r="B500" s="43" t="s">
        <v>61</v>
      </c>
      <c r="C500" s="285">
        <v>0.16468480736651833</v>
      </c>
      <c r="D500" s="224">
        <v>4.1598780893093081E-2</v>
      </c>
      <c r="E500" s="285">
        <v>4.1525829017014002E-2</v>
      </c>
      <c r="F500" s="224">
        <v>0.1948139321871783</v>
      </c>
      <c r="G500" s="285">
        <v>5.3133283077596481E-2</v>
      </c>
      <c r="H500" s="224">
        <v>0.1609318386304501</v>
      </c>
      <c r="I500" s="285">
        <v>0</v>
      </c>
      <c r="J500" s="224">
        <v>8.9730807577268201E-3</v>
      </c>
      <c r="K500" s="285">
        <v>0.28472306657263979</v>
      </c>
      <c r="L500" s="224">
        <v>0.1298543394207621</v>
      </c>
      <c r="M500" s="285">
        <v>4.1696050061198517E-2</v>
      </c>
      <c r="N500" s="224">
        <v>6.3857208861221218E-2</v>
      </c>
      <c r="O500" s="285">
        <v>4.9315468229457968E-2</v>
      </c>
      <c r="P500" s="224">
        <v>1.0845512243756536E-2</v>
      </c>
      <c r="Q500" s="285">
        <v>1.0967098703888335E-2</v>
      </c>
      <c r="R500" s="224">
        <v>0</v>
      </c>
      <c r="S500" s="285">
        <v>0</v>
      </c>
      <c r="T500" s="224">
        <v>8.5596867932787001E-3</v>
      </c>
      <c r="U500" s="285">
        <v>1.1356175376310094E-2</v>
      </c>
      <c r="V500" s="224">
        <v>2.2209793384075417E-3</v>
      </c>
      <c r="W500" s="285">
        <v>2.3912003825920613E-3</v>
      </c>
      <c r="X500" s="224">
        <v>0.83531519263348164</v>
      </c>
      <c r="Y500" s="295">
        <v>1</v>
      </c>
    </row>
    <row r="501" spans="2:25" customFormat="1" collapsed="1" x14ac:dyDescent="0.25">
      <c r="B501" s="145">
        <v>1978</v>
      </c>
      <c r="C501" s="233">
        <v>0.27513338788567704</v>
      </c>
      <c r="D501" s="233">
        <v>4.0846869596448419E-2</v>
      </c>
      <c r="E501" s="233">
        <v>3.4646415651832622E-2</v>
      </c>
      <c r="F501" s="233">
        <v>0.15514242234621978</v>
      </c>
      <c r="G501" s="233">
        <v>6.524361570959393E-2</v>
      </c>
      <c r="H501" s="233">
        <v>0.23436945759912914</v>
      </c>
      <c r="I501" s="233">
        <v>0</v>
      </c>
      <c r="J501" s="233">
        <v>1.0923551431628757E-2</v>
      </c>
      <c r="K501" s="233">
        <v>0.14316731894978099</v>
      </c>
      <c r="L501" s="233">
        <v>6.1948259200154031E-2</v>
      </c>
      <c r="M501" s="233">
        <v>2.0944397338536789E-2</v>
      </c>
      <c r="N501" s="233">
        <v>3.7335278457625048E-2</v>
      </c>
      <c r="O501" s="233">
        <v>2.2939383953465124E-2</v>
      </c>
      <c r="P501" s="233">
        <v>6.6921655675973891E-3</v>
      </c>
      <c r="Q501" s="233">
        <v>1.1210876898069809E-2</v>
      </c>
      <c r="R501" s="233">
        <v>0</v>
      </c>
      <c r="S501" s="233">
        <v>0</v>
      </c>
      <c r="T501" s="233">
        <v>9.6283652439859736E-3</v>
      </c>
      <c r="U501" s="233">
        <v>4.5912832266353665E-3</v>
      </c>
      <c r="V501" s="233">
        <v>2.9013947874124788E-3</v>
      </c>
      <c r="W501" s="233">
        <v>2.9835935677603054E-3</v>
      </c>
      <c r="X501" s="233">
        <v>0.72486661211432291</v>
      </c>
      <c r="Y501" s="233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502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97" customWidth="1"/>
    <col min="2" max="2" width="13" style="297" customWidth="1"/>
    <col min="3" max="6" width="9.7109375" style="297" customWidth="1"/>
    <col min="7" max="20" width="9.140625" style="297" customWidth="1"/>
    <col min="21" max="21" width="11.140625" style="297" customWidth="1"/>
    <col min="22" max="240" width="11.42578125" style="297"/>
    <col min="241" max="241" width="12" style="297" customWidth="1"/>
    <col min="242" max="242" width="11.42578125" style="297"/>
    <col min="243" max="243" width="9.7109375" style="297" customWidth="1"/>
    <col min="244" max="244" width="15.85546875" style="297" customWidth="1"/>
    <col min="245" max="256" width="11.42578125" style="297" customWidth="1"/>
    <col min="257" max="262" width="10.140625" style="297" customWidth="1"/>
    <col min="263" max="276" width="9.140625" style="297" customWidth="1"/>
    <col min="277" max="277" width="11.140625" style="297" customWidth="1"/>
    <col min="278" max="496" width="11.42578125" style="297"/>
    <col min="497" max="497" width="12" style="297" customWidth="1"/>
    <col min="498" max="498" width="11.42578125" style="297"/>
    <col min="499" max="499" width="9.7109375" style="297" customWidth="1"/>
    <col min="500" max="500" width="15.85546875" style="297" customWidth="1"/>
    <col min="501" max="512" width="11.42578125" style="297" customWidth="1"/>
    <col min="513" max="518" width="10.140625" style="297" customWidth="1"/>
    <col min="519" max="532" width="9.140625" style="297" customWidth="1"/>
    <col min="533" max="533" width="11.140625" style="297" customWidth="1"/>
    <col min="534" max="752" width="11.42578125" style="297"/>
    <col min="753" max="753" width="12" style="297" customWidth="1"/>
    <col min="754" max="754" width="11.42578125" style="297"/>
    <col min="755" max="755" width="9.7109375" style="297" customWidth="1"/>
    <col min="756" max="756" width="15.85546875" style="297" customWidth="1"/>
    <col min="757" max="768" width="11.42578125" style="297" customWidth="1"/>
    <col min="769" max="774" width="10.140625" style="297" customWidth="1"/>
    <col min="775" max="788" width="9.140625" style="297" customWidth="1"/>
    <col min="789" max="789" width="11.140625" style="297" customWidth="1"/>
    <col min="790" max="1008" width="11.42578125" style="297"/>
    <col min="1009" max="1009" width="12" style="297" customWidth="1"/>
    <col min="1010" max="1010" width="11.42578125" style="297"/>
    <col min="1011" max="1011" width="9.7109375" style="297" customWidth="1"/>
    <col min="1012" max="1012" width="15.85546875" style="297" customWidth="1"/>
    <col min="1013" max="1024" width="11.42578125" style="297" customWidth="1"/>
    <col min="1025" max="1030" width="10.140625" style="297" customWidth="1"/>
    <col min="1031" max="1044" width="9.140625" style="297" customWidth="1"/>
    <col min="1045" max="1045" width="11.140625" style="297" customWidth="1"/>
    <col min="1046" max="1264" width="11.42578125" style="297"/>
    <col min="1265" max="1265" width="12" style="297" customWidth="1"/>
    <col min="1266" max="1266" width="11.42578125" style="297"/>
    <col min="1267" max="1267" width="9.7109375" style="297" customWidth="1"/>
    <col min="1268" max="1268" width="15.85546875" style="297" customWidth="1"/>
    <col min="1269" max="1280" width="11.42578125" style="297" customWidth="1"/>
    <col min="1281" max="1286" width="10.140625" style="297" customWidth="1"/>
    <col min="1287" max="1300" width="9.140625" style="297" customWidth="1"/>
    <col min="1301" max="1301" width="11.140625" style="297" customWidth="1"/>
    <col min="1302" max="1520" width="11.42578125" style="297"/>
    <col min="1521" max="1521" width="12" style="297" customWidth="1"/>
    <col min="1522" max="1522" width="11.42578125" style="297"/>
    <col min="1523" max="1523" width="9.7109375" style="297" customWidth="1"/>
    <col min="1524" max="1524" width="15.85546875" style="297" customWidth="1"/>
    <col min="1525" max="1536" width="11.42578125" style="297" customWidth="1"/>
    <col min="1537" max="1542" width="10.140625" style="297" customWidth="1"/>
    <col min="1543" max="1556" width="9.140625" style="297" customWidth="1"/>
    <col min="1557" max="1557" width="11.140625" style="297" customWidth="1"/>
    <col min="1558" max="1776" width="11.42578125" style="297"/>
    <col min="1777" max="1777" width="12" style="297" customWidth="1"/>
    <col min="1778" max="1778" width="11.42578125" style="297"/>
    <col min="1779" max="1779" width="9.7109375" style="297" customWidth="1"/>
    <col min="1780" max="1780" width="15.85546875" style="297" customWidth="1"/>
    <col min="1781" max="1792" width="11.42578125" style="297" customWidth="1"/>
    <col min="1793" max="1798" width="10.140625" style="297" customWidth="1"/>
    <col min="1799" max="1812" width="9.140625" style="297" customWidth="1"/>
    <col min="1813" max="1813" width="11.140625" style="297" customWidth="1"/>
    <col min="1814" max="2032" width="11.42578125" style="297"/>
    <col min="2033" max="2033" width="12" style="297" customWidth="1"/>
    <col min="2034" max="2034" width="11.42578125" style="297"/>
    <col min="2035" max="2035" width="9.7109375" style="297" customWidth="1"/>
    <col min="2036" max="2036" width="15.85546875" style="297" customWidth="1"/>
    <col min="2037" max="2048" width="11.42578125" style="297" customWidth="1"/>
    <col min="2049" max="2054" width="10.140625" style="297" customWidth="1"/>
    <col min="2055" max="2068" width="9.140625" style="297" customWidth="1"/>
    <col min="2069" max="2069" width="11.140625" style="297" customWidth="1"/>
    <col min="2070" max="2288" width="11.42578125" style="297"/>
    <col min="2289" max="2289" width="12" style="297" customWidth="1"/>
    <col min="2290" max="2290" width="11.42578125" style="297"/>
    <col min="2291" max="2291" width="9.7109375" style="297" customWidth="1"/>
    <col min="2292" max="2292" width="15.85546875" style="297" customWidth="1"/>
    <col min="2293" max="2304" width="11.42578125" style="297" customWidth="1"/>
    <col min="2305" max="2310" width="10.140625" style="297" customWidth="1"/>
    <col min="2311" max="2324" width="9.140625" style="297" customWidth="1"/>
    <col min="2325" max="2325" width="11.140625" style="297" customWidth="1"/>
    <col min="2326" max="2544" width="11.42578125" style="297"/>
    <col min="2545" max="2545" width="12" style="297" customWidth="1"/>
    <col min="2546" max="2546" width="11.42578125" style="297"/>
    <col min="2547" max="2547" width="9.7109375" style="297" customWidth="1"/>
    <col min="2548" max="2548" width="15.85546875" style="297" customWidth="1"/>
    <col min="2549" max="2560" width="11.42578125" style="297" customWidth="1"/>
    <col min="2561" max="2566" width="10.140625" style="297" customWidth="1"/>
    <col min="2567" max="2580" width="9.140625" style="297" customWidth="1"/>
    <col min="2581" max="2581" width="11.140625" style="297" customWidth="1"/>
    <col min="2582" max="2800" width="11.42578125" style="297"/>
    <col min="2801" max="2801" width="12" style="297" customWidth="1"/>
    <col min="2802" max="2802" width="11.42578125" style="297"/>
    <col min="2803" max="2803" width="9.7109375" style="297" customWidth="1"/>
    <col min="2804" max="2804" width="15.85546875" style="297" customWidth="1"/>
    <col min="2805" max="2816" width="11.42578125" style="297" customWidth="1"/>
    <col min="2817" max="2822" width="10.140625" style="297" customWidth="1"/>
    <col min="2823" max="2836" width="9.140625" style="297" customWidth="1"/>
    <col min="2837" max="2837" width="11.140625" style="297" customWidth="1"/>
    <col min="2838" max="3056" width="11.42578125" style="297"/>
    <col min="3057" max="3057" width="12" style="297" customWidth="1"/>
    <col min="3058" max="3058" width="11.42578125" style="297"/>
    <col min="3059" max="3059" width="9.7109375" style="297" customWidth="1"/>
    <col min="3060" max="3060" width="15.85546875" style="297" customWidth="1"/>
    <col min="3061" max="3072" width="11.42578125" style="297" customWidth="1"/>
    <col min="3073" max="3078" width="10.140625" style="297" customWidth="1"/>
    <col min="3079" max="3092" width="9.140625" style="297" customWidth="1"/>
    <col min="3093" max="3093" width="11.140625" style="297" customWidth="1"/>
    <col min="3094" max="3312" width="11.42578125" style="297"/>
    <col min="3313" max="3313" width="12" style="297" customWidth="1"/>
    <col min="3314" max="3314" width="11.42578125" style="297"/>
    <col min="3315" max="3315" width="9.7109375" style="297" customWidth="1"/>
    <col min="3316" max="3316" width="15.85546875" style="297" customWidth="1"/>
    <col min="3317" max="3328" width="11.42578125" style="297" customWidth="1"/>
    <col min="3329" max="3334" width="10.140625" style="297" customWidth="1"/>
    <col min="3335" max="3348" width="9.140625" style="297" customWidth="1"/>
    <col min="3349" max="3349" width="11.140625" style="297" customWidth="1"/>
    <col min="3350" max="3568" width="11.42578125" style="297"/>
    <col min="3569" max="3569" width="12" style="297" customWidth="1"/>
    <col min="3570" max="3570" width="11.42578125" style="297"/>
    <col min="3571" max="3571" width="9.7109375" style="297" customWidth="1"/>
    <col min="3572" max="3572" width="15.85546875" style="297" customWidth="1"/>
    <col min="3573" max="3584" width="11.42578125" style="297" customWidth="1"/>
    <col min="3585" max="3590" width="10.140625" style="297" customWidth="1"/>
    <col min="3591" max="3604" width="9.140625" style="297" customWidth="1"/>
    <col min="3605" max="3605" width="11.140625" style="297" customWidth="1"/>
    <col min="3606" max="3824" width="11.42578125" style="297"/>
    <col min="3825" max="3825" width="12" style="297" customWidth="1"/>
    <col min="3826" max="3826" width="11.42578125" style="297"/>
    <col min="3827" max="3827" width="9.7109375" style="297" customWidth="1"/>
    <col min="3828" max="3828" width="15.85546875" style="297" customWidth="1"/>
    <col min="3829" max="3840" width="11.42578125" style="297" customWidth="1"/>
    <col min="3841" max="3846" width="10.140625" style="297" customWidth="1"/>
    <col min="3847" max="3860" width="9.140625" style="297" customWidth="1"/>
    <col min="3861" max="3861" width="11.140625" style="297" customWidth="1"/>
    <col min="3862" max="4080" width="11.42578125" style="297"/>
    <col min="4081" max="4081" width="12" style="297" customWidth="1"/>
    <col min="4082" max="4082" width="11.42578125" style="297"/>
    <col min="4083" max="4083" width="9.7109375" style="297" customWidth="1"/>
    <col min="4084" max="4084" width="15.85546875" style="297" customWidth="1"/>
    <col min="4085" max="4096" width="11.42578125" style="297" customWidth="1"/>
    <col min="4097" max="4102" width="10.140625" style="297" customWidth="1"/>
    <col min="4103" max="4116" width="9.140625" style="297" customWidth="1"/>
    <col min="4117" max="4117" width="11.140625" style="297" customWidth="1"/>
    <col min="4118" max="4336" width="11.42578125" style="297"/>
    <col min="4337" max="4337" width="12" style="297" customWidth="1"/>
    <col min="4338" max="4338" width="11.42578125" style="297"/>
    <col min="4339" max="4339" width="9.7109375" style="297" customWidth="1"/>
    <col min="4340" max="4340" width="15.85546875" style="297" customWidth="1"/>
    <col min="4341" max="4352" width="11.42578125" style="297" customWidth="1"/>
    <col min="4353" max="4358" width="10.140625" style="297" customWidth="1"/>
    <col min="4359" max="4372" width="9.140625" style="297" customWidth="1"/>
    <col min="4373" max="4373" width="11.140625" style="297" customWidth="1"/>
    <col min="4374" max="4592" width="11.42578125" style="297"/>
    <col min="4593" max="4593" width="12" style="297" customWidth="1"/>
    <col min="4594" max="4594" width="11.42578125" style="297"/>
    <col min="4595" max="4595" width="9.7109375" style="297" customWidth="1"/>
    <col min="4596" max="4596" width="15.85546875" style="297" customWidth="1"/>
    <col min="4597" max="4608" width="11.42578125" style="297" customWidth="1"/>
    <col min="4609" max="4614" width="10.140625" style="297" customWidth="1"/>
    <col min="4615" max="4628" width="9.140625" style="297" customWidth="1"/>
    <col min="4629" max="4629" width="11.140625" style="297" customWidth="1"/>
    <col min="4630" max="4848" width="11.42578125" style="297"/>
    <col min="4849" max="4849" width="12" style="297" customWidth="1"/>
    <col min="4850" max="4850" width="11.42578125" style="297"/>
    <col min="4851" max="4851" width="9.7109375" style="297" customWidth="1"/>
    <col min="4852" max="4852" width="15.85546875" style="297" customWidth="1"/>
    <col min="4853" max="4864" width="11.42578125" style="297" customWidth="1"/>
    <col min="4865" max="4870" width="10.140625" style="297" customWidth="1"/>
    <col min="4871" max="4884" width="9.140625" style="297" customWidth="1"/>
    <col min="4885" max="4885" width="11.140625" style="297" customWidth="1"/>
    <col min="4886" max="5104" width="11.42578125" style="297"/>
    <col min="5105" max="5105" width="12" style="297" customWidth="1"/>
    <col min="5106" max="5106" width="11.42578125" style="297"/>
    <col min="5107" max="5107" width="9.7109375" style="297" customWidth="1"/>
    <col min="5108" max="5108" width="15.85546875" style="297" customWidth="1"/>
    <col min="5109" max="5120" width="11.42578125" style="297" customWidth="1"/>
    <col min="5121" max="5126" width="10.140625" style="297" customWidth="1"/>
    <col min="5127" max="5140" width="9.140625" style="297" customWidth="1"/>
    <col min="5141" max="5141" width="11.140625" style="297" customWidth="1"/>
    <col min="5142" max="5360" width="11.42578125" style="297"/>
    <col min="5361" max="5361" width="12" style="297" customWidth="1"/>
    <col min="5362" max="5362" width="11.42578125" style="297"/>
    <col min="5363" max="5363" width="9.7109375" style="297" customWidth="1"/>
    <col min="5364" max="5364" width="15.85546875" style="297" customWidth="1"/>
    <col min="5365" max="5376" width="11.42578125" style="297" customWidth="1"/>
    <col min="5377" max="5382" width="10.140625" style="297" customWidth="1"/>
    <col min="5383" max="5396" width="9.140625" style="297" customWidth="1"/>
    <col min="5397" max="5397" width="11.140625" style="297" customWidth="1"/>
    <col min="5398" max="5616" width="11.42578125" style="297"/>
    <col min="5617" max="5617" width="12" style="297" customWidth="1"/>
    <col min="5618" max="5618" width="11.42578125" style="297"/>
    <col min="5619" max="5619" width="9.7109375" style="297" customWidth="1"/>
    <col min="5620" max="5620" width="15.85546875" style="297" customWidth="1"/>
    <col min="5621" max="5632" width="11.42578125" style="297" customWidth="1"/>
    <col min="5633" max="5638" width="10.140625" style="297" customWidth="1"/>
    <col min="5639" max="5652" width="9.140625" style="297" customWidth="1"/>
    <col min="5653" max="5653" width="11.140625" style="297" customWidth="1"/>
    <col min="5654" max="5872" width="11.42578125" style="297"/>
    <col min="5873" max="5873" width="12" style="297" customWidth="1"/>
    <col min="5874" max="5874" width="11.42578125" style="297"/>
    <col min="5875" max="5875" width="9.7109375" style="297" customWidth="1"/>
    <col min="5876" max="5876" width="15.85546875" style="297" customWidth="1"/>
    <col min="5877" max="5888" width="11.42578125" style="297" customWidth="1"/>
    <col min="5889" max="5894" width="10.140625" style="297" customWidth="1"/>
    <col min="5895" max="5908" width="9.140625" style="297" customWidth="1"/>
    <col min="5909" max="5909" width="11.140625" style="297" customWidth="1"/>
    <col min="5910" max="6128" width="11.42578125" style="297"/>
    <col min="6129" max="6129" width="12" style="297" customWidth="1"/>
    <col min="6130" max="6130" width="11.42578125" style="297"/>
    <col min="6131" max="6131" width="9.7109375" style="297" customWidth="1"/>
    <col min="6132" max="6132" width="15.85546875" style="297" customWidth="1"/>
    <col min="6133" max="6144" width="11.42578125" style="297" customWidth="1"/>
    <col min="6145" max="6150" width="10.140625" style="297" customWidth="1"/>
    <col min="6151" max="6164" width="9.140625" style="297" customWidth="1"/>
    <col min="6165" max="6165" width="11.140625" style="297" customWidth="1"/>
    <col min="6166" max="6384" width="11.42578125" style="297"/>
    <col min="6385" max="6385" width="12" style="297" customWidth="1"/>
    <col min="6386" max="6386" width="11.42578125" style="297"/>
    <col min="6387" max="6387" width="9.7109375" style="297" customWidth="1"/>
    <col min="6388" max="6388" width="15.85546875" style="297" customWidth="1"/>
    <col min="6389" max="6400" width="11.42578125" style="297" customWidth="1"/>
    <col min="6401" max="6406" width="10.140625" style="297" customWidth="1"/>
    <col min="6407" max="6420" width="9.140625" style="297" customWidth="1"/>
    <col min="6421" max="6421" width="11.140625" style="297" customWidth="1"/>
    <col min="6422" max="6640" width="11.42578125" style="297"/>
    <col min="6641" max="6641" width="12" style="297" customWidth="1"/>
    <col min="6642" max="6642" width="11.42578125" style="297"/>
    <col min="6643" max="6643" width="9.7109375" style="297" customWidth="1"/>
    <col min="6644" max="6644" width="15.85546875" style="297" customWidth="1"/>
    <col min="6645" max="6656" width="11.42578125" style="297" customWidth="1"/>
    <col min="6657" max="6662" width="10.140625" style="297" customWidth="1"/>
    <col min="6663" max="6676" width="9.140625" style="297" customWidth="1"/>
    <col min="6677" max="6677" width="11.140625" style="297" customWidth="1"/>
    <col min="6678" max="6896" width="11.42578125" style="297"/>
    <col min="6897" max="6897" width="12" style="297" customWidth="1"/>
    <col min="6898" max="6898" width="11.42578125" style="297"/>
    <col min="6899" max="6899" width="9.7109375" style="297" customWidth="1"/>
    <col min="6900" max="6900" width="15.85546875" style="297" customWidth="1"/>
    <col min="6901" max="6912" width="11.42578125" style="297" customWidth="1"/>
    <col min="6913" max="6918" width="10.140625" style="297" customWidth="1"/>
    <col min="6919" max="6932" width="9.140625" style="297" customWidth="1"/>
    <col min="6933" max="6933" width="11.140625" style="297" customWidth="1"/>
    <col min="6934" max="7152" width="11.42578125" style="297"/>
    <col min="7153" max="7153" width="12" style="297" customWidth="1"/>
    <col min="7154" max="7154" width="11.42578125" style="297"/>
    <col min="7155" max="7155" width="9.7109375" style="297" customWidth="1"/>
    <col min="7156" max="7156" width="15.85546875" style="297" customWidth="1"/>
    <col min="7157" max="7168" width="11.42578125" style="297" customWidth="1"/>
    <col min="7169" max="7174" width="10.140625" style="297" customWidth="1"/>
    <col min="7175" max="7188" width="9.140625" style="297" customWidth="1"/>
    <col min="7189" max="7189" width="11.140625" style="297" customWidth="1"/>
    <col min="7190" max="7408" width="11.42578125" style="297"/>
    <col min="7409" max="7409" width="12" style="297" customWidth="1"/>
    <col min="7410" max="7410" width="11.42578125" style="297"/>
    <col min="7411" max="7411" width="9.7109375" style="297" customWidth="1"/>
    <col min="7412" max="7412" width="15.85546875" style="297" customWidth="1"/>
    <col min="7413" max="7424" width="11.42578125" style="297" customWidth="1"/>
    <col min="7425" max="7430" width="10.140625" style="297" customWidth="1"/>
    <col min="7431" max="7444" width="9.140625" style="297" customWidth="1"/>
    <col min="7445" max="7445" width="11.140625" style="297" customWidth="1"/>
    <col min="7446" max="7664" width="11.42578125" style="297"/>
    <col min="7665" max="7665" width="12" style="297" customWidth="1"/>
    <col min="7666" max="7666" width="11.42578125" style="297"/>
    <col min="7667" max="7667" width="9.7109375" style="297" customWidth="1"/>
    <col min="7668" max="7668" width="15.85546875" style="297" customWidth="1"/>
    <col min="7669" max="7680" width="11.42578125" style="297" customWidth="1"/>
    <col min="7681" max="7686" width="10.140625" style="297" customWidth="1"/>
    <col min="7687" max="7700" width="9.140625" style="297" customWidth="1"/>
    <col min="7701" max="7701" width="11.140625" style="297" customWidth="1"/>
    <col min="7702" max="7920" width="11.42578125" style="297"/>
    <col min="7921" max="7921" width="12" style="297" customWidth="1"/>
    <col min="7922" max="7922" width="11.42578125" style="297"/>
    <col min="7923" max="7923" width="9.7109375" style="297" customWidth="1"/>
    <col min="7924" max="7924" width="15.85546875" style="297" customWidth="1"/>
    <col min="7925" max="7936" width="11.42578125" style="297" customWidth="1"/>
    <col min="7937" max="7942" width="10.140625" style="297" customWidth="1"/>
    <col min="7943" max="7956" width="9.140625" style="297" customWidth="1"/>
    <col min="7957" max="7957" width="11.140625" style="297" customWidth="1"/>
    <col min="7958" max="8176" width="11.42578125" style="297"/>
    <col min="8177" max="8177" width="12" style="297" customWidth="1"/>
    <col min="8178" max="8178" width="11.42578125" style="297"/>
    <col min="8179" max="8179" width="9.7109375" style="297" customWidth="1"/>
    <col min="8180" max="8180" width="15.85546875" style="297" customWidth="1"/>
    <col min="8181" max="8192" width="11.42578125" style="297" customWidth="1"/>
    <col min="8193" max="8198" width="10.140625" style="297" customWidth="1"/>
    <col min="8199" max="8212" width="9.140625" style="297" customWidth="1"/>
    <col min="8213" max="8213" width="11.140625" style="297" customWidth="1"/>
    <col min="8214" max="8432" width="11.42578125" style="297"/>
    <col min="8433" max="8433" width="12" style="297" customWidth="1"/>
    <col min="8434" max="8434" width="11.42578125" style="297"/>
    <col min="8435" max="8435" width="9.7109375" style="297" customWidth="1"/>
    <col min="8436" max="8436" width="15.85546875" style="297" customWidth="1"/>
    <col min="8437" max="8448" width="11.42578125" style="297" customWidth="1"/>
    <col min="8449" max="8454" width="10.140625" style="297" customWidth="1"/>
    <col min="8455" max="8468" width="9.140625" style="297" customWidth="1"/>
    <col min="8469" max="8469" width="11.140625" style="297" customWidth="1"/>
    <col min="8470" max="8688" width="11.42578125" style="297"/>
    <col min="8689" max="8689" width="12" style="297" customWidth="1"/>
    <col min="8690" max="8690" width="11.42578125" style="297"/>
    <col min="8691" max="8691" width="9.7109375" style="297" customWidth="1"/>
    <col min="8692" max="8692" width="15.85546875" style="297" customWidth="1"/>
    <col min="8693" max="8704" width="11.42578125" style="297" customWidth="1"/>
    <col min="8705" max="8710" width="10.140625" style="297" customWidth="1"/>
    <col min="8711" max="8724" width="9.140625" style="297" customWidth="1"/>
    <col min="8725" max="8725" width="11.140625" style="297" customWidth="1"/>
    <col min="8726" max="8944" width="11.42578125" style="297"/>
    <col min="8945" max="8945" width="12" style="297" customWidth="1"/>
    <col min="8946" max="8946" width="11.42578125" style="297"/>
    <col min="8947" max="8947" width="9.7109375" style="297" customWidth="1"/>
    <col min="8948" max="8948" width="15.85546875" style="297" customWidth="1"/>
    <col min="8949" max="8960" width="11.42578125" style="297" customWidth="1"/>
    <col min="8961" max="8966" width="10.140625" style="297" customWidth="1"/>
    <col min="8967" max="8980" width="9.140625" style="297" customWidth="1"/>
    <col min="8981" max="8981" width="11.140625" style="297" customWidth="1"/>
    <col min="8982" max="9200" width="11.42578125" style="297"/>
    <col min="9201" max="9201" width="12" style="297" customWidth="1"/>
    <col min="9202" max="9202" width="11.42578125" style="297"/>
    <col min="9203" max="9203" width="9.7109375" style="297" customWidth="1"/>
    <col min="9204" max="9204" width="15.85546875" style="297" customWidth="1"/>
    <col min="9205" max="9216" width="11.42578125" style="297" customWidth="1"/>
    <col min="9217" max="9222" width="10.140625" style="297" customWidth="1"/>
    <col min="9223" max="9236" width="9.140625" style="297" customWidth="1"/>
    <col min="9237" max="9237" width="11.140625" style="297" customWidth="1"/>
    <col min="9238" max="9456" width="11.42578125" style="297"/>
    <col min="9457" max="9457" width="12" style="297" customWidth="1"/>
    <col min="9458" max="9458" width="11.42578125" style="297"/>
    <col min="9459" max="9459" width="9.7109375" style="297" customWidth="1"/>
    <col min="9460" max="9460" width="15.85546875" style="297" customWidth="1"/>
    <col min="9461" max="9472" width="11.42578125" style="297" customWidth="1"/>
    <col min="9473" max="9478" width="10.140625" style="297" customWidth="1"/>
    <col min="9479" max="9492" width="9.140625" style="297" customWidth="1"/>
    <col min="9493" max="9493" width="11.140625" style="297" customWidth="1"/>
    <col min="9494" max="9712" width="11.42578125" style="297"/>
    <col min="9713" max="9713" width="12" style="297" customWidth="1"/>
    <col min="9714" max="9714" width="11.42578125" style="297"/>
    <col min="9715" max="9715" width="9.7109375" style="297" customWidth="1"/>
    <col min="9716" max="9716" width="15.85546875" style="297" customWidth="1"/>
    <col min="9717" max="9728" width="11.42578125" style="297" customWidth="1"/>
    <col min="9729" max="9734" width="10.140625" style="297" customWidth="1"/>
    <col min="9735" max="9748" width="9.140625" style="297" customWidth="1"/>
    <col min="9749" max="9749" width="11.140625" style="297" customWidth="1"/>
    <col min="9750" max="9968" width="11.42578125" style="297"/>
    <col min="9969" max="9969" width="12" style="297" customWidth="1"/>
    <col min="9970" max="9970" width="11.42578125" style="297"/>
    <col min="9971" max="9971" width="9.7109375" style="297" customWidth="1"/>
    <col min="9972" max="9972" width="15.85546875" style="297" customWidth="1"/>
    <col min="9973" max="9984" width="11.42578125" style="297" customWidth="1"/>
    <col min="9985" max="9990" width="10.140625" style="297" customWidth="1"/>
    <col min="9991" max="10004" width="9.140625" style="297" customWidth="1"/>
    <col min="10005" max="10005" width="11.140625" style="297" customWidth="1"/>
    <col min="10006" max="10224" width="11.42578125" style="297"/>
    <col min="10225" max="10225" width="12" style="297" customWidth="1"/>
    <col min="10226" max="10226" width="11.42578125" style="297"/>
    <col min="10227" max="10227" width="9.7109375" style="297" customWidth="1"/>
    <col min="10228" max="10228" width="15.85546875" style="297" customWidth="1"/>
    <col min="10229" max="10240" width="11.42578125" style="297" customWidth="1"/>
    <col min="10241" max="10246" width="10.140625" style="297" customWidth="1"/>
    <col min="10247" max="10260" width="9.140625" style="297" customWidth="1"/>
    <col min="10261" max="10261" width="11.140625" style="297" customWidth="1"/>
    <col min="10262" max="10480" width="11.42578125" style="297"/>
    <col min="10481" max="10481" width="12" style="297" customWidth="1"/>
    <col min="10482" max="10482" width="11.42578125" style="297"/>
    <col min="10483" max="10483" width="9.7109375" style="297" customWidth="1"/>
    <col min="10484" max="10484" width="15.85546875" style="297" customWidth="1"/>
    <col min="10485" max="10496" width="11.42578125" style="297" customWidth="1"/>
    <col min="10497" max="10502" width="10.140625" style="297" customWidth="1"/>
    <col min="10503" max="10516" width="9.140625" style="297" customWidth="1"/>
    <col min="10517" max="10517" width="11.140625" style="297" customWidth="1"/>
    <col min="10518" max="10736" width="11.42578125" style="297"/>
    <col min="10737" max="10737" width="12" style="297" customWidth="1"/>
    <col min="10738" max="10738" width="11.42578125" style="297"/>
    <col min="10739" max="10739" width="9.7109375" style="297" customWidth="1"/>
    <col min="10740" max="10740" width="15.85546875" style="297" customWidth="1"/>
    <col min="10741" max="10752" width="11.42578125" style="297" customWidth="1"/>
    <col min="10753" max="10758" width="10.140625" style="297" customWidth="1"/>
    <col min="10759" max="10772" width="9.140625" style="297" customWidth="1"/>
    <col min="10773" max="10773" width="11.140625" style="297" customWidth="1"/>
    <col min="10774" max="10992" width="11.42578125" style="297"/>
    <col min="10993" max="10993" width="12" style="297" customWidth="1"/>
    <col min="10994" max="10994" width="11.42578125" style="297"/>
    <col min="10995" max="10995" width="9.7109375" style="297" customWidth="1"/>
    <col min="10996" max="10996" width="15.85546875" style="297" customWidth="1"/>
    <col min="10997" max="11008" width="11.42578125" style="297" customWidth="1"/>
    <col min="11009" max="11014" width="10.140625" style="297" customWidth="1"/>
    <col min="11015" max="11028" width="9.140625" style="297" customWidth="1"/>
    <col min="11029" max="11029" width="11.140625" style="297" customWidth="1"/>
    <col min="11030" max="11248" width="11.42578125" style="297"/>
    <col min="11249" max="11249" width="12" style="297" customWidth="1"/>
    <col min="11250" max="11250" width="11.42578125" style="297"/>
    <col min="11251" max="11251" width="9.7109375" style="297" customWidth="1"/>
    <col min="11252" max="11252" width="15.85546875" style="297" customWidth="1"/>
    <col min="11253" max="11264" width="11.42578125" style="297" customWidth="1"/>
    <col min="11265" max="11270" width="10.140625" style="297" customWidth="1"/>
    <col min="11271" max="11284" width="9.140625" style="297" customWidth="1"/>
    <col min="11285" max="11285" width="11.140625" style="297" customWidth="1"/>
    <col min="11286" max="11504" width="11.42578125" style="297"/>
    <col min="11505" max="11505" width="12" style="297" customWidth="1"/>
    <col min="11506" max="11506" width="11.42578125" style="297"/>
    <col min="11507" max="11507" width="9.7109375" style="297" customWidth="1"/>
    <col min="11508" max="11508" width="15.85546875" style="297" customWidth="1"/>
    <col min="11509" max="11520" width="11.42578125" style="297" customWidth="1"/>
    <col min="11521" max="11526" width="10.140625" style="297" customWidth="1"/>
    <col min="11527" max="11540" width="9.140625" style="297" customWidth="1"/>
    <col min="11541" max="11541" width="11.140625" style="297" customWidth="1"/>
    <col min="11542" max="11760" width="11.42578125" style="297"/>
    <col min="11761" max="11761" width="12" style="297" customWidth="1"/>
    <col min="11762" max="11762" width="11.42578125" style="297"/>
    <col min="11763" max="11763" width="9.7109375" style="297" customWidth="1"/>
    <col min="11764" max="11764" width="15.85546875" style="297" customWidth="1"/>
    <col min="11765" max="11776" width="11.42578125" style="297" customWidth="1"/>
    <col min="11777" max="11782" width="10.140625" style="297" customWidth="1"/>
    <col min="11783" max="11796" width="9.140625" style="297" customWidth="1"/>
    <col min="11797" max="11797" width="11.140625" style="297" customWidth="1"/>
    <col min="11798" max="12016" width="11.42578125" style="297"/>
    <col min="12017" max="12017" width="12" style="297" customWidth="1"/>
    <col min="12018" max="12018" width="11.42578125" style="297"/>
    <col min="12019" max="12019" width="9.7109375" style="297" customWidth="1"/>
    <col min="12020" max="12020" width="15.85546875" style="297" customWidth="1"/>
    <col min="12021" max="12032" width="11.42578125" style="297" customWidth="1"/>
    <col min="12033" max="12038" width="10.140625" style="297" customWidth="1"/>
    <col min="12039" max="12052" width="9.140625" style="297" customWidth="1"/>
    <col min="12053" max="12053" width="11.140625" style="297" customWidth="1"/>
    <col min="12054" max="12272" width="11.42578125" style="297"/>
    <col min="12273" max="12273" width="12" style="297" customWidth="1"/>
    <col min="12274" max="12274" width="11.42578125" style="297"/>
    <col min="12275" max="12275" width="9.7109375" style="297" customWidth="1"/>
    <col min="12276" max="12276" width="15.85546875" style="297" customWidth="1"/>
    <col min="12277" max="12288" width="11.42578125" style="297" customWidth="1"/>
    <col min="12289" max="12294" width="10.140625" style="297" customWidth="1"/>
    <col min="12295" max="12308" width="9.140625" style="297" customWidth="1"/>
    <col min="12309" max="12309" width="11.140625" style="297" customWidth="1"/>
    <col min="12310" max="12528" width="11.42578125" style="297"/>
    <col min="12529" max="12529" width="12" style="297" customWidth="1"/>
    <col min="12530" max="12530" width="11.42578125" style="297"/>
    <col min="12531" max="12531" width="9.7109375" style="297" customWidth="1"/>
    <col min="12532" max="12532" width="15.85546875" style="297" customWidth="1"/>
    <col min="12533" max="12544" width="11.42578125" style="297" customWidth="1"/>
    <col min="12545" max="12550" width="10.140625" style="297" customWidth="1"/>
    <col min="12551" max="12564" width="9.140625" style="297" customWidth="1"/>
    <col min="12565" max="12565" width="11.140625" style="297" customWidth="1"/>
    <col min="12566" max="12784" width="11.42578125" style="297"/>
    <col min="12785" max="12785" width="12" style="297" customWidth="1"/>
    <col min="12786" max="12786" width="11.42578125" style="297"/>
    <col min="12787" max="12787" width="9.7109375" style="297" customWidth="1"/>
    <col min="12788" max="12788" width="15.85546875" style="297" customWidth="1"/>
    <col min="12789" max="12800" width="11.42578125" style="297" customWidth="1"/>
    <col min="12801" max="12806" width="10.140625" style="297" customWidth="1"/>
    <col min="12807" max="12820" width="9.140625" style="297" customWidth="1"/>
    <col min="12821" max="12821" width="11.140625" style="297" customWidth="1"/>
    <col min="12822" max="13040" width="11.42578125" style="297"/>
    <col min="13041" max="13041" width="12" style="297" customWidth="1"/>
    <col min="13042" max="13042" width="11.42578125" style="297"/>
    <col min="13043" max="13043" width="9.7109375" style="297" customWidth="1"/>
    <col min="13044" max="13044" width="15.85546875" style="297" customWidth="1"/>
    <col min="13045" max="13056" width="11.42578125" style="297" customWidth="1"/>
    <col min="13057" max="13062" width="10.140625" style="297" customWidth="1"/>
    <col min="13063" max="13076" width="9.140625" style="297" customWidth="1"/>
    <col min="13077" max="13077" width="11.140625" style="297" customWidth="1"/>
    <col min="13078" max="13296" width="11.42578125" style="297"/>
    <col min="13297" max="13297" width="12" style="297" customWidth="1"/>
    <col min="13298" max="13298" width="11.42578125" style="297"/>
    <col min="13299" max="13299" width="9.7109375" style="297" customWidth="1"/>
    <col min="13300" max="13300" width="15.85546875" style="297" customWidth="1"/>
    <col min="13301" max="13312" width="11.42578125" style="297" customWidth="1"/>
    <col min="13313" max="13318" width="10.140625" style="297" customWidth="1"/>
    <col min="13319" max="13332" width="9.140625" style="297" customWidth="1"/>
    <col min="13333" max="13333" width="11.140625" style="297" customWidth="1"/>
    <col min="13334" max="13552" width="11.42578125" style="297"/>
    <col min="13553" max="13553" width="12" style="297" customWidth="1"/>
    <col min="13554" max="13554" width="11.42578125" style="297"/>
    <col min="13555" max="13555" width="9.7109375" style="297" customWidth="1"/>
    <col min="13556" max="13556" width="15.85546875" style="297" customWidth="1"/>
    <col min="13557" max="13568" width="11.42578125" style="297" customWidth="1"/>
    <col min="13569" max="13574" width="10.140625" style="297" customWidth="1"/>
    <col min="13575" max="13588" width="9.140625" style="297" customWidth="1"/>
    <col min="13589" max="13589" width="11.140625" style="297" customWidth="1"/>
    <col min="13590" max="13808" width="11.42578125" style="297"/>
    <col min="13809" max="13809" width="12" style="297" customWidth="1"/>
    <col min="13810" max="13810" width="11.42578125" style="297"/>
    <col min="13811" max="13811" width="9.7109375" style="297" customWidth="1"/>
    <col min="13812" max="13812" width="15.85546875" style="297" customWidth="1"/>
    <col min="13813" max="13824" width="11.42578125" style="297" customWidth="1"/>
    <col min="13825" max="13830" width="10.140625" style="297" customWidth="1"/>
    <col min="13831" max="13844" width="9.140625" style="297" customWidth="1"/>
    <col min="13845" max="13845" width="11.140625" style="297" customWidth="1"/>
    <col min="13846" max="14064" width="11.42578125" style="297"/>
    <col min="14065" max="14065" width="12" style="297" customWidth="1"/>
    <col min="14066" max="14066" width="11.42578125" style="297"/>
    <col min="14067" max="14067" width="9.7109375" style="297" customWidth="1"/>
    <col min="14068" max="14068" width="15.85546875" style="297" customWidth="1"/>
    <col min="14069" max="14080" width="11.42578125" style="297" customWidth="1"/>
    <col min="14081" max="14086" width="10.140625" style="297" customWidth="1"/>
    <col min="14087" max="14100" width="9.140625" style="297" customWidth="1"/>
    <col min="14101" max="14101" width="11.140625" style="297" customWidth="1"/>
    <col min="14102" max="14320" width="11.42578125" style="297"/>
    <col min="14321" max="14321" width="12" style="297" customWidth="1"/>
    <col min="14322" max="14322" width="11.42578125" style="297"/>
    <col min="14323" max="14323" width="9.7109375" style="297" customWidth="1"/>
    <col min="14324" max="14324" width="15.85546875" style="297" customWidth="1"/>
    <col min="14325" max="14336" width="11.42578125" style="297" customWidth="1"/>
    <col min="14337" max="14342" width="10.140625" style="297" customWidth="1"/>
    <col min="14343" max="14356" width="9.140625" style="297" customWidth="1"/>
    <col min="14357" max="14357" width="11.140625" style="297" customWidth="1"/>
    <col min="14358" max="14576" width="11.42578125" style="297"/>
    <col min="14577" max="14577" width="12" style="297" customWidth="1"/>
    <col min="14578" max="14578" width="11.42578125" style="297"/>
    <col min="14579" max="14579" width="9.7109375" style="297" customWidth="1"/>
    <col min="14580" max="14580" width="15.85546875" style="297" customWidth="1"/>
    <col min="14581" max="14592" width="11.42578125" style="297" customWidth="1"/>
    <col min="14593" max="14598" width="10.140625" style="297" customWidth="1"/>
    <col min="14599" max="14612" width="9.140625" style="297" customWidth="1"/>
    <col min="14613" max="14613" width="11.140625" style="297" customWidth="1"/>
    <col min="14614" max="14832" width="11.42578125" style="297"/>
    <col min="14833" max="14833" width="12" style="297" customWidth="1"/>
    <col min="14834" max="14834" width="11.42578125" style="297"/>
    <col min="14835" max="14835" width="9.7109375" style="297" customWidth="1"/>
    <col min="14836" max="14836" width="15.85546875" style="297" customWidth="1"/>
    <col min="14837" max="14848" width="11.42578125" style="297" customWidth="1"/>
    <col min="14849" max="14854" width="10.140625" style="297" customWidth="1"/>
    <col min="14855" max="14868" width="9.140625" style="297" customWidth="1"/>
    <col min="14869" max="14869" width="11.140625" style="297" customWidth="1"/>
    <col min="14870" max="15088" width="11.42578125" style="297"/>
    <col min="15089" max="15089" width="12" style="297" customWidth="1"/>
    <col min="15090" max="15090" width="11.42578125" style="297"/>
    <col min="15091" max="15091" width="9.7109375" style="297" customWidth="1"/>
    <col min="15092" max="15092" width="15.85546875" style="297" customWidth="1"/>
    <col min="15093" max="15104" width="11.42578125" style="297" customWidth="1"/>
    <col min="15105" max="15110" width="10.140625" style="297" customWidth="1"/>
    <col min="15111" max="15124" width="9.140625" style="297" customWidth="1"/>
    <col min="15125" max="15125" width="11.140625" style="297" customWidth="1"/>
    <col min="15126" max="15344" width="11.42578125" style="297"/>
    <col min="15345" max="15345" width="12" style="297" customWidth="1"/>
    <col min="15346" max="15346" width="11.42578125" style="297"/>
    <col min="15347" max="15347" width="9.7109375" style="297" customWidth="1"/>
    <col min="15348" max="15348" width="15.85546875" style="297" customWidth="1"/>
    <col min="15349" max="15360" width="11.42578125" style="297" customWidth="1"/>
    <col min="15361" max="15366" width="10.140625" style="297" customWidth="1"/>
    <col min="15367" max="15380" width="9.140625" style="297" customWidth="1"/>
    <col min="15381" max="15381" width="11.140625" style="297" customWidth="1"/>
    <col min="15382" max="15600" width="11.42578125" style="297"/>
    <col min="15601" max="15601" width="12" style="297" customWidth="1"/>
    <col min="15602" max="15602" width="11.42578125" style="297"/>
    <col min="15603" max="15603" width="9.7109375" style="297" customWidth="1"/>
    <col min="15604" max="15604" width="15.85546875" style="297" customWidth="1"/>
    <col min="15605" max="15616" width="11.42578125" style="297" customWidth="1"/>
    <col min="15617" max="15622" width="10.140625" style="297" customWidth="1"/>
    <col min="15623" max="15636" width="9.140625" style="297" customWidth="1"/>
    <col min="15637" max="15637" width="11.140625" style="297" customWidth="1"/>
    <col min="15638" max="15856" width="11.42578125" style="297"/>
    <col min="15857" max="15857" width="12" style="297" customWidth="1"/>
    <col min="15858" max="15858" width="11.42578125" style="297"/>
    <col min="15859" max="15859" width="9.7109375" style="297" customWidth="1"/>
    <col min="15860" max="15860" width="15.85546875" style="297" customWidth="1"/>
    <col min="15861" max="15872" width="11.42578125" style="297" customWidth="1"/>
    <col min="15873" max="15878" width="10.140625" style="297" customWidth="1"/>
    <col min="15879" max="15892" width="9.140625" style="297" customWidth="1"/>
    <col min="15893" max="15893" width="11.140625" style="297" customWidth="1"/>
    <col min="15894" max="16112" width="11.42578125" style="297"/>
    <col min="16113" max="16113" width="12" style="297" customWidth="1"/>
    <col min="16114" max="16114" width="11.42578125" style="297"/>
    <col min="16115" max="16115" width="9.7109375" style="297" customWidth="1"/>
    <col min="16116" max="16116" width="15.85546875" style="297" customWidth="1"/>
    <col min="16117" max="16128" width="11.42578125" style="297" customWidth="1"/>
    <col min="16129" max="16134" width="10.140625" style="297" customWidth="1"/>
    <col min="16135" max="16148" width="9.140625" style="297" customWidth="1"/>
    <col min="16149" max="16149" width="11.140625" style="297" customWidth="1"/>
    <col min="16150" max="16384" width="11.42578125" style="297"/>
  </cols>
  <sheetData>
    <row r="1" spans="2:8" ht="15" customHeight="1" x14ac:dyDescent="0.25">
      <c r="C1" s="298"/>
    </row>
    <row r="2" spans="2:8" ht="15" customHeight="1" x14ac:dyDescent="0.25">
      <c r="C2" s="298"/>
    </row>
    <row r="3" spans="2:8" ht="15" customHeight="1" x14ac:dyDescent="0.25"/>
    <row r="4" spans="2:8" ht="15" customHeight="1" x14ac:dyDescent="0.25"/>
    <row r="5" spans="2:8" ht="18" customHeight="1" thickBot="1" x14ac:dyDescent="0.3">
      <c r="B5" s="299" t="s">
        <v>301</v>
      </c>
      <c r="C5" s="299"/>
      <c r="D5" s="299"/>
      <c r="E5" s="299"/>
      <c r="F5" s="299"/>
    </row>
    <row r="6" spans="2:8" ht="45" customHeight="1" thickBot="1" x14ac:dyDescent="0.3">
      <c r="B6" s="300"/>
      <c r="C6" s="301" t="s">
        <v>138</v>
      </c>
      <c r="D6" s="301" t="s">
        <v>302</v>
      </c>
      <c r="E6" s="301" t="s">
        <v>303</v>
      </c>
      <c r="F6" s="302" t="s">
        <v>304</v>
      </c>
      <c r="H6" s="46" t="s">
        <v>66</v>
      </c>
    </row>
    <row r="7" spans="2:8" ht="15" customHeight="1" x14ac:dyDescent="0.2">
      <c r="B7" s="30" t="s">
        <v>57</v>
      </c>
      <c r="C7" s="305">
        <f>C9+C10+C11+C13+C14+C15+C8</f>
        <v>2833624</v>
      </c>
      <c r="D7" s="306"/>
      <c r="E7" s="306">
        <f t="shared" ref="E7:E11" si="0">C7/C21-1</f>
        <v>-3.5520627587021458E-2</v>
      </c>
      <c r="F7" s="307" t="s">
        <v>121</v>
      </c>
    </row>
    <row r="8" spans="2:8" ht="15" customHeight="1" outlineLevel="1" x14ac:dyDescent="0.2">
      <c r="B8" s="43" t="s">
        <v>58</v>
      </c>
      <c r="C8" s="303">
        <v>384784</v>
      </c>
      <c r="D8" s="161">
        <f>IFERROR((C8-C9)/C9,"-")</f>
        <v>-0.17470830473575841</v>
      </c>
      <c r="E8" s="161">
        <f t="shared" si="0"/>
        <v>-6.5023423983826767E-2</v>
      </c>
      <c r="F8" s="304">
        <f>((SUM(C8)+SUM(C9:C11)+SUM(C13:C20))/(SUM(C22)+SUM(C23:C25)+SUM(C27:C34))-1)</f>
        <v>-4.1077400370808537E-2</v>
      </c>
    </row>
    <row r="9" spans="2:8" ht="15" customHeight="1" outlineLevel="1" x14ac:dyDescent="0.2">
      <c r="B9" s="43" t="s">
        <v>59</v>
      </c>
      <c r="C9" s="303">
        <v>466240</v>
      </c>
      <c r="D9" s="161">
        <f t="shared" ref="D9:D10" si="1">IFERROR((C9-C10)/C10,"-")</f>
        <v>0.22474283132466824</v>
      </c>
      <c r="E9" s="161">
        <f t="shared" si="0"/>
        <v>6.6854604906377846E-2</v>
      </c>
      <c r="F9" s="304">
        <f>((SUM(C9:C11)+SUM(C13:C14)+SUM(C15:C22))/(SUM(C23:C25)+SUM(C27:C28)+SUM(C29:C36))-1)</f>
        <v>-3.3936688407769977E-2</v>
      </c>
    </row>
    <row r="10" spans="2:8" ht="15" customHeight="1" outlineLevel="1" x14ac:dyDescent="0.2">
      <c r="B10" s="43" t="s">
        <v>60</v>
      </c>
      <c r="C10" s="303">
        <v>380684</v>
      </c>
      <c r="D10" s="161">
        <f t="shared" si="1"/>
        <v>-1.8741864391488703E-2</v>
      </c>
      <c r="E10" s="161">
        <f t="shared" si="0"/>
        <v>-5.0267817270534088E-2</v>
      </c>
      <c r="F10" s="304">
        <f>((SUM(C10:C11)+SUM(C13:C22)+SUM(C23))/(SUM(C24:C25)+SUM(C27:C36)+SUM(C37))-1)</f>
        <v>-3.957914703559362E-2</v>
      </c>
    </row>
    <row r="11" spans="2:8" ht="15" customHeight="1" outlineLevel="1" x14ac:dyDescent="0.2">
      <c r="B11" s="43" t="s">
        <v>61</v>
      </c>
      <c r="C11" s="303">
        <v>387955</v>
      </c>
      <c r="D11" s="161">
        <f>IFERROR((C11-C13)/C12,"-")</f>
        <v>-2.4437182302738288E-3</v>
      </c>
      <c r="E11" s="161">
        <f t="shared" si="0"/>
        <v>-3.2687968284442648E-2</v>
      </c>
      <c r="F11" s="304">
        <f>((SUM(C11)+SUM(C13:C22)+SUM(C23:C24))/(SUM(C25)+SUM(C27:C36)+SUM(C37:C38))-1)</f>
        <v>-3.908580606225065E-2</v>
      </c>
    </row>
    <row r="12" spans="2:8" ht="30" customHeight="1" x14ac:dyDescent="0.25">
      <c r="B12" s="33" t="s">
        <v>62</v>
      </c>
      <c r="C12" s="308">
        <v>1619663</v>
      </c>
      <c r="D12" s="128"/>
      <c r="E12" s="128">
        <v>0</v>
      </c>
      <c r="F12" s="309" t="s">
        <v>121</v>
      </c>
    </row>
    <row r="13" spans="2:8" ht="15" customHeight="1" outlineLevel="1" x14ac:dyDescent="0.2">
      <c r="B13" s="43" t="s">
        <v>49</v>
      </c>
      <c r="C13" s="303">
        <v>391913</v>
      </c>
      <c r="D13" s="161">
        <f t="shared" ref="D13:D19" si="2">IFERROR((C13-C14)/C14,"-")</f>
        <v>-1.2776301371588347E-2</v>
      </c>
      <c r="E13" s="161">
        <f t="shared" ref="E13:E76" si="3">C13/C27-1</f>
        <v>-5.8654970900697267E-2</v>
      </c>
      <c r="F13" s="304">
        <f>((SUM(C13:C22)+SUM(C23:C25))/(SUM(C27:C36)+SUM(C37:C39))-1)</f>
        <v>-3.5640031986221343E-2</v>
      </c>
    </row>
    <row r="14" spans="2:8" ht="15" customHeight="1" outlineLevel="1" x14ac:dyDescent="0.2">
      <c r="B14" s="43" t="s">
        <v>50</v>
      </c>
      <c r="C14" s="303">
        <v>396985</v>
      </c>
      <c r="D14" s="161">
        <f t="shared" si="2"/>
        <v>-6.6056090508936322E-2</v>
      </c>
      <c r="E14" s="161">
        <f t="shared" si="3"/>
        <v>-3.7215337229888679E-2</v>
      </c>
      <c r="F14" s="304">
        <f>((SUM(C14:C22)+SUM(C23:C25)+SUM(C27))/(SUM(C28:C36)+SUM(C37:C39)+SUM(C41))-1)</f>
        <v>-3.1406292689668658E-2</v>
      </c>
    </row>
    <row r="15" spans="2:8" ht="15" customHeight="1" outlineLevel="1" x14ac:dyDescent="0.2">
      <c r="B15" s="43" t="s">
        <v>51</v>
      </c>
      <c r="C15" s="303">
        <v>425063</v>
      </c>
      <c r="D15" s="161">
        <f t="shared" si="2"/>
        <v>9.6583037729764593E-2</v>
      </c>
      <c r="E15" s="161">
        <f t="shared" si="3"/>
        <v>-7.3644179533839615E-2</v>
      </c>
      <c r="F15" s="304">
        <f>((SUM(C15:C22)+SUM(C23:C25)+SUM(C27:C28))/(SUM(C29:C36)+SUM(C37:C39)+SUM(C41:C42))-1)</f>
        <v>-2.7636686051240256E-2</v>
      </c>
    </row>
    <row r="16" spans="2:8" ht="15" customHeight="1" outlineLevel="1" x14ac:dyDescent="0.2">
      <c r="B16" s="43" t="s">
        <v>52</v>
      </c>
      <c r="C16" s="303">
        <v>387625</v>
      </c>
      <c r="D16" s="161">
        <f t="shared" si="2"/>
        <v>-0.16198430010960954</v>
      </c>
      <c r="E16" s="161">
        <f t="shared" si="3"/>
        <v>-7.9780453005595553E-2</v>
      </c>
      <c r="F16" s="304">
        <f>((SUM(C16:C22)+SUM(C23:C25)+SUM(C27:C29))/(SUM(C30:C36)+SUM(C37:C39)+SUM(C41:C43))-1)</f>
        <v>-2.0413648567958131E-2</v>
      </c>
    </row>
    <row r="17" spans="2:6" ht="15" customHeight="1" outlineLevel="1" x14ac:dyDescent="0.2">
      <c r="B17" s="43" t="s">
        <v>53</v>
      </c>
      <c r="C17" s="303">
        <v>462551</v>
      </c>
      <c r="D17" s="161">
        <f t="shared" si="2"/>
        <v>5.8825279899645873E-2</v>
      </c>
      <c r="E17" s="161">
        <f t="shared" si="3"/>
        <v>-4.9910650097566012E-2</v>
      </c>
      <c r="F17" s="304">
        <f>((SUM(C17:C22)+SUM(C23:C25)+SUM(C27:C30))/(SUM(C31:C36)+SUM(C37:C39)+SUM(C41:C44))-1)</f>
        <v>-9.1926303838617551E-3</v>
      </c>
    </row>
    <row r="18" spans="2:6" ht="15" customHeight="1" outlineLevel="1" x14ac:dyDescent="0.2">
      <c r="B18" s="43" t="s">
        <v>54</v>
      </c>
      <c r="C18" s="303">
        <v>436853</v>
      </c>
      <c r="D18" s="161">
        <f t="shared" si="2"/>
        <v>0.10306386288115221</v>
      </c>
      <c r="E18" s="161">
        <f t="shared" si="3"/>
        <v>-0.10901785623234517</v>
      </c>
      <c r="F18" s="304">
        <f>((SUM(C18:C22)+SUM(C23:C25)+SUM(C27:C31))/(SUM(C32:C36)+SUM(C37:C39)+SUM(C41:C45))-1)</f>
        <v>-3.4722287342400238E-3</v>
      </c>
    </row>
    <row r="19" spans="2:6" ht="15" customHeight="1" outlineLevel="1" x14ac:dyDescent="0.2">
      <c r="B19" s="43" t="s">
        <v>55</v>
      </c>
      <c r="C19" s="303">
        <v>396036</v>
      </c>
      <c r="D19" s="161">
        <f t="shared" si="2"/>
        <v>0.12087986731800093</v>
      </c>
      <c r="E19" s="161">
        <f t="shared" si="3"/>
        <v>3.1120877518661327E-2</v>
      </c>
      <c r="F19" s="304">
        <f>((SUM(C19:C22)+SUM(C23:C25)+SUM(C27:C32))/(SUM(C33:C36)+SUM(C37:C39)+SUM(C41:C46))-1)</f>
        <v>8.1325676244978773E-3</v>
      </c>
    </row>
    <row r="20" spans="2:6" ht="15" customHeight="1" outlineLevel="1" x14ac:dyDescent="0.2">
      <c r="B20" s="43" t="s">
        <v>56</v>
      </c>
      <c r="C20" s="303">
        <v>353326</v>
      </c>
      <c r="D20" s="161">
        <f>IFERROR((C20-C22)/C22,"-")</f>
        <v>-0.14146239527243745</v>
      </c>
      <c r="E20" s="161">
        <f t="shared" si="3"/>
        <v>-1.355184544083976E-2</v>
      </c>
      <c r="F20" s="304">
        <f>((SUM(C20:C22)+SUM(C23:C25)+SUM(C27:C33))/(SUM(C34:C36)+SUM(C37:C39)+SUM(C41:C47))-1)</f>
        <v>7.788074411998025E-3</v>
      </c>
    </row>
    <row r="21" spans="2:6" ht="15" customHeight="1" x14ac:dyDescent="0.2">
      <c r="B21" s="30" t="s">
        <v>63</v>
      </c>
      <c r="C21" s="305">
        <f>C23+C24+C25+C27+C28+C29+C22</f>
        <v>2937983</v>
      </c>
      <c r="D21" s="306"/>
      <c r="E21" s="306">
        <f t="shared" si="3"/>
        <v>-1.0212589912667047E-2</v>
      </c>
      <c r="F21" s="307" t="s">
        <v>121</v>
      </c>
    </row>
    <row r="22" spans="2:6" ht="15" hidden="1" customHeight="1" outlineLevel="1" x14ac:dyDescent="0.2">
      <c r="B22" s="43" t="s">
        <v>58</v>
      </c>
      <c r="C22" s="303">
        <v>411544</v>
      </c>
      <c r="D22" s="161">
        <f>IFERROR((C22-C23)/C23,"-")</f>
        <v>-5.8301279337700761E-2</v>
      </c>
      <c r="E22" s="161">
        <f t="shared" si="3"/>
        <v>-0.13285952983466043</v>
      </c>
      <c r="F22" s="304">
        <f>((SUM(C22)+SUM(C23:C25)+SUM(C27:C34))/(SUM(C36)+SUM(C37:C39)+SUM(C41:C48))-1)</f>
        <v>1.8850807887467624E-2</v>
      </c>
    </row>
    <row r="23" spans="2:6" ht="15" hidden="1" customHeight="1" outlineLevel="1" x14ac:dyDescent="0.2">
      <c r="B23" s="43" t="s">
        <v>59</v>
      </c>
      <c r="C23" s="303">
        <v>437023</v>
      </c>
      <c r="D23" s="161">
        <f t="shared" ref="D23:D24" si="4">IFERROR((C23-C24)/C24,"-")</f>
        <v>9.0286977369627749E-2</v>
      </c>
      <c r="E23" s="161">
        <f t="shared" si="3"/>
        <v>-3.7919814726757206E-2</v>
      </c>
      <c r="F23" s="304">
        <f>((SUM(C23:C25)+SUM(C27:C28)+SUM(C29:C36))/(SUM(C37:C39)+SUM(C41:C42)+SUM(C43:C50))-1)</f>
        <v>5.7570964651370682E-2</v>
      </c>
    </row>
    <row r="24" spans="2:6" ht="15" hidden="1" customHeight="1" outlineLevel="1" x14ac:dyDescent="0.2">
      <c r="B24" s="43" t="s">
        <v>60</v>
      </c>
      <c r="C24" s="303">
        <v>400833</v>
      </c>
      <c r="D24" s="161">
        <f t="shared" si="4"/>
        <v>-5.7845985064765065E-4</v>
      </c>
      <c r="E24" s="161">
        <f t="shared" si="3"/>
        <v>-4.0217513630518953E-2</v>
      </c>
      <c r="F24" s="304">
        <f>((SUM(C24:C25)+SUM(C27:C36)+SUM(C37))/(SUM(C38:C39)+SUM(C41:C50)+SUM(C51))-1)</f>
        <v>6.6756893051675759E-2</v>
      </c>
    </row>
    <row r="25" spans="2:6" ht="15" hidden="1" customHeight="1" outlineLevel="1" x14ac:dyDescent="0.2">
      <c r="B25" s="43" t="s">
        <v>61</v>
      </c>
      <c r="C25" s="303">
        <v>401065</v>
      </c>
      <c r="D25" s="161">
        <f>IFERROR((C25-C27)/C26,"-")</f>
        <v>-3.1153989222613291E-3</v>
      </c>
      <c r="E25" s="161">
        <f t="shared" si="3"/>
        <v>4.0214233841684877E-2</v>
      </c>
      <c r="F25" s="304">
        <f>((SUM(C25)+SUM(C27:C36)+SUM(C37:C38))/(SUM(C39)+SUM(C41:C50)+SUM(C51:C52))-1)</f>
        <v>7.5750687005880168E-2</v>
      </c>
    </row>
    <row r="26" spans="2:6" ht="15" customHeight="1" collapsed="1" x14ac:dyDescent="0.25">
      <c r="B26" s="144">
        <v>2012</v>
      </c>
      <c r="C26" s="310">
        <v>4900817</v>
      </c>
      <c r="D26" s="202"/>
      <c r="E26" s="202">
        <f t="shared" si="3"/>
        <v>-5.0266627107499406E-2</v>
      </c>
      <c r="F26" s="311" t="s">
        <v>121</v>
      </c>
    </row>
    <row r="27" spans="2:6" ht="15" hidden="1" customHeight="1" outlineLevel="1" x14ac:dyDescent="0.2">
      <c r="B27" s="43" t="s">
        <v>49</v>
      </c>
      <c r="C27" s="303">
        <v>416333</v>
      </c>
      <c r="D27" s="161">
        <f t="shared" ref="D27:D38" si="5">IFERROR((C27-C28)/C28,"-")</f>
        <v>9.7082433972788783E-3</v>
      </c>
      <c r="E27" s="161">
        <f t="shared" si="3"/>
        <v>2.541285420489392E-2</v>
      </c>
      <c r="F27" s="304">
        <f>((SUM(C27:C36)+SUM(C37:C39))/(SUM(C41:C50)+SUM(C51:C53))-1)</f>
        <v>7.4174110956893191E-2</v>
      </c>
    </row>
    <row r="28" spans="2:6" ht="15" hidden="1" customHeight="1" outlineLevel="1" x14ac:dyDescent="0.2">
      <c r="B28" s="43" t="s">
        <v>50</v>
      </c>
      <c r="C28" s="303">
        <v>412330</v>
      </c>
      <c r="D28" s="161">
        <f t="shared" si="5"/>
        <v>-0.10139368645868521</v>
      </c>
      <c r="E28" s="161">
        <f t="shared" si="3"/>
        <v>3.9559902077203724E-2</v>
      </c>
      <c r="F28" s="304">
        <f>((SUM(C28:C36)+SUM(C37:C39)+SUM(C41))/(SUM(C42:C50)+SUM(C51:C53)+SUM(C55))-1)</f>
        <v>7.643769431101255E-2</v>
      </c>
    </row>
    <row r="29" spans="2:6" ht="15" hidden="1" customHeight="1" outlineLevel="1" x14ac:dyDescent="0.2">
      <c r="B29" s="43" t="s">
        <v>51</v>
      </c>
      <c r="C29" s="303">
        <v>458855</v>
      </c>
      <c r="D29" s="161">
        <f t="shared" si="5"/>
        <v>8.9319162169925762E-2</v>
      </c>
      <c r="E29" s="161">
        <f t="shared" si="3"/>
        <v>5.8227842262694063E-2</v>
      </c>
      <c r="F29" s="304">
        <f>((SUM(C29:C36)+SUM(C37:C39)+SUM(C41:C42))/(SUM(C43:C50)+SUM(C51:C53)+SUM(C55:C56))-1)</f>
        <v>7.790698633501103E-2</v>
      </c>
    </row>
    <row r="30" spans="2:6" ht="15" hidden="1" customHeight="1" outlineLevel="1" x14ac:dyDescent="0.2">
      <c r="B30" s="43" t="s">
        <v>52</v>
      </c>
      <c r="C30" s="303">
        <v>421231</v>
      </c>
      <c r="D30" s="161">
        <f t="shared" si="5"/>
        <v>-0.13478278730615179</v>
      </c>
      <c r="E30" s="161">
        <f t="shared" si="3"/>
        <v>0.15826855444313992</v>
      </c>
      <c r="F30" s="304">
        <f>((SUM(C30:C36)+SUM(C37:C39)+SUM(C41:C43))/(SUM(C44:C50)+SUM(C51:C53)+SUM(C55:C57))-1)</f>
        <v>7.8671760589882345E-2</v>
      </c>
    </row>
    <row r="31" spans="2:6" ht="15" hidden="1" customHeight="1" outlineLevel="1" x14ac:dyDescent="0.2">
      <c r="B31" s="43" t="s">
        <v>53</v>
      </c>
      <c r="C31" s="303">
        <v>486850</v>
      </c>
      <c r="D31" s="161">
        <f t="shared" si="5"/>
        <v>-7.0466342378723446E-3</v>
      </c>
      <c r="E31" s="161">
        <f t="shared" si="3"/>
        <v>4.6543622285564412E-2</v>
      </c>
      <c r="F31" s="304">
        <f>((SUM(C31:C36)+SUM(C37:C39)+SUM(C41:C44))/(SUM(C45:C50)+SUM(C51:C53)+SUM(C55:C58))-1)</f>
        <v>7.2339780862368919E-2</v>
      </c>
    </row>
    <row r="32" spans="2:6" ht="15" hidden="1" customHeight="1" outlineLevel="1" x14ac:dyDescent="0.2">
      <c r="B32" s="43" t="s">
        <v>54</v>
      </c>
      <c r="C32" s="303">
        <v>490305</v>
      </c>
      <c r="D32" s="161">
        <f t="shared" si="5"/>
        <v>0.27656001437189359</v>
      </c>
      <c r="E32" s="161">
        <f t="shared" si="3"/>
        <v>8.6526806113562227E-2</v>
      </c>
      <c r="F32" s="304">
        <f>((SUM(C32:C36)+SUM(C37:C39)+SUM(C41:C45))/(SUM(C46:C50)+SUM(C51:C53)+SUM(C55:C59))-1)</f>
        <v>6.9075235023818848E-2</v>
      </c>
    </row>
    <row r="33" spans="2:6" ht="15" hidden="1" customHeight="1" outlineLevel="1" x14ac:dyDescent="0.2">
      <c r="B33" s="43" t="s">
        <v>55</v>
      </c>
      <c r="C33" s="303">
        <v>384083</v>
      </c>
      <c r="D33" s="161">
        <f t="shared" si="5"/>
        <v>7.2318387402981743E-2</v>
      </c>
      <c r="E33" s="161">
        <f t="shared" si="3"/>
        <v>2.4377038643207172E-2</v>
      </c>
      <c r="F33" s="304">
        <f>((SUM(C33:C36)+SUM(C37:C39)+SUM(C41:C46))/(SUM(C47:C50)+SUM(C51:C53)+SUM(C55:C60))-1)</f>
        <v>6.6288157644242895E-2</v>
      </c>
    </row>
    <row r="34" spans="2:6" ht="15" hidden="1" customHeight="1" outlineLevel="1" x14ac:dyDescent="0.2">
      <c r="B34" s="43" t="s">
        <v>56</v>
      </c>
      <c r="C34" s="303">
        <v>358180</v>
      </c>
      <c r="D34" s="161">
        <f>IFERROR((C34-C36)/C36,"-")</f>
        <v>-0.24529971618145002</v>
      </c>
      <c r="E34" s="161">
        <f t="shared" si="3"/>
        <v>-8.6272512641953902E-3</v>
      </c>
      <c r="F34" s="304">
        <f>((SUM(C34:C36)+SUM(C37:C39)+SUM(C41:C47))/(SUM(C48:C50)+SUM(C51:C53)+SUM(C55:C61))-1)</f>
        <v>6.8655084463015381E-2</v>
      </c>
    </row>
    <row r="35" spans="2:6" ht="15" customHeight="1" collapsed="1" x14ac:dyDescent="0.2">
      <c r="B35" s="30" t="s">
        <v>64</v>
      </c>
      <c r="C35" s="305">
        <f>C37+C38+C39+C41+C42+C43+C36</f>
        <v>2968297</v>
      </c>
      <c r="D35" s="306"/>
      <c r="E35" s="306">
        <f t="shared" si="3"/>
        <v>8.4949873605752346E-2</v>
      </c>
      <c r="F35" s="307" t="s">
        <v>121</v>
      </c>
    </row>
    <row r="36" spans="2:6" ht="15" hidden="1" customHeight="1" outlineLevel="1" x14ac:dyDescent="0.2">
      <c r="B36" s="43" t="s">
        <v>58</v>
      </c>
      <c r="C36" s="303">
        <v>474599</v>
      </c>
      <c r="D36" s="161">
        <f>IFERROR((C36-C37)/C37,"-")</f>
        <v>4.4801518113453447E-2</v>
      </c>
      <c r="E36" s="161">
        <f t="shared" si="3"/>
        <v>0.12318098019401291</v>
      </c>
      <c r="F36" s="304">
        <f>((SUM(C36)+SUM(C37:C39)+SUM(C41:C48))/(SUM(C50)+SUM(C51:C53)+SUM(C55:C62))-1)</f>
        <v>6.2324576863944658E-2</v>
      </c>
    </row>
    <row r="37" spans="2:6" ht="15" hidden="1" customHeight="1" outlineLevel="1" x14ac:dyDescent="0.2">
      <c r="B37" s="43" t="s">
        <v>59</v>
      </c>
      <c r="C37" s="303">
        <v>454248</v>
      </c>
      <c r="D37" s="161">
        <f t="shared" si="5"/>
        <v>8.7683087141936983E-2</v>
      </c>
      <c r="E37" s="161">
        <f t="shared" si="3"/>
        <v>0.12337243205947157</v>
      </c>
      <c r="F37" s="304">
        <f>((SUM(C37:C39)+SUM(C41:C42)+SUM(C43:C50))/(SUM(C51:C53)+SUM(C55:C56)+SUM(C57:C64))-1)</f>
        <v>1.3526549872015625E-2</v>
      </c>
    </row>
    <row r="38" spans="2:6" ht="15" hidden="1" customHeight="1" outlineLevel="1" x14ac:dyDescent="0.2">
      <c r="B38" s="43" t="s">
        <v>60</v>
      </c>
      <c r="C38" s="303">
        <v>417629</v>
      </c>
      <c r="D38" s="161">
        <f t="shared" si="5"/>
        <v>8.3175121900612103E-2</v>
      </c>
      <c r="E38" s="161">
        <f t="shared" si="3"/>
        <v>0.13011064898375579</v>
      </c>
      <c r="F38" s="304">
        <f>((SUM(C38:C39)+SUM(C41:C50)+SUM(C51))/(SUM(C52:C53)+SUM(C55:C64)+SUM(C65))-1)</f>
        <v>6.2485933730833665E-3</v>
      </c>
    </row>
    <row r="39" spans="2:6" ht="15" hidden="1" customHeight="1" outlineLevel="1" x14ac:dyDescent="0.2">
      <c r="B39" s="43" t="s">
        <v>61</v>
      </c>
      <c r="C39" s="303">
        <v>385560</v>
      </c>
      <c r="D39" s="161">
        <f>IFERROR((C39-C41)/C40,"-")</f>
        <v>-3.9639913391004188E-3</v>
      </c>
      <c r="E39" s="161">
        <f t="shared" si="3"/>
        <v>8.69355923157622E-3</v>
      </c>
      <c r="F39" s="304">
        <f>((SUM(C39)+SUM(C41:C50)+SUM(C51:C52))/(SUM(C53)+SUM(C55:C64)+SUM(C65:C66))-1)</f>
        <v>-2.215137612804674E-3</v>
      </c>
    </row>
    <row r="40" spans="2:6" ht="15" customHeight="1" collapsed="1" x14ac:dyDescent="0.25">
      <c r="B40" s="145">
        <v>2011</v>
      </c>
      <c r="C40" s="312">
        <v>5160203</v>
      </c>
      <c r="D40" s="241"/>
      <c r="E40" s="241">
        <f t="shared" si="3"/>
        <v>6.8072009231421982E-2</v>
      </c>
      <c r="F40" s="313" t="s">
        <v>121</v>
      </c>
    </row>
    <row r="41" spans="2:6" ht="15" hidden="1" customHeight="1" outlineLevel="1" x14ac:dyDescent="0.2">
      <c r="B41" s="43" t="s">
        <v>49</v>
      </c>
      <c r="C41" s="303">
        <v>406015</v>
      </c>
      <c r="D41" s="161">
        <f t="shared" ref="D41:D52" si="6">IFERROR((C41-C42)/C42,"-")</f>
        <v>2.3638623534246506E-2</v>
      </c>
      <c r="E41" s="161">
        <f t="shared" si="3"/>
        <v>6.7008832719694489E-2</v>
      </c>
      <c r="F41" s="304">
        <f>((SUM(C41:C50)+SUM(C51:C53))/(SUM(C55:C64)+SUM(C65:C67))-1)</f>
        <v>-2.4549713202191015E-3</v>
      </c>
    </row>
    <row r="42" spans="2:6" ht="15" hidden="1" customHeight="1" outlineLevel="1" x14ac:dyDescent="0.2">
      <c r="B42" s="43" t="s">
        <v>50</v>
      </c>
      <c r="C42" s="303">
        <v>396639</v>
      </c>
      <c r="D42" s="161">
        <f t="shared" si="6"/>
        <v>-8.5256926202759639E-2</v>
      </c>
      <c r="E42" s="161">
        <f t="shared" si="3"/>
        <v>6.6801684767698877E-2</v>
      </c>
      <c r="F42" s="304">
        <f>((SUM(C42:C50)+SUM(C51:C53)+SUM(C55))/(SUM(C56:C64)+SUM(C65:C67)+SUM(C69))-1)</f>
        <v>-9.6916585319606341E-3</v>
      </c>
    </row>
    <row r="43" spans="2:6" ht="15" hidden="1" customHeight="1" outlineLevel="1" x14ac:dyDescent="0.2">
      <c r="B43" s="43" t="s">
        <v>51</v>
      </c>
      <c r="C43" s="303">
        <v>433607</v>
      </c>
      <c r="D43" s="161">
        <f t="shared" si="6"/>
        <v>0.1922991258630693</v>
      </c>
      <c r="E43" s="161">
        <f t="shared" si="3"/>
        <v>7.0975693492495218E-2</v>
      </c>
      <c r="F43" s="304">
        <f>((SUM(C43:C50)+SUM(C51:C53)+SUM(C55:C56))/(SUM(C57:C64)+SUM(C65:C67)+SUM(C69:C70))-1)</f>
        <v>-2.0660922295691608E-2</v>
      </c>
    </row>
    <row r="44" spans="2:6" ht="15" hidden="1" customHeight="1" outlineLevel="1" x14ac:dyDescent="0.2">
      <c r="B44" s="43" t="s">
        <v>52</v>
      </c>
      <c r="C44" s="303">
        <v>363673</v>
      </c>
      <c r="D44" s="161">
        <f t="shared" si="6"/>
        <v>-0.21824040516081325</v>
      </c>
      <c r="E44" s="161">
        <f t="shared" si="3"/>
        <v>2.6704195768659567E-2</v>
      </c>
      <c r="F44" s="304">
        <f>((SUM(C44:C50)+SUM(C51:C53)+SUM(C55:C57))/(SUM(C58:C64)+SUM(C65:C67)+SUM(C69:C71))-1)</f>
        <v>-2.9083395375939292E-2</v>
      </c>
    </row>
    <row r="45" spans="2:6" ht="15" hidden="1" customHeight="1" outlineLevel="1" x14ac:dyDescent="0.2">
      <c r="B45" s="43" t="s">
        <v>53</v>
      </c>
      <c r="C45" s="303">
        <v>465198</v>
      </c>
      <c r="D45" s="161">
        <f t="shared" si="6"/>
        <v>3.0889134621137751E-2</v>
      </c>
      <c r="E45" s="161">
        <f t="shared" si="3"/>
        <v>-5.5239406390156232E-3</v>
      </c>
      <c r="F45" s="304">
        <f>((SUM(C45:C50)+SUM(C51:C53)+SUM(C55:C58))/(SUM(C59:C64)+SUM(C65:C67)+SUM(C69:C72))-1)</f>
        <v>-3.4957733876656905E-2</v>
      </c>
    </row>
    <row r="46" spans="2:6" ht="15" hidden="1" customHeight="1" outlineLevel="1" x14ac:dyDescent="0.2">
      <c r="B46" s="43" t="s">
        <v>54</v>
      </c>
      <c r="C46" s="303">
        <v>451259</v>
      </c>
      <c r="D46" s="161">
        <f t="shared" si="6"/>
        <v>0.20354027145459444</v>
      </c>
      <c r="E46" s="161">
        <f t="shared" si="3"/>
        <v>3.9300314374877576E-2</v>
      </c>
      <c r="F46" s="304">
        <f>((SUM(C46:C50)+SUM(C51:C53)+SUM(C55:C59))/(SUM(C60:C64)+SUM(C65:C67)+SUM(C69:C73))-1)</f>
        <v>-4.2529471163629484E-2</v>
      </c>
    </row>
    <row r="47" spans="2:6" ht="15" hidden="1" customHeight="1" outlineLevel="1" x14ac:dyDescent="0.2">
      <c r="B47" s="43" t="s">
        <v>55</v>
      </c>
      <c r="C47" s="303">
        <v>374943</v>
      </c>
      <c r="D47" s="161">
        <f t="shared" si="6"/>
        <v>3.7769480510494134E-2</v>
      </c>
      <c r="E47" s="161">
        <f t="shared" si="3"/>
        <v>7.1700518496075505E-2</v>
      </c>
      <c r="F47" s="304">
        <f>((SUM(C47:C50)+SUM(C51:C53)+SUM(C55:C60))/(SUM(C61:C64)+SUM(C65:C67)+SUM(C69:C74))-1)</f>
        <v>-4.8770979622526078E-2</v>
      </c>
    </row>
    <row r="48" spans="2:6" ht="15" hidden="1" customHeight="1" outlineLevel="1" x14ac:dyDescent="0.2">
      <c r="B48" s="43" t="s">
        <v>56</v>
      </c>
      <c r="C48" s="303">
        <v>361297</v>
      </c>
      <c r="D48" s="161">
        <f>IFERROR((C48-C50)/C50,"-")</f>
        <v>-0.14495833619296222</v>
      </c>
      <c r="E48" s="161">
        <f t="shared" si="3"/>
        <v>3.1413702243550334E-2</v>
      </c>
      <c r="F48" s="304">
        <f>((SUM(C48:C50)+SUM(C51:C53)+SUM(C55:C61))/(SUM(C62:C64)+SUM(C65:C67)+SUM(C69:C75))-1)</f>
        <v>-5.8277178743442737E-2</v>
      </c>
    </row>
    <row r="49" spans="2:6" ht="15" customHeight="1" collapsed="1" x14ac:dyDescent="0.2">
      <c r="B49" s="30" t="s">
        <v>65</v>
      </c>
      <c r="C49" s="305">
        <f>C51+C52+C53+C55+C56+C57+C50</f>
        <v>2735884</v>
      </c>
      <c r="D49" s="306"/>
      <c r="E49" s="306">
        <f t="shared" si="3"/>
        <v>-4.9396640086169508E-2</v>
      </c>
      <c r="F49" s="307" t="s">
        <v>121</v>
      </c>
    </row>
    <row r="50" spans="2:6" ht="15" hidden="1" customHeight="1" outlineLevel="1" x14ac:dyDescent="0.2">
      <c r="B50" s="43" t="s">
        <v>58</v>
      </c>
      <c r="C50" s="303">
        <v>422549</v>
      </c>
      <c r="D50" s="161">
        <f>IFERROR((C50-C51)/C51,"-")</f>
        <v>4.4979609804110685E-2</v>
      </c>
      <c r="E50" s="161">
        <f t="shared" si="3"/>
        <v>9.8439404440409106E-3</v>
      </c>
      <c r="F50" s="304">
        <f>((SUM(C50)+SUM(C51:C53)+SUM(C55:C62))/(SUM(C64)+SUM(C65:C67)+SUM(C69:C76))-1)</f>
        <v>-7.7117369793177626E-2</v>
      </c>
    </row>
    <row r="51" spans="2:6" ht="15" hidden="1" customHeight="1" outlineLevel="1" x14ac:dyDescent="0.2">
      <c r="B51" s="43" t="s">
        <v>59</v>
      </c>
      <c r="C51" s="303">
        <v>404361</v>
      </c>
      <c r="D51" s="161">
        <f>IFERROR((C51-C52)/C52,"-")</f>
        <v>9.4207232097676341E-2</v>
      </c>
      <c r="E51" s="161">
        <f t="shared" si="3"/>
        <v>-1.2568741025816399E-2</v>
      </c>
      <c r="F51" s="304">
        <f>((SUM(C51:C53)+SUM(C55:C56)+SUM(C57:C64))/(SUM(C65:C67)+SUM(C69:C70)+SUM(C71:C78))-1)</f>
        <v>-8.3520043373821462E-2</v>
      </c>
    </row>
    <row r="52" spans="2:6" ht="15" hidden="1" customHeight="1" outlineLevel="1" x14ac:dyDescent="0.2">
      <c r="B52" s="43" t="s">
        <v>60</v>
      </c>
      <c r="C52" s="303">
        <v>369547</v>
      </c>
      <c r="D52" s="161">
        <f t="shared" si="6"/>
        <v>-3.3199297817845995E-2</v>
      </c>
      <c r="E52" s="161">
        <f t="shared" si="3"/>
        <v>-4.1586484846284355E-2</v>
      </c>
      <c r="F52" s="304">
        <f>((SUM(C52:C53)+SUM(C55:C64)+SUM(C65))/(SUM(C66:C67)+SUM(C69:C78)+SUM(C79))-1)</f>
        <v>-9.3717853173104992E-2</v>
      </c>
    </row>
    <row r="53" spans="2:6" ht="15" hidden="1" customHeight="1" outlineLevel="1" x14ac:dyDescent="0.2">
      <c r="B53" s="43" t="s">
        <v>61</v>
      </c>
      <c r="C53" s="303">
        <v>382237</v>
      </c>
      <c r="D53" s="161">
        <f>IFERROR((C53-C55)/C54,"-")</f>
        <v>3.5600999725748114E-4</v>
      </c>
      <c r="E53" s="161">
        <f t="shared" si="3"/>
        <v>3.9581855908386032E-3</v>
      </c>
      <c r="F53" s="304">
        <f>((SUM(C53)+SUM(C55:C64)+SUM(C65:C66))/(SUM(C67)+SUM(C69:C78)+SUM(C79:C80))-1)</f>
        <v>-9.9808366342049037E-2</v>
      </c>
    </row>
    <row r="54" spans="2:6" ht="15" customHeight="1" collapsed="1" x14ac:dyDescent="0.25">
      <c r="B54" s="145">
        <v>2010</v>
      </c>
      <c r="C54" s="312">
        <v>4831325</v>
      </c>
      <c r="D54" s="241"/>
      <c r="E54" s="241">
        <f t="shared" si="3"/>
        <v>2.6242294141912259E-2</v>
      </c>
      <c r="F54" s="313" t="s">
        <v>121</v>
      </c>
    </row>
    <row r="55" spans="2:6" ht="15" hidden="1" customHeight="1" outlineLevel="1" x14ac:dyDescent="0.2">
      <c r="B55" s="43" t="s">
        <v>49</v>
      </c>
      <c r="C55" s="303">
        <v>380517</v>
      </c>
      <c r="D55" s="161">
        <f t="shared" ref="D55:D66" si="7">IFERROR((C55-C56)/C56,"-")</f>
        <v>2.3439895428211791E-2</v>
      </c>
      <c r="E55" s="161">
        <f t="shared" si="3"/>
        <v>-7.2369046545247118E-2</v>
      </c>
      <c r="F55" s="304">
        <f>((SUM(C55:C64)+SUM(C65:C67))/(SUM(C69:C78)+SUM(C79:C81))-1)</f>
        <v>-0.10307499799884101</v>
      </c>
    </row>
    <row r="56" spans="2:6" ht="15" hidden="1" customHeight="1" outlineLevel="1" x14ac:dyDescent="0.2">
      <c r="B56" s="43" t="s">
        <v>50</v>
      </c>
      <c r="C56" s="303">
        <v>371802</v>
      </c>
      <c r="D56" s="161">
        <f t="shared" si="7"/>
        <v>-8.1677867765288209E-2</v>
      </c>
      <c r="E56" s="161">
        <f t="shared" si="3"/>
        <v>-0.1388289248158614</v>
      </c>
      <c r="F56" s="304">
        <f>((SUM(C56:C64)+SUM(C65:C67)+SUM(C69))/(SUM(C70:C78)+SUM(C79:C81)+SUM(C83))-1)</f>
        <v>-0.10255025730249312</v>
      </c>
    </row>
    <row r="57" spans="2:6" ht="15" hidden="1" customHeight="1" outlineLevel="1" x14ac:dyDescent="0.2">
      <c r="B57" s="43" t="s">
        <v>51</v>
      </c>
      <c r="C57" s="303">
        <v>404871</v>
      </c>
      <c r="D57" s="161">
        <f t="shared" si="7"/>
        <v>0.14301241622296126</v>
      </c>
      <c r="E57" s="161">
        <f t="shared" si="3"/>
        <v>-8.3705814324543937E-2</v>
      </c>
      <c r="F57" s="304">
        <f>((SUM(C57:C64)+SUM(C65:C67)+SUM(C69:C70))/(SUM(C71:C78)+SUM(C79:C81)+SUM(C83:C84))-1)</f>
        <v>-9.8227555541770317E-2</v>
      </c>
    </row>
    <row r="58" spans="2:6" ht="15" hidden="1" customHeight="1" outlineLevel="1" x14ac:dyDescent="0.2">
      <c r="B58" s="43" t="s">
        <v>52</v>
      </c>
      <c r="C58" s="303">
        <v>354214</v>
      </c>
      <c r="D58" s="161">
        <f t="shared" si="7"/>
        <v>-0.24277975638224644</v>
      </c>
      <c r="E58" s="161">
        <f t="shared" si="3"/>
        <v>-9.4912854949036563E-2</v>
      </c>
      <c r="F58" s="304">
        <f>((SUM(C58:C64)+SUM(C65:C67)+SUM(C69:C71))/(SUM(C72:C78)+SUM(C79:C81)+SUM(C83:C85))-1)</f>
        <v>-9.6566175956379063E-2</v>
      </c>
    </row>
    <row r="59" spans="2:6" ht="15" hidden="1" customHeight="1" outlineLevel="1" x14ac:dyDescent="0.2">
      <c r="B59" s="43" t="s">
        <v>53</v>
      </c>
      <c r="C59" s="303">
        <v>467782</v>
      </c>
      <c r="D59" s="161">
        <f t="shared" si="7"/>
        <v>7.7354644802450509E-2</v>
      </c>
      <c r="E59" s="161">
        <f t="shared" si="3"/>
        <v>-0.12032194672458696</v>
      </c>
      <c r="F59" s="304">
        <f>((SUM(C59:C64)+SUM(C65:C67)+SUM(C69:C72))/(SUM(C73:C78)+SUM(C79:C81)+SUM(C83:C86))-1)</f>
        <v>-9.4160013063493198E-2</v>
      </c>
    </row>
    <row r="60" spans="2:6" ht="15" hidden="1" customHeight="1" outlineLevel="1" x14ac:dyDescent="0.2">
      <c r="B60" s="43" t="s">
        <v>54</v>
      </c>
      <c r="C60" s="303">
        <v>434195</v>
      </c>
      <c r="D60" s="161">
        <f t="shared" si="7"/>
        <v>0.2410606588958949</v>
      </c>
      <c r="E60" s="161">
        <f t="shared" si="3"/>
        <v>-7.129030533126568E-2</v>
      </c>
      <c r="F60" s="304">
        <f>((SUM(C60:C64)+SUM(C65:C67)+SUM(C69:C73))/(SUM(C74:C78)+SUM(C79:C81)+SUM(C83:C87))-1)</f>
        <v>-8.6342251594545671E-2</v>
      </c>
    </row>
    <row r="61" spans="2:6" ht="15" hidden="1" customHeight="1" outlineLevel="1" x14ac:dyDescent="0.2">
      <c r="B61" s="43" t="s">
        <v>55</v>
      </c>
      <c r="C61" s="303">
        <v>349858</v>
      </c>
      <c r="D61" s="161">
        <f t="shared" si="7"/>
        <v>-1.2418175641534372E-3</v>
      </c>
      <c r="E61" s="161">
        <f t="shared" si="3"/>
        <v>-0.13063854424733679</v>
      </c>
      <c r="F61" s="304">
        <f>((SUM(C61:C64)+SUM(C65:C67)+SUM(C69:C74))/(SUM(C75:C78)+SUM(C79:C81)+SUM(C83:C88))-1)</f>
        <v>-8.2300464761619674E-2</v>
      </c>
    </row>
    <row r="62" spans="2:6" ht="15" hidden="1" customHeight="1" outlineLevel="1" x14ac:dyDescent="0.2">
      <c r="B62" s="43" t="s">
        <v>56</v>
      </c>
      <c r="C62" s="303">
        <v>350293</v>
      </c>
      <c r="D62" s="161">
        <f>IFERROR((C62-C64)/C64,"-")</f>
        <v>-0.16283966254809645</v>
      </c>
      <c r="E62" s="161">
        <f t="shared" si="3"/>
        <v>-0.152212689231216</v>
      </c>
      <c r="F62" s="304">
        <f>((SUM(C62:C64)+SUM(C65:C67)+SUM(C69:C75))/(SUM(C76:C78)+SUM(C79:C81)+SUM(C83:C89))-1)</f>
        <v>-7.7129006812410528E-2</v>
      </c>
    </row>
    <row r="63" spans="2:6" ht="15" customHeight="1" collapsed="1" x14ac:dyDescent="0.2">
      <c r="B63" s="30" t="s">
        <v>67</v>
      </c>
      <c r="C63" s="305">
        <f>C65+C66+C67+C69+C70+C71+C64</f>
        <v>2878050</v>
      </c>
      <c r="D63" s="306"/>
      <c r="E63" s="306">
        <f t="shared" si="3"/>
        <v>-9.0741648742983183E-2</v>
      </c>
      <c r="F63" s="307" t="s">
        <v>121</v>
      </c>
    </row>
    <row r="64" spans="2:6" ht="15" hidden="1" customHeight="1" outlineLevel="1" x14ac:dyDescent="0.2">
      <c r="B64" s="43" t="s">
        <v>58</v>
      </c>
      <c r="C64" s="303">
        <v>418430</v>
      </c>
      <c r="D64" s="161">
        <f>IFERROR((C64-C65)/C65,"-")</f>
        <v>2.1787120153940825E-2</v>
      </c>
      <c r="E64" s="161">
        <f t="shared" si="3"/>
        <v>-1.4331682818470082E-2</v>
      </c>
      <c r="F64" s="304">
        <f>((SUM(C64)+SUM(C65:C67)+SUM(C69:C76))/(SUM(C78)+SUM(C79:C81)+SUM(C83:C90))-1)</f>
        <v>-4.4798683692394592E-2</v>
      </c>
    </row>
    <row r="65" spans="2:6" ht="15" hidden="1" customHeight="1" outlineLevel="1" x14ac:dyDescent="0.2">
      <c r="B65" s="43" t="s">
        <v>59</v>
      </c>
      <c r="C65" s="303">
        <v>409508</v>
      </c>
      <c r="D65" s="161">
        <f t="shared" si="7"/>
        <v>6.2051651788724578E-2</v>
      </c>
      <c r="E65" s="161">
        <f t="shared" si="3"/>
        <v>-0.19401357652194617</v>
      </c>
      <c r="F65" s="304">
        <f>((SUM(C65:C67)+SUM(C69:C70)+SUM(C71:C78))/(SUM(C79:C81)+SUM(C83:C84)+SUM(C85:C92))-1)</f>
        <v>-2.5483282051911638E-2</v>
      </c>
    </row>
    <row r="66" spans="2:6" ht="15" hidden="1" customHeight="1" outlineLevel="1" x14ac:dyDescent="0.2">
      <c r="B66" s="43" t="s">
        <v>60</v>
      </c>
      <c r="C66" s="303">
        <v>385582</v>
      </c>
      <c r="D66" s="161">
        <f t="shared" si="7"/>
        <v>1.274393927455152E-2</v>
      </c>
      <c r="E66" s="161">
        <f t="shared" si="3"/>
        <v>-0.16162881209259039</v>
      </c>
      <c r="F66" s="304">
        <f>((SUM(C66:C67)+SUM(C69:C78)+SUM(C79))/(SUM(C80:C81)+SUM(C83:C92)+SUM(C93))-1)</f>
        <v>-1.162425317953264E-2</v>
      </c>
    </row>
    <row r="67" spans="2:6" ht="15" hidden="1" customHeight="1" outlineLevel="1" x14ac:dyDescent="0.2">
      <c r="B67" s="43" t="s">
        <v>61</v>
      </c>
      <c r="C67" s="303">
        <v>380730</v>
      </c>
      <c r="D67" s="161">
        <f>IFERROR((C67-C69)/C68,"-")</f>
        <v>-6.2604852985970886E-3</v>
      </c>
      <c r="E67" s="161">
        <f t="shared" si="3"/>
        <v>-7.081686992217151E-2</v>
      </c>
      <c r="F67" s="304">
        <f>((SUM(C67)+SUM(C69:C78)+SUM(C79:C80))/(SUM(C81)+SUM(C83:C92)+SUM(C93:C94))-1)</f>
        <v>1.439321102391089E-3</v>
      </c>
    </row>
    <row r="68" spans="2:6" ht="15" customHeight="1" collapsed="1" x14ac:dyDescent="0.25">
      <c r="B68" s="145">
        <v>2009</v>
      </c>
      <c r="C68" s="312">
        <v>4707782</v>
      </c>
      <c r="D68" s="241"/>
      <c r="E68" s="241">
        <f t="shared" si="3"/>
        <v>-0.11045141390545221</v>
      </c>
      <c r="F68" s="313" t="s">
        <v>121</v>
      </c>
    </row>
    <row r="69" spans="2:6" ht="15" hidden="1" customHeight="1" outlineLevel="1" x14ac:dyDescent="0.2">
      <c r="B69" s="43" t="s">
        <v>49</v>
      </c>
      <c r="C69" s="303">
        <v>410203</v>
      </c>
      <c r="D69" s="161">
        <f t="shared" ref="D69:D80" si="8">IFERROR((C69-C70)/C70,"-")</f>
        <v>-4.9884189558530599E-2</v>
      </c>
      <c r="E69" s="161">
        <f t="shared" si="3"/>
        <v>-6.4181358592495297E-2</v>
      </c>
      <c r="F69" s="304">
        <f>((SUM(C69:C78)+SUM(C79:C81))/(SUM(C83:C92)+SUM(C93:C95))-1)</f>
        <v>5.1999994770526303E-3</v>
      </c>
    </row>
    <row r="70" spans="2:6" ht="15" hidden="1" customHeight="1" outlineLevel="1" x14ac:dyDescent="0.2">
      <c r="B70" s="43" t="s">
        <v>50</v>
      </c>
      <c r="C70" s="303">
        <v>431740</v>
      </c>
      <c r="D70" s="161">
        <f t="shared" si="8"/>
        <v>-2.2896547978192041E-2</v>
      </c>
      <c r="E70" s="161">
        <f t="shared" si="3"/>
        <v>-5.6367888444473602E-2</v>
      </c>
      <c r="F70" s="304">
        <f>((SUM(C70:C78)+SUM(C79:C81)+SUM(C83))/(SUM(C84:C92)+SUM(C93:C95)+SUM(C97))-1)</f>
        <v>6.3790746238352458E-3</v>
      </c>
    </row>
    <row r="71" spans="2:6" ht="15" hidden="1" customHeight="1" outlineLevel="1" x14ac:dyDescent="0.2">
      <c r="B71" s="43" t="s">
        <v>51</v>
      </c>
      <c r="C71" s="303">
        <v>441857</v>
      </c>
      <c r="D71" s="161">
        <f t="shared" si="8"/>
        <v>0.12903242291604383</v>
      </c>
      <c r="E71" s="161">
        <f t="shared" si="3"/>
        <v>-5.4131060229822059E-2</v>
      </c>
      <c r="F71" s="304">
        <f>((SUM(C71:C78)+SUM(C79:C81)+SUM(C83:C84))/(SUM(C85:C92)+SUM(C93:C95)+SUM(C97:C98))-1)</f>
        <v>1.2438635600469095E-2</v>
      </c>
    </row>
    <row r="72" spans="2:6" ht="15" hidden="1" customHeight="1" outlineLevel="1" x14ac:dyDescent="0.2">
      <c r="B72" s="43" t="s">
        <v>52</v>
      </c>
      <c r="C72" s="303">
        <v>391359</v>
      </c>
      <c r="D72" s="161">
        <f t="shared" si="8"/>
        <v>-0.26403768581986403</v>
      </c>
      <c r="E72" s="161">
        <f t="shared" si="3"/>
        <v>-4.4741254951926934E-2</v>
      </c>
      <c r="F72" s="304">
        <f>((SUM(C72:C78)+SUM(C79:C81)+SUM(C83:C85))/(SUM(C86:C92)+SUM(C93:C95)+SUM(C97:C99))-1)</f>
        <v>1.2955849230067429E-2</v>
      </c>
    </row>
    <row r="73" spans="2:6" ht="15" hidden="1" customHeight="1" outlineLevel="1" x14ac:dyDescent="0.2">
      <c r="B73" s="43" t="s">
        <v>53</v>
      </c>
      <c r="C73" s="303">
        <v>531765</v>
      </c>
      <c r="D73" s="161">
        <f t="shared" si="8"/>
        <v>0.13740441687610289</v>
      </c>
      <c r="E73" s="161">
        <f t="shared" si="3"/>
        <v>6.0027393528467865E-3</v>
      </c>
      <c r="F73" s="304">
        <f>((SUM(C73:C78)+SUM(C79:C81)+SUM(C83:C86))/(SUM(C87:C92)+SUM(C93:C95)+SUM(C97:C100))-1)</f>
        <v>8.639615442793902E-3</v>
      </c>
    </row>
    <row r="74" spans="2:6" ht="15" hidden="1" customHeight="1" outlineLevel="1" x14ac:dyDescent="0.2">
      <c r="B74" s="43" t="s">
        <v>54</v>
      </c>
      <c r="C74" s="303">
        <v>467525</v>
      </c>
      <c r="D74" s="161">
        <f t="shared" si="8"/>
        <v>0.16175195250862881</v>
      </c>
      <c r="E74" s="161">
        <f t="shared" si="3"/>
        <v>2.8873029458640342E-3</v>
      </c>
      <c r="F74" s="304">
        <f>((SUM(C74:C78)+SUM(C79:C81)+SUM(C83:C87))/(SUM(C88:C92)+SUM(C93:C95)+SUM(C97:C101))-1)</f>
        <v>7.7419208872311351E-3</v>
      </c>
    </row>
    <row r="75" spans="2:6" ht="15" hidden="1" customHeight="1" outlineLevel="1" x14ac:dyDescent="0.2">
      <c r="B75" s="43" t="s">
        <v>55</v>
      </c>
      <c r="C75" s="303">
        <v>402431</v>
      </c>
      <c r="D75" s="161">
        <f t="shared" si="8"/>
        <v>-2.6027082299696261E-2</v>
      </c>
      <c r="E75" s="161">
        <f t="shared" si="3"/>
        <v>-2.1998478673481037E-2</v>
      </c>
      <c r="F75" s="304">
        <f>((SUM(C75:C78)+SUM(C79:C81)+SUM(C83:C88))/(SUM(C89:C92)+SUM(C93:C95)+SUM(C97:C102))-1)</f>
        <v>5.2181735440353094E-3</v>
      </c>
    </row>
    <row r="76" spans="2:6" ht="15" hidden="1" customHeight="1" outlineLevel="1" x14ac:dyDescent="0.2">
      <c r="B76" s="43" t="s">
        <v>56</v>
      </c>
      <c r="C76" s="303">
        <v>413185</v>
      </c>
      <c r="D76" s="161">
        <f>IFERROR((C76-C78)/C78,"-")</f>
        <v>-2.6686987943860509E-2</v>
      </c>
      <c r="E76" s="161">
        <f t="shared" si="3"/>
        <v>0.20972440587551566</v>
      </c>
      <c r="F76" s="304">
        <f>((SUM(C76:C78)+SUM(C79:C81)+SUM(C83:C89))/(SUM(C90:C92)+SUM(C93:C95)+SUM(C97:C103))-1)</f>
        <v>4.6717854464664033E-3</v>
      </c>
    </row>
    <row r="77" spans="2:6" ht="15" customHeight="1" collapsed="1" x14ac:dyDescent="0.2">
      <c r="B77" s="30" t="s">
        <v>68</v>
      </c>
      <c r="C77" s="305">
        <f>C79+C80+C81+C83+C84+C85+C78</f>
        <v>3165272</v>
      </c>
      <c r="D77" s="306"/>
      <c r="E77" s="306">
        <f t="shared" ref="E77:E140" si="9">C77/C91-1</f>
        <v>9.6358510179859191E-3</v>
      </c>
      <c r="F77" s="307" t="s">
        <v>121</v>
      </c>
    </row>
    <row r="78" spans="2:6" ht="15" hidden="1" customHeight="1" outlineLevel="1" x14ac:dyDescent="0.2">
      <c r="B78" s="43" t="s">
        <v>58</v>
      </c>
      <c r="C78" s="303">
        <v>424514</v>
      </c>
      <c r="D78" s="161">
        <f>IFERROR((C78-C79)/C79,"-")</f>
        <v>-0.16447903196918615</v>
      </c>
      <c r="E78" s="161">
        <f t="shared" si="9"/>
        <v>-3.1314106294082933E-2</v>
      </c>
      <c r="F78" s="304">
        <f>((SUM(C78)+SUM(C79:C81)+SUM(C83:C90))/(SUM(C92)+SUM(C93:C95)+SUM(C97:C104))-1)</f>
        <v>-1.7876243322678897E-2</v>
      </c>
    </row>
    <row r="79" spans="2:6" ht="15" hidden="1" customHeight="1" outlineLevel="1" x14ac:dyDescent="0.2">
      <c r="B79" s="43" t="s">
        <v>59</v>
      </c>
      <c r="C79" s="303">
        <v>508083</v>
      </c>
      <c r="D79" s="161">
        <f t="shared" si="8"/>
        <v>0.10472519014259063</v>
      </c>
      <c r="E79" s="161">
        <f t="shared" si="9"/>
        <v>3.8962924489140738E-2</v>
      </c>
      <c r="F79" s="304">
        <f>((SUM(C79:C81)+SUM(C83:C84)+SUM(C85:C92))/(SUM(C93:C95)+SUM(C97:C98)+SUM(C99:C106))-1)</f>
        <v>-9.1747389882430586E-3</v>
      </c>
    </row>
    <row r="80" spans="2:6" ht="15" hidden="1" customHeight="1" outlineLevel="1" x14ac:dyDescent="0.2">
      <c r="B80" s="43" t="s">
        <v>60</v>
      </c>
      <c r="C80" s="303">
        <v>459918</v>
      </c>
      <c r="D80" s="161">
        <f t="shared" si="8"/>
        <v>0.12244384949737278</v>
      </c>
      <c r="E80" s="161">
        <f t="shared" si="9"/>
        <v>8.5003986921011743E-2</v>
      </c>
      <c r="F80" s="304">
        <f>((SUM(C80:C81)+SUM(C83:C92)+SUM(C93))/(SUM(C94:C95)+SUM(C97:C106)+SUM(C107))-1)</f>
        <v>-9.1674720905247087E-3</v>
      </c>
    </row>
    <row r="81" spans="2:6" ht="15" hidden="1" customHeight="1" outlineLevel="1" x14ac:dyDescent="0.2">
      <c r="B81" s="43" t="s">
        <v>61</v>
      </c>
      <c r="C81" s="303">
        <v>409747</v>
      </c>
      <c r="D81" s="161">
        <f>IFERROR((C81-C83)/C82,"-")</f>
        <v>-5.4019715712955753E-3</v>
      </c>
      <c r="E81" s="161">
        <f t="shared" si="9"/>
        <v>6.4378104075888398E-3</v>
      </c>
      <c r="F81" s="304">
        <f>((SUM(C81)+SUM(C83:C92)+SUM(C93:C94))/(SUM(C95)+SUM(C97:C106)+SUM(C107:C108))-1)</f>
        <v>-1.312832182985102E-2</v>
      </c>
    </row>
    <row r="82" spans="2:6" ht="15" customHeight="1" collapsed="1" x14ac:dyDescent="0.25">
      <c r="B82" s="145">
        <v>2008</v>
      </c>
      <c r="C82" s="312">
        <v>5292327</v>
      </c>
      <c r="D82" s="241"/>
      <c r="E82" s="241">
        <f t="shared" si="9"/>
        <v>2.5655529758368267E-3</v>
      </c>
      <c r="F82" s="313" t="s">
        <v>121</v>
      </c>
    </row>
    <row r="83" spans="2:6" ht="15" hidden="1" customHeight="1" outlineLevel="1" x14ac:dyDescent="0.2">
      <c r="B83" s="43" t="s">
        <v>49</v>
      </c>
      <c r="C83" s="303">
        <v>438336</v>
      </c>
      <c r="D83" s="161">
        <f t="shared" ref="D83:D94" si="10">IFERROR((C83-C84)/C84,"-")</f>
        <v>-4.1951347452626055E-2</v>
      </c>
      <c r="E83" s="161">
        <f t="shared" si="9"/>
        <v>-3.96487545817239E-2</v>
      </c>
      <c r="F83" s="304">
        <f>((SUM(C83:C92)+SUM(C93:C95))/(SUM(C97:C106)+SUM(C107:C109))-1)</f>
        <v>-1.511937475915992E-2</v>
      </c>
    </row>
    <row r="84" spans="2:6" ht="15" hidden="1" customHeight="1" outlineLevel="1" x14ac:dyDescent="0.2">
      <c r="B84" s="43" t="s">
        <v>50</v>
      </c>
      <c r="C84" s="303">
        <v>457530</v>
      </c>
      <c r="D84" s="161">
        <f t="shared" si="10"/>
        <v>-2.0580377785008479E-2</v>
      </c>
      <c r="E84" s="161">
        <f t="shared" si="9"/>
        <v>5.778234000790694E-2</v>
      </c>
      <c r="F84" s="304">
        <f>((SUM(C84:C92)+SUM(C93:C95)+SUM(C97))/(SUM(C98:C106)+SUM(C107:C109)+SUM(C111))-1)</f>
        <v>-8.612734073061401E-3</v>
      </c>
    </row>
    <row r="85" spans="2:6" ht="15" hidden="1" customHeight="1" outlineLevel="1" x14ac:dyDescent="0.2">
      <c r="B85" s="43" t="s">
        <v>51</v>
      </c>
      <c r="C85" s="303">
        <v>467144</v>
      </c>
      <c r="D85" s="161">
        <f t="shared" si="10"/>
        <v>0.14024052390959971</v>
      </c>
      <c r="E85" s="161">
        <f t="shared" si="9"/>
        <v>-4.2374670725582431E-2</v>
      </c>
      <c r="F85" s="304">
        <f>((SUM(C85:C92)+SUM(C93:C95)+SUM(C97:C98))/(SUM(C99:C106)+SUM(C107:C109)+SUM(C111:C112))-1)</f>
        <v>-1.0646759763933034E-2</v>
      </c>
    </row>
    <row r="86" spans="2:6" ht="15" hidden="1" customHeight="1" outlineLevel="1" x14ac:dyDescent="0.2">
      <c r="B86" s="43" t="s">
        <v>52</v>
      </c>
      <c r="C86" s="303">
        <v>409689</v>
      </c>
      <c r="D86" s="161">
        <f t="shared" si="10"/>
        <v>-0.22494286708841602</v>
      </c>
      <c r="E86" s="161">
        <f t="shared" si="9"/>
        <v>-0.11690873113384459</v>
      </c>
      <c r="F86" s="304">
        <f>((SUM(C86:C92)+SUM(C93:C95)+SUM(C97:C99))/(SUM(C100:C106)+SUM(C107:C109)+SUM(C111:C113))-1)</f>
        <v>-4.8371711641116422E-3</v>
      </c>
    </row>
    <row r="87" spans="2:6" ht="15" hidden="1" customHeight="1" outlineLevel="1" x14ac:dyDescent="0.2">
      <c r="B87" s="43" t="s">
        <v>53</v>
      </c>
      <c r="C87" s="303">
        <v>528592</v>
      </c>
      <c r="D87" s="161">
        <f t="shared" si="10"/>
        <v>0.13388204959897379</v>
      </c>
      <c r="E87" s="161">
        <f t="shared" si="9"/>
        <v>-8.2683081957001248E-3</v>
      </c>
      <c r="F87" s="304">
        <f>((SUM(C87:C92)+SUM(C93:C95)+SUM(C97:C100))/(SUM(C101:C106)+SUM(C107:C109)+SUM(C111:C114))-1)</f>
        <v>5.0347366017531314E-3</v>
      </c>
    </row>
    <row r="88" spans="2:6" ht="15" hidden="1" customHeight="1" outlineLevel="1" x14ac:dyDescent="0.2">
      <c r="B88" s="43" t="s">
        <v>54</v>
      </c>
      <c r="C88" s="303">
        <v>466179</v>
      </c>
      <c r="D88" s="161">
        <f t="shared" si="10"/>
        <v>0.13292408191832955</v>
      </c>
      <c r="E88" s="161">
        <f t="shared" si="9"/>
        <v>-4.1072023630761123E-2</v>
      </c>
      <c r="F88" s="304">
        <f>((SUM(C88:C92)+SUM(C93:C95)+SUM(C97:C101))/(SUM(C102:C106)+SUM(C107:C109)+SUM(C111:C115))-1)</f>
        <v>6.714382278016684E-3</v>
      </c>
    </row>
    <row r="89" spans="2:6" ht="15" hidden="1" customHeight="1" outlineLevel="1" x14ac:dyDescent="0.2">
      <c r="B89" s="43" t="s">
        <v>55</v>
      </c>
      <c r="C89" s="303">
        <v>411483</v>
      </c>
      <c r="D89" s="161">
        <f t="shared" si="10"/>
        <v>0.2047412846615313</v>
      </c>
      <c r="E89" s="161">
        <f t="shared" si="9"/>
        <v>-3.2075724679442752E-2</v>
      </c>
      <c r="F89" s="304">
        <f>((SUM(C89:C92)+SUM(C93:C95)+SUM(C97:C102))/(SUM(C103:C106)+SUM(C107:C109)+SUM(C111:C116))-1)</f>
        <v>9.4775070457369104E-3</v>
      </c>
    </row>
    <row r="90" spans="2:6" ht="15" hidden="1" customHeight="1" outlineLevel="1" x14ac:dyDescent="0.2">
      <c r="B90" s="43" t="s">
        <v>56</v>
      </c>
      <c r="C90" s="303">
        <v>341553</v>
      </c>
      <c r="D90" s="161">
        <f>IFERROR((C90-C92)/C92,"-")</f>
        <v>-0.22062034926306998</v>
      </c>
      <c r="E90" s="161">
        <f t="shared" si="9"/>
        <v>-9.2574880844212726E-2</v>
      </c>
      <c r="F90" s="304">
        <f>((SUM(C90:C92)+SUM(C93:C95)+SUM(C97:C103))/(SUM(C104:C106)+SUM(C107:C109)+SUM(C111:C117))-1)</f>
        <v>2.0204796090016908E-2</v>
      </c>
    </row>
    <row r="91" spans="2:6" ht="15" customHeight="1" collapsed="1" x14ac:dyDescent="0.2">
      <c r="B91" s="30" t="s">
        <v>69</v>
      </c>
      <c r="C91" s="305">
        <f>C93+C94+C95+C97+C98+C99+C92</f>
        <v>3135063</v>
      </c>
      <c r="D91" s="306"/>
      <c r="E91" s="306">
        <f t="shared" si="9"/>
        <v>1.3927559484980367E-2</v>
      </c>
      <c r="F91" s="307" t="s">
        <v>121</v>
      </c>
    </row>
    <row r="92" spans="2:6" ht="15" hidden="1" customHeight="1" outlineLevel="1" x14ac:dyDescent="0.2">
      <c r="B92" s="43" t="s">
        <v>58</v>
      </c>
      <c r="C92" s="303">
        <v>438237</v>
      </c>
      <c r="D92" s="161">
        <f>IFERROR((C92-C93)/C93,"-")</f>
        <v>-0.10386296109228696</v>
      </c>
      <c r="E92" s="161">
        <f t="shared" si="9"/>
        <v>-8.0464135463768294E-2</v>
      </c>
      <c r="F92" s="304">
        <f>((SUM(C92)+SUM(C93:C95)+SUM(C97:C104))/(SUM(C106)+SUM(C107:C109)+SUM(C111:C118))-1)</f>
        <v>3.3138231740583945E-2</v>
      </c>
    </row>
    <row r="93" spans="2:6" ht="15" hidden="1" customHeight="1" outlineLevel="1" x14ac:dyDescent="0.2">
      <c r="B93" s="43" t="s">
        <v>59</v>
      </c>
      <c r="C93" s="303">
        <v>489029</v>
      </c>
      <c r="D93" s="161">
        <f t="shared" si="10"/>
        <v>0.15368047069259189</v>
      </c>
      <c r="E93" s="161">
        <f t="shared" si="9"/>
        <v>4.1072006403596983E-2</v>
      </c>
      <c r="F93" s="304">
        <f>((SUM(C93:C95)+SUM(C97:C98)+SUM(C99:C106))/(SUM(C107:C109)+SUM(C111:C112)+SUM(C113:C120))-1)</f>
        <v>5.5062425158419748E-2</v>
      </c>
    </row>
    <row r="94" spans="2:6" ht="15" hidden="1" customHeight="1" outlineLevel="1" x14ac:dyDescent="0.2">
      <c r="B94" s="43" t="s">
        <v>60</v>
      </c>
      <c r="C94" s="303">
        <v>423886</v>
      </c>
      <c r="D94" s="161">
        <f t="shared" si="10"/>
        <v>4.1166616723078357E-2</v>
      </c>
      <c r="E94" s="161">
        <f t="shared" si="9"/>
        <v>5.3911999867177762E-3</v>
      </c>
      <c r="F94" s="304">
        <f>((SUM(C94:C95)+SUM(C97:C106)+SUM(C107))/(SUM(C108:C109)+SUM(C111:C120)+SUM(C121))-1)</f>
        <v>5.6946232892793658E-2</v>
      </c>
    </row>
    <row r="95" spans="2:6" ht="15" hidden="1" customHeight="1" outlineLevel="1" x14ac:dyDescent="0.2">
      <c r="B95" s="43" t="s">
        <v>61</v>
      </c>
      <c r="C95" s="303">
        <v>407126</v>
      </c>
      <c r="D95" s="161">
        <f>IFERROR((C95-C97)/C96,"-")</f>
        <v>-9.3405981377529378E-3</v>
      </c>
      <c r="E95" s="161">
        <f t="shared" si="9"/>
        <v>-3.4573850028218667E-2</v>
      </c>
      <c r="F95" s="304">
        <f>((SUM(C95)+SUM(C97:C106)+SUM(C107:C108))/(SUM(C109)+SUM(C111:C120)+SUM(C121:C122))-1)</f>
        <v>6.0286834833631175E-2</v>
      </c>
    </row>
    <row r="96" spans="2:6" ht="15" customHeight="1" collapsed="1" x14ac:dyDescent="0.25">
      <c r="B96" s="145">
        <v>2007</v>
      </c>
      <c r="C96" s="312">
        <v>5278784</v>
      </c>
      <c r="D96" s="241"/>
      <c r="E96" s="241">
        <f t="shared" si="9"/>
        <v>-3.1595778619496917E-2</v>
      </c>
      <c r="F96" s="313" t="s">
        <v>121</v>
      </c>
    </row>
    <row r="97" spans="2:6" ht="15" hidden="1" customHeight="1" outlineLevel="1" x14ac:dyDescent="0.2">
      <c r="B97" s="43" t="s">
        <v>49</v>
      </c>
      <c r="C97" s="303">
        <v>456433</v>
      </c>
      <c r="D97" s="161">
        <f t="shared" ref="D97:D108" si="11">IFERROR((C97-C98)/C98,"-")</f>
        <v>5.5246140792579591E-2</v>
      </c>
      <c r="E97" s="161">
        <f t="shared" si="9"/>
        <v>9.0332952715841186E-2</v>
      </c>
      <c r="F97" s="304">
        <f>((SUM(C97:C106)+SUM(C107:C109))/(SUM(C111:C120)+SUM(C121:C123))-1)</f>
        <v>6.5927850648034081E-2</v>
      </c>
    </row>
    <row r="98" spans="2:6" ht="15" hidden="1" customHeight="1" outlineLevel="1" x14ac:dyDescent="0.2">
      <c r="B98" s="43" t="s">
        <v>50</v>
      </c>
      <c r="C98" s="303">
        <v>432537</v>
      </c>
      <c r="D98" s="161">
        <f t="shared" si="11"/>
        <v>-0.11331754866086528</v>
      </c>
      <c r="E98" s="161">
        <f t="shared" si="9"/>
        <v>1.8306765451630458E-2</v>
      </c>
      <c r="F98" s="304">
        <f>((SUM(C98:C106)+SUM(C107:C109)+SUM(C111))/(SUM(C112:C120)+SUM(C121:C123)+SUM(C125))-1)</f>
        <v>6.1630034309640092E-2</v>
      </c>
    </row>
    <row r="99" spans="2:6" ht="15" hidden="1" customHeight="1" outlineLevel="1" x14ac:dyDescent="0.2">
      <c r="B99" s="43" t="s">
        <v>51</v>
      </c>
      <c r="C99" s="303">
        <v>487815</v>
      </c>
      <c r="D99" s="161">
        <f t="shared" si="11"/>
        <v>5.1493126058897325E-2</v>
      </c>
      <c r="E99" s="161">
        <f t="shared" si="9"/>
        <v>6.2824088195564176E-2</v>
      </c>
      <c r="F99" s="304">
        <f>((SUM(C99:C106)+SUM(C107:C109)+SUM(C111:C112))/(SUM(C113:C120)+SUM(C121:C123)+SUM(C125:C126))-1)</f>
        <v>6.4210666451923082E-2</v>
      </c>
    </row>
    <row r="100" spans="2:6" ht="15" hidden="1" customHeight="1" outlineLevel="1" x14ac:dyDescent="0.2">
      <c r="B100" s="43" t="s">
        <v>52</v>
      </c>
      <c r="C100" s="303">
        <v>463926</v>
      </c>
      <c r="D100" s="161">
        <f t="shared" si="11"/>
        <v>-0.12959311368314011</v>
      </c>
      <c r="E100" s="161">
        <f t="shared" si="9"/>
        <v>6.7210478734049728E-2</v>
      </c>
      <c r="F100" s="304">
        <f>((SUM(C100:C106)+SUM(C107:C109)+SUM(C111:C113))/(SUM(C114:C120)+SUM(C121:C123)+SUM(C125:C127))-1)</f>
        <v>5.9155653214811421E-2</v>
      </c>
    </row>
    <row r="101" spans="2:6" ht="15" hidden="1" customHeight="1" outlineLevel="1" x14ac:dyDescent="0.2">
      <c r="B101" s="43" t="s">
        <v>53</v>
      </c>
      <c r="C101" s="303">
        <v>532999</v>
      </c>
      <c r="D101" s="161">
        <f t="shared" si="11"/>
        <v>9.6376397214005663E-2</v>
      </c>
      <c r="E101" s="161">
        <f t="shared" si="9"/>
        <v>1.8542087078823544E-2</v>
      </c>
      <c r="F101" s="304">
        <f>((SUM(C101:C106)+SUM(C107:C109)+SUM(C111:C114))/(SUM(C115:C120)+SUM(C121:C123)+SUM(C125:C128))-1)</f>
        <v>6.0361708380486823E-2</v>
      </c>
    </row>
    <row r="102" spans="2:6" ht="15" hidden="1" customHeight="1" outlineLevel="1" x14ac:dyDescent="0.2">
      <c r="B102" s="43" t="s">
        <v>54</v>
      </c>
      <c r="C102" s="303">
        <v>486146</v>
      </c>
      <c r="D102" s="161">
        <f t="shared" si="11"/>
        <v>0.14355274640747651</v>
      </c>
      <c r="E102" s="161">
        <f t="shared" si="9"/>
        <v>6.8219661511188523E-3</v>
      </c>
      <c r="F102" s="304">
        <f>((SUM(C102:C106)+SUM(C107:C109)+SUM(C111:C115))/(SUM(C116:C120)+SUM(C121:C123)+SUM(C125:C129))-1)</f>
        <v>6.153949221897248E-2</v>
      </c>
    </row>
    <row r="103" spans="2:6" ht="15" hidden="1" customHeight="1" outlineLevel="1" x14ac:dyDescent="0.2">
      <c r="B103" s="43" t="s">
        <v>55</v>
      </c>
      <c r="C103" s="303">
        <v>425119</v>
      </c>
      <c r="D103" s="161">
        <f t="shared" si="11"/>
        <v>0.12944011392196558</v>
      </c>
      <c r="E103" s="161">
        <f t="shared" si="9"/>
        <v>0.21503188208629731</v>
      </c>
      <c r="F103" s="304">
        <f>((SUM(C103:C106)+SUM(C107:C109)+SUM(C111:C116))/(SUM(C117:C120)+SUM(C121:C123)+SUM(C125:C130))-1)</f>
        <v>6.3789050324241758E-2</v>
      </c>
    </row>
    <row r="104" spans="2:6" ht="15" hidden="1" customHeight="1" outlineLevel="1" x14ac:dyDescent="0.2">
      <c r="B104" s="43" t="s">
        <v>56</v>
      </c>
      <c r="C104" s="303">
        <v>376398</v>
      </c>
      <c r="D104" s="161">
        <f>IFERROR((C104-C106)/C106,"-")</f>
        <v>-0.21021853394462689</v>
      </c>
      <c r="E104" s="161">
        <f t="shared" si="9"/>
        <v>3.669489774839918E-2</v>
      </c>
      <c r="F104" s="304">
        <f>((SUM(C104:C106)+SUM(C107:C109)+SUM(C111:C117))/(SUM(C118:C120)+SUM(C121:C123)+SUM(C125:C131))-1)</f>
        <v>5.4566852969180513E-2</v>
      </c>
    </row>
    <row r="105" spans="2:6" ht="15" customHeight="1" collapsed="1" x14ac:dyDescent="0.2">
      <c r="B105" s="30" t="s">
        <v>70</v>
      </c>
      <c r="C105" s="305">
        <f>C107+C108+C109+C111+C112+C113+C106</f>
        <v>3091999</v>
      </c>
      <c r="D105" s="306"/>
      <c r="E105" s="306">
        <f t="shared" si="9"/>
        <v>5.8580030148314144E-2</v>
      </c>
      <c r="F105" s="307" t="s">
        <v>121</v>
      </c>
    </row>
    <row r="106" spans="2:6" ht="15" hidden="1" customHeight="1" outlineLevel="1" x14ac:dyDescent="0.2">
      <c r="B106" s="43" t="s">
        <v>58</v>
      </c>
      <c r="C106" s="303">
        <v>476585</v>
      </c>
      <c r="D106" s="161">
        <f>IFERROR((C106-C107)/C107,"-")</f>
        <v>1.4580530340446549E-2</v>
      </c>
      <c r="E106" s="161">
        <f t="shared" si="9"/>
        <v>0.15211211085378884</v>
      </c>
      <c r="F106" s="304">
        <f>((SUM(C106)+SUM(C107:C109)+SUM(C111:C118))/(SUM(C120)+SUM(C121:C123)+SUM(C125:C132))-1)</f>
        <v>5.2644104582675766E-2</v>
      </c>
    </row>
    <row r="107" spans="2:6" ht="15" hidden="1" customHeight="1" outlineLevel="1" x14ac:dyDescent="0.2">
      <c r="B107" s="43" t="s">
        <v>59</v>
      </c>
      <c r="C107" s="303">
        <v>469736</v>
      </c>
      <c r="D107" s="161">
        <f t="shared" si="11"/>
        <v>0.11414021863652211</v>
      </c>
      <c r="E107" s="161">
        <f t="shared" si="9"/>
        <v>7.4814833458798802E-2</v>
      </c>
      <c r="F107" s="304">
        <f>((SUM(C107:C109)+SUM(C111:C112)+SUM(C113:C120))/(SUM(C121:C123)+SUM(C125:C126)+SUM(C127:C134))-1)</f>
        <v>2.5481697561644756E-2</v>
      </c>
    </row>
    <row r="108" spans="2:6" ht="15" hidden="1" customHeight="1" outlineLevel="1" x14ac:dyDescent="0.2">
      <c r="B108" s="43" t="s">
        <v>60</v>
      </c>
      <c r="C108" s="303">
        <v>421613</v>
      </c>
      <c r="D108" s="161">
        <f t="shared" si="11"/>
        <v>-2.2053278824583951E-4</v>
      </c>
      <c r="E108" s="161">
        <f t="shared" si="9"/>
        <v>6.9975129428484495E-2</v>
      </c>
      <c r="F108" s="304">
        <f>((SUM(C108:C109)+SUM(C111:C120)+SUM(C121))/(SUM(C122:C123)+SUM(C125:C134)+SUM(C135))-1)</f>
        <v>2.4997425151928709E-2</v>
      </c>
    </row>
    <row r="109" spans="2:6" ht="15" hidden="1" customHeight="1" outlineLevel="1" x14ac:dyDescent="0.2">
      <c r="B109" s="43" t="s">
        <v>61</v>
      </c>
      <c r="C109" s="303">
        <v>421706</v>
      </c>
      <c r="D109" s="161">
        <f>IFERROR((C109-C111)/C110,"-")</f>
        <v>5.6650020830990497E-4</v>
      </c>
      <c r="E109" s="161">
        <f t="shared" si="9"/>
        <v>7.3543151136534313E-2</v>
      </c>
      <c r="F109" s="304">
        <f>((SUM(C109)+SUM(C111:C120)+SUM(C121:C122))/(SUM(C123)+SUM(C125:C134)+SUM(C135:C136))-1)</f>
        <v>1.8213502043259222E-2</v>
      </c>
    </row>
    <row r="110" spans="2:6" ht="15" customHeight="1" collapsed="1" x14ac:dyDescent="0.25">
      <c r="B110" s="145">
        <v>2006</v>
      </c>
      <c r="C110" s="312">
        <v>5451013</v>
      </c>
      <c r="D110" s="241"/>
      <c r="E110" s="241">
        <f t="shared" si="9"/>
        <v>7.0141303076015848E-2</v>
      </c>
      <c r="F110" s="313" t="s">
        <v>121</v>
      </c>
    </row>
    <row r="111" spans="2:6" ht="15" hidden="1" customHeight="1" outlineLevel="1" x14ac:dyDescent="0.2">
      <c r="B111" s="43" t="s">
        <v>49</v>
      </c>
      <c r="C111" s="303">
        <v>418618</v>
      </c>
      <c r="D111" s="161">
        <f t="shared" ref="D111:D122" si="12">IFERROR((C111-C112)/C112,"-")</f>
        <v>-1.4462250536183878E-2</v>
      </c>
      <c r="E111" s="161">
        <f t="shared" si="9"/>
        <v>7.6400188713761086E-3</v>
      </c>
      <c r="F111" s="304">
        <f>((SUM(C111:C120)+SUM(C121:C123))/(SUM(C125:C134)+SUM(C135:C137))-1)</f>
        <v>1.3124975034118025E-2</v>
      </c>
    </row>
    <row r="112" spans="2:6" ht="15" hidden="1" customHeight="1" outlineLevel="1" x14ac:dyDescent="0.2">
      <c r="B112" s="43" t="s">
        <v>50</v>
      </c>
      <c r="C112" s="303">
        <v>424761</v>
      </c>
      <c r="D112" s="161">
        <f t="shared" si="12"/>
        <v>-7.4554446816854761E-2</v>
      </c>
      <c r="E112" s="161">
        <f t="shared" si="9"/>
        <v>6.7166297763719518E-2</v>
      </c>
      <c r="F112" s="304">
        <f>((SUM(C112:C120)+SUM(C121:C123)+SUM(C125))/(SUM(C126:C134)+SUM(C135:C137)+SUM(C139))-1)</f>
        <v>1.6384938406302618E-2</v>
      </c>
    </row>
    <row r="113" spans="2:6" ht="15" hidden="1" customHeight="1" outlineLevel="1" x14ac:dyDescent="0.2">
      <c r="B113" s="43" t="s">
        <v>51</v>
      </c>
      <c r="C113" s="303">
        <v>458980</v>
      </c>
      <c r="D113" s="161">
        <f t="shared" si="12"/>
        <v>5.583275248499571E-2</v>
      </c>
      <c r="E113" s="161">
        <f t="shared" si="9"/>
        <v>-2.3164149626274888E-2</v>
      </c>
      <c r="F113" s="304">
        <f>((SUM(C113:C120)+SUM(C121:C123)+SUM(C125:C126))/(SUM(C127:C134)+SUM(C135:C137)+SUM(C139:C140))-1)</f>
        <v>1.4210758560000869E-2</v>
      </c>
    </row>
    <row r="114" spans="2:6" ht="15" hidden="1" customHeight="1" outlineLevel="1" x14ac:dyDescent="0.2">
      <c r="B114" s="43" t="s">
        <v>52</v>
      </c>
      <c r="C114" s="303">
        <v>434709</v>
      </c>
      <c r="D114" s="161">
        <f t="shared" si="12"/>
        <v>-0.16928659878921298</v>
      </c>
      <c r="E114" s="161">
        <f t="shared" si="9"/>
        <v>9.206629134730604E-2</v>
      </c>
      <c r="F114" s="304">
        <f>((SUM(C114:C120)+SUM(C121:C123)+SUM(C125:C127))/(SUM(C128:C134)+SUM(C135:C137)+SUM(C139:C141))-1)</f>
        <v>1.8261358045869702E-2</v>
      </c>
    </row>
    <row r="115" spans="2:6" ht="15" hidden="1" customHeight="1" outlineLevel="1" x14ac:dyDescent="0.2">
      <c r="B115" s="43" t="s">
        <v>53</v>
      </c>
      <c r="C115" s="303">
        <v>523296</v>
      </c>
      <c r="D115" s="161">
        <f t="shared" si="12"/>
        <v>8.376065543893367E-2</v>
      </c>
      <c r="E115" s="161">
        <f t="shared" si="9"/>
        <v>3.5563251372878746E-2</v>
      </c>
      <c r="F115" s="304">
        <f>((SUM(C115:C120)+SUM(C121:C123)+SUM(C125:C128))/(SUM(C129:C134)+SUM(C135:C137)+SUM(C139:C142))-1)</f>
        <v>1.2783879246028196E-2</v>
      </c>
    </row>
    <row r="116" spans="2:6" ht="15" hidden="1" customHeight="1" outlineLevel="1" x14ac:dyDescent="0.2">
      <c r="B116" s="43" t="s">
        <v>54</v>
      </c>
      <c r="C116" s="303">
        <v>482852</v>
      </c>
      <c r="D116" s="161">
        <f t="shared" si="12"/>
        <v>0.38003847000282953</v>
      </c>
      <c r="E116" s="161">
        <f t="shared" si="9"/>
        <v>4.2960236563181153E-2</v>
      </c>
      <c r="F116" s="304">
        <f>((SUM(C116:C120)+SUM(C121:C123)+SUM(C125:C129))/(SUM(C130:C134)+SUM(C135:C137)+SUM(C139:C143))-1)</f>
        <v>8.5390083604401923E-3</v>
      </c>
    </row>
    <row r="117" spans="2:6" ht="15" hidden="1" customHeight="1" outlineLevel="1" x14ac:dyDescent="0.2">
      <c r="B117" s="43" t="s">
        <v>55</v>
      </c>
      <c r="C117" s="303">
        <v>349883</v>
      </c>
      <c r="D117" s="161">
        <f t="shared" si="12"/>
        <v>-3.6334090752599323E-2</v>
      </c>
      <c r="E117" s="161">
        <f t="shared" si="9"/>
        <v>5.9601506569679774E-3</v>
      </c>
      <c r="F117" s="304">
        <f>((SUM(C117:C120)+SUM(C121:C123)+SUM(C125:C130))/(SUM(C131:C134)+SUM(C135:C137)+SUM(C139:C144))-1)</f>
        <v>8.3568775089282177E-3</v>
      </c>
    </row>
    <row r="118" spans="2:6" ht="15" hidden="1" customHeight="1" outlineLevel="1" x14ac:dyDescent="0.2">
      <c r="B118" s="43" t="s">
        <v>56</v>
      </c>
      <c r="C118" s="303">
        <v>363075</v>
      </c>
      <c r="D118" s="161">
        <f>IFERROR((C118-C120)/C120,"-")</f>
        <v>-0.12229066242487828</v>
      </c>
      <c r="E118" s="161">
        <f t="shared" si="9"/>
        <v>4.2085232425978392E-2</v>
      </c>
      <c r="F118" s="304">
        <f>((SUM(C118:C120)+SUM(C121:C123)+SUM(C125:C131))/(SUM(C132:C134)+SUM(C135:C137)+SUM(C139:C145))-1)</f>
        <v>9.5997792884552346E-3</v>
      </c>
    </row>
    <row r="119" spans="2:6" ht="15" customHeight="1" collapsed="1" x14ac:dyDescent="0.2">
      <c r="B119" s="30" t="s">
        <v>71</v>
      </c>
      <c r="C119" s="305">
        <f>C121+C122+C123+C125+C126+C127+C120</f>
        <v>2920893</v>
      </c>
      <c r="D119" s="306"/>
      <c r="E119" s="306">
        <f t="shared" si="9"/>
        <v>9.0071261795643398E-3</v>
      </c>
      <c r="F119" s="307" t="s">
        <v>121</v>
      </c>
    </row>
    <row r="120" spans="2:6" ht="15" hidden="1" customHeight="1" outlineLevel="1" x14ac:dyDescent="0.2">
      <c r="B120" s="43" t="s">
        <v>58</v>
      </c>
      <c r="C120" s="303">
        <v>413662</v>
      </c>
      <c r="D120" s="161">
        <f>IFERROR((C120-C121)/C121,"-")</f>
        <v>-5.3489505513237952E-2</v>
      </c>
      <c r="E120" s="161">
        <f t="shared" si="9"/>
        <v>-5.5126131805681156E-2</v>
      </c>
      <c r="F120" s="304">
        <f>((SUM(C120)+SUM(C121:C123)+SUM(C125:C132))/(SUM(C134)+SUM(C135:C137)+SUM(C139:C146))-1)</f>
        <v>8.7163926827282801E-4</v>
      </c>
    </row>
    <row r="121" spans="2:6" ht="15" hidden="1" customHeight="1" outlineLevel="1" x14ac:dyDescent="0.2">
      <c r="B121" s="43" t="s">
        <v>59</v>
      </c>
      <c r="C121" s="303">
        <v>437039</v>
      </c>
      <c r="D121" s="161">
        <f t="shared" si="12"/>
        <v>0.10912343924474673</v>
      </c>
      <c r="E121" s="161">
        <f t="shared" si="9"/>
        <v>6.8886915986137609E-2</v>
      </c>
      <c r="F121" s="304">
        <f>((SUM(C121:C123)+SUM(C125:C126)+SUM(C127:C134))/(SUM(C135:C137)+SUM(C139:C140)+SUM(C141:C148))-1)</f>
        <v>1.6764012416166763E-2</v>
      </c>
    </row>
    <row r="122" spans="2:6" ht="15" hidden="1" customHeight="1" outlineLevel="1" x14ac:dyDescent="0.2">
      <c r="B122" s="43" t="s">
        <v>60</v>
      </c>
      <c r="C122" s="303">
        <v>394040</v>
      </c>
      <c r="D122" s="161">
        <f t="shared" si="12"/>
        <v>3.1134090428876549E-3</v>
      </c>
      <c r="E122" s="161">
        <f t="shared" si="9"/>
        <v>-6.0518855665998239E-2</v>
      </c>
      <c r="F122" s="304">
        <f>((SUM(C122:C123)+SUM(C125:C134)+SUM(C135))/(SUM(C136:C137)+SUM(C139:C148)+SUM(C149))-1)</f>
        <v>1.3801892120960613E-2</v>
      </c>
    </row>
    <row r="123" spans="2:6" ht="15" hidden="1" customHeight="1" outlineLevel="1" x14ac:dyDescent="0.2">
      <c r="B123" s="43" t="s">
        <v>61</v>
      </c>
      <c r="C123" s="303">
        <v>392817</v>
      </c>
      <c r="D123" s="161">
        <f>IFERROR((C123-C125)/C124,"-")</f>
        <v>-4.4421261267769876E-3</v>
      </c>
      <c r="E123" s="161">
        <f t="shared" si="9"/>
        <v>-2.7630149091908196E-2</v>
      </c>
      <c r="F123" s="304">
        <f>((SUM(C123)+SUM(C125:C134)+SUM(C135:C136))/(SUM(C137)+SUM(C139:C148)+SUM(C149:C150))-1)</f>
        <v>2.1805697102322386E-2</v>
      </c>
    </row>
    <row r="124" spans="2:6" ht="15" customHeight="1" collapsed="1" x14ac:dyDescent="0.25">
      <c r="B124" s="145">
        <v>2005</v>
      </c>
      <c r="C124" s="312">
        <v>5093732</v>
      </c>
      <c r="D124" s="241"/>
      <c r="E124" s="241">
        <f t="shared" si="9"/>
        <v>1.550146661358287E-2</v>
      </c>
      <c r="F124" s="313" t="s">
        <v>121</v>
      </c>
    </row>
    <row r="125" spans="2:6" ht="15" hidden="1" customHeight="1" outlineLevel="1" x14ac:dyDescent="0.2">
      <c r="B125" s="43" t="s">
        <v>49</v>
      </c>
      <c r="C125" s="303">
        <v>415444</v>
      </c>
      <c r="D125" s="161">
        <f t="shared" ref="D125:D136" si="13">IFERROR((C125-C126)/C126,"-")</f>
        <v>4.3758338002195828E-2</v>
      </c>
      <c r="E125" s="161">
        <f t="shared" si="9"/>
        <v>7.364297011484755E-2</v>
      </c>
      <c r="F125" s="304">
        <f>((SUM(C125:C134)+SUM(C135:C137))/(SUM(C139:C148)+SUM(C149:C151))-1)</f>
        <v>2.6947586675845514E-2</v>
      </c>
    </row>
    <row r="126" spans="2:6" ht="15" hidden="1" customHeight="1" outlineLevel="1" x14ac:dyDescent="0.2">
      <c r="B126" s="43" t="s">
        <v>50</v>
      </c>
      <c r="C126" s="303">
        <v>398027</v>
      </c>
      <c r="D126" s="161">
        <f t="shared" si="13"/>
        <v>-0.15288892104949517</v>
      </c>
      <c r="E126" s="161">
        <f t="shared" si="9"/>
        <v>2.4351138162212349E-2</v>
      </c>
      <c r="F126" s="304">
        <f>((SUM(C126:C134)+SUM(C135:C137)+SUM(C139))/(SUM(C140:C148)+SUM(C149:C151)+SUM(C153))-1)</f>
        <v>2.2570815393295307E-2</v>
      </c>
    </row>
    <row r="127" spans="2:6" ht="15" hidden="1" customHeight="1" outlineLevel="1" x14ac:dyDescent="0.2">
      <c r="B127" s="43" t="s">
        <v>51</v>
      </c>
      <c r="C127" s="303">
        <v>469864</v>
      </c>
      <c r="D127" s="161">
        <f t="shared" si="13"/>
        <v>0.18038190126638881</v>
      </c>
      <c r="E127" s="161">
        <f t="shared" si="9"/>
        <v>4.5920286709628666E-2</v>
      </c>
      <c r="F127" s="304">
        <f>((SUM(C127:C134)+SUM(C135:C137)+SUM(C139:C140))/(SUM(C141:C148)+SUM(C149:C151)+SUM(C153:C154))-1)</f>
        <v>1.8291204165443942E-2</v>
      </c>
    </row>
    <row r="128" spans="2:6" ht="15" hidden="1" customHeight="1" outlineLevel="1" x14ac:dyDescent="0.2">
      <c r="B128" s="43" t="s">
        <v>52</v>
      </c>
      <c r="C128" s="303">
        <v>398061</v>
      </c>
      <c r="D128" s="161">
        <f t="shared" si="13"/>
        <v>-0.21226735269381092</v>
      </c>
      <c r="E128" s="161">
        <f t="shared" si="9"/>
        <v>-1.5536314465688816E-2</v>
      </c>
      <c r="F128" s="304">
        <f>((SUM(C128:C134)+SUM(C135:C137)+SUM(C139:C141))/(SUM(C142:C148)+SUM(C149:C151)+SUM(C153:C155))-1)</f>
        <v>2.046648840601839E-2</v>
      </c>
    </row>
    <row r="129" spans="2:6" ht="15" hidden="1" customHeight="1" outlineLevel="1" x14ac:dyDescent="0.2">
      <c r="B129" s="43" t="s">
        <v>53</v>
      </c>
      <c r="C129" s="303">
        <v>505325</v>
      </c>
      <c r="D129" s="161">
        <f t="shared" si="13"/>
        <v>9.1501912679846989E-2</v>
      </c>
      <c r="E129" s="161">
        <f t="shared" si="9"/>
        <v>-2.930758266709188E-2</v>
      </c>
      <c r="F129" s="304">
        <f>((SUM(C129:C134)+SUM(C135:C137)+SUM(C139:C142))/(SUM(C143:C148)+SUM(C149:C151)+SUM(C153:C156))-1)</f>
        <v>2.2820833368583537E-2</v>
      </c>
    </row>
    <row r="130" spans="2:6" ht="15" hidden="1" customHeight="1" outlineLevel="1" x14ac:dyDescent="0.2">
      <c r="B130" s="43" t="s">
        <v>54</v>
      </c>
      <c r="C130" s="303">
        <v>462963</v>
      </c>
      <c r="D130" s="161">
        <f t="shared" si="13"/>
        <v>0.33108018745866996</v>
      </c>
      <c r="E130" s="161">
        <f t="shared" si="9"/>
        <v>4.1159445060394262E-2</v>
      </c>
      <c r="F130" s="304">
        <f>((SUM(C130:C134)+SUM(C135:C137)+SUM(C139:C143))/(SUM(C144:C148)+SUM(C149:C151)+SUM(C153:C157))-1)</f>
        <v>2.7599244349752583E-2</v>
      </c>
    </row>
    <row r="131" spans="2:6" ht="15" hidden="1" customHeight="1" outlineLevel="1" x14ac:dyDescent="0.2">
      <c r="B131" s="43" t="s">
        <v>55</v>
      </c>
      <c r="C131" s="303">
        <v>347810</v>
      </c>
      <c r="D131" s="161">
        <f t="shared" si="13"/>
        <v>-1.7278394544389976E-3</v>
      </c>
      <c r="E131" s="161">
        <f t="shared" si="9"/>
        <v>3.4883928518295804E-2</v>
      </c>
      <c r="F131" s="304">
        <f>((SUM(C131:C134)+SUM(C135:C137)+SUM(C139:C144))/(SUM(C145:C148)+SUM(C149:C151)+SUM(C153:C158))-1)</f>
        <v>2.7891236308265066E-2</v>
      </c>
    </row>
    <row r="132" spans="2:6" ht="15" hidden="1" customHeight="1" outlineLevel="1" x14ac:dyDescent="0.2">
      <c r="B132" s="43" t="s">
        <v>56</v>
      </c>
      <c r="C132" s="303">
        <v>348412</v>
      </c>
      <c r="D132" s="161">
        <f>IFERROR((C132-C134)/C134,"-")</f>
        <v>-0.20416815137644018</v>
      </c>
      <c r="E132" s="161">
        <f t="shared" si="9"/>
        <v>-7.981607519682643E-2</v>
      </c>
      <c r="F132" s="304">
        <f>((SUM(C132:C134)+SUM(C135:C137)+SUM(C139:C145))/(SUM(C146:C148)+SUM(C149:C151)+SUM(C153:C159))-1)</f>
        <v>2.6488906617083474E-2</v>
      </c>
    </row>
    <row r="133" spans="2:6" ht="15" customHeight="1" collapsed="1" x14ac:dyDescent="0.2">
      <c r="B133" s="30" t="s">
        <v>72</v>
      </c>
      <c r="C133" s="305">
        <f>C135+C136+C137+C139+C140+C141+C134</f>
        <v>2894819</v>
      </c>
      <c r="D133" s="306"/>
      <c r="E133" s="306">
        <f t="shared" si="9"/>
        <v>3.1943776045287198E-2</v>
      </c>
      <c r="F133" s="307" t="s">
        <v>121</v>
      </c>
    </row>
    <row r="134" spans="2:6" ht="15" hidden="1" customHeight="1" outlineLevel="1" x14ac:dyDescent="0.2">
      <c r="B134" s="43" t="s">
        <v>58</v>
      </c>
      <c r="C134" s="303">
        <v>437796</v>
      </c>
      <c r="D134" s="161">
        <f>IFERROR((C134-C135)/C135,"-")</f>
        <v>7.0738346625969437E-2</v>
      </c>
      <c r="E134" s="161">
        <f t="shared" si="9"/>
        <v>2.8687436411356515E-2</v>
      </c>
      <c r="F134" s="304">
        <f>((SUM(C134)+SUM(C135:C137)+SUM(C139:C146))/(SUM(C148)+SUM(C149:C151)+SUM(C153:C160))-1)</f>
        <v>3.699495136200337E-2</v>
      </c>
    </row>
    <row r="135" spans="2:6" ht="15" hidden="1" customHeight="1" outlineLevel="1" x14ac:dyDescent="0.2">
      <c r="B135" s="43" t="s">
        <v>59</v>
      </c>
      <c r="C135" s="303">
        <v>408873</v>
      </c>
      <c r="D135" s="161">
        <f t="shared" si="13"/>
        <v>-2.5153603879615568E-2</v>
      </c>
      <c r="E135" s="161">
        <f t="shared" si="9"/>
        <v>1.2565657666314234E-2</v>
      </c>
      <c r="F135" s="304">
        <f>((SUM(C135:C137)+SUM(C139:C140)+SUM(C141:C148))/(SUM(C149:C151)+SUM(C153:C154)+SUM(C155:C162))-1)</f>
        <v>2.60060360712151E-2</v>
      </c>
    </row>
    <row r="136" spans="2:6" ht="15" hidden="1" customHeight="1" outlineLevel="1" x14ac:dyDescent="0.2">
      <c r="B136" s="43" t="s">
        <v>60</v>
      </c>
      <c r="C136" s="303">
        <v>419423</v>
      </c>
      <c r="D136" s="161">
        <f t="shared" si="13"/>
        <v>3.82297099601712E-2</v>
      </c>
      <c r="E136" s="161">
        <f t="shared" si="9"/>
        <v>9.3885375236356428E-2</v>
      </c>
      <c r="F136" s="304">
        <f>((SUM(C136:C137)+SUM(C139:C148)+SUM(C149))/(SUM(C150:C151)+SUM(C153:C162)+SUM(C163))-1)</f>
        <v>1.5321887082359043E-2</v>
      </c>
    </row>
    <row r="137" spans="2:6" ht="15" hidden="1" customHeight="1" outlineLevel="1" x14ac:dyDescent="0.2">
      <c r="B137" s="43" t="s">
        <v>61</v>
      </c>
      <c r="C137" s="303">
        <v>403979</v>
      </c>
      <c r="D137" s="161">
        <f>IFERROR((C137-C139)/C138,"-")</f>
        <v>3.3953504970218166E-3</v>
      </c>
      <c r="E137" s="161">
        <f t="shared" si="9"/>
        <v>7.401519119261768E-2</v>
      </c>
      <c r="F137" s="304">
        <f>((SUM(C137)+SUM(C139:C148)+SUM(C149:C150))/(SUM(C151)+SUM(C153:C162)+SUM(C163:C164))-1)</f>
        <v>7.9957203175915481E-3</v>
      </c>
    </row>
    <row r="138" spans="2:6" ht="15" customHeight="1" collapsed="1" x14ac:dyDescent="0.25">
      <c r="B138" s="145">
        <v>2004</v>
      </c>
      <c r="C138" s="312">
        <v>5015977</v>
      </c>
      <c r="D138" s="241"/>
      <c r="E138" s="241">
        <f t="shared" si="9"/>
        <v>2.4086142862713711E-2</v>
      </c>
      <c r="F138" s="313" t="s">
        <v>121</v>
      </c>
    </row>
    <row r="139" spans="2:6" ht="15" hidden="1" customHeight="1" outlineLevel="1" x14ac:dyDescent="0.2">
      <c r="B139" s="43" t="s">
        <v>49</v>
      </c>
      <c r="C139" s="303">
        <v>386948</v>
      </c>
      <c r="D139" s="161">
        <f t="shared" ref="D139:D150" si="14">IFERROR((C139-C140)/C140,"-")</f>
        <v>-4.1614659066050727E-3</v>
      </c>
      <c r="E139" s="161">
        <f t="shared" si="9"/>
        <v>-1.3018681195351656E-2</v>
      </c>
      <c r="F139" s="304">
        <f>((SUM(C139:C148)+SUM(C149:C151))/(SUM(C153:C162)+SUM(C163:C165))-1)</f>
        <v>5.1607175315511178E-3</v>
      </c>
    </row>
    <row r="140" spans="2:6" ht="15" hidden="1" customHeight="1" outlineLevel="1" x14ac:dyDescent="0.2">
      <c r="B140" s="43" t="s">
        <v>50</v>
      </c>
      <c r="C140" s="303">
        <v>388565</v>
      </c>
      <c r="D140" s="161">
        <f t="shared" si="14"/>
        <v>-0.13505181029973176</v>
      </c>
      <c r="E140" s="161">
        <f t="shared" si="9"/>
        <v>-5.6122758818371032E-2</v>
      </c>
      <c r="F140" s="304">
        <f>((SUM(C140:C148)+SUM(C149:C151)+SUM(C153))/(SUM(C154:C162)+SUM(C163:C165)+SUM(C167))-1)</f>
        <v>8.9091337206417265E-3</v>
      </c>
    </row>
    <row r="141" spans="2:6" ht="15" hidden="1" customHeight="1" outlineLevel="1" x14ac:dyDescent="0.2">
      <c r="B141" s="43" t="s">
        <v>51</v>
      </c>
      <c r="C141" s="303">
        <v>449235</v>
      </c>
      <c r="D141" s="161">
        <f t="shared" si="14"/>
        <v>0.11102455093818862</v>
      </c>
      <c r="E141" s="161">
        <f t="shared" ref="E141:E204" si="15">C141/C155-1</f>
        <v>8.8951590031487893E-2</v>
      </c>
      <c r="F141" s="304">
        <f>((SUM(C141:C148)+SUM(C149:C151)+SUM(C153:C154))/(SUM(C155:C162)+SUM(C163:C165)+SUM(C167:C168))-1)</f>
        <v>1.1295123693455311E-2</v>
      </c>
    </row>
    <row r="142" spans="2:6" ht="15" hidden="1" customHeight="1" outlineLevel="1" x14ac:dyDescent="0.2">
      <c r="B142" s="43" t="s">
        <v>52</v>
      </c>
      <c r="C142" s="303">
        <v>404343</v>
      </c>
      <c r="D142" s="161">
        <f t="shared" si="14"/>
        <v>-0.22328662919578471</v>
      </c>
      <c r="E142" s="161">
        <f t="shared" si="15"/>
        <v>2.9457218291481402E-2</v>
      </c>
      <c r="F142" s="304">
        <f>((SUM(C142:C148)+SUM(C149:C151)+SUM(C153:C155))/(SUM(C156:C162)+SUM(C163:C165)+SUM(C167:C169))-1)</f>
        <v>4.1427752836069587E-3</v>
      </c>
    </row>
    <row r="143" spans="2:6" ht="15" hidden="1" customHeight="1" outlineLevel="1" x14ac:dyDescent="0.2">
      <c r="B143" s="43" t="s">
        <v>53</v>
      </c>
      <c r="C143" s="303">
        <v>520582</v>
      </c>
      <c r="D143" s="161">
        <f t="shared" si="14"/>
        <v>0.17073905739428463</v>
      </c>
      <c r="E143" s="161">
        <f t="shared" si="15"/>
        <v>4.1784903802666307E-2</v>
      </c>
      <c r="F143" s="304">
        <f>((SUM(C143:C148)+SUM(C149:C151)+SUM(C153:C156))/(SUM(C157:C162)+SUM(C163:C165)+SUM(C167:C170))-1)</f>
        <v>2.6695554660309817E-3</v>
      </c>
    </row>
    <row r="144" spans="2:6" ht="15" hidden="1" customHeight="1" outlineLevel="1" x14ac:dyDescent="0.2">
      <c r="B144" s="43" t="s">
        <v>54</v>
      </c>
      <c r="C144" s="303">
        <v>444661</v>
      </c>
      <c r="D144" s="161">
        <f t="shared" si="14"/>
        <v>0.32305719369447106</v>
      </c>
      <c r="E144" s="161">
        <f t="shared" si="15"/>
        <v>4.7052008693625025E-2</v>
      </c>
      <c r="F144" s="304">
        <f>((SUM(C144:C148)+SUM(C149:C151)+SUM(C153:C157))/(SUM(C158:C162)+SUM(C163:C165)+SUM(C167:C171))-1)</f>
        <v>2.8570321680174704E-3</v>
      </c>
    </row>
    <row r="145" spans="2:6" ht="15" hidden="1" customHeight="1" outlineLevel="1" x14ac:dyDescent="0.2">
      <c r="B145" s="43" t="s">
        <v>55</v>
      </c>
      <c r="C145" s="303">
        <v>336086</v>
      </c>
      <c r="D145" s="161">
        <f t="shared" si="14"/>
        <v>-0.11237002585617208</v>
      </c>
      <c r="E145" s="161">
        <f t="shared" si="15"/>
        <v>2.9274406529296026E-3</v>
      </c>
      <c r="F145" s="304">
        <f>((SUM(C145:C148)+SUM(C149:C151)+SUM(C153:C158))/(SUM(C159:C162)+SUM(C163:C165)+SUM(C167:C172))-1)</f>
        <v>8.9634545394767784E-4</v>
      </c>
    </row>
    <row r="146" spans="2:6" ht="15" hidden="1" customHeight="1" outlineLevel="1" x14ac:dyDescent="0.2">
      <c r="B146" s="43" t="s">
        <v>56</v>
      </c>
      <c r="C146" s="303">
        <v>378633</v>
      </c>
      <c r="D146" s="161">
        <f>IFERROR((C146-C148)/C148,"-")</f>
        <v>-0.11032761808983826</v>
      </c>
      <c r="E146" s="161">
        <f t="shared" si="15"/>
        <v>0.10060053949724446</v>
      </c>
      <c r="F146" s="304">
        <f>((SUM(C146:C148)+SUM(C149:C151)+SUM(C153:C159))/(SUM(C160:C162)+SUM(C163:C165)+SUM(C167:C173))-1)</f>
        <v>-6.2528992860685362E-3</v>
      </c>
    </row>
    <row r="147" spans="2:6" ht="15" customHeight="1" collapsed="1" x14ac:dyDescent="0.2">
      <c r="B147" s="30" t="s">
        <v>73</v>
      </c>
      <c r="C147" s="305">
        <f>C149+C150+C151+C153+C154+C155+C148</f>
        <v>2805210</v>
      </c>
      <c r="D147" s="306"/>
      <c r="E147" s="306">
        <f t="shared" si="15"/>
        <v>-9.9310074159616457E-3</v>
      </c>
      <c r="F147" s="307" t="s">
        <v>121</v>
      </c>
    </row>
    <row r="148" spans="2:6" ht="15" hidden="1" customHeight="1" outlineLevel="1" x14ac:dyDescent="0.2">
      <c r="B148" s="43" t="s">
        <v>58</v>
      </c>
      <c r="C148" s="303">
        <v>425587</v>
      </c>
      <c r="D148" s="161">
        <f>IFERROR((C148-C149)/C149,"-")</f>
        <v>5.3957538280183952E-2</v>
      </c>
      <c r="E148" s="161">
        <f t="shared" si="15"/>
        <v>0.16321281759741102</v>
      </c>
      <c r="F148" s="304">
        <f>((SUM(C148)+SUM(C149:C151)+SUM(C153:C160))/(SUM(C162)+SUM(C163:C165)+SUM(C167:C174))-1)</f>
        <v>-1.2360577877379542E-2</v>
      </c>
    </row>
    <row r="149" spans="2:6" ht="15" hidden="1" customHeight="1" outlineLevel="1" x14ac:dyDescent="0.2">
      <c r="B149" s="43" t="s">
        <v>59</v>
      </c>
      <c r="C149" s="303">
        <v>403799</v>
      </c>
      <c r="D149" s="161">
        <f t="shared" si="14"/>
        <v>5.3136858577296733E-2</v>
      </c>
      <c r="E149" s="161">
        <f t="shared" si="15"/>
        <v>-0.15613963227826144</v>
      </c>
      <c r="F149" s="304">
        <f>((SUM(C149:C151)+SUM(C153:C154)+SUM(C155:C162))/(SUM(C163:C165)+SUM(C167:C168)+SUM(C169:C176))-1)</f>
        <v>-2.2088175583826253E-2</v>
      </c>
    </row>
    <row r="150" spans="2:6" ht="15" hidden="1" customHeight="1" outlineLevel="1" x14ac:dyDescent="0.2">
      <c r="B150" s="43" t="s">
        <v>60</v>
      </c>
      <c r="C150" s="303">
        <v>383425</v>
      </c>
      <c r="D150" s="161">
        <f t="shared" si="14"/>
        <v>1.9370498672033477E-2</v>
      </c>
      <c r="E150" s="161">
        <f t="shared" si="15"/>
        <v>-4.9309219661205272E-2</v>
      </c>
      <c r="F150" s="304">
        <f>((SUM(C150:C151)+SUM(C153:C162)+SUM(C163))/(SUM(C164:C165)+SUM(C167:C176)+SUM(C177))-1)</f>
        <v>-8.8658468801946499E-3</v>
      </c>
    </row>
    <row r="151" spans="2:6" ht="15" hidden="1" customHeight="1" outlineLevel="1" x14ac:dyDescent="0.2">
      <c r="B151" s="43" t="s">
        <v>61</v>
      </c>
      <c r="C151" s="303">
        <v>376139</v>
      </c>
      <c r="D151" s="161">
        <f>IFERROR((C151-C153)/C152,"-")</f>
        <v>-3.2488751027714763E-3</v>
      </c>
      <c r="E151" s="161">
        <f t="shared" si="15"/>
        <v>1.6388614169058124E-2</v>
      </c>
      <c r="F151" s="304">
        <f>((SUM(C151)+SUM(C153:C162)+SUM(C163:C164))/(SUM(C165)+SUM(C167:C176)+SUM(C177:C178))-1)</f>
        <v>-5.6562920658281834E-3</v>
      </c>
    </row>
    <row r="152" spans="2:6" ht="15" customHeight="1" collapsed="1" x14ac:dyDescent="0.25">
      <c r="B152" s="145">
        <v>2003</v>
      </c>
      <c r="C152" s="312">
        <v>4898003</v>
      </c>
      <c r="D152" s="241"/>
      <c r="E152" s="241">
        <f t="shared" si="15"/>
        <v>1.4013164772897824E-2</v>
      </c>
      <c r="F152" s="313" t="s">
        <v>121</v>
      </c>
    </row>
    <row r="153" spans="2:6" ht="15" hidden="1" customHeight="1" outlineLevel="1" x14ac:dyDescent="0.2">
      <c r="B153" s="43" t="s">
        <v>49</v>
      </c>
      <c r="C153" s="303">
        <v>392052</v>
      </c>
      <c r="D153" s="161">
        <f t="shared" ref="D153:D164" si="16">IFERROR((C153-C154)/C154,"-")</f>
        <v>-4.7652361484590774E-2</v>
      </c>
      <c r="E153" s="161">
        <f t="shared" si="15"/>
        <v>6.3514884520857962E-2</v>
      </c>
      <c r="F153" s="304">
        <f>((SUM(C153:C162)+SUM(C163:C165))/(SUM(C167:C176)+SUM(C177:C179))-1)</f>
        <v>-7.2346551484931965E-3</v>
      </c>
    </row>
    <row r="154" spans="2:6" ht="15" hidden="1" customHeight="1" outlineLevel="1" x14ac:dyDescent="0.2">
      <c r="B154" s="43" t="s">
        <v>50</v>
      </c>
      <c r="C154" s="303">
        <v>411669</v>
      </c>
      <c r="D154" s="161">
        <f t="shared" si="16"/>
        <v>-2.1088915229832816E-3</v>
      </c>
      <c r="E154" s="161">
        <f t="shared" si="15"/>
        <v>-1.157293469935583E-2</v>
      </c>
      <c r="F154" s="304">
        <f>((SUM(C154:C162)+SUM(C163:C165)+SUM(C167))/(SUM(C168:C176)+SUM(C177:C179)+SUM(C181))-1)</f>
        <v>-1.4146408938871535E-2</v>
      </c>
    </row>
    <row r="155" spans="2:6" ht="15" hidden="1" customHeight="1" outlineLevel="1" x14ac:dyDescent="0.2">
      <c r="B155" s="43" t="s">
        <v>51</v>
      </c>
      <c r="C155" s="303">
        <v>412539</v>
      </c>
      <c r="D155" s="161">
        <f t="shared" si="16"/>
        <v>5.0324233081194485E-2</v>
      </c>
      <c r="E155" s="161">
        <f t="shared" si="15"/>
        <v>-4.1607716593603405E-2</v>
      </c>
      <c r="F155" s="304">
        <f>((SUM(C155:C162)+SUM(C163:C165)+SUM(C167:C168))/(SUM(C169:C176)+SUM(C177:C179)+SUM(C181:C182))-1)</f>
        <v>-9.8925668662922517E-3</v>
      </c>
    </row>
    <row r="156" spans="2:6" ht="15" hidden="1" customHeight="1" outlineLevel="1" x14ac:dyDescent="0.2">
      <c r="B156" s="43" t="s">
        <v>52</v>
      </c>
      <c r="C156" s="303">
        <v>392773</v>
      </c>
      <c r="D156" s="161">
        <f t="shared" si="16"/>
        <v>-0.21398553537908593</v>
      </c>
      <c r="E156" s="161">
        <f t="shared" si="15"/>
        <v>7.1338851903091083E-4</v>
      </c>
      <c r="F156" s="304">
        <f>((SUM(C156:C162)+SUM(C163:C165)+SUM(C167:C169))/(SUM(C170:C176)+SUM(C177:C179)+SUM(C181:C183))-1)</f>
        <v>-5.7351708750579267E-3</v>
      </c>
    </row>
    <row r="157" spans="2:6" ht="15" hidden="1" customHeight="1" outlineLevel="1" x14ac:dyDescent="0.2">
      <c r="B157" s="43" t="s">
        <v>53</v>
      </c>
      <c r="C157" s="303">
        <v>499702</v>
      </c>
      <c r="D157" s="161">
        <f t="shared" si="16"/>
        <v>0.17665813473235079</v>
      </c>
      <c r="E157" s="161">
        <f t="shared" si="15"/>
        <v>4.6608119401234438E-2</v>
      </c>
      <c r="F157" s="304">
        <f>((SUM(C157:C162)+SUM(C163:C165)+SUM(C167:C170))/(SUM(C171:C176)+SUM(C177:C179)+SUM(C181:C184))-1)</f>
        <v>-8.4370915772720156E-3</v>
      </c>
    </row>
    <row r="158" spans="2:6" ht="15" hidden="1" customHeight="1" outlineLevel="1" x14ac:dyDescent="0.2">
      <c r="B158" s="43" t="s">
        <v>54</v>
      </c>
      <c r="C158" s="303">
        <v>424679</v>
      </c>
      <c r="D158" s="161">
        <f t="shared" si="16"/>
        <v>0.26730129362438637</v>
      </c>
      <c r="E158" s="161">
        <f t="shared" si="15"/>
        <v>1.1906634070558253E-2</v>
      </c>
      <c r="F158" s="304">
        <f>((SUM(C158:C162)+SUM(C163:C165)+SUM(C167:C171))/(SUM(C172:C176)+SUM(C177:C179)+SUM(C181:C185))-1)</f>
        <v>-5.6165071559546309E-3</v>
      </c>
    </row>
    <row r="159" spans="2:6" ht="15" hidden="1" customHeight="1" outlineLevel="1" x14ac:dyDescent="0.2">
      <c r="B159" s="43" t="s">
        <v>55</v>
      </c>
      <c r="C159" s="303">
        <v>335105</v>
      </c>
      <c r="D159" s="161">
        <f t="shared" si="16"/>
        <v>-2.59255168244076E-2</v>
      </c>
      <c r="E159" s="161">
        <f t="shared" si="15"/>
        <v>-0.13865605617801358</v>
      </c>
      <c r="F159" s="304">
        <f>((SUM(C159:C162)+SUM(C163:C165)+SUM(C167:C172))/(SUM(C173:C176)+SUM(C177:C179)+SUM(C181:C186))-1)</f>
        <v>-3.335204281425419E-3</v>
      </c>
    </row>
    <row r="160" spans="2:6" ht="15" hidden="1" customHeight="1" outlineLevel="1" x14ac:dyDescent="0.2">
      <c r="B160" s="43" t="s">
        <v>56</v>
      </c>
      <c r="C160" s="303">
        <v>344024</v>
      </c>
      <c r="D160" s="161">
        <f>IFERROR((C160-C162)/C162,"-")</f>
        <v>-5.9714872961035552E-2</v>
      </c>
      <c r="E160" s="161">
        <f t="shared" si="15"/>
        <v>-1.5848313899600619E-2</v>
      </c>
      <c r="F160" s="304">
        <f>((SUM(C160:C162)+SUM(C163:C165)+SUM(C167:C173))/(SUM(C174:C176)+SUM(C177:C179)+SUM(C181:C187))-1)</f>
        <v>7.8960272523043162E-3</v>
      </c>
    </row>
    <row r="161" spans="2:6" ht="15" customHeight="1" collapsed="1" x14ac:dyDescent="0.2">
      <c r="B161" s="30" t="s">
        <v>74</v>
      </c>
      <c r="C161" s="305">
        <f>C163+C164+C165+C167+C168+C169+C162</f>
        <v>2833348</v>
      </c>
      <c r="D161" s="306"/>
      <c r="E161" s="306">
        <f t="shared" si="15"/>
        <v>-2.1567389993633057E-3</v>
      </c>
      <c r="F161" s="307" t="s">
        <v>121</v>
      </c>
    </row>
    <row r="162" spans="2:6" ht="15" hidden="1" customHeight="1" outlineLevel="1" x14ac:dyDescent="0.2">
      <c r="B162" s="43" t="s">
        <v>58</v>
      </c>
      <c r="C162" s="303">
        <v>365872</v>
      </c>
      <c r="D162" s="161">
        <f>IFERROR((C162-C163)/C163,"-")</f>
        <v>-0.23539959123453022</v>
      </c>
      <c r="E162" s="161">
        <f t="shared" si="15"/>
        <v>-0.10988928111794205</v>
      </c>
      <c r="F162" s="304">
        <f>((SUM(C162)+SUM(C163:C165)+SUM(C167:C174))/(SUM(C176)+SUM(C177:C179)+SUM(C181:C188))-1)</f>
        <v>1.8881729002527825E-2</v>
      </c>
    </row>
    <row r="163" spans="2:6" ht="15" hidden="1" customHeight="1" outlineLevel="1" x14ac:dyDescent="0.2">
      <c r="B163" s="43" t="s">
        <v>59</v>
      </c>
      <c r="C163" s="303">
        <v>478514</v>
      </c>
      <c r="D163" s="161">
        <f t="shared" si="16"/>
        <v>0.18646110207482047</v>
      </c>
      <c r="E163" s="161">
        <f t="shared" si="15"/>
        <v>6.2047505537577763E-2</v>
      </c>
      <c r="F163" s="304">
        <f>((SUM(C163:C165)+SUM(C167:C168)+SUM(C169:C176))/(SUM(C177:C179)+SUM(C181:C182)+SUM(C183:C190))-1)</f>
        <v>2.4216879067130437E-2</v>
      </c>
    </row>
    <row r="164" spans="2:6" ht="15" hidden="1" customHeight="1" outlineLevel="1" x14ac:dyDescent="0.2">
      <c r="B164" s="43" t="s">
        <v>60</v>
      </c>
      <c r="C164" s="303">
        <v>403312</v>
      </c>
      <c r="D164" s="161">
        <f t="shared" si="16"/>
        <v>8.9814469538524733E-2</v>
      </c>
      <c r="E164" s="161">
        <f t="shared" si="15"/>
        <v>1.2331858262696338E-2</v>
      </c>
      <c r="F164" s="304">
        <f>((SUM(C164:C165)+SUM(C167:C176)+SUM(C177))/(SUM(C178:C179)+SUM(C181:C190)+SUM(C191))-1)</f>
        <v>2.4913911836584646E-2</v>
      </c>
    </row>
    <row r="165" spans="2:6" ht="15" hidden="1" customHeight="1" outlineLevel="1" x14ac:dyDescent="0.2">
      <c r="B165" s="43" t="s">
        <v>61</v>
      </c>
      <c r="C165" s="303">
        <v>370074</v>
      </c>
      <c r="D165" s="161">
        <f>IFERROR((C165-C167)/C166,"-")</f>
        <v>2.9728910019325864E-4</v>
      </c>
      <c r="E165" s="161">
        <f t="shared" si="15"/>
        <v>-1.6357102607993057E-2</v>
      </c>
      <c r="F165" s="304">
        <f>((SUM(C165)+SUM(C167:C176)+SUM(C177:C178))/(SUM(C179)+SUM(C181:C190)+SUM(C191:C192))-1)</f>
        <v>2.5596305524467899E-2</v>
      </c>
    </row>
    <row r="166" spans="2:6" ht="15" customHeight="1" collapsed="1" x14ac:dyDescent="0.25">
      <c r="B166" s="145">
        <v>2002</v>
      </c>
      <c r="C166" s="312">
        <v>4830315</v>
      </c>
      <c r="D166" s="241"/>
      <c r="E166" s="241">
        <f t="shared" si="15"/>
        <v>-1.0189262831710955E-2</v>
      </c>
      <c r="F166" s="313" t="s">
        <v>121</v>
      </c>
    </row>
    <row r="167" spans="2:6" ht="15" hidden="1" customHeight="1" outlineLevel="1" x14ac:dyDescent="0.2">
      <c r="B167" s="43" t="s">
        <v>49</v>
      </c>
      <c r="C167" s="303">
        <v>368638</v>
      </c>
      <c r="D167" s="161">
        <f t="shared" ref="D167:D178" si="17">IFERROR((C167-C168)/C168,"-")</f>
        <v>-0.1148913896885632</v>
      </c>
      <c r="E167" s="161">
        <f t="shared" si="15"/>
        <v>-7.6116077582209951E-2</v>
      </c>
      <c r="F167" s="304">
        <f>((SUM(C167:C176)+SUM(C177:C179))/(SUM(C181:C190)+SUM(C191:C193))-1)</f>
        <v>2.8091585323089641E-2</v>
      </c>
    </row>
    <row r="168" spans="2:6" ht="15" hidden="1" customHeight="1" outlineLevel="1" x14ac:dyDescent="0.2">
      <c r="B168" s="43" t="s">
        <v>50</v>
      </c>
      <c r="C168" s="303">
        <v>416489</v>
      </c>
      <c r="D168" s="161">
        <f t="shared" si="17"/>
        <v>-3.2431252018241416E-2</v>
      </c>
      <c r="E168" s="161">
        <f t="shared" si="15"/>
        <v>7.3256524103169296E-2</v>
      </c>
      <c r="F168" s="304">
        <f>((SUM(C168:C176)+SUM(C177:C179)+SUM(C181))/(SUM(C182:C190)+SUM(C191:C193)+SUM(C195))-1)</f>
        <v>3.9286011708036916E-2</v>
      </c>
    </row>
    <row r="169" spans="2:6" ht="15" hidden="1" customHeight="1" outlineLevel="1" x14ac:dyDescent="0.2">
      <c r="B169" s="43" t="s">
        <v>51</v>
      </c>
      <c r="C169" s="303">
        <v>430449</v>
      </c>
      <c r="D169" s="161">
        <f t="shared" si="17"/>
        <v>9.6704909386919002E-2</v>
      </c>
      <c r="E169" s="161">
        <f t="shared" si="15"/>
        <v>3.4295586482641971E-2</v>
      </c>
      <c r="F169" s="304">
        <f>((SUM(C169:C176)+SUM(C177:C179)+SUM(C181:C182))/(SUM(C183:C190)+SUM(C191:C193)+SUM(C195:C196))-1)</f>
        <v>3.4040995754668346E-2</v>
      </c>
    </row>
    <row r="170" spans="2:6" ht="15" hidden="1" customHeight="1" outlineLevel="1" x14ac:dyDescent="0.2">
      <c r="B170" s="43" t="s">
        <v>52</v>
      </c>
      <c r="C170" s="303">
        <v>392493</v>
      </c>
      <c r="D170" s="161">
        <f t="shared" si="17"/>
        <v>-0.17793732943204404</v>
      </c>
      <c r="E170" s="161">
        <f t="shared" si="15"/>
        <v>-5.0141331810305556E-2</v>
      </c>
      <c r="F170" s="304">
        <f>((SUM(C170:C176)+SUM(C177:C179)+SUM(C181:C183))/(SUM(C184:C190)+SUM(C191:C193)+SUM(C195:C197))-1)</f>
        <v>2.922492116071207E-2</v>
      </c>
    </row>
    <row r="171" spans="2:6" ht="15" hidden="1" customHeight="1" outlineLevel="1" x14ac:dyDescent="0.2">
      <c r="B171" s="43" t="s">
        <v>53</v>
      </c>
      <c r="C171" s="303">
        <v>477449</v>
      </c>
      <c r="D171" s="161">
        <f t="shared" si="17"/>
        <v>0.13764469288651884</v>
      </c>
      <c r="E171" s="161">
        <f t="shared" si="15"/>
        <v>0.10227173034745474</v>
      </c>
      <c r="F171" s="304">
        <f>((SUM(C171:C176)+SUM(C177:C179)+SUM(C181:C184))/(SUM(C185:C190)+SUM(C191:C193)+SUM(C195:C198))-1)</f>
        <v>3.656097667627134E-2</v>
      </c>
    </row>
    <row r="172" spans="2:6" ht="15" hidden="1" customHeight="1" outlineLevel="1" x14ac:dyDescent="0.2">
      <c r="B172" s="43" t="s">
        <v>54</v>
      </c>
      <c r="C172" s="303">
        <v>419682</v>
      </c>
      <c r="D172" s="161">
        <f t="shared" si="17"/>
        <v>7.8738153805818806E-2</v>
      </c>
      <c r="E172" s="161">
        <f t="shared" si="15"/>
        <v>5.6917858069260419E-2</v>
      </c>
      <c r="F172" s="304">
        <f>((SUM(C172:C176)+SUM(C177:C179)+SUM(C181:C185))/(SUM(C186:C190)+SUM(C191:C193)+SUM(C195:C199))-1)</f>
        <v>3.0516072070665645E-2</v>
      </c>
    </row>
    <row r="173" spans="2:6" ht="15" hidden="1" customHeight="1" outlineLevel="1" x14ac:dyDescent="0.2">
      <c r="B173" s="43" t="s">
        <v>55</v>
      </c>
      <c r="C173" s="303">
        <v>389049</v>
      </c>
      <c r="D173" s="161">
        <f t="shared" si="17"/>
        <v>0.11295499536565551</v>
      </c>
      <c r="E173" s="161">
        <f t="shared" si="15"/>
        <v>8.9156835628019904E-2</v>
      </c>
      <c r="F173" s="304">
        <f>((SUM(C173:C176)+SUM(C177:C179)+SUM(C181:C186))/(SUM(C187:C190)+SUM(C191:C193)+SUM(C195:C200))-1)</f>
        <v>2.5872858987542102E-2</v>
      </c>
    </row>
    <row r="174" spans="2:6" ht="15" hidden="1" customHeight="1" outlineLevel="1" x14ac:dyDescent="0.2">
      <c r="B174" s="43" t="s">
        <v>56</v>
      </c>
      <c r="C174" s="303">
        <v>349564</v>
      </c>
      <c r="D174" s="161">
        <f>IFERROR((C174-C176)/C176,"-")</f>
        <v>-0.14956415540055615</v>
      </c>
      <c r="E174" s="161">
        <f t="shared" si="15"/>
        <v>5.4892659049895265E-2</v>
      </c>
      <c r="F174" s="304">
        <f>((SUM(C174:C176)+SUM(C177:C179)+SUM(C181:C187))/(SUM(C188:C190)+SUM(C191:C193)+SUM(C195:C201))-1)</f>
        <v>2.5365493332838662E-2</v>
      </c>
    </row>
    <row r="175" spans="2:6" ht="15" customHeight="1" collapsed="1" x14ac:dyDescent="0.2">
      <c r="B175" s="30" t="s">
        <v>75</v>
      </c>
      <c r="C175" s="305">
        <f>C177+C178+C179+C181+C182+C183+C176</f>
        <v>2839472</v>
      </c>
      <c r="D175" s="306"/>
      <c r="E175" s="306">
        <f t="shared" si="15"/>
        <v>2.2070019055791645E-2</v>
      </c>
      <c r="F175" s="307" t="s">
        <v>121</v>
      </c>
    </row>
    <row r="176" spans="2:6" ht="15" hidden="1" customHeight="1" outlineLevel="1" x14ac:dyDescent="0.2">
      <c r="B176" s="43" t="s">
        <v>58</v>
      </c>
      <c r="C176" s="303">
        <v>411041</v>
      </c>
      <c r="D176" s="161">
        <f>IFERROR((C176-C177)/C177,"-")</f>
        <v>-8.7706799124640994E-2</v>
      </c>
      <c r="E176" s="161">
        <f t="shared" si="15"/>
        <v>-3.1623412115043936E-2</v>
      </c>
      <c r="F176" s="304">
        <f>((SUM(C176)+SUM(C177:C179)+SUM(C181:C188))/(SUM(C190)+SUM(C191:C193)+SUM(C195:C202))-1)</f>
        <v>2.3155325628400503E-2</v>
      </c>
    </row>
    <row r="177" spans="2:6" ht="15" hidden="1" customHeight="1" outlineLevel="1" x14ac:dyDescent="0.2">
      <c r="B177" s="43" t="s">
        <v>59</v>
      </c>
      <c r="C177" s="303">
        <v>450558</v>
      </c>
      <c r="D177" s="161">
        <f t="shared" si="17"/>
        <v>0.13092151335721225</v>
      </c>
      <c r="E177" s="161">
        <f t="shared" si="15"/>
        <v>7.7534211193433844E-2</v>
      </c>
      <c r="F177" s="304">
        <f>((SUM(C177:C179)+SUM(C181:C182)+SUM(C183:C190))/(SUM(C191:C193)+SUM(C195:C196)+SUM(C197:C204))-1)</f>
        <v>3.0940179049008698E-2</v>
      </c>
    </row>
    <row r="178" spans="2:6" ht="15" hidden="1" customHeight="1" outlineLevel="1" x14ac:dyDescent="0.2">
      <c r="B178" s="43" t="s">
        <v>60</v>
      </c>
      <c r="C178" s="303">
        <v>398399</v>
      </c>
      <c r="D178" s="161">
        <f t="shared" si="17"/>
        <v>5.8929691570005424E-2</v>
      </c>
      <c r="E178" s="161">
        <f t="shared" si="15"/>
        <v>2.5221437063494889E-2</v>
      </c>
      <c r="F178" s="304">
        <f>((SUM(C178:C179)+SUM(C181:C190)+SUM(C191))/(SUM(C192:C193)+SUM(C195:C204)+SUM(C205))-1)</f>
        <v>2.7693182767254854E-2</v>
      </c>
    </row>
    <row r="179" spans="2:6" ht="15" hidden="1" customHeight="1" outlineLevel="1" x14ac:dyDescent="0.2">
      <c r="B179" s="43" t="s">
        <v>61</v>
      </c>
      <c r="C179" s="303">
        <v>376228</v>
      </c>
      <c r="D179" s="161">
        <f>IFERROR((C179-C181)/C180,"-")</f>
        <v>-4.6682003975787902E-3</v>
      </c>
      <c r="E179" s="161">
        <f t="shared" si="15"/>
        <v>3.370700076931521E-2</v>
      </c>
      <c r="F179" s="304">
        <f>((SUM(C179)+SUM(C181:C190)+SUM(C191:C192))/(SUM(C193)+SUM(C195:C204)+SUM(C205:C206))-1)</f>
        <v>2.7867220048577668E-2</v>
      </c>
    </row>
    <row r="180" spans="2:6" ht="15" customHeight="1" collapsed="1" x14ac:dyDescent="0.25">
      <c r="B180" s="145">
        <v>2001</v>
      </c>
      <c r="C180" s="312">
        <v>4880039</v>
      </c>
      <c r="D180" s="241"/>
      <c r="E180" s="241">
        <f t="shared" si="15"/>
        <v>3.1628024966044332E-2</v>
      </c>
      <c r="F180" s="313" t="s">
        <v>121</v>
      </c>
    </row>
    <row r="181" spans="2:6" ht="15" hidden="1" customHeight="1" outlineLevel="1" x14ac:dyDescent="0.2">
      <c r="B181" s="43" t="s">
        <v>49</v>
      </c>
      <c r="C181" s="303">
        <v>399009</v>
      </c>
      <c r="D181" s="161">
        <f t="shared" ref="D181:D192" si="18">IFERROR((C181-C182)/C182,"-")</f>
        <v>2.8212059444262628E-2</v>
      </c>
      <c r="E181" s="161">
        <f t="shared" si="15"/>
        <v>0.14870665457529042</v>
      </c>
      <c r="F181" s="304">
        <f>((SUM(C181:C190)+SUM(C191:C193))/(SUM(C195:C204)+SUM(C205:C207))-1)</f>
        <v>2.1371921907297864E-2</v>
      </c>
    </row>
    <row r="182" spans="2:6" ht="15" hidden="1" customHeight="1" outlineLevel="1" x14ac:dyDescent="0.2">
      <c r="B182" s="43" t="s">
        <v>50</v>
      </c>
      <c r="C182" s="303">
        <v>388061</v>
      </c>
      <c r="D182" s="161">
        <f t="shared" si="18"/>
        <v>-6.7555553419707051E-2</v>
      </c>
      <c r="E182" s="161">
        <f t="shared" si="15"/>
        <v>-2.593419061077884E-2</v>
      </c>
      <c r="F182" s="304">
        <f>((SUM(C182:C190)+SUM(C191:C193)+SUM(C195))/(SUM(C196:C204)+SUM(C205:C207)+SUM(C209))-1)</f>
        <v>1.2601763576081337E-2</v>
      </c>
    </row>
    <row r="183" spans="2:6" ht="15" hidden="1" customHeight="1" outlineLevel="1" x14ac:dyDescent="0.2">
      <c r="B183" s="43" t="s">
        <v>51</v>
      </c>
      <c r="C183" s="303">
        <v>416176</v>
      </c>
      <c r="D183" s="161">
        <f t="shared" si="18"/>
        <v>7.1730733860584884E-3</v>
      </c>
      <c r="E183" s="161">
        <f t="shared" si="15"/>
        <v>-4.8196683819325292E-2</v>
      </c>
      <c r="F183" s="304">
        <f>((SUM(C183:C190)+SUM(C191:C193)+SUM(C195:C196))/(SUM(C197:C204)+SUM(C205:C207)+SUM(C209:C210))-1)</f>
        <v>1.5681785382936297E-2</v>
      </c>
    </row>
    <row r="184" spans="2:6" ht="15" hidden="1" customHeight="1" outlineLevel="1" x14ac:dyDescent="0.2">
      <c r="B184" s="43" t="s">
        <v>52</v>
      </c>
      <c r="C184" s="303">
        <v>413212</v>
      </c>
      <c r="D184" s="161">
        <f t="shared" si="18"/>
        <v>-4.6030243564585016E-2</v>
      </c>
      <c r="E184" s="161">
        <f t="shared" si="15"/>
        <v>8.6819409631170741E-2</v>
      </c>
      <c r="F184" s="304">
        <f>((SUM(C184:C190)+SUM(C191:C193)+SUM(C195:C197))/(SUM(C198:C204)+SUM(C205:C207)+SUM(C209:C211))-1)</f>
        <v>2.5142662042779262E-2</v>
      </c>
    </row>
    <row r="185" spans="2:6" ht="15" hidden="1" customHeight="1" outlineLevel="1" x14ac:dyDescent="0.2">
      <c r="B185" s="43" t="s">
        <v>53</v>
      </c>
      <c r="C185" s="303">
        <v>433150</v>
      </c>
      <c r="D185" s="161">
        <f t="shared" si="18"/>
        <v>9.0835371120753697E-2</v>
      </c>
      <c r="E185" s="161">
        <f t="shared" si="15"/>
        <v>-1.7170052662510704E-3</v>
      </c>
      <c r="F185" s="304">
        <f>((SUM(C185:C190)+SUM(C191:C193)+SUM(C195:C198))/(SUM(C199:C204)+SUM(C205:C207)+SUM(C209:C212))-1)</f>
        <v>2.6552325717488001E-2</v>
      </c>
    </row>
    <row r="186" spans="2:6" ht="15" hidden="1" customHeight="1" outlineLevel="1" x14ac:dyDescent="0.2">
      <c r="B186" s="43" t="s">
        <v>54</v>
      </c>
      <c r="C186" s="303">
        <v>397081</v>
      </c>
      <c r="D186" s="161">
        <f t="shared" si="18"/>
        <v>0.11164271196689828</v>
      </c>
      <c r="E186" s="161">
        <f t="shared" si="15"/>
        <v>-2.8659701514443636E-2</v>
      </c>
      <c r="F186" s="304">
        <f>((SUM(C186:C190)+SUM(C191:C193)+SUM(C195:C199))/(SUM(C200:C204)+SUM(C205:C207)+SUM(C209:C213))-1)</f>
        <v>3.0854126958099526E-2</v>
      </c>
    </row>
    <row r="187" spans="2:6" ht="15" hidden="1" customHeight="1" outlineLevel="1" x14ac:dyDescent="0.2">
      <c r="B187" s="43" t="s">
        <v>55</v>
      </c>
      <c r="C187" s="303">
        <v>357202</v>
      </c>
      <c r="D187" s="161">
        <f t="shared" si="18"/>
        <v>7.7942143921973364E-2</v>
      </c>
      <c r="E187" s="161">
        <f t="shared" si="15"/>
        <v>8.2961938891213283E-2</v>
      </c>
      <c r="F187" s="304">
        <f>((SUM(C187:C190)+SUM(C191:C193)+SUM(C195:C200))/(SUM(C201:C204)+SUM(C205:C207)+SUM(C209:C214))-1)</f>
        <v>3.8589686265483536E-2</v>
      </c>
    </row>
    <row r="188" spans="2:6" ht="15" hidden="1" customHeight="1" outlineLevel="1" x14ac:dyDescent="0.2">
      <c r="B188" s="43" t="s">
        <v>56</v>
      </c>
      <c r="C188" s="303">
        <v>331374</v>
      </c>
      <c r="D188" s="161">
        <f>IFERROR((C188-C190)/C190,"-")</f>
        <v>-0.2193118851068642</v>
      </c>
      <c r="E188" s="161">
        <f t="shared" si="15"/>
        <v>-3.7310403920448598E-3</v>
      </c>
      <c r="F188" s="304">
        <f>((SUM(C188:C190)+SUM(C191:C193)+SUM(C195:C201))/(SUM(C202:C204)+SUM(C205:C207)+SUM(C209:C215))-1)</f>
        <v>3.7580449748819467E-2</v>
      </c>
    </row>
    <row r="189" spans="2:6" ht="15" customHeight="1" collapsed="1" x14ac:dyDescent="0.2">
      <c r="B189" s="30" t="s">
        <v>76</v>
      </c>
      <c r="C189" s="305">
        <f>C191+C192+C193+C195+C196+C197+C190</f>
        <v>2778158</v>
      </c>
      <c r="D189" s="306"/>
      <c r="E189" s="306">
        <f t="shared" si="15"/>
        <v>2.5277672803712958E-2</v>
      </c>
      <c r="F189" s="307" t="s">
        <v>121</v>
      </c>
    </row>
    <row r="190" spans="2:6" ht="15" hidden="1" customHeight="1" outlineLevel="1" x14ac:dyDescent="0.2">
      <c r="B190" s="43" t="s">
        <v>58</v>
      </c>
      <c r="C190" s="303">
        <v>424464</v>
      </c>
      <c r="D190" s="161">
        <f>IFERROR((C190-C191)/C191,"-")</f>
        <v>1.5128976557978466E-2</v>
      </c>
      <c r="E190" s="161">
        <f t="shared" si="15"/>
        <v>9.571331953142348E-2</v>
      </c>
      <c r="F190" s="304">
        <f>((SUM(C190)+SUM(C191:C193)+SUM(C195:C202))/(SUM(C204)+SUM(C205:C207)+SUM(C209:C216))-1)</f>
        <v>4.866439656845345E-2</v>
      </c>
    </row>
    <row r="191" spans="2:6" ht="15" hidden="1" customHeight="1" outlineLevel="1" x14ac:dyDescent="0.2">
      <c r="B191" s="43" t="s">
        <v>59</v>
      </c>
      <c r="C191" s="303">
        <v>418138</v>
      </c>
      <c r="D191" s="161">
        <f t="shared" si="18"/>
        <v>7.6016860611737583E-2</v>
      </c>
      <c r="E191" s="161">
        <f t="shared" si="15"/>
        <v>2.0421211899358083E-2</v>
      </c>
      <c r="F191" s="304">
        <f>((SUM(C191:C193)+SUM(C195:C196)+SUM(C197:C204))/(SUM(C205:C207)+SUM(C209:C210)+SUM(C211:C218))-1)</f>
        <v>4.2352424653826493E-2</v>
      </c>
    </row>
    <row r="192" spans="2:6" ht="15" hidden="1" customHeight="1" outlineLevel="1" x14ac:dyDescent="0.2">
      <c r="B192" s="43" t="s">
        <v>60</v>
      </c>
      <c r="C192" s="303">
        <v>388598</v>
      </c>
      <c r="D192" s="161">
        <f t="shared" si="18"/>
        <v>6.7694252115617096E-2</v>
      </c>
      <c r="E192" s="161">
        <f t="shared" si="15"/>
        <v>2.8521367204662473E-2</v>
      </c>
      <c r="F192" s="304">
        <f>((SUM(C192:C193)+SUM(C195:C204)+SUM(C205))/(SUM(C206:C207)+SUM(C209:C218)+SUM(C219))-1)</f>
        <v>4.3686208366525481E-2</v>
      </c>
    </row>
    <row r="193" spans="2:6" ht="15" hidden="1" customHeight="1" outlineLevel="1" x14ac:dyDescent="0.2">
      <c r="B193" s="43" t="s">
        <v>61</v>
      </c>
      <c r="C193" s="303">
        <v>363960</v>
      </c>
      <c r="D193" s="161">
        <f>IFERROR((C193-C195)/C194,"-")</f>
        <v>3.510255421024538E-3</v>
      </c>
      <c r="E193" s="161">
        <f t="shared" si="15"/>
        <v>-8.6629190925517019E-2</v>
      </c>
      <c r="F193" s="304">
        <f>((SUM(C193)+SUM(C195:C204)+SUM(C205:C206))/(SUM(C207)+SUM(C209:C218)+SUM(C219:C220))-1)</f>
        <v>4.5777420337335339E-2</v>
      </c>
    </row>
    <row r="194" spans="2:6" ht="15" customHeight="1" collapsed="1" x14ac:dyDescent="0.25">
      <c r="B194" s="145">
        <v>2000</v>
      </c>
      <c r="C194" s="312">
        <v>4730425</v>
      </c>
      <c r="D194" s="241"/>
      <c r="E194" s="241">
        <f t="shared" si="15"/>
        <v>1.9091930637312515E-2</v>
      </c>
      <c r="F194" s="313" t="s">
        <v>121</v>
      </c>
    </row>
    <row r="195" spans="2:6" ht="15" hidden="1" customHeight="1" outlineLevel="1" x14ac:dyDescent="0.2">
      <c r="B195" s="43" t="s">
        <v>49</v>
      </c>
      <c r="C195" s="303">
        <v>347355</v>
      </c>
      <c r="D195" s="161">
        <f t="shared" ref="D195:D206" si="19">IFERROR((C195-C196)/C196,"-")</f>
        <v>-0.12810968064197914</v>
      </c>
      <c r="E195" s="161">
        <f t="shared" si="15"/>
        <v>-3.516520144993962E-2</v>
      </c>
      <c r="F195" s="304">
        <f>((SUM(C195:C204)+SUM(C205:C207))/(SUM(C209:C218)+SUM(C219:C221))-1)</f>
        <v>5.4312496056081017E-2</v>
      </c>
    </row>
    <row r="196" spans="2:6" ht="15" hidden="1" customHeight="1" outlineLevel="1" x14ac:dyDescent="0.2">
      <c r="B196" s="43" t="s">
        <v>50</v>
      </c>
      <c r="C196" s="303">
        <v>398393</v>
      </c>
      <c r="D196" s="161">
        <f t="shared" si="19"/>
        <v>-8.8866781017724411E-2</v>
      </c>
      <c r="E196" s="161">
        <f t="shared" si="15"/>
        <v>3.1480915714307889E-2</v>
      </c>
      <c r="F196" s="304">
        <f>((SUM(C196:C204)+SUM(C205:C207)+SUM(C209))/(SUM(C210:C218)+SUM(C219:C221)+SUM(C223))-1)</f>
        <v>5.587464158381894E-2</v>
      </c>
    </row>
    <row r="197" spans="2:6" ht="15" hidden="1" customHeight="1" outlineLevel="1" x14ac:dyDescent="0.2">
      <c r="B197" s="43" t="s">
        <v>51</v>
      </c>
      <c r="C197" s="303">
        <v>437250</v>
      </c>
      <c r="D197" s="161">
        <f t="shared" si="19"/>
        <v>0.15004352937772716</v>
      </c>
      <c r="E197" s="161">
        <f t="shared" si="15"/>
        <v>0.1212774741830509</v>
      </c>
      <c r="F197" s="304">
        <f>((SUM(C197:C204)+SUM(C205:C207)+SUM(C209:C210))/(SUM(C211:C218)+SUM(C219:C221)+SUM(C223:C224))-1)</f>
        <v>5.5722630971833276E-2</v>
      </c>
    </row>
    <row r="198" spans="2:6" ht="15" hidden="1" customHeight="1" outlineLevel="1" x14ac:dyDescent="0.2">
      <c r="B198" s="43" t="s">
        <v>52</v>
      </c>
      <c r="C198" s="303">
        <v>380203</v>
      </c>
      <c r="D198" s="161">
        <f t="shared" si="19"/>
        <v>-0.12374422383295498</v>
      </c>
      <c r="E198" s="161">
        <f t="shared" si="15"/>
        <v>0.12480437374451592</v>
      </c>
      <c r="F198" s="304">
        <f>((SUM(C198:C204)+SUM(C205:C207)+SUM(C209:C211))/(SUM(C212:C218)+SUM(C219:C221)+SUM(C223:C225))-1)</f>
        <v>5.1249877132869104E-2</v>
      </c>
    </row>
    <row r="199" spans="2:6" ht="15" hidden="1" customHeight="1" outlineLevel="1" x14ac:dyDescent="0.2">
      <c r="B199" s="43" t="s">
        <v>53</v>
      </c>
      <c r="C199" s="303">
        <v>433895</v>
      </c>
      <c r="D199" s="161">
        <f t="shared" si="19"/>
        <v>6.1394775401972128E-2</v>
      </c>
      <c r="E199" s="161">
        <f t="shared" si="15"/>
        <v>7.3171395287291219E-2</v>
      </c>
      <c r="F199" s="304">
        <f>((SUM(C199:C204)+SUM(C205:C207)+SUM(C209:C212))/(SUM(C213:C218)+SUM(C219:C221)+SUM(C223:C226))-1)</f>
        <v>4.4602014355044961E-2</v>
      </c>
    </row>
    <row r="200" spans="2:6" ht="15" hidden="1" customHeight="1" outlineLevel="1" x14ac:dyDescent="0.2">
      <c r="B200" s="43" t="s">
        <v>54</v>
      </c>
      <c r="C200" s="303">
        <v>408797</v>
      </c>
      <c r="D200" s="161">
        <f t="shared" si="19"/>
        <v>0.2393872143294587</v>
      </c>
      <c r="E200" s="161">
        <f t="shared" si="15"/>
        <v>0.11630339207986751</v>
      </c>
      <c r="F200" s="304">
        <f>((SUM(C200:C204)+SUM(C205:C207)+SUM(C209:C213))/(SUM(C214:C218)+SUM(C219:C221)+SUM(C223:C227))-1)</f>
        <v>3.938057688167973E-2</v>
      </c>
    </row>
    <row r="201" spans="2:6" ht="15" hidden="1" customHeight="1" outlineLevel="1" x14ac:dyDescent="0.2">
      <c r="B201" s="43" t="s">
        <v>55</v>
      </c>
      <c r="C201" s="303">
        <v>329838</v>
      </c>
      <c r="D201" s="161">
        <f t="shared" si="19"/>
        <v>-8.3489920779279345E-3</v>
      </c>
      <c r="E201" s="161">
        <f t="shared" si="15"/>
        <v>6.2420480643176735E-2</v>
      </c>
      <c r="F201" s="304">
        <f>((SUM(C201:C204)+SUM(C205:C207)+SUM(C209:C214))/(SUM(C215:C218)+SUM(C219:C221)+SUM(C223:C228))-1)</f>
        <v>3.5637177025705347E-2</v>
      </c>
    </row>
    <row r="202" spans="2:6" ht="15" hidden="1" customHeight="1" outlineLevel="1" x14ac:dyDescent="0.2">
      <c r="B202" s="43" t="s">
        <v>56</v>
      </c>
      <c r="C202" s="303">
        <v>332615</v>
      </c>
      <c r="D202" s="161">
        <f>IFERROR((C202-C204)/C204,"-")</f>
        <v>-0.14138611101072315</v>
      </c>
      <c r="E202" s="161">
        <f t="shared" si="15"/>
        <v>4.4533561114705078E-2</v>
      </c>
      <c r="F202" s="304">
        <f>((SUM(C202:C204)+SUM(C205:C207)+SUM(C209:C215))/(SUM(C216:C218)+SUM(C219:C221)+SUM(C223:C229))-1)</f>
        <v>3.6924890887660933E-2</v>
      </c>
    </row>
    <row r="203" spans="2:6" ht="15" customHeight="1" collapsed="1" x14ac:dyDescent="0.2">
      <c r="B203" s="30" t="s">
        <v>77</v>
      </c>
      <c r="C203" s="305">
        <f>C205+C206+C207+C209+C210+C211+C204</f>
        <v>2709664</v>
      </c>
      <c r="D203" s="306"/>
      <c r="E203" s="306">
        <f t="shared" si="15"/>
        <v>3.9951365690705343E-2</v>
      </c>
      <c r="F203" s="307" t="s">
        <v>121</v>
      </c>
    </row>
    <row r="204" spans="2:6" ht="15" hidden="1" customHeight="1" outlineLevel="1" x14ac:dyDescent="0.2">
      <c r="B204" s="43" t="s">
        <v>58</v>
      </c>
      <c r="C204" s="303">
        <v>387386</v>
      </c>
      <c r="D204" s="161">
        <f>IFERROR((C204-C205)/C205,"-")</f>
        <v>-5.4625765673426557E-2</v>
      </c>
      <c r="E204" s="161">
        <f t="shared" si="15"/>
        <v>3.9287228163179977E-2</v>
      </c>
      <c r="F204" s="304">
        <f>((SUM(C204)+SUM(C205:C207)+SUM(C209:C216))/(SUM(C218)+SUM(C219:C221)+SUM(C223:C230))-1)</f>
        <v>3.2309440435664305E-2</v>
      </c>
    </row>
    <row r="205" spans="2:6" ht="15" hidden="1" customHeight="1" outlineLevel="1" x14ac:dyDescent="0.2">
      <c r="B205" s="43" t="s">
        <v>59</v>
      </c>
      <c r="C205" s="303">
        <v>409770</v>
      </c>
      <c r="D205" s="161">
        <f t="shared" si="19"/>
        <v>8.4558336994669442E-2</v>
      </c>
      <c r="E205" s="161">
        <f t="shared" ref="E205:E268" si="20">C205/C219-1</f>
        <v>4.3314203657213834E-2</v>
      </c>
      <c r="F205" s="304">
        <f>((SUM(C205:C207)+SUM(C209:C210)+SUM(C211:C218))/(SUM(C219:C221)+SUM(C223:C224)+SUM(C225:C232))-1)</f>
        <v>3.2810975889828953E-2</v>
      </c>
    </row>
    <row r="206" spans="2:6" ht="15" hidden="1" customHeight="1" outlineLevel="1" x14ac:dyDescent="0.2">
      <c r="B206" s="43" t="s">
        <v>60</v>
      </c>
      <c r="C206" s="303">
        <v>377822</v>
      </c>
      <c r="D206" s="161">
        <f t="shared" si="19"/>
        <v>-5.18419995984742E-2</v>
      </c>
      <c r="E206" s="161">
        <f t="shared" si="20"/>
        <v>6.8869915525152869E-2</v>
      </c>
      <c r="F206" s="304">
        <f>((SUM(C206:C207)+SUM(C209:C218)+SUM(C219))/(SUM(C220:C221)+SUM(C223:C232)+SUM(C233))-1)</f>
        <v>2.9316975688865821E-2</v>
      </c>
    </row>
    <row r="207" spans="2:6" ht="15" hidden="1" customHeight="1" outlineLevel="1" x14ac:dyDescent="0.2">
      <c r="B207" s="43" t="s">
        <v>61</v>
      </c>
      <c r="C207" s="303">
        <v>398480</v>
      </c>
      <c r="D207" s="161">
        <f>IFERROR((C207-C209)/C208,"-")</f>
        <v>8.2866488977130452E-3</v>
      </c>
      <c r="E207" s="161">
        <f t="shared" si="20"/>
        <v>6.3801954717404241E-2</v>
      </c>
      <c r="F207" s="304">
        <f>((SUM(C207)+SUM(C209:C218)+SUM(C219:C220))/(SUM(C221)+SUM(C223:C232)+SUM(C233:C234))-1)</f>
        <v>2.4995312069662656E-2</v>
      </c>
    </row>
    <row r="208" spans="2:6" ht="15" customHeight="1" collapsed="1" x14ac:dyDescent="0.25">
      <c r="B208" s="145">
        <v>1999</v>
      </c>
      <c r="C208" s="312">
        <v>4641804</v>
      </c>
      <c r="D208" s="241"/>
      <c r="E208" s="241">
        <f t="shared" si="20"/>
        <v>6.2880679393074512E-2</v>
      </c>
      <c r="F208" s="313" t="s">
        <v>121</v>
      </c>
    </row>
    <row r="209" spans="2:6" ht="15" hidden="1" customHeight="1" outlineLevel="1" x14ac:dyDescent="0.2">
      <c r="B209" s="43" t="s">
        <v>49</v>
      </c>
      <c r="C209" s="303">
        <v>360015</v>
      </c>
      <c r="D209" s="161">
        <f t="shared" ref="D209:D220" si="21">IFERROR((C209-C210)/C210,"-")</f>
        <v>-6.7883718160493378E-2</v>
      </c>
      <c r="E209" s="161">
        <f t="shared" si="20"/>
        <v>-4.6282856266018912E-3</v>
      </c>
      <c r="F209" s="304">
        <f>((SUM(C209:C218)+SUM(C219:C221))/(SUM(C223:C232)+SUM(C233:C235))-1)</f>
        <v>2.2382786663024401E-2</v>
      </c>
    </row>
    <row r="210" spans="2:6" ht="15" hidden="1" customHeight="1" outlineLevel="1" x14ac:dyDescent="0.2">
      <c r="B210" s="43" t="s">
        <v>50</v>
      </c>
      <c r="C210" s="303">
        <v>386234</v>
      </c>
      <c r="D210" s="161">
        <f t="shared" si="21"/>
        <v>-9.547206486869065E-3</v>
      </c>
      <c r="E210" s="161">
        <f t="shared" si="20"/>
        <v>2.798086878295325E-2</v>
      </c>
      <c r="F210" s="304">
        <f>((SUM(C210:C218)+SUM(C219:C221)+SUM(C223))/(SUM(C224:C232)+SUM(C233:C235)+SUM(C237))-1)</f>
        <v>2.3966128709260515E-2</v>
      </c>
    </row>
    <row r="211" spans="2:6" ht="15" hidden="1" customHeight="1" outlineLevel="1" x14ac:dyDescent="0.2">
      <c r="B211" s="43" t="s">
        <v>51</v>
      </c>
      <c r="C211" s="303">
        <v>389957</v>
      </c>
      <c r="D211" s="161">
        <f t="shared" si="21"/>
        <v>0.15366091054591929</v>
      </c>
      <c r="E211" s="161">
        <f t="shared" si="20"/>
        <v>4.0998507737607381E-2</v>
      </c>
      <c r="F211" s="304">
        <f>((SUM(C211:C218)+SUM(C219:C221)+SUM(C223:C224))/(SUM(C225:C232)+SUM(C233:C235)+SUM(C237:C238))-1)</f>
        <v>2.2875119543643185E-2</v>
      </c>
    </row>
    <row r="212" spans="2:6" ht="15" hidden="1" customHeight="1" outlineLevel="1" x14ac:dyDescent="0.2">
      <c r="B212" s="43" t="s">
        <v>52</v>
      </c>
      <c r="C212" s="303">
        <v>338017</v>
      </c>
      <c r="D212" s="161">
        <f t="shared" si="21"/>
        <v>-0.16396783664060588</v>
      </c>
      <c r="E212" s="161">
        <f t="shared" si="20"/>
        <v>-1.1221197415263284E-2</v>
      </c>
      <c r="F212" s="304">
        <f>((SUM(C212:C218)+SUM(C219:C221)+SUM(C223:C225))/(SUM(C226:C232)+SUM(C233:C235)+SUM(C237:C239))-1)</f>
        <v>2.5195517183838501E-2</v>
      </c>
    </row>
    <row r="213" spans="2:6" ht="15" hidden="1" customHeight="1" outlineLevel="1" x14ac:dyDescent="0.2">
      <c r="B213" s="43" t="s">
        <v>53</v>
      </c>
      <c r="C213" s="303">
        <v>404311</v>
      </c>
      <c r="D213" s="161">
        <f t="shared" si="21"/>
        <v>0.10405345625139949</v>
      </c>
      <c r="E213" s="161">
        <f t="shared" si="20"/>
        <v>-1.5733712455023974E-2</v>
      </c>
      <c r="F213" s="304">
        <f>((SUM(C213:C218)+SUM(C219:C221)+SUM(C223:C226))/(SUM(C227:C232)+SUM(C233:C235)+SUM(C237:C240))-1)</f>
        <v>2.919111139007291E-2</v>
      </c>
    </row>
    <row r="214" spans="2:6" ht="15" hidden="1" customHeight="1" outlineLevel="1" x14ac:dyDescent="0.2">
      <c r="B214" s="43" t="s">
        <v>54</v>
      </c>
      <c r="C214" s="303">
        <v>366206</v>
      </c>
      <c r="D214" s="161">
        <f t="shared" si="21"/>
        <v>0.17956316292972663</v>
      </c>
      <c r="E214" s="161">
        <f t="shared" si="20"/>
        <v>4.560379631903233E-2</v>
      </c>
      <c r="F214" s="304">
        <f>((SUM(C214:C218)+SUM(C219:C221)+SUM(C223:C227))/(SUM(C228:C232)+SUM(C233:C235)+SUM(C237:C241))-1)</f>
        <v>3.5613673169379911E-2</v>
      </c>
    </row>
    <row r="215" spans="2:6" ht="15" hidden="1" customHeight="1" outlineLevel="1" x14ac:dyDescent="0.2">
      <c r="B215" s="43" t="s">
        <v>55</v>
      </c>
      <c r="C215" s="303">
        <v>310459</v>
      </c>
      <c r="D215" s="161">
        <f t="shared" si="21"/>
        <v>-2.5044436209701225E-2</v>
      </c>
      <c r="E215" s="161">
        <f t="shared" si="20"/>
        <v>9.6454857530337446E-2</v>
      </c>
      <c r="F215" s="304">
        <f>((SUM(C215:C218)+SUM(C219:C221)+SUM(C223:C228))/(SUM(C229:C232)+SUM(C233:C235)+SUM(C237:C242))-1)</f>
        <v>3.7432899381759199E-2</v>
      </c>
    </row>
    <row r="216" spans="2:6" ht="15" hidden="1" customHeight="1" outlineLevel="1" x14ac:dyDescent="0.2">
      <c r="B216" s="43" t="s">
        <v>56</v>
      </c>
      <c r="C216" s="303">
        <v>318434</v>
      </c>
      <c r="D216" s="161">
        <f>IFERROR((C216-C218)/C218,"-")</f>
        <v>-0.14569863337107167</v>
      </c>
      <c r="E216" s="161">
        <f t="shared" si="20"/>
        <v>6.6576464935130808E-3</v>
      </c>
      <c r="F216" s="304">
        <f>((SUM(C216:C218)+SUM(C219:C221)+SUM(C223:C229))/(SUM(C230:C232)+SUM(C233:C235)+SUM(C237:C243))-1)</f>
        <v>3.4102023754392752E-2</v>
      </c>
    </row>
    <row r="217" spans="2:6" ht="15" customHeight="1" collapsed="1" x14ac:dyDescent="0.2">
      <c r="B217" s="30" t="s">
        <v>78</v>
      </c>
      <c r="C217" s="305">
        <f>C219+C220+C221+C223+C224+C225+C218</f>
        <v>2605568</v>
      </c>
      <c r="D217" s="306"/>
      <c r="E217" s="306">
        <f t="shared" si="20"/>
        <v>2.6732573388479786E-2</v>
      </c>
      <c r="F217" s="307" t="s">
        <v>121</v>
      </c>
    </row>
    <row r="218" spans="2:6" ht="15" hidden="1" customHeight="1" outlineLevel="1" x14ac:dyDescent="0.2">
      <c r="B218" s="43" t="s">
        <v>58</v>
      </c>
      <c r="C218" s="303">
        <v>372742</v>
      </c>
      <c r="D218" s="161">
        <f>IFERROR((C218-C219)/C219,"-")</f>
        <v>-5.0962679308887406E-2</v>
      </c>
      <c r="E218" s="161">
        <f t="shared" si="20"/>
        <v>9.1369577438396021E-2</v>
      </c>
      <c r="F218" s="304">
        <f>((SUM(C218)+SUM(C219:C221)+SUM(C223:C230))/(SUM(C232)+SUM(C233:C235)+SUM(C237:C244))-1)</f>
        <v>4.3348602855660667E-2</v>
      </c>
    </row>
    <row r="219" spans="2:6" ht="15" hidden="1" customHeight="1" outlineLevel="1" x14ac:dyDescent="0.2">
      <c r="B219" s="43" t="s">
        <v>59</v>
      </c>
      <c r="C219" s="303">
        <v>392758</v>
      </c>
      <c r="D219" s="161">
        <f t="shared" si="21"/>
        <v>0.11112431325287571</v>
      </c>
      <c r="E219" s="161">
        <f t="shared" si="20"/>
        <v>-1.6536375518952706E-2</v>
      </c>
      <c r="F219" s="304">
        <f>((SUM(C219:C221)+SUM(C223:C224)+SUM(C225:C232))/(SUM(C233:C235)+SUM(C237:C238)+SUM(C239:C246))-1)</f>
        <v>2.4464433662567675E-2</v>
      </c>
    </row>
    <row r="220" spans="2:6" ht="15" hidden="1" customHeight="1" outlineLevel="1" x14ac:dyDescent="0.2">
      <c r="B220" s="43" t="s">
        <v>60</v>
      </c>
      <c r="C220" s="303">
        <v>353478</v>
      </c>
      <c r="D220" s="161">
        <f t="shared" si="21"/>
        <v>-5.6337614561336534E-2</v>
      </c>
      <c r="E220" s="161">
        <f t="shared" si="20"/>
        <v>-1.3972612674936657E-2</v>
      </c>
      <c r="F220" s="304">
        <f>((SUM(C220:C221)+SUM(C223:C232)+SUM(C233))/(SUM(C234:C235)+SUM(C237:C246)+SUM(C247))-1)</f>
        <v>2.515226169714313E-2</v>
      </c>
    </row>
    <row r="221" spans="2:6" ht="15" hidden="1" customHeight="1" outlineLevel="1" x14ac:dyDescent="0.2">
      <c r="B221" s="43" t="s">
        <v>61</v>
      </c>
      <c r="C221" s="303">
        <v>374581</v>
      </c>
      <c r="D221" s="161">
        <f>IFERROR((C221-C223)/C222,"-")</f>
        <v>2.9520112694839157E-3</v>
      </c>
      <c r="E221" s="161">
        <f t="shared" si="20"/>
        <v>1.6093943273800537E-2</v>
      </c>
      <c r="F221" s="304">
        <f>((SUM(C221)+SUM(C223:C232)+SUM(C233:C234))/(SUM(C235)+SUM(C237:C246)+SUM(C247:C248))-1)</f>
        <v>2.8421231998025709E-2</v>
      </c>
    </row>
    <row r="222" spans="2:6" ht="15" customHeight="1" collapsed="1" x14ac:dyDescent="0.25">
      <c r="B222" s="145">
        <v>1998</v>
      </c>
      <c r="C222" s="312">
        <v>4367192</v>
      </c>
      <c r="D222" s="241"/>
      <c r="E222" s="241">
        <f t="shared" si="20"/>
        <v>1.9805112999106367E-2</v>
      </c>
      <c r="F222" s="313" t="s">
        <v>121</v>
      </c>
    </row>
    <row r="223" spans="2:6" ht="15" hidden="1" customHeight="1" outlineLevel="1" x14ac:dyDescent="0.2">
      <c r="B223" s="43" t="s">
        <v>49</v>
      </c>
      <c r="C223" s="303">
        <v>361689</v>
      </c>
      <c r="D223" s="161">
        <f t="shared" ref="D223:D234" si="22">IFERROR((C223-C224)/C224,"-")</f>
        <v>-3.7346861101721758E-2</v>
      </c>
      <c r="E223" s="161">
        <f t="shared" si="20"/>
        <v>2.5259511647551802E-2</v>
      </c>
      <c r="F223" s="304">
        <f>((SUM(C223:C232)+SUM(C233:C235))/(SUM(C237:C246)+SUM(C247:C249))-1)</f>
        <v>2.9835621485476915E-2</v>
      </c>
    </row>
    <row r="224" spans="2:6" ht="15" hidden="1" customHeight="1" outlineLevel="1" x14ac:dyDescent="0.2">
      <c r="B224" s="43" t="s">
        <v>50</v>
      </c>
      <c r="C224" s="303">
        <v>375721</v>
      </c>
      <c r="D224" s="161">
        <f t="shared" si="22"/>
        <v>2.9952028702692748E-3</v>
      </c>
      <c r="E224" s="161">
        <f t="shared" si="20"/>
        <v>8.0840765424943228E-3</v>
      </c>
      <c r="F224" s="304">
        <f>((SUM(C224:C232)+SUM(C233:C235)+SUM(C237))/(SUM(C238:C246)+SUM(C247:C249)+SUM(C251))-1)</f>
        <v>2.8835257869056719E-2</v>
      </c>
    </row>
    <row r="225" spans="2:6" ht="15" hidden="1" customHeight="1" outlineLevel="1" x14ac:dyDescent="0.2">
      <c r="B225" s="43" t="s">
        <v>51</v>
      </c>
      <c r="C225" s="303">
        <v>374599</v>
      </c>
      <c r="D225" s="161">
        <f t="shared" si="22"/>
        <v>9.57897107821198E-2</v>
      </c>
      <c r="E225" s="161">
        <f t="shared" si="20"/>
        <v>8.8289382322949139E-2</v>
      </c>
      <c r="F225" s="304">
        <f>((SUM(C225:C232)+SUM(C233:C235)+SUM(C237:C238))/(SUM(C239:C246)+SUM(C247:C249)+SUM(C251:C252))-1)</f>
        <v>3.5188782309816924E-2</v>
      </c>
    </row>
    <row r="226" spans="2:6" ht="15" hidden="1" customHeight="1" outlineLevel="1" x14ac:dyDescent="0.2">
      <c r="B226" s="43" t="s">
        <v>52</v>
      </c>
      <c r="C226" s="303">
        <v>341853</v>
      </c>
      <c r="D226" s="161">
        <f t="shared" si="22"/>
        <v>-0.16778325794719237</v>
      </c>
      <c r="E226" s="161">
        <f t="shared" si="20"/>
        <v>7.0743296363231956E-2</v>
      </c>
      <c r="F226" s="304">
        <f>((SUM(C226:C232)+SUM(C233:C235)+SUM(C237:C239))/(SUM(C240:C246)+SUM(C247:C249)+SUM(C251:C253))-1)</f>
        <v>2.9231023410026369E-2</v>
      </c>
    </row>
    <row r="227" spans="2:6" ht="15" hidden="1" customHeight="1" outlineLevel="1" x14ac:dyDescent="0.2">
      <c r="B227" s="43" t="s">
        <v>53</v>
      </c>
      <c r="C227" s="303">
        <v>410774</v>
      </c>
      <c r="D227" s="161">
        <f t="shared" si="22"/>
        <v>0.17285586208078027</v>
      </c>
      <c r="E227" s="161">
        <f t="shared" si="20"/>
        <v>9.504399913627859E-2</v>
      </c>
      <c r="F227" s="304">
        <f>((SUM(C227:C232)+SUM(C233:C235)+SUM(C237:C240))/(SUM(C241:C246)+SUM(C247:C249)+SUM(C251:C254))-1)</f>
        <v>2.1102233613474075E-2</v>
      </c>
    </row>
    <row r="228" spans="2:6" ht="15" hidden="1" customHeight="1" outlineLevel="1" x14ac:dyDescent="0.2">
      <c r="B228" s="43" t="s">
        <v>54</v>
      </c>
      <c r="C228" s="303">
        <v>350234</v>
      </c>
      <c r="D228" s="161">
        <f t="shared" si="22"/>
        <v>0.23692909715060675</v>
      </c>
      <c r="E228" s="161">
        <f t="shared" si="20"/>
        <v>8.4131185092321648E-2</v>
      </c>
      <c r="F228" s="304">
        <f>((SUM(C228:C232)+SUM(C233:C235)+SUM(C237:C241))/(SUM(C242:C246)+SUM(C247:C249)+SUM(C251:C255))-1)</f>
        <v>1.7766197226190883E-2</v>
      </c>
    </row>
    <row r="229" spans="2:6" ht="15" hidden="1" customHeight="1" outlineLevel="1" x14ac:dyDescent="0.2">
      <c r="B229" s="43" t="s">
        <v>55</v>
      </c>
      <c r="C229" s="303">
        <v>283148</v>
      </c>
      <c r="D229" s="161">
        <f t="shared" si="22"/>
        <v>-0.10489112566702916</v>
      </c>
      <c r="E229" s="161">
        <f t="shared" si="20"/>
        <v>1.7441985813564154E-2</v>
      </c>
      <c r="F229" s="304">
        <f>((SUM(C229:C232)+SUM(C233:C235)+SUM(C237:C242))/(SUM(C243:C246)+SUM(C247:C249)+SUM(C251:C256))-1)</f>
        <v>9.9803161459668388E-3</v>
      </c>
    </row>
    <row r="230" spans="2:6" ht="15" hidden="1" customHeight="1" outlineLevel="1" x14ac:dyDescent="0.2">
      <c r="B230" s="43" t="s">
        <v>56</v>
      </c>
      <c r="C230" s="303">
        <v>316328</v>
      </c>
      <c r="D230" s="161">
        <f>IFERROR((C230-C232)/C232,"-")</f>
        <v>-7.3807739154876789E-2</v>
      </c>
      <c r="E230" s="161">
        <f t="shared" si="20"/>
        <v>7.0639720839242193E-2</v>
      </c>
      <c r="F230" s="304">
        <f>((SUM(C230:C232)+SUM(C233:C235)+SUM(C237:C243))/(SUM(C244:C246)+SUM(C247:C249)+SUM(C251:C257))-1)</f>
        <v>4.6655394417307594E-3</v>
      </c>
    </row>
    <row r="231" spans="2:6" ht="15" customHeight="1" collapsed="1" x14ac:dyDescent="0.2">
      <c r="B231" s="30" t="s">
        <v>79</v>
      </c>
      <c r="C231" s="305">
        <f>C233+C234+C235+C237+C238+C239+C232</f>
        <v>2537728</v>
      </c>
      <c r="D231" s="306"/>
      <c r="E231" s="306">
        <f t="shared" si="20"/>
        <v>1.6289608706586911E-2</v>
      </c>
      <c r="F231" s="307" t="s">
        <v>121</v>
      </c>
    </row>
    <row r="232" spans="2:6" ht="15" hidden="1" customHeight="1" outlineLevel="1" x14ac:dyDescent="0.2">
      <c r="B232" s="43" t="s">
        <v>58</v>
      </c>
      <c r="C232" s="303">
        <v>341536</v>
      </c>
      <c r="D232" s="161">
        <f>IFERROR((C232-C233)/C233,"-")</f>
        <v>-0.14479594953951552</v>
      </c>
      <c r="E232" s="161">
        <f t="shared" si="20"/>
        <v>-7.0040489137093931E-2</v>
      </c>
      <c r="F232" s="304">
        <f>((SUM(C232)+SUM(C233:C235)+SUM(C237:C244))/(SUM(C246)+SUM(C247:C249)+SUM(C251:C258))-1)</f>
        <v>-1.0265957995075903E-2</v>
      </c>
    </row>
    <row r="233" spans="2:6" ht="15" hidden="1" customHeight="1" outlineLevel="1" x14ac:dyDescent="0.2">
      <c r="B233" s="43" t="s">
        <v>59</v>
      </c>
      <c r="C233" s="303">
        <v>399362</v>
      </c>
      <c r="D233" s="161">
        <f t="shared" si="22"/>
        <v>0.11402087104971728</v>
      </c>
      <c r="E233" s="161">
        <f t="shared" si="20"/>
        <v>-4.9309689266733292E-3</v>
      </c>
      <c r="F233" s="304">
        <f>((SUM(C233:C235)+SUM(C237:C238)+SUM(C239:C246))/(SUM(C247:C249)+SUM(C251:C252)+SUM(C253:C260))-1)</f>
        <v>2.1936060945315417E-2</v>
      </c>
    </row>
    <row r="234" spans="2:6" ht="15" hidden="1" customHeight="1" outlineLevel="1" x14ac:dyDescent="0.2">
      <c r="B234" s="43" t="s">
        <v>60</v>
      </c>
      <c r="C234" s="303">
        <v>358487</v>
      </c>
      <c r="D234" s="161">
        <f t="shared" si="22"/>
        <v>-2.7562878409756731E-2</v>
      </c>
      <c r="E234" s="161">
        <f t="shared" si="20"/>
        <v>4.757048344866277E-2</v>
      </c>
      <c r="F234" s="304">
        <f>((SUM(C234:C235)+SUM(C237:C246)+SUM(C247))/(SUM(C248:C249)+SUM(C251:C260)+SUM(C261))-1)</f>
        <v>2.7717440244217517E-2</v>
      </c>
    </row>
    <row r="235" spans="2:6" ht="15" hidden="1" customHeight="1" outlineLevel="1" x14ac:dyDescent="0.2">
      <c r="B235" s="43" t="s">
        <v>61</v>
      </c>
      <c r="C235" s="303">
        <v>368648</v>
      </c>
      <c r="D235" s="161">
        <f>IFERROR((C235-C237)/C236,"-")</f>
        <v>3.7058840424913347E-3</v>
      </c>
      <c r="E235" s="161">
        <f t="shared" si="20"/>
        <v>4.2052627264529852E-2</v>
      </c>
      <c r="F235" s="304">
        <f>((SUM(C235)+SUM(C237:C246)+SUM(C247:C248))/(SUM(C249)+SUM(C251:C260)+SUM(C261:C262))-1)</f>
        <v>2.8521996766013302E-2</v>
      </c>
    </row>
    <row r="236" spans="2:6" ht="15" customHeight="1" collapsed="1" x14ac:dyDescent="0.25">
      <c r="B236" s="145">
        <v>1997</v>
      </c>
      <c r="C236" s="312">
        <v>4282379</v>
      </c>
      <c r="D236" s="241"/>
      <c r="E236" s="241">
        <f t="shared" si="20"/>
        <v>3.8034715091718185E-2</v>
      </c>
      <c r="F236" s="313" t="s">
        <v>121</v>
      </c>
    </row>
    <row r="237" spans="2:6" ht="15" hidden="1" customHeight="1" outlineLevel="1" x14ac:dyDescent="0.2">
      <c r="B237" s="43" t="s">
        <v>49</v>
      </c>
      <c r="C237" s="303">
        <v>352778</v>
      </c>
      <c r="D237" s="161">
        <f t="shared" ref="D237:D248" si="23">IFERROR((C237-C238)/C238,"-")</f>
        <v>-5.3473496678364832E-2</v>
      </c>
      <c r="E237" s="161">
        <f t="shared" si="20"/>
        <v>6.3385022649733447E-3</v>
      </c>
      <c r="F237" s="304">
        <f>((SUM(C237:C246)+SUM(C247:C249))/(SUM(C251:C260)+SUM(C261:C263))-1)</f>
        <v>3.2404060761452858E-2</v>
      </c>
    </row>
    <row r="238" spans="2:6" ht="15" hidden="1" customHeight="1" outlineLevel="1" x14ac:dyDescent="0.2">
      <c r="B238" s="43" t="s">
        <v>50</v>
      </c>
      <c r="C238" s="303">
        <v>372708</v>
      </c>
      <c r="D238" s="161">
        <f t="shared" si="23"/>
        <v>8.2795627075410577E-2</v>
      </c>
      <c r="E238" s="161">
        <f t="shared" si="20"/>
        <v>0.13228320143393124</v>
      </c>
      <c r="F238" s="304">
        <f>((SUM(C238:C246)+SUM(C247:C249)+SUM(C251))/(SUM(C252:C260)+SUM(C261:C263)+SUM(C265))-1)</f>
        <v>3.90626005467547E-2</v>
      </c>
    </row>
    <row r="239" spans="2:6" ht="15" hidden="1" customHeight="1" outlineLevel="1" x14ac:dyDescent="0.2">
      <c r="B239" s="43" t="s">
        <v>51</v>
      </c>
      <c r="C239" s="303">
        <v>344209</v>
      </c>
      <c r="D239" s="161">
        <f t="shared" si="23"/>
        <v>7.8122699809250559E-2</v>
      </c>
      <c r="E239" s="161">
        <f t="shared" si="20"/>
        <v>-2.421814759377694E-2</v>
      </c>
      <c r="F239" s="304">
        <f>((SUM(C239:C246)+SUM(C247:C249)+SUM(C251:C252))/(SUM(C253:C260)+SUM(C261:C263)+SUM(C265:C266))-1)</f>
        <v>3.3748094953071739E-2</v>
      </c>
    </row>
    <row r="240" spans="2:6" ht="15" hidden="1" customHeight="1" outlineLevel="1" x14ac:dyDescent="0.2">
      <c r="B240" s="43" t="s">
        <v>52</v>
      </c>
      <c r="C240" s="303">
        <v>319267</v>
      </c>
      <c r="D240" s="161">
        <f t="shared" si="23"/>
        <v>-0.14889595623812049</v>
      </c>
      <c r="E240" s="161">
        <f t="shared" si="20"/>
        <v>-8.6691725881935633E-2</v>
      </c>
      <c r="F240" s="304">
        <f>((SUM(C240:C246)+SUM(C247:C249)+SUM(C251:C253))/(SUM(C254:C260)+SUM(C261:C263)+SUM(C265:C267))-1)</f>
        <v>3.9643433437177134E-2</v>
      </c>
    </row>
    <row r="241" spans="2:6" ht="15" hidden="1" customHeight="1" outlineLevel="1" x14ac:dyDescent="0.2">
      <c r="B241" s="43" t="s">
        <v>53</v>
      </c>
      <c r="C241" s="303">
        <v>375121</v>
      </c>
      <c r="D241" s="161">
        <f t="shared" si="23"/>
        <v>0.16116760303973007</v>
      </c>
      <c r="E241" s="161">
        <f t="shared" si="20"/>
        <v>3.6890332388915814E-2</v>
      </c>
      <c r="F241" s="304">
        <f>((SUM(C241:C246)+SUM(C247:C249)+SUM(C251:C254))/(SUM(C255:C260)+SUM(C261:C263)+SUM(C265:C268))-1)</f>
        <v>4.7203106593501465E-2</v>
      </c>
    </row>
    <row r="242" spans="2:6" ht="15" hidden="1" customHeight="1" outlineLevel="1" x14ac:dyDescent="0.2">
      <c r="B242" s="43" t="s">
        <v>54</v>
      </c>
      <c r="C242" s="303">
        <v>323055</v>
      </c>
      <c r="D242" s="161">
        <f t="shared" si="23"/>
        <v>0.16084069365491171</v>
      </c>
      <c r="E242" s="161">
        <f t="shared" si="20"/>
        <v>-6.9115752893750271E-2</v>
      </c>
      <c r="F242" s="304">
        <f>((SUM(C242:C246)+SUM(C247:C249)+SUM(C251:C255))/(SUM(C256:C260)+SUM(C261:C263)+SUM(C265:C269))-1)</f>
        <v>4.6071127532686384E-2</v>
      </c>
    </row>
    <row r="243" spans="2:6" ht="15" hidden="1" customHeight="1" outlineLevel="1" x14ac:dyDescent="0.2">
      <c r="B243" s="43" t="s">
        <v>55</v>
      </c>
      <c r="C243" s="303">
        <v>278294</v>
      </c>
      <c r="D243" s="161">
        <f t="shared" si="23"/>
        <v>-5.8089671255038805E-2</v>
      </c>
      <c r="E243" s="161">
        <f t="shared" si="20"/>
        <v>-9.7959263052807666E-2</v>
      </c>
      <c r="F243" s="304">
        <f>((SUM(C243:C246)+SUM(C247:C249)+SUM(C251:C256))/(SUM(C257:C260)+SUM(C261:C263)+SUM(C265:C270))-1)</f>
        <v>4.737896151110399E-2</v>
      </c>
    </row>
    <row r="244" spans="2:6" ht="15" hidden="1" customHeight="1" outlineLevel="1" x14ac:dyDescent="0.2">
      <c r="B244" s="43" t="s">
        <v>56</v>
      </c>
      <c r="C244" s="303">
        <v>295457</v>
      </c>
      <c r="D244" s="161">
        <f>IFERROR((C244-C246)/C246,"-")</f>
        <v>-0.1955078023955846</v>
      </c>
      <c r="E244" s="161">
        <f t="shared" si="20"/>
        <v>-4.0078884185150376E-2</v>
      </c>
      <c r="F244" s="304">
        <f>((SUM(C244:C246)+SUM(C247:C249)+SUM(C251:C257))/(SUM(C258:C260)+SUM(C261:C263)+SUM(C265:C271))-1)</f>
        <v>5.4397636641559943E-2</v>
      </c>
    </row>
    <row r="245" spans="2:6" ht="15" customHeight="1" collapsed="1" x14ac:dyDescent="0.2">
      <c r="B245" s="30" t="s">
        <v>80</v>
      </c>
      <c r="C245" s="305">
        <f>C247+C248+C249+C251+C252+C253+C246</f>
        <v>2497052</v>
      </c>
      <c r="D245" s="306"/>
      <c r="E245" s="306">
        <f t="shared" si="20"/>
        <v>7.181297875390702E-2</v>
      </c>
      <c r="F245" s="307" t="s">
        <v>121</v>
      </c>
    </row>
    <row r="246" spans="2:6" ht="15" hidden="1" customHeight="1" outlineLevel="1" x14ac:dyDescent="0.2">
      <c r="B246" s="43" t="s">
        <v>58</v>
      </c>
      <c r="C246" s="303">
        <v>367259</v>
      </c>
      <c r="D246" s="161">
        <f>IFERROR((C246-C247)/C247,"-")</f>
        <v>-8.4920304678565109E-2</v>
      </c>
      <c r="E246" s="161">
        <f t="shared" si="20"/>
        <v>-1.9808850729020167E-2</v>
      </c>
      <c r="F246" s="304">
        <f>((SUM(C246)+SUM(C247:C249)+SUM(C251:C258))/(SUM(C260)+SUM(C261:C263)+SUM(C265:C272))-1)</f>
        <v>5.1163391914273104E-2</v>
      </c>
    </row>
    <row r="247" spans="2:6" ht="15" hidden="1" customHeight="1" outlineLevel="1" x14ac:dyDescent="0.2">
      <c r="B247" s="43" t="s">
        <v>59</v>
      </c>
      <c r="C247" s="303">
        <v>401341</v>
      </c>
      <c r="D247" s="161">
        <f t="shared" si="23"/>
        <v>0.1727984149990649</v>
      </c>
      <c r="E247" s="161">
        <f t="shared" si="20"/>
        <v>9.4613133470248245E-2</v>
      </c>
      <c r="F247" s="304">
        <f>((SUM(C247:C249)+SUM(C251:C252)+SUM(C253:C260))/(SUM(C261:C263)+SUM(C265:C266)+SUM(C267:C274))-1)</f>
        <v>5.6546148962732357E-2</v>
      </c>
    </row>
    <row r="248" spans="2:6" ht="15" hidden="1" customHeight="1" outlineLevel="1" x14ac:dyDescent="0.2">
      <c r="B248" s="43" t="s">
        <v>60</v>
      </c>
      <c r="C248" s="303">
        <v>342208</v>
      </c>
      <c r="D248" s="161">
        <f t="shared" si="23"/>
        <v>-3.2684985484960613E-2</v>
      </c>
      <c r="E248" s="161">
        <f t="shared" si="20"/>
        <v>6.5020104818932056E-2</v>
      </c>
      <c r="F248" s="304">
        <f>((SUM(C248:C249)+SUM(C251:C260)+SUM(C261))/(SUM(C262:C263)+SUM(C265:C274)+SUM(C275))-1)</f>
        <v>5.3847711485690786E-2</v>
      </c>
    </row>
    <row r="249" spans="2:6" ht="15" hidden="1" customHeight="1" outlineLevel="1" x14ac:dyDescent="0.2">
      <c r="B249" s="43" t="s">
        <v>61</v>
      </c>
      <c r="C249" s="303">
        <v>353771</v>
      </c>
      <c r="D249" s="161">
        <f>IFERROR((C249-C251)/C250,"-")</f>
        <v>7.7930552363998456E-4</v>
      </c>
      <c r="E249" s="161">
        <f t="shared" si="20"/>
        <v>0.12274393436899977</v>
      </c>
      <c r="F249" s="304">
        <f>((SUM(C249)+SUM(C251:C260)+SUM(C261:C262))/(SUM(C263)+SUM(C265:C274)+SUM(C275:C276))-1)</f>
        <v>5.215897422352489E-2</v>
      </c>
    </row>
    <row r="250" spans="2:6" ht="15" customHeight="1" collapsed="1" x14ac:dyDescent="0.25">
      <c r="B250" s="145">
        <v>1996</v>
      </c>
      <c r="C250" s="312">
        <v>4125468</v>
      </c>
      <c r="D250" s="241"/>
      <c r="E250" s="241">
        <f t="shared" si="20"/>
        <v>9.9279960185199023E-3</v>
      </c>
      <c r="F250" s="313" t="s">
        <v>121</v>
      </c>
    </row>
    <row r="251" spans="2:6" ht="15" hidden="1" customHeight="1" outlineLevel="1" x14ac:dyDescent="0.2">
      <c r="B251" s="43" t="s">
        <v>49</v>
      </c>
      <c r="C251" s="303">
        <v>350556</v>
      </c>
      <c r="D251" s="161">
        <f t="shared" ref="D251:D262" si="24">IFERROR((C251-C252)/C252,"-")</f>
        <v>6.4985645496939221E-2</v>
      </c>
      <c r="E251" s="161">
        <f t="shared" si="20"/>
        <v>0.14072063805070423</v>
      </c>
      <c r="F251" s="304">
        <f>((SUM(C251:C260)+SUM(C261:C263))/(SUM(C265:C274)+SUM(C275:C277))-1)</f>
        <v>4.6064679750209558E-2</v>
      </c>
    </row>
    <row r="252" spans="2:6" ht="15" hidden="1" customHeight="1" outlineLevel="1" x14ac:dyDescent="0.2">
      <c r="B252" s="43" t="s">
        <v>50</v>
      </c>
      <c r="C252" s="303">
        <v>329165</v>
      </c>
      <c r="D252" s="161">
        <f t="shared" si="24"/>
        <v>-6.6865673334240483E-2</v>
      </c>
      <c r="E252" s="161">
        <f t="shared" si="20"/>
        <v>2.9287145988574181E-2</v>
      </c>
      <c r="F252" s="304">
        <f>((SUM(C252:C260)+SUM(C261:C263)+SUM(C265))/(SUM(C266:C274)+SUM(C275:C277)+SUM(C279))-1)</f>
        <v>4.2151819435334748E-2</v>
      </c>
    </row>
    <row r="253" spans="2:6" ht="15" hidden="1" customHeight="1" outlineLevel="1" x14ac:dyDescent="0.2">
      <c r="B253" s="43" t="s">
        <v>51</v>
      </c>
      <c r="C253" s="303">
        <v>352752</v>
      </c>
      <c r="D253" s="161">
        <f t="shared" si="24"/>
        <v>9.0968384195530532E-3</v>
      </c>
      <c r="E253" s="161">
        <f t="shared" si="20"/>
        <v>8.5748230956037785E-2</v>
      </c>
      <c r="F253" s="304">
        <f>((SUM(C253:C260)+SUM(C261:C263)+SUM(C265:C266))/(SUM(C267:C274)+SUM(C275:C277)+SUM(C279:C280))-1)</f>
        <v>4.3999607477488212E-2</v>
      </c>
    </row>
    <row r="254" spans="2:6" ht="15" hidden="1" customHeight="1" outlineLevel="1" x14ac:dyDescent="0.2">
      <c r="B254" s="43" t="s">
        <v>52</v>
      </c>
      <c r="C254" s="303">
        <v>349572</v>
      </c>
      <c r="D254" s="161">
        <f t="shared" si="24"/>
        <v>-3.3730910096054174E-2</v>
      </c>
      <c r="E254" s="161">
        <f t="shared" si="20"/>
        <v>5.0443980347671946E-2</v>
      </c>
      <c r="F254" s="304">
        <f>((SUM(C254:C260)+SUM(C261:C263)+SUM(C265:C267))/(SUM(C268:C274)+SUM(C275:C277)+SUM(C279:C281))-1)</f>
        <v>4.0368510065601715E-2</v>
      </c>
    </row>
    <row r="255" spans="2:6" ht="15" hidden="1" customHeight="1" outlineLevel="1" x14ac:dyDescent="0.2">
      <c r="B255" s="43" t="s">
        <v>53</v>
      </c>
      <c r="C255" s="303">
        <v>361775</v>
      </c>
      <c r="D255" s="161">
        <f t="shared" si="24"/>
        <v>4.2456078676582881E-2</v>
      </c>
      <c r="E255" s="161">
        <f t="shared" si="20"/>
        <v>1.6641703175187539E-2</v>
      </c>
      <c r="F255" s="304">
        <f>((SUM(C255:C260)+SUM(C261:C263)+SUM(C265:C268))/(SUM(C269:C274)+SUM(C275:C277)+SUM(C279:C282))-1)</f>
        <v>4.2752268258640314E-2</v>
      </c>
    </row>
    <row r="256" spans="2:6" ht="15" hidden="1" customHeight="1" outlineLevel="1" x14ac:dyDescent="0.2">
      <c r="B256" s="43" t="s">
        <v>54</v>
      </c>
      <c r="C256" s="303">
        <v>347041</v>
      </c>
      <c r="D256" s="161">
        <f t="shared" si="24"/>
        <v>0.12487196774235372</v>
      </c>
      <c r="E256" s="161">
        <f t="shared" si="20"/>
        <v>-4.1484722187697609E-2</v>
      </c>
      <c r="F256" s="304">
        <f>((SUM(C256:C260)+SUM(C261:C263)+SUM(C265:C269))/(SUM(C270:C274)+SUM(C275:C277)+SUM(C279:C283))-1)</f>
        <v>4.5402912462156442E-2</v>
      </c>
    </row>
    <row r="257" spans="2:6" ht="15" hidden="1" customHeight="1" outlineLevel="1" x14ac:dyDescent="0.2">
      <c r="B257" s="43" t="s">
        <v>55</v>
      </c>
      <c r="C257" s="303">
        <v>308516</v>
      </c>
      <c r="D257" s="161">
        <f t="shared" si="24"/>
        <v>2.3489812958709263E-3</v>
      </c>
      <c r="E257" s="161">
        <f t="shared" si="20"/>
        <v>4.558302210352938E-2</v>
      </c>
      <c r="F257" s="304">
        <f>((SUM(C257:C260)+SUM(C261:C263)+SUM(C265:C270))/(SUM(C271:C274)+SUM(C275:C277)+SUM(C279:C284))-1)</f>
        <v>5.4920567057531233E-2</v>
      </c>
    </row>
    <row r="258" spans="2:6" ht="15" hidden="1" customHeight="1" outlineLevel="1" x14ac:dyDescent="0.2">
      <c r="B258" s="43" t="s">
        <v>56</v>
      </c>
      <c r="C258" s="303">
        <v>307793</v>
      </c>
      <c r="D258" s="161">
        <f>IFERROR((C258-C260)/C260,"-")</f>
        <v>-0.17851986089500135</v>
      </c>
      <c r="E258" s="161">
        <f t="shared" si="20"/>
        <v>4.9821614947507697E-2</v>
      </c>
      <c r="F258" s="304">
        <f>((SUM(C258:C260)+SUM(C261:C263)+SUM(C265:C271))/(SUM(C272:C274)+SUM(C275:C277)+SUM(C279:C285))-1)</f>
        <v>6.1741824711563531E-2</v>
      </c>
    </row>
    <row r="259" spans="2:6" ht="15" customHeight="1" collapsed="1" x14ac:dyDescent="0.2">
      <c r="B259" s="30" t="s">
        <v>81</v>
      </c>
      <c r="C259" s="305">
        <f>C261+C262+C263+C265+C266+C267+C260</f>
        <v>2329746</v>
      </c>
      <c r="D259" s="306"/>
      <c r="E259" s="306">
        <f t="shared" si="20"/>
        <v>4.7204401075366942E-2</v>
      </c>
      <c r="F259" s="307" t="s">
        <v>121</v>
      </c>
    </row>
    <row r="260" spans="2:6" ht="15" hidden="1" customHeight="1" outlineLevel="1" x14ac:dyDescent="0.2">
      <c r="B260" s="43" t="s">
        <v>58</v>
      </c>
      <c r="C260" s="303">
        <v>374681</v>
      </c>
      <c r="D260" s="161">
        <f>IFERROR((C260-C261)/C261,"-")</f>
        <v>2.1900935767255509E-2</v>
      </c>
      <c r="E260" s="161">
        <f t="shared" si="20"/>
        <v>9.6148220095021886E-2</v>
      </c>
      <c r="F260" s="304">
        <f>((SUM(C260)+SUM(C261:C263)+SUM(C265:C272))/(SUM(C274)+SUM(C275:C277)+SUM(C279:C286))-1)</f>
        <v>7.8517386000378719E-2</v>
      </c>
    </row>
    <row r="261" spans="2:6" ht="15" hidden="1" customHeight="1" outlineLevel="1" x14ac:dyDescent="0.2">
      <c r="B261" s="43" t="s">
        <v>59</v>
      </c>
      <c r="C261" s="303">
        <v>366651</v>
      </c>
      <c r="D261" s="161">
        <f t="shared" si="24"/>
        <v>0.14109163564839597</v>
      </c>
      <c r="E261" s="161">
        <f t="shared" si="20"/>
        <v>4.9048948808038784E-2</v>
      </c>
      <c r="F261" s="304">
        <f>((SUM(C261:C263)+SUM(C265:C266)+SUM(C267:C274))/(SUM(C275:C277)+SUM(C279:C280)+SUM(C281:C288))-1)</f>
        <v>9.6817950853499424E-2</v>
      </c>
    </row>
    <row r="262" spans="2:6" ht="15" hidden="1" customHeight="1" outlineLevel="1" x14ac:dyDescent="0.2">
      <c r="B262" s="43" t="s">
        <v>60</v>
      </c>
      <c r="C262" s="303">
        <v>321316</v>
      </c>
      <c r="D262" s="161">
        <f t="shared" si="24"/>
        <v>1.9743252035100526E-2</v>
      </c>
      <c r="E262" s="161">
        <f t="shared" si="20"/>
        <v>3.2108441475009686E-2</v>
      </c>
      <c r="F262" s="304">
        <f>((SUM(C262:C263)+SUM(C265:C274)+SUM(C275))/(SUM(C276:C277)+SUM(C279:C288)+SUM(C289))-1)</f>
        <v>0.10487843567196253</v>
      </c>
    </row>
    <row r="263" spans="2:6" ht="15" hidden="1" customHeight="1" outlineLevel="1" x14ac:dyDescent="0.2">
      <c r="B263" s="43" t="s">
        <v>61</v>
      </c>
      <c r="C263" s="303">
        <v>315095</v>
      </c>
      <c r="D263" s="161">
        <f>IFERROR((C263-C265)/C264,"-")</f>
        <v>1.9055485392222551E-3</v>
      </c>
      <c r="E263" s="161">
        <f t="shared" si="20"/>
        <v>3.9508690318776907E-3</v>
      </c>
      <c r="F263" s="304">
        <f>((SUM(C263)+SUM(C265:C274)+SUM(C275:C276))/(SUM(C277)+SUM(C279:C288)+SUM(C289:C290))-1)</f>
        <v>0.10904249548312817</v>
      </c>
    </row>
    <row r="264" spans="2:6" ht="15" customHeight="1" collapsed="1" x14ac:dyDescent="0.25">
      <c r="B264" s="145">
        <v>1995</v>
      </c>
      <c r="C264" s="312">
        <v>4084913</v>
      </c>
      <c r="D264" s="241"/>
      <c r="E264" s="241">
        <f t="shared" si="20"/>
        <v>4.5415773395099057E-2</v>
      </c>
      <c r="F264" s="313" t="s">
        <v>121</v>
      </c>
    </row>
    <row r="265" spans="2:6" ht="15" hidden="1" customHeight="1" outlineLevel="1" x14ac:dyDescent="0.2">
      <c r="B265" s="43" t="s">
        <v>49</v>
      </c>
      <c r="C265" s="303">
        <v>307311</v>
      </c>
      <c r="D265" s="161">
        <f t="shared" ref="D265:D276" si="25">IFERROR((C265-C266)/C266,"-")</f>
        <v>-3.9049527984765429E-2</v>
      </c>
      <c r="E265" s="161">
        <f t="shared" si="20"/>
        <v>6.3952582580607098E-2</v>
      </c>
      <c r="F265" s="304">
        <f>((SUM(C265:C274)+SUM(C275:C277))/(SUM(C279:C288)+SUM(C289:C291))-1)</f>
        <v>0.11497076561417297</v>
      </c>
    </row>
    <row r="266" spans="2:6" ht="15" hidden="1" customHeight="1" outlineLevel="1" x14ac:dyDescent="0.2">
      <c r="B266" s="43" t="s">
        <v>50</v>
      </c>
      <c r="C266" s="303">
        <v>319799</v>
      </c>
      <c r="D266" s="161">
        <f t="shared" si="25"/>
        <v>-1.5679008165765344E-2</v>
      </c>
      <c r="E266" s="161">
        <f t="shared" si="20"/>
        <v>6.597179399147346E-2</v>
      </c>
      <c r="F266" s="304">
        <f>((SUM(C266:C274)+SUM(C275:C277)+SUM(C279))/(SUM(C280:C288)+SUM(C289:C291)+SUM(C293))-1)</f>
        <v>0.11782455246043688</v>
      </c>
    </row>
    <row r="267" spans="2:6" ht="15" hidden="1" customHeight="1" outlineLevel="1" x14ac:dyDescent="0.2">
      <c r="B267" s="43" t="s">
        <v>51</v>
      </c>
      <c r="C267" s="303">
        <v>324893</v>
      </c>
      <c r="D267" s="161">
        <f t="shared" si="25"/>
        <v>-2.3715011193413165E-2</v>
      </c>
      <c r="E267" s="161">
        <f t="shared" si="20"/>
        <v>1.7248828995817034E-2</v>
      </c>
      <c r="F267" s="304">
        <f>((SUM(C267:C274)+SUM(C275:C277)+SUM(C279:C280))/(SUM(C281:C288)+SUM(C289:C291)+SUM(C293:C294))-1)</f>
        <v>0.12297124425192774</v>
      </c>
    </row>
    <row r="268" spans="2:6" ht="15" hidden="1" customHeight="1" outlineLevel="1" x14ac:dyDescent="0.2">
      <c r="B268" s="43" t="s">
        <v>52</v>
      </c>
      <c r="C268" s="303">
        <v>332785</v>
      </c>
      <c r="D268" s="161">
        <f t="shared" si="25"/>
        <v>-6.4824520237288991E-2</v>
      </c>
      <c r="E268" s="161">
        <f t="shared" si="20"/>
        <v>9.9141917243566136E-2</v>
      </c>
      <c r="F268" s="304">
        <f>((SUM(C268:C274)+SUM(C275:C277)+SUM(C279:C281))/(SUM(C282:C288)+SUM(C289:C291)+SUM(C293:C295))-1)</f>
        <v>0.12813370525150991</v>
      </c>
    </row>
    <row r="269" spans="2:6" ht="15" hidden="1" customHeight="1" outlineLevel="1" x14ac:dyDescent="0.2">
      <c r="B269" s="43" t="s">
        <v>53</v>
      </c>
      <c r="C269" s="303">
        <v>355853</v>
      </c>
      <c r="D269" s="161">
        <f t="shared" si="25"/>
        <v>-1.7146281980108324E-2</v>
      </c>
      <c r="E269" s="161">
        <f t="shared" ref="E269:E332" si="26">C269/C283-1</f>
        <v>6.2796608397769571E-2</v>
      </c>
      <c r="F269" s="304">
        <f>((SUM(C269:C274)+SUM(C275:C277)+SUM(C279:C282))/(SUM(C283:C288)+SUM(C289:C291)+SUM(C293:C296))-1)</f>
        <v>0.13009418831918595</v>
      </c>
    </row>
    <row r="270" spans="2:6" ht="15" hidden="1" customHeight="1" outlineLevel="1" x14ac:dyDescent="0.2">
      <c r="B270" s="43" t="s">
        <v>54</v>
      </c>
      <c r="C270" s="303">
        <v>362061</v>
      </c>
      <c r="D270" s="161">
        <f t="shared" si="25"/>
        <v>0.22705089708743129</v>
      </c>
      <c r="E270" s="161">
        <f t="shared" si="26"/>
        <v>0.12501048693560857</v>
      </c>
      <c r="F270" s="304">
        <f>((SUM(C270:C274)+SUM(C275:C277)+SUM(C279:C283))/(SUM(C284:C288)+SUM(C289:C291)+SUM(C293:C297))-1)</f>
        <v>0.12544576097853599</v>
      </c>
    </row>
    <row r="271" spans="2:6" ht="15" hidden="1" customHeight="1" outlineLevel="1" x14ac:dyDescent="0.2">
      <c r="B271" s="43" t="s">
        <v>55</v>
      </c>
      <c r="C271" s="303">
        <v>295066</v>
      </c>
      <c r="D271" s="161">
        <f t="shared" si="25"/>
        <v>6.4123116383456233E-3</v>
      </c>
      <c r="E271" s="161">
        <f t="shared" si="26"/>
        <v>0.20993648229172224</v>
      </c>
      <c r="F271" s="304">
        <f>((SUM(C271:C274)+SUM(C275:C277)+SUM(C279:C284))/(SUM(C285:C288)+SUM(C289:C291)+SUM(C293:C298))-1)</f>
        <v>0.12096465479471319</v>
      </c>
    </row>
    <row r="272" spans="2:6" ht="15" hidden="1" customHeight="1" outlineLevel="1" x14ac:dyDescent="0.2">
      <c r="B272" s="43" t="s">
        <v>56</v>
      </c>
      <c r="C272" s="303">
        <v>293186</v>
      </c>
      <c r="D272" s="161">
        <f>IFERROR((C272-C274)/C274,"-")</f>
        <v>-0.14226952512462845</v>
      </c>
      <c r="E272" s="161">
        <f t="shared" si="26"/>
        <v>0.16459648300489782</v>
      </c>
      <c r="F272" s="304">
        <f>((SUM(C272:C274)+SUM(C275:C277)+SUM(C279:C285))/(SUM(C286:C288)+SUM(C289:C291)+SUM(C293:C299))-1)</f>
        <v>0.11133338429646478</v>
      </c>
    </row>
    <row r="273" spans="2:6" ht="15" customHeight="1" collapsed="1" x14ac:dyDescent="0.2">
      <c r="B273" s="30" t="s">
        <v>82</v>
      </c>
      <c r="C273" s="305">
        <f>C275+C276+C277+C279+C280+C281+C274</f>
        <v>2224729</v>
      </c>
      <c r="D273" s="306"/>
      <c r="E273" s="306">
        <f t="shared" si="26"/>
        <v>0.12877577093360371</v>
      </c>
      <c r="F273" s="307" t="s">
        <v>121</v>
      </c>
    </row>
    <row r="274" spans="2:6" ht="15" hidden="1" customHeight="1" outlineLevel="1" x14ac:dyDescent="0.2">
      <c r="B274" s="43" t="s">
        <v>58</v>
      </c>
      <c r="C274" s="303">
        <v>341816</v>
      </c>
      <c r="D274" s="161">
        <f>IFERROR((C274-C275)/C275,"-")</f>
        <v>-2.20080799295009E-2</v>
      </c>
      <c r="E274" s="161">
        <f t="shared" si="26"/>
        <v>0.11022115687554601</v>
      </c>
      <c r="F274" s="304">
        <f>((SUM(C274)+SUM(C275:C277)+SUM(C279:C286))/(SUM(C288)+SUM(C289:C291)+SUM(C293:C300))-1)</f>
        <v>9.3814717063352759E-2</v>
      </c>
    </row>
    <row r="275" spans="2:6" ht="15" hidden="1" customHeight="1" outlineLevel="1" x14ac:dyDescent="0.2">
      <c r="B275" s="43" t="s">
        <v>59</v>
      </c>
      <c r="C275" s="303">
        <v>349508</v>
      </c>
      <c r="D275" s="161">
        <f t="shared" si="25"/>
        <v>0.12266478221765387</v>
      </c>
      <c r="E275" s="161">
        <f t="shared" si="26"/>
        <v>0.19279493269992076</v>
      </c>
      <c r="F275" s="304">
        <f>((SUM(C275:C277)+SUM(C279:C280)+SUM(C281:C288))/(SUM(C289:C291)+SUM(C293:C294)+SUM(C295:C302))-1)</f>
        <v>6.0252576371865763E-2</v>
      </c>
    </row>
    <row r="276" spans="2:6" ht="15" hidden="1" customHeight="1" outlineLevel="1" x14ac:dyDescent="0.2">
      <c r="B276" s="43" t="s">
        <v>60</v>
      </c>
      <c r="C276" s="303">
        <v>311320</v>
      </c>
      <c r="D276" s="161">
        <f t="shared" si="25"/>
        <v>-8.0769782224275541E-3</v>
      </c>
      <c r="E276" s="161">
        <f t="shared" si="26"/>
        <v>0.10620758270262587</v>
      </c>
      <c r="F276" s="304">
        <f>((SUM(C276:C277)+SUM(C279:C288)+SUM(C289))/(SUM(C290:C291)+SUM(C293:C302)+SUM(C303))-1)</f>
        <v>5.2373917062518149E-2</v>
      </c>
    </row>
    <row r="277" spans="2:6" ht="15" hidden="1" customHeight="1" outlineLevel="1" x14ac:dyDescent="0.2">
      <c r="B277" s="43" t="s">
        <v>61</v>
      </c>
      <c r="C277" s="303">
        <v>313855</v>
      </c>
      <c r="D277" s="161">
        <f>IFERROR((C277-C279)/C278,"-")</f>
        <v>6.4021243505680047E-3</v>
      </c>
      <c r="E277" s="161">
        <f t="shared" si="26"/>
        <v>0.10770528485413178</v>
      </c>
      <c r="F277" s="304">
        <f>((SUM(C277)+SUM(C279:C288)+SUM(C289:C290))/(SUM(C291)+SUM(C293:C302)+SUM(C303:C304))-1)</f>
        <v>4.9989785604005021E-2</v>
      </c>
    </row>
    <row r="278" spans="2:6" ht="15" customHeight="1" collapsed="1" x14ac:dyDescent="0.25">
      <c r="B278" s="145">
        <v>1994</v>
      </c>
      <c r="C278" s="312">
        <v>3907453</v>
      </c>
      <c r="D278" s="241"/>
      <c r="E278" s="241">
        <f t="shared" si="26"/>
        <v>0.10726062834218908</v>
      </c>
      <c r="F278" s="313" t="s">
        <v>121</v>
      </c>
    </row>
    <row r="279" spans="2:6" ht="15" hidden="1" customHeight="1" outlineLevel="1" x14ac:dyDescent="0.2">
      <c r="B279" s="43" t="s">
        <v>49</v>
      </c>
      <c r="C279" s="303">
        <v>288839</v>
      </c>
      <c r="D279" s="161">
        <f t="shared" ref="D279:D290" si="27">IFERROR((C279-C280)/C280,"-")</f>
        <v>-3.7225798064711824E-2</v>
      </c>
      <c r="E279" s="161">
        <f t="shared" si="26"/>
        <v>0.11834763990041552</v>
      </c>
      <c r="F279" s="304">
        <f>((SUM(C279:C288)+SUM(C289:C291))/(SUM(C293:C302)+SUM(C303:C305))-1)</f>
        <v>4.6012611812105364E-2</v>
      </c>
    </row>
    <row r="280" spans="2:6" ht="15" hidden="1" customHeight="1" outlineLevel="1" x14ac:dyDescent="0.2">
      <c r="B280" s="43" t="s">
        <v>50</v>
      </c>
      <c r="C280" s="303">
        <v>300007</v>
      </c>
      <c r="D280" s="161">
        <f t="shared" si="27"/>
        <v>-6.0669914585577238E-2</v>
      </c>
      <c r="E280" s="161">
        <f t="shared" si="26"/>
        <v>0.16590884360086422</v>
      </c>
      <c r="F280" s="304">
        <f>((SUM(C280:C288)+SUM(C289:C291)+SUM(C293))/(SUM(C294:C302)+SUM(C303:C305)+SUM(C307))-1)</f>
        <v>3.6901791948620755E-2</v>
      </c>
    </row>
    <row r="281" spans="2:6" ht="15" hidden="1" customHeight="1" outlineLevel="1" x14ac:dyDescent="0.2">
      <c r="B281" s="43" t="s">
        <v>51</v>
      </c>
      <c r="C281" s="303">
        <v>319384</v>
      </c>
      <c r="D281" s="161">
        <f t="shared" si="27"/>
        <v>5.4880304391481269E-2</v>
      </c>
      <c r="E281" s="161">
        <f t="shared" si="26"/>
        <v>0.10258640926854201</v>
      </c>
      <c r="F281" s="304">
        <f>((SUM(C281:C288)+SUM(C289:C291)+SUM(C293:C294))/(SUM(C295:C302)+SUM(C303:C305)+SUM(C307:C308))-1)</f>
        <v>2.3527969429596451E-2</v>
      </c>
    </row>
    <row r="282" spans="2:6" ht="15" hidden="1" customHeight="1" outlineLevel="1" x14ac:dyDescent="0.2">
      <c r="B282" s="43" t="s">
        <v>52</v>
      </c>
      <c r="C282" s="303">
        <v>302768</v>
      </c>
      <c r="D282" s="161">
        <f t="shared" si="27"/>
        <v>-9.5747953420721746E-2</v>
      </c>
      <c r="E282" s="161">
        <f t="shared" si="26"/>
        <v>0.13462547405975034</v>
      </c>
      <c r="F282" s="304">
        <f>((SUM(C282:C288)+SUM(C289:C291)+SUM(C293:C295))/(SUM(C296:C302)+SUM(C303:C305)+SUM(C307:C309))-1)</f>
        <v>1.9959847091616689E-2</v>
      </c>
    </row>
    <row r="283" spans="2:6" ht="15" hidden="1" customHeight="1" outlineLevel="1" x14ac:dyDescent="0.2">
      <c r="B283" s="43" t="s">
        <v>53</v>
      </c>
      <c r="C283" s="303">
        <v>334827</v>
      </c>
      <c r="D283" s="161">
        <f t="shared" si="27"/>
        <v>4.038790786411417E-2</v>
      </c>
      <c r="E283" s="161">
        <f t="shared" si="26"/>
        <v>-1.0228001667223374E-2</v>
      </c>
      <c r="F283" s="304">
        <f>((SUM(C283:C288)+SUM(C289:C291)+SUM(C293:C296))/(SUM(C297:C302)+SUM(C303:C305)+SUM(C307:C310))-1)</f>
        <v>8.7142161222688586E-3</v>
      </c>
    </row>
    <row r="284" spans="2:6" ht="15" hidden="1" customHeight="1" outlineLevel="1" x14ac:dyDescent="0.2">
      <c r="B284" s="43" t="s">
        <v>54</v>
      </c>
      <c r="C284" s="303">
        <v>321829</v>
      </c>
      <c r="D284" s="161">
        <f t="shared" si="27"/>
        <v>0.31967982810443313</v>
      </c>
      <c r="E284" s="161">
        <f t="shared" si="26"/>
        <v>4.699674347637961E-2</v>
      </c>
      <c r="F284" s="304">
        <f>((SUM(C284:C288)+SUM(C289:C291)+SUM(C293:C297))/(SUM(C298:C302)+SUM(C303:C305)+SUM(C307:C311))-1)</f>
        <v>1.0730536394930157E-2</v>
      </c>
    </row>
    <row r="285" spans="2:6" ht="15" hidden="1" customHeight="1" outlineLevel="1" x14ac:dyDescent="0.2">
      <c r="B285" s="43" t="s">
        <v>55</v>
      </c>
      <c r="C285" s="303">
        <v>243869</v>
      </c>
      <c r="D285" s="161">
        <f t="shared" si="27"/>
        <v>-3.1301018077529601E-2</v>
      </c>
      <c r="E285" s="161">
        <f t="shared" si="26"/>
        <v>-1.2163855737490348E-3</v>
      </c>
      <c r="F285" s="304">
        <f>((SUM(C285:C288)+SUM(C289:C291)+SUM(C293:C298))/(SUM(C299:C302)+SUM(C303:C305)+SUM(C307:C312))-1)</f>
        <v>1.1412948336794848E-2</v>
      </c>
    </row>
    <row r="286" spans="2:6" ht="15" hidden="1" customHeight="1" outlineLevel="1" x14ac:dyDescent="0.2">
      <c r="B286" s="43" t="s">
        <v>56</v>
      </c>
      <c r="C286" s="303">
        <v>251749</v>
      </c>
      <c r="D286" s="161">
        <f>IFERROR((C286-C288)/C288,"-")</f>
        <v>-0.18231719398079127</v>
      </c>
      <c r="E286" s="161">
        <f t="shared" si="26"/>
        <v>6.420331331030904E-2</v>
      </c>
      <c r="F286" s="304">
        <f>((SUM(C286:C288)+SUM(C289:C291)+SUM(C293:C299))/(SUM(C300:C302)+SUM(C303:C305)+SUM(C307:C313))-1)</f>
        <v>1.6655965404297701E-2</v>
      </c>
    </row>
    <row r="287" spans="2:6" ht="15" customHeight="1" collapsed="1" x14ac:dyDescent="0.2">
      <c r="B287" s="30" t="s">
        <v>175</v>
      </c>
      <c r="C287" s="305">
        <f>C289+C290+C291+C293+C294+C295+C288</f>
        <v>1970922</v>
      </c>
      <c r="D287" s="306"/>
      <c r="E287" s="306">
        <f t="shared" si="26"/>
        <v>1.123951778743737E-2</v>
      </c>
      <c r="F287" s="307" t="s">
        <v>121</v>
      </c>
    </row>
    <row r="288" spans="2:6" ht="15" hidden="1" customHeight="1" outlineLevel="1" x14ac:dyDescent="0.2">
      <c r="B288" s="43" t="s">
        <v>58</v>
      </c>
      <c r="C288" s="303">
        <v>307881</v>
      </c>
      <c r="D288" s="161">
        <f>IFERROR((C288-C289)/C289,"-")</f>
        <v>5.0731018101400606E-2</v>
      </c>
      <c r="E288" s="161">
        <f t="shared" si="26"/>
        <v>5.3420148630708875E-2</v>
      </c>
      <c r="F288" s="304">
        <f>((SUM(C288)+SUM(C289:C291)+SUM(C293:C300))/(SUM(C302)+SUM(C303:C305)+SUM(C307:C314))-1)</f>
        <v>2.1339620562177197E-2</v>
      </c>
    </row>
    <row r="289" spans="2:6" ht="15" hidden="1" customHeight="1" outlineLevel="1" x14ac:dyDescent="0.2">
      <c r="B289" s="43" t="s">
        <v>59</v>
      </c>
      <c r="C289" s="303">
        <v>293016</v>
      </c>
      <c r="D289" s="161">
        <f t="shared" si="27"/>
        <v>4.1168318942543441E-2</v>
      </c>
      <c r="E289" s="161">
        <f t="shared" si="26"/>
        <v>5.0251616510631036E-2</v>
      </c>
      <c r="F289" s="304">
        <f>((SUM(C289:C291)+SUM(C293:C294)+SUM(C295:C302))/(SUM(C303:C305)+SUM(C307:C308)+SUM(C309:C316))-1)</f>
        <v>9.23318742284438E-2</v>
      </c>
    </row>
    <row r="290" spans="2:6" ht="15" hidden="1" customHeight="1" outlineLevel="1" x14ac:dyDescent="0.2">
      <c r="B290" s="43" t="s">
        <v>60</v>
      </c>
      <c r="C290" s="303">
        <v>281430</v>
      </c>
      <c r="D290" s="161">
        <f t="shared" si="27"/>
        <v>-6.7340067340067337E-3</v>
      </c>
      <c r="E290" s="161">
        <f t="shared" si="26"/>
        <v>6.2160326086956541E-2</v>
      </c>
      <c r="F290" s="304">
        <f>((SUM(C290:C291)+SUM(C293:C302)+SUM(C303))/(SUM(C304:C305)+SUM(C307:C316)+SUM(C317))-1)</f>
        <v>9.0295535925064341E-2</v>
      </c>
    </row>
    <row r="291" spans="2:6" ht="15" hidden="1" customHeight="1" outlineLevel="1" x14ac:dyDescent="0.2">
      <c r="B291" s="43" t="s">
        <v>61</v>
      </c>
      <c r="C291" s="303">
        <v>283338</v>
      </c>
      <c r="D291" s="161">
        <f>IFERROR((C291-C293)/C292,"-")</f>
        <v>7.1027054322590627E-3</v>
      </c>
      <c r="E291" s="161">
        <f t="shared" si="26"/>
        <v>3.336372588351133E-2</v>
      </c>
      <c r="F291" s="304">
        <f>((SUM(C291)+SUM(C293:C302)+SUM(C303:C304))/(SUM(C305)+SUM(C307:C316)+SUM(C317:C318))-1)</f>
        <v>9.5692039049925848E-2</v>
      </c>
    </row>
    <row r="292" spans="2:6" ht="15" customHeight="1" collapsed="1" x14ac:dyDescent="0.25">
      <c r="B292" s="145">
        <v>1993</v>
      </c>
      <c r="C292" s="312">
        <v>3528937</v>
      </c>
      <c r="D292" s="241"/>
      <c r="E292" s="241">
        <f t="shared" si="26"/>
        <v>6.6494666524827606E-2</v>
      </c>
      <c r="F292" s="313" t="s">
        <v>121</v>
      </c>
    </row>
    <row r="293" spans="2:6" ht="15" hidden="1" customHeight="1" outlineLevel="1" x14ac:dyDescent="0.2">
      <c r="B293" s="43" t="s">
        <v>49</v>
      </c>
      <c r="C293" s="303">
        <v>258273</v>
      </c>
      <c r="D293" s="161">
        <f t="shared" ref="D293:D304" si="28">IFERROR((C293-C294)/C294,"-")</f>
        <v>3.7191624306300423E-3</v>
      </c>
      <c r="E293" s="161">
        <f t="shared" si="26"/>
        <v>-6.0804963017374924E-2</v>
      </c>
      <c r="F293" s="304">
        <f>((SUM(C293:C302)+SUM(C303:C305))/(SUM(C307:C316)+SUM(C317:C319))-1)</f>
        <v>0.10826048988819648</v>
      </c>
    </row>
    <row r="294" spans="2:6" ht="15" hidden="1" customHeight="1" outlineLevel="1" x14ac:dyDescent="0.2">
      <c r="B294" s="43" t="s">
        <v>50</v>
      </c>
      <c r="C294" s="303">
        <v>257316</v>
      </c>
      <c r="D294" s="161">
        <f t="shared" si="28"/>
        <v>-0.11168648245577696</v>
      </c>
      <c r="E294" s="161">
        <f t="shared" si="26"/>
        <v>-9.5635915044969377E-2</v>
      </c>
      <c r="F294" s="304">
        <f>((SUM(C294:C302)+SUM(C303:C305)+SUM(C307))/(SUM(C308:C316)+SUM(C317:C319)+SUM(C321))-1)</f>
        <v>0.12140488748212008</v>
      </c>
    </row>
    <row r="295" spans="2:6" ht="15" hidden="1" customHeight="1" outlineLevel="1" x14ac:dyDescent="0.2">
      <c r="B295" s="43" t="s">
        <v>51</v>
      </c>
      <c r="C295" s="303">
        <v>289668</v>
      </c>
      <c r="D295" s="161">
        <f t="shared" si="28"/>
        <v>8.5533120474884206E-2</v>
      </c>
      <c r="E295" s="161">
        <f t="shared" si="26"/>
        <v>3.7935223107269822E-2</v>
      </c>
      <c r="F295" s="304">
        <f>((SUM(C295:C302)+SUM(C303:C305)+SUM(C307:C308))/(SUM(C309:C316)+SUM(C317:C319)+SUM(C321:C322))-1)</f>
        <v>0.14311155765459738</v>
      </c>
    </row>
    <row r="296" spans="2:6" ht="15" hidden="1" customHeight="1" outlineLevel="1" x14ac:dyDescent="0.2">
      <c r="B296" s="43" t="s">
        <v>52</v>
      </c>
      <c r="C296" s="303">
        <v>266844</v>
      </c>
      <c r="D296" s="161">
        <f t="shared" si="28"/>
        <v>-0.21119049800908696</v>
      </c>
      <c r="E296" s="161">
        <f t="shared" si="26"/>
        <v>-8.0545792846805853E-2</v>
      </c>
      <c r="F296" s="304">
        <f>((SUM(C296:C302)+SUM(C303:C305)+SUM(C307:C309))/(SUM(C310:C316)+SUM(C317:C319)+SUM(C321:C323))-1)</f>
        <v>0.15338611766198396</v>
      </c>
    </row>
    <row r="297" spans="2:6" ht="15" hidden="1" customHeight="1" outlineLevel="1" x14ac:dyDescent="0.2">
      <c r="B297" s="43" t="s">
        <v>53</v>
      </c>
      <c r="C297" s="303">
        <v>338287</v>
      </c>
      <c r="D297" s="161">
        <f t="shared" si="28"/>
        <v>0.10053906689699821</v>
      </c>
      <c r="E297" s="161">
        <f t="shared" si="26"/>
        <v>2.1681747345277058E-2</v>
      </c>
      <c r="F297" s="304">
        <f>((SUM(C297:C302)+SUM(C303:C305)+SUM(C307:C310))/(SUM(C311:C316)+SUM(C317:C319)+SUM(C321:C324))-1)</f>
        <v>0.17187839707317543</v>
      </c>
    </row>
    <row r="298" spans="2:6" ht="15" hidden="1" customHeight="1" outlineLevel="1" x14ac:dyDescent="0.2">
      <c r="B298" s="43" t="s">
        <v>54</v>
      </c>
      <c r="C298" s="303">
        <v>307383</v>
      </c>
      <c r="D298" s="161">
        <f t="shared" si="28"/>
        <v>0.25890992193835344</v>
      </c>
      <c r="E298" s="161">
        <f t="shared" si="26"/>
        <v>6.1702340779016263E-2</v>
      </c>
      <c r="F298" s="304">
        <f>((SUM(C298:C302)+SUM(C303:C305)+SUM(C307:C311))/(SUM(C312:C316)+SUM(C317:C319)+SUM(C321:C325))-1)</f>
        <v>0.18266197714123744</v>
      </c>
    </row>
    <row r="299" spans="2:6" ht="15" hidden="1" customHeight="1" outlineLevel="1" x14ac:dyDescent="0.2">
      <c r="B299" s="43" t="s">
        <v>55</v>
      </c>
      <c r="C299" s="303">
        <v>244166</v>
      </c>
      <c r="D299" s="161">
        <f t="shared" si="28"/>
        <v>3.214815628949827E-2</v>
      </c>
      <c r="E299" s="161">
        <f t="shared" si="26"/>
        <v>0.1242615538334737</v>
      </c>
      <c r="F299" s="304">
        <f>((SUM(C299:C302)+SUM(C303:C305)+SUM(C307:C312))/(SUM(C313:C316)+SUM(C317:C319)+SUM(C321:C326))-1)</f>
        <v>0.18869821108942531</v>
      </c>
    </row>
    <row r="300" spans="2:6" ht="15" hidden="1" customHeight="1" outlineLevel="1" x14ac:dyDescent="0.2">
      <c r="B300" s="43" t="s">
        <v>56</v>
      </c>
      <c r="C300" s="303">
        <v>236561</v>
      </c>
      <c r="D300" s="161">
        <f>IFERROR((C300-C302)/C302,"-")</f>
        <v>-0.19060246075519729</v>
      </c>
      <c r="E300" s="161">
        <f t="shared" si="26"/>
        <v>9.0992524131697117E-2</v>
      </c>
      <c r="F300" s="304">
        <f>((SUM(C300:C302)+SUM(C303:C305)+SUM(C307:C313))/(SUM(C314:C316)+SUM(C317:C319)+SUM(C321:C327))-1)</f>
        <v>0.19027450671729373</v>
      </c>
    </row>
    <row r="301" spans="2:6" ht="15" customHeight="1" collapsed="1" x14ac:dyDescent="0.2">
      <c r="B301" s="30" t="s">
        <v>176</v>
      </c>
      <c r="C301" s="305">
        <f>C303+C304+C305+C307+C308+C309+C302</f>
        <v>1949016</v>
      </c>
      <c r="D301" s="306"/>
      <c r="E301" s="306">
        <f t="shared" si="26"/>
        <v>0.20207898130656088</v>
      </c>
      <c r="F301" s="307" t="s">
        <v>121</v>
      </c>
    </row>
    <row r="302" spans="2:6" ht="15" hidden="1" customHeight="1" outlineLevel="1" x14ac:dyDescent="0.2">
      <c r="B302" s="43" t="s">
        <v>58</v>
      </c>
      <c r="C302" s="303">
        <v>292268</v>
      </c>
      <c r="D302" s="161">
        <f>IFERROR((C302-C303)/C303,"-")</f>
        <v>4.7570574488523136E-2</v>
      </c>
      <c r="E302" s="161">
        <f t="shared" si="26"/>
        <v>0.28865393009730989</v>
      </c>
      <c r="F302" s="304">
        <f>((SUM(C302)+SUM(C303:C305)+SUM(C307:C314))/(SUM(C316)+SUM(C317:C319)+SUM(C321:C328))-1)</f>
        <v>0.19716210032634285</v>
      </c>
    </row>
    <row r="303" spans="2:6" ht="15" hidden="1" customHeight="1" outlineLevel="1" x14ac:dyDescent="0.2">
      <c r="B303" s="43" t="s">
        <v>59</v>
      </c>
      <c r="C303" s="303">
        <v>278996</v>
      </c>
      <c r="D303" s="161">
        <f t="shared" si="28"/>
        <v>5.2974033816425119E-2</v>
      </c>
      <c r="E303" s="161">
        <f t="shared" si="26"/>
        <v>1.3812024201021122E-2</v>
      </c>
      <c r="F303" s="304">
        <f>((SUM(C303:C305)+SUM(C307:C308)+SUM(C309:C316))/(SUM(C317:C319)+SUM(C321:C322)+SUM(C323:C330))-1)</f>
        <v>0.1336761478297519</v>
      </c>
    </row>
    <row r="304" spans="2:6" ht="15" hidden="1" customHeight="1" outlineLevel="1" x14ac:dyDescent="0.2">
      <c r="B304" s="43" t="s">
        <v>60</v>
      </c>
      <c r="C304" s="303">
        <v>264960</v>
      </c>
      <c r="D304" s="161">
        <f t="shared" si="28"/>
        <v>-3.3662788577263944E-2</v>
      </c>
      <c r="E304" s="161">
        <f t="shared" si="26"/>
        <v>0.17207302453762474</v>
      </c>
      <c r="F304" s="304">
        <f>((SUM(C304:C305)+SUM(C307:C316)+SUM(C317))/(SUM(C318:C319)+SUM(C321:C330)+SUM(C331))-1)</f>
        <v>0.1420959662318777</v>
      </c>
    </row>
    <row r="305" spans="2:6" ht="15" hidden="1" customHeight="1" outlineLevel="1" x14ac:dyDescent="0.2">
      <c r="B305" s="43" t="s">
        <v>61</v>
      </c>
      <c r="C305" s="303">
        <v>274190</v>
      </c>
      <c r="D305" s="161">
        <f>IFERROR((C305-C307)/C306,"-")</f>
        <v>-2.4298016991687902E-4</v>
      </c>
      <c r="E305" s="161">
        <f t="shared" si="26"/>
        <v>0.29689717150695305</v>
      </c>
      <c r="F305" s="304">
        <f>((SUM(C305)+SUM(C307:C316)+SUM(C317:C318))/(SUM(C319)+SUM(C321:C330)+SUM(C331:C332))-1)</f>
        <v>0.13569266338225927</v>
      </c>
    </row>
    <row r="306" spans="2:6" ht="15" customHeight="1" collapsed="1" x14ac:dyDescent="0.25">
      <c r="B306" s="145">
        <v>1992</v>
      </c>
      <c r="C306" s="312">
        <v>3308912</v>
      </c>
      <c r="D306" s="241"/>
      <c r="E306" s="241">
        <f t="shared" si="26"/>
        <v>5.9551652675559064E-2</v>
      </c>
      <c r="F306" s="313" t="s">
        <v>121</v>
      </c>
    </row>
    <row r="307" spans="2:6" ht="15" hidden="1" customHeight="1" outlineLevel="1" x14ac:dyDescent="0.2">
      <c r="B307" s="43" t="s">
        <v>49</v>
      </c>
      <c r="C307" s="303">
        <v>274994</v>
      </c>
      <c r="D307" s="161">
        <f t="shared" ref="D307:D318" si="29">IFERROR((C307-C308)/C308,"-")</f>
        <v>-3.350472890094789E-2</v>
      </c>
      <c r="E307" s="161">
        <f t="shared" si="26"/>
        <v>0.17370835911991289</v>
      </c>
      <c r="F307" s="304">
        <f>((SUM(C307:C316)+SUM(C317:C319))/(SUM(C321:C330)+SUM(C331:C333))-1)</f>
        <v>0.12069617563555357</v>
      </c>
    </row>
    <row r="308" spans="2:6" ht="15" hidden="1" customHeight="1" outlineLevel="1" x14ac:dyDescent="0.2">
      <c r="B308" s="43" t="s">
        <v>50</v>
      </c>
      <c r="C308" s="303">
        <v>284527</v>
      </c>
      <c r="D308" s="161">
        <f t="shared" si="29"/>
        <v>1.9514047892905645E-2</v>
      </c>
      <c r="E308" s="161">
        <f t="shared" si="26"/>
        <v>0.29912699644771568</v>
      </c>
      <c r="F308" s="304">
        <f>((SUM(C308:C316)+SUM(C317:C319)+SUM(C321))/(SUM(C322:C330)+SUM(C331:C333)+SUM(C335))-1)</f>
        <v>0.11537267673573592</v>
      </c>
    </row>
    <row r="309" spans="2:6" ht="15" hidden="1" customHeight="1" outlineLevel="1" x14ac:dyDescent="0.2">
      <c r="B309" s="43" t="s">
        <v>51</v>
      </c>
      <c r="C309" s="303">
        <v>279081</v>
      </c>
      <c r="D309" s="161">
        <f t="shared" si="29"/>
        <v>-3.8381228033905312E-2</v>
      </c>
      <c r="E309" s="161">
        <f t="shared" si="26"/>
        <v>0.22090688365378308</v>
      </c>
      <c r="F309" s="304">
        <f>((SUM(C309:C316)+SUM(C317:C319)+SUM(C321:C322))/(SUM(C323:C330)+SUM(C331:C333)+SUM(C335:C336))-1)</f>
        <v>0.10688870173301623</v>
      </c>
    </row>
    <row r="310" spans="2:6" ht="15" hidden="1" customHeight="1" outlineLevel="1" x14ac:dyDescent="0.2">
      <c r="B310" s="43" t="s">
        <v>52</v>
      </c>
      <c r="C310" s="303">
        <v>290220</v>
      </c>
      <c r="D310" s="161">
        <f t="shared" si="29"/>
        <v>-0.12348840861591988</v>
      </c>
      <c r="E310" s="161">
        <f t="shared" si="26"/>
        <v>0.22056566081379447</v>
      </c>
      <c r="F310" s="304">
        <f>((SUM(C310:C316)+SUM(C317:C319)+SUM(C321:C323))/(SUM(C324:C330)+SUM(C331:C333)+SUM(C335:C337))-1)</f>
        <v>0.10029510057259672</v>
      </c>
    </row>
    <row r="311" spans="2:6" ht="15" hidden="1" customHeight="1" outlineLevel="1" x14ac:dyDescent="0.2">
      <c r="B311" s="43" t="s">
        <v>53</v>
      </c>
      <c r="C311" s="303">
        <v>331108</v>
      </c>
      <c r="D311" s="161">
        <f t="shared" si="29"/>
        <v>0.14364860337318103</v>
      </c>
      <c r="E311" s="161">
        <f t="shared" si="26"/>
        <v>0.16716369507131135</v>
      </c>
      <c r="F311" s="304">
        <f>((SUM(C311:C316)+SUM(C317:C319)+SUM(C321:C324))/(SUM(C325:C330)+SUM(C331:C333)+SUM(C335:C338))-1)</f>
        <v>9.0671527826210241E-2</v>
      </c>
    </row>
    <row r="312" spans="2:6" ht="15" hidden="1" customHeight="1" outlineLevel="1" x14ac:dyDescent="0.2">
      <c r="B312" s="43" t="s">
        <v>54</v>
      </c>
      <c r="C312" s="303">
        <v>289519</v>
      </c>
      <c r="D312" s="161">
        <f t="shared" si="29"/>
        <v>0.33308929500550238</v>
      </c>
      <c r="E312" s="161">
        <f t="shared" si="26"/>
        <v>0.15024513114715021</v>
      </c>
      <c r="F312" s="304">
        <f>((SUM(C312:C316)+SUM(C317:C319)+SUM(C321:C325))/(SUM(C326:C330)+SUM(C331:C333)+SUM(C335:C339))-1)</f>
        <v>8.4822313478223554E-2</v>
      </c>
    </row>
    <row r="313" spans="2:6" ht="15" hidden="1" customHeight="1" outlineLevel="1" x14ac:dyDescent="0.2">
      <c r="B313" s="43" t="s">
        <v>55</v>
      </c>
      <c r="C313" s="303">
        <v>217179</v>
      </c>
      <c r="D313" s="161">
        <f t="shared" si="29"/>
        <v>1.6049365634987617E-3</v>
      </c>
      <c r="E313" s="161">
        <f t="shared" si="26"/>
        <v>0.15145297513957146</v>
      </c>
      <c r="F313" s="304">
        <f>((SUM(C313:C316)+SUM(C317:C319)+SUM(C321:C326))/(SUM(C327:C330)+SUM(C331:C333)+SUM(C335:C340))-1)</f>
        <v>7.8358934144210135E-2</v>
      </c>
    </row>
    <row r="314" spans="2:6" ht="15" hidden="1" customHeight="1" outlineLevel="1" x14ac:dyDescent="0.2">
      <c r="B314" s="43" t="s">
        <v>56</v>
      </c>
      <c r="C314" s="303">
        <v>216831</v>
      </c>
      <c r="D314" s="161">
        <f>IFERROR((C314-C316)/C316,"-")</f>
        <v>-4.3959241802284825E-2</v>
      </c>
      <c r="E314" s="161">
        <f t="shared" si="26"/>
        <v>0.28871230401654646</v>
      </c>
      <c r="F314" s="304">
        <f>((SUM(C314:C316)+SUM(C317:C319)+SUM(C321:C327))/(SUM(C328:C330)+SUM(C331:C333)+SUM(C335:C341))-1)</f>
        <v>7.448894112260529E-2</v>
      </c>
    </row>
    <row r="315" spans="2:6" ht="15" customHeight="1" collapsed="1" x14ac:dyDescent="0.2">
      <c r="B315" s="30" t="s">
        <v>177</v>
      </c>
      <c r="C315" s="305">
        <f>C317+C318+C319+C321+C322+C323+C316</f>
        <v>1621371</v>
      </c>
      <c r="D315" s="306"/>
      <c r="E315" s="306">
        <f t="shared" si="26"/>
        <v>6.6903424232972686E-2</v>
      </c>
      <c r="F315" s="307" t="s">
        <v>121</v>
      </c>
    </row>
    <row r="316" spans="2:6" ht="15" hidden="1" customHeight="1" outlineLevel="1" x14ac:dyDescent="0.2">
      <c r="B316" s="43" t="s">
        <v>58</v>
      </c>
      <c r="C316" s="303">
        <v>226801</v>
      </c>
      <c r="D316" s="161">
        <f>IFERROR((C316-C317)/C317,"-")</f>
        <v>-0.17585348571013282</v>
      </c>
      <c r="E316" s="161">
        <f t="shared" si="26"/>
        <v>-2.9200892035458836E-2</v>
      </c>
      <c r="F316" s="304">
        <f>((SUM(C316)+SUM(C317:C319)+SUM(C321:C328))/(SUM(C330)+SUM(C331:C333)+SUM(C335:C342))-1)</f>
        <v>5.6578421369342546E-2</v>
      </c>
    </row>
    <row r="317" spans="2:6" ht="15" hidden="1" customHeight="1" outlineLevel="1" x14ac:dyDescent="0.2">
      <c r="B317" s="43" t="s">
        <v>59</v>
      </c>
      <c r="C317" s="303">
        <v>275195</v>
      </c>
      <c r="D317" s="161">
        <f t="shared" si="29"/>
        <v>0.21734841480839243</v>
      </c>
      <c r="E317" s="161">
        <f t="shared" si="26"/>
        <v>0.14507612481223653</v>
      </c>
      <c r="F317" s="304">
        <f>((SUM(C317:C319)+SUM(C321:C322)+SUM(C323:C330))/(SUM(C331:C333)+SUM(C335:C336)+SUM(C337:C344))-1)</f>
        <v>3.1024828201532184E-2</v>
      </c>
    </row>
    <row r="318" spans="2:6" ht="15" hidden="1" customHeight="1" outlineLevel="1" x14ac:dyDescent="0.2">
      <c r="B318" s="43" t="s">
        <v>60</v>
      </c>
      <c r="C318" s="303">
        <v>226061</v>
      </c>
      <c r="D318" s="161">
        <f t="shared" si="29"/>
        <v>6.9250780437044746E-2</v>
      </c>
      <c r="E318" s="161">
        <f t="shared" si="26"/>
        <v>4.7873992388739683E-2</v>
      </c>
      <c r="F318" s="304">
        <f>((SUM(C318:C319)+SUM(C321:C330)+SUM(C331))/(SUM(C332:C333)+SUM(C335:C344)+SUM(C345))-1)</f>
        <v>1.785822663712211E-2</v>
      </c>
    </row>
    <row r="319" spans="2:6" ht="15" hidden="1" customHeight="1" outlineLevel="1" x14ac:dyDescent="0.2">
      <c r="B319" s="43" t="s">
        <v>61</v>
      </c>
      <c r="C319" s="303">
        <v>211420</v>
      </c>
      <c r="D319" s="161">
        <f>IFERROR((C319-C321)/C320,"-")</f>
        <v>-7.3248379089420976E-3</v>
      </c>
      <c r="E319" s="161">
        <f t="shared" si="26"/>
        <v>-2.9709974062721578E-3</v>
      </c>
      <c r="F319" s="304">
        <f>((SUM(C319)+SUM(C321:C330)+SUM(C331:C332))/(SUM(C333)+SUM(C335:C344)+SUM(C345:C346))-1)</f>
        <v>1.3130860046320247E-2</v>
      </c>
    </row>
    <row r="320" spans="2:6" ht="15" customHeight="1" collapsed="1" x14ac:dyDescent="0.25">
      <c r="B320" s="145">
        <v>1991</v>
      </c>
      <c r="C320" s="312">
        <v>3122936</v>
      </c>
      <c r="D320" s="241"/>
      <c r="E320" s="241">
        <f t="shared" si="26"/>
        <v>0.15082108695307705</v>
      </c>
      <c r="F320" s="313" t="s">
        <v>121</v>
      </c>
    </row>
    <row r="321" spans="2:6" ht="15" hidden="1" customHeight="1" outlineLevel="1" x14ac:dyDescent="0.2">
      <c r="B321" s="43" t="s">
        <v>49</v>
      </c>
      <c r="C321" s="303">
        <v>234295</v>
      </c>
      <c r="D321" s="161">
        <f t="shared" ref="D321:D332" si="30">IFERROR((C321-C322)/C322,"-")</f>
        <v>6.9771795410339066E-2</v>
      </c>
      <c r="E321" s="161">
        <f t="shared" si="26"/>
        <v>7.4693478769419785E-2</v>
      </c>
      <c r="F321" s="304">
        <f>((SUM(C321:C330)+SUM(C331:C333))/(SUM(C335:C344)+SUM(C345:C347))-1)</f>
        <v>7.1532061789694179E-3</v>
      </c>
    </row>
    <row r="322" spans="2:6" ht="15" hidden="1" customHeight="1" outlineLevel="1" x14ac:dyDescent="0.2">
      <c r="B322" s="43" t="s">
        <v>50</v>
      </c>
      <c r="C322" s="303">
        <v>219014</v>
      </c>
      <c r="D322" s="161">
        <f t="shared" si="30"/>
        <v>-4.1870638930813484E-2</v>
      </c>
      <c r="E322" s="161">
        <f t="shared" si="26"/>
        <v>0.13980744210252416</v>
      </c>
      <c r="F322" s="304">
        <f>((SUM(C322:C330)+SUM(C331:C333)+SUM(C335))/(SUM(C336:C344)+SUM(C345:C347)+SUM(C349))-1)</f>
        <v>1.1516487022764643E-3</v>
      </c>
    </row>
    <row r="323" spans="2:6" ht="15" hidden="1" customHeight="1" outlineLevel="1" x14ac:dyDescent="0.2">
      <c r="B323" s="43" t="s">
        <v>51</v>
      </c>
      <c r="C323" s="303">
        <v>228585</v>
      </c>
      <c r="D323" s="161">
        <f t="shared" si="30"/>
        <v>-3.8649984228787716E-2</v>
      </c>
      <c r="E323" s="161">
        <f t="shared" si="26"/>
        <v>0.1000134743650205</v>
      </c>
      <c r="F323" s="304">
        <f>((SUM(C323:C330)+SUM(C331:C333)+SUM(C335:C336))/(SUM(C337:C344)+SUM(C345:C347)+SUM(C349:C350))-1)</f>
        <v>-8.4342774981891466E-3</v>
      </c>
    </row>
    <row r="324" spans="2:6" ht="15" hidden="1" customHeight="1" outlineLevel="1" x14ac:dyDescent="0.2">
      <c r="B324" s="43" t="s">
        <v>52</v>
      </c>
      <c r="C324" s="303">
        <v>237775</v>
      </c>
      <c r="D324" s="161">
        <f t="shared" si="30"/>
        <v>-0.16183738358607758</v>
      </c>
      <c r="E324" s="161">
        <f t="shared" si="26"/>
        <v>4.9876588999421489E-2</v>
      </c>
      <c r="F324" s="304">
        <f>((SUM(C324:C330)+SUM(C331:C333)+SUM(C335:C337))/(SUM(C338:C344)+SUM(C345:C347)+SUM(C349:C351))-1)</f>
        <v>-1.4405605943881516E-2</v>
      </c>
    </row>
    <row r="325" spans="2:6" ht="15" hidden="1" customHeight="1" outlineLevel="1" x14ac:dyDescent="0.2">
      <c r="B325" s="43" t="s">
        <v>53</v>
      </c>
      <c r="C325" s="303">
        <v>283686</v>
      </c>
      <c r="D325" s="161">
        <f t="shared" si="30"/>
        <v>0.1270709013039229</v>
      </c>
      <c r="E325" s="161">
        <f t="shared" si="26"/>
        <v>8.1153388822829964E-2</v>
      </c>
      <c r="F325" s="304">
        <f>((SUM(C325:C330)+SUM(C331:C333)+SUM(C335:C338))/(SUM(C339:C344)+SUM(C345:C347)+SUM(C349:C352))-1)</f>
        <v>-1.2452025383796972E-2</v>
      </c>
    </row>
    <row r="326" spans="2:6" ht="15" hidden="1" customHeight="1" outlineLevel="1" x14ac:dyDescent="0.2">
      <c r="B326" s="43" t="s">
        <v>54</v>
      </c>
      <c r="C326" s="303">
        <v>251702</v>
      </c>
      <c r="D326" s="161">
        <f t="shared" si="30"/>
        <v>0.33448913913675093</v>
      </c>
      <c r="E326" s="161">
        <f t="shared" si="26"/>
        <v>4.2555130308000733E-2</v>
      </c>
      <c r="F326" s="304">
        <f>((SUM(C326:C330)+SUM(C331:C333)+SUM(C335:C339))/(SUM(C340:C344)+SUM(C345:C347)+SUM(C349:C353))-1)</f>
        <v>-1.0120525056524943E-2</v>
      </c>
    </row>
    <row r="327" spans="2:6" ht="15" hidden="1" customHeight="1" outlineLevel="1" x14ac:dyDescent="0.2">
      <c r="B327" s="43" t="s">
        <v>55</v>
      </c>
      <c r="C327" s="303">
        <v>188613</v>
      </c>
      <c r="D327" s="161">
        <f t="shared" si="30"/>
        <v>0.12100158094309793</v>
      </c>
      <c r="E327" s="161">
        <f t="shared" si="26"/>
        <v>6.6272824919441531E-2</v>
      </c>
      <c r="F327" s="304">
        <f>((SUM(C327:C330)+SUM(C331:C333)+SUM(C335:C340))/(SUM(C341:C344)+SUM(C345:C347)+SUM(C349:C354))-1)</f>
        <v>-7.6121605063711462E-3</v>
      </c>
    </row>
    <row r="328" spans="2:6" ht="15" hidden="1" customHeight="1" outlineLevel="1" x14ac:dyDescent="0.2">
      <c r="B328" s="43" t="s">
        <v>56</v>
      </c>
      <c r="C328" s="303">
        <v>168254</v>
      </c>
      <c r="D328" s="161">
        <f>IFERROR((C328-C330)/C330,"-")</f>
        <v>-0.27980549860244924</v>
      </c>
      <c r="E328" s="161">
        <f t="shared" si="26"/>
        <v>-5.0378146517665701E-2</v>
      </c>
      <c r="F328" s="304">
        <f>((SUM(C328:C330)+SUM(C331:C333)+SUM(C335:C341))/(SUM(C342:C344)+SUM(C345:C347)+SUM(C349:C355))-1)</f>
        <v>-7.987997993236684E-3</v>
      </c>
    </row>
    <row r="329" spans="2:6" ht="15" customHeight="1" collapsed="1" x14ac:dyDescent="0.2">
      <c r="B329" s="30" t="s">
        <v>178</v>
      </c>
      <c r="C329" s="305">
        <f>C331+C332+C333+C335+C336+C337+C330</f>
        <v>1519698</v>
      </c>
      <c r="D329" s="306"/>
      <c r="E329" s="306">
        <f t="shared" si="26"/>
        <v>-3.3884954790181054E-2</v>
      </c>
      <c r="F329" s="307" t="s">
        <v>121</v>
      </c>
    </row>
    <row r="330" spans="2:6" ht="15" hidden="1" customHeight="1" outlineLevel="1" x14ac:dyDescent="0.2">
      <c r="B330" s="43" t="s">
        <v>58</v>
      </c>
      <c r="C330" s="303">
        <v>233623</v>
      </c>
      <c r="D330" s="161">
        <f>IFERROR((C330-C331)/C331,"-")</f>
        <v>-2.7903415734264279E-2</v>
      </c>
      <c r="E330" s="161">
        <f t="shared" si="26"/>
        <v>0.13547023086269738</v>
      </c>
      <c r="F330" s="304">
        <f>((SUM(C330)+SUM(C331:C333)+SUM(C335:C342))/(SUM(C344)+SUM(C345:C347)+SUM(C349:C356))-1)</f>
        <v>1.4519251410024747E-2</v>
      </c>
    </row>
    <row r="331" spans="2:6" ht="15" hidden="1" customHeight="1" outlineLevel="1" x14ac:dyDescent="0.2">
      <c r="B331" s="43" t="s">
        <v>59</v>
      </c>
      <c r="C331" s="303">
        <v>240329</v>
      </c>
      <c r="D331" s="161">
        <f t="shared" si="30"/>
        <v>0.11401130100633654</v>
      </c>
      <c r="E331" s="161">
        <f t="shared" si="26"/>
        <v>-7.4757360046506793E-2</v>
      </c>
      <c r="F331" s="304">
        <f>((SUM(C331:C333)+SUM(C335:C336)+SUM(C337:C344))/(SUM(C345:C347)+SUM(C349:C350)+SUM(C351:C358))-1)</f>
        <v>3.5600383171789929E-2</v>
      </c>
    </row>
    <row r="332" spans="2:6" ht="15" hidden="1" customHeight="1" outlineLevel="1" x14ac:dyDescent="0.2">
      <c r="B332" s="43" t="s">
        <v>60</v>
      </c>
      <c r="C332" s="303">
        <v>215733</v>
      </c>
      <c r="D332" s="161">
        <f t="shared" si="30"/>
        <v>1.7368545154444706E-2</v>
      </c>
      <c r="E332" s="161">
        <f t="shared" si="26"/>
        <v>-4.114405084670425E-2</v>
      </c>
      <c r="F332" s="304">
        <f>((SUM(C332:C333)+SUM(C335:C344)+SUM(C345))/(SUM(C346:C347)+SUM(C349:C358)+SUM(C359))-1)</f>
        <v>4.7929197720132821E-2</v>
      </c>
    </row>
    <row r="333" spans="2:6" ht="15" hidden="1" customHeight="1" outlineLevel="1" x14ac:dyDescent="0.2">
      <c r="B333" s="43" t="s">
        <v>61</v>
      </c>
      <c r="C333" s="303">
        <v>212050</v>
      </c>
      <c r="D333" s="161">
        <f>IFERROR((C333-C335)/C334,"-")</f>
        <v>-2.196665093145454E-3</v>
      </c>
      <c r="E333" s="161">
        <f t="shared" ref="E333:E396" si="31">C333/C347-1</f>
        <v>-0.10705262094057399</v>
      </c>
      <c r="F333" s="304">
        <f>((SUM(C333)+SUM(C335:C344)+SUM(C345:C346))/(SUM(C347)+SUM(C349:C358)+SUM(C359:C360))-1)</f>
        <v>5.2856953851000199E-2</v>
      </c>
    </row>
    <row r="334" spans="2:6" ht="15" customHeight="1" collapsed="1" x14ac:dyDescent="0.25">
      <c r="B334" s="145">
        <v>1990</v>
      </c>
      <c r="C334" s="312">
        <v>2713659</v>
      </c>
      <c r="D334" s="241"/>
      <c r="E334" s="241">
        <f t="shared" si="31"/>
        <v>3.1695352339341953E-2</v>
      </c>
      <c r="F334" s="313" t="s">
        <v>121</v>
      </c>
    </row>
    <row r="335" spans="2:6" ht="15" hidden="1" customHeight="1" outlineLevel="1" x14ac:dyDescent="0.2">
      <c r="B335" s="43" t="s">
        <v>49</v>
      </c>
      <c r="C335" s="303">
        <v>218011</v>
      </c>
      <c r="D335" s="161">
        <f t="shared" ref="D335:D346" si="32">IFERROR((C335-C336)/C336,"-")</f>
        <v>0.13458756180067655</v>
      </c>
      <c r="E335" s="161">
        <f t="shared" si="31"/>
        <v>-3.9357900441961191E-2</v>
      </c>
      <c r="F335" s="304">
        <f>((SUM(C335:C344)+SUM(C345:C347))/(SUM(C349:C358)+SUM(C359:C361))-1)</f>
        <v>6.0805742845922994E-2</v>
      </c>
    </row>
    <row r="336" spans="2:6" ht="15" hidden="1" customHeight="1" outlineLevel="1" x14ac:dyDescent="0.2">
      <c r="B336" s="43" t="s">
        <v>50</v>
      </c>
      <c r="C336" s="303">
        <v>192150</v>
      </c>
      <c r="D336" s="161">
        <f t="shared" si="32"/>
        <v>-7.5321700464865596E-2</v>
      </c>
      <c r="E336" s="161">
        <f t="shared" si="31"/>
        <v>-6.6231248086539463E-2</v>
      </c>
      <c r="F336" s="304">
        <f>((SUM(C336:C344)+SUM(C345:C347)+SUM(C349))/(SUM(C350:C358)+SUM(C359:C361)+SUM(C363))-1)</f>
        <v>6.9755995727296627E-2</v>
      </c>
    </row>
    <row r="337" spans="2:6" ht="15" hidden="1" customHeight="1" outlineLevel="1" x14ac:dyDescent="0.2">
      <c r="B337" s="43" t="s">
        <v>51</v>
      </c>
      <c r="C337" s="303">
        <v>207802</v>
      </c>
      <c r="D337" s="161">
        <f t="shared" si="32"/>
        <v>-8.2466807077035839E-2</v>
      </c>
      <c r="E337" s="161">
        <f t="shared" si="31"/>
        <v>-2.1269981819723283E-2</v>
      </c>
      <c r="F337" s="304">
        <f>((SUM(C337:C344)+SUM(C345:C347)+SUM(C349:C350))/(SUM(C351:C358)+SUM(C359:C361)+SUM(C363:C364))-1)</f>
        <v>7.4297703321695163E-2</v>
      </c>
    </row>
    <row r="338" spans="2:6" ht="15" hidden="1" customHeight="1" outlineLevel="1" x14ac:dyDescent="0.2">
      <c r="B338" s="43" t="s">
        <v>52</v>
      </c>
      <c r="C338" s="303">
        <v>226479</v>
      </c>
      <c r="D338" s="161">
        <f t="shared" si="32"/>
        <v>-0.13686773987011799</v>
      </c>
      <c r="E338" s="161">
        <f t="shared" si="31"/>
        <v>9.58378493458234E-2</v>
      </c>
      <c r="F338" s="304">
        <f>((SUM(C338:C344)+SUM(C345:C347)+SUM(C349:C351))/(SUM(C352:C358)+SUM(C359:C361)+SUM(C363:C365))-1)</f>
        <v>8.1590070483896771E-2</v>
      </c>
    </row>
    <row r="339" spans="2:6" ht="15" hidden="1" customHeight="1" outlineLevel="1" x14ac:dyDescent="0.2">
      <c r="B339" s="43" t="s">
        <v>53</v>
      </c>
      <c r="C339" s="303">
        <v>262392</v>
      </c>
      <c r="D339" s="161">
        <f t="shared" si="32"/>
        <v>8.6833341617376603E-2</v>
      </c>
      <c r="E339" s="161">
        <f t="shared" si="31"/>
        <v>0.13607807311127762</v>
      </c>
      <c r="F339" s="304">
        <f>((SUM(C339:C344)+SUM(C345:C347)+SUM(C349:C352))/(SUM(C353:C358)+SUM(C359:C361)+SUM(C363:C366))-1)</f>
        <v>8.4613874719802418E-2</v>
      </c>
    </row>
    <row r="340" spans="2:6" ht="15" hidden="1" customHeight="1" outlineLevel="1" x14ac:dyDescent="0.2">
      <c r="B340" s="43" t="s">
        <v>54</v>
      </c>
      <c r="C340" s="303">
        <v>241428</v>
      </c>
      <c r="D340" s="161">
        <f t="shared" si="32"/>
        <v>0.364848210752445</v>
      </c>
      <c r="E340" s="161">
        <f t="shared" si="31"/>
        <v>9.4851980844579797E-2</v>
      </c>
      <c r="F340" s="304">
        <f>((SUM(C340:C344)+SUM(C345:C347)+SUM(C349:C353))/(SUM(C354:C358)+SUM(C359:C361)+SUM(C363:C367))-1)</f>
        <v>8.6411880434488664E-2</v>
      </c>
    </row>
    <row r="341" spans="2:6" ht="15" hidden="1" customHeight="1" outlineLevel="1" x14ac:dyDescent="0.2">
      <c r="B341" s="43" t="s">
        <v>55</v>
      </c>
      <c r="C341" s="303">
        <v>176890</v>
      </c>
      <c r="D341" s="161">
        <f t="shared" si="32"/>
        <v>-1.6367535839259511E-3</v>
      </c>
      <c r="E341" s="161">
        <f t="shared" si="31"/>
        <v>6.1458883394940322E-2</v>
      </c>
      <c r="F341" s="304">
        <f>((SUM(C341:C344)+SUM(C345:C347)+SUM(C349:C354))/(SUM(C355:C358)+SUM(C359:C361)+SUM(C363:C368))-1)</f>
        <v>8.6413479400230475E-2</v>
      </c>
    </row>
    <row r="342" spans="2:6" ht="15" hidden="1" customHeight="1" outlineLevel="1" x14ac:dyDescent="0.2">
      <c r="B342" s="43" t="s">
        <v>56</v>
      </c>
      <c r="C342" s="303">
        <v>177180</v>
      </c>
      <c r="D342" s="161">
        <f>IFERROR((C342-C344)/C344,"-")</f>
        <v>-0.13885783718104497</v>
      </c>
      <c r="E342" s="161">
        <f t="shared" si="31"/>
        <v>4.8371349960060428E-2</v>
      </c>
      <c r="F342" s="304">
        <f>((SUM(C342:C344)+SUM(C345:C347)+SUM(C349:C355))/(SUM(C356:C358)+SUM(C359:C361)+SUM(C363:C369))-1)</f>
        <v>8.7609794110559802E-2</v>
      </c>
    </row>
    <row r="343" spans="2:6" ht="15" customHeight="1" collapsed="1" x14ac:dyDescent="0.2">
      <c r="B343" s="30" t="s">
        <v>179</v>
      </c>
      <c r="C343" s="305">
        <f>C345+C346+C347+C349+C350+C351+C344</f>
        <v>1572999</v>
      </c>
      <c r="D343" s="306"/>
      <c r="E343" s="306">
        <f t="shared" si="31"/>
        <v>7.8339014097252191E-2</v>
      </c>
      <c r="F343" s="307" t="s">
        <v>121</v>
      </c>
    </row>
    <row r="344" spans="2:6" ht="15" hidden="1" customHeight="1" outlineLevel="1" x14ac:dyDescent="0.2">
      <c r="B344" s="43" t="s">
        <v>58</v>
      </c>
      <c r="C344" s="303">
        <v>205750</v>
      </c>
      <c r="D344" s="161">
        <f>IFERROR((C344-C345)/C345,"-")</f>
        <v>-0.20788305543471147</v>
      </c>
      <c r="E344" s="161">
        <f t="shared" si="31"/>
        <v>0.10153384907781682</v>
      </c>
      <c r="F344" s="304">
        <f>((SUM(C344)+SUM(C345:C347)+SUM(C349:C356))/(SUM(C358)+SUM(C359:C361)+SUM(C363:C370))-1)</f>
        <v>9.2007217086507609E-2</v>
      </c>
    </row>
    <row r="345" spans="2:6" ht="15" hidden="1" customHeight="1" outlineLevel="1" x14ac:dyDescent="0.2">
      <c r="B345" s="43" t="s">
        <v>59</v>
      </c>
      <c r="C345" s="303">
        <v>259747</v>
      </c>
      <c r="D345" s="161">
        <f t="shared" si="32"/>
        <v>0.15448242144095292</v>
      </c>
      <c r="E345" s="161">
        <f t="shared" si="31"/>
        <v>0.12376481785930604</v>
      </c>
      <c r="F345" s="304">
        <f>((SUM(C345:C347)+SUM(C349:C350)+SUM(C351:C358))/(SUM(C359:C361)+SUM(C363:C364)+SUM(C365:C372))-1)</f>
        <v>0.11086933798247522</v>
      </c>
    </row>
    <row r="346" spans="2:6" ht="15" hidden="1" customHeight="1" outlineLevel="1" x14ac:dyDescent="0.2">
      <c r="B346" s="43" t="s">
        <v>60</v>
      </c>
      <c r="C346" s="303">
        <v>224990</v>
      </c>
      <c r="D346" s="161">
        <f t="shared" si="32"/>
        <v>-5.2561986255221668E-2</v>
      </c>
      <c r="E346" s="161">
        <f t="shared" si="31"/>
        <v>4.5667490844193193E-2</v>
      </c>
      <c r="F346" s="304">
        <f>((SUM(C346:C347)+SUM(C349:C358)+SUM(C359))/(SUM(C360:C361)+SUM(C363:C372)+SUM(C373))-1)</f>
        <v>0.11585231072353452</v>
      </c>
    </row>
    <row r="347" spans="2:6" ht="15" hidden="1" customHeight="1" outlineLevel="1" x14ac:dyDescent="0.2">
      <c r="B347" s="43" t="s">
        <v>61</v>
      </c>
      <c r="C347" s="303">
        <v>237472</v>
      </c>
      <c r="D347" s="161">
        <f>IFERROR((C347-C349)/C348,"-")</f>
        <v>4.0029791380497446E-3</v>
      </c>
      <c r="E347" s="161">
        <f t="shared" si="31"/>
        <v>2.4898253367457546E-2</v>
      </c>
      <c r="F347" s="304">
        <f>((SUM(C347)+SUM(C349:C358)+SUM(C359:C360))/(SUM(C361)+SUM(C363:C372)+SUM(C373:C374))-1)</f>
        <v>0.12383902419406456</v>
      </c>
    </row>
    <row r="348" spans="2:6" ht="15" customHeight="1" collapsed="1" x14ac:dyDescent="0.25">
      <c r="B348" s="145">
        <v>1989</v>
      </c>
      <c r="C348" s="312">
        <v>2630291</v>
      </c>
      <c r="D348" s="241"/>
      <c r="E348" s="241">
        <f t="shared" si="31"/>
        <v>5.0590102698799155E-2</v>
      </c>
      <c r="F348" s="313" t="s">
        <v>121</v>
      </c>
    </row>
    <row r="349" spans="2:6" ht="15" hidden="1" customHeight="1" outlineLevel="1" x14ac:dyDescent="0.2">
      <c r="B349" s="43" t="s">
        <v>49</v>
      </c>
      <c r="C349" s="303">
        <v>226943</v>
      </c>
      <c r="D349" s="161">
        <f t="shared" ref="D349:D360" si="33">IFERROR((C349-C350)/C350,"-")</f>
        <v>0.10284820122558667</v>
      </c>
      <c r="E349" s="161">
        <f t="shared" si="31"/>
        <v>0.12269653360772925</v>
      </c>
      <c r="F349" s="304">
        <f>((SUM(C349:C358)+SUM(C359:C361))/(SUM(C363:C372)+SUM(C373:C375))-1)</f>
        <v>0.13469042945119081</v>
      </c>
    </row>
    <row r="350" spans="2:6" ht="15" hidden="1" customHeight="1" outlineLevel="1" x14ac:dyDescent="0.2">
      <c r="B350" s="43" t="s">
        <v>50</v>
      </c>
      <c r="C350" s="303">
        <v>205779</v>
      </c>
      <c r="D350" s="161">
        <f t="shared" si="33"/>
        <v>-3.0798142409027968E-2</v>
      </c>
      <c r="E350" s="161">
        <f t="shared" si="31"/>
        <v>1.9621542074829357E-2</v>
      </c>
      <c r="F350" s="304">
        <f>((SUM(C350:C358)+SUM(C359:C361)+SUM(C363))/(SUM(C364:C372)+SUM(C373:C375)+SUM(C377))-1)</f>
        <v>0.13834512474067773</v>
      </c>
    </row>
    <row r="351" spans="2:6" ht="15" hidden="1" customHeight="1" outlineLevel="1" x14ac:dyDescent="0.2">
      <c r="B351" s="43" t="s">
        <v>51</v>
      </c>
      <c r="C351" s="303">
        <v>212318</v>
      </c>
      <c r="D351" s="161">
        <f t="shared" si="33"/>
        <v>2.7318649841294416E-2</v>
      </c>
      <c r="E351" s="161">
        <f t="shared" si="31"/>
        <v>0.1176278609479291</v>
      </c>
      <c r="F351" s="304">
        <f>((SUM(C351:C358)+SUM(C359:C361)+SUM(C363:C364))/(SUM(C365:C372)+SUM(C373:C375)+SUM(C377:C378))-1)</f>
        <v>0.14694647195916288</v>
      </c>
    </row>
    <row r="352" spans="2:6" ht="15" hidden="1" customHeight="1" outlineLevel="1" x14ac:dyDescent="0.2">
      <c r="B352" s="43" t="s">
        <v>52</v>
      </c>
      <c r="C352" s="303">
        <v>206672</v>
      </c>
      <c r="D352" s="161">
        <f t="shared" si="33"/>
        <v>-0.10517268999796504</v>
      </c>
      <c r="E352" s="161">
        <f t="shared" si="31"/>
        <v>0.16430993881896949</v>
      </c>
      <c r="F352" s="304">
        <f>((SUM(C352:C358)+SUM(C359:C361)+SUM(C363:C365))/(SUM(C366:C372)+SUM(C373:C375)+SUM(C377:C379))-1)</f>
        <v>0.14911081032882589</v>
      </c>
    </row>
    <row r="353" spans="2:6" ht="15" hidden="1" customHeight="1" outlineLevel="1" x14ac:dyDescent="0.2">
      <c r="B353" s="43" t="s">
        <v>53</v>
      </c>
      <c r="C353" s="303">
        <v>230963</v>
      </c>
      <c r="D353" s="161">
        <f t="shared" si="33"/>
        <v>4.7394246118125094E-2</v>
      </c>
      <c r="E353" s="161">
        <f t="shared" si="31"/>
        <v>0.18073810509741373</v>
      </c>
      <c r="F353" s="304">
        <f>((SUM(C353:C358)+SUM(C359:C361)+SUM(C363:C366))/(SUM(C367:C372)+SUM(C373:C375)+SUM(C377:C380))-1)</f>
        <v>0.14642510151347365</v>
      </c>
    </row>
    <row r="354" spans="2:6" ht="15" hidden="1" customHeight="1" outlineLevel="1" x14ac:dyDescent="0.2">
      <c r="B354" s="43" t="s">
        <v>54</v>
      </c>
      <c r="C354" s="303">
        <v>220512</v>
      </c>
      <c r="D354" s="161">
        <f t="shared" si="33"/>
        <v>0.3232202006624742</v>
      </c>
      <c r="E354" s="161">
        <f t="shared" si="31"/>
        <v>9.5690023552326808E-2</v>
      </c>
      <c r="F354" s="304">
        <f>((SUM(C354:C358)+SUM(C359:C361)+SUM(C363:C367))/(SUM(C368:C372)+SUM(C373:C375)+SUM(C377:C381))-1)</f>
        <v>0.14467249250048142</v>
      </c>
    </row>
    <row r="355" spans="2:6" ht="15" hidden="1" customHeight="1" outlineLevel="1" x14ac:dyDescent="0.2">
      <c r="B355" s="43" t="s">
        <v>55</v>
      </c>
      <c r="C355" s="303">
        <v>166648</v>
      </c>
      <c r="D355" s="161">
        <f t="shared" si="33"/>
        <v>-1.3946332948729328E-2</v>
      </c>
      <c r="E355" s="161">
        <f t="shared" si="31"/>
        <v>8.9053136497604823E-2</v>
      </c>
      <c r="F355" s="304">
        <f>((SUM(C355:C358)+SUM(C359:C361)+SUM(C363:C368))/(SUM(C369:C372)+SUM(C373:C375)+SUM(C377:C382))-1)</f>
        <v>0.15410837155012369</v>
      </c>
    </row>
    <row r="356" spans="2:6" ht="15" hidden="1" customHeight="1" outlineLevel="1" x14ac:dyDescent="0.2">
      <c r="B356" s="43" t="s">
        <v>56</v>
      </c>
      <c r="C356" s="303">
        <v>169005</v>
      </c>
      <c r="D356" s="161">
        <f>IFERROR((C356-C358)/C358,"-")</f>
        <v>-9.5189656557004038E-2</v>
      </c>
      <c r="E356" s="161">
        <f t="shared" si="31"/>
        <v>2.7892153583223278E-2</v>
      </c>
      <c r="F356" s="304">
        <f>((SUM(C356:C358)+SUM(C359:C361)+SUM(C363:C369))/(SUM(C370:C372)+SUM(C373:C375)+SUM(C377:C383))-1)</f>
        <v>0.15674686582700503</v>
      </c>
    </row>
    <row r="357" spans="2:6" ht="15" customHeight="1" collapsed="1" x14ac:dyDescent="0.2">
      <c r="B357" s="30" t="s">
        <v>180</v>
      </c>
      <c r="C357" s="305">
        <f>C359+C360+C361+C363+C364+C365+C358</f>
        <v>1458724</v>
      </c>
      <c r="D357" s="306"/>
      <c r="E357" s="306">
        <f t="shared" si="31"/>
        <v>0.16144699567022358</v>
      </c>
      <c r="F357" s="307" t="s">
        <v>121</v>
      </c>
    </row>
    <row r="358" spans="2:6" ht="15" hidden="1" customHeight="1" outlineLevel="1" x14ac:dyDescent="0.2">
      <c r="B358" s="43" t="s">
        <v>58</v>
      </c>
      <c r="C358" s="303">
        <v>186785</v>
      </c>
      <c r="D358" s="161">
        <f>IFERROR((C358-C359)/C359,"-")</f>
        <v>-0.19189668599117418</v>
      </c>
      <c r="E358" s="161">
        <f t="shared" si="31"/>
        <v>-1.0696045137310595E-3</v>
      </c>
      <c r="F358" s="304">
        <f>((SUM(C358)+SUM(C359:C361)+SUM(C363:C370))/(SUM(C372)+SUM(C373:C375)+SUM(C377:C384))-1)</f>
        <v>0.16517087693678123</v>
      </c>
    </row>
    <row r="359" spans="2:6" ht="15" hidden="1" customHeight="1" outlineLevel="1" x14ac:dyDescent="0.2">
      <c r="B359" s="43" t="s">
        <v>59</v>
      </c>
      <c r="C359" s="303">
        <v>231140</v>
      </c>
      <c r="D359" s="161">
        <f t="shared" si="33"/>
        <v>7.4250339276087082E-2</v>
      </c>
      <c r="E359" s="161">
        <f t="shared" si="31"/>
        <v>0.22039947834442986</v>
      </c>
      <c r="F359" s="304">
        <f>((SUM(C359:C361)+SUM(C363:C364)+SUM(C365:C372))/(SUM(C373:C375)+SUM(C377:C378)+SUM(C379:C386))-1)</f>
        <v>0.18098698083799403</v>
      </c>
    </row>
    <row r="360" spans="2:6" ht="15" hidden="1" customHeight="1" outlineLevel="1" x14ac:dyDescent="0.2">
      <c r="B360" s="43" t="s">
        <v>60</v>
      </c>
      <c r="C360" s="303">
        <v>215164</v>
      </c>
      <c r="D360" s="161">
        <f t="shared" si="33"/>
        <v>-7.1380172030573619E-2</v>
      </c>
      <c r="E360" s="161">
        <f t="shared" si="31"/>
        <v>0.18818682835779676</v>
      </c>
      <c r="F360" s="304">
        <f>((SUM(C360:C361)+SUM(C363:C372)+SUM(C373))/(SUM(C374:C375)+SUM(C377:C386)+SUM(C387))-1)</f>
        <v>0.17188984917064065</v>
      </c>
    </row>
    <row r="361" spans="2:6" ht="15" hidden="1" customHeight="1" outlineLevel="1" x14ac:dyDescent="0.2">
      <c r="B361" s="43" t="s">
        <v>61</v>
      </c>
      <c r="C361" s="303">
        <v>231703</v>
      </c>
      <c r="D361" s="161">
        <f>IFERROR((C361-C363)/C362,"-")</f>
        <v>1.180764585210606E-2</v>
      </c>
      <c r="E361" s="161">
        <f t="shared" si="31"/>
        <v>0.2014550017630099</v>
      </c>
      <c r="F361" s="304">
        <f>((SUM(C361)+SUM(C363:C372)+SUM(C373:C374))/(SUM(C375)+SUM(C377:C386)+SUM(C387:C388))-1)</f>
        <v>0.17338355379557968</v>
      </c>
    </row>
    <row r="362" spans="2:6" ht="15" customHeight="1" collapsed="1" x14ac:dyDescent="0.25">
      <c r="B362" s="145">
        <v>1988</v>
      </c>
      <c r="C362" s="312">
        <v>2503632</v>
      </c>
      <c r="D362" s="241"/>
      <c r="E362" s="241">
        <f t="shared" si="31"/>
        <v>0.11966176235800363</v>
      </c>
      <c r="F362" s="313" t="s">
        <v>121</v>
      </c>
    </row>
    <row r="363" spans="2:6" ht="15" hidden="1" customHeight="1" outlineLevel="1" x14ac:dyDescent="0.2">
      <c r="B363" s="43" t="s">
        <v>49</v>
      </c>
      <c r="C363" s="303">
        <v>202141</v>
      </c>
      <c r="D363" s="161">
        <f t="shared" ref="D363:D374" si="34">IFERROR((C363-C364)/C364,"-")</f>
        <v>1.5954890272967361E-3</v>
      </c>
      <c r="E363" s="161">
        <f t="shared" si="31"/>
        <v>0.19509642785351944</v>
      </c>
      <c r="F363" s="304">
        <f>((SUM(C363:C372)+SUM(C373:C375))/(SUM(C377:C386)+SUM(C387:C389))-1)</f>
        <v>0.17294834011056293</v>
      </c>
    </row>
    <row r="364" spans="2:6" ht="15" hidden="1" customHeight="1" outlineLevel="1" x14ac:dyDescent="0.2">
      <c r="B364" s="43" t="s">
        <v>50</v>
      </c>
      <c r="C364" s="303">
        <v>201819</v>
      </c>
      <c r="D364" s="161">
        <f t="shared" si="34"/>
        <v>6.2361821742151477E-2</v>
      </c>
      <c r="E364" s="161">
        <f t="shared" si="31"/>
        <v>0.17046733091297139</v>
      </c>
      <c r="F364" s="304">
        <f>((SUM(C364:C372)+SUM(C373:C375)+SUM(C377))/(SUM(C378:C386)+SUM(C387:C389)+SUM(C391))-1)</f>
        <v>0.16429864206178535</v>
      </c>
    </row>
    <row r="365" spans="2:6" ht="15" hidden="1" customHeight="1" outlineLevel="1" x14ac:dyDescent="0.2">
      <c r="B365" s="43" t="s">
        <v>51</v>
      </c>
      <c r="C365" s="303">
        <v>189972</v>
      </c>
      <c r="D365" s="161">
        <f t="shared" si="34"/>
        <v>7.02286119905806E-2</v>
      </c>
      <c r="E365" s="161">
        <f t="shared" si="31"/>
        <v>0.15789986956468738</v>
      </c>
      <c r="F365" s="304">
        <f>((SUM(C365:C372)+SUM(C373:C375)+SUM(C377:C378))/(SUM(C379:C386)+SUM(C387:C389)+SUM(C391:C392))-1)</f>
        <v>0.16415231909019123</v>
      </c>
    </row>
    <row r="366" spans="2:6" ht="15" hidden="1" customHeight="1" outlineLevel="1" x14ac:dyDescent="0.2">
      <c r="B366" s="43" t="s">
        <v>52</v>
      </c>
      <c r="C366" s="303">
        <v>177506</v>
      </c>
      <c r="D366" s="161">
        <f t="shared" si="34"/>
        <v>-9.2546866452975066E-2</v>
      </c>
      <c r="E366" s="161">
        <f t="shared" si="31"/>
        <v>0.10914214660176591</v>
      </c>
      <c r="F366" s="304">
        <f>((SUM(C366:C372)+SUM(C373:C375)+SUM(C377:C379))/(SUM(C380:C386)+SUM(C387:C389)+SUM(C391:C393))-1)</f>
        <v>0.16244981737023378</v>
      </c>
    </row>
    <row r="367" spans="2:6" ht="15" hidden="1" customHeight="1" outlineLevel="1" x14ac:dyDescent="0.2">
      <c r="B367" s="43" t="s">
        <v>53</v>
      </c>
      <c r="C367" s="303">
        <v>195609</v>
      </c>
      <c r="D367" s="161">
        <f t="shared" si="34"/>
        <v>-2.8049131942719151E-2</v>
      </c>
      <c r="E367" s="161">
        <f t="shared" si="31"/>
        <v>0.15126421357440489</v>
      </c>
      <c r="F367" s="304">
        <f>((SUM(C367:C372)+SUM(C373:C375)+SUM(C377:C380))/(SUM(C381:C386)+SUM(C387:C389)+SUM(C391:C394))-1)</f>
        <v>0.16778597091165426</v>
      </c>
    </row>
    <row r="368" spans="2:6" ht="15" hidden="1" customHeight="1" outlineLevel="1" x14ac:dyDescent="0.2">
      <c r="B368" s="43" t="s">
        <v>54</v>
      </c>
      <c r="C368" s="303">
        <v>201254</v>
      </c>
      <c r="D368" s="161">
        <f t="shared" si="34"/>
        <v>0.31520510256762146</v>
      </c>
      <c r="E368" s="161">
        <f t="shared" si="31"/>
        <v>0.281121890357243</v>
      </c>
      <c r="F368" s="304">
        <f>((SUM(C368:C372)+SUM(C373:C375)+SUM(C377:C381))/(SUM(C382:C386)+SUM(C387:C389)+SUM(C391:C395))-1)</f>
        <v>0.16861264524421049</v>
      </c>
    </row>
    <row r="369" spans="2:6" ht="15" hidden="1" customHeight="1" outlineLevel="1" x14ac:dyDescent="0.2">
      <c r="B369" s="43" t="s">
        <v>55</v>
      </c>
      <c r="C369" s="303">
        <v>153021</v>
      </c>
      <c r="D369" s="161">
        <f t="shared" si="34"/>
        <v>-6.9322888473959829E-2</v>
      </c>
      <c r="E369" s="161">
        <f t="shared" si="31"/>
        <v>0.1447155809569407</v>
      </c>
      <c r="F369" s="304">
        <f>((SUM(C369:C372)+SUM(C373:C375)+SUM(C377:C382))/(SUM(C383:C386)+SUM(C387:C389)+SUM(C391:C396))-1)</f>
        <v>0.16566586691730012</v>
      </c>
    </row>
    <row r="370" spans="2:6" ht="15" hidden="1" customHeight="1" outlineLevel="1" x14ac:dyDescent="0.2">
      <c r="B370" s="43" t="s">
        <v>56</v>
      </c>
      <c r="C370" s="303">
        <v>164419</v>
      </c>
      <c r="D370" s="161">
        <f>IFERROR((C370-C372)/C372,"-")</f>
        <v>-0.12068347728427414</v>
      </c>
      <c r="E370" s="161">
        <f t="shared" si="31"/>
        <v>0.16891084885539609</v>
      </c>
      <c r="F370" s="304">
        <f>((SUM(C370:C372)+SUM(C373:C375)+SUM(C377:C383))/(SUM(C384:C386)+SUM(C387:C389)+SUM(C391:C397))-1)</f>
        <v>0.17241291024594751</v>
      </c>
    </row>
    <row r="371" spans="2:6" ht="15" customHeight="1" collapsed="1" x14ac:dyDescent="0.2">
      <c r="B371" s="30" t="s">
        <v>181</v>
      </c>
      <c r="C371" s="305">
        <f>C373+C374+C375+C377+C378+C379+C372</f>
        <v>1255954</v>
      </c>
      <c r="D371" s="306"/>
      <c r="E371" s="306">
        <f t="shared" si="31"/>
        <v>0.15933501947680329</v>
      </c>
      <c r="F371" s="307" t="s">
        <v>121</v>
      </c>
    </row>
    <row r="372" spans="2:6" ht="15" hidden="1" customHeight="1" outlineLevel="1" x14ac:dyDescent="0.2">
      <c r="B372" s="43" t="s">
        <v>58</v>
      </c>
      <c r="C372" s="303">
        <v>186985</v>
      </c>
      <c r="D372" s="161">
        <f>IFERROR((C372-C373)/C373,"-")</f>
        <v>-1.273515419990813E-2</v>
      </c>
      <c r="E372" s="161">
        <f t="shared" si="31"/>
        <v>0.33297926944024647</v>
      </c>
      <c r="F372" s="304">
        <f>((SUM(C372)+SUM(C373:C375)+SUM(C377:C384))/(SUM(C386)+SUM(C387:C389)+SUM(C391:C398))-1)</f>
        <v>0.18150718628105555</v>
      </c>
    </row>
    <row r="373" spans="2:6" ht="15" hidden="1" customHeight="1" outlineLevel="1" x14ac:dyDescent="0.2">
      <c r="B373" s="43" t="s">
        <v>59</v>
      </c>
      <c r="C373" s="303">
        <v>189397</v>
      </c>
      <c r="D373" s="161">
        <f t="shared" si="34"/>
        <v>4.5895320455474196E-2</v>
      </c>
      <c r="E373" s="161">
        <f t="shared" si="31"/>
        <v>6.7121543350386448E-2</v>
      </c>
      <c r="F373" s="304">
        <f>((SUM(C373:C375)+SUM(C377:C378)+SUM(C379:C386))/(SUM(C387:C389)+SUM(C391:C392)+SUM(C393:C400))-1)</f>
        <v>0.13543618571726013</v>
      </c>
    </row>
    <row r="374" spans="2:6" ht="15" hidden="1" customHeight="1" outlineLevel="1" x14ac:dyDescent="0.2">
      <c r="B374" s="43" t="s">
        <v>60</v>
      </c>
      <c r="C374" s="303">
        <v>181086</v>
      </c>
      <c r="D374" s="161">
        <f t="shared" si="34"/>
        <v>-6.1010515835977851E-2</v>
      </c>
      <c r="E374" s="161">
        <f t="shared" si="31"/>
        <v>0.22214198459887569</v>
      </c>
      <c r="F374" s="304">
        <f>((SUM(C374:C375)+SUM(C377:C386)+SUM(C387))/(SUM(C388:C389)+SUM(C391:C400)+SUM(C401))-1)</f>
        <v>0.13865002062414433</v>
      </c>
    </row>
    <row r="375" spans="2:6" ht="15" hidden="1" customHeight="1" outlineLevel="1" x14ac:dyDescent="0.2">
      <c r="B375" s="43" t="s">
        <v>61</v>
      </c>
      <c r="C375" s="303">
        <v>192852</v>
      </c>
      <c r="D375" s="161">
        <f>IFERROR((C375-C377)/C376,"-")</f>
        <v>1.0603467436711252E-2</v>
      </c>
      <c r="E375" s="161">
        <f t="shared" si="31"/>
        <v>0.19898536488318008</v>
      </c>
      <c r="F375" s="304">
        <f>((SUM(C375)+SUM(C377:C386)+SUM(C387:C388))/(SUM(C389)+SUM(C391:C400)+SUM(C401:C402))-1)</f>
        <v>0.13025324975810859</v>
      </c>
    </row>
    <row r="376" spans="2:6" ht="15" customHeight="1" collapsed="1" x14ac:dyDescent="0.25">
      <c r="B376" s="145">
        <v>1987</v>
      </c>
      <c r="C376" s="312">
        <v>2236061</v>
      </c>
      <c r="D376" s="241"/>
      <c r="E376" s="241">
        <f t="shared" si="31"/>
        <v>0.18073583815700411</v>
      </c>
      <c r="F376" s="313" t="s">
        <v>121</v>
      </c>
    </row>
    <row r="377" spans="2:6" ht="15" hidden="1" customHeight="1" outlineLevel="1" x14ac:dyDescent="0.2">
      <c r="B377" s="43" t="s">
        <v>49</v>
      </c>
      <c r="C377" s="303">
        <v>169142</v>
      </c>
      <c r="D377" s="161">
        <f t="shared" ref="D377:D388" si="35">IFERROR((C377-C378)/C378,"-")</f>
        <v>-1.9045851553709997E-2</v>
      </c>
      <c r="E377" s="161">
        <f t="shared" si="31"/>
        <v>3.8209640491784214E-2</v>
      </c>
      <c r="F377" s="304">
        <f>((SUM(C377:C386)+SUM(C387:C389))/(SUM(C391:C400)+SUM(C401:C403))-1)</f>
        <v>0.12554365578649374</v>
      </c>
    </row>
    <row r="378" spans="2:6" ht="15" hidden="1" customHeight="1" outlineLevel="1" x14ac:dyDescent="0.2">
      <c r="B378" s="43" t="s">
        <v>50</v>
      </c>
      <c r="C378" s="303">
        <v>172426</v>
      </c>
      <c r="D378" s="161">
        <f t="shared" si="35"/>
        <v>5.0955103433983885E-2</v>
      </c>
      <c r="E378" s="161">
        <f t="shared" si="31"/>
        <v>0.16858577712113099</v>
      </c>
      <c r="F378" s="304">
        <f>((SUM(C378:C386)+SUM(C387:C389)+SUM(C391))/(SUM(C392:C400)+SUM(C401:C403)+SUM(C405))-1)</f>
        <v>0.13424251378812979</v>
      </c>
    </row>
    <row r="379" spans="2:6" ht="15" hidden="1" customHeight="1" outlineLevel="1" x14ac:dyDescent="0.2">
      <c r="B379" s="43" t="s">
        <v>51</v>
      </c>
      <c r="C379" s="303">
        <v>164066</v>
      </c>
      <c r="D379" s="161">
        <f t="shared" si="35"/>
        <v>2.5162616612200775E-2</v>
      </c>
      <c r="E379" s="161">
        <f t="shared" si="31"/>
        <v>0.12300900099250489</v>
      </c>
      <c r="F379" s="304">
        <f>((SUM(C379:C386)+SUM(C387:C389)+SUM(C391:C392))/(SUM(C393:C400)+SUM(C401:C403)+SUM(C405:C406))-1)</f>
        <v>0.12876419036788733</v>
      </c>
    </row>
    <row r="380" spans="2:6" ht="15" hidden="1" customHeight="1" outlineLevel="1" x14ac:dyDescent="0.2">
      <c r="B380" s="43" t="s">
        <v>52</v>
      </c>
      <c r="C380" s="303">
        <v>160039</v>
      </c>
      <c r="D380" s="161">
        <f t="shared" si="35"/>
        <v>-5.8084375073569228E-2</v>
      </c>
      <c r="E380" s="161">
        <f t="shared" si="31"/>
        <v>0.21515998238447409</v>
      </c>
      <c r="F380" s="304">
        <f>((SUM(C380:C386)+SUM(C387:C389)+SUM(C391:C393))/(SUM(C394:C400)+SUM(C401:C403)+SUM(C405:C407))-1)</f>
        <v>0.12242867843405736</v>
      </c>
    </row>
    <row r="381" spans="2:6" ht="15" hidden="1" customHeight="1" outlineLevel="1" x14ac:dyDescent="0.2">
      <c r="B381" s="43" t="s">
        <v>53</v>
      </c>
      <c r="C381" s="303">
        <v>169908</v>
      </c>
      <c r="D381" s="161">
        <f t="shared" si="35"/>
        <v>8.1582766786341757E-2</v>
      </c>
      <c r="E381" s="161">
        <f t="shared" si="31"/>
        <v>0.16483847967970156</v>
      </c>
      <c r="F381" s="304">
        <f>((SUM(C381:C386)+SUM(C387:C389)+SUM(C391:C394))/(SUM(C395:C400)+SUM(C401:C403)+SUM(C405:C408))-1)</f>
        <v>0.11182479311337756</v>
      </c>
    </row>
    <row r="382" spans="2:6" ht="15" hidden="1" customHeight="1" outlineLevel="1" x14ac:dyDescent="0.2">
      <c r="B382" s="43" t="s">
        <v>54</v>
      </c>
      <c r="C382" s="303">
        <v>157092</v>
      </c>
      <c r="D382" s="161">
        <f t="shared" si="35"/>
        <v>0.17516981357910172</v>
      </c>
      <c r="E382" s="161">
        <f t="shared" si="31"/>
        <v>0.2420696416711472</v>
      </c>
      <c r="F382" s="304">
        <f>((SUM(C382:C386)+SUM(C387:C389)+SUM(C391:C395))/(SUM(C396:C400)+SUM(C401:C403)+SUM(C405:C409))-1)</f>
        <v>0.1030151091076954</v>
      </c>
    </row>
    <row r="383" spans="2:6" ht="15" hidden="1" customHeight="1" outlineLevel="1" x14ac:dyDescent="0.2">
      <c r="B383" s="43" t="s">
        <v>55</v>
      </c>
      <c r="C383" s="303">
        <v>133676</v>
      </c>
      <c r="D383" s="161">
        <f t="shared" si="35"/>
        <v>-4.9651642257926919E-2</v>
      </c>
      <c r="E383" s="161">
        <f t="shared" si="31"/>
        <v>0.32611132605180404</v>
      </c>
      <c r="F383" s="304">
        <f>((SUM(C383:C386)+SUM(C387:C389)+SUM(C391:C396))/(SUM(C397:C400)+SUM(C401:C403)+SUM(C405:C410))-1)</f>
        <v>9.0526412624550412E-2</v>
      </c>
    </row>
    <row r="384" spans="2:6" ht="15" hidden="1" customHeight="1" outlineLevel="1" x14ac:dyDescent="0.2">
      <c r="B384" s="43" t="s">
        <v>56</v>
      </c>
      <c r="C384" s="303">
        <v>140660</v>
      </c>
      <c r="D384" s="161">
        <f>IFERROR((C384-C386)/C386,"-")</f>
        <v>2.7374604351421482E-3</v>
      </c>
      <c r="E384" s="161">
        <f t="shared" si="31"/>
        <v>0.17968717239065701</v>
      </c>
      <c r="F384" s="304">
        <f>((SUM(C384:C386)+SUM(C387:C389)+SUM(C391:C397))/(SUM(C398:C400)+SUM(C401:C403)+SUM(C405:C411))-1)</f>
        <v>7.5352305756236193E-2</v>
      </c>
    </row>
    <row r="385" spans="2:6" ht="15" customHeight="1" collapsed="1" x14ac:dyDescent="0.2">
      <c r="B385" s="30" t="s">
        <v>182</v>
      </c>
      <c r="C385" s="305">
        <f>C387+C388+C389+C391+C392+C393+C386</f>
        <v>1083340</v>
      </c>
      <c r="D385" s="306"/>
      <c r="E385" s="306">
        <f t="shared" si="31"/>
        <v>9.1747547866116941E-2</v>
      </c>
      <c r="F385" s="307" t="s">
        <v>121</v>
      </c>
    </row>
    <row r="386" spans="2:6" ht="15" hidden="1" customHeight="1" outlineLevel="1" x14ac:dyDescent="0.2">
      <c r="B386" s="43" t="s">
        <v>58</v>
      </c>
      <c r="C386" s="303">
        <v>140276</v>
      </c>
      <c r="D386" s="161">
        <f>IFERROR((C386-C387)/C387,"-")</f>
        <v>-0.20964143246715197</v>
      </c>
      <c r="E386" s="161">
        <f t="shared" si="31"/>
        <v>7.7082549505900877E-2</v>
      </c>
      <c r="F386" s="304">
        <f>((SUM(C386)+SUM(C387:C389)+SUM(C391:C398))/(SUM(C400)+SUM(C401:C403)+SUM(C405:C412))-1)</f>
        <v>5.1258244221041194E-2</v>
      </c>
    </row>
    <row r="387" spans="2:6" ht="15" hidden="1" customHeight="1" outlineLevel="1" x14ac:dyDescent="0.2">
      <c r="B387" s="43" t="s">
        <v>59</v>
      </c>
      <c r="C387" s="303">
        <v>177484</v>
      </c>
      <c r="D387" s="161">
        <f t="shared" si="35"/>
        <v>0.19783223437784722</v>
      </c>
      <c r="E387" s="161">
        <f t="shared" si="31"/>
        <v>0.11324092078027981</v>
      </c>
      <c r="F387" s="304">
        <f>((SUM(C387:C389)+SUM(C391:C392)+SUM(C393:C400))/(SUM(C401:C403)+SUM(C405:C406)+SUM(C407:C414))-1)</f>
        <v>3.6038395759826258E-2</v>
      </c>
    </row>
    <row r="388" spans="2:6" ht="15" hidden="1" customHeight="1" outlineLevel="1" x14ac:dyDescent="0.2">
      <c r="B388" s="43" t="s">
        <v>60</v>
      </c>
      <c r="C388" s="303">
        <v>148171</v>
      </c>
      <c r="D388" s="161">
        <f t="shared" si="35"/>
        <v>-7.8802083980950718E-2</v>
      </c>
      <c r="E388" s="161">
        <f t="shared" si="31"/>
        <v>6.676890069619934E-2</v>
      </c>
      <c r="F388" s="304">
        <f>((SUM(C388:C389)+SUM(C391:C400)+SUM(C401))/(SUM(C402:C403)+SUM(C405:C414)+SUM(C415))-1)</f>
        <v>3.4396564641218985E-2</v>
      </c>
    </row>
    <row r="389" spans="2:6" ht="15" hidden="1" customHeight="1" outlineLevel="1" x14ac:dyDescent="0.2">
      <c r="B389" s="43" t="s">
        <v>61</v>
      </c>
      <c r="C389" s="303">
        <v>160846</v>
      </c>
      <c r="D389" s="161">
        <f>IFERROR((C389-C391)/C390,"-")</f>
        <v>-1.0935765709536346E-3</v>
      </c>
      <c r="E389" s="161">
        <f t="shared" si="31"/>
        <v>0.12048763497039361</v>
      </c>
      <c r="F389" s="304">
        <f>((SUM(C389)+SUM(C391:C400)+SUM(C401:C402))/(SUM(C403)+SUM(C405:C414)+SUM(C415:C416))-1)</f>
        <v>3.2777225424063472E-2</v>
      </c>
    </row>
    <row r="390" spans="2:6" ht="15" customHeight="1" collapsed="1" x14ac:dyDescent="0.25">
      <c r="B390" s="145">
        <v>1986</v>
      </c>
      <c r="C390" s="312">
        <v>1893786</v>
      </c>
      <c r="D390" s="241"/>
      <c r="E390" s="241">
        <f t="shared" si="31"/>
        <v>0.14583450561697808</v>
      </c>
      <c r="F390" s="313" t="s">
        <v>121</v>
      </c>
    </row>
    <row r="391" spans="2:6" ht="15" hidden="1" customHeight="1" outlineLevel="1" x14ac:dyDescent="0.2">
      <c r="B391" s="43" t="s">
        <v>49</v>
      </c>
      <c r="C391" s="303">
        <v>162917</v>
      </c>
      <c r="D391" s="161">
        <f t="shared" ref="D391:D402" si="36">IFERROR((C391-C392)/C392,"-")</f>
        <v>0.10414026336656478</v>
      </c>
      <c r="E391" s="161">
        <f t="shared" si="31"/>
        <v>0.18793522090081161</v>
      </c>
      <c r="F391" s="304">
        <f>((SUM(C391:C400)+SUM(C401:C403))/(SUM(C405:C414)+SUM(C415:C417))-1)</f>
        <v>2.5947585079120428E-2</v>
      </c>
    </row>
    <row r="392" spans="2:6" ht="15" hidden="1" customHeight="1" outlineLevel="1" x14ac:dyDescent="0.2">
      <c r="B392" s="43" t="s">
        <v>50</v>
      </c>
      <c r="C392" s="303">
        <v>147551</v>
      </c>
      <c r="D392" s="161">
        <f t="shared" si="36"/>
        <v>9.9661179369588283E-3</v>
      </c>
      <c r="E392" s="161">
        <f t="shared" si="31"/>
        <v>6.7461982550316213E-2</v>
      </c>
      <c r="F392" s="304">
        <f>((SUM(C392:C400)+SUM(C401:C403)+SUM(C405))/(SUM(C406:C414)+SUM(C415:C417)+SUM(C419))-1)</f>
        <v>1.5300351576278848E-2</v>
      </c>
    </row>
    <row r="393" spans="2:6" ht="15" hidden="1" customHeight="1" outlineLevel="1" x14ac:dyDescent="0.2">
      <c r="B393" s="43" t="s">
        <v>51</v>
      </c>
      <c r="C393" s="303">
        <v>146095</v>
      </c>
      <c r="D393" s="161">
        <f t="shared" si="36"/>
        <v>0.10928459704484367</v>
      </c>
      <c r="E393" s="161">
        <f t="shared" si="31"/>
        <v>8.8318970279526177E-3</v>
      </c>
      <c r="F393" s="304">
        <f>((SUM(C393:C400)+SUM(C401:C403)+SUM(C405:C406))/(SUM(C407:C414)+SUM(C415:C417)+SUM(C419:C420))-1)</f>
        <v>1.3406304966549376E-2</v>
      </c>
    </row>
    <row r="394" spans="2:6" ht="15" hidden="1" customHeight="1" outlineLevel="1" x14ac:dyDescent="0.2">
      <c r="B394" s="43" t="s">
        <v>52</v>
      </c>
      <c r="C394" s="303">
        <v>131702</v>
      </c>
      <c r="D394" s="161">
        <f t="shared" si="36"/>
        <v>-9.7090440410245157E-2</v>
      </c>
      <c r="E394" s="161">
        <f t="shared" si="31"/>
        <v>4.6302299858880236E-3</v>
      </c>
      <c r="F394" s="304">
        <f>((SUM(C394:C400)+SUM(C401:C403)+SUM(C405:C407))/(SUM(C408:C414)+SUM(C415:C417)+SUM(C419:C421))-1)</f>
        <v>2.0847983664416203E-2</v>
      </c>
    </row>
    <row r="395" spans="2:6" ht="15" hidden="1" customHeight="1" outlineLevel="1" x14ac:dyDescent="0.2">
      <c r="B395" s="43" t="s">
        <v>53</v>
      </c>
      <c r="C395" s="303">
        <v>145864</v>
      </c>
      <c r="D395" s="161">
        <f t="shared" si="36"/>
        <v>0.15329390556311079</v>
      </c>
      <c r="E395" s="161">
        <f t="shared" si="31"/>
        <v>6.6806537102472863E-3</v>
      </c>
      <c r="F395" s="304">
        <f>((SUM(C395:C400)+SUM(C401:C403)+SUM(C405:C408))/(SUM(C409:C414)+SUM(C415:C417)+SUM(C419:C422))-1)</f>
        <v>2.2018651332624373E-2</v>
      </c>
    </row>
    <row r="396" spans="2:6" ht="15" hidden="1" customHeight="1" outlineLevel="1" x14ac:dyDescent="0.2">
      <c r="B396" s="43" t="s">
        <v>54</v>
      </c>
      <c r="C396" s="303">
        <v>126476</v>
      </c>
      <c r="D396" s="161">
        <f t="shared" si="36"/>
        <v>0.25468488041030524</v>
      </c>
      <c r="E396" s="161">
        <f t="shared" si="31"/>
        <v>-1.3893870167942746E-2</v>
      </c>
      <c r="F396" s="304">
        <f>((SUM(C396:C400)+SUM(C401:C403)+SUM(C405:C409))/(SUM(C410:C414)+SUM(C415:C417)+SUM(C419:C423))-1)</f>
        <v>2.342639197370211E-2</v>
      </c>
    </row>
    <row r="397" spans="2:6" ht="15" hidden="1" customHeight="1" outlineLevel="1" x14ac:dyDescent="0.2">
      <c r="B397" s="43" t="s">
        <v>55</v>
      </c>
      <c r="C397" s="303">
        <v>100803</v>
      </c>
      <c r="D397" s="161">
        <f t="shared" si="36"/>
        <v>-0.15458548245062273</v>
      </c>
      <c r="E397" s="161">
        <f t="shared" ref="E397:E460" si="37">C397/C411-1</f>
        <v>-5.8329518809494885E-2</v>
      </c>
      <c r="F397" s="304">
        <f>((SUM(C397:C400)+SUM(C401:C403)+SUM(C405:C410))/(SUM(C411:C414)+SUM(C415:C417)+SUM(C419:C424))-1)</f>
        <v>2.4732130126685181E-2</v>
      </c>
    </row>
    <row r="398" spans="2:6" ht="15" hidden="1" customHeight="1" outlineLevel="1" x14ac:dyDescent="0.2">
      <c r="B398" s="43" t="s">
        <v>56</v>
      </c>
      <c r="C398" s="303">
        <v>119235</v>
      </c>
      <c r="D398" s="161">
        <f>IFERROR((C398-C400)/C400,"-")</f>
        <v>-8.4476761596166988E-2</v>
      </c>
      <c r="E398" s="161">
        <f t="shared" si="37"/>
        <v>-1.1097011768803955E-2</v>
      </c>
      <c r="F398" s="304">
        <f>((SUM(C398:C400)+SUM(C401:C403)+SUM(C405:C411))/(SUM(C412:C414)+SUM(C415:C417)+SUM(C419:C425))-1)</f>
        <v>3.1095762188606768E-2</v>
      </c>
    </row>
    <row r="399" spans="2:6" ht="15" customHeight="1" collapsed="1" x14ac:dyDescent="0.2">
      <c r="B399" s="30" t="s">
        <v>183</v>
      </c>
      <c r="C399" s="305">
        <f>C401+C402+C403+C405+C406+C407+C400</f>
        <v>992299</v>
      </c>
      <c r="D399" s="306"/>
      <c r="E399" s="306">
        <f t="shared" si="37"/>
        <v>3.1745734673782833E-2</v>
      </c>
      <c r="F399" s="307" t="s">
        <v>121</v>
      </c>
    </row>
    <row r="400" spans="2:6" ht="15" hidden="1" customHeight="1" outlineLevel="1" x14ac:dyDescent="0.2">
      <c r="B400" s="43" t="s">
        <v>58</v>
      </c>
      <c r="C400" s="303">
        <v>130237</v>
      </c>
      <c r="D400" s="161">
        <f>IFERROR((C400-C401)/C401,"-")</f>
        <v>-0.18310857429592925</v>
      </c>
      <c r="E400" s="161">
        <f t="shared" si="37"/>
        <v>-7.2531369728390138E-2</v>
      </c>
      <c r="F400" s="304">
        <f>((SUM(C400)+SUM(C401:C403)+SUM(C405:C412))/(SUM(C414)+SUM(C415:C417)+SUM(C419:C426))-1)</f>
        <v>4.6535738656023673E-2</v>
      </c>
    </row>
    <row r="401" spans="2:6" ht="15" hidden="1" customHeight="1" outlineLevel="1" x14ac:dyDescent="0.2">
      <c r="B401" s="43" t="s">
        <v>59</v>
      </c>
      <c r="C401" s="303">
        <v>159430</v>
      </c>
      <c r="D401" s="161">
        <f t="shared" si="36"/>
        <v>0.14782896678833957</v>
      </c>
      <c r="E401" s="161">
        <f t="shared" si="37"/>
        <v>9.1261285310444418E-2</v>
      </c>
      <c r="F401" s="304">
        <f>((SUM(C401:C403)+SUM(C405:C406)+SUM(C407:C414))/(SUM(C415:C417)+SUM(C419:C420)+SUM(C421:C428))-1)</f>
        <v>6.4025905947900474E-2</v>
      </c>
    </row>
    <row r="402" spans="2:6" ht="15" hidden="1" customHeight="1" outlineLevel="1" x14ac:dyDescent="0.2">
      <c r="B402" s="43" t="s">
        <v>60</v>
      </c>
      <c r="C402" s="303">
        <v>138897</v>
      </c>
      <c r="D402" s="161">
        <f t="shared" si="36"/>
        <v>-3.2413793103448274E-2</v>
      </c>
      <c r="E402" s="161">
        <f t="shared" si="37"/>
        <v>3.6800107489157741E-2</v>
      </c>
      <c r="F402" s="304">
        <f>((SUM(C402:C403)+SUM(C405:C414)+SUM(C415))/(SUM(C416:C417)+SUM(C419:C428)+SUM(C429))-1)</f>
        <v>5.7666626944590238E-2</v>
      </c>
    </row>
    <row r="403" spans="2:6" ht="15" hidden="1" customHeight="1" outlineLevel="1" x14ac:dyDescent="0.2">
      <c r="B403" s="43" t="s">
        <v>61</v>
      </c>
      <c r="C403" s="303">
        <v>143550</v>
      </c>
      <c r="D403" s="161">
        <f>IFERROR((C403-C405)/C404,"-")</f>
        <v>3.8765529354890041E-3</v>
      </c>
      <c r="E403" s="161">
        <f t="shared" si="37"/>
        <v>-2.0993799182492667E-3</v>
      </c>
      <c r="F403" s="304">
        <f>((SUM(C403)+SUM(C405:C414)+SUM(C415:C416))/(SUM(C417)+SUM(C419:C428)+SUM(C429:C430))-1)</f>
        <v>5.7650482513130097E-2</v>
      </c>
    </row>
    <row r="404" spans="2:6" ht="15" customHeight="1" collapsed="1" x14ac:dyDescent="0.25">
      <c r="B404" s="145">
        <v>1985</v>
      </c>
      <c r="C404" s="312">
        <v>1652757</v>
      </c>
      <c r="D404" s="241"/>
      <c r="E404" s="241">
        <f t="shared" si="37"/>
        <v>2.2497636711886759E-2</v>
      </c>
      <c r="F404" s="313" t="s">
        <v>121</v>
      </c>
    </row>
    <row r="405" spans="2:6" ht="15" hidden="1" customHeight="1" outlineLevel="1" x14ac:dyDescent="0.2">
      <c r="B405" s="43" t="s">
        <v>49</v>
      </c>
      <c r="C405" s="303">
        <v>137143</v>
      </c>
      <c r="D405" s="161">
        <f t="shared" ref="D405:D416" si="38">IFERROR((C405-C406)/C406,"-")</f>
        <v>-7.8349948634844381E-3</v>
      </c>
      <c r="E405" s="161">
        <f t="shared" si="37"/>
        <v>-1.1895326887329416E-2</v>
      </c>
      <c r="F405" s="304">
        <f>((SUM(C405:C414)+SUM(C415:C417))/(SUM(C419:C428)+SUM(C429:C431))-1)</f>
        <v>5.8826984048757192E-2</v>
      </c>
    </row>
    <row r="406" spans="2:6" ht="15" hidden="1" customHeight="1" outlineLevel="1" x14ac:dyDescent="0.2">
      <c r="B406" s="43" t="s">
        <v>50</v>
      </c>
      <c r="C406" s="303">
        <v>138226</v>
      </c>
      <c r="D406" s="161">
        <f t="shared" si="38"/>
        <v>-4.5506021434095677E-2</v>
      </c>
      <c r="E406" s="161">
        <f t="shared" si="37"/>
        <v>3.2724175545029377E-2</v>
      </c>
      <c r="F406" s="304">
        <f>((SUM(C406:C414)+SUM(C415:C417)+SUM(C419))/(SUM(C420:C428)+SUM(C429:C431)+SUM(C433))-1)</f>
        <v>6.3251646512854753E-2</v>
      </c>
    </row>
    <row r="407" spans="2:6" ht="15" hidden="1" customHeight="1" outlineLevel="1" x14ac:dyDescent="0.2">
      <c r="B407" s="43" t="s">
        <v>51</v>
      </c>
      <c r="C407" s="303">
        <v>144816</v>
      </c>
      <c r="D407" s="161">
        <f t="shared" si="38"/>
        <v>0.10466455623784278</v>
      </c>
      <c r="E407" s="161">
        <f t="shared" si="37"/>
        <v>0.16048690189039094</v>
      </c>
      <c r="F407" s="304">
        <f>((SUM(C407:C414)+SUM(C415:C417)+SUM(C419:C420))/(SUM(C421:C428)+SUM(C429:C431)+SUM(C433:C434))-1)</f>
        <v>6.5455187817695659E-2</v>
      </c>
    </row>
    <row r="408" spans="2:6" ht="15" hidden="1" customHeight="1" outlineLevel="1" x14ac:dyDescent="0.2">
      <c r="B408" s="43" t="s">
        <v>52</v>
      </c>
      <c r="C408" s="303">
        <v>131095</v>
      </c>
      <c r="D408" s="161">
        <f t="shared" si="38"/>
        <v>-9.5247625883392223E-2</v>
      </c>
      <c r="E408" s="161">
        <f t="shared" si="37"/>
        <v>2.7599667643877224E-2</v>
      </c>
      <c r="F408" s="304">
        <f>((SUM(C408:C414)+SUM(C415:C417)+SUM(C419:C421))/(SUM(C422:C428)+SUM(C429:C431)+SUM(C433:C435))-1)</f>
        <v>5.9525142235921313E-2</v>
      </c>
    </row>
    <row r="409" spans="2:6" ht="15" hidden="1" customHeight="1" outlineLevel="1" x14ac:dyDescent="0.2">
      <c r="B409" s="43" t="s">
        <v>53</v>
      </c>
      <c r="C409" s="303">
        <v>144896</v>
      </c>
      <c r="D409" s="161">
        <f t="shared" si="38"/>
        <v>0.12972290227510175</v>
      </c>
      <c r="E409" s="161">
        <f t="shared" si="37"/>
        <v>3.172885217886634E-2</v>
      </c>
      <c r="F409" s="304">
        <f>((SUM(C409:C414)+SUM(C415:C417)+SUM(C419:C422))/(SUM(C423:C428)+SUM(C429:C431)+SUM(C433:C436))-1)</f>
        <v>5.7341467062828944E-2</v>
      </c>
    </row>
    <row r="410" spans="2:6" ht="15" hidden="1" customHeight="1" outlineLevel="1" x14ac:dyDescent="0.2">
      <c r="B410" s="43" t="s">
        <v>54</v>
      </c>
      <c r="C410" s="303">
        <v>128258</v>
      </c>
      <c r="D410" s="161">
        <f t="shared" si="38"/>
        <v>0.19814660849907051</v>
      </c>
      <c r="E410" s="161">
        <f t="shared" si="37"/>
        <v>1.1889452548697887E-2</v>
      </c>
      <c r="F410" s="304">
        <f>((SUM(C410:C414)+SUM(C415:C417)+SUM(C419:C423))/(SUM(C424:C428)+SUM(C429:C431)+SUM(C433:C437))-1)</f>
        <v>5.5976023777249972E-2</v>
      </c>
    </row>
    <row r="411" spans="2:6" ht="15" hidden="1" customHeight="1" outlineLevel="1" x14ac:dyDescent="0.2">
      <c r="B411" s="43" t="s">
        <v>55</v>
      </c>
      <c r="C411" s="303">
        <v>107047</v>
      </c>
      <c r="D411" s="161">
        <f t="shared" si="38"/>
        <v>-0.11218100238030074</v>
      </c>
      <c r="E411" s="161">
        <f t="shared" si="37"/>
        <v>9.9158024437827397E-2</v>
      </c>
      <c r="F411" s="304">
        <f>((SUM(C411:C414)+SUM(C415:C417)+SUM(C419:C424))/(SUM(C425:C428)+SUM(C429:C431)+SUM(C433:C438))-1)</f>
        <v>5.9260125284586351E-2</v>
      </c>
    </row>
    <row r="412" spans="2:6" ht="15" hidden="1" customHeight="1" outlineLevel="1" x14ac:dyDescent="0.2">
      <c r="B412" s="43" t="s">
        <v>56</v>
      </c>
      <c r="C412" s="303">
        <v>120573</v>
      </c>
      <c r="D412" s="161">
        <f>IFERROR((C412-C414)/C414,"-")</f>
        <v>-0.14135249462334962</v>
      </c>
      <c r="E412" s="161">
        <f t="shared" si="37"/>
        <v>0.23002295332823253</v>
      </c>
      <c r="F412" s="304">
        <f>((SUM(C412:C414)+SUM(C415:C417)+SUM(C419:C425))/(SUM(C426:C428)+SUM(C429:C431)+SUM(C433:C439))-1)</f>
        <v>5.9310675503924548E-2</v>
      </c>
    </row>
    <row r="413" spans="2:6" ht="15" customHeight="1" collapsed="1" x14ac:dyDescent="0.2">
      <c r="B413" s="30" t="s">
        <v>184</v>
      </c>
      <c r="C413" s="305">
        <f>C415+C416+C417+C419+C420+C421+C414</f>
        <v>961767</v>
      </c>
      <c r="D413" s="306"/>
      <c r="E413" s="306">
        <f t="shared" si="37"/>
        <v>5.5924877227229164E-2</v>
      </c>
      <c r="F413" s="307" t="s">
        <v>121</v>
      </c>
    </row>
    <row r="414" spans="2:6" ht="15" hidden="1" customHeight="1" outlineLevel="1" x14ac:dyDescent="0.2">
      <c r="B414" s="43" t="s">
        <v>58</v>
      </c>
      <c r="C414" s="303">
        <v>140422</v>
      </c>
      <c r="D414" s="161">
        <f>IFERROR((C414-C415)/C415,"-")</f>
        <v>-3.8844055661649453E-2</v>
      </c>
      <c r="E414" s="161">
        <f t="shared" si="37"/>
        <v>0.19458268466767059</v>
      </c>
      <c r="F414" s="304">
        <f>((SUM(C414)+SUM(C415:C417)+SUM(C419:C426))/(SUM(C428)+SUM(C429:C431)+SUM(C433:C440))-1)</f>
        <v>4.7572343685663654E-2</v>
      </c>
    </row>
    <row r="415" spans="2:6" ht="15" hidden="1" customHeight="1" outlineLevel="1" x14ac:dyDescent="0.2">
      <c r="B415" s="43" t="s">
        <v>59</v>
      </c>
      <c r="C415" s="303">
        <v>146097</v>
      </c>
      <c r="D415" s="161">
        <f t="shared" si="38"/>
        <v>9.0544686377988612E-2</v>
      </c>
      <c r="E415" s="161">
        <f t="shared" si="37"/>
        <v>-1.3930791503837026E-2</v>
      </c>
      <c r="F415" s="304">
        <f>((SUM(C415:C417)+SUM(C419:C420)+SUM(C421:C428))/(SUM(C429:C431)+SUM(C433:C434)+SUM(C435:C442))-1)</f>
        <v>2.0008001528400543E-2</v>
      </c>
    </row>
    <row r="416" spans="2:6" ht="15" hidden="1" customHeight="1" outlineLevel="1" x14ac:dyDescent="0.2">
      <c r="B416" s="43" t="s">
        <v>60</v>
      </c>
      <c r="C416" s="303">
        <v>133967</v>
      </c>
      <c r="D416" s="161">
        <f t="shared" si="38"/>
        <v>-6.8716458582431944E-2</v>
      </c>
      <c r="E416" s="161">
        <f t="shared" si="37"/>
        <v>3.5749905290583861E-2</v>
      </c>
      <c r="F416" s="304">
        <f>((SUM(C416:C417)+SUM(C419:C428)+SUM(C429))/(SUM(C430:C431)+SUM(C433:C442)+SUM(C443))-1)</f>
        <v>2.4724218731641212E-2</v>
      </c>
    </row>
    <row r="417" spans="2:6" ht="15" hidden="1" customHeight="1" outlineLevel="1" x14ac:dyDescent="0.2">
      <c r="B417" s="43" t="s">
        <v>61</v>
      </c>
      <c r="C417" s="303">
        <v>143852</v>
      </c>
      <c r="D417" s="161">
        <f>IFERROR((C417-C419)/C418,"-")</f>
        <v>3.1291914337611172E-3</v>
      </c>
      <c r="E417" s="161">
        <f t="shared" si="37"/>
        <v>1.7132271316349534E-2</v>
      </c>
      <c r="F417" s="304">
        <f>((SUM(C417)+SUM(C419:C428)+SUM(C429:C430))/(SUM(C431)+SUM(C433:C442)+SUM(C443:C444))-1)</f>
        <v>2.7877409236268358E-2</v>
      </c>
    </row>
    <row r="418" spans="2:6" ht="15" customHeight="1" collapsed="1" x14ac:dyDescent="0.25">
      <c r="B418" s="145">
        <v>1984</v>
      </c>
      <c r="C418" s="312">
        <v>1616392</v>
      </c>
      <c r="D418" s="241"/>
      <c r="E418" s="241">
        <f t="shared" si="37"/>
        <v>6.0561344434157727E-2</v>
      </c>
      <c r="F418" s="313" t="s">
        <v>121</v>
      </c>
    </row>
    <row r="419" spans="2:6" ht="15" hidden="1" customHeight="1" outlineLevel="1" x14ac:dyDescent="0.2">
      <c r="B419" s="43" t="s">
        <v>49</v>
      </c>
      <c r="C419" s="303">
        <v>138794</v>
      </c>
      <c r="D419" s="161">
        <f t="shared" ref="D419:D430" si="39">IFERROR((C419-C420)/C420,"-")</f>
        <v>3.6967858583745496E-2</v>
      </c>
      <c r="E419" s="161">
        <f t="shared" si="37"/>
        <v>6.5891532400509822E-2</v>
      </c>
      <c r="F419" s="304">
        <f>((SUM(C419:C428)+SUM(C429:C431))/(SUM(C433:C442)+SUM(C443:C445))-1)</f>
        <v>3.1379535571691042E-2</v>
      </c>
    </row>
    <row r="420" spans="2:6" ht="15" hidden="1" customHeight="1" outlineLevel="1" x14ac:dyDescent="0.2">
      <c r="B420" s="43" t="s">
        <v>50</v>
      </c>
      <c r="C420" s="303">
        <v>133846</v>
      </c>
      <c r="D420" s="161">
        <f t="shared" si="39"/>
        <v>7.2578512529149208E-2</v>
      </c>
      <c r="E420" s="161">
        <f t="shared" si="37"/>
        <v>7.3197719637258851E-2</v>
      </c>
      <c r="F420" s="304">
        <f>((SUM(C420:C428)+SUM(C429:C431)+SUM(C433))/(SUM(C434:C442)+SUM(C443:C445)+SUM(C447))-1)</f>
        <v>2.7035263939859444E-2</v>
      </c>
    </row>
    <row r="421" spans="2:6" ht="15" hidden="1" customHeight="1" outlineLevel="1" x14ac:dyDescent="0.2">
      <c r="B421" s="43" t="s">
        <v>51</v>
      </c>
      <c r="C421" s="303">
        <v>124789</v>
      </c>
      <c r="D421" s="161">
        <f t="shared" si="39"/>
        <v>-2.1830467023061125E-2</v>
      </c>
      <c r="E421" s="161">
        <f t="shared" si="37"/>
        <v>4.4993970657198457E-2</v>
      </c>
      <c r="F421" s="304">
        <f>((SUM(C421:C428)+SUM(C429:C431)+SUM(C433:C434))/(SUM(C435:C442)+SUM(C443:C445)+SUM(C447:C448))-1)</f>
        <v>2.0342166803150707E-2</v>
      </c>
    </row>
    <row r="422" spans="2:6" ht="15" hidden="1" customHeight="1" outlineLevel="1" x14ac:dyDescent="0.2">
      <c r="B422" s="43" t="s">
        <v>52</v>
      </c>
      <c r="C422" s="303">
        <v>127574</v>
      </c>
      <c r="D422" s="161">
        <f t="shared" si="39"/>
        <v>-9.1612076331529485E-2</v>
      </c>
      <c r="E422" s="161">
        <f t="shared" si="37"/>
        <v>-1.2776165602631062E-2</v>
      </c>
      <c r="F422" s="304">
        <f>((SUM(C422:C428)+SUM(C429:C431)+SUM(C433:C435))/(SUM(C436:C442)+SUM(C443:C445)+SUM(C447:C449))-1)</f>
        <v>1.6189765540173484E-2</v>
      </c>
    </row>
    <row r="423" spans="2:6" ht="15" hidden="1" customHeight="1" outlineLevel="1" x14ac:dyDescent="0.2">
      <c r="B423" s="43" t="s">
        <v>53</v>
      </c>
      <c r="C423" s="303">
        <v>140440</v>
      </c>
      <c r="D423" s="161">
        <f t="shared" si="39"/>
        <v>0.10799914793571648</v>
      </c>
      <c r="E423" s="161">
        <f t="shared" si="37"/>
        <v>7.8871258280046597E-3</v>
      </c>
      <c r="F423" s="304">
        <f>((SUM(C423:C428)+SUM(C429:C431)+SUM(C433:C436))/(SUM(C437:C442)+SUM(C443:C445)+SUM(C447:C450))-1)</f>
        <v>2.3555236822540904E-2</v>
      </c>
    </row>
    <row r="424" spans="2:6" ht="15" hidden="1" customHeight="1" outlineLevel="1" x14ac:dyDescent="0.2">
      <c r="B424" s="43" t="s">
        <v>54</v>
      </c>
      <c r="C424" s="303">
        <v>126751</v>
      </c>
      <c r="D424" s="161">
        <f t="shared" si="39"/>
        <v>0.30147859123113258</v>
      </c>
      <c r="E424" s="161">
        <f t="shared" si="37"/>
        <v>7.5537340155622967E-2</v>
      </c>
      <c r="F424" s="304">
        <f>((SUM(C424:C428)+SUM(C429:C431)+SUM(C433:C437))/(SUM(C438:C442)+SUM(C443:C445)+SUM(C447:C451))-1)</f>
        <v>2.3982444002054404E-2</v>
      </c>
    </row>
    <row r="425" spans="2:6" ht="15" hidden="1" customHeight="1" outlineLevel="1" x14ac:dyDescent="0.2">
      <c r="B425" s="43" t="s">
        <v>55</v>
      </c>
      <c r="C425" s="303">
        <v>97390</v>
      </c>
      <c r="D425" s="161">
        <f t="shared" si="39"/>
        <v>-6.4779393011986739E-3</v>
      </c>
      <c r="E425" s="161">
        <f t="shared" si="37"/>
        <v>0.10470853798250879</v>
      </c>
      <c r="F425" s="304">
        <f>((SUM(C425:C428)+SUM(C429:C431)+SUM(C433:C438))/(SUM(C439:C442)+SUM(C443:C445)+SUM(C447:C452))-1)</f>
        <v>2.2369740256812376E-2</v>
      </c>
    </row>
    <row r="426" spans="2:6" ht="15" hidden="1" customHeight="1" outlineLevel="1" x14ac:dyDescent="0.2">
      <c r="B426" s="43" t="s">
        <v>56</v>
      </c>
      <c r="C426" s="303">
        <v>98025</v>
      </c>
      <c r="D426" s="161">
        <f>IFERROR((C426-C428)/C428,"-")</f>
        <v>-0.16609243804711227</v>
      </c>
      <c r="E426" s="161">
        <f t="shared" si="37"/>
        <v>2.0381608668949891E-2</v>
      </c>
      <c r="F426" s="304">
        <f>((SUM(C426:C428)+SUM(C429:C431)+SUM(C433:C439))/(SUM(C440:C442)+SUM(C443:C445)+SUM(C447:C453))-1)</f>
        <v>2.0029021269199143E-2</v>
      </c>
    </row>
    <row r="427" spans="2:6" ht="15" customHeight="1" collapsed="1" x14ac:dyDescent="0.2">
      <c r="B427" s="30" t="s">
        <v>185</v>
      </c>
      <c r="C427" s="305">
        <f>C429+C430+C431+C433+C434+C435+C428</f>
        <v>910829</v>
      </c>
      <c r="D427" s="306"/>
      <c r="E427" s="306">
        <f t="shared" si="37"/>
        <v>1.0476089045092785E-2</v>
      </c>
      <c r="F427" s="307" t="s">
        <v>121</v>
      </c>
    </row>
    <row r="428" spans="2:6" ht="15" hidden="1" customHeight="1" outlineLevel="1" x14ac:dyDescent="0.2">
      <c r="B428" s="43" t="s">
        <v>58</v>
      </c>
      <c r="C428" s="303">
        <v>117549</v>
      </c>
      <c r="D428" s="161">
        <f>IFERROR((C428-C429)/C429,"-")</f>
        <v>-0.20661307631562961</v>
      </c>
      <c r="E428" s="161">
        <f t="shared" si="37"/>
        <v>-7.2489269031687953E-2</v>
      </c>
      <c r="F428" s="304">
        <f>((SUM(C428)+SUM(C429:C431)+SUM(C433:C440))/(SUM(C442)+SUM(C443:C445)+SUM(C447:C454))-1)</f>
        <v>3.5693887010254999E-2</v>
      </c>
    </row>
    <row r="429" spans="2:6" ht="15" hidden="1" customHeight="1" outlineLevel="1" x14ac:dyDescent="0.2">
      <c r="B429" s="43" t="s">
        <v>59</v>
      </c>
      <c r="C429" s="303">
        <v>148161</v>
      </c>
      <c r="D429" s="161">
        <f t="shared" si="39"/>
        <v>0.14548912581276141</v>
      </c>
      <c r="E429" s="161">
        <f t="shared" si="37"/>
        <v>6.4635040167857039E-2</v>
      </c>
      <c r="F429" s="304">
        <f>((SUM(C429:C431)+SUM(C433:C434)+SUM(C435:C442))/(SUM(C443:C445)+SUM(C447:C448)+SUM(C449:C456))-1)</f>
        <v>0.11046721882635202</v>
      </c>
    </row>
    <row r="430" spans="2:6" ht="15" hidden="1" customHeight="1" outlineLevel="1" x14ac:dyDescent="0.2">
      <c r="B430" s="43" t="s">
        <v>60</v>
      </c>
      <c r="C430" s="303">
        <v>129343</v>
      </c>
      <c r="D430" s="161">
        <f t="shared" si="39"/>
        <v>-8.5456306698060508E-2</v>
      </c>
      <c r="E430" s="161">
        <f t="shared" si="37"/>
        <v>0.10047305460547595</v>
      </c>
      <c r="F430" s="304">
        <f>((SUM(C430:C431)+SUM(C433:C442)+SUM(C443))/(SUM(C444:C445)+SUM(C447:C456)+SUM(C457))-1)</f>
        <v>0.12031772567389298</v>
      </c>
    </row>
    <row r="431" spans="2:6" ht="15" hidden="1" customHeight="1" outlineLevel="1" x14ac:dyDescent="0.2">
      <c r="B431" s="43" t="s">
        <v>61</v>
      </c>
      <c r="C431" s="303">
        <v>141429</v>
      </c>
      <c r="D431" s="161">
        <f>IFERROR((C431-C433)/C432,"-")</f>
        <v>7.3584844999412761E-3</v>
      </c>
      <c r="E431" s="161">
        <f t="shared" si="37"/>
        <v>7.9379979851634808E-2</v>
      </c>
      <c r="F431" s="304">
        <f>((SUM(C431)+SUM(C433:C442)+SUM(C443:C444))/(SUM(C445)+SUM(C447:C456)+SUM(C457:C458))-1)</f>
        <v>0.12102068313438119</v>
      </c>
    </row>
    <row r="432" spans="2:6" ht="15" customHeight="1" collapsed="1" x14ac:dyDescent="0.25">
      <c r="B432" s="145">
        <v>1983</v>
      </c>
      <c r="C432" s="312">
        <v>1524091</v>
      </c>
      <c r="D432" s="241"/>
      <c r="E432" s="241">
        <f t="shared" si="37"/>
        <v>4.4289911555844164E-2</v>
      </c>
      <c r="F432" s="313" t="s">
        <v>121</v>
      </c>
    </row>
    <row r="433" spans="2:6" ht="15" hidden="1" customHeight="1" outlineLevel="1" x14ac:dyDescent="0.2">
      <c r="B433" s="43" t="s">
        <v>49</v>
      </c>
      <c r="C433" s="303">
        <v>130214</v>
      </c>
      <c r="D433" s="161">
        <f t="shared" ref="D433:D444" si="40">IFERROR((C433-C434)/C434,"-")</f>
        <v>4.4075787583088111E-2</v>
      </c>
      <c r="E433" s="161">
        <f t="shared" si="37"/>
        <v>-1.2378077453999325E-2</v>
      </c>
      <c r="F433" s="304">
        <f>((SUM(C433:C442)+SUM(C443:C445))/(SUM(C447:C456)+SUM(C457:C459))-1)</f>
        <v>0.12439008011293251</v>
      </c>
    </row>
    <row r="434" spans="2:6" ht="15" hidden="1" customHeight="1" outlineLevel="1" x14ac:dyDescent="0.2">
      <c r="B434" s="43" t="s">
        <v>50</v>
      </c>
      <c r="C434" s="303">
        <v>124717</v>
      </c>
      <c r="D434" s="161">
        <f t="shared" si="40"/>
        <v>4.4391036377034905E-2</v>
      </c>
      <c r="E434" s="161">
        <f t="shared" si="37"/>
        <v>-4.9898298887001258E-2</v>
      </c>
      <c r="F434" s="304">
        <f>((SUM(C434:C442)+SUM(C443:C445)+SUM(C447))/(SUM(C448:C456)+SUM(C457:C459)+SUM(C461))-1)</f>
        <v>0.14086657703808436</v>
      </c>
    </row>
    <row r="435" spans="2:6" ht="15" hidden="1" customHeight="1" outlineLevel="1" x14ac:dyDescent="0.2">
      <c r="B435" s="43" t="s">
        <v>51</v>
      </c>
      <c r="C435" s="303">
        <v>119416</v>
      </c>
      <c r="D435" s="161">
        <f t="shared" si="40"/>
        <v>-7.5906364867479204E-2</v>
      </c>
      <c r="E435" s="161">
        <f t="shared" si="37"/>
        <v>-3.5482073193386587E-2</v>
      </c>
      <c r="F435" s="304">
        <f>((SUM(C435:C442)+SUM(C443:C445)+SUM(C447:C448))/(SUM(C449:C456)+SUM(C457:C459)+SUM(C461:C462))-1)</f>
        <v>0.16350981141379251</v>
      </c>
    </row>
    <row r="436" spans="2:6" ht="15" hidden="1" customHeight="1" outlineLevel="1" x14ac:dyDescent="0.2">
      <c r="B436" s="43" t="s">
        <v>52</v>
      </c>
      <c r="C436" s="303">
        <v>129225</v>
      </c>
      <c r="D436" s="161">
        <f t="shared" si="40"/>
        <v>-7.2598876138394303E-2</v>
      </c>
      <c r="E436" s="161">
        <f t="shared" si="37"/>
        <v>0.13595407835863527</v>
      </c>
      <c r="F436" s="304">
        <f>((SUM(C436:C442)+SUM(C443:C445)+SUM(C447:C449))/(SUM(C450:C456)+SUM(C457:C459)+SUM(C461:C463))-1)</f>
        <v>0.18602512856364029</v>
      </c>
    </row>
    <row r="437" spans="2:6" ht="15" hidden="1" customHeight="1" outlineLevel="1" x14ac:dyDescent="0.2">
      <c r="B437" s="43" t="s">
        <v>53</v>
      </c>
      <c r="C437" s="303">
        <v>139341</v>
      </c>
      <c r="D437" s="161">
        <f t="shared" si="40"/>
        <v>0.18236896367385383</v>
      </c>
      <c r="E437" s="161">
        <f t="shared" si="37"/>
        <v>1.4983537775705935E-2</v>
      </c>
      <c r="F437" s="304">
        <f>((SUM(C437:C442)+SUM(C443:C445)+SUM(C447:C450))/(SUM(C451:C456)+SUM(C457:C459)+SUM(C461:C464))-1)</f>
        <v>0.18650066018823419</v>
      </c>
    </row>
    <row r="438" spans="2:6" ht="15" hidden="1" customHeight="1" outlineLevel="1" x14ac:dyDescent="0.2">
      <c r="B438" s="43" t="s">
        <v>54</v>
      </c>
      <c r="C438" s="303">
        <v>117849</v>
      </c>
      <c r="D438" s="161">
        <f t="shared" si="40"/>
        <v>0.3367778672625597</v>
      </c>
      <c r="E438" s="161">
        <f t="shared" si="37"/>
        <v>4.4223714756596699E-2</v>
      </c>
      <c r="F438" s="304">
        <f>((SUM(C438:C442)+SUM(C443:C445)+SUM(C447:C451))/(SUM(C452:C456)+SUM(C457:C459)+SUM(C461:C465))-1)</f>
        <v>0.19919961395778785</v>
      </c>
    </row>
    <row r="439" spans="2:6" ht="15" hidden="1" customHeight="1" outlineLevel="1" x14ac:dyDescent="0.2">
      <c r="B439" s="43" t="s">
        <v>55</v>
      </c>
      <c r="C439" s="303">
        <v>88159</v>
      </c>
      <c r="D439" s="161">
        <f t="shared" si="40"/>
        <v>-8.2317549210446872E-2</v>
      </c>
      <c r="E439" s="161">
        <f t="shared" si="37"/>
        <v>4.3252390419388442E-2</v>
      </c>
      <c r="F439" s="304">
        <f>((SUM(C439:C442)+SUM(C443:C445)+SUM(C447:C452))/(SUM(C453:C456)+SUM(C457:C459)+SUM(C461:C466))-1)</f>
        <v>0.2027212032844754</v>
      </c>
    </row>
    <row r="440" spans="2:6" ht="15" hidden="1" customHeight="1" outlineLevel="1" x14ac:dyDescent="0.2">
      <c r="B440" s="43" t="s">
        <v>56</v>
      </c>
      <c r="C440" s="303">
        <v>96067</v>
      </c>
      <c r="D440" s="161">
        <f>IFERROR((C440-C442)/C442,"-")</f>
        <v>-0.24199122585532129</v>
      </c>
      <c r="E440" s="161">
        <f t="shared" si="37"/>
        <v>0.19157301977127839</v>
      </c>
      <c r="F440" s="304">
        <f>((SUM(C440:C442)+SUM(C443:C445)+SUM(C447:C453))/(SUM(C454:C456)+SUM(C457:C459)+SUM(C461:C467))-1)</f>
        <v>0.20855404614991713</v>
      </c>
    </row>
    <row r="441" spans="2:6" ht="15" customHeight="1" collapsed="1" x14ac:dyDescent="0.2">
      <c r="B441" s="30" t="s">
        <v>186</v>
      </c>
      <c r="C441" s="305">
        <f>C443+C444+C445+C447+C448+C449+C442</f>
        <v>901386</v>
      </c>
      <c r="D441" s="306"/>
      <c r="E441" s="306">
        <f t="shared" si="37"/>
        <v>0.22460774310824783</v>
      </c>
      <c r="F441" s="307" t="s">
        <v>121</v>
      </c>
    </row>
    <row r="442" spans="2:6" ht="15" hidden="1" customHeight="1" outlineLevel="1" x14ac:dyDescent="0.2">
      <c r="B442" s="43" t="s">
        <v>58</v>
      </c>
      <c r="C442" s="303">
        <v>126736</v>
      </c>
      <c r="D442" s="161">
        <f>IFERROR((C442-C443)/C443,"-")</f>
        <v>-8.9317793139128812E-2</v>
      </c>
      <c r="E442" s="161">
        <f t="shared" si="37"/>
        <v>0.10832626433112669</v>
      </c>
      <c r="F442" s="304">
        <f>((SUM(C442)+SUM(C443:C445)+SUM(C447:C454))/(SUM(C456)+SUM(C457:C459)+SUM(C461:C468))-1)</f>
        <v>0.19335435144066371</v>
      </c>
    </row>
    <row r="443" spans="2:6" ht="15" hidden="1" customHeight="1" outlineLevel="1" x14ac:dyDescent="0.2">
      <c r="B443" s="43" t="s">
        <v>59</v>
      </c>
      <c r="C443" s="303">
        <v>139166</v>
      </c>
      <c r="D443" s="161">
        <f t="shared" si="40"/>
        <v>0.18404887096499736</v>
      </c>
      <c r="E443" s="161">
        <f t="shared" si="37"/>
        <v>0.2403718459495352</v>
      </c>
      <c r="F443" s="304">
        <f>((SUM(C443:C445)+SUM(C447:C448)+SUM(C449:C456))/(SUM(C457:C459)+SUM(C461:C462)+SUM(C463:C470))-1)</f>
        <v>0.11097317629049996</v>
      </c>
    </row>
    <row r="444" spans="2:6" ht="15" hidden="1" customHeight="1" outlineLevel="1" x14ac:dyDescent="0.2">
      <c r="B444" s="43" t="s">
        <v>60</v>
      </c>
      <c r="C444" s="303">
        <v>117534</v>
      </c>
      <c r="D444" s="161">
        <f t="shared" si="40"/>
        <v>-0.10298562139390054</v>
      </c>
      <c r="E444" s="161">
        <f t="shared" si="37"/>
        <v>0.11231616603259331</v>
      </c>
      <c r="F444" s="304">
        <f>((SUM(C444:C445)+SUM(C447:C456)+SUM(C457))/(SUM(C458:C459)+SUM(C461:C470)+SUM(C471))-1)</f>
        <v>9.1515999289809802E-2</v>
      </c>
    </row>
    <row r="445" spans="2:6" ht="15" hidden="1" customHeight="1" outlineLevel="1" x14ac:dyDescent="0.2">
      <c r="B445" s="43" t="s">
        <v>61</v>
      </c>
      <c r="C445" s="303">
        <v>131028</v>
      </c>
      <c r="D445" s="161">
        <f>IFERROR((C445-C447)/C446,"-")</f>
        <v>-5.6048434617925083E-4</v>
      </c>
      <c r="E445" s="161">
        <f t="shared" si="37"/>
        <v>0.13504101733382989</v>
      </c>
      <c r="F445" s="304">
        <f>((SUM(C445)+SUM(C447:C456)+SUM(C457:C458))/(SUM(C459)+SUM(C461:C470)+SUM(C471:C472))-1)</f>
        <v>7.9603569467213475E-2</v>
      </c>
    </row>
    <row r="446" spans="2:6" ht="15" customHeight="1" collapsed="1" x14ac:dyDescent="0.25">
      <c r="B446" s="145">
        <v>1982</v>
      </c>
      <c r="C446" s="312">
        <v>1459452</v>
      </c>
      <c r="D446" s="241"/>
      <c r="E446" s="241">
        <f t="shared" si="37"/>
        <v>7.0293341155764244E-2</v>
      </c>
      <c r="F446" s="313" t="s">
        <v>121</v>
      </c>
    </row>
    <row r="447" spans="2:6" ht="15" hidden="1" customHeight="1" outlineLevel="1" x14ac:dyDescent="0.2">
      <c r="B447" s="43" t="s">
        <v>49</v>
      </c>
      <c r="C447" s="303">
        <v>131846</v>
      </c>
      <c r="D447" s="161">
        <f t="shared" ref="D447:D458" si="41">IFERROR((C447-C448)/C448,"-")</f>
        <v>4.4108572603929396E-3</v>
      </c>
      <c r="E447" s="161">
        <f t="shared" si="37"/>
        <v>0.28064262333297729</v>
      </c>
      <c r="F447" s="304">
        <f>((SUM(C447:C456)+SUM(C457:C459))/(SUM(C461:C470)+SUM(C471:C473))-1)</f>
        <v>7.8112628585688348E-2</v>
      </c>
    </row>
    <row r="448" spans="2:6" ht="15" hidden="1" customHeight="1" outlineLevel="1" x14ac:dyDescent="0.2">
      <c r="B448" s="43" t="s">
        <v>50</v>
      </c>
      <c r="C448" s="303">
        <v>131267</v>
      </c>
      <c r="D448" s="161">
        <f t="shared" si="41"/>
        <v>6.0237947160545681E-2</v>
      </c>
      <c r="E448" s="161">
        <f t="shared" si="37"/>
        <v>0.35891383790386855</v>
      </c>
      <c r="F448" s="304">
        <f>((SUM(C448:C456)+SUM(C457:C459)+SUM(C461))/(SUM(C462:C470)+SUM(C471:C473)+SUM(C475))-1)</f>
        <v>6.1118239545456365E-2</v>
      </c>
    </row>
    <row r="449" spans="2:6" ht="15" hidden="1" customHeight="1" outlineLevel="1" x14ac:dyDescent="0.2">
      <c r="B449" s="43" t="s">
        <v>51</v>
      </c>
      <c r="C449" s="303">
        <v>123809</v>
      </c>
      <c r="D449" s="161">
        <f t="shared" si="41"/>
        <v>8.834465844460658E-2</v>
      </c>
      <c r="E449" s="161">
        <f t="shared" si="37"/>
        <v>0.39330407382399279</v>
      </c>
      <c r="F449" s="304">
        <f>((SUM(C449:C456)+SUM(C457:C459)+SUM(C461:C462))/(SUM(C463:C470)+SUM(C471:C473)+SUM(C475:C476))-1)</f>
        <v>3.9694928565264576E-2</v>
      </c>
    </row>
    <row r="450" spans="2:6" ht="15" hidden="1" customHeight="1" outlineLevel="1" x14ac:dyDescent="0.2">
      <c r="B450" s="43" t="s">
        <v>52</v>
      </c>
      <c r="C450" s="303">
        <v>113759</v>
      </c>
      <c r="D450" s="161">
        <f t="shared" si="41"/>
        <v>-0.17136010023017978</v>
      </c>
      <c r="E450" s="161">
        <f t="shared" si="37"/>
        <v>0.13847801285002292</v>
      </c>
      <c r="F450" s="304">
        <f>((SUM(C450:C456)+SUM(C457:C459)+SUM(C461:C463))/(SUM(C464:C470)+SUM(C471:C473)+SUM(C475:C477))-1)</f>
        <v>1.140359832729021E-2</v>
      </c>
    </row>
    <row r="451" spans="2:6" ht="15" hidden="1" customHeight="1" outlineLevel="1" x14ac:dyDescent="0.2">
      <c r="B451" s="43" t="s">
        <v>53</v>
      </c>
      <c r="C451" s="303">
        <v>137284</v>
      </c>
      <c r="D451" s="161">
        <f t="shared" si="41"/>
        <v>0.21643126761062575</v>
      </c>
      <c r="E451" s="161">
        <f t="shared" si="37"/>
        <v>0.19873563619852597</v>
      </c>
      <c r="F451" s="304">
        <f>((SUM(C451:C456)+SUM(C457:C459)+SUM(C461:C464))/(SUM(C465:C470)+SUM(C471:C473)+SUM(C475:C478))-1)</f>
        <v>1.3392762667951974E-3</v>
      </c>
    </row>
    <row r="452" spans="2:6" ht="15" hidden="1" customHeight="1" outlineLevel="1" x14ac:dyDescent="0.2">
      <c r="B452" s="43" t="s">
        <v>54</v>
      </c>
      <c r="C452" s="303">
        <v>112858</v>
      </c>
      <c r="D452" s="161">
        <f t="shared" si="41"/>
        <v>0.33553441257218591</v>
      </c>
      <c r="E452" s="161">
        <f t="shared" si="37"/>
        <v>9.617700765375492E-2</v>
      </c>
      <c r="F452" s="304">
        <f>((SUM(C452:C456)+SUM(C457:C459)+SUM(C461:C465))/(SUM(C466:C470)+SUM(C471:C473)+SUM(C475:C479))-1)</f>
        <v>-1.0252395332363995E-2</v>
      </c>
    </row>
    <row r="453" spans="2:6" ht="15" hidden="1" customHeight="1" outlineLevel="1" x14ac:dyDescent="0.2">
      <c r="B453" s="43" t="s">
        <v>55</v>
      </c>
      <c r="C453" s="303">
        <v>84504</v>
      </c>
      <c r="D453" s="161">
        <f t="shared" si="41"/>
        <v>4.8150628860608766E-2</v>
      </c>
      <c r="E453" s="161">
        <f t="shared" si="37"/>
        <v>0.17291730283430029</v>
      </c>
      <c r="F453" s="304">
        <f>((SUM(C453:C456)+SUM(C457:C459)+SUM(C461:C466))/(SUM(C467:C470)+SUM(C471:C473)+SUM(C475:C480))-1)</f>
        <v>-1.7098508387335509E-2</v>
      </c>
    </row>
    <row r="454" spans="2:6" ht="15" hidden="1" customHeight="1" outlineLevel="1" x14ac:dyDescent="0.2">
      <c r="B454" s="43" t="s">
        <v>56</v>
      </c>
      <c r="C454" s="303">
        <v>80622</v>
      </c>
      <c r="D454" s="161">
        <f>IFERROR((C454-C456)/C456,"-")</f>
        <v>-0.29494792258786695</v>
      </c>
      <c r="E454" s="161">
        <f t="shared" si="37"/>
        <v>0.10229696472518457</v>
      </c>
      <c r="F454" s="304">
        <f>((SUM(C454:C456)+SUM(C457:C459)+SUM(C461:C467))/(SUM(C468:C470)+SUM(C471:C473)+SUM(C475:C481))-1)</f>
        <v>-2.5492737327013182E-2</v>
      </c>
    </row>
    <row r="455" spans="2:6" ht="15" customHeight="1" collapsed="1" x14ac:dyDescent="0.2">
      <c r="B455" s="30" t="s">
        <v>187</v>
      </c>
      <c r="C455" s="305">
        <f>C457+C458+C459+C461+C462+C463+C456</f>
        <v>736061</v>
      </c>
      <c r="D455" s="306"/>
      <c r="E455" s="306">
        <f t="shared" si="37"/>
        <v>-2.8941990688642116E-2</v>
      </c>
      <c r="F455" s="307" t="s">
        <v>121</v>
      </c>
    </row>
    <row r="456" spans="2:6" ht="15" hidden="1" customHeight="1" outlineLevel="1" x14ac:dyDescent="0.2">
      <c r="B456" s="43" t="s">
        <v>58</v>
      </c>
      <c r="C456" s="303">
        <v>114349</v>
      </c>
      <c r="D456" s="161">
        <f>IFERROR((C456-C457)/C457,"-")</f>
        <v>1.9180548499514248E-2</v>
      </c>
      <c r="E456" s="161">
        <f t="shared" si="37"/>
        <v>0.18349203063547925</v>
      </c>
      <c r="F456" s="304">
        <f>((SUM(C456)+SUM(C457:C459)+SUM(C461:C468))/(SUM(C470)+SUM(C471:C473)+SUM(C475:C482))-1)</f>
        <v>-3.6425579258513752E-2</v>
      </c>
    </row>
    <row r="457" spans="2:6" ht="15" hidden="1" customHeight="1" outlineLevel="1" x14ac:dyDescent="0.2">
      <c r="B457" s="43" t="s">
        <v>59</v>
      </c>
      <c r="C457" s="303">
        <v>112197</v>
      </c>
      <c r="D457" s="161">
        <f t="shared" si="41"/>
        <v>6.1807960933507468E-2</v>
      </c>
      <c r="E457" s="161">
        <f t="shared" si="37"/>
        <v>-8.0744272932848249E-2</v>
      </c>
      <c r="F457" s="304">
        <f>((SUM(C457:C459)+SUM(C461:C462)+SUM(C463:C470))/(SUM(C471:C473)+SUM(C475:C476)+SUM(C477:C484))-1)</f>
        <v>-0.10169855098247427</v>
      </c>
    </row>
    <row r="458" spans="2:6" ht="15" hidden="1" customHeight="1" outlineLevel="1" x14ac:dyDescent="0.2">
      <c r="B458" s="43" t="s">
        <v>60</v>
      </c>
      <c r="C458" s="303">
        <v>105666</v>
      </c>
      <c r="D458" s="161">
        <f t="shared" si="41"/>
        <v>-8.4659430521747417E-2</v>
      </c>
      <c r="E458" s="161">
        <f t="shared" si="37"/>
        <v>-9.0466189230133609E-2</v>
      </c>
      <c r="F458" s="304">
        <f>((SUM(C458:C459)+SUM(C461:C470)+SUM(C471))/(SUM(C472:C473)+SUM(C475:C484)+SUM(C485))-1)</f>
        <v>-0.1043582688257092</v>
      </c>
    </row>
    <row r="459" spans="2:6" ht="15" hidden="1" customHeight="1" outlineLevel="1" x14ac:dyDescent="0.2">
      <c r="B459" s="43" t="s">
        <v>61</v>
      </c>
      <c r="C459" s="303">
        <v>115439</v>
      </c>
      <c r="D459" s="161">
        <f>IFERROR((C459-C461)/C460,"-")</f>
        <v>9.1566441771780589E-3</v>
      </c>
      <c r="E459" s="161">
        <f t="shared" si="37"/>
        <v>0.1133196385344637</v>
      </c>
      <c r="F459" s="304">
        <f>((SUM(C459)+SUM(C461:C470)+SUM(C471:C472))/(SUM(C473)+SUM(C475:C484)+SUM(C485:C486))-1)</f>
        <v>-0.10422248272254953</v>
      </c>
    </row>
    <row r="460" spans="2:6" ht="15" customHeight="1" collapsed="1" x14ac:dyDescent="0.25">
      <c r="B460" s="145">
        <v>1981</v>
      </c>
      <c r="C460" s="312">
        <v>1363600</v>
      </c>
      <c r="D460" s="241"/>
      <c r="E460" s="241">
        <f t="shared" si="37"/>
        <v>0.14633028872626697</v>
      </c>
      <c r="F460" s="313" t="s">
        <v>121</v>
      </c>
    </row>
    <row r="461" spans="2:6" ht="15" hidden="1" customHeight="1" outlineLevel="1" x14ac:dyDescent="0.2">
      <c r="B461" s="43" t="s">
        <v>49</v>
      </c>
      <c r="C461" s="303">
        <v>102953</v>
      </c>
      <c r="D461" s="161">
        <f t="shared" ref="D461:D472" si="42">IFERROR((C461-C462)/C462,"-")</f>
        <v>6.5799144900980364E-2</v>
      </c>
      <c r="E461" s="161">
        <f t="shared" ref="E461:E524" si="43">C461/C475-1</f>
        <v>-3.7057475564700959E-2</v>
      </c>
      <c r="F461" s="304">
        <f>((SUM(C461:C470)+SUM(C471:C473))/(SUM(C475:C484)+SUM(C485:C487))-1)</f>
        <v>-0.12246363751058886</v>
      </c>
    </row>
    <row r="462" spans="2:6" ht="15" hidden="1" customHeight="1" outlineLevel="1" x14ac:dyDescent="0.2">
      <c r="B462" s="43" t="s">
        <v>50</v>
      </c>
      <c r="C462" s="303">
        <v>96597</v>
      </c>
      <c r="D462" s="161">
        <f t="shared" si="42"/>
        <v>8.7069547602970962E-2</v>
      </c>
      <c r="E462" s="161">
        <f t="shared" si="43"/>
        <v>-6.635286385339545E-2</v>
      </c>
      <c r="F462" s="304">
        <f>((SUM(C462:C470)+SUM(C471:C473)+SUM(C475))/(SUM(C476:C484)+SUM(C485:C487)+SUM(C489))-1)</f>
        <v>-0.12949399922829696</v>
      </c>
    </row>
    <row r="463" spans="2:6" ht="15" hidden="1" customHeight="1" outlineLevel="1" x14ac:dyDescent="0.2">
      <c r="B463" s="43" t="s">
        <v>51</v>
      </c>
      <c r="C463" s="303">
        <v>88860</v>
      </c>
      <c r="D463" s="161">
        <f t="shared" si="42"/>
        <v>-0.11070635095374393</v>
      </c>
      <c r="E463" s="161">
        <f t="shared" si="43"/>
        <v>-0.18540587615162485</v>
      </c>
      <c r="F463" s="304">
        <f>((SUM(C463:C470)+SUM(C471:C473)+SUM(C475:C476))/(SUM(C477:C484)+SUM(C485:C487)+SUM(C489:C490))-1)</f>
        <v>-0.13613319270515589</v>
      </c>
    </row>
    <row r="464" spans="2:6" ht="15" hidden="1" customHeight="1" outlineLevel="1" x14ac:dyDescent="0.2">
      <c r="B464" s="43" t="s">
        <v>52</v>
      </c>
      <c r="C464" s="303">
        <v>99922</v>
      </c>
      <c r="D464" s="161">
        <f t="shared" si="42"/>
        <v>-0.12750165904089972</v>
      </c>
      <c r="E464" s="161">
        <f t="shared" si="43"/>
        <v>-5.7250684026795007E-2</v>
      </c>
      <c r="F464" s="304">
        <f>((SUM(C464:C470)+SUM(C471:C473)+SUM(C475:C477))/(SUM(C478:C484)+SUM(C485:C487)+SUM(C489:C491))-1)</f>
        <v>-0.13177262514919608</v>
      </c>
    </row>
    <row r="465" spans="2:6" ht="15" hidden="1" customHeight="1" outlineLevel="1" x14ac:dyDescent="0.2">
      <c r="B465" s="43" t="s">
        <v>53</v>
      </c>
      <c r="C465" s="303">
        <v>114524</v>
      </c>
      <c r="D465" s="161">
        <f t="shared" si="42"/>
        <v>0.11235867749329811</v>
      </c>
      <c r="E465" s="161">
        <f t="shared" si="43"/>
        <v>-2.1608057714425088E-3</v>
      </c>
      <c r="F465" s="304">
        <f>((SUM(C465:C470)+SUM(C471:C473)+SUM(C475:C478))/(SUM(C479:C484)+SUM(C485:C487)+SUM(C489:C492))-1)</f>
        <v>-0.1307261082108363</v>
      </c>
    </row>
    <row r="466" spans="2:6" ht="15" hidden="1" customHeight="1" outlineLevel="1" x14ac:dyDescent="0.2">
      <c r="B466" s="43" t="s">
        <v>54</v>
      </c>
      <c r="C466" s="303">
        <v>102956</v>
      </c>
      <c r="D466" s="161">
        <f t="shared" si="42"/>
        <v>0.42903145212780724</v>
      </c>
      <c r="E466" s="161">
        <f t="shared" si="43"/>
        <v>-3.5152333024075277E-2</v>
      </c>
      <c r="F466" s="304">
        <f>((SUM(C466:C470)+SUM(C471:C473)+SUM(C475:C479))/(SUM(C480:C484)+SUM(C485:C487)+SUM(C489:C493))-1)</f>
        <v>-0.13637581906941532</v>
      </c>
    </row>
    <row r="467" spans="2:6" ht="15" hidden="1" customHeight="1" outlineLevel="1" x14ac:dyDescent="0.2">
      <c r="B467" s="43" t="s">
        <v>55</v>
      </c>
      <c r="C467" s="303">
        <v>72046</v>
      </c>
      <c r="D467" s="161">
        <f t="shared" si="42"/>
        <v>-1.4957615531856714E-2</v>
      </c>
      <c r="E467" s="161">
        <f t="shared" si="43"/>
        <v>-5.6890773903026548E-2</v>
      </c>
      <c r="F467" s="304">
        <f>((SUM(C467:C470)+SUM(C471:C473)+SUM(C475:C480))/(SUM(C481:C484)+SUM(C485:C487)+SUM(C489:C494))-1)</f>
        <v>-0.13891592724929813</v>
      </c>
    </row>
    <row r="468" spans="2:6" ht="15" hidden="1" customHeight="1" outlineLevel="1" x14ac:dyDescent="0.2">
      <c r="B468" s="43" t="s">
        <v>56</v>
      </c>
      <c r="C468" s="303">
        <v>73140</v>
      </c>
      <c r="D468" s="161">
        <f>IFERROR((C468-C470)/C470,"-")</f>
        <v>-0.24301386876423101</v>
      </c>
      <c r="E468" s="161">
        <f t="shared" si="43"/>
        <v>-0.10914605181422876</v>
      </c>
      <c r="F468" s="304">
        <f>((SUM(C468:C470)+SUM(C471:C473)+SUM(C475:C481))/(SUM(C482:C484)+SUM(C485:C487)+SUM(C489:C495))-1)</f>
        <v>-0.13736430686126833</v>
      </c>
    </row>
    <row r="469" spans="2:6" ht="15" customHeight="1" collapsed="1" x14ac:dyDescent="0.2">
      <c r="B469" s="30" t="s">
        <v>188</v>
      </c>
      <c r="C469" s="305">
        <f>C471+C472+C473+C475+C476+C477+C470</f>
        <v>757999</v>
      </c>
      <c r="D469" s="306"/>
      <c r="E469" s="306">
        <f t="shared" si="43"/>
        <v>-0.15445212776044415</v>
      </c>
      <c r="F469" s="307" t="s">
        <v>121</v>
      </c>
    </row>
    <row r="470" spans="2:6" ht="15" hidden="1" customHeight="1" outlineLevel="1" x14ac:dyDescent="0.2">
      <c r="B470" s="43" t="s">
        <v>58</v>
      </c>
      <c r="C470" s="303">
        <v>96620</v>
      </c>
      <c r="D470" s="161">
        <f>IFERROR((C470-C471)/C471,"-")</f>
        <v>-0.2083702028643529</v>
      </c>
      <c r="E470" s="161">
        <f t="shared" si="43"/>
        <v>-0.15709948703632626</v>
      </c>
      <c r="F470" s="304">
        <f>((SUM(C470)+SUM(C471:C473)+SUM(C475:C482))/(SUM(C484)+SUM(C485:C487)+SUM(C489:C496))-1)</f>
        <v>-0.11878374175870499</v>
      </c>
    </row>
    <row r="471" spans="2:6" ht="15" hidden="1" customHeight="1" outlineLevel="1" x14ac:dyDescent="0.2">
      <c r="B471" s="43" t="s">
        <v>59</v>
      </c>
      <c r="C471" s="303">
        <v>122052</v>
      </c>
      <c r="D471" s="161">
        <f t="shared" si="42"/>
        <v>5.0578432722765458E-2</v>
      </c>
      <c r="E471" s="161">
        <f t="shared" si="43"/>
        <v>-0.12485569856236334</v>
      </c>
      <c r="F471" s="304">
        <f>((SUM(C471:C473)+SUM(C475:C476)+SUM(C477:C484))/(SUM(C485:C487)+SUM(C489:C490)+SUM(C491:C497))-1)</f>
        <v>0.55301136682510288</v>
      </c>
    </row>
    <row r="472" spans="2:6" ht="15" hidden="1" customHeight="1" outlineLevel="1" x14ac:dyDescent="0.2">
      <c r="B472" s="43" t="s">
        <v>60</v>
      </c>
      <c r="C472" s="303">
        <v>116176</v>
      </c>
      <c r="D472" s="161">
        <f t="shared" si="42"/>
        <v>0.12042743203232745</v>
      </c>
      <c r="E472" s="161">
        <f t="shared" si="43"/>
        <v>-8.9379913622147811E-2</v>
      </c>
      <c r="F472" s="304">
        <f>((SUM(C472:C473)+SUM(C475:C484)+SUM(C485))/(SUM(C486:C487)+SUM(C489:C497)+SUM(C499))-1)</f>
        <v>0.59485928149857359</v>
      </c>
    </row>
    <row r="473" spans="2:6" ht="15" hidden="1" customHeight="1" outlineLevel="1" x14ac:dyDescent="0.2">
      <c r="B473" s="43" t="s">
        <v>61</v>
      </c>
      <c r="C473" s="303">
        <v>103689</v>
      </c>
      <c r="D473" s="161">
        <f>IFERROR((C473-C475)/C474,"-")</f>
        <v>-2.7119840946252106E-3</v>
      </c>
      <c r="E473" s="161">
        <f t="shared" si="43"/>
        <v>-0.23626118660921447</v>
      </c>
      <c r="F473" s="304">
        <f>((SUM(C473)+SUM(C475:C484)+SUM(C485:C486))/(SUM(C487)+SUM(C489:C497)+SUM(C499:C500))-1)</f>
        <v>0.60818014313927038</v>
      </c>
    </row>
    <row r="474" spans="2:6" ht="15" customHeight="1" collapsed="1" x14ac:dyDescent="0.25">
      <c r="B474" s="145">
        <v>1980</v>
      </c>
      <c r="C474" s="312">
        <v>1189535</v>
      </c>
      <c r="D474" s="241"/>
      <c r="E474" s="241">
        <f t="shared" si="43"/>
        <v>-0.10078609921979709</v>
      </c>
      <c r="F474" s="313" t="s">
        <v>121</v>
      </c>
    </row>
    <row r="475" spans="2:6" ht="15" hidden="1" customHeight="1" outlineLevel="1" x14ac:dyDescent="0.2">
      <c r="B475" s="43" t="s">
        <v>49</v>
      </c>
      <c r="C475" s="303">
        <v>106915</v>
      </c>
      <c r="D475" s="161">
        <f t="shared" ref="D475:D486" si="44">IFERROR((C475-C476)/C476,"-")</f>
        <v>3.3374572306740638E-2</v>
      </c>
      <c r="E475" s="161">
        <f t="shared" si="43"/>
        <v>-0.17369966767138112</v>
      </c>
      <c r="F475" s="304" t="s">
        <v>121</v>
      </c>
    </row>
    <row r="476" spans="2:6" ht="15" hidden="1" customHeight="1" outlineLevel="1" x14ac:dyDescent="0.2">
      <c r="B476" s="43" t="s">
        <v>50</v>
      </c>
      <c r="C476" s="303">
        <v>103462</v>
      </c>
      <c r="D476" s="161">
        <f t="shared" si="44"/>
        <v>-5.154695879360132E-2</v>
      </c>
      <c r="E476" s="161">
        <f t="shared" si="43"/>
        <v>-0.19571199800991934</v>
      </c>
      <c r="F476" s="304" t="s">
        <v>121</v>
      </c>
    </row>
    <row r="477" spans="2:6" ht="15" hidden="1" customHeight="1" outlineLevel="1" x14ac:dyDescent="0.2">
      <c r="B477" s="43" t="s">
        <v>51</v>
      </c>
      <c r="C477" s="303">
        <v>109085</v>
      </c>
      <c r="D477" s="161">
        <f t="shared" si="44"/>
        <v>2.9200868006415699E-2</v>
      </c>
      <c r="E477" s="161">
        <f t="shared" si="43"/>
        <v>-9.8426368249665219E-2</v>
      </c>
      <c r="F477" s="304" t="s">
        <v>121</v>
      </c>
    </row>
    <row r="478" spans="2:6" ht="15" hidden="1" customHeight="1" outlineLevel="1" x14ac:dyDescent="0.2">
      <c r="B478" s="43" t="s">
        <v>52</v>
      </c>
      <c r="C478" s="303">
        <v>105990</v>
      </c>
      <c r="D478" s="161">
        <f t="shared" si="44"/>
        <v>-7.6516920503258631E-2</v>
      </c>
      <c r="E478" s="161">
        <f t="shared" si="43"/>
        <v>-3.843885799305069E-2</v>
      </c>
      <c r="F478" s="304" t="s">
        <v>121</v>
      </c>
    </row>
    <row r="479" spans="2:6" ht="15" hidden="1" customHeight="1" outlineLevel="1" x14ac:dyDescent="0.2">
      <c r="B479" s="43" t="s">
        <v>53</v>
      </c>
      <c r="C479" s="303">
        <v>114772</v>
      </c>
      <c r="D479" s="161">
        <f t="shared" si="44"/>
        <v>7.5580796011508147E-2</v>
      </c>
      <c r="E479" s="161">
        <f t="shared" si="43"/>
        <v>-0.11710450401938532</v>
      </c>
      <c r="F479" s="304" t="s">
        <v>121</v>
      </c>
    </row>
    <row r="480" spans="2:6" ht="15" hidden="1" customHeight="1" outlineLevel="1" x14ac:dyDescent="0.2">
      <c r="B480" s="43" t="s">
        <v>54</v>
      </c>
      <c r="C480" s="303">
        <v>106707</v>
      </c>
      <c r="D480" s="161">
        <f t="shared" si="44"/>
        <v>0.39683474709393651</v>
      </c>
      <c r="E480" s="161">
        <f t="shared" si="43"/>
        <v>-9.4498612560780071E-2</v>
      </c>
      <c r="F480" s="304" t="s">
        <v>121</v>
      </c>
    </row>
    <row r="481" spans="2:6" ht="15" hidden="1" customHeight="1" outlineLevel="1" x14ac:dyDescent="0.2">
      <c r="B481" s="43" t="s">
        <v>55</v>
      </c>
      <c r="C481" s="303">
        <v>76392</v>
      </c>
      <c r="D481" s="161">
        <f t="shared" si="44"/>
        <v>-6.9536302846493953E-2</v>
      </c>
      <c r="E481" s="161">
        <f t="shared" si="43"/>
        <v>-1.143951550287281E-2</v>
      </c>
      <c r="F481" s="304" t="s">
        <v>121</v>
      </c>
    </row>
    <row r="482" spans="2:6" ht="15" hidden="1" customHeight="1" outlineLevel="1" x14ac:dyDescent="0.2">
      <c r="B482" s="43" t="s">
        <v>56</v>
      </c>
      <c r="C482" s="303">
        <v>82101</v>
      </c>
      <c r="D482" s="161">
        <f>IFERROR((C482-C484)/C484,"-")</f>
        <v>-0.28376138465296435</v>
      </c>
      <c r="E482" s="161">
        <f t="shared" si="43"/>
        <v>2.8306258689144714E-2</v>
      </c>
      <c r="F482" s="304" t="s">
        <v>121</v>
      </c>
    </row>
    <row r="483" spans="2:6" ht="15" hidden="1" customHeight="1" outlineLevel="1" x14ac:dyDescent="0.2">
      <c r="B483" s="30" t="s">
        <v>189</v>
      </c>
      <c r="C483" s="305">
        <f>C485+C486+C487+C489+C490+C491+C484</f>
        <v>896459</v>
      </c>
      <c r="D483" s="306"/>
      <c r="E483" s="306" t="s">
        <v>121</v>
      </c>
      <c r="F483" s="307" t="s">
        <v>121</v>
      </c>
    </row>
    <row r="484" spans="2:6" ht="15" hidden="1" customHeight="1" outlineLevel="1" x14ac:dyDescent="0.2">
      <c r="B484" s="43" t="s">
        <v>58</v>
      </c>
      <c r="C484" s="303">
        <v>114628</v>
      </c>
      <c r="D484" s="161">
        <f>IFERROR((C484-C485)/C485,"-")</f>
        <v>-0.17808769225253648</v>
      </c>
      <c r="E484" s="161">
        <f>C484/C497-1</f>
        <v>0.23493605972786336</v>
      </c>
      <c r="F484" s="304" t="s">
        <v>121</v>
      </c>
    </row>
    <row r="485" spans="2:6" ht="15" hidden="1" customHeight="1" outlineLevel="1" x14ac:dyDescent="0.2">
      <c r="B485" s="43" t="s">
        <v>59</v>
      </c>
      <c r="C485" s="303">
        <v>139465</v>
      </c>
      <c r="D485" s="161">
        <f t="shared" si="44"/>
        <v>9.3165803149421147E-2</v>
      </c>
      <c r="E485" s="161">
        <f t="shared" ref="E485:E488" si="45">C485/C498-1</f>
        <v>0.1061978489165265</v>
      </c>
      <c r="F485" s="304" t="s">
        <v>121</v>
      </c>
    </row>
    <row r="486" spans="2:6" ht="15" hidden="1" customHeight="1" outlineLevel="1" x14ac:dyDescent="0.2">
      <c r="B486" s="43" t="s">
        <v>60</v>
      </c>
      <c r="C486" s="303">
        <v>127579</v>
      </c>
      <c r="D486" s="161">
        <f t="shared" si="44"/>
        <v>-6.0295363311604608E-2</v>
      </c>
      <c r="E486" s="161">
        <f t="shared" si="45"/>
        <v>0.11994908484396261</v>
      </c>
      <c r="F486" s="304" t="s">
        <v>121</v>
      </c>
    </row>
    <row r="487" spans="2:6" ht="15" customHeight="1" collapsed="1" x14ac:dyDescent="0.2">
      <c r="B487" s="43" t="s">
        <v>61</v>
      </c>
      <c r="C487" s="303">
        <v>135765</v>
      </c>
      <c r="D487" s="161">
        <f>IFERROR((C487-C489)/C488,"-")</f>
        <v>4.8191004194696194E-3</v>
      </c>
      <c r="E487" s="161">
        <f t="shared" si="45"/>
        <v>0.1004790506529194</v>
      </c>
      <c r="F487" s="304" t="s">
        <v>121</v>
      </c>
    </row>
    <row r="488" spans="2:6" ht="30" customHeight="1" x14ac:dyDescent="0.25">
      <c r="B488" s="145">
        <v>1979</v>
      </c>
      <c r="C488" s="312">
        <v>1322861</v>
      </c>
      <c r="D488" s="241"/>
      <c r="E488" s="241">
        <f t="shared" si="45"/>
        <v>-2.0382335408050345E-2</v>
      </c>
      <c r="F488" s="313">
        <f>C488/C501-1</f>
        <v>-2.0382335408050345E-2</v>
      </c>
    </row>
    <row r="489" spans="2:6" ht="12.75" x14ac:dyDescent="0.2">
      <c r="B489" s="43" t="s">
        <v>49</v>
      </c>
      <c r="C489" s="303">
        <v>129390</v>
      </c>
      <c r="D489" s="161">
        <f t="shared" ref="D489:D499" si="46">IFERROR((C489-C490)/C490,"-")</f>
        <v>5.8458620314370555E-3</v>
      </c>
      <c r="E489" s="314" t="s">
        <v>121</v>
      </c>
      <c r="F489" s="304" t="s">
        <v>121</v>
      </c>
    </row>
    <row r="490" spans="2:6" ht="12.75" x14ac:dyDescent="0.2">
      <c r="B490" s="43" t="s">
        <v>50</v>
      </c>
      <c r="C490" s="303">
        <v>128638</v>
      </c>
      <c r="D490" s="161">
        <f t="shared" si="46"/>
        <v>6.3176686447261848E-2</v>
      </c>
      <c r="E490" s="314" t="s">
        <v>121</v>
      </c>
      <c r="F490" s="304" t="s">
        <v>121</v>
      </c>
    </row>
    <row r="491" spans="2:6" ht="12.75" x14ac:dyDescent="0.2">
      <c r="B491" s="43" t="s">
        <v>51</v>
      </c>
      <c r="C491" s="303">
        <v>120994</v>
      </c>
      <c r="D491" s="161">
        <f t="shared" si="46"/>
        <v>9.7680241683072211E-2</v>
      </c>
      <c r="E491" s="314" t="s">
        <v>121</v>
      </c>
      <c r="F491" s="304" t="s">
        <v>121</v>
      </c>
    </row>
    <row r="492" spans="2:6" ht="12.75" x14ac:dyDescent="0.2">
      <c r="B492" s="43" t="s">
        <v>52</v>
      </c>
      <c r="C492" s="303">
        <v>110227</v>
      </c>
      <c r="D492" s="161">
        <f t="shared" si="46"/>
        <v>-0.15206738720720028</v>
      </c>
      <c r="E492" s="314" t="s">
        <v>121</v>
      </c>
      <c r="F492" s="304" t="s">
        <v>121</v>
      </c>
    </row>
    <row r="493" spans="2:6" ht="12.75" x14ac:dyDescent="0.2">
      <c r="B493" s="43" t="s">
        <v>53</v>
      </c>
      <c r="C493" s="303">
        <v>129995</v>
      </c>
      <c r="D493" s="161">
        <f t="shared" si="46"/>
        <v>0.10312025321826498</v>
      </c>
      <c r="E493" s="314" t="s">
        <v>121</v>
      </c>
      <c r="F493" s="304" t="s">
        <v>121</v>
      </c>
    </row>
    <row r="494" spans="2:6" ht="12.75" x14ac:dyDescent="0.2">
      <c r="B494" s="43" t="s">
        <v>54</v>
      </c>
      <c r="C494" s="303">
        <v>117843</v>
      </c>
      <c r="D494" s="161">
        <f t="shared" si="46"/>
        <v>0.52496247217764891</v>
      </c>
      <c r="E494" s="314" t="s">
        <v>121</v>
      </c>
      <c r="F494" s="304" t="s">
        <v>121</v>
      </c>
    </row>
    <row r="495" spans="2:6" ht="12.75" x14ac:dyDescent="0.2">
      <c r="B495" s="43" t="s">
        <v>55</v>
      </c>
      <c r="C495" s="303">
        <v>77276</v>
      </c>
      <c r="D495" s="161">
        <f t="shared" si="46"/>
        <v>-3.2126351122856681E-2</v>
      </c>
      <c r="E495" s="314" t="s">
        <v>121</v>
      </c>
      <c r="F495" s="304" t="s">
        <v>121</v>
      </c>
    </row>
    <row r="496" spans="2:6" ht="12.75" x14ac:dyDescent="0.2">
      <c r="B496" s="43" t="s">
        <v>56</v>
      </c>
      <c r="C496" s="303">
        <v>79841</v>
      </c>
      <c r="D496" s="161">
        <f t="shared" si="46"/>
        <v>-0.13983904504368624</v>
      </c>
      <c r="E496" s="314" t="s">
        <v>121</v>
      </c>
      <c r="F496" s="304" t="s">
        <v>121</v>
      </c>
    </row>
    <row r="497" spans="2:6" ht="12.75" x14ac:dyDescent="0.2">
      <c r="B497" s="43" t="s">
        <v>58</v>
      </c>
      <c r="C497" s="303">
        <v>92821</v>
      </c>
      <c r="D497" s="161">
        <f t="shared" si="46"/>
        <v>-0.26376947238173798</v>
      </c>
      <c r="E497" s="314" t="s">
        <v>121</v>
      </c>
      <c r="F497" s="304" t="s">
        <v>121</v>
      </c>
    </row>
    <row r="498" spans="2:6" ht="12.75" x14ac:dyDescent="0.2">
      <c r="B498" s="43" t="s">
        <v>59</v>
      </c>
      <c r="C498" s="303">
        <v>126076</v>
      </c>
      <c r="D498" s="161">
        <f t="shared" si="46"/>
        <v>0.10675503665013387</v>
      </c>
      <c r="E498" s="314" t="s">
        <v>121</v>
      </c>
      <c r="F498" s="304" t="s">
        <v>121</v>
      </c>
    </row>
    <row r="499" spans="2:6" ht="12.75" x14ac:dyDescent="0.2">
      <c r="B499" s="43" t="s">
        <v>60</v>
      </c>
      <c r="C499" s="303">
        <v>113915</v>
      </c>
      <c r="D499" s="161">
        <f t="shared" si="46"/>
        <v>-7.6631892939068968E-2</v>
      </c>
      <c r="E499" s="314" t="s">
        <v>121</v>
      </c>
      <c r="F499" s="304" t="s">
        <v>121</v>
      </c>
    </row>
    <row r="500" spans="2:6" ht="12.75" x14ac:dyDescent="0.2">
      <c r="B500" s="43" t="s">
        <v>61</v>
      </c>
      <c r="C500" s="303">
        <v>123369</v>
      </c>
      <c r="D500" s="161" t="s">
        <v>121</v>
      </c>
      <c r="E500" s="314" t="s">
        <v>121</v>
      </c>
      <c r="F500" s="304" t="s">
        <v>121</v>
      </c>
    </row>
    <row r="501" spans="2:6" ht="12.75" x14ac:dyDescent="0.25">
      <c r="B501" s="145">
        <v>1978</v>
      </c>
      <c r="C501" s="312">
        <v>1350385</v>
      </c>
      <c r="D501" s="241"/>
      <c r="E501" s="241" t="s">
        <v>121</v>
      </c>
      <c r="F501" s="313" t="s">
        <v>121</v>
      </c>
    </row>
    <row r="502" spans="2:6" x14ac:dyDescent="0.25">
      <c r="B502" s="315" t="s">
        <v>305</v>
      </c>
      <c r="C502" s="315"/>
      <c r="D502" s="315"/>
      <c r="E502" s="315"/>
      <c r="F502" s="315"/>
    </row>
  </sheetData>
  <mergeCells count="2">
    <mergeCell ref="B5:F5"/>
    <mergeCell ref="B502:F50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fitToPage="1"/>
  </sheetPr>
  <dimension ref="B1:J29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85546875" customWidth="1"/>
    <col min="3" max="8" width="13.570312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9" t="s">
        <v>85</v>
      </c>
      <c r="C5" s="19"/>
      <c r="D5" s="19"/>
      <c r="E5" s="19"/>
      <c r="F5" s="19"/>
      <c r="G5" s="19"/>
      <c r="H5" s="19"/>
    </row>
    <row r="6" spans="2:8" x14ac:dyDescent="0.25">
      <c r="B6" s="20"/>
      <c r="C6" s="50" t="s">
        <v>86</v>
      </c>
      <c r="D6" s="51" t="s">
        <v>87</v>
      </c>
      <c r="E6" s="50" t="s">
        <v>88</v>
      </c>
      <c r="F6" s="51" t="s">
        <v>89</v>
      </c>
      <c r="G6" s="50" t="s">
        <v>90</v>
      </c>
      <c r="H6" s="51" t="s">
        <v>91</v>
      </c>
    </row>
    <row r="7" spans="2:8" x14ac:dyDescent="0.25">
      <c r="B7" s="52" t="s">
        <v>57</v>
      </c>
      <c r="C7" s="53">
        <f>'tablas pasajeros ANUAL'!C8/'tablas pasajeros ANUAL'!C8</f>
        <v>1</v>
      </c>
      <c r="D7" s="54">
        <f>'tablas pasajeros ANUAL'!E8/'tablas pasajeros ANUAL'!C8</f>
        <v>0.38654735146080399</v>
      </c>
      <c r="E7" s="53">
        <f>'tablas pasajeros ANUAL'!G8/'tablas pasajeros ANUAL'!C8</f>
        <v>0.30023970330351135</v>
      </c>
      <c r="F7" s="54">
        <f>'tablas pasajeros ANUAL'!I8/'tablas pasajeros ANUAL'!C8</f>
        <v>0.14376446085773298</v>
      </c>
      <c r="G7" s="53">
        <f>'tablas pasajeros ANUAL'!K8/'tablas pasajeros ANUAL'!C8</f>
        <v>0.15773096588864199</v>
      </c>
      <c r="H7" s="54">
        <f>'tablas pasajeros ANUAL'!M8/'tablas pasajeros ANUAL'!C8</f>
        <v>1.1717518489309691E-2</v>
      </c>
    </row>
    <row r="8" spans="2:8" x14ac:dyDescent="0.25">
      <c r="B8" s="52" t="s">
        <v>63</v>
      </c>
      <c r="C8" s="53">
        <f>'tablas pasajeros ANUAL'!C22/'tablas pasajeros ANUAL'!C22</f>
        <v>1</v>
      </c>
      <c r="D8" s="54">
        <f>'tablas pasajeros ANUAL'!E22/'tablas pasajeros ANUAL'!C22</f>
        <v>0.3760709565279669</v>
      </c>
      <c r="E8" s="53">
        <f>'tablas pasajeros ANUAL'!G22/'tablas pasajeros ANUAL'!C22</f>
        <v>0.30426888477590541</v>
      </c>
      <c r="F8" s="54">
        <f>'tablas pasajeros ANUAL'!I22/'tablas pasajeros ANUAL'!C22</f>
        <v>0.15546969432465393</v>
      </c>
      <c r="G8" s="53">
        <f>'tablas pasajeros ANUAL'!K22/'tablas pasajeros ANUAL'!C22</f>
        <v>0.15188176710933463</v>
      </c>
      <c r="H8" s="54">
        <f>'tablas pasajeros ANUAL'!M22/'tablas pasajeros ANUAL'!C22</f>
        <v>1.2308697262139102E-2</v>
      </c>
    </row>
    <row r="9" spans="2:8" x14ac:dyDescent="0.25">
      <c r="B9" s="52" t="s">
        <v>64</v>
      </c>
      <c r="C9" s="53">
        <f>'tablas pasajeros ANUAL'!C36/'tablas pasajeros ANUAL'!$C36</f>
        <v>1</v>
      </c>
      <c r="D9" s="54">
        <f>'tablas pasajeros ANUAL'!E36/'tablas pasajeros ANUAL'!$C36</f>
        <v>0.36896634374637799</v>
      </c>
      <c r="E9" s="53">
        <f>'tablas pasajeros ANUAL'!G36/'tablas pasajeros ANUAL'!$C36</f>
        <v>0.30271208995491933</v>
      </c>
      <c r="F9" s="54">
        <f>'tablas pasajeros ANUAL'!I36/'tablas pasajeros ANUAL'!$C36</f>
        <v>0.16281204450933964</v>
      </c>
      <c r="G9" s="53">
        <f>'tablas pasajeros ANUAL'!K36/'tablas pasajeros ANUAL'!$C36</f>
        <v>0.15438057932102342</v>
      </c>
      <c r="H9" s="54">
        <f>'tablas pasajeros ANUAL'!M36/'tablas pasajeros ANUAL'!$C36</f>
        <v>1.1128942468339606E-2</v>
      </c>
    </row>
    <row r="10" spans="2:8" x14ac:dyDescent="0.25">
      <c r="B10" s="52" t="s">
        <v>65</v>
      </c>
      <c r="C10" s="53">
        <f>'tablas pasajeros ANUAL'!C50/'tablas pasajeros ANUAL'!$C50</f>
        <v>1</v>
      </c>
      <c r="D10" s="54">
        <f>'tablas pasajeros ANUAL'!E50/'tablas pasajeros ANUAL'!$C50</f>
        <v>0.37084995422067019</v>
      </c>
      <c r="E10" s="53">
        <f>'tablas pasajeros ANUAL'!G50/'tablas pasajeros ANUAL'!$C50</f>
        <v>0.30972688067161419</v>
      </c>
      <c r="F10" s="54">
        <f>'tablas pasajeros ANUAL'!I50/'tablas pasajeros ANUAL'!$C50</f>
        <v>0.14118782407854721</v>
      </c>
      <c r="G10" s="53">
        <f>'tablas pasajeros ANUAL'!K50/'tablas pasajeros ANUAL'!$C50</f>
        <v>0.16453854128804785</v>
      </c>
      <c r="H10" s="54">
        <f>'tablas pasajeros ANUAL'!M50/'tablas pasajeros ANUAL'!$C50</f>
        <v>1.3696799741120574E-2</v>
      </c>
    </row>
    <row r="11" spans="2:8" x14ac:dyDescent="0.25">
      <c r="B11" s="52" t="s">
        <v>67</v>
      </c>
      <c r="C11" s="53">
        <f>'tablas pasajeros ANUAL'!C64/'tablas pasajeros ANUAL'!$C64</f>
        <v>1</v>
      </c>
      <c r="D11" s="54">
        <f>'tablas pasajeros ANUAL'!E64/'tablas pasajeros ANUAL'!$C64</f>
        <v>0.3706480757178604</v>
      </c>
      <c r="E11" s="53">
        <f>'tablas pasajeros ANUAL'!G64/'tablas pasajeros ANUAL'!$C64</f>
        <v>0.3137899643642984</v>
      </c>
      <c r="F11" s="54">
        <f>'tablas pasajeros ANUAL'!I64/'tablas pasajeros ANUAL'!$C64</f>
        <v>0.14176458479146939</v>
      </c>
      <c r="G11" s="53">
        <f>'tablas pasajeros ANUAL'!K64/'tablas pasajeros ANUAL'!$C64</f>
        <v>0.15977255364797049</v>
      </c>
      <c r="H11" s="54">
        <f>'tablas pasajeros ANUAL'!M64/'tablas pasajeros ANUAL'!$C64</f>
        <v>1.4024821478401289E-2</v>
      </c>
    </row>
    <row r="12" spans="2:8" x14ac:dyDescent="0.25">
      <c r="B12" s="52" t="s">
        <v>68</v>
      </c>
      <c r="C12" s="53">
        <f>'tablas pasajeros ANUAL'!C78/'tablas pasajeros ANUAL'!$C78</f>
        <v>1</v>
      </c>
      <c r="D12" s="54">
        <f>'tablas pasajeros ANUAL'!E78/'tablas pasajeros ANUAL'!$C78</f>
        <v>0.37970321903616683</v>
      </c>
      <c r="E12" s="53">
        <f>'tablas pasajeros ANUAL'!G78/'tablas pasajeros ANUAL'!$C78</f>
        <v>0.3007565909345169</v>
      </c>
      <c r="F12" s="54">
        <f>'tablas pasajeros ANUAL'!I78/'tablas pasajeros ANUAL'!$C78</f>
        <v>0.14070419319320041</v>
      </c>
      <c r="G12" s="53">
        <f>'tablas pasajeros ANUAL'!K78/'tablas pasajeros ANUAL'!$C78</f>
        <v>0.16514366035743516</v>
      </c>
      <c r="H12" s="54">
        <f>'tablas pasajeros ANUAL'!M78/'tablas pasajeros ANUAL'!$C78</f>
        <v>1.3692336478680747E-2</v>
      </c>
    </row>
    <row r="13" spans="2:8" x14ac:dyDescent="0.25">
      <c r="B13" s="52" t="s">
        <v>69</v>
      </c>
      <c r="C13" s="53">
        <f>'tablas pasajeros ANUAL'!C92/'tablas pasajeros ANUAL'!$C92</f>
        <v>1</v>
      </c>
      <c r="D13" s="54">
        <f>'tablas pasajeros ANUAL'!E92/'tablas pasajeros ANUAL'!$C92</f>
        <v>0.38292449701432485</v>
      </c>
      <c r="E13" s="53">
        <f>'tablas pasajeros ANUAL'!G92/'tablas pasajeros ANUAL'!$C92</f>
        <v>0.2986868753188115</v>
      </c>
      <c r="F13" s="54">
        <f>'tablas pasajeros ANUAL'!I92/'tablas pasajeros ANUAL'!$C92</f>
        <v>0.14003161600193939</v>
      </c>
      <c r="G13" s="53">
        <f>'tablas pasajeros ANUAL'!K92/'tablas pasajeros ANUAL'!$C92</f>
        <v>0.16524158968894095</v>
      </c>
      <c r="H13" s="54">
        <f>'tablas pasajeros ANUAL'!M92/'tablas pasajeros ANUAL'!$C92</f>
        <v>1.3115421975983286E-2</v>
      </c>
    </row>
    <row r="14" spans="2:8" x14ac:dyDescent="0.25">
      <c r="B14" s="52" t="s">
        <v>70</v>
      </c>
      <c r="C14" s="53">
        <f>'tablas pasajeros ANUAL'!C106/'tablas pasajeros ANUAL'!$C106</f>
        <v>1</v>
      </c>
      <c r="D14" s="54">
        <f>'tablas pasajeros ANUAL'!E106/'tablas pasajeros ANUAL'!$C106</f>
        <v>0.38292150024650057</v>
      </c>
      <c r="E14" s="53">
        <f>'tablas pasajeros ANUAL'!G106/'tablas pasajeros ANUAL'!$C106</f>
        <v>0.30749282267818484</v>
      </c>
      <c r="F14" s="54">
        <f>'tablas pasajeros ANUAL'!I106/'tablas pasajeros ANUAL'!$C106</f>
        <v>0.12915355114779206</v>
      </c>
      <c r="G14" s="53">
        <f>'tablas pasajeros ANUAL'!K106/'tablas pasajeros ANUAL'!$C106</f>
        <v>0.16729409256170874</v>
      </c>
      <c r="H14" s="54">
        <f>'tablas pasajeros ANUAL'!M106/'tablas pasajeros ANUAL'!$C106</f>
        <v>1.3138033365813798E-2</v>
      </c>
    </row>
    <row r="15" spans="2:8" x14ac:dyDescent="0.25">
      <c r="B15" s="52" t="s">
        <v>71</v>
      </c>
      <c r="C15" s="53">
        <f>'tablas pasajeros ANUAL'!C120/'tablas pasajeros ANUAL'!$C120</f>
        <v>1</v>
      </c>
      <c r="D15" s="54">
        <f>'tablas pasajeros ANUAL'!E120/'tablas pasajeros ANUAL'!$C120</f>
        <v>0.37661911220646715</v>
      </c>
      <c r="E15" s="53">
        <f>'tablas pasajeros ANUAL'!G120/'tablas pasajeros ANUAL'!$C120</f>
        <v>0.30741368814167525</v>
      </c>
      <c r="F15" s="54">
        <f>'tablas pasajeros ANUAL'!I120/'tablas pasajeros ANUAL'!$C120</f>
        <v>0.12707519126723618</v>
      </c>
      <c r="G15" s="53">
        <f>'tablas pasajeros ANUAL'!K120/'tablas pasajeros ANUAL'!$C120</f>
        <v>0.17374555759229282</v>
      </c>
      <c r="H15" s="54">
        <f>'tablas pasajeros ANUAL'!M120/'tablas pasajeros ANUAL'!$C120</f>
        <v>1.5146450792328552E-2</v>
      </c>
    </row>
    <row r="16" spans="2:8" x14ac:dyDescent="0.25">
      <c r="B16" s="52" t="s">
        <v>72</v>
      </c>
      <c r="C16" s="53">
        <f>'tablas pasajeros ANUAL'!C134/'tablas pasajeros ANUAL'!$C134</f>
        <v>1</v>
      </c>
      <c r="D16" s="54">
        <f>'tablas pasajeros ANUAL'!E134/'tablas pasajeros ANUAL'!$C134</f>
        <v>0.38044511735442504</v>
      </c>
      <c r="E16" s="53">
        <f>'tablas pasajeros ANUAL'!G134/'tablas pasajeros ANUAL'!$C134</f>
        <v>0.29702199761438897</v>
      </c>
      <c r="F16" s="54">
        <f>'tablas pasajeros ANUAL'!I134/'tablas pasajeros ANUAL'!$C134</f>
        <v>0.13339911776153041</v>
      </c>
      <c r="G16" s="53">
        <f>'tablas pasajeros ANUAL'!K134/'tablas pasajeros ANUAL'!$C134</f>
        <v>0.17529864892730385</v>
      </c>
      <c r="H16" s="54">
        <f>'tablas pasajeros ANUAL'!M134/'tablas pasajeros ANUAL'!$C134</f>
        <v>1.3835118342351757E-2</v>
      </c>
    </row>
    <row r="17" spans="2:10" x14ac:dyDescent="0.25">
      <c r="B17" s="52" t="s">
        <v>73</v>
      </c>
      <c r="C17" s="53">
        <f>'tablas pasajeros ANUAL'!C148/'tablas pasajeros ANUAL'!$C148</f>
        <v>1</v>
      </c>
      <c r="D17" s="54">
        <f>'tablas pasajeros ANUAL'!E148/'tablas pasajeros ANUAL'!$C148</f>
        <v>0.37005481632261089</v>
      </c>
      <c r="E17" s="53">
        <f>'tablas pasajeros ANUAL'!G148/'tablas pasajeros ANUAL'!$C148</f>
        <v>0.30045206535620317</v>
      </c>
      <c r="F17" s="54">
        <f>'tablas pasajeros ANUAL'!I148/'tablas pasajeros ANUAL'!$C148</f>
        <v>0.13693367364912437</v>
      </c>
      <c r="G17" s="53">
        <f>'tablas pasajeros ANUAL'!K148/'tablas pasajeros ANUAL'!$C148</f>
        <v>0.17803103604088358</v>
      </c>
      <c r="H17" s="54">
        <f>'tablas pasajeros ANUAL'!M148/'tablas pasajeros ANUAL'!$C148</f>
        <v>1.4528408631178016E-2</v>
      </c>
    </row>
    <row r="18" spans="2:10" x14ac:dyDescent="0.25">
      <c r="B18" s="52" t="s">
        <v>74</v>
      </c>
      <c r="C18" s="53">
        <f>'tablas pasajeros ANUAL'!C162/'tablas pasajeros ANUAL'!$C162</f>
        <v>1</v>
      </c>
      <c r="D18" s="54">
        <f>'tablas pasajeros ANUAL'!E162/'tablas pasajeros ANUAL'!$C162</f>
        <v>0.38188742739109499</v>
      </c>
      <c r="E18" s="53">
        <f>'tablas pasajeros ANUAL'!G162/'tablas pasajeros ANUAL'!$C162</f>
        <v>0.30212102489775761</v>
      </c>
      <c r="F18" s="54">
        <f>'tablas pasajeros ANUAL'!I162/'tablas pasajeros ANUAL'!$C162</f>
        <v>0.12937098818367676</v>
      </c>
      <c r="G18" s="53">
        <f>'tablas pasajeros ANUAL'!K162/'tablas pasajeros ANUAL'!$C162</f>
        <v>0.17182872877230879</v>
      </c>
      <c r="H18" s="54">
        <f>'tablas pasajeros ANUAL'!M162/'tablas pasajeros ANUAL'!$C162</f>
        <v>1.4791830755161887E-2</v>
      </c>
    </row>
    <row r="19" spans="2:10" x14ac:dyDescent="0.25">
      <c r="B19" s="52" t="s">
        <v>75</v>
      </c>
      <c r="C19" s="53">
        <f>'tablas pasajeros ANUAL'!C176/'tablas pasajeros ANUAL'!$C176</f>
        <v>1</v>
      </c>
      <c r="D19" s="54">
        <f>'tablas pasajeros ANUAL'!E176/'tablas pasajeros ANUAL'!$C176</f>
        <v>0.37451769334027618</v>
      </c>
      <c r="E19" s="53">
        <f>'tablas pasajeros ANUAL'!G176/'tablas pasajeros ANUAL'!$C176</f>
        <v>0.3114433975103677</v>
      </c>
      <c r="F19" s="54">
        <f>'tablas pasajeros ANUAL'!I176/'tablas pasajeros ANUAL'!$C176</f>
        <v>0.1275945248424836</v>
      </c>
      <c r="G19" s="53">
        <f>'tablas pasajeros ANUAL'!K176/'tablas pasajeros ANUAL'!$C176</f>
        <v>0.17125734926564973</v>
      </c>
      <c r="H19" s="54">
        <f>'tablas pasajeros ANUAL'!M176/'tablas pasajeros ANUAL'!$C176</f>
        <v>1.5187035041222832E-2</v>
      </c>
    </row>
    <row r="20" spans="2:10" x14ac:dyDescent="0.25">
      <c r="B20" s="52" t="s">
        <v>76</v>
      </c>
      <c r="C20" s="53">
        <f>'tablas pasajeros ANUAL'!C190/'tablas pasajeros ANUAL'!$C190</f>
        <v>1</v>
      </c>
      <c r="D20" s="54">
        <f>'tablas pasajeros ANUAL'!E190/'tablas pasajeros ANUAL'!$C190</f>
        <v>0.3729659379231467</v>
      </c>
      <c r="E20" s="53">
        <f>'tablas pasajeros ANUAL'!G190/'tablas pasajeros ANUAL'!$C190</f>
        <v>0.31676564738980112</v>
      </c>
      <c r="F20" s="54">
        <f>'tablas pasajeros ANUAL'!I190/'tablas pasajeros ANUAL'!$C190</f>
        <v>0.12568147159740756</v>
      </c>
      <c r="G20" s="53">
        <f>'tablas pasajeros ANUAL'!K190/'tablas pasajeros ANUAL'!$C190</f>
        <v>0.16925506461409021</v>
      </c>
      <c r="H20" s="54">
        <f>'tablas pasajeros ANUAL'!M190/'tablas pasajeros ANUAL'!$C190</f>
        <v>1.5331878475554445E-2</v>
      </c>
    </row>
    <row r="21" spans="2:10" x14ac:dyDescent="0.25">
      <c r="B21" s="52" t="s">
        <v>77</v>
      </c>
      <c r="C21" s="53">
        <f>'tablas pasajeros ANUAL'!C204/'tablas pasajeros ANUAL'!$C204</f>
        <v>1</v>
      </c>
      <c r="D21" s="54">
        <f>'tablas pasajeros ANUAL'!E204/'tablas pasajeros ANUAL'!$C204</f>
        <v>0.36926618860438581</v>
      </c>
      <c r="E21" s="53">
        <f>'tablas pasajeros ANUAL'!G204/'tablas pasajeros ANUAL'!$C204</f>
        <v>0.31867861963338873</v>
      </c>
      <c r="F21" s="54">
        <f>'tablas pasajeros ANUAL'!I204/'tablas pasajeros ANUAL'!$C204</f>
        <v>0.12516408111161681</v>
      </c>
      <c r="G21" s="53">
        <f>'tablas pasajeros ANUAL'!K204/'tablas pasajeros ANUAL'!$C204</f>
        <v>0.17151148510851069</v>
      </c>
      <c r="H21" s="54">
        <f>'tablas pasajeros ANUAL'!M204/'tablas pasajeros ANUAL'!$C204</f>
        <v>1.5379625542097968E-2</v>
      </c>
    </row>
    <row r="22" spans="2:10" x14ac:dyDescent="0.25">
      <c r="B22" s="52" t="s">
        <v>78</v>
      </c>
      <c r="C22" s="53">
        <f>'tablas pasajeros ANUAL'!C218/'tablas pasajeros ANUAL'!$C218</f>
        <v>1</v>
      </c>
      <c r="D22" s="54">
        <f>'tablas pasajeros ANUAL'!E218/'tablas pasajeros ANUAL'!$C218</f>
        <v>0.37826250203400347</v>
      </c>
      <c r="E22" s="53">
        <f>'tablas pasajeros ANUAL'!G218/'tablas pasajeros ANUAL'!$C218</f>
        <v>0.32028668960431589</v>
      </c>
      <c r="F22" s="54">
        <f>'tablas pasajeros ANUAL'!I218/'tablas pasajeros ANUAL'!$C218</f>
        <v>0.11593828425424174</v>
      </c>
      <c r="G22" s="53">
        <f>'tablas pasajeros ANUAL'!K218/'tablas pasajeros ANUAL'!$C218</f>
        <v>0.1703718149524662</v>
      </c>
      <c r="H22" s="54">
        <f>'tablas pasajeros ANUAL'!M218/'tablas pasajeros ANUAL'!$C218</f>
        <v>1.5140709154972719E-2</v>
      </c>
    </row>
    <row r="23" spans="2:10" x14ac:dyDescent="0.25">
      <c r="B23" s="52" t="s">
        <v>79</v>
      </c>
      <c r="C23" s="53">
        <f>'tablas pasajeros ANUAL'!C232/'tablas pasajeros ANUAL'!$C232</f>
        <v>1</v>
      </c>
      <c r="D23" s="54">
        <f>'tablas pasajeros ANUAL'!E232/'tablas pasajeros ANUAL'!$C232</f>
        <v>0.37861943653557767</v>
      </c>
      <c r="E23" s="53">
        <f>'tablas pasajeros ANUAL'!G232/'tablas pasajeros ANUAL'!$C232</f>
        <v>0.32734171422809161</v>
      </c>
      <c r="F23" s="54">
        <f>'tablas pasajeros ANUAL'!I232/'tablas pasajeros ANUAL'!$C232</f>
        <v>0.1103733816956186</v>
      </c>
      <c r="G23" s="53">
        <f>'tablas pasajeros ANUAL'!K232/'tablas pasajeros ANUAL'!$C232</f>
        <v>0.16778360576588855</v>
      </c>
      <c r="H23" s="54">
        <f>'tablas pasajeros ANUAL'!M232/'tablas pasajeros ANUAL'!$C232</f>
        <v>1.588186177482355E-2</v>
      </c>
    </row>
    <row r="24" spans="2:10" x14ac:dyDescent="0.25">
      <c r="B24" s="52" t="s">
        <v>80</v>
      </c>
      <c r="C24" s="53">
        <f>'tablas pasajeros ANUAL'!C246/'tablas pasajeros ANUAL'!$C246</f>
        <v>1</v>
      </c>
      <c r="D24" s="54">
        <f>'tablas pasajeros ANUAL'!E246/'tablas pasajeros ANUAL'!$C246</f>
        <v>0.37771638677586306</v>
      </c>
      <c r="E24" s="53">
        <f>'tablas pasajeros ANUAL'!G246/'tablas pasajeros ANUAL'!$C246</f>
        <v>0.33167594624323743</v>
      </c>
      <c r="F24" s="54">
        <f>'tablas pasajeros ANUAL'!I246/'tablas pasajeros ANUAL'!$C246</f>
        <v>0.11012472370617221</v>
      </c>
      <c r="G24" s="53">
        <f>'tablas pasajeros ANUAL'!K246/'tablas pasajeros ANUAL'!$C246</f>
        <v>0.1649936234983157</v>
      </c>
      <c r="H24" s="54">
        <f>'tablas pasajeros ANUAL'!M246/'tablas pasajeros ANUAL'!$C246</f>
        <v>1.5489319776411591E-2</v>
      </c>
    </row>
    <row r="25" spans="2:10" x14ac:dyDescent="0.25">
      <c r="B25" s="52" t="s">
        <v>81</v>
      </c>
      <c r="C25" s="53">
        <f>'tablas pasajeros ANUAL'!C260/'tablas pasajeros ANUAL'!$C260</f>
        <v>1</v>
      </c>
      <c r="D25" s="54">
        <f>'tablas pasajeros ANUAL'!E260/'tablas pasajeros ANUAL'!$C260</f>
        <v>0.38135719901403331</v>
      </c>
      <c r="E25" s="53">
        <f>'tablas pasajeros ANUAL'!G260/'tablas pasajeros ANUAL'!$C260</f>
        <v>0.33576489243952529</v>
      </c>
      <c r="F25" s="54">
        <f>'tablas pasajeros ANUAL'!I260/'tablas pasajeros ANUAL'!$C260</f>
        <v>0.10671673639443337</v>
      </c>
      <c r="G25" s="53">
        <f>'tablas pasajeros ANUAL'!K260/'tablas pasajeros ANUAL'!$C260</f>
        <v>0.16179948299920505</v>
      </c>
      <c r="H25" s="54">
        <f>'tablas pasajeros ANUAL'!M260/'tablas pasajeros ANUAL'!$C260</f>
        <v>1.4361689152802944E-2</v>
      </c>
    </row>
    <row r="26" spans="2:10" x14ac:dyDescent="0.25">
      <c r="B26" s="52" t="s">
        <v>82</v>
      </c>
      <c r="C26" s="53">
        <f>'tablas pasajeros ANUAL'!C274/'tablas pasajeros ANUAL'!$C274</f>
        <v>1</v>
      </c>
      <c r="D26" s="54">
        <f>'tablas pasajeros ANUAL'!E274/'tablas pasajeros ANUAL'!$C274</f>
        <v>0.39237217395129792</v>
      </c>
      <c r="E26" s="53">
        <f>'tablas pasajeros ANUAL'!G274/'tablas pasajeros ANUAL'!$C274</f>
        <v>0.33675181407822113</v>
      </c>
      <c r="F26" s="54">
        <f>'tablas pasajeros ANUAL'!I274/'tablas pasajeros ANUAL'!$C274</f>
        <v>0.10147772548292559</v>
      </c>
      <c r="G26" s="53">
        <f>'tablas pasajeros ANUAL'!K274/'tablas pasajeros ANUAL'!$C274</f>
        <v>0.15599131190698345</v>
      </c>
      <c r="H26" s="54">
        <f>'tablas pasajeros ANUAL'!M274/'tablas pasajeros ANUAL'!$C274</f>
        <v>1.3406974580571917E-2</v>
      </c>
    </row>
    <row r="27" spans="2:10" x14ac:dyDescent="0.25">
      <c r="B27" s="48" t="s">
        <v>83</v>
      </c>
      <c r="C27" s="48"/>
      <c r="D27" s="48"/>
      <c r="E27" s="48"/>
      <c r="F27" s="48"/>
      <c r="G27" s="48"/>
      <c r="H27" s="48"/>
    </row>
    <row r="28" spans="2:10" ht="15.75" thickBot="1" x14ac:dyDescent="0.3"/>
    <row r="29" spans="2:10" ht="30" customHeight="1" thickBot="1" x14ac:dyDescent="0.3">
      <c r="J29" s="46" t="s">
        <v>66</v>
      </c>
    </row>
  </sheetData>
  <mergeCells count="2">
    <mergeCell ref="B5:H5"/>
    <mergeCell ref="B27:H27"/>
  </mergeCells>
  <hyperlinks>
    <hyperlink ref="J29" location="'grafica dis pas x islas '!A1" tooltip="GRAFICA I" display="GRAFICA 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 x14ac:dyDescent="0.3"/>
    <row r="30" spans="2:12" ht="30" customHeight="1" thickBot="1" x14ac:dyDescent="0.3">
      <c r="J30" s="46" t="s">
        <v>84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AB50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87" customWidth="1"/>
    <col min="2" max="2" width="13" style="187" customWidth="1"/>
    <col min="3" max="3" width="10.7109375" style="187" customWidth="1"/>
    <col min="4" max="4" width="9.7109375" style="187" customWidth="1"/>
    <col min="5" max="5" width="10.7109375" style="187" customWidth="1"/>
    <col min="6" max="6" width="9.7109375" style="187" customWidth="1"/>
    <col min="7" max="7" width="10.7109375" style="187" customWidth="1"/>
    <col min="8" max="8" width="9.7109375" style="187" customWidth="1"/>
    <col min="9" max="9" width="10.7109375" style="187" customWidth="1"/>
    <col min="10" max="10" width="9.7109375" style="187" customWidth="1"/>
    <col min="11" max="11" width="10.7109375" style="187" customWidth="1"/>
    <col min="12" max="12" width="9.7109375" style="187" customWidth="1"/>
    <col min="13" max="13" width="10.7109375" style="187" customWidth="1"/>
    <col min="14" max="14" width="9.7109375" style="187" customWidth="1"/>
    <col min="15" max="15" width="10.7109375" style="187" customWidth="1"/>
    <col min="16" max="16" width="9.7109375" style="187" customWidth="1"/>
    <col min="17" max="17" width="10.7109375" style="187" customWidth="1"/>
    <col min="18" max="18" width="9.7109375" style="187" customWidth="1"/>
    <col min="19" max="19" width="10.7109375" style="187" customWidth="1"/>
    <col min="20" max="20" width="9.7109375" style="187" customWidth="1"/>
    <col min="21" max="21" width="10.7109375" style="187" customWidth="1"/>
    <col min="22" max="22" width="9.7109375" style="187" customWidth="1"/>
    <col min="23" max="23" width="10.7109375" style="187" customWidth="1"/>
    <col min="24" max="24" width="9.7109375" style="187" customWidth="1"/>
    <col min="25" max="25" width="10.7109375" style="187" customWidth="1"/>
    <col min="26" max="26" width="9.7109375" style="187" customWidth="1"/>
    <col min="27" max="27" width="10.7109375" style="187" customWidth="1"/>
    <col min="28" max="28" width="9.7109375" style="187" customWidth="1"/>
    <col min="29" max="29" width="5.140625" style="187" customWidth="1"/>
    <col min="30" max="16384" width="11.42578125" style="187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88" t="s">
        <v>306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</row>
    <row r="6" spans="2:28" ht="15" customHeight="1" x14ac:dyDescent="0.25">
      <c r="B6" s="123"/>
      <c r="C6" s="189" t="s">
        <v>235</v>
      </c>
      <c r="D6" s="189"/>
      <c r="E6" s="190" t="s">
        <v>240</v>
      </c>
      <c r="F6" s="190"/>
      <c r="G6" s="190"/>
      <c r="H6" s="190"/>
      <c r="I6" s="190"/>
      <c r="J6" s="190"/>
      <c r="K6" s="191" t="s">
        <v>237</v>
      </c>
      <c r="L6" s="191"/>
      <c r="M6" s="191"/>
      <c r="N6" s="191"/>
      <c r="O6" s="191"/>
      <c r="P6" s="191"/>
      <c r="Q6" s="190" t="s">
        <v>238</v>
      </c>
      <c r="R6" s="190"/>
      <c r="S6" s="190"/>
      <c r="T6" s="190"/>
      <c r="U6" s="190"/>
      <c r="V6" s="190"/>
      <c r="W6" s="191" t="s">
        <v>241</v>
      </c>
      <c r="X6" s="191"/>
      <c r="Y6" s="191"/>
      <c r="Z6" s="191"/>
      <c r="AA6" s="191"/>
      <c r="AB6" s="191"/>
    </row>
    <row r="7" spans="2:28" ht="30" customHeight="1" x14ac:dyDescent="0.25">
      <c r="B7" s="172"/>
      <c r="C7" s="193" t="s">
        <v>242</v>
      </c>
      <c r="D7" s="174" t="s">
        <v>243</v>
      </c>
      <c r="E7" s="172" t="s">
        <v>171</v>
      </c>
      <c r="F7" s="174" t="s">
        <v>244</v>
      </c>
      <c r="G7" s="172" t="s">
        <v>245</v>
      </c>
      <c r="H7" s="174" t="s">
        <v>246</v>
      </c>
      <c r="I7" s="194" t="s">
        <v>173</v>
      </c>
      <c r="J7" s="174" t="s">
        <v>243</v>
      </c>
      <c r="K7" s="172" t="s">
        <v>171</v>
      </c>
      <c r="L7" s="174" t="s">
        <v>244</v>
      </c>
      <c r="M7" s="172" t="s">
        <v>245</v>
      </c>
      <c r="N7" s="174" t="s">
        <v>246</v>
      </c>
      <c r="O7" s="194" t="s">
        <v>173</v>
      </c>
      <c r="P7" s="174" t="s">
        <v>243</v>
      </c>
      <c r="Q7" s="172" t="s">
        <v>171</v>
      </c>
      <c r="R7" s="174" t="s">
        <v>244</v>
      </c>
      <c r="S7" s="172" t="s">
        <v>245</v>
      </c>
      <c r="T7" s="174" t="s">
        <v>246</v>
      </c>
      <c r="U7" s="194" t="s">
        <v>173</v>
      </c>
      <c r="V7" s="174" t="s">
        <v>243</v>
      </c>
      <c r="W7" s="172" t="s">
        <v>171</v>
      </c>
      <c r="X7" s="174" t="s">
        <v>244</v>
      </c>
      <c r="Y7" s="172" t="s">
        <v>245</v>
      </c>
      <c r="Z7" s="174" t="s">
        <v>246</v>
      </c>
      <c r="AA7" s="194" t="s">
        <v>173</v>
      </c>
      <c r="AB7" s="174" t="s">
        <v>243</v>
      </c>
    </row>
    <row r="8" spans="2:28" x14ac:dyDescent="0.25">
      <c r="B8" s="30" t="s">
        <v>57</v>
      </c>
      <c r="C8" s="31">
        <v>239634</v>
      </c>
      <c r="D8" s="32">
        <v>8.821165347465354E-2</v>
      </c>
      <c r="E8" s="31">
        <v>63830</v>
      </c>
      <c r="F8" s="32">
        <v>1.1151169726290675</v>
      </c>
      <c r="G8" s="31">
        <v>22928</v>
      </c>
      <c r="H8" s="32">
        <v>-0.67776028783449516</v>
      </c>
      <c r="I8" s="31">
        <v>86758</v>
      </c>
      <c r="J8" s="32">
        <v>-0.14380736208427913</v>
      </c>
      <c r="K8" s="31">
        <v>2545180</v>
      </c>
      <c r="L8" s="32">
        <v>-3.887322369332824E-2</v>
      </c>
      <c r="M8" s="31">
        <v>976550</v>
      </c>
      <c r="N8" s="32">
        <v>-7.889760110620947E-2</v>
      </c>
      <c r="O8" s="31">
        <v>3521730</v>
      </c>
      <c r="P8" s="32">
        <v>-5.0316073217021806E-2</v>
      </c>
      <c r="Q8" s="31">
        <v>10807661</v>
      </c>
      <c r="R8" s="32">
        <v>-1.9626677223003597E-2</v>
      </c>
      <c r="S8" s="31">
        <v>7814912</v>
      </c>
      <c r="T8" s="32">
        <v>-7.7786705652989285E-2</v>
      </c>
      <c r="U8" s="31">
        <v>18622573</v>
      </c>
      <c r="V8" s="32">
        <v>-4.4903636552652393E-2</v>
      </c>
      <c r="W8" s="31">
        <v>13656305</v>
      </c>
      <c r="X8" s="32">
        <v>-1.9122165548311809E-2</v>
      </c>
      <c r="Y8" s="31">
        <v>8814390</v>
      </c>
      <c r="Z8" s="32">
        <v>-8.2353609915722714E-2</v>
      </c>
      <c r="AA8" s="31">
        <v>22470695</v>
      </c>
      <c r="AB8" s="32">
        <v>-4.4936778640363606E-2</v>
      </c>
    </row>
    <row r="9" spans="2:28" outlineLevel="1" x14ac:dyDescent="0.25">
      <c r="B9" s="43" t="s">
        <v>58</v>
      </c>
      <c r="C9" s="26">
        <v>28936</v>
      </c>
      <c r="D9" s="29">
        <v>-2.1804536695852028E-2</v>
      </c>
      <c r="E9" s="40">
        <v>7770</v>
      </c>
      <c r="F9" s="29">
        <v>0.51461988304093564</v>
      </c>
      <c r="G9" s="40">
        <v>2946</v>
      </c>
      <c r="H9" s="29">
        <v>-0.72950142319346245</v>
      </c>
      <c r="I9" s="40">
        <v>10716</v>
      </c>
      <c r="J9" s="29">
        <v>-0.33112789463828729</v>
      </c>
      <c r="K9" s="26">
        <v>303759</v>
      </c>
      <c r="L9" s="29">
        <v>-8.2232548583583087E-2</v>
      </c>
      <c r="M9" s="26">
        <v>105669</v>
      </c>
      <c r="N9" s="29">
        <v>-6.2153862539051419E-2</v>
      </c>
      <c r="O9" s="26">
        <v>409428</v>
      </c>
      <c r="P9" s="29">
        <v>-7.7133222735141338E-2</v>
      </c>
      <c r="Q9" s="40">
        <v>1445362</v>
      </c>
      <c r="R9" s="29">
        <v>-2.8397304124882505E-2</v>
      </c>
      <c r="S9" s="40">
        <v>960835</v>
      </c>
      <c r="T9" s="29">
        <v>-3.6625544936452537E-2</v>
      </c>
      <c r="U9" s="40">
        <v>2406197</v>
      </c>
      <c r="V9" s="29">
        <v>-3.1699779071779566E-2</v>
      </c>
      <c r="W9" s="26">
        <v>1785827</v>
      </c>
      <c r="X9" s="29">
        <v>-3.6403310215923801E-2</v>
      </c>
      <c r="Y9" s="26">
        <v>1069450</v>
      </c>
      <c r="Z9" s="29">
        <v>-4.592359716556027E-2</v>
      </c>
      <c r="AA9" s="26">
        <v>2855277</v>
      </c>
      <c r="AB9" s="29">
        <v>-3.9991325456758431E-2</v>
      </c>
    </row>
    <row r="10" spans="2:28" outlineLevel="1" x14ac:dyDescent="0.25">
      <c r="B10" s="43" t="s">
        <v>59</v>
      </c>
      <c r="C10" s="26">
        <v>34392</v>
      </c>
      <c r="D10" s="29">
        <v>0.16377910124526252</v>
      </c>
      <c r="E10" s="40">
        <v>10284</v>
      </c>
      <c r="F10" s="29">
        <v>0.56577344701583443</v>
      </c>
      <c r="G10" s="40">
        <v>4368</v>
      </c>
      <c r="H10" s="29">
        <v>-0.57567515057314944</v>
      </c>
      <c r="I10" s="40">
        <v>14652</v>
      </c>
      <c r="J10" s="29">
        <v>-0.13106393073182299</v>
      </c>
      <c r="K10" s="26">
        <v>423862</v>
      </c>
      <c r="L10" s="29">
        <v>1.060045396456033E-2</v>
      </c>
      <c r="M10" s="26">
        <v>153360</v>
      </c>
      <c r="N10" s="29">
        <v>-5.6100938605939343E-2</v>
      </c>
      <c r="O10" s="26">
        <v>577222</v>
      </c>
      <c r="P10" s="29">
        <v>-8.0238395163355625E-3</v>
      </c>
      <c r="Q10" s="40">
        <v>1629891</v>
      </c>
      <c r="R10" s="29">
        <v>6.7123967504884252E-2</v>
      </c>
      <c r="S10" s="40">
        <v>1188589</v>
      </c>
      <c r="T10" s="29">
        <v>-1.0328944191228318E-2</v>
      </c>
      <c r="U10" s="40">
        <v>2818480</v>
      </c>
      <c r="V10" s="29">
        <v>3.3030074454929448E-2</v>
      </c>
      <c r="W10" s="26">
        <v>2098429</v>
      </c>
      <c r="X10" s="29">
        <v>5.8260510846717795E-2</v>
      </c>
      <c r="Y10" s="26">
        <v>1346317</v>
      </c>
      <c r="Z10" s="29">
        <v>-1.9978700838499841E-2</v>
      </c>
      <c r="AA10" s="26">
        <v>3444746</v>
      </c>
      <c r="AB10" s="29">
        <v>2.6240017255211745E-2</v>
      </c>
    </row>
    <row r="11" spans="2:28" outlineLevel="1" x14ac:dyDescent="0.25">
      <c r="B11" s="43" t="s">
        <v>60</v>
      </c>
      <c r="C11" s="26">
        <v>38948</v>
      </c>
      <c r="D11" s="29">
        <v>-6.8140491913101786E-2</v>
      </c>
      <c r="E11" s="40">
        <v>10935</v>
      </c>
      <c r="F11" s="29">
        <v>0.62024003556082374</v>
      </c>
      <c r="G11" s="40">
        <v>3828</v>
      </c>
      <c r="H11" s="29">
        <v>-0.63347376484105711</v>
      </c>
      <c r="I11" s="40">
        <v>14763</v>
      </c>
      <c r="J11" s="29">
        <v>-0.14133659047286684</v>
      </c>
      <c r="K11" s="26">
        <v>405221</v>
      </c>
      <c r="L11" s="29">
        <v>-7.5713650308497638E-2</v>
      </c>
      <c r="M11" s="26">
        <v>152178</v>
      </c>
      <c r="N11" s="29">
        <v>-0.11060069432268471</v>
      </c>
      <c r="O11" s="26">
        <v>557399</v>
      </c>
      <c r="P11" s="29">
        <v>-8.5507049024063364E-2</v>
      </c>
      <c r="Q11" s="40">
        <v>1423289</v>
      </c>
      <c r="R11" s="29">
        <v>-0.11205488545151232</v>
      </c>
      <c r="S11" s="40">
        <v>1123064</v>
      </c>
      <c r="T11" s="29">
        <v>-9.2359851132869153E-2</v>
      </c>
      <c r="U11" s="40">
        <v>2546353</v>
      </c>
      <c r="V11" s="29">
        <v>-0.10347480342378679</v>
      </c>
      <c r="W11" s="26">
        <v>1878393</v>
      </c>
      <c r="X11" s="29">
        <v>-0.10118802102722568</v>
      </c>
      <c r="Y11" s="26">
        <v>1279070</v>
      </c>
      <c r="Z11" s="29">
        <v>-9.8542453225793913E-2</v>
      </c>
      <c r="AA11" s="26">
        <v>3157463</v>
      </c>
      <c r="AB11" s="29">
        <v>-0.10011819013763579</v>
      </c>
    </row>
    <row r="12" spans="2:28" outlineLevel="1" x14ac:dyDescent="0.25">
      <c r="B12" s="43" t="s">
        <v>61</v>
      </c>
      <c r="C12" s="26">
        <v>35844</v>
      </c>
      <c r="D12" s="29">
        <v>9.1407344254308409E-2</v>
      </c>
      <c r="E12" s="40">
        <v>12231</v>
      </c>
      <c r="F12" s="29">
        <v>3.1140262361251265</v>
      </c>
      <c r="G12" s="40">
        <v>2641</v>
      </c>
      <c r="H12" s="29">
        <v>-0.68514544587505966</v>
      </c>
      <c r="I12" s="40">
        <v>14872</v>
      </c>
      <c r="J12" s="29">
        <v>0.30903969720975266</v>
      </c>
      <c r="K12" s="26">
        <v>417290</v>
      </c>
      <c r="L12" s="29">
        <v>-4.3985071788750663E-2</v>
      </c>
      <c r="M12" s="26">
        <v>168413</v>
      </c>
      <c r="N12" s="29">
        <v>-3.4018951039324508E-2</v>
      </c>
      <c r="O12" s="26">
        <v>585703</v>
      </c>
      <c r="P12" s="29">
        <v>-4.1140540867962261E-2</v>
      </c>
      <c r="Q12" s="40">
        <v>1625655</v>
      </c>
      <c r="R12" s="29">
        <v>-4.3718852501447025E-2</v>
      </c>
      <c r="S12" s="40">
        <v>1221651</v>
      </c>
      <c r="T12" s="29">
        <v>-2.3642279255742138E-2</v>
      </c>
      <c r="U12" s="40">
        <v>2847306</v>
      </c>
      <c r="V12" s="29">
        <v>-3.5206927059384774E-2</v>
      </c>
      <c r="W12" s="26">
        <v>2091020</v>
      </c>
      <c r="X12" s="29">
        <v>-3.7407700664739307E-2</v>
      </c>
      <c r="Y12" s="26">
        <v>1392705</v>
      </c>
      <c r="Z12" s="29">
        <v>-2.8773366156077729E-2</v>
      </c>
      <c r="AA12" s="26">
        <v>3483725</v>
      </c>
      <c r="AB12" s="29">
        <v>-3.3974397191538608E-2</v>
      </c>
    </row>
    <row r="13" spans="2:28" ht="30" customHeight="1" x14ac:dyDescent="0.25">
      <c r="B13" s="33" t="s">
        <v>62</v>
      </c>
      <c r="C13" s="34">
        <v>138120</v>
      </c>
      <c r="D13" s="35">
        <v>3.251078335364177E-2</v>
      </c>
      <c r="E13" s="34">
        <v>41220</v>
      </c>
      <c r="F13" s="35">
        <v>0.92436974789915971</v>
      </c>
      <c r="G13" s="34">
        <v>13783</v>
      </c>
      <c r="H13" s="35">
        <v>-0.65557138216258093</v>
      </c>
      <c r="I13" s="34">
        <v>55003</v>
      </c>
      <c r="J13" s="35">
        <v>-0.10472516561681067</v>
      </c>
      <c r="K13" s="34">
        <v>1550132</v>
      </c>
      <c r="L13" s="35">
        <v>-4.6246345281105716E-2</v>
      </c>
      <c r="M13" s="34">
        <v>579620</v>
      </c>
      <c r="N13" s="35">
        <v>-6.6022336700542916E-2</v>
      </c>
      <c r="O13" s="34">
        <v>2129752</v>
      </c>
      <c r="P13" s="35">
        <v>-5.1710926051999895E-2</v>
      </c>
      <c r="Q13" s="34">
        <v>6124197</v>
      </c>
      <c r="R13" s="35">
        <v>-3.0652031734836438E-2</v>
      </c>
      <c r="S13" s="34">
        <v>4494139</v>
      </c>
      <c r="T13" s="35">
        <v>-4.113497602698224E-2</v>
      </c>
      <c r="U13" s="34">
        <v>10618336</v>
      </c>
      <c r="V13" s="35">
        <v>-3.511671465184063E-2</v>
      </c>
      <c r="W13" s="34">
        <v>7853669</v>
      </c>
      <c r="X13" s="35">
        <v>-3.0212368239956322E-2</v>
      </c>
      <c r="Y13" s="34">
        <v>5087542</v>
      </c>
      <c r="Z13" s="35">
        <v>-4.8621180631265304E-2</v>
      </c>
      <c r="AA13" s="34">
        <v>12941211</v>
      </c>
      <c r="AB13" s="35">
        <v>-3.7533713846280903E-2</v>
      </c>
    </row>
    <row r="14" spans="2:28" outlineLevel="1" x14ac:dyDescent="0.25">
      <c r="B14" s="43" t="s">
        <v>49</v>
      </c>
      <c r="C14" s="26">
        <v>34700</v>
      </c>
      <c r="D14" s="29">
        <v>0.20695652173913048</v>
      </c>
      <c r="E14" s="40">
        <v>7777</v>
      </c>
      <c r="F14" s="29">
        <v>2.4184615384615387</v>
      </c>
      <c r="G14" s="40">
        <v>2432</v>
      </c>
      <c r="H14" s="29">
        <v>-0.71946014534548386</v>
      </c>
      <c r="I14" s="40">
        <v>10209</v>
      </c>
      <c r="J14" s="29">
        <v>-6.7160087719298267E-2</v>
      </c>
      <c r="K14" s="26">
        <v>357910</v>
      </c>
      <c r="L14" s="29">
        <v>-1.9212377473480591E-2</v>
      </c>
      <c r="M14" s="26">
        <v>155354</v>
      </c>
      <c r="N14" s="29">
        <v>-7.6774051689813549E-2</v>
      </c>
      <c r="O14" s="26">
        <v>513264</v>
      </c>
      <c r="P14" s="29">
        <v>-3.7378515137079571E-2</v>
      </c>
      <c r="Q14" s="40">
        <v>1496417</v>
      </c>
      <c r="R14" s="29">
        <v>2.9690305098367897E-2</v>
      </c>
      <c r="S14" s="40">
        <v>1108388</v>
      </c>
      <c r="T14" s="29">
        <v>-0.11378091985803074</v>
      </c>
      <c r="U14" s="40">
        <v>2604805</v>
      </c>
      <c r="V14" s="29">
        <v>-3.6671003512623312E-2</v>
      </c>
      <c r="W14" s="26">
        <v>1896804</v>
      </c>
      <c r="X14" s="29">
        <v>2.5734703644519463E-2</v>
      </c>
      <c r="Y14" s="26">
        <v>1266174</v>
      </c>
      <c r="Z14" s="29">
        <v>-0.1130968349753263</v>
      </c>
      <c r="AA14" s="26">
        <v>3162978</v>
      </c>
      <c r="AB14" s="29">
        <v>-3.4750446312769911E-2</v>
      </c>
    </row>
    <row r="15" spans="2:28" outlineLevel="1" x14ac:dyDescent="0.25">
      <c r="B15" s="43" t="s">
        <v>50</v>
      </c>
      <c r="C15" s="26">
        <v>34242</v>
      </c>
      <c r="D15" s="29">
        <v>0.13639984070091593</v>
      </c>
      <c r="E15" s="40">
        <v>7865</v>
      </c>
      <c r="F15" s="29">
        <v>1.2876672484002327</v>
      </c>
      <c r="G15" s="40">
        <v>3818</v>
      </c>
      <c r="H15" s="29">
        <v>-0.68446280991735531</v>
      </c>
      <c r="I15" s="40">
        <v>11683</v>
      </c>
      <c r="J15" s="29">
        <v>-0.24810142875530961</v>
      </c>
      <c r="K15" s="26">
        <v>330796</v>
      </c>
      <c r="L15" s="29">
        <v>-0.13720846526622188</v>
      </c>
      <c r="M15" s="26">
        <v>130797</v>
      </c>
      <c r="N15" s="29">
        <v>-0.15094449853943526</v>
      </c>
      <c r="O15" s="26">
        <v>461593</v>
      </c>
      <c r="P15" s="29">
        <v>-0.14114562788863005</v>
      </c>
      <c r="Q15" s="40">
        <v>1547431</v>
      </c>
      <c r="R15" s="29">
        <v>-3.4049780958290365E-2</v>
      </c>
      <c r="S15" s="40">
        <v>1115423</v>
      </c>
      <c r="T15" s="29">
        <v>-0.1241341835825267</v>
      </c>
      <c r="U15" s="40">
        <v>2662854</v>
      </c>
      <c r="V15" s="29">
        <v>-7.3946778406579483E-2</v>
      </c>
      <c r="W15" s="26">
        <v>1920334</v>
      </c>
      <c r="X15" s="29">
        <v>-4.8845191807622812E-2</v>
      </c>
      <c r="Y15" s="26">
        <v>1250038</v>
      </c>
      <c r="Z15" s="29">
        <v>-0.13171244023758399</v>
      </c>
      <c r="AA15" s="26">
        <v>3170372</v>
      </c>
      <c r="AB15" s="29">
        <v>-8.3338995532597049E-2</v>
      </c>
    </row>
    <row r="16" spans="2:28" outlineLevel="1" x14ac:dyDescent="0.25">
      <c r="B16" s="43" t="s">
        <v>51</v>
      </c>
      <c r="C16" s="26">
        <v>32572</v>
      </c>
      <c r="D16" s="29">
        <v>0.18202932210770784</v>
      </c>
      <c r="E16" s="40">
        <v>6968</v>
      </c>
      <c r="F16" s="29">
        <v>1.2883415435139574</v>
      </c>
      <c r="G16" s="40">
        <v>2895</v>
      </c>
      <c r="H16" s="29">
        <v>-0.72072158981284973</v>
      </c>
      <c r="I16" s="40">
        <v>9863</v>
      </c>
      <c r="J16" s="29">
        <v>-0.26455894415032433</v>
      </c>
      <c r="K16" s="26">
        <v>306342</v>
      </c>
      <c r="L16" s="29">
        <v>0.11599186891170188</v>
      </c>
      <c r="M16" s="26">
        <v>110779</v>
      </c>
      <c r="N16" s="29">
        <v>-5.5439500004263231E-2</v>
      </c>
      <c r="O16" s="26">
        <v>417121</v>
      </c>
      <c r="P16" s="29">
        <v>6.4673556535122856E-2</v>
      </c>
      <c r="Q16" s="40">
        <v>1639616</v>
      </c>
      <c r="R16" s="29">
        <v>-6.8513023289339392E-3</v>
      </c>
      <c r="S16" s="40">
        <v>1096962</v>
      </c>
      <c r="T16" s="29">
        <v>-0.1314253589823785</v>
      </c>
      <c r="U16" s="40">
        <v>2736578</v>
      </c>
      <c r="V16" s="29">
        <v>-6.0844814048111928E-2</v>
      </c>
      <c r="W16" s="26">
        <v>1985498</v>
      </c>
      <c r="X16" s="29">
        <v>1.506520861131988E-2</v>
      </c>
      <c r="Y16" s="26">
        <v>1210636</v>
      </c>
      <c r="Z16" s="29">
        <v>-0.12940963273195871</v>
      </c>
      <c r="AA16" s="26">
        <v>3196134</v>
      </c>
      <c r="AB16" s="29">
        <v>-4.4967134023501942E-2</v>
      </c>
    </row>
    <row r="17" spans="2:28" outlineLevel="1" x14ac:dyDescent="0.25">
      <c r="B17" s="43" t="s">
        <v>52</v>
      </c>
      <c r="C17" s="26">
        <v>26480</v>
      </c>
      <c r="D17" s="29">
        <v>-1.0574300340021714E-2</v>
      </c>
      <c r="E17" s="40">
        <v>7110</v>
      </c>
      <c r="F17" s="29">
        <v>1.1903881700554528</v>
      </c>
      <c r="G17" s="40">
        <v>2547</v>
      </c>
      <c r="H17" s="29">
        <v>-0.67308432807085095</v>
      </c>
      <c r="I17" s="40">
        <v>9657</v>
      </c>
      <c r="J17" s="29">
        <v>-0.12503397662408267</v>
      </c>
      <c r="K17" s="26">
        <v>325368</v>
      </c>
      <c r="L17" s="29">
        <v>-6.470121537559359E-2</v>
      </c>
      <c r="M17" s="26">
        <v>97834</v>
      </c>
      <c r="N17" s="29">
        <v>4.6241043738637577E-2</v>
      </c>
      <c r="O17" s="26">
        <v>423202</v>
      </c>
      <c r="P17" s="29">
        <v>-4.119750060038152E-2</v>
      </c>
      <c r="Q17" s="40">
        <v>1496130</v>
      </c>
      <c r="R17" s="29">
        <v>-5.3233281780374231E-2</v>
      </c>
      <c r="S17" s="40">
        <v>990901</v>
      </c>
      <c r="T17" s="29">
        <v>-0.12351221013749225</v>
      </c>
      <c r="U17" s="40">
        <v>2487031</v>
      </c>
      <c r="V17" s="29">
        <v>-8.2543157192668692E-2</v>
      </c>
      <c r="W17" s="26">
        <v>1855088</v>
      </c>
      <c r="X17" s="29">
        <v>-5.2626041998082851E-2</v>
      </c>
      <c r="Y17" s="26">
        <v>1091282</v>
      </c>
      <c r="Z17" s="29">
        <v>-0.1141019469296668</v>
      </c>
      <c r="AA17" s="26">
        <v>2946370</v>
      </c>
      <c r="AB17" s="29">
        <v>-7.6365512696968674E-2</v>
      </c>
    </row>
    <row r="18" spans="2:28" outlineLevel="1" x14ac:dyDescent="0.25">
      <c r="B18" s="43" t="s">
        <v>53</v>
      </c>
      <c r="C18" s="26">
        <v>26231</v>
      </c>
      <c r="D18" s="29">
        <v>0.39385727190605246</v>
      </c>
      <c r="E18" s="40">
        <v>3578</v>
      </c>
      <c r="F18" s="29">
        <v>2.0607356715141147</v>
      </c>
      <c r="G18" s="40">
        <v>2048</v>
      </c>
      <c r="H18" s="29">
        <v>-0.7155555555555555</v>
      </c>
      <c r="I18" s="40">
        <v>5626</v>
      </c>
      <c r="J18" s="29">
        <v>-0.32775719918747759</v>
      </c>
      <c r="K18" s="26">
        <v>355860</v>
      </c>
      <c r="L18" s="29">
        <v>-0.14047007731566574</v>
      </c>
      <c r="M18" s="26">
        <v>132212</v>
      </c>
      <c r="N18" s="29">
        <v>-0.11140683388445305</v>
      </c>
      <c r="O18" s="26">
        <v>488072</v>
      </c>
      <c r="P18" s="29">
        <v>-0.13278666678512097</v>
      </c>
      <c r="Q18" s="40">
        <v>1771043</v>
      </c>
      <c r="R18" s="29">
        <v>-2.5435998122455339E-2</v>
      </c>
      <c r="S18" s="40">
        <v>1306276</v>
      </c>
      <c r="T18" s="29">
        <v>-0.10009872021945787</v>
      </c>
      <c r="U18" s="40">
        <v>3077319</v>
      </c>
      <c r="V18" s="29">
        <v>-5.8591049312845755E-2</v>
      </c>
      <c r="W18" s="26">
        <v>2156712</v>
      </c>
      <c r="X18" s="29">
        <v>-4.2002921015319328E-2</v>
      </c>
      <c r="Y18" s="26">
        <v>1440536</v>
      </c>
      <c r="Z18" s="29">
        <v>-0.10390186399927837</v>
      </c>
      <c r="AA18" s="26">
        <v>3597248</v>
      </c>
      <c r="AB18" s="29">
        <v>-6.7789595673515057E-2</v>
      </c>
    </row>
    <row r="19" spans="2:28" outlineLevel="1" x14ac:dyDescent="0.25">
      <c r="B19" s="43" t="s">
        <v>54</v>
      </c>
      <c r="C19" s="26">
        <v>29004</v>
      </c>
      <c r="D19" s="29">
        <v>0.2078457502186315</v>
      </c>
      <c r="E19" s="40">
        <v>5727</v>
      </c>
      <c r="F19" s="29">
        <v>0.43067699225580824</v>
      </c>
      <c r="G19" s="40">
        <v>1563</v>
      </c>
      <c r="H19" s="29">
        <v>-0.66314655172413794</v>
      </c>
      <c r="I19" s="40">
        <v>7290</v>
      </c>
      <c r="J19" s="29">
        <v>-0.15654286706004861</v>
      </c>
      <c r="K19" s="26">
        <v>307282</v>
      </c>
      <c r="L19" s="29">
        <v>-4.7494761379276107E-2</v>
      </c>
      <c r="M19" s="26">
        <v>115943</v>
      </c>
      <c r="N19" s="29">
        <v>-0.10865871752884826</v>
      </c>
      <c r="O19" s="26">
        <v>423225</v>
      </c>
      <c r="P19" s="29">
        <v>-6.5070104554863173E-2</v>
      </c>
      <c r="Q19" s="40">
        <v>1730710</v>
      </c>
      <c r="R19" s="29">
        <v>4.8509163325796134E-3</v>
      </c>
      <c r="S19" s="40">
        <v>1209766</v>
      </c>
      <c r="T19" s="29">
        <v>-0.10190121972042199</v>
      </c>
      <c r="U19" s="40">
        <v>2940476</v>
      </c>
      <c r="V19" s="29">
        <v>-4.1998315623488103E-2</v>
      </c>
      <c r="W19" s="26">
        <v>2072723</v>
      </c>
      <c r="X19" s="29">
        <v>-1.215644182877007E-4</v>
      </c>
      <c r="Y19" s="26">
        <v>1327272</v>
      </c>
      <c r="Z19" s="29">
        <v>-0.10425194044597352</v>
      </c>
      <c r="AA19" s="26">
        <v>3399995</v>
      </c>
      <c r="AB19" s="29">
        <v>-4.3527173151655774E-2</v>
      </c>
    </row>
    <row r="20" spans="2:28" outlineLevel="1" x14ac:dyDescent="0.25">
      <c r="B20" s="43" t="s">
        <v>55</v>
      </c>
      <c r="C20" s="26">
        <v>28267</v>
      </c>
      <c r="D20" s="29">
        <v>0.11948514851485159</v>
      </c>
      <c r="E20" s="40">
        <v>3880</v>
      </c>
      <c r="F20" s="29">
        <v>-0.19166666666666665</v>
      </c>
      <c r="G20" s="40">
        <v>4597</v>
      </c>
      <c r="H20" s="29">
        <v>0.22456046883324454</v>
      </c>
      <c r="I20" s="40">
        <v>8477</v>
      </c>
      <c r="J20" s="29">
        <v>-9.0016366612111209E-3</v>
      </c>
      <c r="K20" s="26">
        <v>309937</v>
      </c>
      <c r="L20" s="29">
        <v>-2.5937832871536504E-3</v>
      </c>
      <c r="M20" s="26">
        <v>99267</v>
      </c>
      <c r="N20" s="29">
        <v>-1.4357630097405538E-2</v>
      </c>
      <c r="O20" s="26">
        <v>409204</v>
      </c>
      <c r="P20" s="29">
        <v>-5.4732462280292493E-3</v>
      </c>
      <c r="Q20" s="40">
        <v>1447583</v>
      </c>
      <c r="R20" s="29">
        <v>2.8587040475332781E-2</v>
      </c>
      <c r="S20" s="40">
        <v>903312</v>
      </c>
      <c r="T20" s="29">
        <v>-0.1254755943840653</v>
      </c>
      <c r="U20" s="40">
        <v>2350895</v>
      </c>
      <c r="V20" s="29">
        <v>-3.6624650806939774E-2</v>
      </c>
      <c r="W20" s="26">
        <v>1789667</v>
      </c>
      <c r="X20" s="29">
        <v>2.3752619921471041E-2</v>
      </c>
      <c r="Y20" s="26">
        <v>1007176</v>
      </c>
      <c r="Z20" s="29">
        <v>-0.11448102445521968</v>
      </c>
      <c r="AA20" s="26">
        <v>2796843</v>
      </c>
      <c r="AB20" s="29">
        <v>-3.07347456913446E-2</v>
      </c>
    </row>
    <row r="21" spans="2:28" outlineLevel="1" x14ac:dyDescent="0.25">
      <c r="B21" s="43" t="s">
        <v>56</v>
      </c>
      <c r="C21" s="26">
        <v>31843</v>
      </c>
      <c r="D21" s="29">
        <v>0.1954873104069681</v>
      </c>
      <c r="E21" s="40">
        <v>4894</v>
      </c>
      <c r="F21" s="29">
        <v>-5.4664863820745646E-2</v>
      </c>
      <c r="G21" s="40">
        <v>5484</v>
      </c>
      <c r="H21" s="29">
        <v>-0.1320037986704653</v>
      </c>
      <c r="I21" s="40">
        <v>10378</v>
      </c>
      <c r="J21" s="29">
        <v>-9.7172683775554547E-2</v>
      </c>
      <c r="K21" s="26">
        <v>299739</v>
      </c>
      <c r="L21" s="29">
        <v>4.1693600517130003E-2</v>
      </c>
      <c r="M21" s="26">
        <v>82501</v>
      </c>
      <c r="N21" s="29">
        <v>-9.7264470948681514E-2</v>
      </c>
      <c r="O21" s="26">
        <v>382240</v>
      </c>
      <c r="P21" s="29">
        <v>8.1976725784158599E-3</v>
      </c>
      <c r="Q21" s="40">
        <v>1338194</v>
      </c>
      <c r="R21" s="29">
        <v>1.8339631715843741E-2</v>
      </c>
      <c r="S21" s="40">
        <v>800307</v>
      </c>
      <c r="T21" s="29">
        <v>-0.10062808267901036</v>
      </c>
      <c r="U21" s="40">
        <v>2138501</v>
      </c>
      <c r="V21" s="29">
        <v>-2.9694025939848823E-2</v>
      </c>
      <c r="W21" s="26">
        <v>1674670</v>
      </c>
      <c r="X21" s="29">
        <v>2.5110045058638564E-2</v>
      </c>
      <c r="Y21" s="26">
        <v>888292</v>
      </c>
      <c r="Z21" s="29">
        <v>-0.10051753869895363</v>
      </c>
      <c r="AA21" s="26">
        <v>2562962</v>
      </c>
      <c r="AB21" s="29">
        <v>-2.2221052278186271E-2</v>
      </c>
    </row>
    <row r="22" spans="2:28" x14ac:dyDescent="0.25">
      <c r="B22" s="30" t="s">
        <v>63</v>
      </c>
      <c r="C22" s="31">
        <v>220209</v>
      </c>
      <c r="D22" s="32">
        <v>5.5910121841869387E-2</v>
      </c>
      <c r="E22" s="31">
        <v>30178</v>
      </c>
      <c r="F22" s="32">
        <v>-0.32499776326384544</v>
      </c>
      <c r="G22" s="31">
        <v>71152</v>
      </c>
      <c r="H22" s="32">
        <v>-0.26589905492963561</v>
      </c>
      <c r="I22" s="31">
        <v>101330</v>
      </c>
      <c r="J22" s="32">
        <v>-0.28455433800271124</v>
      </c>
      <c r="K22" s="31">
        <v>2648121</v>
      </c>
      <c r="L22" s="32">
        <v>6.7651242337694484E-2</v>
      </c>
      <c r="M22" s="31">
        <v>1060197</v>
      </c>
      <c r="N22" s="32">
        <v>-9.797874177803001E-2</v>
      </c>
      <c r="O22" s="31">
        <v>3708318</v>
      </c>
      <c r="P22" s="32">
        <v>1.4398685224449315E-2</v>
      </c>
      <c r="Q22" s="31">
        <v>11024026</v>
      </c>
      <c r="R22" s="32">
        <v>4.7115031070956492E-2</v>
      </c>
      <c r="S22" s="31">
        <v>8474083</v>
      </c>
      <c r="T22" s="32">
        <v>-3.9859164105541911E-2</v>
      </c>
      <c r="U22" s="31">
        <v>19498109</v>
      </c>
      <c r="V22" s="32">
        <v>7.4525131247624721E-3</v>
      </c>
      <c r="W22" s="31">
        <v>13922534</v>
      </c>
      <c r="X22" s="32">
        <v>4.9839762682877931E-2</v>
      </c>
      <c r="Y22" s="31">
        <v>9605432</v>
      </c>
      <c r="Z22" s="32">
        <v>-4.8793462885699079E-2</v>
      </c>
      <c r="AA22" s="31">
        <v>23527966</v>
      </c>
      <c r="AB22" s="32">
        <v>7.2017081014956741E-3</v>
      </c>
    </row>
    <row r="23" spans="2:28" outlineLevel="1" x14ac:dyDescent="0.25">
      <c r="B23" s="43" t="s">
        <v>58</v>
      </c>
      <c r="C23" s="26">
        <v>29581</v>
      </c>
      <c r="D23" s="29">
        <v>0.10690764855560553</v>
      </c>
      <c r="E23" s="40">
        <v>5130</v>
      </c>
      <c r="F23" s="29">
        <v>-3.3169996230682286E-2</v>
      </c>
      <c r="G23" s="40">
        <v>10891</v>
      </c>
      <c r="H23" s="29">
        <v>-0.60046223265710408</v>
      </c>
      <c r="I23" s="40">
        <v>16021</v>
      </c>
      <c r="J23" s="29">
        <v>-0.50803009365883622</v>
      </c>
      <c r="K23" s="26">
        <v>330976</v>
      </c>
      <c r="L23" s="29">
        <v>-4.7989414945636577E-2</v>
      </c>
      <c r="M23" s="26">
        <v>112672</v>
      </c>
      <c r="N23" s="29">
        <v>-0.19370259052526118</v>
      </c>
      <c r="O23" s="26">
        <v>443648</v>
      </c>
      <c r="P23" s="29">
        <v>-8.9766105867870372E-2</v>
      </c>
      <c r="Q23" s="40">
        <v>1487606</v>
      </c>
      <c r="R23" s="29">
        <v>-7.5060559786312209E-2</v>
      </c>
      <c r="S23" s="40">
        <v>997364</v>
      </c>
      <c r="T23" s="29">
        <v>-0.19080597789929743</v>
      </c>
      <c r="U23" s="40">
        <v>2484970</v>
      </c>
      <c r="V23" s="29">
        <v>-0.12527790801966154</v>
      </c>
      <c r="W23" s="26">
        <v>1853293</v>
      </c>
      <c r="X23" s="29">
        <v>-6.7768501090030409E-2</v>
      </c>
      <c r="Y23" s="26">
        <v>1120927</v>
      </c>
      <c r="Z23" s="29">
        <v>-0.19907412369358768</v>
      </c>
      <c r="AA23" s="26">
        <v>2974220</v>
      </c>
      <c r="AB23" s="29">
        <v>-0.12201624946827461</v>
      </c>
    </row>
    <row r="24" spans="2:28" outlineLevel="1" x14ac:dyDescent="0.25">
      <c r="B24" s="43" t="s">
        <v>59</v>
      </c>
      <c r="C24" s="26">
        <v>29552</v>
      </c>
      <c r="D24" s="29">
        <v>-0.13887755696718918</v>
      </c>
      <c r="E24" s="40">
        <v>6568</v>
      </c>
      <c r="F24" s="29">
        <v>0.40883740883740893</v>
      </c>
      <c r="G24" s="40">
        <v>10294</v>
      </c>
      <c r="H24" s="29">
        <v>-0.28424419413155333</v>
      </c>
      <c r="I24" s="40">
        <v>16862</v>
      </c>
      <c r="J24" s="29">
        <v>-0.11457676958622143</v>
      </c>
      <c r="K24" s="26">
        <v>419416</v>
      </c>
      <c r="L24" s="29">
        <v>-4.9513289347881129E-3</v>
      </c>
      <c r="M24" s="26">
        <v>162475</v>
      </c>
      <c r="N24" s="29">
        <v>-0.14146591491542804</v>
      </c>
      <c r="O24" s="26">
        <v>581891</v>
      </c>
      <c r="P24" s="29">
        <v>-4.7251739664347148E-2</v>
      </c>
      <c r="Q24" s="40">
        <v>1527368</v>
      </c>
      <c r="R24" s="29">
        <v>-5.8468749865153713E-2</v>
      </c>
      <c r="S24" s="40">
        <v>1200994</v>
      </c>
      <c r="T24" s="29">
        <v>-0.12383274386898713</v>
      </c>
      <c r="U24" s="40">
        <v>2728362</v>
      </c>
      <c r="V24" s="29">
        <v>-8.8404662552335478E-2</v>
      </c>
      <c r="W24" s="26">
        <v>1982904</v>
      </c>
      <c r="X24" s="29">
        <v>-4.7916646660584816E-2</v>
      </c>
      <c r="Y24" s="26">
        <v>1373763</v>
      </c>
      <c r="Z24" s="29">
        <v>-0.12741772079536828</v>
      </c>
      <c r="AA24" s="26">
        <v>3356667</v>
      </c>
      <c r="AB24" s="29">
        <v>-8.2141826847485611E-2</v>
      </c>
    </row>
    <row r="25" spans="2:28" outlineLevel="1" x14ac:dyDescent="0.25">
      <c r="B25" s="43" t="s">
        <v>60</v>
      </c>
      <c r="C25" s="26">
        <v>41796</v>
      </c>
      <c r="D25" s="29">
        <v>0.31628507542594408</v>
      </c>
      <c r="E25" s="40">
        <v>6749</v>
      </c>
      <c r="F25" s="29">
        <v>0.22977405247813421</v>
      </c>
      <c r="G25" s="40">
        <v>10444</v>
      </c>
      <c r="H25" s="29">
        <v>-0.14288059089043903</v>
      </c>
      <c r="I25" s="40">
        <v>17193</v>
      </c>
      <c r="J25" s="29">
        <v>-2.7160074690205427E-2</v>
      </c>
      <c r="K25" s="26">
        <v>438415</v>
      </c>
      <c r="L25" s="29">
        <v>5.650060606936913E-2</v>
      </c>
      <c r="M25" s="26">
        <v>171102</v>
      </c>
      <c r="N25" s="29">
        <v>-7.0527202107722009E-2</v>
      </c>
      <c r="O25" s="26">
        <v>609517</v>
      </c>
      <c r="P25" s="29">
        <v>1.7465871190243343E-2</v>
      </c>
      <c r="Q25" s="40">
        <v>1602902</v>
      </c>
      <c r="R25" s="29">
        <v>1.8557563141085476E-2</v>
      </c>
      <c r="S25" s="40">
        <v>1237345</v>
      </c>
      <c r="T25" s="29">
        <v>-8.7102443256770634E-2</v>
      </c>
      <c r="U25" s="40">
        <v>2840247</v>
      </c>
      <c r="V25" s="29">
        <v>-3.0335235850441511E-2</v>
      </c>
      <c r="W25" s="26">
        <v>2089862</v>
      </c>
      <c r="X25" s="29">
        <v>3.1568067256755983E-2</v>
      </c>
      <c r="Y25" s="26">
        <v>1418891</v>
      </c>
      <c r="Z25" s="29">
        <v>-8.5574031658711802E-2</v>
      </c>
      <c r="AA25" s="26">
        <v>3508753</v>
      </c>
      <c r="AB25" s="29">
        <v>-1.9238972020767076E-2</v>
      </c>
    </row>
    <row r="26" spans="2:28" outlineLevel="1" x14ac:dyDescent="0.25">
      <c r="B26" s="43" t="s">
        <v>61</v>
      </c>
      <c r="C26" s="26">
        <v>32842</v>
      </c>
      <c r="D26" s="29">
        <v>0.14173474708847555</v>
      </c>
      <c r="E26" s="40">
        <v>2973</v>
      </c>
      <c r="F26" s="29">
        <v>-0.28567996155694375</v>
      </c>
      <c r="G26" s="40">
        <v>8388</v>
      </c>
      <c r="H26" s="29">
        <v>-0.27319989602287498</v>
      </c>
      <c r="I26" s="40">
        <v>11361</v>
      </c>
      <c r="J26" s="29">
        <v>-0.27650767369292495</v>
      </c>
      <c r="K26" s="26">
        <v>436489</v>
      </c>
      <c r="L26" s="29">
        <v>0.11121888381423717</v>
      </c>
      <c r="M26" s="26">
        <v>174344</v>
      </c>
      <c r="N26" s="29">
        <v>-3.5088884461269454E-2</v>
      </c>
      <c r="O26" s="26">
        <v>610833</v>
      </c>
      <c r="P26" s="29">
        <v>6.5122775447002956E-2</v>
      </c>
      <c r="Q26" s="40">
        <v>1699976</v>
      </c>
      <c r="R26" s="29">
        <v>0.10790639231910237</v>
      </c>
      <c r="S26" s="40">
        <v>1251233</v>
      </c>
      <c r="T26" s="29">
        <v>-9.7667410060668924E-3</v>
      </c>
      <c r="U26" s="40">
        <v>2951209</v>
      </c>
      <c r="V26" s="29">
        <v>5.4764905227989713E-2</v>
      </c>
      <c r="W26" s="26">
        <v>2172280</v>
      </c>
      <c r="X26" s="29">
        <v>0.10823092106505028</v>
      </c>
      <c r="Y26" s="26">
        <v>1433965</v>
      </c>
      <c r="Z26" s="29">
        <v>-1.4997949579577896E-2</v>
      </c>
      <c r="AA26" s="26">
        <v>3606245</v>
      </c>
      <c r="AB26" s="29">
        <v>5.5713345581820617E-2</v>
      </c>
    </row>
    <row r="27" spans="2:28" ht="15" customHeight="1" x14ac:dyDescent="0.25">
      <c r="B27" s="144">
        <v>2012</v>
      </c>
      <c r="C27" s="37">
        <v>377110</v>
      </c>
      <c r="D27" s="38">
        <v>0.14456460047529585</v>
      </c>
      <c r="E27" s="37">
        <v>69219</v>
      </c>
      <c r="F27" s="38">
        <v>0.47995552799811847</v>
      </c>
      <c r="G27" s="37">
        <v>65401</v>
      </c>
      <c r="H27" s="38">
        <v>-0.48178756784596488</v>
      </c>
      <c r="I27" s="37">
        <v>134620</v>
      </c>
      <c r="J27" s="38">
        <v>-0.22174174451947093</v>
      </c>
      <c r="K27" s="37">
        <v>4218530</v>
      </c>
      <c r="L27" s="38">
        <v>-1.4992968288299435E-2</v>
      </c>
      <c r="M27" s="37">
        <v>1545280</v>
      </c>
      <c r="N27" s="38">
        <v>-8.9854273493702008E-2</v>
      </c>
      <c r="O27" s="37">
        <v>5763810</v>
      </c>
      <c r="P27" s="38">
        <v>-3.6245487268038779E-2</v>
      </c>
      <c r="Q27" s="37">
        <v>18784976</v>
      </c>
      <c r="R27" s="38">
        <v>-5.3565207077782562E-3</v>
      </c>
      <c r="S27" s="37">
        <v>13218271</v>
      </c>
      <c r="T27" s="38">
        <v>-0.11055833357389078</v>
      </c>
      <c r="U27" s="37">
        <v>32003247</v>
      </c>
      <c r="V27" s="38">
        <v>-5.1684078202879458E-2</v>
      </c>
      <c r="W27" s="37">
        <v>23449835</v>
      </c>
      <c r="X27" s="38">
        <v>-4.0473760795809444E-3</v>
      </c>
      <c r="Y27" s="37">
        <v>14828952</v>
      </c>
      <c r="Z27" s="38">
        <v>-0.11125947807166958</v>
      </c>
      <c r="AA27" s="37">
        <v>38278787</v>
      </c>
      <c r="AB27" s="38">
        <v>-4.8512959835658953E-2</v>
      </c>
    </row>
    <row r="28" spans="2:28" hidden="1" outlineLevel="1" x14ac:dyDescent="0.25">
      <c r="B28" s="43" t="s">
        <v>49</v>
      </c>
      <c r="C28" s="26">
        <v>28750</v>
      </c>
      <c r="D28" s="29">
        <v>6.229875402491869E-3</v>
      </c>
      <c r="E28" s="40">
        <v>2275</v>
      </c>
      <c r="F28" s="29">
        <v>-0.71979307796526659</v>
      </c>
      <c r="G28" s="40">
        <v>8669</v>
      </c>
      <c r="H28" s="29">
        <v>-6.6142410858558653E-2</v>
      </c>
      <c r="I28" s="40">
        <v>10944</v>
      </c>
      <c r="J28" s="29">
        <v>-0.37110676933685782</v>
      </c>
      <c r="K28" s="26">
        <v>364921</v>
      </c>
      <c r="L28" s="29">
        <v>0.13705933307159723</v>
      </c>
      <c r="M28" s="26">
        <v>168273</v>
      </c>
      <c r="N28" s="29">
        <v>-8.412888477657432E-2</v>
      </c>
      <c r="O28" s="26">
        <v>533194</v>
      </c>
      <c r="P28" s="29">
        <v>5.6532663316583021E-2</v>
      </c>
      <c r="Q28" s="40">
        <v>1453269</v>
      </c>
      <c r="R28" s="29">
        <v>0.11074857322360887</v>
      </c>
      <c r="S28" s="40">
        <v>1250693</v>
      </c>
      <c r="T28" s="29">
        <v>5.9378734887865381E-2</v>
      </c>
      <c r="U28" s="40">
        <v>2703962</v>
      </c>
      <c r="V28" s="29">
        <v>8.6382264078169291E-2</v>
      </c>
      <c r="W28" s="26">
        <v>1849215</v>
      </c>
      <c r="X28" s="29">
        <v>0.10997698671183698</v>
      </c>
      <c r="Y28" s="26">
        <v>1427635</v>
      </c>
      <c r="Z28" s="29">
        <v>3.9335208691879231E-2</v>
      </c>
      <c r="AA28" s="26">
        <v>3276850</v>
      </c>
      <c r="AB28" s="29">
        <v>7.8053742633071854E-2</v>
      </c>
    </row>
    <row r="29" spans="2:28" hidden="1" outlineLevel="1" x14ac:dyDescent="0.25">
      <c r="B29" s="43" t="s">
        <v>50</v>
      </c>
      <c r="C29" s="26">
        <v>30132</v>
      </c>
      <c r="D29" s="29">
        <v>-9.4348926657681353E-3</v>
      </c>
      <c r="E29" s="40">
        <v>3438</v>
      </c>
      <c r="F29" s="29">
        <v>-0.59841140053732045</v>
      </c>
      <c r="G29" s="40">
        <v>12100</v>
      </c>
      <c r="H29" s="29">
        <v>5.7230231542158227E-2</v>
      </c>
      <c r="I29" s="40">
        <v>15538</v>
      </c>
      <c r="J29" s="29">
        <v>-0.22333300009997004</v>
      </c>
      <c r="K29" s="26">
        <v>383402</v>
      </c>
      <c r="L29" s="29">
        <v>0.18358425970802594</v>
      </c>
      <c r="M29" s="26">
        <v>154050</v>
      </c>
      <c r="N29" s="29">
        <v>-0.13662169963066129</v>
      </c>
      <c r="O29" s="26">
        <v>537452</v>
      </c>
      <c r="P29" s="29">
        <v>6.98542877617645E-2</v>
      </c>
      <c r="Q29" s="40">
        <v>1601978</v>
      </c>
      <c r="R29" s="29">
        <v>0.14242009545970924</v>
      </c>
      <c r="S29" s="40">
        <v>1273509</v>
      </c>
      <c r="T29" s="29">
        <v>6.0973731050386615E-3</v>
      </c>
      <c r="U29" s="40">
        <v>2875487</v>
      </c>
      <c r="V29" s="29">
        <v>7.7745311383785598E-2</v>
      </c>
      <c r="W29" s="26">
        <v>2018950</v>
      </c>
      <c r="X29" s="29">
        <v>0.14376437530450148</v>
      </c>
      <c r="Y29" s="26">
        <v>1439659</v>
      </c>
      <c r="Z29" s="29">
        <v>-1.0994302939622669E-2</v>
      </c>
      <c r="AA29" s="26">
        <v>3458609</v>
      </c>
      <c r="AB29" s="29">
        <v>7.3821046229201492E-2</v>
      </c>
    </row>
    <row r="30" spans="2:28" hidden="1" outlineLevel="1" x14ac:dyDescent="0.25">
      <c r="B30" s="43" t="s">
        <v>51</v>
      </c>
      <c r="C30" s="26">
        <v>27556</v>
      </c>
      <c r="D30" s="29">
        <v>-1.5786841917279859E-2</v>
      </c>
      <c r="E30" s="40">
        <v>3045</v>
      </c>
      <c r="F30" s="29">
        <v>-0.63793103448275867</v>
      </c>
      <c r="G30" s="40">
        <v>10366</v>
      </c>
      <c r="H30" s="29">
        <v>-4.2755563763967164E-2</v>
      </c>
      <c r="I30" s="40">
        <v>13411</v>
      </c>
      <c r="J30" s="29">
        <v>-0.30292634752326009</v>
      </c>
      <c r="K30" s="26">
        <v>274502</v>
      </c>
      <c r="L30" s="29">
        <v>6.1808813915976479E-2</v>
      </c>
      <c r="M30" s="26">
        <v>117281</v>
      </c>
      <c r="N30" s="29">
        <v>-1.8108904591272901E-2</v>
      </c>
      <c r="O30" s="26">
        <v>391783</v>
      </c>
      <c r="P30" s="29">
        <v>3.6553455724970707E-2</v>
      </c>
      <c r="Q30" s="40">
        <v>1650927</v>
      </c>
      <c r="R30" s="29">
        <v>0.11645982054701509</v>
      </c>
      <c r="S30" s="40">
        <v>1262945</v>
      </c>
      <c r="T30" s="29">
        <v>9.1343274811858333E-2</v>
      </c>
      <c r="U30" s="40">
        <v>2913872</v>
      </c>
      <c r="V30" s="29">
        <v>0.10543313523941045</v>
      </c>
      <c r="W30" s="26">
        <v>1956030</v>
      </c>
      <c r="X30" s="29">
        <v>0.10282936796329811</v>
      </c>
      <c r="Y30" s="26">
        <v>1390592</v>
      </c>
      <c r="Z30" s="29">
        <v>8.0061389719086051E-2</v>
      </c>
      <c r="AA30" s="26">
        <v>3346622</v>
      </c>
      <c r="AB30" s="29">
        <v>9.3253241664349895E-2</v>
      </c>
    </row>
    <row r="31" spans="2:28" hidden="1" outlineLevel="1" x14ac:dyDescent="0.25">
      <c r="B31" s="43" t="s">
        <v>52</v>
      </c>
      <c r="C31" s="26">
        <v>26763</v>
      </c>
      <c r="D31" s="29">
        <v>0.18483265450681774</v>
      </c>
      <c r="E31" s="40">
        <v>3246</v>
      </c>
      <c r="F31" s="29">
        <v>-0.5019944768333845</v>
      </c>
      <c r="G31" s="40">
        <v>7791</v>
      </c>
      <c r="H31" s="29">
        <v>4.6895995700080517E-2</v>
      </c>
      <c r="I31" s="40">
        <v>11037</v>
      </c>
      <c r="J31" s="29">
        <v>-0.20938395415472777</v>
      </c>
      <c r="K31" s="26">
        <v>347876</v>
      </c>
      <c r="L31" s="29">
        <v>0.31109209936193394</v>
      </c>
      <c r="M31" s="26">
        <v>93510</v>
      </c>
      <c r="N31" s="29">
        <v>-0.13541551092865856</v>
      </c>
      <c r="O31" s="26">
        <v>441386</v>
      </c>
      <c r="P31" s="29">
        <v>0.18179116386292504</v>
      </c>
      <c r="Q31" s="40">
        <v>1580252</v>
      </c>
      <c r="R31" s="29">
        <v>0.18930130659287148</v>
      </c>
      <c r="S31" s="40">
        <v>1130536</v>
      </c>
      <c r="T31" s="29">
        <v>9.5662168828362093E-2</v>
      </c>
      <c r="U31" s="40">
        <v>2710788</v>
      </c>
      <c r="V31" s="29">
        <v>0.14837038116508339</v>
      </c>
      <c r="W31" s="26">
        <v>1958137</v>
      </c>
      <c r="X31" s="29">
        <v>0.20637188401404183</v>
      </c>
      <c r="Y31" s="26">
        <v>1231837</v>
      </c>
      <c r="Z31" s="29">
        <v>7.3564592780194227E-2</v>
      </c>
      <c r="AA31" s="26">
        <v>3189974</v>
      </c>
      <c r="AB31" s="29">
        <v>0.15137034038610553</v>
      </c>
    </row>
    <row r="32" spans="2:28" hidden="1" outlineLevel="1" x14ac:dyDescent="0.25">
      <c r="B32" s="43" t="s">
        <v>53</v>
      </c>
      <c r="C32" s="26">
        <v>18819</v>
      </c>
      <c r="D32" s="29">
        <v>-0.16800035368495514</v>
      </c>
      <c r="E32" s="40">
        <v>1169</v>
      </c>
      <c r="F32" s="29">
        <v>-0.74045293072824159</v>
      </c>
      <c r="G32" s="40">
        <v>7200</v>
      </c>
      <c r="H32" s="29">
        <v>-0.24369747899159666</v>
      </c>
      <c r="I32" s="40">
        <v>8369</v>
      </c>
      <c r="J32" s="29">
        <v>-0.40323730747290354</v>
      </c>
      <c r="K32" s="26">
        <v>414017</v>
      </c>
      <c r="L32" s="29">
        <v>0.23045031443550212</v>
      </c>
      <c r="M32" s="26">
        <v>148788</v>
      </c>
      <c r="N32" s="29">
        <v>-1.0674938065218242E-3</v>
      </c>
      <c r="O32" s="26">
        <v>562805</v>
      </c>
      <c r="P32" s="29">
        <v>0.15941148235662506</v>
      </c>
      <c r="Q32" s="40">
        <v>1817267</v>
      </c>
      <c r="R32" s="29">
        <v>9.7574336599601796E-2</v>
      </c>
      <c r="S32" s="40">
        <v>1451577</v>
      </c>
      <c r="T32" s="29">
        <v>1.7965453424677813E-2</v>
      </c>
      <c r="U32" s="40">
        <v>3268844</v>
      </c>
      <c r="V32" s="29">
        <v>6.0737502478363181E-2</v>
      </c>
      <c r="W32" s="26">
        <v>2251272</v>
      </c>
      <c r="X32" s="29">
        <v>0.11487135958750283</v>
      </c>
      <c r="Y32" s="26">
        <v>1607565</v>
      </c>
      <c r="Z32" s="29">
        <v>1.4604026947298232E-2</v>
      </c>
      <c r="AA32" s="26">
        <v>3858837</v>
      </c>
      <c r="AB32" s="29">
        <v>7.0787629618920489E-2</v>
      </c>
    </row>
    <row r="33" spans="2:28" hidden="1" outlineLevel="1" x14ac:dyDescent="0.25">
      <c r="B33" s="43" t="s">
        <v>54</v>
      </c>
      <c r="C33" s="26">
        <v>24013</v>
      </c>
      <c r="D33" s="29">
        <v>4.7048050928752083E-2</v>
      </c>
      <c r="E33" s="40">
        <v>4003</v>
      </c>
      <c r="F33" s="29">
        <v>-0.38528869778869779</v>
      </c>
      <c r="G33" s="40">
        <v>4640</v>
      </c>
      <c r="H33" s="29">
        <v>-0.10216718266253866</v>
      </c>
      <c r="I33" s="40">
        <v>8643</v>
      </c>
      <c r="J33" s="29">
        <v>-0.26001712328767124</v>
      </c>
      <c r="K33" s="26">
        <v>322604</v>
      </c>
      <c r="L33" s="29">
        <v>0.16596129172163288</v>
      </c>
      <c r="M33" s="26">
        <v>130077</v>
      </c>
      <c r="N33" s="29">
        <v>2.6078519535224887E-2</v>
      </c>
      <c r="O33" s="26">
        <v>452681</v>
      </c>
      <c r="P33" s="29">
        <v>0.12200834787436543</v>
      </c>
      <c r="Q33" s="40">
        <v>1722355</v>
      </c>
      <c r="R33" s="29">
        <v>0.11384340985709906</v>
      </c>
      <c r="S33" s="40">
        <v>1347030</v>
      </c>
      <c r="T33" s="29">
        <v>6.1434993479451361E-2</v>
      </c>
      <c r="U33" s="40">
        <v>3069385</v>
      </c>
      <c r="V33" s="29">
        <v>9.0219728619419959E-2</v>
      </c>
      <c r="W33" s="26">
        <v>2072975</v>
      </c>
      <c r="X33" s="29">
        <v>0.11904625662906598</v>
      </c>
      <c r="Y33" s="26">
        <v>1481747</v>
      </c>
      <c r="Z33" s="29">
        <v>5.7632240878684238E-2</v>
      </c>
      <c r="AA33" s="26">
        <v>3554722</v>
      </c>
      <c r="AB33" s="29">
        <v>9.2600105979740999E-2</v>
      </c>
    </row>
    <row r="34" spans="2:28" hidden="1" outlineLevel="1" x14ac:dyDescent="0.25">
      <c r="B34" s="43" t="s">
        <v>55</v>
      </c>
      <c r="C34" s="26">
        <v>25250</v>
      </c>
      <c r="D34" s="29">
        <v>-3.3566808282619487E-2</v>
      </c>
      <c r="E34" s="40">
        <v>4800</v>
      </c>
      <c r="F34" s="29">
        <v>-0.33747412008281574</v>
      </c>
      <c r="G34" s="40">
        <v>3754</v>
      </c>
      <c r="H34" s="29">
        <v>-0.25009988014382745</v>
      </c>
      <c r="I34" s="40">
        <v>8554</v>
      </c>
      <c r="J34" s="29">
        <v>-0.30177128397681818</v>
      </c>
      <c r="K34" s="26">
        <v>310743</v>
      </c>
      <c r="L34" s="29">
        <v>1.6752665866116123E-2</v>
      </c>
      <c r="M34" s="26">
        <v>100713</v>
      </c>
      <c r="N34" s="29">
        <v>-0.27881331051421776</v>
      </c>
      <c r="O34" s="26">
        <v>411456</v>
      </c>
      <c r="P34" s="29">
        <v>-7.5944591171239195E-2</v>
      </c>
      <c r="Q34" s="40">
        <v>1407351</v>
      </c>
      <c r="R34" s="29">
        <v>0.14870136071245788</v>
      </c>
      <c r="S34" s="40">
        <v>1032918</v>
      </c>
      <c r="T34" s="29">
        <v>8.4479581712521901E-2</v>
      </c>
      <c r="U34" s="40">
        <v>2440269</v>
      </c>
      <c r="V34" s="29">
        <v>0.12061184172459694</v>
      </c>
      <c r="W34" s="26">
        <v>1748144</v>
      </c>
      <c r="X34" s="29">
        <v>0.11762336637765136</v>
      </c>
      <c r="Y34" s="26">
        <v>1137385</v>
      </c>
      <c r="Z34" s="29">
        <v>3.6710083765529422E-2</v>
      </c>
      <c r="AA34" s="26">
        <v>2885529</v>
      </c>
      <c r="AB34" s="29">
        <v>8.4266846831139386E-2</v>
      </c>
    </row>
    <row r="35" spans="2:28" hidden="1" outlineLevel="1" x14ac:dyDescent="0.25">
      <c r="B35" s="43" t="s">
        <v>56</v>
      </c>
      <c r="C35" s="26">
        <v>26636</v>
      </c>
      <c r="D35" s="29">
        <v>5.2140938536893611E-2</v>
      </c>
      <c r="E35" s="40">
        <v>5177</v>
      </c>
      <c r="F35" s="29">
        <v>-0.29043311403508776</v>
      </c>
      <c r="G35" s="40">
        <v>6318</v>
      </c>
      <c r="H35" s="29">
        <v>-0.17969358608153729</v>
      </c>
      <c r="I35" s="40">
        <v>11495</v>
      </c>
      <c r="J35" s="29">
        <v>-0.23356447526336843</v>
      </c>
      <c r="K35" s="26">
        <v>287742</v>
      </c>
      <c r="L35" s="29">
        <v>1.1029398846814642E-2</v>
      </c>
      <c r="M35" s="26">
        <v>91390</v>
      </c>
      <c r="N35" s="29">
        <v>-0.21917585844518683</v>
      </c>
      <c r="O35" s="26">
        <v>379132</v>
      </c>
      <c r="P35" s="29">
        <v>-5.6054336405690575E-2</v>
      </c>
      <c r="Q35" s="40">
        <v>1314094</v>
      </c>
      <c r="R35" s="29">
        <v>0.11881968709345658</v>
      </c>
      <c r="S35" s="40">
        <v>889851</v>
      </c>
      <c r="T35" s="29">
        <v>5.6697137890004301E-2</v>
      </c>
      <c r="U35" s="40">
        <v>2203945</v>
      </c>
      <c r="V35" s="29">
        <v>9.2878656697619189E-2</v>
      </c>
      <c r="W35" s="26">
        <v>1633649</v>
      </c>
      <c r="X35" s="29">
        <v>9.5121773003671528E-2</v>
      </c>
      <c r="Y35" s="26">
        <v>987559</v>
      </c>
      <c r="Z35" s="29">
        <v>2.1417984777385657E-2</v>
      </c>
      <c r="AA35" s="26">
        <v>2621208</v>
      </c>
      <c r="AB35" s="29">
        <v>6.6137585505909424E-2</v>
      </c>
    </row>
    <row r="36" spans="2:28" collapsed="1" x14ac:dyDescent="0.25">
      <c r="B36" s="30" t="s">
        <v>64</v>
      </c>
      <c r="C36" s="31">
        <v>208549</v>
      </c>
      <c r="D36" s="32">
        <v>-1.6398932206427519E-2</v>
      </c>
      <c r="E36" s="31">
        <v>44708</v>
      </c>
      <c r="F36" s="32">
        <v>-0.1596082633132202</v>
      </c>
      <c r="G36" s="31">
        <v>96924</v>
      </c>
      <c r="H36" s="32">
        <v>0.1349813225288945</v>
      </c>
      <c r="I36" s="31">
        <v>141632</v>
      </c>
      <c r="J36" s="32">
        <v>2.1905394095067754E-2</v>
      </c>
      <c r="K36" s="31">
        <v>2480324</v>
      </c>
      <c r="L36" s="32">
        <v>3.9934123747734862E-2</v>
      </c>
      <c r="M36" s="31">
        <v>1175357</v>
      </c>
      <c r="N36" s="32">
        <v>-4.4321865697673046E-2</v>
      </c>
      <c r="O36" s="31">
        <v>3655681</v>
      </c>
      <c r="P36" s="32">
        <v>1.1268774490345024E-2</v>
      </c>
      <c r="Q36" s="31">
        <v>10527999</v>
      </c>
      <c r="R36" s="32">
        <v>0.15914164055991997</v>
      </c>
      <c r="S36" s="31">
        <v>8825875</v>
      </c>
      <c r="T36" s="32">
        <v>0.10224263219168561</v>
      </c>
      <c r="U36" s="31">
        <v>19353874</v>
      </c>
      <c r="V36" s="32">
        <v>0.13248233739697057</v>
      </c>
      <c r="W36" s="31">
        <v>13261580</v>
      </c>
      <c r="X36" s="32">
        <v>0.13029148414903924</v>
      </c>
      <c r="Y36" s="31">
        <v>10098156</v>
      </c>
      <c r="Z36" s="32">
        <v>8.3206989741551052E-2</v>
      </c>
      <c r="AA36" s="31">
        <v>23359736</v>
      </c>
      <c r="AB36" s="32">
        <v>0.1094443610926954</v>
      </c>
    </row>
    <row r="37" spans="2:28" hidden="1" outlineLevel="1" x14ac:dyDescent="0.25">
      <c r="B37" s="43" t="s">
        <v>58</v>
      </c>
      <c r="C37" s="26">
        <v>26724</v>
      </c>
      <c r="D37" s="29">
        <v>-2.9981851179673336E-2</v>
      </c>
      <c r="E37" s="40">
        <v>5306</v>
      </c>
      <c r="F37" s="29">
        <v>-0.25686274509803919</v>
      </c>
      <c r="G37" s="40">
        <v>27259</v>
      </c>
      <c r="H37" s="29">
        <v>1.3167601563827978</v>
      </c>
      <c r="I37" s="40">
        <v>32565</v>
      </c>
      <c r="J37" s="29">
        <v>0.72246905744208179</v>
      </c>
      <c r="K37" s="26">
        <v>347660</v>
      </c>
      <c r="L37" s="29">
        <v>0.23514511160928397</v>
      </c>
      <c r="M37" s="26">
        <v>139740</v>
      </c>
      <c r="N37" s="29">
        <v>6.2467686505884856E-2</v>
      </c>
      <c r="O37" s="26">
        <v>487400</v>
      </c>
      <c r="P37" s="29">
        <v>0.18015385099649639</v>
      </c>
      <c r="Q37" s="40">
        <v>1608328</v>
      </c>
      <c r="R37" s="29">
        <v>0.27581187516410433</v>
      </c>
      <c r="S37" s="40">
        <v>1232540</v>
      </c>
      <c r="T37" s="29">
        <v>0.2518663121266107</v>
      </c>
      <c r="U37" s="40">
        <v>2840868</v>
      </c>
      <c r="V37" s="29">
        <v>0.26531126722736076</v>
      </c>
      <c r="W37" s="26">
        <v>1988018</v>
      </c>
      <c r="X37" s="29">
        <v>0.26079754235493025</v>
      </c>
      <c r="Y37" s="26">
        <v>1399539</v>
      </c>
      <c r="Z37" s="29">
        <v>0.24088887549075588</v>
      </c>
      <c r="AA37" s="26">
        <v>3387557</v>
      </c>
      <c r="AB37" s="29">
        <v>0.25249552067072734</v>
      </c>
    </row>
    <row r="38" spans="2:28" hidden="1" outlineLevel="1" x14ac:dyDescent="0.25">
      <c r="B38" s="43" t="s">
        <v>59</v>
      </c>
      <c r="C38" s="26">
        <v>34318</v>
      </c>
      <c r="D38" s="29">
        <v>0.2056209379940277</v>
      </c>
      <c r="E38" s="40">
        <v>4662</v>
      </c>
      <c r="F38" s="29">
        <v>-0.38794801102796372</v>
      </c>
      <c r="G38" s="40">
        <v>14382</v>
      </c>
      <c r="H38" s="29">
        <v>5.9057437407952884E-2</v>
      </c>
      <c r="I38" s="40">
        <v>19044</v>
      </c>
      <c r="J38" s="29">
        <v>-0.10157097702505069</v>
      </c>
      <c r="K38" s="26">
        <v>421503</v>
      </c>
      <c r="L38" s="29">
        <v>0.18836007476888472</v>
      </c>
      <c r="M38" s="26">
        <v>189247</v>
      </c>
      <c r="N38" s="29">
        <v>4.3522613231580243E-2</v>
      </c>
      <c r="O38" s="26">
        <v>610750</v>
      </c>
      <c r="P38" s="29">
        <v>0.13935904874012905</v>
      </c>
      <c r="Q38" s="40">
        <v>1622217</v>
      </c>
      <c r="R38" s="29">
        <v>0.19777297190335519</v>
      </c>
      <c r="S38" s="40">
        <v>1370736</v>
      </c>
      <c r="T38" s="29">
        <v>0.1070937915694441</v>
      </c>
      <c r="U38" s="40">
        <v>2992953</v>
      </c>
      <c r="V38" s="29">
        <v>0.15446595949855357</v>
      </c>
      <c r="W38" s="26">
        <v>2082700</v>
      </c>
      <c r="X38" s="29">
        <v>0.19343134288674357</v>
      </c>
      <c r="Y38" s="26">
        <v>1574365</v>
      </c>
      <c r="Z38" s="29">
        <v>9.8593721324733652E-2</v>
      </c>
      <c r="AA38" s="26">
        <v>3657065</v>
      </c>
      <c r="AB38" s="29">
        <v>0.1506685054381256</v>
      </c>
    </row>
    <row r="39" spans="2:28" hidden="1" outlineLevel="1" x14ac:dyDescent="0.25">
      <c r="B39" s="43" t="s">
        <v>60</v>
      </c>
      <c r="C39" s="26">
        <v>31753</v>
      </c>
      <c r="D39" s="29">
        <v>-8.2707418534781585E-2</v>
      </c>
      <c r="E39" s="40">
        <v>5488</v>
      </c>
      <c r="F39" s="29">
        <v>-0.27455386649041635</v>
      </c>
      <c r="G39" s="40">
        <v>12185</v>
      </c>
      <c r="H39" s="29">
        <v>-4.1607676577001707E-2</v>
      </c>
      <c r="I39" s="40">
        <v>17673</v>
      </c>
      <c r="J39" s="29">
        <v>-0.12850732284629418</v>
      </c>
      <c r="K39" s="26">
        <v>414969</v>
      </c>
      <c r="L39" s="29">
        <v>9.6759955492006222E-2</v>
      </c>
      <c r="M39" s="26">
        <v>184085</v>
      </c>
      <c r="N39" s="29">
        <v>-4.6003876410899536E-2</v>
      </c>
      <c r="O39" s="26">
        <v>599054</v>
      </c>
      <c r="P39" s="29">
        <v>4.8541888010418033E-2</v>
      </c>
      <c r="Q39" s="40">
        <v>1573698</v>
      </c>
      <c r="R39" s="29">
        <v>0.25102788403750953</v>
      </c>
      <c r="S39" s="40">
        <v>1355404</v>
      </c>
      <c r="T39" s="29">
        <v>0.16292981257957906</v>
      </c>
      <c r="U39" s="40">
        <v>2929102</v>
      </c>
      <c r="V39" s="29">
        <v>0.20865862957986847</v>
      </c>
      <c r="W39" s="26">
        <v>2025908</v>
      </c>
      <c r="X39" s="29">
        <v>0.20700116296804705</v>
      </c>
      <c r="Y39" s="26">
        <v>1551674</v>
      </c>
      <c r="Z39" s="29">
        <v>0.13163076581990452</v>
      </c>
      <c r="AA39" s="26">
        <v>3577582</v>
      </c>
      <c r="AB39" s="29">
        <v>0.17311309370786399</v>
      </c>
    </row>
    <row r="40" spans="2:28" hidden="1" outlineLevel="1" x14ac:dyDescent="0.25">
      <c r="B40" s="43" t="s">
        <v>61</v>
      </c>
      <c r="C40" s="26">
        <v>28765</v>
      </c>
      <c r="D40" s="29">
        <v>4.1892127770990495E-3</v>
      </c>
      <c r="E40" s="40">
        <v>4162</v>
      </c>
      <c r="F40" s="29">
        <v>-0.47007894066717593</v>
      </c>
      <c r="G40" s="40">
        <v>11541</v>
      </c>
      <c r="H40" s="29">
        <v>0.14744482004374637</v>
      </c>
      <c r="I40" s="40">
        <v>15703</v>
      </c>
      <c r="J40" s="29">
        <v>-0.12332514515408666</v>
      </c>
      <c r="K40" s="26">
        <v>392802</v>
      </c>
      <c r="L40" s="29">
        <v>-1.5020361491704937E-2</v>
      </c>
      <c r="M40" s="26">
        <v>180684</v>
      </c>
      <c r="N40" s="29">
        <v>-0.10822656111187889</v>
      </c>
      <c r="O40" s="26">
        <v>573486</v>
      </c>
      <c r="P40" s="29">
        <v>-4.6421373984875447E-2</v>
      </c>
      <c r="Q40" s="40">
        <v>1534404</v>
      </c>
      <c r="R40" s="29">
        <v>0.13397900400187712</v>
      </c>
      <c r="S40" s="40">
        <v>1263574</v>
      </c>
      <c r="T40" s="29">
        <v>3.0176240725084291E-2</v>
      </c>
      <c r="U40" s="40">
        <v>2797978</v>
      </c>
      <c r="V40" s="29">
        <v>8.4623805470144253E-2</v>
      </c>
      <c r="W40" s="26">
        <v>1960133</v>
      </c>
      <c r="X40" s="29">
        <v>9.602237970572669E-2</v>
      </c>
      <c r="Y40" s="26">
        <v>1455799</v>
      </c>
      <c r="Z40" s="29">
        <v>1.1511703124793771E-2</v>
      </c>
      <c r="AA40" s="26">
        <v>3415932</v>
      </c>
      <c r="AB40" s="29">
        <v>5.8338344739510717E-2</v>
      </c>
    </row>
    <row r="41" spans="2:28" collapsed="1" x14ac:dyDescent="0.25">
      <c r="B41" s="145">
        <v>2011</v>
      </c>
      <c r="C41" s="40">
        <v>329479</v>
      </c>
      <c r="D41" s="41">
        <v>1.1140129323705228E-2</v>
      </c>
      <c r="E41" s="40">
        <v>46771</v>
      </c>
      <c r="F41" s="41">
        <v>-0.46450120790922933</v>
      </c>
      <c r="G41" s="40">
        <v>126205</v>
      </c>
      <c r="H41" s="41">
        <v>0.10210194475736389</v>
      </c>
      <c r="I41" s="40">
        <v>172976</v>
      </c>
      <c r="J41" s="41">
        <v>-0.14306379858709761</v>
      </c>
      <c r="K41" s="40">
        <v>4282741</v>
      </c>
      <c r="L41" s="41">
        <v>0.13137593196223296</v>
      </c>
      <c r="M41" s="40">
        <v>1697838</v>
      </c>
      <c r="N41" s="41">
        <v>-7.2533388979356128E-2</v>
      </c>
      <c r="O41" s="40">
        <v>5980579</v>
      </c>
      <c r="P41" s="41">
        <v>6.4909190558624319E-2</v>
      </c>
      <c r="Q41" s="40">
        <v>18886140</v>
      </c>
      <c r="R41" s="41">
        <v>0.15540971346956933</v>
      </c>
      <c r="S41" s="40">
        <v>14861313</v>
      </c>
      <c r="T41" s="41">
        <v>8.1624739215731212E-2</v>
      </c>
      <c r="U41" s="40">
        <v>33747453</v>
      </c>
      <c r="V41" s="41">
        <v>0.12171287148491383</v>
      </c>
      <c r="W41" s="40">
        <v>23545131</v>
      </c>
      <c r="X41" s="41">
        <v>0.14605770754201064</v>
      </c>
      <c r="Y41" s="40">
        <v>16685356</v>
      </c>
      <c r="Z41" s="41">
        <v>6.3782149714723069E-2</v>
      </c>
      <c r="AA41" s="40">
        <v>40230487</v>
      </c>
      <c r="AB41" s="41">
        <v>0.11043781800147245</v>
      </c>
    </row>
    <row r="42" spans="2:28" hidden="1" outlineLevel="1" x14ac:dyDescent="0.25">
      <c r="B42" s="43" t="s">
        <v>49</v>
      </c>
      <c r="C42" s="26">
        <v>28572</v>
      </c>
      <c r="D42" s="29">
        <v>-0.20800532209779354</v>
      </c>
      <c r="E42" s="40">
        <v>8119</v>
      </c>
      <c r="F42" s="29">
        <v>3.1770237641377541E-2</v>
      </c>
      <c r="G42" s="40">
        <v>9283</v>
      </c>
      <c r="H42" s="29">
        <v>-0.2147690746066655</v>
      </c>
      <c r="I42" s="40">
        <v>17402</v>
      </c>
      <c r="J42" s="29">
        <v>-0.11624600071098468</v>
      </c>
      <c r="K42" s="26">
        <v>320934</v>
      </c>
      <c r="L42" s="29">
        <v>-9.7498629096891221E-2</v>
      </c>
      <c r="M42" s="26">
        <v>183730</v>
      </c>
      <c r="N42" s="29">
        <v>-6.8731309240204763E-2</v>
      </c>
      <c r="O42" s="26">
        <v>504664</v>
      </c>
      <c r="P42" s="29">
        <v>-8.7233561526148695E-2</v>
      </c>
      <c r="Q42" s="40">
        <v>1308369</v>
      </c>
      <c r="R42" s="29">
        <v>4.6221470917968244E-2</v>
      </c>
      <c r="S42" s="40">
        <v>1180591</v>
      </c>
      <c r="T42" s="29">
        <v>1.7007394594296565E-2</v>
      </c>
      <c r="U42" s="40">
        <v>2488960</v>
      </c>
      <c r="V42" s="29">
        <v>3.2157895740839271E-2</v>
      </c>
      <c r="W42" s="26">
        <v>1665994</v>
      </c>
      <c r="X42" s="29">
        <v>9.6223538223978444E-3</v>
      </c>
      <c r="Y42" s="26">
        <v>1373604</v>
      </c>
      <c r="Z42" s="29">
        <v>2.6599316768372017E-3</v>
      </c>
      <c r="AA42" s="26">
        <v>3039598</v>
      </c>
      <c r="AB42" s="29">
        <v>6.4640757384912817E-3</v>
      </c>
    </row>
    <row r="43" spans="2:28" hidden="1" outlineLevel="1" x14ac:dyDescent="0.25">
      <c r="B43" s="43" t="s">
        <v>50</v>
      </c>
      <c r="C43" s="26">
        <v>30419</v>
      </c>
      <c r="D43" s="29">
        <v>9.8000288766965094E-2</v>
      </c>
      <c r="E43" s="40">
        <v>8561</v>
      </c>
      <c r="F43" s="29">
        <v>0.19818054583624911</v>
      </c>
      <c r="G43" s="40">
        <v>11445</v>
      </c>
      <c r="H43" s="29">
        <v>-0.10101327468384258</v>
      </c>
      <c r="I43" s="40">
        <v>20006</v>
      </c>
      <c r="J43" s="29">
        <v>6.5405514187966141E-3</v>
      </c>
      <c r="K43" s="26">
        <v>323933</v>
      </c>
      <c r="L43" s="29">
        <v>-7.0834815333249201E-2</v>
      </c>
      <c r="M43" s="26">
        <v>178427</v>
      </c>
      <c r="N43" s="29">
        <v>-1.9373241294407317E-2</v>
      </c>
      <c r="O43" s="26">
        <v>502360</v>
      </c>
      <c r="P43" s="29">
        <v>-5.3187078291680789E-2</v>
      </c>
      <c r="Q43" s="40">
        <v>1402267</v>
      </c>
      <c r="R43" s="29">
        <v>9.072446250045707E-2</v>
      </c>
      <c r="S43" s="40">
        <v>1265791</v>
      </c>
      <c r="T43" s="29">
        <v>0.11633299026442767</v>
      </c>
      <c r="U43" s="40">
        <v>2668058</v>
      </c>
      <c r="V43" s="29">
        <v>0.1027256736069091</v>
      </c>
      <c r="W43" s="26">
        <v>1765180</v>
      </c>
      <c r="X43" s="29">
        <v>5.7560154957204679E-2</v>
      </c>
      <c r="Y43" s="26">
        <v>1455663</v>
      </c>
      <c r="Z43" s="29">
        <v>9.56647994905786E-2</v>
      </c>
      <c r="AA43" s="26">
        <v>3220843</v>
      </c>
      <c r="AB43" s="29">
        <v>7.4448105062862036E-2</v>
      </c>
    </row>
    <row r="44" spans="2:28" hidden="1" outlineLevel="1" x14ac:dyDescent="0.25">
      <c r="B44" s="43" t="s">
        <v>51</v>
      </c>
      <c r="C44" s="26">
        <v>27998</v>
      </c>
      <c r="D44" s="29">
        <v>-3.3551950293406962E-2</v>
      </c>
      <c r="E44" s="40">
        <v>8410</v>
      </c>
      <c r="F44" s="29">
        <v>5.0068672743163845E-2</v>
      </c>
      <c r="G44" s="40">
        <v>10829</v>
      </c>
      <c r="H44" s="29">
        <v>-0.14906490649064907</v>
      </c>
      <c r="I44" s="40">
        <v>19239</v>
      </c>
      <c r="J44" s="29">
        <v>-7.2148541114058329E-2</v>
      </c>
      <c r="K44" s="26">
        <v>258523</v>
      </c>
      <c r="L44" s="29">
        <v>-3.3660028109207207E-2</v>
      </c>
      <c r="M44" s="26">
        <v>119444</v>
      </c>
      <c r="N44" s="29">
        <v>-0.15986861077701109</v>
      </c>
      <c r="O44" s="26">
        <v>377967</v>
      </c>
      <c r="P44" s="29">
        <v>-7.7456486559710602E-2</v>
      </c>
      <c r="Q44" s="40">
        <v>1478716</v>
      </c>
      <c r="R44" s="29">
        <v>0.11993735022978647</v>
      </c>
      <c r="S44" s="40">
        <v>1157239</v>
      </c>
      <c r="T44" s="29">
        <v>5.4242655304697074E-2</v>
      </c>
      <c r="U44" s="40">
        <v>2635955</v>
      </c>
      <c r="V44" s="29">
        <v>9.0114650092450344E-2</v>
      </c>
      <c r="W44" s="26">
        <v>1773647</v>
      </c>
      <c r="X44" s="29">
        <v>9.156710442665017E-2</v>
      </c>
      <c r="Y44" s="26">
        <v>1287512</v>
      </c>
      <c r="Z44" s="29">
        <v>2.7874909388182711E-2</v>
      </c>
      <c r="AA44" s="26">
        <v>3061159</v>
      </c>
      <c r="AB44" s="29">
        <v>6.3841048647435006E-2</v>
      </c>
    </row>
    <row r="45" spans="2:28" hidden="1" outlineLevel="1" x14ac:dyDescent="0.25">
      <c r="B45" s="43" t="s">
        <v>52</v>
      </c>
      <c r="C45" s="26">
        <v>22588</v>
      </c>
      <c r="D45" s="29">
        <v>-0.12656123119755613</v>
      </c>
      <c r="E45" s="40">
        <v>6518</v>
      </c>
      <c r="F45" s="29">
        <v>-0.17189683648837506</v>
      </c>
      <c r="G45" s="40">
        <v>7442</v>
      </c>
      <c r="H45" s="29">
        <v>-0.31649522409992648</v>
      </c>
      <c r="I45" s="40">
        <v>13960</v>
      </c>
      <c r="J45" s="29">
        <v>-0.2558238712084866</v>
      </c>
      <c r="K45" s="26">
        <v>265333</v>
      </c>
      <c r="L45" s="29">
        <v>-7.5700889000362315E-2</v>
      </c>
      <c r="M45" s="26">
        <v>108156</v>
      </c>
      <c r="N45" s="29">
        <v>-0.18741406901525914</v>
      </c>
      <c r="O45" s="26">
        <v>373489</v>
      </c>
      <c r="P45" s="29">
        <v>-0.11108969095474397</v>
      </c>
      <c r="Q45" s="40">
        <v>1328723</v>
      </c>
      <c r="R45" s="29">
        <v>6.8916444633226437E-2</v>
      </c>
      <c r="S45" s="40">
        <v>1031829</v>
      </c>
      <c r="T45" s="29">
        <v>2.2028766161279467E-2</v>
      </c>
      <c r="U45" s="40">
        <v>2360552</v>
      </c>
      <c r="V45" s="29">
        <v>4.7902354787372259E-2</v>
      </c>
      <c r="W45" s="26">
        <v>1623162</v>
      </c>
      <c r="X45" s="29">
        <v>3.7925583750892056E-2</v>
      </c>
      <c r="Y45" s="26">
        <v>1147427</v>
      </c>
      <c r="Z45" s="29">
        <v>-5.3321058480657602E-3</v>
      </c>
      <c r="AA45" s="26">
        <v>2770589</v>
      </c>
      <c r="AB45" s="29">
        <v>1.9562233433795928E-2</v>
      </c>
    </row>
    <row r="46" spans="2:28" hidden="1" outlineLevel="1" x14ac:dyDescent="0.25">
      <c r="B46" s="43" t="s">
        <v>53</v>
      </c>
      <c r="C46" s="26">
        <v>22619</v>
      </c>
      <c r="D46" s="29">
        <v>5.7753460531238199E-2</v>
      </c>
      <c r="E46" s="40">
        <v>4504</v>
      </c>
      <c r="F46" s="29">
        <v>-0.32004830917874394</v>
      </c>
      <c r="G46" s="40">
        <v>9520</v>
      </c>
      <c r="H46" s="29">
        <v>-2.8571428571428581E-2</v>
      </c>
      <c r="I46" s="40">
        <v>14024</v>
      </c>
      <c r="J46" s="29">
        <v>-0.14612761811982466</v>
      </c>
      <c r="K46" s="26">
        <v>336476</v>
      </c>
      <c r="L46" s="29">
        <v>-0.17368572277572991</v>
      </c>
      <c r="M46" s="26">
        <v>148947</v>
      </c>
      <c r="N46" s="29">
        <v>-0.26243048781091693</v>
      </c>
      <c r="O46" s="26">
        <v>485423</v>
      </c>
      <c r="P46" s="29">
        <v>-0.20310632625454739</v>
      </c>
      <c r="Q46" s="40">
        <v>1655712</v>
      </c>
      <c r="R46" s="29">
        <v>9.0594358749392256E-2</v>
      </c>
      <c r="S46" s="40">
        <v>1425959</v>
      </c>
      <c r="T46" s="29">
        <v>1.5092279239555806E-2</v>
      </c>
      <c r="U46" s="40">
        <v>3081671</v>
      </c>
      <c r="V46" s="29">
        <v>5.430813990883121E-2</v>
      </c>
      <c r="W46" s="26">
        <v>2019311</v>
      </c>
      <c r="X46" s="29">
        <v>3.3750677670482343E-2</v>
      </c>
      <c r="Y46" s="26">
        <v>1584426</v>
      </c>
      <c r="Z46" s="29">
        <v>-1.9842239503718218E-2</v>
      </c>
      <c r="AA46" s="26">
        <v>3603737</v>
      </c>
      <c r="AB46" s="29">
        <v>9.482941182402671E-3</v>
      </c>
    </row>
    <row r="47" spans="2:28" hidden="1" outlineLevel="1" x14ac:dyDescent="0.25">
      <c r="B47" s="43" t="s">
        <v>54</v>
      </c>
      <c r="C47" s="26">
        <v>22934</v>
      </c>
      <c r="D47" s="29">
        <v>-0.15869405722670582</v>
      </c>
      <c r="E47" s="40">
        <v>6512</v>
      </c>
      <c r="F47" s="29">
        <v>-0.13873826213463825</v>
      </c>
      <c r="G47" s="40">
        <v>5168</v>
      </c>
      <c r="H47" s="29">
        <v>9.3293843875608129E-2</v>
      </c>
      <c r="I47" s="40">
        <v>11680</v>
      </c>
      <c r="J47" s="29">
        <v>-4.947916666666663E-2</v>
      </c>
      <c r="K47" s="26">
        <v>276685</v>
      </c>
      <c r="L47" s="29">
        <v>-0.12966411454958382</v>
      </c>
      <c r="M47" s="26">
        <v>126771</v>
      </c>
      <c r="N47" s="29">
        <v>-0.27143522163665723</v>
      </c>
      <c r="O47" s="26">
        <v>403456</v>
      </c>
      <c r="P47" s="29">
        <v>-0.17981244422218023</v>
      </c>
      <c r="Q47" s="40">
        <v>1546317</v>
      </c>
      <c r="R47" s="29">
        <v>7.3010843792350455E-2</v>
      </c>
      <c r="S47" s="40">
        <v>1269065</v>
      </c>
      <c r="T47" s="29">
        <v>5.1789483804183245E-2</v>
      </c>
      <c r="U47" s="40">
        <v>2815382</v>
      </c>
      <c r="V47" s="29">
        <v>6.3340028507998358E-2</v>
      </c>
      <c r="W47" s="26">
        <v>1852448</v>
      </c>
      <c r="X47" s="29">
        <v>3.2678718360957593E-2</v>
      </c>
      <c r="Y47" s="26">
        <v>1401004</v>
      </c>
      <c r="Z47" s="29">
        <v>1.1332522440906434E-2</v>
      </c>
      <c r="AA47" s="26">
        <v>3253452</v>
      </c>
      <c r="AB47" s="29">
        <v>2.3377128292525029E-2</v>
      </c>
    </row>
    <row r="48" spans="2:28" hidden="1" outlineLevel="1" x14ac:dyDescent="0.25">
      <c r="B48" s="43" t="s">
        <v>55</v>
      </c>
      <c r="C48" s="26">
        <v>26127</v>
      </c>
      <c r="D48" s="29">
        <v>-7.0279695395345509E-2</v>
      </c>
      <c r="E48" s="40">
        <v>7245</v>
      </c>
      <c r="F48" s="29">
        <v>0.17632732586458832</v>
      </c>
      <c r="G48" s="40">
        <v>5006</v>
      </c>
      <c r="H48" s="29">
        <v>8.4958820979627259E-2</v>
      </c>
      <c r="I48" s="40">
        <v>12251</v>
      </c>
      <c r="J48" s="29">
        <v>0.13719483894922502</v>
      </c>
      <c r="K48" s="26">
        <v>305623</v>
      </c>
      <c r="L48" s="29">
        <v>8.8718927892048161E-2</v>
      </c>
      <c r="M48" s="26">
        <v>139649</v>
      </c>
      <c r="N48" s="29">
        <v>-0.14946708082100002</v>
      </c>
      <c r="O48" s="26">
        <v>445272</v>
      </c>
      <c r="P48" s="29">
        <v>8.1814667301993715E-4</v>
      </c>
      <c r="Q48" s="40">
        <v>1225167</v>
      </c>
      <c r="R48" s="29">
        <v>4.4725197980416409E-2</v>
      </c>
      <c r="S48" s="40">
        <v>952455</v>
      </c>
      <c r="T48" s="29">
        <v>4.4234893236327233E-2</v>
      </c>
      <c r="U48" s="40">
        <v>2177622</v>
      </c>
      <c r="V48" s="29">
        <v>4.4510690345712423E-2</v>
      </c>
      <c r="W48" s="26">
        <v>1564162</v>
      </c>
      <c r="X48" s="29">
        <v>5.1398941719275948E-2</v>
      </c>
      <c r="Y48" s="26">
        <v>1097110</v>
      </c>
      <c r="Z48" s="29">
        <v>1.498549373121949E-2</v>
      </c>
      <c r="AA48" s="26">
        <v>2661272</v>
      </c>
      <c r="AB48" s="29">
        <v>3.607557089287261E-2</v>
      </c>
    </row>
    <row r="49" spans="2:28" hidden="1" outlineLevel="1" x14ac:dyDescent="0.25">
      <c r="B49" s="43" t="s">
        <v>56</v>
      </c>
      <c r="C49" s="26">
        <v>25316</v>
      </c>
      <c r="D49" s="29">
        <v>-0.16008095285491519</v>
      </c>
      <c r="E49" s="40">
        <v>7296</v>
      </c>
      <c r="F49" s="29">
        <v>0.15370018975332078</v>
      </c>
      <c r="G49" s="40">
        <v>7702</v>
      </c>
      <c r="H49" s="29">
        <v>-0.38590336469462605</v>
      </c>
      <c r="I49" s="40">
        <v>14998</v>
      </c>
      <c r="J49" s="29">
        <v>-0.20502491254107924</v>
      </c>
      <c r="K49" s="26">
        <v>284603</v>
      </c>
      <c r="L49" s="29">
        <v>2.1136513677200819E-2</v>
      </c>
      <c r="M49" s="26">
        <v>117043</v>
      </c>
      <c r="N49" s="29">
        <v>-0.19626020614875395</v>
      </c>
      <c r="O49" s="26">
        <v>401646</v>
      </c>
      <c r="P49" s="29">
        <v>-5.3469546466824558E-2</v>
      </c>
      <c r="Q49" s="40">
        <v>1174536</v>
      </c>
      <c r="R49" s="29">
        <v>6.3195027169706819E-2</v>
      </c>
      <c r="S49" s="40">
        <v>842106</v>
      </c>
      <c r="T49" s="29">
        <v>-3.4755627820123314E-3</v>
      </c>
      <c r="U49" s="40">
        <v>2016642</v>
      </c>
      <c r="V49" s="29">
        <v>3.4299500555451168E-2</v>
      </c>
      <c r="W49" s="26">
        <v>1491751</v>
      </c>
      <c r="X49" s="29">
        <v>5.0602859356292607E-2</v>
      </c>
      <c r="Y49" s="26">
        <v>966851</v>
      </c>
      <c r="Z49" s="29">
        <v>-3.6240739707019909E-2</v>
      </c>
      <c r="AA49" s="26">
        <v>2458602</v>
      </c>
      <c r="AB49" s="29">
        <v>1.4648129592242709E-2</v>
      </c>
    </row>
    <row r="50" spans="2:28" collapsed="1" x14ac:dyDescent="0.25">
      <c r="B50" s="30" t="s">
        <v>65</v>
      </c>
      <c r="C50" s="31">
        <v>212026</v>
      </c>
      <c r="D50" s="32">
        <v>-0.1922111270701814</v>
      </c>
      <c r="E50" s="31">
        <v>53199</v>
      </c>
      <c r="F50" s="32">
        <v>-0.17807647740440324</v>
      </c>
      <c r="G50" s="31">
        <v>85397</v>
      </c>
      <c r="H50" s="32">
        <v>-0.25395965649488494</v>
      </c>
      <c r="I50" s="31">
        <v>138596</v>
      </c>
      <c r="J50" s="32">
        <v>-0.2265502924237689</v>
      </c>
      <c r="K50" s="31">
        <v>2385078</v>
      </c>
      <c r="L50" s="32">
        <v>-7.3650710546870002E-2</v>
      </c>
      <c r="M50" s="31">
        <v>1229867</v>
      </c>
      <c r="N50" s="32">
        <v>-0.2159330704193746</v>
      </c>
      <c r="O50" s="31">
        <v>3614945</v>
      </c>
      <c r="P50" s="32">
        <v>-0.12751633307033727</v>
      </c>
      <c r="Q50" s="31">
        <v>9082582</v>
      </c>
      <c r="R50" s="32">
        <v>-3.305161046421945E-2</v>
      </c>
      <c r="S50" s="31">
        <v>8007198</v>
      </c>
      <c r="T50" s="32">
        <v>-9.4675063996987108E-2</v>
      </c>
      <c r="U50" s="31">
        <v>17089780</v>
      </c>
      <c r="V50" s="32">
        <v>-6.2936700970533721E-2</v>
      </c>
      <c r="W50" s="31">
        <v>11732885</v>
      </c>
      <c r="X50" s="32">
        <v>-4.571480021140395E-2</v>
      </c>
      <c r="Y50" s="31">
        <v>9322462</v>
      </c>
      <c r="Z50" s="32">
        <v>-0.11447397592499253</v>
      </c>
      <c r="AA50" s="31">
        <v>21055347</v>
      </c>
      <c r="AB50" s="32">
        <v>-7.743207768599325E-2</v>
      </c>
    </row>
    <row r="51" spans="2:28" hidden="1" outlineLevel="1" x14ac:dyDescent="0.25">
      <c r="B51" s="43" t="s">
        <v>58</v>
      </c>
      <c r="C51" s="26">
        <v>27550</v>
      </c>
      <c r="D51" s="29">
        <v>-7.6649797231625127E-2</v>
      </c>
      <c r="E51" s="40">
        <v>7140</v>
      </c>
      <c r="F51" s="29">
        <v>1.1217049915872579E-3</v>
      </c>
      <c r="G51" s="40">
        <v>11766</v>
      </c>
      <c r="H51" s="29">
        <v>-0.14683489232107894</v>
      </c>
      <c r="I51" s="40">
        <v>18906</v>
      </c>
      <c r="J51" s="29">
        <v>-9.6401089709888588E-2</v>
      </c>
      <c r="K51" s="26">
        <v>281473</v>
      </c>
      <c r="L51" s="29">
        <v>-0.16834441821367474</v>
      </c>
      <c r="M51" s="26">
        <v>131524</v>
      </c>
      <c r="N51" s="29">
        <v>-0.20358955106390708</v>
      </c>
      <c r="O51" s="26">
        <v>412997</v>
      </c>
      <c r="P51" s="29">
        <v>-0.1799025010176829</v>
      </c>
      <c r="Q51" s="40">
        <v>1260631</v>
      </c>
      <c r="R51" s="29">
        <v>-9.833091151867368E-3</v>
      </c>
      <c r="S51" s="40">
        <v>984562</v>
      </c>
      <c r="T51" s="29">
        <v>-9.7508749351475466E-2</v>
      </c>
      <c r="U51" s="40">
        <v>2245193</v>
      </c>
      <c r="V51" s="29">
        <v>-5.0292121105474874E-2</v>
      </c>
      <c r="W51" s="26">
        <v>1576794</v>
      </c>
      <c r="X51" s="29">
        <v>-4.3537178933474419E-2</v>
      </c>
      <c r="Y51" s="26">
        <v>1127852</v>
      </c>
      <c r="Z51" s="29">
        <v>-0.11184014174623491</v>
      </c>
      <c r="AA51" s="26">
        <v>2704646</v>
      </c>
      <c r="AB51" s="29">
        <v>-7.3257212835748375E-2</v>
      </c>
    </row>
    <row r="52" spans="2:28" hidden="1" outlineLevel="1" x14ac:dyDescent="0.25">
      <c r="B52" s="43" t="s">
        <v>59</v>
      </c>
      <c r="C52" s="26">
        <v>28465</v>
      </c>
      <c r="D52" s="29">
        <v>-0.22362535457124155</v>
      </c>
      <c r="E52" s="40">
        <v>7617</v>
      </c>
      <c r="F52" s="29">
        <v>-0.14377248201438853</v>
      </c>
      <c r="G52" s="40">
        <v>13580</v>
      </c>
      <c r="H52" s="29">
        <v>-0.15236252418700458</v>
      </c>
      <c r="I52" s="40">
        <v>21197</v>
      </c>
      <c r="J52" s="29">
        <v>-0.14929566159650043</v>
      </c>
      <c r="K52" s="26">
        <v>354693</v>
      </c>
      <c r="L52" s="29">
        <v>-6.2566403958072336E-2</v>
      </c>
      <c r="M52" s="26">
        <v>181354</v>
      </c>
      <c r="N52" s="29">
        <v>-0.2134570262522173</v>
      </c>
      <c r="O52" s="26">
        <v>536047</v>
      </c>
      <c r="P52" s="29">
        <v>-0.11970039593586856</v>
      </c>
      <c r="Q52" s="40">
        <v>1354361</v>
      </c>
      <c r="R52" s="29">
        <v>3.8635532266191097E-2</v>
      </c>
      <c r="S52" s="40">
        <v>1238139</v>
      </c>
      <c r="T52" s="29">
        <v>-5.5556487857864267E-2</v>
      </c>
      <c r="U52" s="40">
        <v>2592500</v>
      </c>
      <c r="V52" s="29">
        <v>-8.5863875947291834E-3</v>
      </c>
      <c r="W52" s="26">
        <v>1745136</v>
      </c>
      <c r="X52" s="29">
        <v>9.9710227460159118E-3</v>
      </c>
      <c r="Y52" s="26">
        <v>1433073</v>
      </c>
      <c r="Z52" s="29">
        <v>-7.9926731742644308E-2</v>
      </c>
      <c r="AA52" s="26">
        <v>3178209</v>
      </c>
      <c r="AB52" s="29">
        <v>-3.2647373846854788E-2</v>
      </c>
    </row>
    <row r="53" spans="2:28" hidden="1" outlineLevel="1" x14ac:dyDescent="0.25">
      <c r="B53" s="43" t="s">
        <v>60</v>
      </c>
      <c r="C53" s="26">
        <v>34616</v>
      </c>
      <c r="D53" s="29">
        <v>-0.11858019504494177</v>
      </c>
      <c r="E53" s="40">
        <v>7565</v>
      </c>
      <c r="F53" s="29">
        <v>7.7942433741806871E-2</v>
      </c>
      <c r="G53" s="40">
        <v>12714</v>
      </c>
      <c r="H53" s="29">
        <v>-0.23859144807761412</v>
      </c>
      <c r="I53" s="40">
        <v>20279</v>
      </c>
      <c r="J53" s="29">
        <v>-0.14492325855962218</v>
      </c>
      <c r="K53" s="26">
        <v>378359</v>
      </c>
      <c r="L53" s="29">
        <v>5.6747690906907344E-2</v>
      </c>
      <c r="M53" s="26">
        <v>192962</v>
      </c>
      <c r="N53" s="29">
        <v>-0.17136035316448084</v>
      </c>
      <c r="O53" s="26">
        <v>571321</v>
      </c>
      <c r="P53" s="29">
        <v>-3.3145655746166458E-2</v>
      </c>
      <c r="Q53" s="40">
        <v>1257924</v>
      </c>
      <c r="R53" s="29">
        <v>6.134753418105543E-3</v>
      </c>
      <c r="S53" s="40">
        <v>1165508</v>
      </c>
      <c r="T53" s="29">
        <v>-6.2141264455035761E-2</v>
      </c>
      <c r="U53" s="40">
        <v>2423432</v>
      </c>
      <c r="V53" s="29">
        <v>-2.790026582569427E-2</v>
      </c>
      <c r="W53" s="26">
        <v>1678464</v>
      </c>
      <c r="X53" s="29">
        <v>1.4431404593052255E-2</v>
      </c>
      <c r="Y53" s="26">
        <v>1371184</v>
      </c>
      <c r="Z53" s="29">
        <v>-8.1158777374745084E-2</v>
      </c>
      <c r="AA53" s="26">
        <v>3049648</v>
      </c>
      <c r="AB53" s="29">
        <v>-3.0898829095330149E-2</v>
      </c>
    </row>
    <row r="54" spans="2:28" hidden="1" outlineLevel="1" x14ac:dyDescent="0.25">
      <c r="B54" s="43" t="s">
        <v>61</v>
      </c>
      <c r="C54" s="26">
        <v>28645</v>
      </c>
      <c r="D54" s="29">
        <v>-0.13141696230934841</v>
      </c>
      <c r="E54" s="40">
        <v>7854</v>
      </c>
      <c r="F54" s="29">
        <v>7.9587628865979365E-2</v>
      </c>
      <c r="G54" s="40">
        <v>10058</v>
      </c>
      <c r="H54" s="29">
        <v>-0.36526568219108924</v>
      </c>
      <c r="I54" s="40">
        <v>17912</v>
      </c>
      <c r="J54" s="29">
        <v>-0.2252930236581463</v>
      </c>
      <c r="K54" s="26">
        <v>398792</v>
      </c>
      <c r="L54" s="29">
        <v>5.268677461600646E-4</v>
      </c>
      <c r="M54" s="26">
        <v>202612</v>
      </c>
      <c r="N54" s="29">
        <v>-0.21246914779904769</v>
      </c>
      <c r="O54" s="26">
        <v>601404</v>
      </c>
      <c r="P54" s="29">
        <v>-8.3025720545789716E-2</v>
      </c>
      <c r="Q54" s="40">
        <v>1353115</v>
      </c>
      <c r="R54" s="29">
        <v>-2.9148887777571297E-2</v>
      </c>
      <c r="S54" s="40">
        <v>1226561</v>
      </c>
      <c r="T54" s="29">
        <v>-6.7141198061210439E-2</v>
      </c>
      <c r="U54" s="40">
        <v>2579676</v>
      </c>
      <c r="V54" s="29">
        <v>-4.7591691888966281E-2</v>
      </c>
      <c r="W54" s="26">
        <v>1788406</v>
      </c>
      <c r="X54" s="29">
        <v>-2.4103216399638305E-2</v>
      </c>
      <c r="Y54" s="26">
        <v>1439231</v>
      </c>
      <c r="Z54" s="29">
        <v>-9.366156117085922E-2</v>
      </c>
      <c r="AA54" s="26">
        <v>3227637</v>
      </c>
      <c r="AB54" s="29">
        <v>-5.6395205550938021E-2</v>
      </c>
    </row>
    <row r="55" spans="2:28" collapsed="1" x14ac:dyDescent="0.25">
      <c r="B55" s="145">
        <v>2010</v>
      </c>
      <c r="C55" s="40">
        <v>325849</v>
      </c>
      <c r="D55" s="41">
        <v>-0.10542730150363344</v>
      </c>
      <c r="E55" s="40">
        <v>87341</v>
      </c>
      <c r="F55" s="41">
        <v>-6.1672906022780527E-3</v>
      </c>
      <c r="G55" s="40">
        <v>114513</v>
      </c>
      <c r="H55" s="41">
        <v>-0.1947386186236868</v>
      </c>
      <c r="I55" s="40">
        <v>201854</v>
      </c>
      <c r="J55" s="41">
        <v>-0.1227133848206563</v>
      </c>
      <c r="K55" s="40">
        <v>3785427</v>
      </c>
      <c r="L55" s="41">
        <v>-5.7601324437363099E-2</v>
      </c>
      <c r="M55" s="40">
        <v>1830619</v>
      </c>
      <c r="N55" s="41">
        <v>-0.17766789106301473</v>
      </c>
      <c r="O55" s="40">
        <v>5616046</v>
      </c>
      <c r="P55" s="41">
        <v>-0.10041517357792362</v>
      </c>
      <c r="Q55" s="40">
        <v>16345838</v>
      </c>
      <c r="R55" s="41">
        <v>5.0676049182359462E-2</v>
      </c>
      <c r="S55" s="40">
        <v>13739805</v>
      </c>
      <c r="T55" s="41">
        <v>7.1507715193019905E-4</v>
      </c>
      <c r="U55" s="40">
        <v>30085643</v>
      </c>
      <c r="V55" s="41">
        <v>2.7254281571602368E-2</v>
      </c>
      <c r="W55" s="40">
        <v>20544455</v>
      </c>
      <c r="X55" s="41">
        <v>2.5869525508901203E-2</v>
      </c>
      <c r="Y55" s="40">
        <v>15684937</v>
      </c>
      <c r="Z55" s="41">
        <v>-2.5678884336033936E-2</v>
      </c>
      <c r="AA55" s="40">
        <v>36229392</v>
      </c>
      <c r="AB55" s="41">
        <v>2.8979059372828964E-3</v>
      </c>
    </row>
    <row r="56" spans="2:28" hidden="1" outlineLevel="1" x14ac:dyDescent="0.25">
      <c r="B56" s="43" t="s">
        <v>49</v>
      </c>
      <c r="C56" s="26">
        <v>36076</v>
      </c>
      <c r="D56" s="29">
        <v>-5.4810312303500308E-2</v>
      </c>
      <c r="E56" s="40">
        <v>7869</v>
      </c>
      <c r="F56" s="29">
        <v>-0.25966694891335029</v>
      </c>
      <c r="G56" s="40">
        <v>11822</v>
      </c>
      <c r="H56" s="29">
        <v>-0.12668981310482386</v>
      </c>
      <c r="I56" s="40">
        <v>19691</v>
      </c>
      <c r="J56" s="29">
        <v>-0.18517752213854177</v>
      </c>
      <c r="K56" s="26">
        <v>355605</v>
      </c>
      <c r="L56" s="29">
        <v>-8.9154534184400114E-2</v>
      </c>
      <c r="M56" s="26">
        <v>197290</v>
      </c>
      <c r="N56" s="29">
        <v>-0.2143252531769072</v>
      </c>
      <c r="O56" s="26">
        <v>552895</v>
      </c>
      <c r="P56" s="29">
        <v>-0.13814980335795712</v>
      </c>
      <c r="Q56" s="40">
        <v>1250566</v>
      </c>
      <c r="R56" s="29">
        <v>-7.282241538329226E-2</v>
      </c>
      <c r="S56" s="40">
        <v>1160848</v>
      </c>
      <c r="T56" s="29">
        <v>-0.11068346144947694</v>
      </c>
      <c r="U56" s="40">
        <v>2411414</v>
      </c>
      <c r="V56" s="29">
        <v>-9.1442944801918835E-2</v>
      </c>
      <c r="W56" s="26">
        <v>1650116</v>
      </c>
      <c r="X56" s="29">
        <v>-7.711478263106708E-2</v>
      </c>
      <c r="Y56" s="26">
        <v>1369960</v>
      </c>
      <c r="Z56" s="29">
        <v>-0.12739845041822406</v>
      </c>
      <c r="AA56" s="26">
        <v>3020076</v>
      </c>
      <c r="AB56" s="29">
        <v>-0.10062421660235699</v>
      </c>
    </row>
    <row r="57" spans="2:28" hidden="1" outlineLevel="1" x14ac:dyDescent="0.25">
      <c r="B57" s="43" t="s">
        <v>50</v>
      </c>
      <c r="C57" s="26">
        <v>27704</v>
      </c>
      <c r="D57" s="29">
        <v>-0.34725036520427877</v>
      </c>
      <c r="E57" s="40">
        <v>7145</v>
      </c>
      <c r="F57" s="29">
        <v>-0.40803645401822697</v>
      </c>
      <c r="G57" s="40">
        <v>12731</v>
      </c>
      <c r="H57" s="29">
        <v>-0.50961056970070495</v>
      </c>
      <c r="I57" s="40">
        <v>19876</v>
      </c>
      <c r="J57" s="29">
        <v>-0.47737372143777446</v>
      </c>
      <c r="K57" s="26">
        <v>348628</v>
      </c>
      <c r="L57" s="29">
        <v>-7.562508285827918E-2</v>
      </c>
      <c r="M57" s="26">
        <v>181952</v>
      </c>
      <c r="N57" s="29">
        <v>-0.21830843719255733</v>
      </c>
      <c r="O57" s="26">
        <v>530580</v>
      </c>
      <c r="P57" s="29">
        <v>-0.13007835492370279</v>
      </c>
      <c r="Q57" s="40">
        <v>1285629</v>
      </c>
      <c r="R57" s="29">
        <v>-6.8553522912515819E-2</v>
      </c>
      <c r="S57" s="40">
        <v>1133883</v>
      </c>
      <c r="T57" s="29">
        <v>-0.14833495071249814</v>
      </c>
      <c r="U57" s="40">
        <v>2419512</v>
      </c>
      <c r="V57" s="29">
        <v>-0.10772519178558071</v>
      </c>
      <c r="W57" s="26">
        <v>1669106</v>
      </c>
      <c r="X57" s="29">
        <v>-7.8815085942363639E-2</v>
      </c>
      <c r="Y57" s="26">
        <v>1328566</v>
      </c>
      <c r="Z57" s="29">
        <v>-0.16447644802213701</v>
      </c>
      <c r="AA57" s="26">
        <v>2997672</v>
      </c>
      <c r="AB57" s="29">
        <v>-0.11885319628502189</v>
      </c>
    </row>
    <row r="58" spans="2:28" hidden="1" outlineLevel="1" x14ac:dyDescent="0.25">
      <c r="B58" s="43" t="s">
        <v>51</v>
      </c>
      <c r="C58" s="26">
        <v>28970</v>
      </c>
      <c r="D58" s="29">
        <v>-0.32806049079185418</v>
      </c>
      <c r="E58" s="40">
        <v>8009</v>
      </c>
      <c r="F58" s="29">
        <v>-0.31576249466040152</v>
      </c>
      <c r="G58" s="40">
        <v>12726</v>
      </c>
      <c r="H58" s="29">
        <v>8.9590105446761825E-3</v>
      </c>
      <c r="I58" s="40">
        <v>20735</v>
      </c>
      <c r="J58" s="29">
        <v>-0.14733941936014472</v>
      </c>
      <c r="K58" s="26">
        <v>267528</v>
      </c>
      <c r="L58" s="29">
        <v>-0.19831468923336937</v>
      </c>
      <c r="M58" s="26">
        <v>142173</v>
      </c>
      <c r="N58" s="29">
        <v>-0.28498792999396505</v>
      </c>
      <c r="O58" s="26">
        <v>409701</v>
      </c>
      <c r="P58" s="29">
        <v>-0.23067635344861581</v>
      </c>
      <c r="Q58" s="40">
        <v>1320356</v>
      </c>
      <c r="R58" s="29">
        <v>-8.4911839087709051E-2</v>
      </c>
      <c r="S58" s="40">
        <v>1097697</v>
      </c>
      <c r="T58" s="29">
        <v>-0.12069930910183235</v>
      </c>
      <c r="U58" s="40">
        <v>2418053</v>
      </c>
      <c r="V58" s="29">
        <v>-0.10151238384571026</v>
      </c>
      <c r="W58" s="26">
        <v>1624863</v>
      </c>
      <c r="X58" s="29">
        <v>-0.1127749878644686</v>
      </c>
      <c r="Y58" s="26">
        <v>1252596</v>
      </c>
      <c r="Z58" s="29">
        <v>-0.14195644966393306</v>
      </c>
      <c r="AA58" s="26">
        <v>2877459</v>
      </c>
      <c r="AB58" s="29">
        <v>-0.12571846305344481</v>
      </c>
    </row>
    <row r="59" spans="2:28" hidden="1" outlineLevel="1" x14ac:dyDescent="0.25">
      <c r="B59" s="43" t="s">
        <v>52</v>
      </c>
      <c r="C59" s="26">
        <v>25861</v>
      </c>
      <c r="D59" s="29">
        <v>-0.24256802272793843</v>
      </c>
      <c r="E59" s="40">
        <v>7871</v>
      </c>
      <c r="F59" s="29">
        <v>-0.34177956179963209</v>
      </c>
      <c r="G59" s="40">
        <v>10888</v>
      </c>
      <c r="H59" s="29">
        <v>-6.7408993576017151E-2</v>
      </c>
      <c r="I59" s="40">
        <v>18759</v>
      </c>
      <c r="J59" s="29">
        <v>-0.20623704142512589</v>
      </c>
      <c r="K59" s="26">
        <v>287064</v>
      </c>
      <c r="L59" s="29">
        <v>-0.20435925010255107</v>
      </c>
      <c r="M59" s="26">
        <v>133101</v>
      </c>
      <c r="N59" s="29">
        <v>-0.31719616483612323</v>
      </c>
      <c r="O59" s="26">
        <v>420165</v>
      </c>
      <c r="P59" s="29">
        <v>-0.24393904223101548</v>
      </c>
      <c r="Q59" s="40">
        <v>1243056</v>
      </c>
      <c r="R59" s="29">
        <v>-9.4144927367250442E-2</v>
      </c>
      <c r="S59" s="40">
        <v>1009589</v>
      </c>
      <c r="T59" s="29">
        <v>-8.3506569666424002E-2</v>
      </c>
      <c r="U59" s="40">
        <v>2252645</v>
      </c>
      <c r="V59" s="29">
        <v>-8.9407734745883261E-2</v>
      </c>
      <c r="W59" s="26">
        <v>1563852</v>
      </c>
      <c r="X59" s="29">
        <v>-0.12100826071878423</v>
      </c>
      <c r="Y59" s="26">
        <v>1153578</v>
      </c>
      <c r="Z59" s="29">
        <v>-0.11818502873444603</v>
      </c>
      <c r="AA59" s="26">
        <v>2717430</v>
      </c>
      <c r="AB59" s="29">
        <v>-0.11981197986997827</v>
      </c>
    </row>
    <row r="60" spans="2:28" ht="15" hidden="1" customHeight="1" outlineLevel="1" x14ac:dyDescent="0.25">
      <c r="B60" s="43" t="s">
        <v>53</v>
      </c>
      <c r="C60" s="26">
        <v>21384</v>
      </c>
      <c r="D60" s="29">
        <v>-0.32942393928941016</v>
      </c>
      <c r="E60" s="40">
        <v>6624</v>
      </c>
      <c r="F60" s="29">
        <v>-0.11301553294054634</v>
      </c>
      <c r="G60" s="40">
        <v>9800</v>
      </c>
      <c r="H60" s="29">
        <v>-5.7873485868102259E-2</v>
      </c>
      <c r="I60" s="40">
        <v>16424</v>
      </c>
      <c r="J60" s="29">
        <v>-8.0917739227756025E-2</v>
      </c>
      <c r="K60" s="26">
        <v>407201</v>
      </c>
      <c r="L60" s="29">
        <v>-0.19383538998513195</v>
      </c>
      <c r="M60" s="26">
        <v>201943</v>
      </c>
      <c r="N60" s="29">
        <v>-0.36909176682298028</v>
      </c>
      <c r="O60" s="26">
        <v>609144</v>
      </c>
      <c r="P60" s="29">
        <v>-0.26181543204490587</v>
      </c>
      <c r="Q60" s="40">
        <v>1518174</v>
      </c>
      <c r="R60" s="29">
        <v>-0.10430891311081281</v>
      </c>
      <c r="S60" s="40">
        <v>1404758</v>
      </c>
      <c r="T60" s="29">
        <v>-0.11464571534454093</v>
      </c>
      <c r="U60" s="40">
        <v>2922932</v>
      </c>
      <c r="V60" s="29">
        <v>-0.10930672709991995</v>
      </c>
      <c r="W60" s="26">
        <v>1953383</v>
      </c>
      <c r="X60" s="29">
        <v>-0.1277363413458984</v>
      </c>
      <c r="Y60" s="26">
        <v>1616501</v>
      </c>
      <c r="Z60" s="29">
        <v>-0.15681948228278786</v>
      </c>
      <c r="AA60" s="26">
        <v>3569884</v>
      </c>
      <c r="AB60" s="29">
        <v>-0.14115038584531348</v>
      </c>
    </row>
    <row r="61" spans="2:28" ht="15" hidden="1" customHeight="1" outlineLevel="1" x14ac:dyDescent="0.25">
      <c r="B61" s="43" t="s">
        <v>54</v>
      </c>
      <c r="C61" s="26">
        <v>27260</v>
      </c>
      <c r="D61" s="29">
        <v>-0.35486924624304816</v>
      </c>
      <c r="E61" s="40">
        <v>7561</v>
      </c>
      <c r="F61" s="29">
        <v>-7.5333251803839985E-2</v>
      </c>
      <c r="G61" s="40">
        <v>4727</v>
      </c>
      <c r="H61" s="29">
        <v>0.41909336535574893</v>
      </c>
      <c r="I61" s="40">
        <v>12288</v>
      </c>
      <c r="J61" s="29">
        <v>6.7778936392075106E-2</v>
      </c>
      <c r="K61" s="26">
        <v>317906</v>
      </c>
      <c r="L61" s="29">
        <v>-0.21405915088345595</v>
      </c>
      <c r="M61" s="26">
        <v>174001</v>
      </c>
      <c r="N61" s="29">
        <v>-0.32028469750889677</v>
      </c>
      <c r="O61" s="26">
        <v>491907</v>
      </c>
      <c r="P61" s="29">
        <v>-0.25523027122616515</v>
      </c>
      <c r="Q61" s="40">
        <v>1441101</v>
      </c>
      <c r="R61" s="29">
        <v>-0.12974890697842945</v>
      </c>
      <c r="S61" s="40">
        <v>1206577</v>
      </c>
      <c r="T61" s="29">
        <v>-0.15736474873752448</v>
      </c>
      <c r="U61" s="40">
        <v>2647678</v>
      </c>
      <c r="V61" s="29">
        <v>-0.14255494646955558</v>
      </c>
      <c r="W61" s="26">
        <v>1793828</v>
      </c>
      <c r="X61" s="29">
        <v>-0.15020017689279797</v>
      </c>
      <c r="Y61" s="26">
        <v>1385305</v>
      </c>
      <c r="Z61" s="29">
        <v>-0.18088954140504754</v>
      </c>
      <c r="AA61" s="26">
        <v>3179133</v>
      </c>
      <c r="AB61" s="29">
        <v>-0.16385121540279957</v>
      </c>
    </row>
    <row r="62" spans="2:28" ht="15" hidden="1" customHeight="1" outlineLevel="1" x14ac:dyDescent="0.25">
      <c r="B62" s="43" t="s">
        <v>55</v>
      </c>
      <c r="C62" s="26">
        <v>28102</v>
      </c>
      <c r="D62" s="29">
        <v>-0.28193990188062146</v>
      </c>
      <c r="E62" s="40">
        <v>6159</v>
      </c>
      <c r="F62" s="29">
        <v>0.29799789251844055</v>
      </c>
      <c r="G62" s="40">
        <v>4614</v>
      </c>
      <c r="H62" s="29">
        <v>-0.28542666873160916</v>
      </c>
      <c r="I62" s="40">
        <v>10773</v>
      </c>
      <c r="J62" s="29">
        <v>-3.8296732726298854E-2</v>
      </c>
      <c r="K62" s="26">
        <v>280718</v>
      </c>
      <c r="L62" s="29">
        <v>-0.21176520139834609</v>
      </c>
      <c r="M62" s="26">
        <v>164190</v>
      </c>
      <c r="N62" s="29">
        <v>-0.20007989944362703</v>
      </c>
      <c r="O62" s="26">
        <v>444908</v>
      </c>
      <c r="P62" s="29">
        <v>-0.20749279025566758</v>
      </c>
      <c r="Q62" s="40">
        <v>1172717</v>
      </c>
      <c r="R62" s="29">
        <v>-0.12779249988285946</v>
      </c>
      <c r="S62" s="40">
        <v>912108</v>
      </c>
      <c r="T62" s="29">
        <v>-0.19360191815144523</v>
      </c>
      <c r="U62" s="40">
        <v>2084825</v>
      </c>
      <c r="V62" s="29">
        <v>-0.15786014700108419</v>
      </c>
      <c r="W62" s="26">
        <v>1487696</v>
      </c>
      <c r="X62" s="29">
        <v>-0.14723468162368059</v>
      </c>
      <c r="Y62" s="26">
        <v>1080912</v>
      </c>
      <c r="Z62" s="29">
        <v>-0.19503367580078701</v>
      </c>
      <c r="AA62" s="26">
        <v>2568608</v>
      </c>
      <c r="AB62" s="29">
        <v>-0.16802419155012427</v>
      </c>
    </row>
    <row r="63" spans="2:28" hidden="1" outlineLevel="1" x14ac:dyDescent="0.25">
      <c r="B63" s="43" t="s">
        <v>56</v>
      </c>
      <c r="C63" s="26">
        <v>30141</v>
      </c>
      <c r="D63" s="29">
        <v>-0.36440892412804182</v>
      </c>
      <c r="E63" s="40">
        <v>6324</v>
      </c>
      <c r="F63" s="29">
        <v>-8.8235294117647078E-2</v>
      </c>
      <c r="G63" s="40">
        <v>12542</v>
      </c>
      <c r="H63" s="29">
        <v>0.46467359570244082</v>
      </c>
      <c r="I63" s="40">
        <v>18866</v>
      </c>
      <c r="J63" s="29">
        <v>0.21723982192399505</v>
      </c>
      <c r="K63" s="26">
        <v>278712</v>
      </c>
      <c r="L63" s="29">
        <v>-0.21441114377601955</v>
      </c>
      <c r="M63" s="26">
        <v>145623</v>
      </c>
      <c r="N63" s="29">
        <v>-0.32064565790394439</v>
      </c>
      <c r="O63" s="26">
        <v>424335</v>
      </c>
      <c r="P63" s="29">
        <v>-0.25442249304208486</v>
      </c>
      <c r="Q63" s="40">
        <v>1104723</v>
      </c>
      <c r="R63" s="29">
        <v>-0.15968727964784735</v>
      </c>
      <c r="S63" s="40">
        <v>845043</v>
      </c>
      <c r="T63" s="29">
        <v>-0.17323916240180881</v>
      </c>
      <c r="U63" s="40">
        <v>1949766</v>
      </c>
      <c r="V63" s="29">
        <v>-0.16561493001022776</v>
      </c>
      <c r="W63" s="26">
        <v>1419900</v>
      </c>
      <c r="X63" s="29">
        <v>-0.17629464275355089</v>
      </c>
      <c r="Y63" s="26">
        <v>1003208</v>
      </c>
      <c r="Z63" s="29">
        <v>-0.19423050510388895</v>
      </c>
      <c r="AA63" s="26">
        <v>2423108</v>
      </c>
      <c r="AB63" s="29">
        <v>-0.18381636922596034</v>
      </c>
    </row>
    <row r="64" spans="2:28" collapsed="1" x14ac:dyDescent="0.25">
      <c r="B64" s="30" t="s">
        <v>67</v>
      </c>
      <c r="C64" s="31">
        <v>262477</v>
      </c>
      <c r="D64" s="32">
        <v>-0.15454636229816043</v>
      </c>
      <c r="E64" s="31">
        <v>64725</v>
      </c>
      <c r="F64" s="32">
        <v>0.20476881840518213</v>
      </c>
      <c r="G64" s="31">
        <v>114467</v>
      </c>
      <c r="H64" s="32">
        <v>-0.24917024151547351</v>
      </c>
      <c r="I64" s="31">
        <v>179192</v>
      </c>
      <c r="J64" s="32">
        <v>-0.13088690354936028</v>
      </c>
      <c r="K64" s="31">
        <v>2574707</v>
      </c>
      <c r="L64" s="32">
        <v>-0.11801603303893982</v>
      </c>
      <c r="M64" s="31">
        <v>1568574</v>
      </c>
      <c r="N64" s="32">
        <v>-0.14912201237118772</v>
      </c>
      <c r="O64" s="31">
        <v>4143281</v>
      </c>
      <c r="P64" s="32">
        <v>-0.1300560879450916</v>
      </c>
      <c r="Q64" s="31">
        <v>9393037</v>
      </c>
      <c r="R64" s="32">
        <v>-9.5114785484862185E-2</v>
      </c>
      <c r="S64" s="31">
        <v>8844557</v>
      </c>
      <c r="T64" s="32">
        <v>-0.11259589987734242</v>
      </c>
      <c r="U64" s="31">
        <v>18237594</v>
      </c>
      <c r="V64" s="32">
        <v>-0.10367767692930574</v>
      </c>
      <c r="W64" s="31">
        <v>12294946</v>
      </c>
      <c r="X64" s="32">
        <v>-0.10017882332001293</v>
      </c>
      <c r="Y64" s="31">
        <v>10527598</v>
      </c>
      <c r="Z64" s="32">
        <v>-0.11996516507218347</v>
      </c>
      <c r="AA64" s="31">
        <v>22822544</v>
      </c>
      <c r="AB64" s="32">
        <v>-0.10941529524625937</v>
      </c>
    </row>
    <row r="65" spans="2:28" hidden="1" outlineLevel="1" x14ac:dyDescent="0.25">
      <c r="B65" s="43" t="s">
        <v>58</v>
      </c>
      <c r="C65" s="26">
        <v>29837</v>
      </c>
      <c r="D65" s="29">
        <v>-0.29333049121311161</v>
      </c>
      <c r="E65" s="40">
        <v>7132</v>
      </c>
      <c r="F65" s="29">
        <v>6.4159952253058705E-2</v>
      </c>
      <c r="G65" s="40">
        <v>13791</v>
      </c>
      <c r="H65" s="29">
        <v>-0.10830208198629254</v>
      </c>
      <c r="I65" s="40">
        <v>20923</v>
      </c>
      <c r="J65" s="29">
        <v>-5.6162035366293717E-2</v>
      </c>
      <c r="K65" s="26">
        <v>338449</v>
      </c>
      <c r="L65" s="29">
        <v>-0.24265364028570913</v>
      </c>
      <c r="M65" s="26">
        <v>165146</v>
      </c>
      <c r="N65" s="29">
        <v>-0.29413926928929235</v>
      </c>
      <c r="O65" s="26">
        <v>503595</v>
      </c>
      <c r="P65" s="29">
        <v>-0.26034586077444144</v>
      </c>
      <c r="Q65" s="40">
        <v>1273150</v>
      </c>
      <c r="R65" s="29">
        <v>-0.10844898905265132</v>
      </c>
      <c r="S65" s="40">
        <v>1090938</v>
      </c>
      <c r="T65" s="29">
        <v>-9.3853385285369351E-2</v>
      </c>
      <c r="U65" s="40">
        <v>2364088</v>
      </c>
      <c r="V65" s="29">
        <v>-0.10177252742075449</v>
      </c>
      <c r="W65" s="26">
        <v>1648568</v>
      </c>
      <c r="X65" s="29">
        <v>-0.14307976436575187</v>
      </c>
      <c r="Y65" s="26">
        <v>1269875</v>
      </c>
      <c r="Z65" s="29">
        <v>-0.12624943149018031</v>
      </c>
      <c r="AA65" s="26">
        <v>2918443</v>
      </c>
      <c r="AB65" s="29">
        <v>-0.13583689398582843</v>
      </c>
    </row>
    <row r="66" spans="2:28" hidden="1" outlineLevel="1" x14ac:dyDescent="0.25">
      <c r="B66" s="43" t="s">
        <v>59</v>
      </c>
      <c r="C66" s="26">
        <v>36664</v>
      </c>
      <c r="D66" s="29">
        <v>-0.23743760399334446</v>
      </c>
      <c r="E66" s="40">
        <v>8896</v>
      </c>
      <c r="F66" s="29">
        <v>-0.10213968510294713</v>
      </c>
      <c r="G66" s="40">
        <v>16021</v>
      </c>
      <c r="H66" s="29">
        <v>-0.3061498484192291</v>
      </c>
      <c r="I66" s="40">
        <v>24917</v>
      </c>
      <c r="J66" s="29">
        <v>-0.24489362991696462</v>
      </c>
      <c r="K66" s="26">
        <v>378366</v>
      </c>
      <c r="L66" s="29">
        <v>-0.16703138002544926</v>
      </c>
      <c r="M66" s="26">
        <v>230571</v>
      </c>
      <c r="N66" s="29">
        <v>-0.1956189559174446</v>
      </c>
      <c r="O66" s="26">
        <v>608937</v>
      </c>
      <c r="P66" s="29">
        <v>-0.17809178789604818</v>
      </c>
      <c r="Q66" s="40">
        <v>1303981</v>
      </c>
      <c r="R66" s="29">
        <v>-0.18176347599971887</v>
      </c>
      <c r="S66" s="40">
        <v>1310972</v>
      </c>
      <c r="T66" s="29">
        <v>-0.16373211809298782</v>
      </c>
      <c r="U66" s="40">
        <v>2614953</v>
      </c>
      <c r="V66" s="29">
        <v>-0.17282195202344353</v>
      </c>
      <c r="W66" s="26">
        <v>1727907</v>
      </c>
      <c r="X66" s="29">
        <v>-0.17948224822567727</v>
      </c>
      <c r="Y66" s="26">
        <v>1557564</v>
      </c>
      <c r="Z66" s="29">
        <v>-0.1703522994811919</v>
      </c>
      <c r="AA66" s="26">
        <v>3285471</v>
      </c>
      <c r="AB66" s="29">
        <v>-0.17517913745897196</v>
      </c>
    </row>
    <row r="67" spans="2:28" hidden="1" outlineLevel="1" x14ac:dyDescent="0.25">
      <c r="B67" s="43" t="s">
        <v>60</v>
      </c>
      <c r="C67" s="26">
        <v>39273</v>
      </c>
      <c r="D67" s="29">
        <v>-0.1910646975220911</v>
      </c>
      <c r="E67" s="40">
        <v>7018</v>
      </c>
      <c r="F67" s="29">
        <v>5.3753753753753797E-2</v>
      </c>
      <c r="G67" s="40">
        <v>16698</v>
      </c>
      <c r="H67" s="29">
        <v>-0.33346638990898925</v>
      </c>
      <c r="I67" s="40">
        <v>23716</v>
      </c>
      <c r="J67" s="29">
        <v>-0.25214429868819377</v>
      </c>
      <c r="K67" s="26">
        <v>358041</v>
      </c>
      <c r="L67" s="29">
        <v>-0.16875190085599467</v>
      </c>
      <c r="M67" s="26">
        <v>232866</v>
      </c>
      <c r="N67" s="29">
        <v>-0.14260151106790964</v>
      </c>
      <c r="O67" s="26">
        <v>590907</v>
      </c>
      <c r="P67" s="29">
        <v>-0.15863925857475836</v>
      </c>
      <c r="Q67" s="40">
        <v>1250254</v>
      </c>
      <c r="R67" s="29">
        <v>-0.14468509256389783</v>
      </c>
      <c r="S67" s="40">
        <v>1242733</v>
      </c>
      <c r="T67" s="29">
        <v>-0.17375596296727225</v>
      </c>
      <c r="U67" s="40">
        <v>2492987</v>
      </c>
      <c r="V67" s="29">
        <v>-0.15942797645981455</v>
      </c>
      <c r="W67" s="26">
        <v>1654586</v>
      </c>
      <c r="X67" s="29">
        <v>-0.15048496084835161</v>
      </c>
      <c r="Y67" s="26">
        <v>1492297</v>
      </c>
      <c r="Z67" s="29">
        <v>-0.17127898072052172</v>
      </c>
      <c r="AA67" s="26">
        <v>3146883</v>
      </c>
      <c r="AB67" s="29">
        <v>-0.16047434562851515</v>
      </c>
    </row>
    <row r="68" spans="2:28" hidden="1" outlineLevel="1" x14ac:dyDescent="0.25">
      <c r="B68" s="43" t="s">
        <v>61</v>
      </c>
      <c r="C68" s="26">
        <v>32979</v>
      </c>
      <c r="D68" s="29">
        <v>-0.23347433990330979</v>
      </c>
      <c r="E68" s="40">
        <v>7275</v>
      </c>
      <c r="F68" s="29">
        <v>-5.8252427184465994E-2</v>
      </c>
      <c r="G68" s="40">
        <v>15846</v>
      </c>
      <c r="H68" s="29">
        <v>-0.21105302464525766</v>
      </c>
      <c r="I68" s="40">
        <v>23121</v>
      </c>
      <c r="J68" s="29">
        <v>-0.16860841423948225</v>
      </c>
      <c r="K68" s="26">
        <v>398582</v>
      </c>
      <c r="L68" s="29">
        <v>-4.5568613928718471E-2</v>
      </c>
      <c r="M68" s="26">
        <v>257275</v>
      </c>
      <c r="N68" s="29">
        <v>-0.11983154408796381</v>
      </c>
      <c r="O68" s="26">
        <v>655857</v>
      </c>
      <c r="P68" s="29">
        <v>-7.6145843017604964E-2</v>
      </c>
      <c r="Q68" s="40">
        <v>1393741</v>
      </c>
      <c r="R68" s="29">
        <v>-9.1744942738018143E-2</v>
      </c>
      <c r="S68" s="40">
        <v>1314841</v>
      </c>
      <c r="T68" s="29">
        <v>-0.11430367093109728</v>
      </c>
      <c r="U68" s="40">
        <v>2708582</v>
      </c>
      <c r="V68" s="29">
        <v>-0.10283751135289398</v>
      </c>
      <c r="W68" s="26">
        <v>1832577</v>
      </c>
      <c r="X68" s="29">
        <v>-8.5032255938552681E-2</v>
      </c>
      <c r="Y68" s="26">
        <v>1587962</v>
      </c>
      <c r="Z68" s="29">
        <v>-0.11628429836692333</v>
      </c>
      <c r="AA68" s="26">
        <v>3420539</v>
      </c>
      <c r="AB68" s="29">
        <v>-9.9811253323199511E-2</v>
      </c>
    </row>
    <row r="69" spans="2:28" collapsed="1" x14ac:dyDescent="0.25">
      <c r="B69" s="145">
        <v>2009</v>
      </c>
      <c r="C69" s="40">
        <v>364251</v>
      </c>
      <c r="D69" s="41">
        <v>-0.27214433582978315</v>
      </c>
      <c r="E69" s="40">
        <v>87883</v>
      </c>
      <c r="F69" s="41">
        <v>-0.16048451037895362</v>
      </c>
      <c r="G69" s="40">
        <v>142206</v>
      </c>
      <c r="H69" s="41">
        <v>-0.19307503745063326</v>
      </c>
      <c r="I69" s="40">
        <v>230089</v>
      </c>
      <c r="J69" s="41">
        <v>-0.18093017460797756</v>
      </c>
      <c r="K69" s="40">
        <v>4016800</v>
      </c>
      <c r="L69" s="41">
        <v>-0.16871652298012063</v>
      </c>
      <c r="M69" s="40">
        <v>2226131</v>
      </c>
      <c r="N69" s="41">
        <v>-0.24738001556540212</v>
      </c>
      <c r="O69" s="40">
        <v>6242931</v>
      </c>
      <c r="P69" s="41">
        <v>-0.19858526849166513</v>
      </c>
      <c r="Q69" s="40">
        <v>15557448</v>
      </c>
      <c r="R69" s="41">
        <v>-0.11465695922645203</v>
      </c>
      <c r="S69" s="40">
        <v>13729987</v>
      </c>
      <c r="T69" s="41">
        <v>-0.13748799831945058</v>
      </c>
      <c r="U69" s="40">
        <v>29287435</v>
      </c>
      <c r="V69" s="41">
        <v>-0.12550883331347717</v>
      </c>
      <c r="W69" s="40">
        <v>20026382</v>
      </c>
      <c r="X69" s="41">
        <v>-0.12964341224210163</v>
      </c>
      <c r="Y69" s="40">
        <v>16098324</v>
      </c>
      <c r="Z69" s="41">
        <v>-0.1550624012015529</v>
      </c>
      <c r="AA69" s="40">
        <v>36124706</v>
      </c>
      <c r="AB69" s="41">
        <v>-0.1411573422777006</v>
      </c>
    </row>
    <row r="70" spans="2:28" hidden="1" outlineLevel="1" x14ac:dyDescent="0.25">
      <c r="B70" s="43" t="s">
        <v>49</v>
      </c>
      <c r="C70" s="26">
        <v>38168</v>
      </c>
      <c r="D70" s="29">
        <v>-8.4261036468330164E-2</v>
      </c>
      <c r="E70" s="40">
        <v>10629</v>
      </c>
      <c r="F70" s="29">
        <v>0.35297861507128303</v>
      </c>
      <c r="G70" s="40">
        <v>13537</v>
      </c>
      <c r="H70" s="29">
        <v>-0.27341527561590895</v>
      </c>
      <c r="I70" s="40">
        <v>24166</v>
      </c>
      <c r="J70" s="29">
        <v>-8.762789292860651E-2</v>
      </c>
      <c r="K70" s="26">
        <v>390412</v>
      </c>
      <c r="L70" s="29">
        <v>-3.3832158244717081E-2</v>
      </c>
      <c r="M70" s="26">
        <v>251109</v>
      </c>
      <c r="N70" s="29">
        <v>-0.13281808480880208</v>
      </c>
      <c r="O70" s="26">
        <v>641521</v>
      </c>
      <c r="P70" s="29">
        <v>-7.5154400189143877E-2</v>
      </c>
      <c r="Q70" s="40">
        <v>1348788</v>
      </c>
      <c r="R70" s="29">
        <v>-4.7054235305089454E-2</v>
      </c>
      <c r="S70" s="40">
        <v>1305326</v>
      </c>
      <c r="T70" s="29">
        <v>-9.6997037091354876E-2</v>
      </c>
      <c r="U70" s="40">
        <v>2654114</v>
      </c>
      <c r="V70" s="29">
        <v>-7.2288807089450402E-2</v>
      </c>
      <c r="W70" s="26">
        <v>1787997</v>
      </c>
      <c r="X70" s="29">
        <v>-4.3343871906311726E-2</v>
      </c>
      <c r="Y70" s="26">
        <v>1569972</v>
      </c>
      <c r="Z70" s="29">
        <v>-0.10478583187121915</v>
      </c>
      <c r="AA70" s="26">
        <v>3357969</v>
      </c>
      <c r="AB70" s="29">
        <v>-7.3087376260990933E-2</v>
      </c>
    </row>
    <row r="71" spans="2:28" hidden="1" outlineLevel="1" x14ac:dyDescent="0.25">
      <c r="B71" s="43" t="s">
        <v>50</v>
      </c>
      <c r="C71" s="26">
        <v>42442</v>
      </c>
      <c r="D71" s="29">
        <v>-1.911299082483997E-2</v>
      </c>
      <c r="E71" s="40">
        <v>12070</v>
      </c>
      <c r="F71" s="29">
        <v>0.71497584541062809</v>
      </c>
      <c r="G71" s="40">
        <v>25961</v>
      </c>
      <c r="H71" s="29">
        <v>-8.2423214222599239E-2</v>
      </c>
      <c r="I71" s="40">
        <v>38031</v>
      </c>
      <c r="J71" s="29">
        <v>7.642014095270433E-2</v>
      </c>
      <c r="K71" s="26">
        <v>377150</v>
      </c>
      <c r="L71" s="29">
        <v>-8.5887548292961968E-2</v>
      </c>
      <c r="M71" s="26">
        <v>232767</v>
      </c>
      <c r="N71" s="29">
        <v>-8.0317667279084959E-2</v>
      </c>
      <c r="O71" s="26">
        <v>609917</v>
      </c>
      <c r="P71" s="29">
        <v>-8.3769853728737909E-2</v>
      </c>
      <c r="Q71" s="40">
        <v>1380250</v>
      </c>
      <c r="R71" s="29">
        <v>-6.3930765125122302E-2</v>
      </c>
      <c r="S71" s="40">
        <v>1331372</v>
      </c>
      <c r="T71" s="29">
        <v>-6.9296700946032241E-2</v>
      </c>
      <c r="U71" s="40">
        <v>2711622</v>
      </c>
      <c r="V71" s="29">
        <v>-6.657308147488239E-2</v>
      </c>
      <c r="W71" s="26">
        <v>1811912</v>
      </c>
      <c r="X71" s="29">
        <v>-6.4776170247908271E-2</v>
      </c>
      <c r="Y71" s="26">
        <v>1590100</v>
      </c>
      <c r="Z71" s="29">
        <v>-7.1143047241964852E-2</v>
      </c>
      <c r="AA71" s="26">
        <v>3402012</v>
      </c>
      <c r="AB71" s="29">
        <v>-6.7762877199155191E-2</v>
      </c>
    </row>
    <row r="72" spans="2:28" hidden="1" outlineLevel="1" x14ac:dyDescent="0.25">
      <c r="B72" s="43" t="s">
        <v>51</v>
      </c>
      <c r="C72" s="26">
        <v>43114</v>
      </c>
      <c r="D72" s="29">
        <v>-1.1894666880572058E-2</v>
      </c>
      <c r="E72" s="40">
        <v>11705</v>
      </c>
      <c r="F72" s="29">
        <v>0.49393746011486916</v>
      </c>
      <c r="G72" s="40">
        <v>12613</v>
      </c>
      <c r="H72" s="29">
        <v>-0.42240234464441084</v>
      </c>
      <c r="I72" s="40">
        <v>24318</v>
      </c>
      <c r="J72" s="29">
        <v>-0.18043947155567541</v>
      </c>
      <c r="K72" s="26">
        <v>333707</v>
      </c>
      <c r="L72" s="29">
        <v>-5.4889999093710395E-2</v>
      </c>
      <c r="M72" s="26">
        <v>198840</v>
      </c>
      <c r="N72" s="29">
        <v>-8.0750969686602891E-2</v>
      </c>
      <c r="O72" s="26">
        <v>532547</v>
      </c>
      <c r="P72" s="29">
        <v>-6.4714302022321979E-2</v>
      </c>
      <c r="Q72" s="40">
        <v>1442873</v>
      </c>
      <c r="R72" s="29">
        <v>-2.0133512617825255E-2</v>
      </c>
      <c r="S72" s="40">
        <v>1248375</v>
      </c>
      <c r="T72" s="29">
        <v>-6.1763700110104458E-2</v>
      </c>
      <c r="U72" s="40">
        <v>2691248</v>
      </c>
      <c r="V72" s="29">
        <v>-3.9894401683865044E-2</v>
      </c>
      <c r="W72" s="26">
        <v>1831399</v>
      </c>
      <c r="X72" s="29">
        <v>-2.433412392465728E-2</v>
      </c>
      <c r="Y72" s="26">
        <v>1459828</v>
      </c>
      <c r="Z72" s="29">
        <v>-6.9402096896855281E-2</v>
      </c>
      <c r="AA72" s="26">
        <v>3291227</v>
      </c>
      <c r="AB72" s="29">
        <v>-4.4851448513034131E-2</v>
      </c>
    </row>
    <row r="73" spans="2:28" hidden="1" outlineLevel="1" x14ac:dyDescent="0.25">
      <c r="B73" s="43" t="s">
        <v>52</v>
      </c>
      <c r="C73" s="26">
        <v>34143</v>
      </c>
      <c r="D73" s="29">
        <v>-7.4590052852690047E-2</v>
      </c>
      <c r="E73" s="40">
        <v>11958</v>
      </c>
      <c r="F73" s="29">
        <v>0.4969954932398597</v>
      </c>
      <c r="G73" s="40">
        <v>11675</v>
      </c>
      <c r="H73" s="29">
        <v>-0.36334387610426433</v>
      </c>
      <c r="I73" s="40">
        <v>23633</v>
      </c>
      <c r="J73" s="29">
        <v>-0.10229430980779453</v>
      </c>
      <c r="K73" s="26">
        <v>360796</v>
      </c>
      <c r="L73" s="29">
        <v>-8.9701248142419976E-2</v>
      </c>
      <c r="M73" s="26">
        <v>194933</v>
      </c>
      <c r="N73" s="29">
        <v>-8.2720034633338324E-2</v>
      </c>
      <c r="O73" s="26">
        <v>555729</v>
      </c>
      <c r="P73" s="29">
        <v>-8.7264580914198753E-2</v>
      </c>
      <c r="Q73" s="40">
        <v>1372246</v>
      </c>
      <c r="R73" s="29">
        <v>-1.774822643000451E-2</v>
      </c>
      <c r="S73" s="40">
        <v>1101578</v>
      </c>
      <c r="T73" s="29">
        <v>-4.2480768394975832E-2</v>
      </c>
      <c r="U73" s="40">
        <v>2473824</v>
      </c>
      <c r="V73" s="29">
        <v>-2.8917472132384381E-2</v>
      </c>
      <c r="W73" s="26">
        <v>1779143</v>
      </c>
      <c r="X73" s="29">
        <v>-3.2166060209772973E-2</v>
      </c>
      <c r="Y73" s="26">
        <v>1308186</v>
      </c>
      <c r="Z73" s="29">
        <v>-5.2931296604647793E-2</v>
      </c>
      <c r="AA73" s="26">
        <v>3087329</v>
      </c>
      <c r="AB73" s="29">
        <v>-4.1075012121172594E-2</v>
      </c>
    </row>
    <row r="74" spans="2:28" hidden="1" outlineLevel="1" x14ac:dyDescent="0.25">
      <c r="B74" s="43" t="s">
        <v>53</v>
      </c>
      <c r="C74" s="26">
        <v>31889</v>
      </c>
      <c r="D74" s="29">
        <v>0.17706333973128596</v>
      </c>
      <c r="E74" s="40">
        <v>7468</v>
      </c>
      <c r="F74" s="29">
        <v>2.8225251273578333E-2</v>
      </c>
      <c r="G74" s="40">
        <v>10402</v>
      </c>
      <c r="H74" s="29">
        <v>-0.3964606904554685</v>
      </c>
      <c r="I74" s="40">
        <v>17870</v>
      </c>
      <c r="J74" s="29">
        <v>-0.27055269817944327</v>
      </c>
      <c r="K74" s="26">
        <v>505109</v>
      </c>
      <c r="L74" s="29">
        <v>-4.5929073995372383E-2</v>
      </c>
      <c r="M74" s="26">
        <v>320083</v>
      </c>
      <c r="N74" s="29">
        <v>5.0364388232819746E-3</v>
      </c>
      <c r="O74" s="26">
        <v>825192</v>
      </c>
      <c r="P74" s="29">
        <v>-2.6786051251085019E-2</v>
      </c>
      <c r="Q74" s="40">
        <v>1694975</v>
      </c>
      <c r="R74" s="29">
        <v>-1.2587797968405812E-2</v>
      </c>
      <c r="S74" s="40">
        <v>1586662</v>
      </c>
      <c r="T74" s="29">
        <v>-1.7112818228728899E-2</v>
      </c>
      <c r="U74" s="40">
        <v>3281637</v>
      </c>
      <c r="V74" s="29">
        <v>-1.4780823028217815E-2</v>
      </c>
      <c r="W74" s="26">
        <v>2239441</v>
      </c>
      <c r="X74" s="29">
        <v>-1.7945388519283956E-2</v>
      </c>
      <c r="Y74" s="26">
        <v>1917147</v>
      </c>
      <c r="Z74" s="29">
        <v>-1.6848196488104317E-2</v>
      </c>
      <c r="AA74" s="26">
        <v>4156588</v>
      </c>
      <c r="AB74" s="29">
        <v>-1.7439634036220064E-2</v>
      </c>
    </row>
    <row r="75" spans="2:28" hidden="1" outlineLevel="1" x14ac:dyDescent="0.25">
      <c r="B75" s="43" t="s">
        <v>54</v>
      </c>
      <c r="C75" s="26">
        <v>42255</v>
      </c>
      <c r="D75" s="29">
        <v>7.318584914656201E-3</v>
      </c>
      <c r="E75" s="40">
        <v>8177</v>
      </c>
      <c r="F75" s="29">
        <v>-3.1046332503851137E-2</v>
      </c>
      <c r="G75" s="40">
        <v>3331</v>
      </c>
      <c r="H75" s="29">
        <v>-0.54194169416941695</v>
      </c>
      <c r="I75" s="40">
        <v>11508</v>
      </c>
      <c r="J75" s="29">
        <v>-0.26751957227420275</v>
      </c>
      <c r="K75" s="26">
        <v>404491</v>
      </c>
      <c r="L75" s="29">
        <v>-7.6930274165795676E-2</v>
      </c>
      <c r="M75" s="26">
        <v>255991</v>
      </c>
      <c r="N75" s="29">
        <v>-7.8695156141468492E-2</v>
      </c>
      <c r="O75" s="26">
        <v>660482</v>
      </c>
      <c r="P75" s="29">
        <v>-7.7615112721158397E-2</v>
      </c>
      <c r="Q75" s="40">
        <v>1655960</v>
      </c>
      <c r="R75" s="29">
        <v>8.2272330085348733E-2</v>
      </c>
      <c r="S75" s="40">
        <v>1431909</v>
      </c>
      <c r="T75" s="29">
        <v>3.8409073603370647E-2</v>
      </c>
      <c r="U75" s="40">
        <v>3087869</v>
      </c>
      <c r="V75" s="29">
        <v>6.1480112560166278E-2</v>
      </c>
      <c r="W75" s="26">
        <v>2110883</v>
      </c>
      <c r="X75" s="29">
        <v>4.5682148507975029E-2</v>
      </c>
      <c r="Y75" s="26">
        <v>1691231</v>
      </c>
      <c r="Z75" s="29">
        <v>1.6319586749147019E-2</v>
      </c>
      <c r="AA75" s="26">
        <v>3802114</v>
      </c>
      <c r="AB75" s="29">
        <v>3.2414452282811146E-2</v>
      </c>
    </row>
    <row r="76" spans="2:28" hidden="1" outlineLevel="1" x14ac:dyDescent="0.25">
      <c r="B76" s="43" t="s">
        <v>55</v>
      </c>
      <c r="C76" s="26">
        <v>39136</v>
      </c>
      <c r="D76" s="29">
        <v>-7.4230023182097704E-2</v>
      </c>
      <c r="E76" s="40">
        <v>4745</v>
      </c>
      <c r="F76" s="29">
        <v>-0.43885998107852409</v>
      </c>
      <c r="G76" s="40">
        <v>6457</v>
      </c>
      <c r="H76" s="29">
        <v>-0.41053496439656745</v>
      </c>
      <c r="I76" s="40">
        <v>11202</v>
      </c>
      <c r="J76" s="29">
        <v>-0.42287480680061829</v>
      </c>
      <c r="K76" s="26">
        <v>356135</v>
      </c>
      <c r="L76" s="29">
        <v>-8.5300905626128909E-3</v>
      </c>
      <c r="M76" s="26">
        <v>205258</v>
      </c>
      <c r="N76" s="29">
        <v>-2.0276268937405084E-2</v>
      </c>
      <c r="O76" s="26">
        <v>561393</v>
      </c>
      <c r="P76" s="29">
        <v>-1.2857281015640765E-2</v>
      </c>
      <c r="Q76" s="40">
        <v>1344539</v>
      </c>
      <c r="R76" s="29">
        <v>7.605215160170653E-2</v>
      </c>
      <c r="S76" s="40">
        <v>1131089</v>
      </c>
      <c r="T76" s="29">
        <v>7.5657159594610945E-2</v>
      </c>
      <c r="U76" s="40">
        <v>2475628</v>
      </c>
      <c r="V76" s="29">
        <v>7.5871647825943356E-2</v>
      </c>
      <c r="W76" s="26">
        <v>1744555</v>
      </c>
      <c r="X76" s="29">
        <v>5.1291399508267776E-2</v>
      </c>
      <c r="Y76" s="26">
        <v>1342804</v>
      </c>
      <c r="Z76" s="29">
        <v>5.5669331513616749E-2</v>
      </c>
      <c r="AA76" s="26">
        <v>3087359</v>
      </c>
      <c r="AB76" s="29">
        <v>5.3191050247438643E-2</v>
      </c>
    </row>
    <row r="77" spans="2:28" hidden="1" outlineLevel="1" x14ac:dyDescent="0.25">
      <c r="B77" s="43" t="s">
        <v>56</v>
      </c>
      <c r="C77" s="26">
        <v>47422</v>
      </c>
      <c r="D77" s="29">
        <v>8.0227790432801926E-2</v>
      </c>
      <c r="E77" s="40">
        <v>6936</v>
      </c>
      <c r="F77" s="29">
        <v>-0.15927272727272723</v>
      </c>
      <c r="G77" s="40">
        <v>8563</v>
      </c>
      <c r="H77" s="29">
        <v>-0.4518627576494687</v>
      </c>
      <c r="I77" s="40">
        <v>15499</v>
      </c>
      <c r="J77" s="29">
        <v>-0.35074564343163539</v>
      </c>
      <c r="K77" s="26">
        <v>354781</v>
      </c>
      <c r="L77" s="29">
        <v>0.16382310778405795</v>
      </c>
      <c r="M77" s="26">
        <v>214355</v>
      </c>
      <c r="N77" s="29">
        <v>0.24292589585990965</v>
      </c>
      <c r="O77" s="26">
        <v>569136</v>
      </c>
      <c r="P77" s="29">
        <v>0.19240479278275124</v>
      </c>
      <c r="Q77" s="40">
        <v>1314657</v>
      </c>
      <c r="R77" s="29">
        <v>0.13061833868402961</v>
      </c>
      <c r="S77" s="40">
        <v>1022113</v>
      </c>
      <c r="T77" s="29">
        <v>2.0388543361718803E-2</v>
      </c>
      <c r="U77" s="40">
        <v>2336770</v>
      </c>
      <c r="V77" s="29">
        <v>7.9605279267366935E-2</v>
      </c>
      <c r="W77" s="26">
        <v>1723796</v>
      </c>
      <c r="X77" s="29">
        <v>0.13424943807212686</v>
      </c>
      <c r="Y77" s="26">
        <v>1245031</v>
      </c>
      <c r="Z77" s="29">
        <v>4.6445033166018446E-2</v>
      </c>
      <c r="AA77" s="26">
        <v>2968827</v>
      </c>
      <c r="AB77" s="29">
        <v>9.5694103058083568E-2</v>
      </c>
    </row>
    <row r="78" spans="2:28" collapsed="1" x14ac:dyDescent="0.25">
      <c r="B78" s="30" t="s">
        <v>68</v>
      </c>
      <c r="C78" s="31">
        <v>310457</v>
      </c>
      <c r="D78" s="32">
        <v>1.7334770797628796E-2</v>
      </c>
      <c r="E78" s="31">
        <v>53724</v>
      </c>
      <c r="F78" s="32">
        <v>-0.1789338549944981</v>
      </c>
      <c r="G78" s="31">
        <v>152454</v>
      </c>
      <c r="H78" s="32">
        <v>-0.16647166242031253</v>
      </c>
      <c r="I78" s="31">
        <v>206178</v>
      </c>
      <c r="J78" s="32">
        <v>-0.16975524897919736</v>
      </c>
      <c r="K78" s="31">
        <v>2919222</v>
      </c>
      <c r="L78" s="32">
        <v>2.4053287282588265E-4</v>
      </c>
      <c r="M78" s="31">
        <v>1843477</v>
      </c>
      <c r="N78" s="32">
        <v>2.747606148769921E-2</v>
      </c>
      <c r="O78" s="31">
        <v>4762699</v>
      </c>
      <c r="P78" s="32">
        <v>1.060941710696639E-2</v>
      </c>
      <c r="Q78" s="31">
        <v>10380363</v>
      </c>
      <c r="R78" s="32">
        <v>2.8996055157414435E-2</v>
      </c>
      <c r="S78" s="31">
        <v>9966775</v>
      </c>
      <c r="T78" s="32">
        <v>1.406542255145693E-3</v>
      </c>
      <c r="U78" s="31">
        <v>20347138</v>
      </c>
      <c r="V78" s="32">
        <v>1.5294278907685088E-2</v>
      </c>
      <c r="W78" s="31">
        <v>13663766</v>
      </c>
      <c r="X78" s="32">
        <v>2.1439228333702376E-2</v>
      </c>
      <c r="Y78" s="31">
        <v>11962706</v>
      </c>
      <c r="Z78" s="32">
        <v>2.7534275764220517E-3</v>
      </c>
      <c r="AA78" s="31">
        <v>25626472</v>
      </c>
      <c r="AB78" s="32">
        <v>1.263058133866779E-2</v>
      </c>
    </row>
    <row r="79" spans="2:28" hidden="1" outlineLevel="1" x14ac:dyDescent="0.25">
      <c r="B79" s="43" t="s">
        <v>58</v>
      </c>
      <c r="C79" s="26">
        <v>42222</v>
      </c>
      <c r="D79" s="29">
        <v>-4.9760313280669766E-2</v>
      </c>
      <c r="E79" s="40">
        <v>6702</v>
      </c>
      <c r="F79" s="29">
        <v>-0.24569499155880703</v>
      </c>
      <c r="G79" s="40">
        <v>15466</v>
      </c>
      <c r="H79" s="29">
        <v>-0.24412296564195302</v>
      </c>
      <c r="I79" s="40">
        <v>22168</v>
      </c>
      <c r="J79" s="29">
        <v>-0.24459892319225784</v>
      </c>
      <c r="K79" s="26">
        <v>446888</v>
      </c>
      <c r="L79" s="29">
        <v>9.9341951513511439E-2</v>
      </c>
      <c r="M79" s="26">
        <v>233964</v>
      </c>
      <c r="N79" s="29">
        <v>9.434827145884106E-2</v>
      </c>
      <c r="O79" s="26">
        <v>680852</v>
      </c>
      <c r="P79" s="29">
        <v>9.7620820960248045E-2</v>
      </c>
      <c r="Q79" s="40">
        <v>1428017</v>
      </c>
      <c r="R79" s="29">
        <v>4.6855000579135497E-2</v>
      </c>
      <c r="S79" s="40">
        <v>1203931</v>
      </c>
      <c r="T79" s="29">
        <v>-3.1507572210718759E-2</v>
      </c>
      <c r="U79" s="40">
        <v>2631948</v>
      </c>
      <c r="V79" s="29">
        <v>9.4921755139614206E-3</v>
      </c>
      <c r="W79" s="26">
        <v>1923829</v>
      </c>
      <c r="X79" s="29">
        <v>5.4774182052441889E-2</v>
      </c>
      <c r="Y79" s="26">
        <v>1453361</v>
      </c>
      <c r="Z79" s="29">
        <v>-1.6239190118536362E-2</v>
      </c>
      <c r="AA79" s="26">
        <v>3377190</v>
      </c>
      <c r="AB79" s="29">
        <v>2.2995041009888029E-2</v>
      </c>
    </row>
    <row r="80" spans="2:28" hidden="1" outlineLevel="1" x14ac:dyDescent="0.25">
      <c r="B80" s="43" t="s">
        <v>59</v>
      </c>
      <c r="C80" s="26">
        <v>48080</v>
      </c>
      <c r="D80" s="29">
        <v>-2.9294785084088781E-2</v>
      </c>
      <c r="E80" s="40">
        <v>9908</v>
      </c>
      <c r="F80" s="29">
        <v>-1.4129353233830799E-2</v>
      </c>
      <c r="G80" s="40">
        <v>23090</v>
      </c>
      <c r="H80" s="29">
        <v>-0.26418100701083491</v>
      </c>
      <c r="I80" s="40">
        <v>32998</v>
      </c>
      <c r="J80" s="29">
        <v>-0.20352401641322715</v>
      </c>
      <c r="K80" s="26">
        <v>454238</v>
      </c>
      <c r="L80" s="29">
        <v>-1.2980973985902144E-2</v>
      </c>
      <c r="M80" s="26">
        <v>286644</v>
      </c>
      <c r="N80" s="29">
        <v>1.1513863738654706E-4</v>
      </c>
      <c r="O80" s="26">
        <v>740882</v>
      </c>
      <c r="P80" s="29">
        <v>-7.9550308439885198E-3</v>
      </c>
      <c r="Q80" s="40">
        <v>1593648</v>
      </c>
      <c r="R80" s="29">
        <v>5.6954859915915756E-2</v>
      </c>
      <c r="S80" s="40">
        <v>1567646</v>
      </c>
      <c r="T80" s="29">
        <v>3.2438943592263181E-2</v>
      </c>
      <c r="U80" s="40">
        <v>3161294</v>
      </c>
      <c r="V80" s="29">
        <v>4.4653891857810768E-2</v>
      </c>
      <c r="W80" s="26">
        <v>2105874</v>
      </c>
      <c r="X80" s="29">
        <v>3.8621677420118461E-2</v>
      </c>
      <c r="Y80" s="26">
        <v>1877380</v>
      </c>
      <c r="Z80" s="29">
        <v>2.2325420310153277E-2</v>
      </c>
      <c r="AA80" s="26">
        <v>3983254</v>
      </c>
      <c r="AB80" s="29">
        <v>3.0876709520935686E-2</v>
      </c>
    </row>
    <row r="81" spans="2:28" hidden="1" outlineLevel="1" x14ac:dyDescent="0.25">
      <c r="B81" s="43" t="s">
        <v>60</v>
      </c>
      <c r="C81" s="26">
        <v>48549</v>
      </c>
      <c r="D81" s="29">
        <v>0.20675598419129537</v>
      </c>
      <c r="E81" s="40">
        <v>6660</v>
      </c>
      <c r="F81" s="29">
        <v>-0.35258092738407698</v>
      </c>
      <c r="G81" s="40">
        <v>25052</v>
      </c>
      <c r="H81" s="29">
        <v>-0.12199908877440158</v>
      </c>
      <c r="I81" s="40">
        <v>31712</v>
      </c>
      <c r="J81" s="29">
        <v>-0.18310149407521892</v>
      </c>
      <c r="K81" s="26">
        <v>430727</v>
      </c>
      <c r="L81" s="29">
        <v>3.090116223409356E-2</v>
      </c>
      <c r="M81" s="26">
        <v>271596</v>
      </c>
      <c r="N81" s="29">
        <v>3.042374714030438E-2</v>
      </c>
      <c r="O81" s="26">
        <v>702323</v>
      </c>
      <c r="P81" s="29">
        <v>3.0716488135334563E-2</v>
      </c>
      <c r="Q81" s="40">
        <v>1461747</v>
      </c>
      <c r="R81" s="29">
        <v>7.5527298252223263E-2</v>
      </c>
      <c r="S81" s="40">
        <v>1504075</v>
      </c>
      <c r="T81" s="29">
        <v>5.9773456535249014E-2</v>
      </c>
      <c r="U81" s="40">
        <v>2965822</v>
      </c>
      <c r="V81" s="29">
        <v>6.7479862075915831E-2</v>
      </c>
      <c r="W81" s="26">
        <v>1947683</v>
      </c>
      <c r="X81" s="29">
        <v>6.5803269287174615E-2</v>
      </c>
      <c r="Y81" s="26">
        <v>1800723</v>
      </c>
      <c r="Z81" s="29">
        <v>5.2222453358514276E-2</v>
      </c>
      <c r="AA81" s="26">
        <v>3748406</v>
      </c>
      <c r="AB81" s="29">
        <v>5.9235601833850238E-2</v>
      </c>
    </row>
    <row r="82" spans="2:28" hidden="1" outlineLevel="1" x14ac:dyDescent="0.25">
      <c r="B82" s="43" t="s">
        <v>61</v>
      </c>
      <c r="C82" s="26">
        <v>43024</v>
      </c>
      <c r="D82" s="29">
        <v>0.10741036266762771</v>
      </c>
      <c r="E82" s="40">
        <v>7725</v>
      </c>
      <c r="F82" s="29">
        <v>-8.308605341246289E-2</v>
      </c>
      <c r="G82" s="40">
        <v>20085</v>
      </c>
      <c r="H82" s="29">
        <v>-0.21015376145345865</v>
      </c>
      <c r="I82" s="40">
        <v>27810</v>
      </c>
      <c r="J82" s="29">
        <v>-0.17853134046198382</v>
      </c>
      <c r="K82" s="26">
        <v>417612</v>
      </c>
      <c r="L82" s="29">
        <v>-1.4045202461983042E-2</v>
      </c>
      <c r="M82" s="26">
        <v>292302</v>
      </c>
      <c r="N82" s="29">
        <v>2.1406407245890602E-2</v>
      </c>
      <c r="O82" s="26">
        <v>709914</v>
      </c>
      <c r="P82" s="29">
        <v>2.4938815364006217E-4</v>
      </c>
      <c r="Q82" s="40">
        <v>1534526</v>
      </c>
      <c r="R82" s="29">
        <v>2.1336213925212455E-2</v>
      </c>
      <c r="S82" s="40">
        <v>1484528</v>
      </c>
      <c r="T82" s="29">
        <v>1.7697804638612702E-2</v>
      </c>
      <c r="U82" s="40">
        <v>3019054</v>
      </c>
      <c r="V82" s="29">
        <v>1.9543891440610972E-2</v>
      </c>
      <c r="W82" s="26">
        <v>2002887</v>
      </c>
      <c r="X82" s="29">
        <v>1.4990579261402015E-2</v>
      </c>
      <c r="Y82" s="26">
        <v>1796915</v>
      </c>
      <c r="Z82" s="29">
        <v>1.5024427828462361E-2</v>
      </c>
      <c r="AA82" s="26">
        <v>3799802</v>
      </c>
      <c r="AB82" s="29">
        <v>1.5006585866151667E-2</v>
      </c>
    </row>
    <row r="83" spans="2:28" collapsed="1" x14ac:dyDescent="0.25">
      <c r="B83" s="145">
        <v>2008</v>
      </c>
      <c r="C83" s="40">
        <v>500444</v>
      </c>
      <c r="D83" s="41">
        <v>1.3584155127122299E-2</v>
      </c>
      <c r="E83" s="40">
        <v>104683</v>
      </c>
      <c r="F83" s="41">
        <v>3.8810383836780149E-2</v>
      </c>
      <c r="G83" s="40">
        <v>176232</v>
      </c>
      <c r="H83" s="41">
        <v>-0.27769330081767318</v>
      </c>
      <c r="I83" s="40">
        <v>280915</v>
      </c>
      <c r="J83" s="41">
        <v>-0.18517970628587677</v>
      </c>
      <c r="K83" s="40">
        <v>4832046</v>
      </c>
      <c r="L83" s="41">
        <v>-1.5047493134241141E-2</v>
      </c>
      <c r="M83" s="40">
        <v>2957842</v>
      </c>
      <c r="N83" s="41">
        <v>-1.4033604649689946E-2</v>
      </c>
      <c r="O83" s="40">
        <v>7789888</v>
      </c>
      <c r="P83" s="41">
        <v>-1.4662762533220852E-2</v>
      </c>
      <c r="Q83" s="40">
        <v>17572226</v>
      </c>
      <c r="R83" s="41">
        <v>2.4508717890355358E-2</v>
      </c>
      <c r="S83" s="40">
        <v>15918604</v>
      </c>
      <c r="T83" s="41">
        <v>-7.7503859485132942E-3</v>
      </c>
      <c r="U83" s="40">
        <v>33490830</v>
      </c>
      <c r="V83" s="41">
        <v>8.9179934483110124E-3</v>
      </c>
      <c r="W83" s="40">
        <v>23009399</v>
      </c>
      <c r="X83" s="41">
        <v>1.5767408703919239E-2</v>
      </c>
      <c r="Y83" s="40">
        <v>19052678</v>
      </c>
      <c r="Z83" s="41">
        <v>-1.214256123466384E-2</v>
      </c>
      <c r="AA83" s="40">
        <v>42062077</v>
      </c>
      <c r="AB83" s="41">
        <v>2.9322277811290043E-3</v>
      </c>
    </row>
    <row r="84" spans="2:28" hidden="1" outlineLevel="1" x14ac:dyDescent="0.25">
      <c r="B84" s="43" t="s">
        <v>49</v>
      </c>
      <c r="C84" s="26">
        <v>41680</v>
      </c>
      <c r="D84" s="29">
        <v>-8.9280251715247116E-2</v>
      </c>
      <c r="E84" s="40">
        <v>7856</v>
      </c>
      <c r="F84" s="29">
        <v>-8.2564521779750044E-2</v>
      </c>
      <c r="G84" s="40">
        <v>18631</v>
      </c>
      <c r="H84" s="29">
        <v>-0.20550106609808105</v>
      </c>
      <c r="I84" s="40">
        <v>26487</v>
      </c>
      <c r="J84" s="29">
        <v>-0.17261737419173462</v>
      </c>
      <c r="K84" s="26">
        <v>404083</v>
      </c>
      <c r="L84" s="29">
        <v>2.0259607785708678E-2</v>
      </c>
      <c r="M84" s="26">
        <v>289569</v>
      </c>
      <c r="N84" s="29">
        <v>4.8942613508755395E-2</v>
      </c>
      <c r="O84" s="26">
        <v>693652</v>
      </c>
      <c r="P84" s="29">
        <v>3.2040552463336036E-2</v>
      </c>
      <c r="Q84" s="40">
        <v>1415388</v>
      </c>
      <c r="R84" s="29">
        <v>3.6823249111050949E-4</v>
      </c>
      <c r="S84" s="40">
        <v>1445539</v>
      </c>
      <c r="T84" s="29">
        <v>1.807626456732403E-2</v>
      </c>
      <c r="U84" s="40">
        <v>2860927</v>
      </c>
      <c r="V84" s="29">
        <v>9.2378842504075021E-3</v>
      </c>
      <c r="W84" s="26">
        <v>1869007</v>
      </c>
      <c r="X84" s="29">
        <v>2.0115212129172555E-3</v>
      </c>
      <c r="Y84" s="26">
        <v>1753739</v>
      </c>
      <c r="Z84" s="29">
        <v>1.9982772870003718E-2</v>
      </c>
      <c r="AA84" s="26">
        <v>3622746</v>
      </c>
      <c r="AB84" s="29">
        <v>1.0631483921937912E-2</v>
      </c>
    </row>
    <row r="85" spans="2:28" hidden="1" outlineLevel="1" x14ac:dyDescent="0.25">
      <c r="B85" s="43" t="s">
        <v>50</v>
      </c>
      <c r="C85" s="26">
        <v>43269</v>
      </c>
      <c r="D85" s="29">
        <v>-5.5096960167714926E-2</v>
      </c>
      <c r="E85" s="40">
        <v>7038</v>
      </c>
      <c r="F85" s="29">
        <v>-0.3152364273204904</v>
      </c>
      <c r="G85" s="40">
        <v>28293</v>
      </c>
      <c r="H85" s="29">
        <v>-7.5965903523955713E-2</v>
      </c>
      <c r="I85" s="40">
        <v>35331</v>
      </c>
      <c r="J85" s="29">
        <v>-0.13609800229845714</v>
      </c>
      <c r="K85" s="26">
        <v>412586</v>
      </c>
      <c r="L85" s="29">
        <v>-2.3334485952155593E-3</v>
      </c>
      <c r="M85" s="26">
        <v>253095</v>
      </c>
      <c r="N85" s="29">
        <v>1.6992554889894151E-4</v>
      </c>
      <c r="O85" s="26">
        <v>665681</v>
      </c>
      <c r="P85" s="29">
        <v>-1.3831320891145582E-3</v>
      </c>
      <c r="Q85" s="40">
        <v>1474517</v>
      </c>
      <c r="R85" s="29">
        <v>4.4854161440684548E-2</v>
      </c>
      <c r="S85" s="40">
        <v>1430501</v>
      </c>
      <c r="T85" s="29">
        <v>6.3808936205838052E-3</v>
      </c>
      <c r="U85" s="40">
        <v>2905018</v>
      </c>
      <c r="V85" s="29">
        <v>2.5548170634625E-2</v>
      </c>
      <c r="W85" s="26">
        <v>1937410</v>
      </c>
      <c r="X85" s="29">
        <v>3.0077534547082507E-2</v>
      </c>
      <c r="Y85" s="26">
        <v>1711889</v>
      </c>
      <c r="Z85" s="29">
        <v>3.9804070372329026E-3</v>
      </c>
      <c r="AA85" s="26">
        <v>3649299</v>
      </c>
      <c r="AB85" s="29">
        <v>1.7668444628620383E-2</v>
      </c>
    </row>
    <row r="86" spans="2:28" hidden="1" outlineLevel="1" x14ac:dyDescent="0.25">
      <c r="B86" s="43" t="s">
        <v>51</v>
      </c>
      <c r="C86" s="26">
        <v>43633</v>
      </c>
      <c r="D86" s="29">
        <v>7.5684737322190276E-2</v>
      </c>
      <c r="E86" s="40">
        <v>7835</v>
      </c>
      <c r="F86" s="29">
        <v>-0.12399373881932019</v>
      </c>
      <c r="G86" s="40">
        <v>21837</v>
      </c>
      <c r="H86" s="29">
        <v>-5.1801997394702592E-2</v>
      </c>
      <c r="I86" s="40">
        <v>29672</v>
      </c>
      <c r="J86" s="29">
        <v>-7.1995996747357238E-2</v>
      </c>
      <c r="K86" s="26">
        <v>353088</v>
      </c>
      <c r="L86" s="29">
        <v>-0.11907708275118756</v>
      </c>
      <c r="M86" s="26">
        <v>216307</v>
      </c>
      <c r="N86" s="29">
        <v>6.4863456375370276E-3</v>
      </c>
      <c r="O86" s="26">
        <v>569395</v>
      </c>
      <c r="P86" s="29">
        <v>-7.5250637861786651E-2</v>
      </c>
      <c r="Q86" s="40">
        <v>1472520</v>
      </c>
      <c r="R86" s="29">
        <v>-3.651572175606288E-2</v>
      </c>
      <c r="S86" s="40">
        <v>1330555</v>
      </c>
      <c r="T86" s="29">
        <v>-9.6108160912590668E-2</v>
      </c>
      <c r="U86" s="40">
        <v>2803075</v>
      </c>
      <c r="V86" s="29">
        <v>-6.5752842078459328E-2</v>
      </c>
      <c r="W86" s="26">
        <v>1877076</v>
      </c>
      <c r="X86" s="29">
        <v>-5.1335480587531568E-2</v>
      </c>
      <c r="Y86" s="26">
        <v>1568699</v>
      </c>
      <c r="Z86" s="29">
        <v>-8.2617142268996191E-2</v>
      </c>
      <c r="AA86" s="26">
        <v>3445775</v>
      </c>
      <c r="AB86" s="29">
        <v>-6.5837034579028564E-2</v>
      </c>
    </row>
    <row r="87" spans="2:28" hidden="1" outlineLevel="1" x14ac:dyDescent="0.25">
      <c r="B87" s="43" t="s">
        <v>52</v>
      </c>
      <c r="C87" s="26">
        <v>36895</v>
      </c>
      <c r="D87" s="29">
        <v>-3.1576460706598808E-2</v>
      </c>
      <c r="E87" s="40">
        <v>7988</v>
      </c>
      <c r="F87" s="29">
        <v>-0.10578752938542479</v>
      </c>
      <c r="G87" s="40">
        <v>18338</v>
      </c>
      <c r="H87" s="29">
        <v>-3.3825079030558536E-2</v>
      </c>
      <c r="I87" s="40">
        <v>26326</v>
      </c>
      <c r="J87" s="29">
        <v>-5.6855228746462205E-2</v>
      </c>
      <c r="K87" s="26">
        <v>396349</v>
      </c>
      <c r="L87" s="29">
        <v>-0.11769118779746135</v>
      </c>
      <c r="M87" s="26">
        <v>212512</v>
      </c>
      <c r="N87" s="29">
        <v>-7.412264459209239E-2</v>
      </c>
      <c r="O87" s="26">
        <v>608861</v>
      </c>
      <c r="P87" s="29">
        <v>-0.10295796789064493</v>
      </c>
      <c r="Q87" s="40">
        <v>1397041</v>
      </c>
      <c r="R87" s="29">
        <v>-2.6150948446766797E-2</v>
      </c>
      <c r="S87" s="40">
        <v>1150450</v>
      </c>
      <c r="T87" s="29">
        <v>-0.12038987421907799</v>
      </c>
      <c r="U87" s="40">
        <v>2547491</v>
      </c>
      <c r="V87" s="29">
        <v>-7.1094435115853782E-2</v>
      </c>
      <c r="W87" s="26">
        <v>1838273</v>
      </c>
      <c r="X87" s="29">
        <v>-4.7924052403013229E-2</v>
      </c>
      <c r="Y87" s="26">
        <v>1381300</v>
      </c>
      <c r="Z87" s="29">
        <v>-0.11251119560733835</v>
      </c>
      <c r="AA87" s="26">
        <v>3219573</v>
      </c>
      <c r="AB87" s="29">
        <v>-7.6750556819058402E-2</v>
      </c>
    </row>
    <row r="88" spans="2:28" hidden="1" outlineLevel="1" x14ac:dyDescent="0.25">
      <c r="B88" s="43" t="s">
        <v>53</v>
      </c>
      <c r="C88" s="26">
        <v>27092</v>
      </c>
      <c r="D88" s="29">
        <v>-0.1774350255040078</v>
      </c>
      <c r="E88" s="40">
        <v>7263</v>
      </c>
      <c r="F88" s="29">
        <v>-1.0085866157830137E-2</v>
      </c>
      <c r="G88" s="40">
        <v>17235</v>
      </c>
      <c r="H88" s="29">
        <v>-4.271273050433233E-2</v>
      </c>
      <c r="I88" s="40">
        <v>24498</v>
      </c>
      <c r="J88" s="29">
        <v>-3.3266248372203155E-2</v>
      </c>
      <c r="K88" s="26">
        <v>529425</v>
      </c>
      <c r="L88" s="29">
        <v>-2.6745763584288929E-2</v>
      </c>
      <c r="M88" s="26">
        <v>318479</v>
      </c>
      <c r="N88" s="29">
        <v>-6.3832774354574129E-3</v>
      </c>
      <c r="O88" s="26">
        <v>847904</v>
      </c>
      <c r="P88" s="29">
        <v>-1.9196089295649865E-2</v>
      </c>
      <c r="Q88" s="40">
        <v>1716583</v>
      </c>
      <c r="R88" s="29">
        <v>-3.492920720161552E-2</v>
      </c>
      <c r="S88" s="40">
        <v>1614287</v>
      </c>
      <c r="T88" s="29">
        <v>-0.12563392457198075</v>
      </c>
      <c r="U88" s="40">
        <v>3330870</v>
      </c>
      <c r="V88" s="29">
        <v>-8.1126382743591741E-2</v>
      </c>
      <c r="W88" s="26">
        <v>2280363</v>
      </c>
      <c r="X88" s="29">
        <v>-3.4954478685411017E-2</v>
      </c>
      <c r="Y88" s="26">
        <v>1950001</v>
      </c>
      <c r="Z88" s="29">
        <v>-0.10745544374088578</v>
      </c>
      <c r="AA88" s="26">
        <v>4230364</v>
      </c>
      <c r="AB88" s="29">
        <v>-6.9784562610975764E-2</v>
      </c>
    </row>
    <row r="89" spans="2:28" hidden="1" outlineLevel="1" x14ac:dyDescent="0.25">
      <c r="B89" s="43" t="s">
        <v>54</v>
      </c>
      <c r="C89" s="26">
        <v>41948</v>
      </c>
      <c r="D89" s="29">
        <v>0.15267091668498578</v>
      </c>
      <c r="E89" s="40">
        <v>8439</v>
      </c>
      <c r="F89" s="29">
        <v>-0.14342265529841658</v>
      </c>
      <c r="G89" s="40">
        <v>7272</v>
      </c>
      <c r="H89" s="29">
        <v>-0.4771730534186498</v>
      </c>
      <c r="I89" s="40">
        <v>15711</v>
      </c>
      <c r="J89" s="29">
        <v>-0.33879045494718241</v>
      </c>
      <c r="K89" s="26">
        <v>438202</v>
      </c>
      <c r="L89" s="29">
        <v>-0.11307350405207384</v>
      </c>
      <c r="M89" s="26">
        <v>277857</v>
      </c>
      <c r="N89" s="29">
        <v>-1.6226455176320598E-2</v>
      </c>
      <c r="O89" s="26">
        <v>716059</v>
      </c>
      <c r="P89" s="29">
        <v>-7.7847234027208945E-2</v>
      </c>
      <c r="Q89" s="40">
        <v>1530077</v>
      </c>
      <c r="R89" s="29">
        <v>-5.3027189748947268E-2</v>
      </c>
      <c r="S89" s="40">
        <v>1378945</v>
      </c>
      <c r="T89" s="29">
        <v>-0.12484165285227955</v>
      </c>
      <c r="U89" s="40">
        <v>2909022</v>
      </c>
      <c r="V89" s="29">
        <v>-8.8483202398439764E-2</v>
      </c>
      <c r="W89" s="26">
        <v>2018666</v>
      </c>
      <c r="X89" s="29">
        <v>-6.3728045683160262E-2</v>
      </c>
      <c r="Y89" s="26">
        <v>1664074</v>
      </c>
      <c r="Z89" s="29">
        <v>-0.11107205605125214</v>
      </c>
      <c r="AA89" s="26">
        <v>3682740</v>
      </c>
      <c r="AB89" s="29">
        <v>-8.5730656550322304E-2</v>
      </c>
    </row>
    <row r="90" spans="2:28" hidden="1" outlineLevel="1" x14ac:dyDescent="0.25">
      <c r="B90" s="43" t="s">
        <v>55</v>
      </c>
      <c r="C90" s="26">
        <v>42274</v>
      </c>
      <c r="D90" s="29">
        <v>0.20168282213820743</v>
      </c>
      <c r="E90" s="40">
        <v>8456</v>
      </c>
      <c r="F90" s="29">
        <v>-3.4041580991546749E-2</v>
      </c>
      <c r="G90" s="40">
        <v>10954</v>
      </c>
      <c r="H90" s="29">
        <v>-0.32290765236741259</v>
      </c>
      <c r="I90" s="40">
        <v>19410</v>
      </c>
      <c r="J90" s="29">
        <v>-0.22148243221562647</v>
      </c>
      <c r="K90" s="26">
        <v>359199</v>
      </c>
      <c r="L90" s="29">
        <v>-9.7542101838336004E-2</v>
      </c>
      <c r="M90" s="26">
        <v>209506</v>
      </c>
      <c r="N90" s="29">
        <v>5.1056293865920255E-2</v>
      </c>
      <c r="O90" s="26">
        <v>568705</v>
      </c>
      <c r="P90" s="29">
        <v>-4.7956648676157454E-2</v>
      </c>
      <c r="Q90" s="40">
        <v>1249511</v>
      </c>
      <c r="R90" s="29">
        <v>-7.4073470270943242E-2</v>
      </c>
      <c r="S90" s="40">
        <v>1051533</v>
      </c>
      <c r="T90" s="29">
        <v>-0.1081856069151399</v>
      </c>
      <c r="U90" s="40">
        <v>2301044</v>
      </c>
      <c r="V90" s="29">
        <v>-8.9980285260612192E-2</v>
      </c>
      <c r="W90" s="26">
        <v>1659440</v>
      </c>
      <c r="X90" s="29">
        <v>-7.3677018376969827E-2</v>
      </c>
      <c r="Y90" s="26">
        <v>1271993</v>
      </c>
      <c r="Z90" s="29">
        <v>-8.7916185346202935E-2</v>
      </c>
      <c r="AA90" s="26">
        <v>2931433</v>
      </c>
      <c r="AB90" s="29">
        <v>-7.9909843855735074E-2</v>
      </c>
    </row>
    <row r="91" spans="2:28" hidden="1" outlineLevel="1" x14ac:dyDescent="0.25">
      <c r="B91" s="43" t="s">
        <v>56</v>
      </c>
      <c r="C91" s="26">
        <v>43900</v>
      </c>
      <c r="D91" s="29">
        <v>0.27010762643212582</v>
      </c>
      <c r="E91" s="40">
        <v>8250</v>
      </c>
      <c r="F91" s="29">
        <v>-4.8333141077402275E-2</v>
      </c>
      <c r="G91" s="40">
        <v>15622</v>
      </c>
      <c r="H91" s="29">
        <v>-7.5402462121212155E-2</v>
      </c>
      <c r="I91" s="40">
        <v>23872</v>
      </c>
      <c r="J91" s="29">
        <v>-6.6223352239389799E-2</v>
      </c>
      <c r="K91" s="26">
        <v>304841</v>
      </c>
      <c r="L91" s="29">
        <v>-0.21400117058882684</v>
      </c>
      <c r="M91" s="26">
        <v>172460</v>
      </c>
      <c r="N91" s="29">
        <v>2.2591165134894675E-2</v>
      </c>
      <c r="O91" s="26">
        <v>477301</v>
      </c>
      <c r="P91" s="29">
        <v>-0.14229930870151974</v>
      </c>
      <c r="Q91" s="40">
        <v>1162777</v>
      </c>
      <c r="R91" s="29">
        <v>-8.8617050127053787E-2</v>
      </c>
      <c r="S91" s="40">
        <v>1001690</v>
      </c>
      <c r="T91" s="29">
        <v>-8.6943166042733666E-2</v>
      </c>
      <c r="U91" s="40">
        <v>2164467</v>
      </c>
      <c r="V91" s="29">
        <v>-8.7843159730811693E-2</v>
      </c>
      <c r="W91" s="26">
        <v>1519768</v>
      </c>
      <c r="X91" s="29">
        <v>-0.1096378836611186</v>
      </c>
      <c r="Y91" s="26">
        <v>1189772</v>
      </c>
      <c r="Z91" s="29">
        <v>-7.2388604877987928E-2</v>
      </c>
      <c r="AA91" s="26">
        <v>2709540</v>
      </c>
      <c r="AB91" s="29">
        <v>-9.3656559277397911E-2</v>
      </c>
    </row>
    <row r="92" spans="2:28" collapsed="1" x14ac:dyDescent="0.25">
      <c r="B92" s="30" t="s">
        <v>69</v>
      </c>
      <c r="C92" s="31">
        <v>305167</v>
      </c>
      <c r="D92" s="32">
        <v>0.16038374374496178</v>
      </c>
      <c r="E92" s="31">
        <v>65432</v>
      </c>
      <c r="F92" s="32">
        <v>-5.417750795027465E-2</v>
      </c>
      <c r="G92" s="31">
        <v>182902</v>
      </c>
      <c r="H92" s="32">
        <v>1.6240783646981116E-2</v>
      </c>
      <c r="I92" s="31">
        <v>248334</v>
      </c>
      <c r="J92" s="32">
        <v>-3.3111386704874901E-3</v>
      </c>
      <c r="K92" s="31">
        <v>2918520</v>
      </c>
      <c r="L92" s="32">
        <v>3.1072208828758052E-2</v>
      </c>
      <c r="M92" s="31">
        <v>1794180</v>
      </c>
      <c r="N92" s="32">
        <v>-2.0236583120271656E-2</v>
      </c>
      <c r="O92" s="31">
        <v>4712700</v>
      </c>
      <c r="P92" s="32">
        <v>1.0917228215846064E-2</v>
      </c>
      <c r="Q92" s="31">
        <v>10087855</v>
      </c>
      <c r="R92" s="32">
        <v>3.6718920770566488E-3</v>
      </c>
      <c r="S92" s="31">
        <v>9952776</v>
      </c>
      <c r="T92" s="32">
        <v>-3.3059556633304399E-2</v>
      </c>
      <c r="U92" s="31">
        <v>20040631</v>
      </c>
      <c r="V92" s="32">
        <v>-1.4912400009260751E-2</v>
      </c>
      <c r="W92" s="31">
        <v>13376974</v>
      </c>
      <c r="X92" s="32">
        <v>1.2412732494182732E-2</v>
      </c>
      <c r="Y92" s="31">
        <v>11929858</v>
      </c>
      <c r="Z92" s="32">
        <v>-3.0429987881449683E-2</v>
      </c>
      <c r="AA92" s="31">
        <v>25306832</v>
      </c>
      <c r="AB92" s="32">
        <v>-8.2457970967239058E-3</v>
      </c>
    </row>
    <row r="93" spans="2:28" hidden="1" outlineLevel="1" x14ac:dyDescent="0.25">
      <c r="B93" s="43" t="s">
        <v>58</v>
      </c>
      <c r="C93" s="26">
        <v>44433</v>
      </c>
      <c r="D93" s="29">
        <v>0.19408239499072866</v>
      </c>
      <c r="E93" s="40">
        <v>8885</v>
      </c>
      <c r="F93" s="29">
        <v>-7.1771834517342259E-2</v>
      </c>
      <c r="G93" s="40">
        <v>20461</v>
      </c>
      <c r="H93" s="29">
        <v>-8.5827897417567689E-2</v>
      </c>
      <c r="I93" s="40">
        <v>29346</v>
      </c>
      <c r="J93" s="29">
        <v>-8.1617324904550315E-2</v>
      </c>
      <c r="K93" s="26">
        <v>406505</v>
      </c>
      <c r="L93" s="29">
        <v>-1.3241811696033112E-3</v>
      </c>
      <c r="M93" s="26">
        <v>213793</v>
      </c>
      <c r="N93" s="29">
        <v>-0.11306508689176797</v>
      </c>
      <c r="O93" s="26">
        <v>620298</v>
      </c>
      <c r="P93" s="29">
        <v>-4.288440975109975E-2</v>
      </c>
      <c r="Q93" s="40">
        <v>1364102</v>
      </c>
      <c r="R93" s="29">
        <v>-8.1977208625269471E-2</v>
      </c>
      <c r="S93" s="40">
        <v>1243098</v>
      </c>
      <c r="T93" s="29">
        <v>-0.10008600269880519</v>
      </c>
      <c r="U93" s="40">
        <v>2607200</v>
      </c>
      <c r="V93" s="29">
        <v>-9.0701417552964236E-2</v>
      </c>
      <c r="W93" s="26">
        <v>1823925</v>
      </c>
      <c r="X93" s="29">
        <v>-5.9357304205217121E-2</v>
      </c>
      <c r="Y93" s="26">
        <v>1477352</v>
      </c>
      <c r="Z93" s="29">
        <v>-0.10179409903202918</v>
      </c>
      <c r="AA93" s="26">
        <v>3301277</v>
      </c>
      <c r="AB93" s="29">
        <v>-7.8833618272889594E-2</v>
      </c>
    </row>
    <row r="94" spans="2:28" hidden="1" outlineLevel="1" x14ac:dyDescent="0.25">
      <c r="B94" s="43" t="s">
        <v>59</v>
      </c>
      <c r="C94" s="26">
        <v>49531</v>
      </c>
      <c r="D94" s="29">
        <v>0.12983872807317676</v>
      </c>
      <c r="E94" s="40">
        <v>10050</v>
      </c>
      <c r="F94" s="29">
        <v>8.7191691908264923E-2</v>
      </c>
      <c r="G94" s="40">
        <v>31380</v>
      </c>
      <c r="H94" s="29">
        <v>0.12388524766304942</v>
      </c>
      <c r="I94" s="40">
        <v>41430</v>
      </c>
      <c r="J94" s="29">
        <v>0.11475850935019505</v>
      </c>
      <c r="K94" s="26">
        <v>460212</v>
      </c>
      <c r="L94" s="29">
        <v>-6.2770043984375912E-3</v>
      </c>
      <c r="M94" s="26">
        <v>286611</v>
      </c>
      <c r="N94" s="29">
        <v>-1.3899831756986947E-2</v>
      </c>
      <c r="O94" s="26">
        <v>746823</v>
      </c>
      <c r="P94" s="29">
        <v>-9.2163392016132439E-3</v>
      </c>
      <c r="Q94" s="40">
        <v>1507773</v>
      </c>
      <c r="R94" s="29">
        <v>8.6028528812587268E-4</v>
      </c>
      <c r="S94" s="40">
        <v>1518391</v>
      </c>
      <c r="T94" s="29">
        <v>-6.726095116483366E-3</v>
      </c>
      <c r="U94" s="40">
        <v>3026164</v>
      </c>
      <c r="V94" s="29">
        <v>-2.96064444920352E-3</v>
      </c>
      <c r="W94" s="26">
        <v>2027566</v>
      </c>
      <c r="X94" s="29">
        <v>2.4161026045161904E-3</v>
      </c>
      <c r="Y94" s="26">
        <v>1836382</v>
      </c>
      <c r="Z94" s="29">
        <v>-5.8806492912417685E-3</v>
      </c>
      <c r="AA94" s="26">
        <v>3863948</v>
      </c>
      <c r="AB94" s="29">
        <v>-1.5442163722078073E-3</v>
      </c>
    </row>
    <row r="95" spans="2:28" hidden="1" outlineLevel="1" x14ac:dyDescent="0.25">
      <c r="B95" s="43" t="s">
        <v>60</v>
      </c>
      <c r="C95" s="26">
        <v>40231</v>
      </c>
      <c r="D95" s="29">
        <v>-6.8575926654782071E-2</v>
      </c>
      <c r="E95" s="40">
        <v>10287</v>
      </c>
      <c r="F95" s="29">
        <v>7.3799582463465629E-2</v>
      </c>
      <c r="G95" s="40">
        <v>28533</v>
      </c>
      <c r="H95" s="29">
        <v>8.0836395318004461E-2</v>
      </c>
      <c r="I95" s="40">
        <v>38820</v>
      </c>
      <c r="J95" s="29">
        <v>7.896272825815065E-2</v>
      </c>
      <c r="K95" s="26">
        <v>417816</v>
      </c>
      <c r="L95" s="29">
        <v>1.4954088325316972E-2</v>
      </c>
      <c r="M95" s="26">
        <v>263577</v>
      </c>
      <c r="N95" s="29">
        <v>-4.3638699002917281E-2</v>
      </c>
      <c r="O95" s="26">
        <v>681393</v>
      </c>
      <c r="P95" s="29">
        <v>-8.5425687945244189E-3</v>
      </c>
      <c r="Q95" s="40">
        <v>1359098</v>
      </c>
      <c r="R95" s="29">
        <v>6.7735641362594023E-3</v>
      </c>
      <c r="S95" s="40">
        <v>1419242</v>
      </c>
      <c r="T95" s="29">
        <v>-2.6767891148252398E-2</v>
      </c>
      <c r="U95" s="40">
        <v>2778340</v>
      </c>
      <c r="V95" s="29">
        <v>-1.0644067386194389E-2</v>
      </c>
      <c r="W95" s="26">
        <v>1827432</v>
      </c>
      <c r="X95" s="29">
        <v>7.1897560994429455E-3</v>
      </c>
      <c r="Y95" s="26">
        <v>1711352</v>
      </c>
      <c r="Z95" s="29">
        <v>-2.7795577976231001E-2</v>
      </c>
      <c r="AA95" s="26">
        <v>3538784</v>
      </c>
      <c r="AB95" s="29">
        <v>-1.0038137818151993E-2</v>
      </c>
    </row>
    <row r="96" spans="2:28" hidden="1" outlineLevel="1" x14ac:dyDescent="0.25">
      <c r="B96" s="43" t="s">
        <v>61</v>
      </c>
      <c r="C96" s="26">
        <v>38851</v>
      </c>
      <c r="D96" s="29">
        <v>0.14889401466761298</v>
      </c>
      <c r="E96" s="40">
        <v>8425</v>
      </c>
      <c r="F96" s="29">
        <v>-0.10142918088737196</v>
      </c>
      <c r="G96" s="40">
        <v>25429</v>
      </c>
      <c r="H96" s="29">
        <v>-1.803367315415505E-2</v>
      </c>
      <c r="I96" s="40">
        <v>33854</v>
      </c>
      <c r="J96" s="29">
        <v>-4.0201859832161513E-2</v>
      </c>
      <c r="K96" s="26">
        <v>423561</v>
      </c>
      <c r="L96" s="29">
        <v>6.8373632249895344E-2</v>
      </c>
      <c r="M96" s="26">
        <v>286176</v>
      </c>
      <c r="N96" s="29">
        <v>2.7613012369931411E-4</v>
      </c>
      <c r="O96" s="26">
        <v>709737</v>
      </c>
      <c r="P96" s="29">
        <v>3.9829990725967823E-2</v>
      </c>
      <c r="Q96" s="40">
        <v>1502469</v>
      </c>
      <c r="R96" s="29">
        <v>-2.1054183638973267E-3</v>
      </c>
      <c r="S96" s="40">
        <v>1458712</v>
      </c>
      <c r="T96" s="29">
        <v>-3.0836641474960569E-2</v>
      </c>
      <c r="U96" s="40">
        <v>2961181</v>
      </c>
      <c r="V96" s="29">
        <v>-1.6468577410916341E-2</v>
      </c>
      <c r="W96" s="26">
        <v>1973306</v>
      </c>
      <c r="X96" s="29">
        <v>1.4404573108824703E-2</v>
      </c>
      <c r="Y96" s="26">
        <v>1770317</v>
      </c>
      <c r="Z96" s="29">
        <v>-2.575561961303563E-2</v>
      </c>
      <c r="AA96" s="26">
        <v>3743623</v>
      </c>
      <c r="AB96" s="29">
        <v>-4.9914908105271882E-3</v>
      </c>
    </row>
    <row r="97" spans="2:28" collapsed="1" x14ac:dyDescent="0.25">
      <c r="B97" s="145">
        <v>2007</v>
      </c>
      <c r="C97" s="40">
        <v>493737</v>
      </c>
      <c r="D97" s="41">
        <v>5.6463157083892268E-2</v>
      </c>
      <c r="E97" s="40">
        <v>100772</v>
      </c>
      <c r="F97" s="41">
        <v>-7.635057102527909E-2</v>
      </c>
      <c r="G97" s="40">
        <v>243985</v>
      </c>
      <c r="H97" s="41">
        <v>-7.4636658777838427E-2</v>
      </c>
      <c r="I97" s="40">
        <v>344757</v>
      </c>
      <c r="J97" s="41">
        <v>-7.5138290509327521E-2</v>
      </c>
      <c r="K97" s="40">
        <v>4905867</v>
      </c>
      <c r="L97" s="41">
        <v>-4.9586725625142325E-2</v>
      </c>
      <c r="M97" s="40">
        <v>2999942</v>
      </c>
      <c r="N97" s="41">
        <v>-1.2491889932851441E-2</v>
      </c>
      <c r="O97" s="40">
        <v>7905809</v>
      </c>
      <c r="P97" s="41">
        <v>-3.5843558484220717E-2</v>
      </c>
      <c r="Q97" s="40">
        <v>17151856</v>
      </c>
      <c r="R97" s="41">
        <v>-2.8593801264095942E-2</v>
      </c>
      <c r="S97" s="40">
        <v>16042943</v>
      </c>
      <c r="T97" s="41">
        <v>-6.6876076945335927E-2</v>
      </c>
      <c r="U97" s="40">
        <v>33194799</v>
      </c>
      <c r="V97" s="41">
        <v>-4.7480083906049186E-2</v>
      </c>
      <c r="W97" s="40">
        <v>22652232</v>
      </c>
      <c r="X97" s="41">
        <v>-3.1719413523430995E-2</v>
      </c>
      <c r="Y97" s="40">
        <v>19286870</v>
      </c>
      <c r="Z97" s="41">
        <v>-5.8914487359399748E-2</v>
      </c>
      <c r="AA97" s="40">
        <v>41939102</v>
      </c>
      <c r="AB97" s="41">
        <v>-4.4418472100876349E-2</v>
      </c>
    </row>
    <row r="98" spans="2:28" hidden="1" outlineLevel="1" x14ac:dyDescent="0.25">
      <c r="B98" s="43" t="s">
        <v>49</v>
      </c>
      <c r="C98" s="26">
        <v>45766</v>
      </c>
      <c r="D98" s="29">
        <v>0.28976440085672417</v>
      </c>
      <c r="E98" s="40">
        <v>8563</v>
      </c>
      <c r="F98" s="29">
        <v>-6.4153005464480883E-2</v>
      </c>
      <c r="G98" s="40">
        <v>23450</v>
      </c>
      <c r="H98" s="29">
        <v>1.806025874793793E-2</v>
      </c>
      <c r="I98" s="40">
        <v>32013</v>
      </c>
      <c r="J98" s="29">
        <v>-5.3131991051453831E-3</v>
      </c>
      <c r="K98" s="26">
        <v>396059</v>
      </c>
      <c r="L98" s="29">
        <v>5.2628921189506128E-2</v>
      </c>
      <c r="M98" s="26">
        <v>276058</v>
      </c>
      <c r="N98" s="29">
        <v>6.9109611057537768E-2</v>
      </c>
      <c r="O98" s="26">
        <v>672117</v>
      </c>
      <c r="P98" s="29">
        <v>5.9336138824530815E-2</v>
      </c>
      <c r="Q98" s="40">
        <v>1414867</v>
      </c>
      <c r="R98" s="29">
        <v>9.7004469841171392E-2</v>
      </c>
      <c r="S98" s="40">
        <v>1419873</v>
      </c>
      <c r="T98" s="29">
        <v>-4.3846055678109508E-3</v>
      </c>
      <c r="U98" s="40">
        <v>2834740</v>
      </c>
      <c r="V98" s="29">
        <v>4.3764435923370648E-2</v>
      </c>
      <c r="W98" s="26">
        <v>1865255</v>
      </c>
      <c r="X98" s="29">
        <v>9.0380476147607469E-2</v>
      </c>
      <c r="Y98" s="26">
        <v>1719381</v>
      </c>
      <c r="Z98" s="29">
        <v>7.0330267609948205E-3</v>
      </c>
      <c r="AA98" s="26">
        <v>3584636</v>
      </c>
      <c r="AB98" s="29">
        <v>4.8746657054861364E-2</v>
      </c>
    </row>
    <row r="99" spans="2:28" hidden="1" outlineLevel="1" x14ac:dyDescent="0.25">
      <c r="B99" s="43" t="s">
        <v>50</v>
      </c>
      <c r="C99" s="26">
        <v>45792</v>
      </c>
      <c r="D99" s="29">
        <v>0.2870513505157537</v>
      </c>
      <c r="E99" s="40">
        <v>10278</v>
      </c>
      <c r="F99" s="29">
        <v>-6.3081130355514992E-2</v>
      </c>
      <c r="G99" s="40">
        <v>30619</v>
      </c>
      <c r="H99" s="29">
        <v>-2.5152026489222878E-2</v>
      </c>
      <c r="I99" s="40">
        <v>40897</v>
      </c>
      <c r="J99" s="29">
        <v>-3.4970150310295156E-2</v>
      </c>
      <c r="K99" s="26">
        <v>413551</v>
      </c>
      <c r="L99" s="29">
        <v>6.2288403347529719E-2</v>
      </c>
      <c r="M99" s="26">
        <v>253052</v>
      </c>
      <c r="N99" s="29">
        <v>-2.5988822342997042E-2</v>
      </c>
      <c r="O99" s="26">
        <v>666603</v>
      </c>
      <c r="P99" s="29">
        <v>2.6955535767655858E-2</v>
      </c>
      <c r="Q99" s="40">
        <v>1411218</v>
      </c>
      <c r="R99" s="29">
        <v>6.5109989451455075E-3</v>
      </c>
      <c r="S99" s="40">
        <v>1421431</v>
      </c>
      <c r="T99" s="29">
        <v>-5.5422761196757375E-2</v>
      </c>
      <c r="U99" s="40">
        <v>2832649</v>
      </c>
      <c r="V99" s="29">
        <v>-2.5550393165004071E-2</v>
      </c>
      <c r="W99" s="26">
        <v>1880839</v>
      </c>
      <c r="X99" s="29">
        <v>2.3340805466990133E-2</v>
      </c>
      <c r="Y99" s="26">
        <v>1705102</v>
      </c>
      <c r="Z99" s="29">
        <v>-5.0635674141976339E-2</v>
      </c>
      <c r="AA99" s="26">
        <v>3585941</v>
      </c>
      <c r="AB99" s="29">
        <v>-1.3221019563641634E-2</v>
      </c>
    </row>
    <row r="100" spans="2:28" hidden="1" outlineLevel="1" x14ac:dyDescent="0.25">
      <c r="B100" s="43" t="s">
        <v>51</v>
      </c>
      <c r="C100" s="26">
        <v>40563</v>
      </c>
      <c r="D100" s="29">
        <v>0.19774995570778953</v>
      </c>
      <c r="E100" s="40">
        <v>8944</v>
      </c>
      <c r="F100" s="29">
        <v>-0.20765414599574772</v>
      </c>
      <c r="G100" s="40">
        <v>23030</v>
      </c>
      <c r="H100" s="29">
        <v>4.0108117534223275E-3</v>
      </c>
      <c r="I100" s="40">
        <v>31974</v>
      </c>
      <c r="J100" s="29">
        <v>-6.5797931397183373E-2</v>
      </c>
      <c r="K100" s="26">
        <v>400816</v>
      </c>
      <c r="L100" s="29">
        <v>3.6417984547438609E-2</v>
      </c>
      <c r="M100" s="26">
        <v>214913</v>
      </c>
      <c r="N100" s="29">
        <v>-2.2331704742928338E-2</v>
      </c>
      <c r="O100" s="26">
        <v>615729</v>
      </c>
      <c r="P100" s="29">
        <v>1.5126435568803442E-2</v>
      </c>
      <c r="Q100" s="40">
        <v>1528328</v>
      </c>
      <c r="R100" s="29">
        <v>1.1386241481495141E-2</v>
      </c>
      <c r="S100" s="40">
        <v>1472029</v>
      </c>
      <c r="T100" s="29">
        <v>-1.1181091360499384E-2</v>
      </c>
      <c r="U100" s="40">
        <v>3000357</v>
      </c>
      <c r="V100" s="29">
        <v>1.8701271686483167E-4</v>
      </c>
      <c r="W100" s="26">
        <v>1978651</v>
      </c>
      <c r="X100" s="29">
        <v>1.8344237388626228E-2</v>
      </c>
      <c r="Y100" s="26">
        <v>1709972</v>
      </c>
      <c r="Z100" s="29">
        <v>-1.2395505690658726E-2</v>
      </c>
      <c r="AA100" s="26">
        <v>3688623</v>
      </c>
      <c r="AB100" s="29">
        <v>3.8593615030526607E-3</v>
      </c>
    </row>
    <row r="101" spans="2:28" hidden="1" outlineLevel="1" x14ac:dyDescent="0.25">
      <c r="B101" s="43" t="s">
        <v>52</v>
      </c>
      <c r="C101" s="26">
        <v>38098</v>
      </c>
      <c r="D101" s="29">
        <v>0.15943881432788576</v>
      </c>
      <c r="E101" s="40">
        <v>8933</v>
      </c>
      <c r="F101" s="29">
        <v>0.20928658454040883</v>
      </c>
      <c r="G101" s="40">
        <v>18980</v>
      </c>
      <c r="H101" s="29">
        <v>-0.13440051078578918</v>
      </c>
      <c r="I101" s="40">
        <v>27913</v>
      </c>
      <c r="J101" s="29">
        <v>-4.7792863478201553E-2</v>
      </c>
      <c r="K101" s="26">
        <v>449218</v>
      </c>
      <c r="L101" s="29">
        <v>2.7817690934883066E-2</v>
      </c>
      <c r="M101" s="26">
        <v>229525</v>
      </c>
      <c r="N101" s="29">
        <v>7.7980583888404009E-3</v>
      </c>
      <c r="O101" s="26">
        <v>678743</v>
      </c>
      <c r="P101" s="29">
        <v>2.0959403377511343E-2</v>
      </c>
      <c r="Q101" s="40">
        <v>1434556</v>
      </c>
      <c r="R101" s="29">
        <v>2.6131901978722727E-2</v>
      </c>
      <c r="S101" s="40">
        <v>1307909</v>
      </c>
      <c r="T101" s="29">
        <v>8.7414920077897307E-3</v>
      </c>
      <c r="U101" s="40">
        <v>2742465</v>
      </c>
      <c r="V101" s="29">
        <v>1.7764059796674614E-2</v>
      </c>
      <c r="W101" s="26">
        <v>1930805</v>
      </c>
      <c r="X101" s="29">
        <v>2.958200934342714E-2</v>
      </c>
      <c r="Y101" s="26">
        <v>1556414</v>
      </c>
      <c r="Z101" s="29">
        <v>6.5726715779004241E-3</v>
      </c>
      <c r="AA101" s="26">
        <v>3487219</v>
      </c>
      <c r="AB101" s="29">
        <v>1.918382735461388E-2</v>
      </c>
    </row>
    <row r="102" spans="2:28" hidden="1" outlineLevel="1" x14ac:dyDescent="0.25">
      <c r="B102" s="43" t="s">
        <v>53</v>
      </c>
      <c r="C102" s="26">
        <v>32936</v>
      </c>
      <c r="D102" s="29">
        <v>3.4162270786234572E-2</v>
      </c>
      <c r="E102" s="40">
        <v>7337</v>
      </c>
      <c r="F102" s="29">
        <v>-0.15228191796649337</v>
      </c>
      <c r="G102" s="40">
        <v>18004</v>
      </c>
      <c r="H102" s="29">
        <v>-5.9352142110762784E-2</v>
      </c>
      <c r="I102" s="40">
        <v>25341</v>
      </c>
      <c r="J102" s="29">
        <v>-8.8289260658391822E-2</v>
      </c>
      <c r="K102" s="26">
        <v>543974</v>
      </c>
      <c r="L102" s="29">
        <v>-6.3036217792483584E-2</v>
      </c>
      <c r="M102" s="26">
        <v>320525</v>
      </c>
      <c r="N102" s="29">
        <v>1.6910166722187814E-2</v>
      </c>
      <c r="O102" s="26">
        <v>864499</v>
      </c>
      <c r="P102" s="29">
        <v>-3.4905321255774391E-2</v>
      </c>
      <c r="Q102" s="40">
        <v>1778712</v>
      </c>
      <c r="R102" s="29">
        <v>4.2089907257143233E-2</v>
      </c>
      <c r="S102" s="40">
        <v>1846237</v>
      </c>
      <c r="T102" s="29">
        <v>3.0869632949198422E-2</v>
      </c>
      <c r="U102" s="40">
        <v>3624949</v>
      </c>
      <c r="V102" s="29">
        <v>3.6344913018705016E-2</v>
      </c>
      <c r="W102" s="26">
        <v>2362959</v>
      </c>
      <c r="X102" s="29">
        <v>1.5041169375208385E-2</v>
      </c>
      <c r="Y102" s="26">
        <v>2184766</v>
      </c>
      <c r="Z102" s="29">
        <v>2.7986821538371842E-2</v>
      </c>
      <c r="AA102" s="26">
        <v>4547725</v>
      </c>
      <c r="AB102" s="29">
        <v>2.121942949275013E-2</v>
      </c>
    </row>
    <row r="103" spans="2:28" hidden="1" outlineLevel="1" x14ac:dyDescent="0.25">
      <c r="B103" s="43" t="s">
        <v>54</v>
      </c>
      <c r="C103" s="26">
        <v>36392</v>
      </c>
      <c r="D103" s="29">
        <v>0.16499135668096554</v>
      </c>
      <c r="E103" s="40">
        <v>9852</v>
      </c>
      <c r="F103" s="29">
        <v>0.36928422515635861</v>
      </c>
      <c r="G103" s="40">
        <v>13909</v>
      </c>
      <c r="H103" s="29">
        <v>0.27699228791773778</v>
      </c>
      <c r="I103" s="40">
        <v>23761</v>
      </c>
      <c r="J103" s="29">
        <v>0.31370597666832523</v>
      </c>
      <c r="K103" s="26">
        <v>494068</v>
      </c>
      <c r="L103" s="29">
        <v>8.2032627334864827E-2</v>
      </c>
      <c r="M103" s="26">
        <v>282440</v>
      </c>
      <c r="N103" s="29">
        <v>0.15680138927570897</v>
      </c>
      <c r="O103" s="26">
        <v>776508</v>
      </c>
      <c r="P103" s="29">
        <v>0.10808300048375563</v>
      </c>
      <c r="Q103" s="40">
        <v>1615756</v>
      </c>
      <c r="R103" s="29">
        <v>0.10528771235195045</v>
      </c>
      <c r="S103" s="40">
        <v>1575652</v>
      </c>
      <c r="T103" s="29">
        <v>5.457563365481799E-2</v>
      </c>
      <c r="U103" s="40">
        <v>3191408</v>
      </c>
      <c r="V103" s="29">
        <v>7.9654879375578469E-2</v>
      </c>
      <c r="W103" s="26">
        <v>2156068</v>
      </c>
      <c r="X103" s="29">
        <v>0.10178518319411545</v>
      </c>
      <c r="Y103" s="26">
        <v>1872001</v>
      </c>
      <c r="Z103" s="29">
        <v>7.0229790562087668E-2</v>
      </c>
      <c r="AA103" s="26">
        <v>4028069</v>
      </c>
      <c r="AB103" s="29">
        <v>8.6891844781119776E-2</v>
      </c>
    </row>
    <row r="104" spans="2:28" hidden="1" outlineLevel="1" x14ac:dyDescent="0.25">
      <c r="B104" s="43" t="s">
        <v>55</v>
      </c>
      <c r="C104" s="26">
        <v>35179</v>
      </c>
      <c r="D104" s="29">
        <v>4.8210720777092542E-2</v>
      </c>
      <c r="E104" s="40">
        <v>8754</v>
      </c>
      <c r="F104" s="29">
        <v>0.23053134664042729</v>
      </c>
      <c r="G104" s="40">
        <v>16178</v>
      </c>
      <c r="H104" s="29">
        <v>-0.10321507760532156</v>
      </c>
      <c r="I104" s="40">
        <v>24932</v>
      </c>
      <c r="J104" s="29">
        <v>-8.8256340939810718E-3</v>
      </c>
      <c r="K104" s="26">
        <v>398023</v>
      </c>
      <c r="L104" s="29">
        <v>0.23373608252535516</v>
      </c>
      <c r="M104" s="26">
        <v>199329</v>
      </c>
      <c r="N104" s="29">
        <v>0.15891648642991707</v>
      </c>
      <c r="O104" s="26">
        <v>597352</v>
      </c>
      <c r="P104" s="29">
        <v>0.20771837318949005</v>
      </c>
      <c r="Q104" s="40">
        <v>1349471</v>
      </c>
      <c r="R104" s="29">
        <v>0.16990061482871144</v>
      </c>
      <c r="S104" s="40">
        <v>1179094</v>
      </c>
      <c r="T104" s="29">
        <v>6.5020698052314696E-2</v>
      </c>
      <c r="U104" s="40">
        <v>2528565</v>
      </c>
      <c r="V104" s="29">
        <v>0.11853661924417436</v>
      </c>
      <c r="W104" s="26">
        <v>1791427</v>
      </c>
      <c r="X104" s="29">
        <v>0.18107006737285425</v>
      </c>
      <c r="Y104" s="26">
        <v>1394601</v>
      </c>
      <c r="Z104" s="29">
        <v>7.513115341769816E-2</v>
      </c>
      <c r="AA104" s="26">
        <v>3186028</v>
      </c>
      <c r="AB104" s="29">
        <v>0.13223508206322276</v>
      </c>
    </row>
    <row r="105" spans="2:28" hidden="1" outlineLevel="1" x14ac:dyDescent="0.25">
      <c r="B105" s="43" t="s">
        <v>56</v>
      </c>
      <c r="C105" s="26">
        <v>34564</v>
      </c>
      <c r="D105" s="29">
        <v>-5.9201393614415232E-2</v>
      </c>
      <c r="E105" s="40">
        <v>8669</v>
      </c>
      <c r="F105" s="29">
        <v>1.6057196436943366E-2</v>
      </c>
      <c r="G105" s="40">
        <v>16896</v>
      </c>
      <c r="H105" s="29">
        <v>-0.134780827529701</v>
      </c>
      <c r="I105" s="40">
        <v>25565</v>
      </c>
      <c r="J105" s="29">
        <v>-8.8916607270135395E-2</v>
      </c>
      <c r="K105" s="26">
        <v>387839</v>
      </c>
      <c r="L105" s="29">
        <v>0.18476577415955164</v>
      </c>
      <c r="M105" s="26">
        <v>168650</v>
      </c>
      <c r="N105" s="29">
        <v>8.1041235329183836E-2</v>
      </c>
      <c r="O105" s="26">
        <v>556489</v>
      </c>
      <c r="P105" s="29">
        <v>0.15128826841994192</v>
      </c>
      <c r="Q105" s="40">
        <v>1275838</v>
      </c>
      <c r="R105" s="29">
        <v>0.12463231048729373</v>
      </c>
      <c r="S105" s="40">
        <v>1097073</v>
      </c>
      <c r="T105" s="29">
        <v>3.1145670416265592E-2</v>
      </c>
      <c r="U105" s="40">
        <v>2372911</v>
      </c>
      <c r="V105" s="29">
        <v>7.9388278213324837E-2</v>
      </c>
      <c r="W105" s="26">
        <v>1706910</v>
      </c>
      <c r="X105" s="29">
        <v>0.13259791317618563</v>
      </c>
      <c r="Y105" s="26">
        <v>1282619</v>
      </c>
      <c r="Z105" s="29">
        <v>3.4811625282076042E-2</v>
      </c>
      <c r="AA105" s="26">
        <v>2989529</v>
      </c>
      <c r="AB105" s="29">
        <v>8.8468571070719371E-2</v>
      </c>
    </row>
    <row r="106" spans="2:28" collapsed="1" x14ac:dyDescent="0.25">
      <c r="B106" s="30" t="s">
        <v>70</v>
      </c>
      <c r="C106" s="31">
        <v>262988</v>
      </c>
      <c r="D106" s="32">
        <v>5.9858544743788711E-2</v>
      </c>
      <c r="E106" s="31">
        <v>69180</v>
      </c>
      <c r="F106" s="32">
        <v>-5.9466514397585435E-2</v>
      </c>
      <c r="G106" s="31">
        <v>179979</v>
      </c>
      <c r="H106" s="32">
        <v>-7.2875349000133927E-2</v>
      </c>
      <c r="I106" s="31">
        <v>249159</v>
      </c>
      <c r="J106" s="32">
        <v>-6.9190824865511091E-2</v>
      </c>
      <c r="K106" s="31">
        <v>2830568</v>
      </c>
      <c r="L106" s="32">
        <v>6.0608944647322804E-2</v>
      </c>
      <c r="M106" s="31">
        <v>1831238</v>
      </c>
      <c r="N106" s="32">
        <v>2.3955544521459426E-2</v>
      </c>
      <c r="O106" s="31">
        <v>4661806</v>
      </c>
      <c r="P106" s="32">
        <v>4.5902257241637656E-2</v>
      </c>
      <c r="Q106" s="31">
        <v>10050949</v>
      </c>
      <c r="R106" s="32">
        <v>7.8534932003988311E-2</v>
      </c>
      <c r="S106" s="31">
        <v>10293060</v>
      </c>
      <c r="T106" s="32">
        <v>-1.8721779358880974E-2</v>
      </c>
      <c r="U106" s="31">
        <v>20344009</v>
      </c>
      <c r="V106" s="32">
        <v>2.7033422037601396E-2</v>
      </c>
      <c r="W106" s="31">
        <v>13212965</v>
      </c>
      <c r="X106" s="32">
        <v>7.338886244606746E-2</v>
      </c>
      <c r="Y106" s="31">
        <v>12304277</v>
      </c>
      <c r="Z106" s="32">
        <v>-1.3445036679470612E-2</v>
      </c>
      <c r="AA106" s="31">
        <v>25517242</v>
      </c>
      <c r="AB106" s="32">
        <v>2.9687418159854539E-2</v>
      </c>
    </row>
    <row r="107" spans="2:28" hidden="1" outlineLevel="1" x14ac:dyDescent="0.25">
      <c r="B107" s="43" t="s">
        <v>58</v>
      </c>
      <c r="C107" s="26">
        <v>37211</v>
      </c>
      <c r="D107" s="29">
        <v>2.9577776548060486E-2</v>
      </c>
      <c r="E107" s="40">
        <v>9572</v>
      </c>
      <c r="F107" s="29">
        <v>-3.1468177678842468E-2</v>
      </c>
      <c r="G107" s="40">
        <v>22382</v>
      </c>
      <c r="H107" s="29">
        <v>7.6535206194849881E-3</v>
      </c>
      <c r="I107" s="40">
        <v>31954</v>
      </c>
      <c r="J107" s="29">
        <v>-4.3932076647452689E-3</v>
      </c>
      <c r="K107" s="26">
        <v>407044</v>
      </c>
      <c r="L107" s="29">
        <v>0.18775258899156988</v>
      </c>
      <c r="M107" s="26">
        <v>241047</v>
      </c>
      <c r="N107" s="29">
        <v>0.19676786733857954</v>
      </c>
      <c r="O107" s="26">
        <v>648091</v>
      </c>
      <c r="P107" s="29">
        <v>0.19108976762308028</v>
      </c>
      <c r="Q107" s="40">
        <v>1485913</v>
      </c>
      <c r="R107" s="29">
        <v>0.24157895308545418</v>
      </c>
      <c r="S107" s="40">
        <v>1381352</v>
      </c>
      <c r="T107" s="29">
        <v>0.10305726929938186</v>
      </c>
      <c r="U107" s="40">
        <v>2867265</v>
      </c>
      <c r="V107" s="29">
        <v>0.17074852792081296</v>
      </c>
      <c r="W107" s="26">
        <v>1939020</v>
      </c>
      <c r="X107" s="29">
        <v>0.22295601629497974</v>
      </c>
      <c r="Y107" s="26">
        <v>1644781</v>
      </c>
      <c r="Z107" s="29">
        <v>0.114409917603991</v>
      </c>
      <c r="AA107" s="26">
        <v>3583801</v>
      </c>
      <c r="AB107" s="29">
        <v>0.17062591460227861</v>
      </c>
    </row>
    <row r="108" spans="2:28" hidden="1" outlineLevel="1" x14ac:dyDescent="0.25">
      <c r="B108" s="43" t="s">
        <v>59</v>
      </c>
      <c r="C108" s="26">
        <v>43839</v>
      </c>
      <c r="D108" s="29">
        <v>0.23389343916237437</v>
      </c>
      <c r="E108" s="40">
        <v>9244</v>
      </c>
      <c r="F108" s="29">
        <v>-0.10547706599574225</v>
      </c>
      <c r="G108" s="40">
        <v>27921</v>
      </c>
      <c r="H108" s="29">
        <v>-8.1364743041389742E-2</v>
      </c>
      <c r="I108" s="40">
        <v>37165</v>
      </c>
      <c r="J108" s="29">
        <v>-8.7482812806914168E-2</v>
      </c>
      <c r="K108" s="26">
        <v>463119</v>
      </c>
      <c r="L108" s="29">
        <v>0.18294695220385404</v>
      </c>
      <c r="M108" s="26">
        <v>290651</v>
      </c>
      <c r="N108" s="29">
        <v>5.1357735311246433E-2</v>
      </c>
      <c r="O108" s="26">
        <v>753770</v>
      </c>
      <c r="P108" s="29">
        <v>0.12848436033289956</v>
      </c>
      <c r="Q108" s="40">
        <v>1506477</v>
      </c>
      <c r="R108" s="29">
        <v>0.11685449235908618</v>
      </c>
      <c r="S108" s="40">
        <v>1528673</v>
      </c>
      <c r="T108" s="29">
        <v>-5.5266670786725203E-2</v>
      </c>
      <c r="U108" s="40">
        <v>3035150</v>
      </c>
      <c r="V108" s="29">
        <v>2.298415514616492E-2</v>
      </c>
      <c r="W108" s="26">
        <v>2022679</v>
      </c>
      <c r="X108" s="29">
        <v>0.13238208592913736</v>
      </c>
      <c r="Y108" s="26">
        <v>1847245</v>
      </c>
      <c r="Z108" s="29">
        <v>-4.0365786694386951E-2</v>
      </c>
      <c r="AA108" s="26">
        <v>3869924</v>
      </c>
      <c r="AB108" s="29">
        <v>4.2779312037762862E-2</v>
      </c>
    </row>
    <row r="109" spans="2:28" hidden="1" outlineLevel="1" x14ac:dyDescent="0.25">
      <c r="B109" s="43" t="s">
        <v>60</v>
      </c>
      <c r="C109" s="26">
        <v>43193</v>
      </c>
      <c r="D109" s="29">
        <v>0.18353199068365522</v>
      </c>
      <c r="E109" s="40">
        <v>9580</v>
      </c>
      <c r="F109" s="29">
        <v>-0.1596491228070176</v>
      </c>
      <c r="G109" s="40">
        <v>26399</v>
      </c>
      <c r="H109" s="29">
        <v>-0.10308157510277582</v>
      </c>
      <c r="I109" s="40">
        <v>35979</v>
      </c>
      <c r="J109" s="29">
        <v>-0.11887443979134527</v>
      </c>
      <c r="K109" s="26">
        <v>411660</v>
      </c>
      <c r="L109" s="29">
        <v>-1.9357482145664684E-2</v>
      </c>
      <c r="M109" s="26">
        <v>275604</v>
      </c>
      <c r="N109" s="29">
        <v>1.2594791605431865E-2</v>
      </c>
      <c r="O109" s="26">
        <v>687264</v>
      </c>
      <c r="P109" s="29">
        <v>-6.7893901688242941E-3</v>
      </c>
      <c r="Q109" s="40">
        <v>1349954</v>
      </c>
      <c r="R109" s="29">
        <v>3.7897624440477173E-2</v>
      </c>
      <c r="S109" s="40">
        <v>1458277</v>
      </c>
      <c r="T109" s="29">
        <v>-5.5685210487803283E-2</v>
      </c>
      <c r="U109" s="40">
        <v>2808231</v>
      </c>
      <c r="V109" s="29">
        <v>-1.29004840888991E-2</v>
      </c>
      <c r="W109" s="26">
        <v>1814387</v>
      </c>
      <c r="X109" s="29">
        <v>2.6037934948140773E-2</v>
      </c>
      <c r="Y109" s="26">
        <v>1760280</v>
      </c>
      <c r="Z109" s="29">
        <v>-4.637302878466032E-2</v>
      </c>
      <c r="AA109" s="26">
        <v>3574667</v>
      </c>
      <c r="AB109" s="29">
        <v>-1.0944264076750088E-2</v>
      </c>
    </row>
    <row r="110" spans="2:28" hidden="1" outlineLevel="1" x14ac:dyDescent="0.25">
      <c r="B110" s="43" t="s">
        <v>61</v>
      </c>
      <c r="C110" s="26">
        <v>33816</v>
      </c>
      <c r="D110" s="29">
        <v>5.8105697925467048E-2</v>
      </c>
      <c r="E110" s="40">
        <v>9376</v>
      </c>
      <c r="F110" s="29">
        <v>-7.1407348717440811E-2</v>
      </c>
      <c r="G110" s="40">
        <v>25896</v>
      </c>
      <c r="H110" s="29">
        <v>-0.13521456002671561</v>
      </c>
      <c r="I110" s="40">
        <v>35272</v>
      </c>
      <c r="J110" s="29">
        <v>-0.11912491883522303</v>
      </c>
      <c r="K110" s="26">
        <v>396454</v>
      </c>
      <c r="L110" s="29">
        <v>-3.0257519128035537E-2</v>
      </c>
      <c r="M110" s="26">
        <v>286097</v>
      </c>
      <c r="N110" s="29">
        <v>-2.5787448496611853E-2</v>
      </c>
      <c r="O110" s="26">
        <v>682551</v>
      </c>
      <c r="P110" s="29">
        <v>-2.8388854566729349E-2</v>
      </c>
      <c r="Q110" s="40">
        <v>1505639</v>
      </c>
      <c r="R110" s="29">
        <v>3.3132672729256463E-2</v>
      </c>
      <c r="S110" s="40">
        <v>1505125</v>
      </c>
      <c r="T110" s="29">
        <v>-5.5344080386366734E-2</v>
      </c>
      <c r="U110" s="40">
        <v>3010764</v>
      </c>
      <c r="V110" s="29">
        <v>-1.3077178759467678E-2</v>
      </c>
      <c r="W110" s="26">
        <v>1945285</v>
      </c>
      <c r="X110" s="29">
        <v>1.941691606842566E-2</v>
      </c>
      <c r="Y110" s="26">
        <v>1817118</v>
      </c>
      <c r="Z110" s="29">
        <v>-5.206372722909669E-2</v>
      </c>
      <c r="AA110" s="26">
        <v>3762403</v>
      </c>
      <c r="AB110" s="29">
        <v>-1.6404572575266951E-2</v>
      </c>
    </row>
    <row r="111" spans="2:28" collapsed="1" x14ac:dyDescent="0.25">
      <c r="B111" s="145">
        <v>2006</v>
      </c>
      <c r="C111" s="40">
        <v>467349</v>
      </c>
      <c r="D111" s="41">
        <v>0.13627555622551957</v>
      </c>
      <c r="E111" s="40">
        <v>109102</v>
      </c>
      <c r="F111" s="41">
        <v>-2.5918485781884715E-2</v>
      </c>
      <c r="G111" s="40">
        <v>263664</v>
      </c>
      <c r="H111" s="41">
        <v>-5.4601781334710164E-2</v>
      </c>
      <c r="I111" s="40">
        <v>372766</v>
      </c>
      <c r="J111" s="41">
        <v>-4.6383062545888087E-2</v>
      </c>
      <c r="K111" s="40">
        <v>5161825</v>
      </c>
      <c r="L111" s="41">
        <v>6.6644611185352698E-2</v>
      </c>
      <c r="M111" s="40">
        <v>3037891</v>
      </c>
      <c r="N111" s="41">
        <v>4.8757947094856924E-2</v>
      </c>
      <c r="O111" s="40">
        <v>8199716</v>
      </c>
      <c r="P111" s="41">
        <v>5.9947127489039076E-2</v>
      </c>
      <c r="Q111" s="40">
        <v>17656729</v>
      </c>
      <c r="R111" s="41">
        <v>7.9175948474043079E-2</v>
      </c>
      <c r="S111" s="40">
        <v>17192725</v>
      </c>
      <c r="T111" s="41">
        <v>7.242022730358233E-4</v>
      </c>
      <c r="U111" s="40">
        <v>34849454</v>
      </c>
      <c r="V111" s="41">
        <v>3.8992307758815237E-2</v>
      </c>
      <c r="W111" s="40">
        <v>23394285</v>
      </c>
      <c r="X111" s="41">
        <v>7.6890489663882899E-2</v>
      </c>
      <c r="Y111" s="40">
        <v>20494280</v>
      </c>
      <c r="Z111" s="41">
        <v>6.8014418080009076E-3</v>
      </c>
      <c r="AA111" s="40">
        <v>43888565</v>
      </c>
      <c r="AB111" s="41">
        <v>4.2985328359698372E-2</v>
      </c>
    </row>
    <row r="112" spans="2:28" hidden="1" outlineLevel="1" x14ac:dyDescent="0.25">
      <c r="B112" s="43" t="s">
        <v>49</v>
      </c>
      <c r="C112" s="26">
        <v>35484</v>
      </c>
      <c r="D112" s="29">
        <v>-1.4771212794313593E-2</v>
      </c>
      <c r="E112" s="40">
        <v>9150</v>
      </c>
      <c r="F112" s="29">
        <v>-9.2621975406584678E-2</v>
      </c>
      <c r="G112" s="40">
        <v>23034</v>
      </c>
      <c r="H112" s="29">
        <v>-8.3260367746557318E-2</v>
      </c>
      <c r="I112" s="40">
        <v>32184</v>
      </c>
      <c r="J112" s="29">
        <v>-8.5941493893780141E-2</v>
      </c>
      <c r="K112" s="26">
        <v>376257</v>
      </c>
      <c r="L112" s="29">
        <v>5.1834561033224702E-2</v>
      </c>
      <c r="M112" s="26">
        <v>258213</v>
      </c>
      <c r="N112" s="29">
        <v>-2.2830998387865842E-2</v>
      </c>
      <c r="O112" s="26">
        <v>634470</v>
      </c>
      <c r="P112" s="29">
        <v>2.0112193529819411E-2</v>
      </c>
      <c r="Q112" s="40">
        <v>1289755</v>
      </c>
      <c r="R112" s="29">
        <v>6.913064528142332E-4</v>
      </c>
      <c r="S112" s="40">
        <v>1426126</v>
      </c>
      <c r="T112" s="29">
        <v>-5.0309820700218055E-2</v>
      </c>
      <c r="U112" s="40">
        <v>2715881</v>
      </c>
      <c r="V112" s="29">
        <v>-2.67539711862117E-2</v>
      </c>
      <c r="W112" s="26">
        <v>1710646</v>
      </c>
      <c r="X112" s="29">
        <v>1.0614534710952306E-2</v>
      </c>
      <c r="Y112" s="26">
        <v>1707373</v>
      </c>
      <c r="Z112" s="29">
        <v>-4.6717925325242771E-2</v>
      </c>
      <c r="AA112" s="26">
        <v>3418019</v>
      </c>
      <c r="AB112" s="29">
        <v>-1.8861127425061519E-2</v>
      </c>
    </row>
    <row r="113" spans="2:28" hidden="1" outlineLevel="1" x14ac:dyDescent="0.25">
      <c r="B113" s="43" t="s">
        <v>50</v>
      </c>
      <c r="C113" s="26">
        <v>35579</v>
      </c>
      <c r="D113" s="29">
        <v>-0.10135886037583353</v>
      </c>
      <c r="E113" s="40">
        <v>10970</v>
      </c>
      <c r="F113" s="29">
        <v>-3.9320430860845912E-2</v>
      </c>
      <c r="G113" s="40">
        <v>31409</v>
      </c>
      <c r="H113" s="29">
        <v>-2.3716275021758104E-2</v>
      </c>
      <c r="I113" s="40">
        <v>42379</v>
      </c>
      <c r="J113" s="29">
        <v>-2.7803904475694474E-2</v>
      </c>
      <c r="K113" s="26">
        <v>389302</v>
      </c>
      <c r="L113" s="29">
        <v>6.7695320320663388E-2</v>
      </c>
      <c r="M113" s="26">
        <v>259804</v>
      </c>
      <c r="N113" s="29">
        <v>-5.1550754410667476E-4</v>
      </c>
      <c r="O113" s="26">
        <v>649106</v>
      </c>
      <c r="P113" s="29">
        <v>3.9306260277284455E-2</v>
      </c>
      <c r="Q113" s="40">
        <v>1402089</v>
      </c>
      <c r="R113" s="29">
        <v>6.3961098830551899E-2</v>
      </c>
      <c r="S113" s="40">
        <v>1504833</v>
      </c>
      <c r="T113" s="29">
        <v>1.2745180514101007E-2</v>
      </c>
      <c r="U113" s="40">
        <v>2906922</v>
      </c>
      <c r="V113" s="29">
        <v>3.6817829037099514E-2</v>
      </c>
      <c r="W113" s="26">
        <v>1837940</v>
      </c>
      <c r="X113" s="29">
        <v>6.029025672207311E-2</v>
      </c>
      <c r="Y113" s="26">
        <v>1796046</v>
      </c>
      <c r="Z113" s="29">
        <v>1.0146765616519726E-2</v>
      </c>
      <c r="AA113" s="26">
        <v>3633986</v>
      </c>
      <c r="AB113" s="29">
        <v>3.4900251634943702E-2</v>
      </c>
    </row>
    <row r="114" spans="2:28" hidden="1" outlineLevel="1" x14ac:dyDescent="0.25">
      <c r="B114" s="43" t="s">
        <v>51</v>
      </c>
      <c r="C114" s="26">
        <v>33866</v>
      </c>
      <c r="D114" s="29">
        <v>4.5182396148385928E-2</v>
      </c>
      <c r="E114" s="40">
        <v>11288</v>
      </c>
      <c r="F114" s="29">
        <v>9.1999613040534056E-2</v>
      </c>
      <c r="G114" s="40">
        <v>22938</v>
      </c>
      <c r="H114" s="29">
        <v>-7.6718724843020447E-2</v>
      </c>
      <c r="I114" s="40">
        <v>34226</v>
      </c>
      <c r="J114" s="29">
        <v>-2.7145334129217491E-2</v>
      </c>
      <c r="K114" s="26">
        <v>386732</v>
      </c>
      <c r="L114" s="29">
        <v>7.9729352860378189E-3</v>
      </c>
      <c r="M114" s="26">
        <v>219822</v>
      </c>
      <c r="N114" s="29">
        <v>-3.0657874447840294E-3</v>
      </c>
      <c r="O114" s="26">
        <v>606554</v>
      </c>
      <c r="P114" s="29">
        <v>3.9442475722932802E-3</v>
      </c>
      <c r="Q114" s="40">
        <v>1511122</v>
      </c>
      <c r="R114" s="29">
        <v>7.2671723646420272E-2</v>
      </c>
      <c r="S114" s="40">
        <v>1488674</v>
      </c>
      <c r="T114" s="29">
        <v>-3.4995602121156155E-3</v>
      </c>
      <c r="U114" s="40">
        <v>2999796</v>
      </c>
      <c r="V114" s="29">
        <v>3.346874991387172E-2</v>
      </c>
      <c r="W114" s="26">
        <v>1943008</v>
      </c>
      <c r="X114" s="29">
        <v>5.8768781761570299E-2</v>
      </c>
      <c r="Y114" s="26">
        <v>1731434</v>
      </c>
      <c r="Z114" s="29">
        <v>-4.4904567731727241E-3</v>
      </c>
      <c r="AA114" s="26">
        <v>3674442</v>
      </c>
      <c r="AB114" s="29">
        <v>2.7987898395311905E-2</v>
      </c>
    </row>
    <row r="115" spans="2:28" hidden="1" outlineLevel="1" x14ac:dyDescent="0.25">
      <c r="B115" s="43" t="s">
        <v>52</v>
      </c>
      <c r="C115" s="26">
        <v>32859</v>
      </c>
      <c r="D115" s="29">
        <v>5.6525513649078762E-2</v>
      </c>
      <c r="E115" s="40">
        <v>7387</v>
      </c>
      <c r="F115" s="29">
        <v>-0.24476024946324504</v>
      </c>
      <c r="G115" s="40">
        <v>21927</v>
      </c>
      <c r="H115" s="29">
        <v>1.2280134804487419E-2</v>
      </c>
      <c r="I115" s="40">
        <v>29314</v>
      </c>
      <c r="J115" s="29">
        <v>-6.7680173016983702E-2</v>
      </c>
      <c r="K115" s="26">
        <v>437060</v>
      </c>
      <c r="L115" s="29">
        <v>-6.6799047710555226E-2</v>
      </c>
      <c r="M115" s="26">
        <v>227749</v>
      </c>
      <c r="N115" s="29">
        <v>9.8639176849122823E-2</v>
      </c>
      <c r="O115" s="26">
        <v>664809</v>
      </c>
      <c r="P115" s="29">
        <v>-1.6039464453278751E-2</v>
      </c>
      <c r="Q115" s="40">
        <v>1398023</v>
      </c>
      <c r="R115" s="29">
        <v>8.7808343461663663E-2</v>
      </c>
      <c r="S115" s="40">
        <v>1296575</v>
      </c>
      <c r="T115" s="29">
        <v>-1.9665291580723832E-2</v>
      </c>
      <c r="U115" s="40">
        <v>2694598</v>
      </c>
      <c r="V115" s="29">
        <v>3.3300636025275443E-2</v>
      </c>
      <c r="W115" s="26">
        <v>1875329</v>
      </c>
      <c r="X115" s="29">
        <v>4.5100286948123625E-2</v>
      </c>
      <c r="Y115" s="26">
        <v>1546251</v>
      </c>
      <c r="Z115" s="29">
        <v>-3.4127251141764514E-3</v>
      </c>
      <c r="AA115" s="26">
        <v>3421580</v>
      </c>
      <c r="AB115" s="29">
        <v>2.2604362830612734E-2</v>
      </c>
    </row>
    <row r="116" spans="2:28" hidden="1" outlineLevel="1" x14ac:dyDescent="0.25">
      <c r="B116" s="43" t="s">
        <v>53</v>
      </c>
      <c r="C116" s="26">
        <v>31848</v>
      </c>
      <c r="D116" s="29">
        <v>0.17200264959152123</v>
      </c>
      <c r="E116" s="40">
        <v>8655</v>
      </c>
      <c r="F116" s="29">
        <v>3.8516918646508191E-2</v>
      </c>
      <c r="G116" s="40">
        <v>19140</v>
      </c>
      <c r="H116" s="29">
        <v>-2.3519208203663045E-2</v>
      </c>
      <c r="I116" s="40">
        <v>27795</v>
      </c>
      <c r="J116" s="29">
        <v>-5.011634150707045E-3</v>
      </c>
      <c r="K116" s="26">
        <v>580571</v>
      </c>
      <c r="L116" s="29">
        <v>-2.9144655038573219E-3</v>
      </c>
      <c r="M116" s="26">
        <v>315195</v>
      </c>
      <c r="N116" s="29">
        <v>-1.7530133813770332E-2</v>
      </c>
      <c r="O116" s="26">
        <v>895766</v>
      </c>
      <c r="P116" s="29">
        <v>-8.1066386737933538E-3</v>
      </c>
      <c r="Q116" s="40">
        <v>1706870</v>
      </c>
      <c r="R116" s="29">
        <v>4.6504674305416493E-3</v>
      </c>
      <c r="S116" s="40">
        <v>1790951</v>
      </c>
      <c r="T116" s="29">
        <v>3.5494556133030208E-2</v>
      </c>
      <c r="U116" s="40">
        <v>3497821</v>
      </c>
      <c r="V116" s="29">
        <v>2.0210119205607002E-2</v>
      </c>
      <c r="W116" s="26">
        <v>2327944</v>
      </c>
      <c r="X116" s="29">
        <v>4.8339372697470129E-3</v>
      </c>
      <c r="Y116" s="26">
        <v>2125286</v>
      </c>
      <c r="Z116" s="29">
        <v>2.6717636538692968E-2</v>
      </c>
      <c r="AA116" s="26">
        <v>4453230</v>
      </c>
      <c r="AB116" s="29">
        <v>1.5160281266712428E-2</v>
      </c>
    </row>
    <row r="117" spans="2:28" hidden="1" outlineLevel="1" x14ac:dyDescent="0.25">
      <c r="B117" s="43" t="s">
        <v>54</v>
      </c>
      <c r="C117" s="26">
        <v>31238</v>
      </c>
      <c r="D117" s="29">
        <v>-7.0242276325971797E-2</v>
      </c>
      <c r="E117" s="40">
        <v>7195</v>
      </c>
      <c r="F117" s="29">
        <v>-5.2167039915689606E-2</v>
      </c>
      <c r="G117" s="40">
        <v>10892</v>
      </c>
      <c r="H117" s="29">
        <v>-0.26938556479742415</v>
      </c>
      <c r="I117" s="40">
        <v>18087</v>
      </c>
      <c r="J117" s="29">
        <v>-0.19609760433797052</v>
      </c>
      <c r="K117" s="26">
        <v>456611</v>
      </c>
      <c r="L117" s="29">
        <v>2.2436636654119768E-2</v>
      </c>
      <c r="M117" s="26">
        <v>244156</v>
      </c>
      <c r="N117" s="29">
        <v>9.1541487839771118E-2</v>
      </c>
      <c r="O117" s="26">
        <v>700767</v>
      </c>
      <c r="P117" s="29">
        <v>4.5498014981999901E-2</v>
      </c>
      <c r="Q117" s="40">
        <v>1461842</v>
      </c>
      <c r="R117" s="29">
        <v>1.633048354611133E-2</v>
      </c>
      <c r="S117" s="40">
        <v>1494110</v>
      </c>
      <c r="T117" s="29">
        <v>-1.284136722636775E-2</v>
      </c>
      <c r="U117" s="40">
        <v>2955952</v>
      </c>
      <c r="V117" s="29">
        <v>1.3730144561179269E-3</v>
      </c>
      <c r="W117" s="26">
        <v>1956886</v>
      </c>
      <c r="X117" s="29">
        <v>1.5966187173990676E-2</v>
      </c>
      <c r="Y117" s="26">
        <v>1749158</v>
      </c>
      <c r="Z117" s="29">
        <v>-1.698500228863753E-3</v>
      </c>
      <c r="AA117" s="26">
        <v>3706044</v>
      </c>
      <c r="AB117" s="29">
        <v>7.5516540805764532E-3</v>
      </c>
    </row>
    <row r="118" spans="2:28" hidden="1" outlineLevel="1" x14ac:dyDescent="0.25">
      <c r="B118" s="43" t="s">
        <v>55</v>
      </c>
      <c r="C118" s="26">
        <v>33561</v>
      </c>
      <c r="D118" s="29">
        <v>0.18072755417956654</v>
      </c>
      <c r="E118" s="40">
        <v>7114</v>
      </c>
      <c r="F118" s="29">
        <v>2.5515352457834872E-2</v>
      </c>
      <c r="G118" s="40">
        <v>18040</v>
      </c>
      <c r="H118" s="29">
        <v>0.22313377178113769</v>
      </c>
      <c r="I118" s="40">
        <v>25154</v>
      </c>
      <c r="J118" s="29">
        <v>0.15991884164899006</v>
      </c>
      <c r="K118" s="26">
        <v>322616</v>
      </c>
      <c r="L118" s="29">
        <v>-4.8885901449890579E-2</v>
      </c>
      <c r="M118" s="26">
        <v>171996</v>
      </c>
      <c r="N118" s="29">
        <v>8.1422984545351573E-2</v>
      </c>
      <c r="O118" s="26">
        <v>494612</v>
      </c>
      <c r="P118" s="29">
        <v>-7.2896010789894605E-3</v>
      </c>
      <c r="Q118" s="40">
        <v>1153492</v>
      </c>
      <c r="R118" s="29">
        <v>4.2786641751712873E-2</v>
      </c>
      <c r="S118" s="40">
        <v>1107109</v>
      </c>
      <c r="T118" s="29">
        <v>-1.5545207101959724E-2</v>
      </c>
      <c r="U118" s="40">
        <v>2260601</v>
      </c>
      <c r="V118" s="29">
        <v>1.3379781006780611E-2</v>
      </c>
      <c r="W118" s="26">
        <v>1516783</v>
      </c>
      <c r="X118" s="29">
        <v>2.4353659903749714E-2</v>
      </c>
      <c r="Y118" s="26">
        <v>1297145</v>
      </c>
      <c r="Z118" s="29">
        <v>-9.5580204962164572E-4</v>
      </c>
      <c r="AA118" s="26">
        <v>2813928</v>
      </c>
      <c r="AB118" s="29">
        <v>1.2529200016696107E-2</v>
      </c>
    </row>
    <row r="119" spans="2:28" hidden="1" outlineLevel="1" x14ac:dyDescent="0.25">
      <c r="B119" s="43" t="s">
        <v>56</v>
      </c>
      <c r="C119" s="26">
        <v>36739</v>
      </c>
      <c r="D119" s="29">
        <v>0.17077756532823463</v>
      </c>
      <c r="E119" s="40">
        <v>8532</v>
      </c>
      <c r="F119" s="29">
        <v>9.2026110328939037E-2</v>
      </c>
      <c r="G119" s="40">
        <v>19528</v>
      </c>
      <c r="H119" s="29">
        <v>-0.24686644297890392</v>
      </c>
      <c r="I119" s="40">
        <v>28060</v>
      </c>
      <c r="J119" s="29">
        <v>-0.16839547151917489</v>
      </c>
      <c r="K119" s="26">
        <v>327355</v>
      </c>
      <c r="L119" s="29">
        <v>8.6489517729273491E-3</v>
      </c>
      <c r="M119" s="26">
        <v>156007</v>
      </c>
      <c r="N119" s="29">
        <v>5.2835103726599053E-2</v>
      </c>
      <c r="O119" s="26">
        <v>483362</v>
      </c>
      <c r="P119" s="29">
        <v>2.2499291344245886E-2</v>
      </c>
      <c r="Q119" s="40">
        <v>1134449</v>
      </c>
      <c r="R119" s="29">
        <v>1.3737226068649466E-2</v>
      </c>
      <c r="S119" s="40">
        <v>1063936</v>
      </c>
      <c r="T119" s="29">
        <v>-4.5912826698112807E-2</v>
      </c>
      <c r="U119" s="40">
        <v>2198385</v>
      </c>
      <c r="V119" s="29">
        <v>-1.6035190946602662E-2</v>
      </c>
      <c r="W119" s="26">
        <v>1507075</v>
      </c>
      <c r="X119" s="29">
        <v>1.6359402407714496E-2</v>
      </c>
      <c r="Y119" s="26">
        <v>1239471</v>
      </c>
      <c r="Z119" s="29">
        <v>-3.8604854635514552E-2</v>
      </c>
      <c r="AA119" s="26">
        <v>2746546</v>
      </c>
      <c r="AB119" s="29">
        <v>-9.2036280613074783E-3</v>
      </c>
    </row>
    <row r="120" spans="2:28" collapsed="1" x14ac:dyDescent="0.25">
      <c r="B120" s="30" t="s">
        <v>71</v>
      </c>
      <c r="C120" s="31">
        <v>248135</v>
      </c>
      <c r="D120" s="32">
        <v>9.581872300585581E-2</v>
      </c>
      <c r="E120" s="31">
        <v>73554</v>
      </c>
      <c r="F120" s="32">
        <v>3.3134349322283763E-2</v>
      </c>
      <c r="G120" s="31">
        <v>194126</v>
      </c>
      <c r="H120" s="32">
        <v>-9.8103529980208326E-2</v>
      </c>
      <c r="I120" s="31">
        <v>267680</v>
      </c>
      <c r="J120" s="32">
        <v>-6.5483858579722609E-2</v>
      </c>
      <c r="K120" s="31">
        <v>2668814</v>
      </c>
      <c r="L120" s="32">
        <v>-2.9066372613470559E-2</v>
      </c>
      <c r="M120" s="31">
        <v>1788396</v>
      </c>
      <c r="N120" s="32">
        <v>-1.0960532901231335E-2</v>
      </c>
      <c r="O120" s="31">
        <v>4457210</v>
      </c>
      <c r="P120" s="32">
        <v>-2.188186592534791E-2</v>
      </c>
      <c r="Q120" s="31">
        <v>9319076</v>
      </c>
      <c r="R120" s="32">
        <v>5.5173136885603657E-2</v>
      </c>
      <c r="S120" s="31">
        <v>10489441</v>
      </c>
      <c r="T120" s="32">
        <v>-1.7603166764334044E-2</v>
      </c>
      <c r="U120" s="31">
        <v>19808517</v>
      </c>
      <c r="V120" s="32">
        <v>1.5342611522412897E-2</v>
      </c>
      <c r="W120" s="31">
        <v>12309579</v>
      </c>
      <c r="X120" s="32">
        <v>3.6322100934994772E-2</v>
      </c>
      <c r="Y120" s="31">
        <v>12471963</v>
      </c>
      <c r="Z120" s="32">
        <v>-1.8021701532826007E-2</v>
      </c>
      <c r="AA120" s="31">
        <v>24781542</v>
      </c>
      <c r="AB120" s="32">
        <v>8.2406952863895988E-3</v>
      </c>
    </row>
    <row r="121" spans="2:28" hidden="1" outlineLevel="1" x14ac:dyDescent="0.25">
      <c r="B121" s="43" t="s">
        <v>58</v>
      </c>
      <c r="C121" s="26">
        <v>36142</v>
      </c>
      <c r="D121" s="29">
        <v>0.32675011930545872</v>
      </c>
      <c r="E121" s="40">
        <v>9883</v>
      </c>
      <c r="F121" s="29">
        <v>3.6062480343851622E-2</v>
      </c>
      <c r="G121" s="40">
        <v>22212</v>
      </c>
      <c r="H121" s="29">
        <v>-0.23837608009875189</v>
      </c>
      <c r="I121" s="40">
        <v>32095</v>
      </c>
      <c r="J121" s="29">
        <v>-0.17073611864713334</v>
      </c>
      <c r="K121" s="26">
        <v>342701</v>
      </c>
      <c r="L121" s="29">
        <v>3.8333701965465705E-2</v>
      </c>
      <c r="M121" s="26">
        <v>201415</v>
      </c>
      <c r="N121" s="29">
        <v>-5.5888262971063307E-3</v>
      </c>
      <c r="O121" s="26">
        <v>544116</v>
      </c>
      <c r="P121" s="29">
        <v>2.1629903341369383E-2</v>
      </c>
      <c r="Q121" s="40">
        <v>1196793</v>
      </c>
      <c r="R121" s="29">
        <v>-4.8883297584127239E-2</v>
      </c>
      <c r="S121" s="40">
        <v>1252294</v>
      </c>
      <c r="T121" s="29">
        <v>-0.12198894330375765</v>
      </c>
      <c r="U121" s="40">
        <v>2449087</v>
      </c>
      <c r="V121" s="29">
        <v>-8.7723330358326912E-2</v>
      </c>
      <c r="W121" s="26">
        <v>1585519</v>
      </c>
      <c r="X121" s="29">
        <v>-2.4375250748862265E-2</v>
      </c>
      <c r="Y121" s="26">
        <v>1475921</v>
      </c>
      <c r="Z121" s="29">
        <v>-0.10981630836262568</v>
      </c>
      <c r="AA121" s="26">
        <v>3061440</v>
      </c>
      <c r="AB121" s="29">
        <v>-6.7523410601109668E-2</v>
      </c>
    </row>
    <row r="122" spans="2:28" hidden="1" outlineLevel="1" x14ac:dyDescent="0.25">
      <c r="B122" s="43" t="s">
        <v>59</v>
      </c>
      <c r="C122" s="26">
        <v>35529</v>
      </c>
      <c r="D122" s="29">
        <v>-1.592621316197651E-2</v>
      </c>
      <c r="E122" s="40">
        <v>10334</v>
      </c>
      <c r="F122" s="29">
        <v>9.0811444194902613E-3</v>
      </c>
      <c r="G122" s="40">
        <v>30394</v>
      </c>
      <c r="H122" s="29">
        <v>-7.355137623068253E-2</v>
      </c>
      <c r="I122" s="40">
        <v>40728</v>
      </c>
      <c r="J122" s="29">
        <v>-5.3893328377624949E-2</v>
      </c>
      <c r="K122" s="26">
        <v>391496</v>
      </c>
      <c r="L122" s="29">
        <v>-6.2839469822643879E-2</v>
      </c>
      <c r="M122" s="26">
        <v>276453</v>
      </c>
      <c r="N122" s="29">
        <v>3.7226438950816121E-2</v>
      </c>
      <c r="O122" s="26">
        <v>667949</v>
      </c>
      <c r="P122" s="29">
        <v>-2.386310826886151E-2</v>
      </c>
      <c r="Q122" s="40">
        <v>1348857</v>
      </c>
      <c r="R122" s="29">
        <v>6.0996041884289642E-2</v>
      </c>
      <c r="S122" s="40">
        <v>1618100</v>
      </c>
      <c r="T122" s="29">
        <v>2.2702206637546629E-2</v>
      </c>
      <c r="U122" s="40">
        <v>2966957</v>
      </c>
      <c r="V122" s="29">
        <v>3.9763195494084025E-2</v>
      </c>
      <c r="W122" s="26">
        <v>1786216</v>
      </c>
      <c r="X122" s="29">
        <v>2.9279637479226794E-2</v>
      </c>
      <c r="Y122" s="26">
        <v>1924947</v>
      </c>
      <c r="Z122" s="29">
        <v>2.3081350759678765E-2</v>
      </c>
      <c r="AA122" s="26">
        <v>3711163</v>
      </c>
      <c r="AB122" s="29">
        <v>2.6055296173017828E-2</v>
      </c>
    </row>
    <row r="123" spans="2:28" hidden="1" outlineLevel="1" x14ac:dyDescent="0.25">
      <c r="B123" s="43" t="s">
        <v>60</v>
      </c>
      <c r="C123" s="26">
        <v>36495</v>
      </c>
      <c r="D123" s="29">
        <v>3.6848684584351421E-2</v>
      </c>
      <c r="E123" s="40">
        <v>11400</v>
      </c>
      <c r="F123" s="29">
        <v>0.15419661840639876</v>
      </c>
      <c r="G123" s="40">
        <v>29433</v>
      </c>
      <c r="H123" s="29">
        <v>-9.9384963740399623E-2</v>
      </c>
      <c r="I123" s="40">
        <v>40833</v>
      </c>
      <c r="J123" s="29">
        <v>-4.0532919780064902E-2</v>
      </c>
      <c r="K123" s="26">
        <v>419786</v>
      </c>
      <c r="L123" s="29">
        <v>2.4118077579897479E-2</v>
      </c>
      <c r="M123" s="26">
        <v>272176</v>
      </c>
      <c r="N123" s="29">
        <v>-2.6040157021037569E-2</v>
      </c>
      <c r="O123" s="26">
        <v>691962</v>
      </c>
      <c r="P123" s="29">
        <v>3.784708269928494E-3</v>
      </c>
      <c r="Q123" s="40">
        <v>1300662</v>
      </c>
      <c r="R123" s="29">
        <v>-3.1674915575249707E-2</v>
      </c>
      <c r="S123" s="40">
        <v>1544270</v>
      </c>
      <c r="T123" s="29">
        <v>-8.4561845079104137E-3</v>
      </c>
      <c r="U123" s="40">
        <v>2844932</v>
      </c>
      <c r="V123" s="29">
        <v>-1.9208121771411069E-2</v>
      </c>
      <c r="W123" s="26">
        <v>1768343</v>
      </c>
      <c r="X123" s="29">
        <v>-1.6594529032918248E-2</v>
      </c>
      <c r="Y123" s="26">
        <v>1845879</v>
      </c>
      <c r="Z123" s="29">
        <v>-1.2674010229068222E-2</v>
      </c>
      <c r="AA123" s="26">
        <v>3614222</v>
      </c>
      <c r="AB123" s="29">
        <v>-1.4596114191861687E-2</v>
      </c>
    </row>
    <row r="124" spans="2:28" hidden="1" outlineLevel="1" x14ac:dyDescent="0.25">
      <c r="B124" s="43" t="s">
        <v>61</v>
      </c>
      <c r="C124" s="26">
        <v>31959</v>
      </c>
      <c r="D124" s="29">
        <v>7.7657135149716838E-2</v>
      </c>
      <c r="E124" s="40">
        <v>10097</v>
      </c>
      <c r="F124" s="29">
        <v>-6.0569408262002189E-2</v>
      </c>
      <c r="G124" s="40">
        <v>29945</v>
      </c>
      <c r="H124" s="29">
        <v>-2.5100924599557262E-2</v>
      </c>
      <c r="I124" s="40">
        <v>40042</v>
      </c>
      <c r="J124" s="29">
        <v>-3.4294809955624173E-2</v>
      </c>
      <c r="K124" s="26">
        <v>408824</v>
      </c>
      <c r="L124" s="29">
        <v>-3.7654837179501577E-4</v>
      </c>
      <c r="M124" s="26">
        <v>293670</v>
      </c>
      <c r="N124" s="29">
        <v>5.9534074878503818E-2</v>
      </c>
      <c r="O124" s="26">
        <v>702494</v>
      </c>
      <c r="P124" s="29">
        <v>2.3824340848243919E-2</v>
      </c>
      <c r="Q124" s="40">
        <v>1457353</v>
      </c>
      <c r="R124" s="29">
        <v>7.0553467694305816E-2</v>
      </c>
      <c r="S124" s="40">
        <v>1593305</v>
      </c>
      <c r="T124" s="29">
        <v>3.6749744766326975E-2</v>
      </c>
      <c r="U124" s="40">
        <v>3050658</v>
      </c>
      <c r="V124" s="29">
        <v>5.2627983168485937E-2</v>
      </c>
      <c r="W124" s="26">
        <v>1908233</v>
      </c>
      <c r="X124" s="29">
        <v>5.3870623905803772E-2</v>
      </c>
      <c r="Y124" s="26">
        <v>1916920</v>
      </c>
      <c r="Z124" s="29">
        <v>3.9143237535181674E-2</v>
      </c>
      <c r="AA124" s="26">
        <v>3825153</v>
      </c>
      <c r="AB124" s="29">
        <v>4.6438394463864663E-2</v>
      </c>
    </row>
    <row r="125" spans="2:28" collapsed="1" x14ac:dyDescent="0.25">
      <c r="B125" s="145">
        <v>2005</v>
      </c>
      <c r="C125" s="40">
        <v>411299</v>
      </c>
      <c r="D125" s="41">
        <v>6.0360518296612931E-2</v>
      </c>
      <c r="E125" s="40">
        <v>112005</v>
      </c>
      <c r="F125" s="41">
        <v>-6.175632869273584E-3</v>
      </c>
      <c r="G125" s="40">
        <v>278892</v>
      </c>
      <c r="H125" s="41">
        <v>-8.3671202991214333E-2</v>
      </c>
      <c r="I125" s="40">
        <v>390897</v>
      </c>
      <c r="J125" s="41">
        <v>-6.2729733682764355E-2</v>
      </c>
      <c r="K125" s="40">
        <v>4839311</v>
      </c>
      <c r="L125" s="41">
        <v>1.1751000438386949E-3</v>
      </c>
      <c r="M125" s="40">
        <v>2896656</v>
      </c>
      <c r="N125" s="41">
        <v>2.3768239694126558E-2</v>
      </c>
      <c r="O125" s="40">
        <v>7735967</v>
      </c>
      <c r="P125" s="41">
        <v>9.5171144286527731E-3</v>
      </c>
      <c r="Q125" s="40">
        <v>16361307</v>
      </c>
      <c r="R125" s="41">
        <v>2.9189275622485633E-2</v>
      </c>
      <c r="S125" s="40">
        <v>17180283</v>
      </c>
      <c r="T125" s="41">
        <v>-1.2038157011118433E-2</v>
      </c>
      <c r="U125" s="40">
        <v>33541590</v>
      </c>
      <c r="V125" s="41">
        <v>7.6513886138807052E-3</v>
      </c>
      <c r="W125" s="40">
        <v>21723922</v>
      </c>
      <c r="X125" s="41">
        <v>2.3193232506707684E-2</v>
      </c>
      <c r="Y125" s="40">
        <v>20355831</v>
      </c>
      <c r="Z125" s="41">
        <v>-8.1641011868119895E-3</v>
      </c>
      <c r="AA125" s="40">
        <v>42079753</v>
      </c>
      <c r="AB125" s="41">
        <v>7.7804556549927462E-3</v>
      </c>
    </row>
    <row r="126" spans="2:28" hidden="1" outlineLevel="1" x14ac:dyDescent="0.25">
      <c r="B126" s="43" t="s">
        <v>49</v>
      </c>
      <c r="C126" s="26">
        <v>36016</v>
      </c>
      <c r="D126" s="29">
        <v>0.27287506626612479</v>
      </c>
      <c r="E126" s="40">
        <v>10084</v>
      </c>
      <c r="F126" s="29">
        <v>-3.2059896333269333E-2</v>
      </c>
      <c r="G126" s="40">
        <v>25126</v>
      </c>
      <c r="H126" s="29">
        <v>-0.14549040946809955</v>
      </c>
      <c r="I126" s="40">
        <v>35210</v>
      </c>
      <c r="J126" s="29">
        <v>-0.11581537843403145</v>
      </c>
      <c r="K126" s="26">
        <v>357715</v>
      </c>
      <c r="L126" s="29">
        <v>-5.4271989170982637E-2</v>
      </c>
      <c r="M126" s="26">
        <v>264246</v>
      </c>
      <c r="N126" s="29">
        <v>-1.9935390789293073E-2</v>
      </c>
      <c r="O126" s="26">
        <v>621961</v>
      </c>
      <c r="P126" s="29">
        <v>-3.998215674894734E-2</v>
      </c>
      <c r="Q126" s="40">
        <v>1288864</v>
      </c>
      <c r="R126" s="29">
        <v>0.12493213909782974</v>
      </c>
      <c r="S126" s="40">
        <v>1501675</v>
      </c>
      <c r="T126" s="29">
        <v>-3.9895469227758662E-3</v>
      </c>
      <c r="U126" s="40">
        <v>2790539</v>
      </c>
      <c r="V126" s="29">
        <v>5.1677912547448246E-2</v>
      </c>
      <c r="W126" s="26">
        <v>1692679</v>
      </c>
      <c r="X126" s="29">
        <v>8.3188390216307528E-2</v>
      </c>
      <c r="Y126" s="26">
        <v>1791047</v>
      </c>
      <c r="Z126" s="29">
        <v>-8.6720927207667442E-3</v>
      </c>
      <c r="AA126" s="26">
        <v>3483726</v>
      </c>
      <c r="AB126" s="29">
        <v>3.3931590726768102E-2</v>
      </c>
    </row>
    <row r="127" spans="2:28" hidden="1" outlineLevel="1" x14ac:dyDescent="0.25">
      <c r="B127" s="43" t="s">
        <v>50</v>
      </c>
      <c r="C127" s="26">
        <v>39592</v>
      </c>
      <c r="D127" s="29">
        <v>0.12228584386870001</v>
      </c>
      <c r="E127" s="40">
        <v>11419</v>
      </c>
      <c r="F127" s="29">
        <v>0.13893875922601229</v>
      </c>
      <c r="G127" s="40">
        <v>32172</v>
      </c>
      <c r="H127" s="29">
        <v>-4.1358760429082264E-2</v>
      </c>
      <c r="I127" s="40">
        <v>43591</v>
      </c>
      <c r="J127" s="29">
        <v>1.1471573441013128E-4</v>
      </c>
      <c r="K127" s="26">
        <v>364619</v>
      </c>
      <c r="L127" s="29">
        <v>-7.1036761689779127E-2</v>
      </c>
      <c r="M127" s="26">
        <v>259938</v>
      </c>
      <c r="N127" s="29">
        <v>-4.2109336133989261E-2</v>
      </c>
      <c r="O127" s="26">
        <v>624557</v>
      </c>
      <c r="P127" s="29">
        <v>-5.9212250665043875E-2</v>
      </c>
      <c r="Q127" s="40">
        <v>1317801</v>
      </c>
      <c r="R127" s="29">
        <v>0.13682916519293653</v>
      </c>
      <c r="S127" s="40">
        <v>1485895</v>
      </c>
      <c r="T127" s="29">
        <v>2.0322049028359546E-2</v>
      </c>
      <c r="U127" s="40">
        <v>2803696</v>
      </c>
      <c r="V127" s="29">
        <v>7.1958218154150932E-2</v>
      </c>
      <c r="W127" s="26">
        <v>1733431</v>
      </c>
      <c r="X127" s="29">
        <v>8.5432953766292341E-2</v>
      </c>
      <c r="Y127" s="26">
        <v>1778005</v>
      </c>
      <c r="Z127" s="29">
        <v>9.5274595806895679E-3</v>
      </c>
      <c r="AA127" s="26">
        <v>3511436</v>
      </c>
      <c r="AB127" s="29">
        <v>4.5624169947174442E-2</v>
      </c>
    </row>
    <row r="128" spans="2:28" hidden="1" outlineLevel="1" x14ac:dyDescent="0.25">
      <c r="B128" s="43" t="s">
        <v>51</v>
      </c>
      <c r="C128" s="26">
        <v>32402</v>
      </c>
      <c r="D128" s="29">
        <v>-6.5308948249004795E-2</v>
      </c>
      <c r="E128" s="40">
        <v>10337</v>
      </c>
      <c r="F128" s="29">
        <v>-8.6990141117337938E-4</v>
      </c>
      <c r="G128" s="40">
        <v>24844</v>
      </c>
      <c r="H128" s="29">
        <v>-7.6774433296172395E-2</v>
      </c>
      <c r="I128" s="40">
        <v>35181</v>
      </c>
      <c r="J128" s="29">
        <v>-5.5695726862787232E-2</v>
      </c>
      <c r="K128" s="26">
        <v>383673</v>
      </c>
      <c r="L128" s="29">
        <v>-6.7149536459586989E-2</v>
      </c>
      <c r="M128" s="26">
        <v>220498</v>
      </c>
      <c r="N128" s="29">
        <v>-8.7074429985633195E-2</v>
      </c>
      <c r="O128" s="26">
        <v>604171</v>
      </c>
      <c r="P128" s="29">
        <v>-7.4521307557979255E-2</v>
      </c>
      <c r="Q128" s="40">
        <v>1408746</v>
      </c>
      <c r="R128" s="29">
        <v>8.972725606091192E-2</v>
      </c>
      <c r="S128" s="40">
        <v>1493902</v>
      </c>
      <c r="T128" s="29">
        <v>-7.2498842099642746E-2</v>
      </c>
      <c r="U128" s="40">
        <v>2902648</v>
      </c>
      <c r="V128" s="29">
        <v>-2.6761497197280715E-4</v>
      </c>
      <c r="W128" s="26">
        <v>1835158</v>
      </c>
      <c r="X128" s="29">
        <v>4.9228897449707043E-2</v>
      </c>
      <c r="Y128" s="26">
        <v>1739244</v>
      </c>
      <c r="Z128" s="29">
        <v>-7.4433522624770321E-2</v>
      </c>
      <c r="AA128" s="26">
        <v>3574402</v>
      </c>
      <c r="AB128" s="29">
        <v>-1.481877763620032E-2</v>
      </c>
    </row>
    <row r="129" spans="2:28" hidden="1" outlineLevel="1" x14ac:dyDescent="0.25">
      <c r="B129" s="43" t="s">
        <v>52</v>
      </c>
      <c r="C129" s="26">
        <v>31101</v>
      </c>
      <c r="D129" s="29">
        <v>0.1687272180677164</v>
      </c>
      <c r="E129" s="40">
        <v>9781</v>
      </c>
      <c r="F129" s="29">
        <v>0.16704450542894644</v>
      </c>
      <c r="G129" s="40">
        <v>21661</v>
      </c>
      <c r="H129" s="29">
        <v>-7.9665193745751206E-2</v>
      </c>
      <c r="I129" s="40">
        <v>31442</v>
      </c>
      <c r="J129" s="29">
        <v>-1.4882351098160829E-2</v>
      </c>
      <c r="K129" s="26">
        <v>468345</v>
      </c>
      <c r="L129" s="29">
        <v>-1.0086300006129534E-2</v>
      </c>
      <c r="M129" s="26">
        <v>207301</v>
      </c>
      <c r="N129" s="29">
        <v>-0.13262816999234306</v>
      </c>
      <c r="O129" s="26">
        <v>675646</v>
      </c>
      <c r="P129" s="29">
        <v>-5.121356632908125E-2</v>
      </c>
      <c r="Q129" s="40">
        <v>1285174</v>
      </c>
      <c r="R129" s="29">
        <v>7.270986584177952E-2</v>
      </c>
      <c r="S129" s="40">
        <v>1322584</v>
      </c>
      <c r="T129" s="29">
        <v>-7.6458125884204642E-2</v>
      </c>
      <c r="U129" s="40">
        <v>2607758</v>
      </c>
      <c r="V129" s="29">
        <v>-8.510190138095286E-3</v>
      </c>
      <c r="W129" s="26">
        <v>1794401</v>
      </c>
      <c r="X129" s="29">
        <v>5.171166799126925E-2</v>
      </c>
      <c r="Y129" s="26">
        <v>1551546</v>
      </c>
      <c r="Z129" s="29">
        <v>-8.4424585436320809E-2</v>
      </c>
      <c r="AA129" s="26">
        <v>3345947</v>
      </c>
      <c r="AB129" s="29">
        <v>-1.6125100528260439E-2</v>
      </c>
    </row>
    <row r="130" spans="2:28" hidden="1" outlineLevel="1" x14ac:dyDescent="0.25">
      <c r="B130" s="43" t="s">
        <v>53</v>
      </c>
      <c r="C130" s="26">
        <v>27174</v>
      </c>
      <c r="D130" s="29">
        <v>5.3705068052270377E-2</v>
      </c>
      <c r="E130" s="40">
        <v>8334</v>
      </c>
      <c r="F130" s="29">
        <v>3.0160692212608087E-2</v>
      </c>
      <c r="G130" s="40">
        <v>19601</v>
      </c>
      <c r="H130" s="29">
        <v>-0.29735445942070549</v>
      </c>
      <c r="I130" s="40">
        <v>27935</v>
      </c>
      <c r="J130" s="29">
        <v>-0.22372589340299009</v>
      </c>
      <c r="K130" s="26">
        <v>582268</v>
      </c>
      <c r="L130" s="29">
        <v>-3.0528155931588419E-3</v>
      </c>
      <c r="M130" s="26">
        <v>320819</v>
      </c>
      <c r="N130" s="29">
        <v>-4.9692679097735448E-2</v>
      </c>
      <c r="O130" s="26">
        <v>903087</v>
      </c>
      <c r="P130" s="29">
        <v>-2.0136798727494076E-2</v>
      </c>
      <c r="Q130" s="40">
        <v>1698969</v>
      </c>
      <c r="R130" s="29">
        <v>6.2536976836396363E-2</v>
      </c>
      <c r="S130" s="40">
        <v>1729561</v>
      </c>
      <c r="T130" s="29">
        <v>-9.3936055463092583E-2</v>
      </c>
      <c r="U130" s="40">
        <v>3428530</v>
      </c>
      <c r="V130" s="29">
        <v>-2.2611305453174024E-2</v>
      </c>
      <c r="W130" s="26">
        <v>2316745</v>
      </c>
      <c r="X130" s="29">
        <v>4.5036230707328873E-2</v>
      </c>
      <c r="Y130" s="26">
        <v>2069981</v>
      </c>
      <c r="Z130" s="29">
        <v>-8.9863803683139509E-2</v>
      </c>
      <c r="AA130" s="26">
        <v>4386726</v>
      </c>
      <c r="AB130" s="29">
        <v>-2.3276722742886835E-2</v>
      </c>
    </row>
    <row r="131" spans="2:28" hidden="1" outlineLevel="1" x14ac:dyDescent="0.25">
      <c r="B131" s="43" t="s">
        <v>54</v>
      </c>
      <c r="C131" s="26">
        <v>33598</v>
      </c>
      <c r="D131" s="29">
        <v>0.12165320157574944</v>
      </c>
      <c r="E131" s="40">
        <v>7591</v>
      </c>
      <c r="F131" s="29">
        <v>-3.2377310388782665E-2</v>
      </c>
      <c r="G131" s="40">
        <v>14908</v>
      </c>
      <c r="H131" s="29">
        <v>-4.3500577441293431E-2</v>
      </c>
      <c r="I131" s="40">
        <v>22499</v>
      </c>
      <c r="J131" s="29">
        <v>-3.9776364645128237E-2</v>
      </c>
      <c r="K131" s="26">
        <v>446591</v>
      </c>
      <c r="L131" s="29">
        <v>-8.1039314860465783E-2</v>
      </c>
      <c r="M131" s="26">
        <v>223680</v>
      </c>
      <c r="N131" s="29">
        <v>-0.10621668491420988</v>
      </c>
      <c r="O131" s="26">
        <v>670271</v>
      </c>
      <c r="P131" s="29">
        <v>-8.959762902112911E-2</v>
      </c>
      <c r="Q131" s="40">
        <v>1438353</v>
      </c>
      <c r="R131" s="29">
        <v>5.0474679037510572E-2</v>
      </c>
      <c r="S131" s="40">
        <v>1513546</v>
      </c>
      <c r="T131" s="29">
        <v>-0.11643291428171132</v>
      </c>
      <c r="U131" s="40">
        <v>2951899</v>
      </c>
      <c r="V131" s="29">
        <v>-4.2286508885108098E-2</v>
      </c>
      <c r="W131" s="26">
        <v>1926133</v>
      </c>
      <c r="X131" s="29">
        <v>1.7495380382818171E-2</v>
      </c>
      <c r="Y131" s="26">
        <v>1752134</v>
      </c>
      <c r="Z131" s="29">
        <v>-0.1145664410971462</v>
      </c>
      <c r="AA131" s="26">
        <v>3678267</v>
      </c>
      <c r="AB131" s="29">
        <v>-4.9999263919096149E-2</v>
      </c>
    </row>
    <row r="132" spans="2:28" hidden="1" outlineLevel="1" x14ac:dyDescent="0.25">
      <c r="B132" s="43" t="s">
        <v>55</v>
      </c>
      <c r="C132" s="26">
        <v>28424</v>
      </c>
      <c r="D132" s="29">
        <v>-7.1111111111111125E-2</v>
      </c>
      <c r="E132" s="40">
        <v>6937</v>
      </c>
      <c r="F132" s="29">
        <v>1.0340809787358074E-2</v>
      </c>
      <c r="G132" s="40">
        <v>14749</v>
      </c>
      <c r="H132" s="29">
        <v>-5.2606730963782322E-3</v>
      </c>
      <c r="I132" s="40">
        <v>21686</v>
      </c>
      <c r="J132" s="29">
        <v>-3.2268473701191347E-4</v>
      </c>
      <c r="K132" s="26">
        <v>339198</v>
      </c>
      <c r="L132" s="29">
        <v>1.7488181229152078E-2</v>
      </c>
      <c r="M132" s="26">
        <v>159046</v>
      </c>
      <c r="N132" s="29">
        <v>-0.16780384687833572</v>
      </c>
      <c r="O132" s="26">
        <v>498244</v>
      </c>
      <c r="P132" s="29">
        <v>-5.0030124846515811E-2</v>
      </c>
      <c r="Q132" s="40">
        <v>1106163</v>
      </c>
      <c r="R132" s="29">
        <v>-1.8545514233872962E-2</v>
      </c>
      <c r="S132" s="40">
        <v>1124591</v>
      </c>
      <c r="T132" s="29">
        <v>-0.19230202945973729</v>
      </c>
      <c r="U132" s="40">
        <v>2230754</v>
      </c>
      <c r="V132" s="29">
        <v>-0.11457145057207929</v>
      </c>
      <c r="W132" s="26">
        <v>1480722</v>
      </c>
      <c r="X132" s="29">
        <v>-1.1467395331728025E-2</v>
      </c>
      <c r="Y132" s="26">
        <v>1298386</v>
      </c>
      <c r="Z132" s="29">
        <v>-0.18763749120932205</v>
      </c>
      <c r="AA132" s="26">
        <v>2779108</v>
      </c>
      <c r="AB132" s="29">
        <v>-0.10240835247787361</v>
      </c>
    </row>
    <row r="133" spans="2:28" hidden="1" outlineLevel="1" x14ac:dyDescent="0.25">
      <c r="B133" s="43" t="s">
        <v>56</v>
      </c>
      <c r="C133" s="26">
        <v>31380</v>
      </c>
      <c r="D133" s="29">
        <v>-4.2942539953641612E-2</v>
      </c>
      <c r="E133" s="40">
        <v>7813</v>
      </c>
      <c r="F133" s="29">
        <v>9.3798124037519193E-2</v>
      </c>
      <c r="G133" s="40">
        <v>25929</v>
      </c>
      <c r="H133" s="29">
        <v>-3.6887608069163802E-3</v>
      </c>
      <c r="I133" s="40">
        <v>33742</v>
      </c>
      <c r="J133" s="29">
        <v>1.7305836951278408E-2</v>
      </c>
      <c r="K133" s="26">
        <v>324548</v>
      </c>
      <c r="L133" s="29">
        <v>-7.4752900056732519E-2</v>
      </c>
      <c r="M133" s="26">
        <v>148178</v>
      </c>
      <c r="N133" s="29">
        <v>-7.5482293044498272E-2</v>
      </c>
      <c r="O133" s="26">
        <v>472726</v>
      </c>
      <c r="P133" s="29">
        <v>-7.4981655235840328E-2</v>
      </c>
      <c r="Q133" s="40">
        <v>1119076</v>
      </c>
      <c r="R133" s="29">
        <v>-2.8540226901618393E-2</v>
      </c>
      <c r="S133" s="40">
        <v>1115135</v>
      </c>
      <c r="T133" s="29">
        <v>-0.2031710666782901</v>
      </c>
      <c r="U133" s="40">
        <v>2234211</v>
      </c>
      <c r="V133" s="29">
        <v>-0.12432611029391882</v>
      </c>
      <c r="W133" s="26">
        <v>1482817</v>
      </c>
      <c r="X133" s="29">
        <v>-3.878772478321435E-2</v>
      </c>
      <c r="Y133" s="26">
        <v>1289242</v>
      </c>
      <c r="Z133" s="29">
        <v>-0.18699153154278025</v>
      </c>
      <c r="AA133" s="26">
        <v>2772059</v>
      </c>
      <c r="AB133" s="29">
        <v>-0.11391085595923822</v>
      </c>
    </row>
    <row r="134" spans="2:28" collapsed="1" x14ac:dyDescent="0.25">
      <c r="B134" s="30" t="s">
        <v>72</v>
      </c>
      <c r="C134" s="31">
        <v>226438</v>
      </c>
      <c r="D134" s="32">
        <v>-0.14154215935671965</v>
      </c>
      <c r="E134" s="31">
        <v>71195</v>
      </c>
      <c r="F134" s="32">
        <v>0.2166757809829789</v>
      </c>
      <c r="G134" s="31">
        <v>215242</v>
      </c>
      <c r="H134" s="32">
        <v>5.852730142961815E-2</v>
      </c>
      <c r="I134" s="31">
        <v>286437</v>
      </c>
      <c r="J134" s="32">
        <v>9.3868027205688653E-2</v>
      </c>
      <c r="K134" s="31">
        <v>2748709</v>
      </c>
      <c r="L134" s="32">
        <v>-4.7515933013425604E-2</v>
      </c>
      <c r="M134" s="31">
        <v>1808215</v>
      </c>
      <c r="N134" s="32">
        <v>4.9373906190690597E-3</v>
      </c>
      <c r="O134" s="31">
        <v>4556924</v>
      </c>
      <c r="P134" s="32">
        <v>-2.7371299568446195E-2</v>
      </c>
      <c r="Q134" s="31">
        <v>8831798</v>
      </c>
      <c r="R134" s="32">
        <v>1.9259858696792476E-2</v>
      </c>
      <c r="S134" s="31">
        <v>10677397</v>
      </c>
      <c r="T134" s="32">
        <v>2.0168429975498503E-2</v>
      </c>
      <c r="U134" s="31">
        <v>19509195</v>
      </c>
      <c r="V134" s="32">
        <v>1.9756919853678001E-2</v>
      </c>
      <c r="W134" s="31">
        <v>11878140</v>
      </c>
      <c r="X134" s="32">
        <v>4.3005014556518617E-4</v>
      </c>
      <c r="Y134" s="31">
        <v>12700854</v>
      </c>
      <c r="Z134" s="32">
        <v>1.8596068002354693E-2</v>
      </c>
      <c r="AA134" s="31">
        <v>24578994</v>
      </c>
      <c r="AB134" s="32">
        <v>9.7354310945676481E-3</v>
      </c>
    </row>
    <row r="135" spans="2:28" hidden="1" outlineLevel="1" x14ac:dyDescent="0.25">
      <c r="B135" s="43" t="s">
        <v>58</v>
      </c>
      <c r="C135" s="26">
        <v>27241</v>
      </c>
      <c r="D135" s="29">
        <v>-0.22095118254354107</v>
      </c>
      <c r="E135" s="40">
        <v>9539</v>
      </c>
      <c r="F135" s="29">
        <v>0.18027715911902997</v>
      </c>
      <c r="G135" s="40">
        <v>29164</v>
      </c>
      <c r="H135" s="29">
        <v>0.22635717589672422</v>
      </c>
      <c r="I135" s="40">
        <v>38703</v>
      </c>
      <c r="J135" s="29">
        <v>0.21466905187835428</v>
      </c>
      <c r="K135" s="26">
        <v>330049</v>
      </c>
      <c r="L135" s="29">
        <v>-0.12915371585074331</v>
      </c>
      <c r="M135" s="26">
        <v>202547</v>
      </c>
      <c r="N135" s="29">
        <v>-5.586139066148943E-2</v>
      </c>
      <c r="O135" s="26">
        <v>532596</v>
      </c>
      <c r="P135" s="29">
        <v>-0.10266221195594483</v>
      </c>
      <c r="Q135" s="40">
        <v>1258303</v>
      </c>
      <c r="R135" s="29">
        <v>-1.872015147686823E-2</v>
      </c>
      <c r="S135" s="40">
        <v>1426285</v>
      </c>
      <c r="T135" s="29">
        <v>-3.7853506377163004E-2</v>
      </c>
      <c r="U135" s="40">
        <v>2684588</v>
      </c>
      <c r="V135" s="29">
        <v>-2.8979201050961301E-2</v>
      </c>
      <c r="W135" s="26">
        <v>1625132</v>
      </c>
      <c r="X135" s="29">
        <v>-4.6482686998894018E-2</v>
      </c>
      <c r="Y135" s="26">
        <v>1657996</v>
      </c>
      <c r="Z135" s="29">
        <v>-3.644714307050978E-2</v>
      </c>
      <c r="AA135" s="26">
        <v>3283128</v>
      </c>
      <c r="AB135" s="29">
        <v>-4.1440953254623381E-2</v>
      </c>
    </row>
    <row r="136" spans="2:28" hidden="1" outlineLevel="1" x14ac:dyDescent="0.25">
      <c r="B136" s="43" t="s">
        <v>59</v>
      </c>
      <c r="C136" s="26">
        <v>36104</v>
      </c>
      <c r="D136" s="29">
        <v>-0.12496364517692682</v>
      </c>
      <c r="E136" s="40">
        <v>10241</v>
      </c>
      <c r="F136" s="29">
        <v>7.8454085930918183E-2</v>
      </c>
      <c r="G136" s="40">
        <v>32807</v>
      </c>
      <c r="H136" s="29">
        <v>8.2775009076207162E-2</v>
      </c>
      <c r="I136" s="40">
        <v>43048</v>
      </c>
      <c r="J136" s="29">
        <v>8.1743937680613055E-2</v>
      </c>
      <c r="K136" s="26">
        <v>417747</v>
      </c>
      <c r="L136" s="29">
        <v>-5.6906586236945556E-2</v>
      </c>
      <c r="M136" s="26">
        <v>266531</v>
      </c>
      <c r="N136" s="29">
        <v>-1.9933664764370196E-2</v>
      </c>
      <c r="O136" s="26">
        <v>684278</v>
      </c>
      <c r="P136" s="29">
        <v>-4.2841996010664296E-2</v>
      </c>
      <c r="Q136" s="40">
        <v>1271312</v>
      </c>
      <c r="R136" s="29">
        <v>1.8313805961915897E-3</v>
      </c>
      <c r="S136" s="40">
        <v>1582181</v>
      </c>
      <c r="T136" s="29">
        <v>5.4680459046816621E-2</v>
      </c>
      <c r="U136" s="40">
        <v>2853493</v>
      </c>
      <c r="V136" s="29">
        <v>3.0461804025798678E-2</v>
      </c>
      <c r="W136" s="26">
        <v>1735404</v>
      </c>
      <c r="X136" s="29">
        <v>-1.5484217943175782E-2</v>
      </c>
      <c r="Y136" s="26">
        <v>1881519</v>
      </c>
      <c r="Z136" s="29">
        <v>4.3894733863625301E-2</v>
      </c>
      <c r="AA136" s="26">
        <v>3616923</v>
      </c>
      <c r="AB136" s="29">
        <v>1.4535913568788139E-2</v>
      </c>
    </row>
    <row r="137" spans="2:28" hidden="1" outlineLevel="1" x14ac:dyDescent="0.25">
      <c r="B137" s="43" t="s">
        <v>60</v>
      </c>
      <c r="C137" s="26">
        <v>35198</v>
      </c>
      <c r="D137" s="29">
        <v>-5.2390695670902487E-2</v>
      </c>
      <c r="E137" s="40">
        <v>9877</v>
      </c>
      <c r="F137" s="29">
        <v>0.11340322398827651</v>
      </c>
      <c r="G137" s="40">
        <v>32681</v>
      </c>
      <c r="H137" s="29">
        <v>0.16252845759817869</v>
      </c>
      <c r="I137" s="40">
        <v>42558</v>
      </c>
      <c r="J137" s="29">
        <v>0.15074493686288304</v>
      </c>
      <c r="K137" s="26">
        <v>409900</v>
      </c>
      <c r="L137" s="29">
        <v>-2.2590813927425124E-2</v>
      </c>
      <c r="M137" s="26">
        <v>279453</v>
      </c>
      <c r="N137" s="29">
        <v>7.4005465089912681E-2</v>
      </c>
      <c r="O137" s="26">
        <v>689353</v>
      </c>
      <c r="P137" s="29">
        <v>1.4394375274989768E-2</v>
      </c>
      <c r="Q137" s="40">
        <v>1343208</v>
      </c>
      <c r="R137" s="29">
        <v>0.11823108750489109</v>
      </c>
      <c r="S137" s="40">
        <v>1557440</v>
      </c>
      <c r="T137" s="29">
        <v>9.098576375097811E-2</v>
      </c>
      <c r="U137" s="40">
        <v>2900648</v>
      </c>
      <c r="V137" s="29">
        <v>0.10343536815885002</v>
      </c>
      <c r="W137" s="26">
        <v>1798183</v>
      </c>
      <c r="X137" s="29">
        <v>7.8966553640721582E-2</v>
      </c>
      <c r="Y137" s="26">
        <v>1869574</v>
      </c>
      <c r="Z137" s="29">
        <v>8.9582961799958172E-2</v>
      </c>
      <c r="AA137" s="26">
        <v>3667757</v>
      </c>
      <c r="AB137" s="29">
        <v>8.4352099563599126E-2</v>
      </c>
    </row>
    <row r="138" spans="2:28" hidden="1" outlineLevel="1" x14ac:dyDescent="0.25">
      <c r="B138" s="43" t="s">
        <v>61</v>
      </c>
      <c r="C138" s="26">
        <v>29656</v>
      </c>
      <c r="D138" s="29">
        <v>-0.16997397072406173</v>
      </c>
      <c r="E138" s="40">
        <v>10748</v>
      </c>
      <c r="F138" s="29">
        <v>0.24067874870137373</v>
      </c>
      <c r="G138" s="40">
        <v>30716</v>
      </c>
      <c r="H138" s="29">
        <v>8.1396875410266745E-3</v>
      </c>
      <c r="I138" s="40">
        <v>41464</v>
      </c>
      <c r="J138" s="29">
        <v>5.9620249929723146E-2</v>
      </c>
      <c r="K138" s="26">
        <v>408978</v>
      </c>
      <c r="L138" s="29">
        <v>-3.5529331861787972E-2</v>
      </c>
      <c r="M138" s="26">
        <v>277169</v>
      </c>
      <c r="N138" s="29">
        <v>-2.4845987946423898E-2</v>
      </c>
      <c r="O138" s="26">
        <v>686147</v>
      </c>
      <c r="P138" s="29">
        <v>-3.1242102290776841E-2</v>
      </c>
      <c r="Q138" s="40">
        <v>1361308</v>
      </c>
      <c r="R138" s="29">
        <v>6.3864306323597964E-2</v>
      </c>
      <c r="S138" s="40">
        <v>1536827</v>
      </c>
      <c r="T138" s="29">
        <v>5.1928833144758935E-2</v>
      </c>
      <c r="U138" s="40">
        <v>2898135</v>
      </c>
      <c r="V138" s="29">
        <v>5.750161737666426E-2</v>
      </c>
      <c r="W138" s="26">
        <v>1810690</v>
      </c>
      <c r="X138" s="29">
        <v>3.5849622201983511E-2</v>
      </c>
      <c r="Y138" s="26">
        <v>1844712</v>
      </c>
      <c r="Z138" s="29">
        <v>3.8888075419843959E-2</v>
      </c>
      <c r="AA138" s="26">
        <v>3655402</v>
      </c>
      <c r="AB138" s="29">
        <v>3.7380763995863431E-2</v>
      </c>
    </row>
    <row r="139" spans="2:28" collapsed="1" x14ac:dyDescent="0.25">
      <c r="B139" s="145">
        <v>2004</v>
      </c>
      <c r="C139" s="40">
        <v>387886</v>
      </c>
      <c r="D139" s="41">
        <v>-1.3216105586380422E-2</v>
      </c>
      <c r="E139" s="40">
        <v>112701</v>
      </c>
      <c r="F139" s="41">
        <v>8.1303309123355705E-2</v>
      </c>
      <c r="G139" s="40">
        <v>304358</v>
      </c>
      <c r="H139" s="41">
        <v>-1.9477841780389471E-2</v>
      </c>
      <c r="I139" s="40">
        <v>417059</v>
      </c>
      <c r="J139" s="41">
        <v>5.8558091411400337E-3</v>
      </c>
      <c r="K139" s="40">
        <v>4833631</v>
      </c>
      <c r="L139" s="41">
        <v>-4.7501085781893049E-2</v>
      </c>
      <c r="M139" s="40">
        <v>2829406</v>
      </c>
      <c r="N139" s="41">
        <v>-5.4239867044337031E-2</v>
      </c>
      <c r="O139" s="40">
        <v>7663037</v>
      </c>
      <c r="P139" s="41">
        <v>-5.0000384312226198E-2</v>
      </c>
      <c r="Q139" s="40">
        <v>15897277</v>
      </c>
      <c r="R139" s="41">
        <v>5.4543149711672401E-2</v>
      </c>
      <c r="S139" s="40">
        <v>17389622</v>
      </c>
      <c r="T139" s="41">
        <v>-4.9304916900664519E-2</v>
      </c>
      <c r="U139" s="40">
        <v>33286899</v>
      </c>
      <c r="V139" s="41">
        <v>-2.3862243466272748E-3</v>
      </c>
      <c r="W139" s="40">
        <v>21231495</v>
      </c>
      <c r="X139" s="41">
        <v>2.8307510974097116E-2</v>
      </c>
      <c r="Y139" s="40">
        <v>20523386</v>
      </c>
      <c r="Z139" s="41">
        <v>-4.9559868775690519E-2</v>
      </c>
      <c r="AA139" s="40">
        <v>41754881</v>
      </c>
      <c r="AB139" s="41">
        <v>-1.1498608601314686E-2</v>
      </c>
    </row>
    <row r="140" spans="2:28" hidden="1" outlineLevel="1" x14ac:dyDescent="0.25">
      <c r="B140" s="43" t="s">
        <v>49</v>
      </c>
      <c r="C140" s="26">
        <v>28295</v>
      </c>
      <c r="D140" s="29">
        <v>-0.24978788842931376</v>
      </c>
      <c r="E140" s="40">
        <v>10418</v>
      </c>
      <c r="F140" s="29">
        <v>0.28506229184655241</v>
      </c>
      <c r="G140" s="40">
        <v>29404</v>
      </c>
      <c r="H140" s="29">
        <v>5.2322668384510829E-2</v>
      </c>
      <c r="I140" s="40">
        <v>39822</v>
      </c>
      <c r="J140" s="29">
        <v>0.10466309745069213</v>
      </c>
      <c r="K140" s="26">
        <v>378243</v>
      </c>
      <c r="L140" s="29">
        <v>-3.4032316143514985E-2</v>
      </c>
      <c r="M140" s="26">
        <v>269621</v>
      </c>
      <c r="N140" s="29">
        <v>-8.8775015071534957E-3</v>
      </c>
      <c r="O140" s="26">
        <v>647864</v>
      </c>
      <c r="P140" s="29">
        <v>-2.3720436102802167E-2</v>
      </c>
      <c r="Q140" s="40">
        <v>1145726</v>
      </c>
      <c r="R140" s="29">
        <v>-5.8604053866444517E-3</v>
      </c>
      <c r="S140" s="40">
        <v>1507690</v>
      </c>
      <c r="T140" s="29">
        <v>6.2751620516214857E-3</v>
      </c>
      <c r="U140" s="40">
        <v>2653416</v>
      </c>
      <c r="V140" s="29">
        <v>9.9895577432662641E-4</v>
      </c>
      <c r="W140" s="26">
        <v>1562682</v>
      </c>
      <c r="X140" s="29">
        <v>-1.7102005696056022E-2</v>
      </c>
      <c r="Y140" s="26">
        <v>1806715</v>
      </c>
      <c r="Z140" s="29">
        <v>4.6984150286999427E-3</v>
      </c>
      <c r="AA140" s="26">
        <v>3369397</v>
      </c>
      <c r="AB140" s="29">
        <v>-5.5313567511122708E-3</v>
      </c>
    </row>
    <row r="141" spans="2:28" hidden="1" outlineLevel="1" x14ac:dyDescent="0.25">
      <c r="B141" s="43" t="s">
        <v>50</v>
      </c>
      <c r="C141" s="26">
        <v>35278</v>
      </c>
      <c r="D141" s="29">
        <v>-9.940774022260801E-2</v>
      </c>
      <c r="E141" s="40">
        <v>10026</v>
      </c>
      <c r="F141" s="29">
        <v>0.22193784277879347</v>
      </c>
      <c r="G141" s="40">
        <v>33560</v>
      </c>
      <c r="H141" s="29">
        <v>-1.1607488318104986E-3</v>
      </c>
      <c r="I141" s="40">
        <v>43586</v>
      </c>
      <c r="J141" s="29">
        <v>4.2627499760788501E-2</v>
      </c>
      <c r="K141" s="26">
        <v>392501</v>
      </c>
      <c r="L141" s="29">
        <v>-0.10978530571142153</v>
      </c>
      <c r="M141" s="26">
        <v>271365</v>
      </c>
      <c r="N141" s="29">
        <v>-8.7919874932425035E-3</v>
      </c>
      <c r="O141" s="26">
        <v>663866</v>
      </c>
      <c r="P141" s="29">
        <v>-7.1097753113989803E-2</v>
      </c>
      <c r="Q141" s="40">
        <v>1159190</v>
      </c>
      <c r="R141" s="29">
        <v>-3.544712470564737E-2</v>
      </c>
      <c r="S141" s="40">
        <v>1456300</v>
      </c>
      <c r="T141" s="29">
        <v>-3.9916985749396061E-2</v>
      </c>
      <c r="U141" s="40">
        <v>2615490</v>
      </c>
      <c r="V141" s="29">
        <v>-3.794105724999064E-2</v>
      </c>
      <c r="W141" s="26">
        <v>1596995</v>
      </c>
      <c r="X141" s="29">
        <v>-5.5073360736488941E-2</v>
      </c>
      <c r="Y141" s="26">
        <v>1761225</v>
      </c>
      <c r="Z141" s="29">
        <v>-3.4532038094110429E-2</v>
      </c>
      <c r="AA141" s="26">
        <v>3358220</v>
      </c>
      <c r="AB141" s="29">
        <v>-4.4410652273630058E-2</v>
      </c>
    </row>
    <row r="142" spans="2:28" hidden="1" outlineLevel="1" x14ac:dyDescent="0.25">
      <c r="B142" s="43" t="s">
        <v>51</v>
      </c>
      <c r="C142" s="26">
        <v>34666</v>
      </c>
      <c r="D142" s="29">
        <v>-8.2545983856027516E-2</v>
      </c>
      <c r="E142" s="40">
        <v>10346</v>
      </c>
      <c r="F142" s="29">
        <v>0.45882684715172029</v>
      </c>
      <c r="G142" s="40">
        <v>26910</v>
      </c>
      <c r="H142" s="29">
        <v>-7.652711050102956E-2</v>
      </c>
      <c r="I142" s="40">
        <v>37256</v>
      </c>
      <c r="J142" s="29">
        <v>2.8262309560609378E-2</v>
      </c>
      <c r="K142" s="26">
        <v>411291</v>
      </c>
      <c r="L142" s="29">
        <v>6.0063868119292652E-2</v>
      </c>
      <c r="M142" s="26">
        <v>241529</v>
      </c>
      <c r="N142" s="29">
        <v>8.4977449553483186E-2</v>
      </c>
      <c r="O142" s="26">
        <v>652820</v>
      </c>
      <c r="P142" s="29">
        <v>6.9146854154690685E-2</v>
      </c>
      <c r="Q142" s="40">
        <v>1292751</v>
      </c>
      <c r="R142" s="29">
        <v>1.1092088107876874E-2</v>
      </c>
      <c r="S142" s="40">
        <v>1610674</v>
      </c>
      <c r="T142" s="29">
        <v>1.9344892466143015E-2</v>
      </c>
      <c r="U142" s="40">
        <v>2903425</v>
      </c>
      <c r="V142" s="29">
        <v>1.5653750197643923E-2</v>
      </c>
      <c r="W142" s="26">
        <v>1749054</v>
      </c>
      <c r="X142" s="29">
        <v>2.1982163485219752E-2</v>
      </c>
      <c r="Y142" s="26">
        <v>1879113</v>
      </c>
      <c r="Z142" s="29">
        <v>2.5795653486430981E-2</v>
      </c>
      <c r="AA142" s="26">
        <v>3628167</v>
      </c>
      <c r="AB142" s="29">
        <v>2.3953713100698382E-2</v>
      </c>
    </row>
    <row r="143" spans="2:28" hidden="1" outlineLevel="1" x14ac:dyDescent="0.25">
      <c r="B143" s="43" t="s">
        <v>52</v>
      </c>
      <c r="C143" s="26">
        <v>26611</v>
      </c>
      <c r="D143" s="29">
        <v>-0.18358643963798127</v>
      </c>
      <c r="E143" s="40">
        <v>8381</v>
      </c>
      <c r="F143" s="29">
        <v>0.31693903205531115</v>
      </c>
      <c r="G143" s="40">
        <v>23536</v>
      </c>
      <c r="H143" s="29">
        <v>-5.8296322970431746E-2</v>
      </c>
      <c r="I143" s="40">
        <v>31917</v>
      </c>
      <c r="J143" s="29">
        <v>1.7858851293172107E-2</v>
      </c>
      <c r="K143" s="26">
        <v>473117</v>
      </c>
      <c r="L143" s="29">
        <v>-1.0763907038984666E-2</v>
      </c>
      <c r="M143" s="26">
        <v>238999</v>
      </c>
      <c r="N143" s="29">
        <v>-4.7444629996452825E-2</v>
      </c>
      <c r="O143" s="26">
        <v>712116</v>
      </c>
      <c r="P143" s="29">
        <v>-2.3385557237838195E-2</v>
      </c>
      <c r="Q143" s="40">
        <v>1198063</v>
      </c>
      <c r="R143" s="29">
        <v>-1.5197870703430705E-2</v>
      </c>
      <c r="S143" s="40">
        <v>1432078</v>
      </c>
      <c r="T143" s="29">
        <v>-4.3690672151345034E-2</v>
      </c>
      <c r="U143" s="40">
        <v>2630141</v>
      </c>
      <c r="V143" s="29">
        <v>-3.0919026387434045E-2</v>
      </c>
      <c r="W143" s="26">
        <v>1706172</v>
      </c>
      <c r="X143" s="29">
        <v>-1.5921318555568886E-2</v>
      </c>
      <c r="Y143" s="26">
        <v>1694613</v>
      </c>
      <c r="Z143" s="29">
        <v>-4.4427628043516409E-2</v>
      </c>
      <c r="AA143" s="26">
        <v>3400785</v>
      </c>
      <c r="AB143" s="29">
        <v>-3.0335509157365048E-2</v>
      </c>
    </row>
    <row r="144" spans="2:28" hidden="1" outlineLevel="1" x14ac:dyDescent="0.25">
      <c r="B144" s="43" t="s">
        <v>53</v>
      </c>
      <c r="C144" s="26">
        <v>25789</v>
      </c>
      <c r="D144" s="29">
        <v>-0.281062696886064</v>
      </c>
      <c r="E144" s="40">
        <v>8090</v>
      </c>
      <c r="F144" s="29">
        <v>0.51498127340823974</v>
      </c>
      <c r="G144" s="40">
        <v>27896</v>
      </c>
      <c r="H144" s="29">
        <v>0.14817253868949631</v>
      </c>
      <c r="I144" s="40">
        <v>35986</v>
      </c>
      <c r="J144" s="29">
        <v>0.21426643271696588</v>
      </c>
      <c r="K144" s="26">
        <v>584051</v>
      </c>
      <c r="L144" s="29">
        <v>4.0569769099201736E-2</v>
      </c>
      <c r="M144" s="26">
        <v>337595</v>
      </c>
      <c r="N144" s="29">
        <v>-2.5154054506707935E-2</v>
      </c>
      <c r="O144" s="26">
        <v>921646</v>
      </c>
      <c r="P144" s="29">
        <v>1.5491644868915966E-2</v>
      </c>
      <c r="Q144" s="40">
        <v>1598974</v>
      </c>
      <c r="R144" s="29">
        <v>0.12422343653764489</v>
      </c>
      <c r="S144" s="40">
        <v>1908873</v>
      </c>
      <c r="T144" s="29">
        <v>2.3036191844106657E-2</v>
      </c>
      <c r="U144" s="40">
        <v>3507847</v>
      </c>
      <c r="V144" s="29">
        <v>6.6804392214299568E-2</v>
      </c>
      <c r="W144" s="26">
        <v>2216904</v>
      </c>
      <c r="X144" s="29">
        <v>9.4884735796379127E-2</v>
      </c>
      <c r="Y144" s="26">
        <v>2274364</v>
      </c>
      <c r="Z144" s="29">
        <v>1.6933662181666698E-2</v>
      </c>
      <c r="AA144" s="26">
        <v>4491268</v>
      </c>
      <c r="AB144" s="29">
        <v>5.397281330118342E-2</v>
      </c>
    </row>
    <row r="145" spans="2:28" hidden="1" outlineLevel="1" x14ac:dyDescent="0.25">
      <c r="B145" s="43" t="s">
        <v>54</v>
      </c>
      <c r="C145" s="26">
        <v>29954</v>
      </c>
      <c r="D145" s="29">
        <v>-4.9109552077711838E-2</v>
      </c>
      <c r="E145" s="40">
        <v>7845</v>
      </c>
      <c r="F145" s="29">
        <v>0.30099502487562191</v>
      </c>
      <c r="G145" s="40">
        <v>15586</v>
      </c>
      <c r="H145" s="29">
        <v>-0.3030140416778464</v>
      </c>
      <c r="I145" s="40">
        <v>23431</v>
      </c>
      <c r="J145" s="29">
        <v>-0.17473231896308816</v>
      </c>
      <c r="K145" s="26">
        <v>485974</v>
      </c>
      <c r="L145" s="29">
        <v>8.1208437436731451E-2</v>
      </c>
      <c r="M145" s="26">
        <v>250262</v>
      </c>
      <c r="N145" s="29">
        <v>-5.1772087630623687E-2</v>
      </c>
      <c r="O145" s="26">
        <v>736236</v>
      </c>
      <c r="P145" s="29">
        <v>3.2011539124669364E-2</v>
      </c>
      <c r="Q145" s="40">
        <v>1369241</v>
      </c>
      <c r="R145" s="29">
        <v>7.3913667518692217E-2</v>
      </c>
      <c r="S145" s="40">
        <v>1712995</v>
      </c>
      <c r="T145" s="29">
        <v>1.2450877075811162E-2</v>
      </c>
      <c r="U145" s="40">
        <v>3082236</v>
      </c>
      <c r="V145" s="29">
        <v>3.8863741308355682E-2</v>
      </c>
      <c r="W145" s="26">
        <v>1893014</v>
      </c>
      <c r="X145" s="29">
        <v>7.4352229420461269E-2</v>
      </c>
      <c r="Y145" s="26">
        <v>1978843</v>
      </c>
      <c r="Z145" s="29">
        <v>3.1644657790330655E-4</v>
      </c>
      <c r="AA145" s="26">
        <v>3871857</v>
      </c>
      <c r="AB145" s="29">
        <v>3.5194434982736222E-2</v>
      </c>
    </row>
    <row r="146" spans="2:28" hidden="1" outlineLevel="1" x14ac:dyDescent="0.25">
      <c r="B146" s="43" t="s">
        <v>55</v>
      </c>
      <c r="C146" s="26">
        <v>30600</v>
      </c>
      <c r="D146" s="29">
        <v>-9.1934239420737085E-2</v>
      </c>
      <c r="E146" s="40">
        <v>6866</v>
      </c>
      <c r="F146" s="29">
        <v>0.58861638130495142</v>
      </c>
      <c r="G146" s="40">
        <v>14827</v>
      </c>
      <c r="H146" s="29">
        <v>-0.33091155234657044</v>
      </c>
      <c r="I146" s="40">
        <v>21693</v>
      </c>
      <c r="J146" s="29">
        <v>-0.18083981572388796</v>
      </c>
      <c r="K146" s="26">
        <v>333368</v>
      </c>
      <c r="L146" s="29">
        <v>4.5417627044232356E-2</v>
      </c>
      <c r="M146" s="26">
        <v>191116</v>
      </c>
      <c r="N146" s="29">
        <v>8.9643011751787682E-3</v>
      </c>
      <c r="O146" s="26">
        <v>524484</v>
      </c>
      <c r="P146" s="29">
        <v>3.1833374975162476E-2</v>
      </c>
      <c r="Q146" s="40">
        <v>1127065</v>
      </c>
      <c r="R146" s="29">
        <v>1.6445262123138793E-2</v>
      </c>
      <c r="S146" s="40">
        <v>1392341</v>
      </c>
      <c r="T146" s="29">
        <v>2.229181045242945E-2</v>
      </c>
      <c r="U146" s="40">
        <v>2519406</v>
      </c>
      <c r="V146" s="29">
        <v>1.9668044082709724E-2</v>
      </c>
      <c r="W146" s="26">
        <v>1497899</v>
      </c>
      <c r="X146" s="29">
        <v>2.1943939388770817E-2</v>
      </c>
      <c r="Y146" s="26">
        <v>1598284</v>
      </c>
      <c r="Z146" s="29">
        <v>1.5713434140972149E-2</v>
      </c>
      <c r="AA146" s="26">
        <v>3096183</v>
      </c>
      <c r="AB146" s="29">
        <v>1.8718168995223605E-2</v>
      </c>
    </row>
    <row r="147" spans="2:28" hidden="1" outlineLevel="1" x14ac:dyDescent="0.25">
      <c r="B147" s="43" t="s">
        <v>56</v>
      </c>
      <c r="C147" s="26">
        <v>32788</v>
      </c>
      <c r="D147" s="29">
        <v>-6.7854113655639869E-3</v>
      </c>
      <c r="E147" s="40">
        <v>7143</v>
      </c>
      <c r="F147" s="29">
        <v>0.33764044943820215</v>
      </c>
      <c r="G147" s="40">
        <v>26025</v>
      </c>
      <c r="H147" s="29">
        <v>0.17685629013294735</v>
      </c>
      <c r="I147" s="40">
        <v>33168</v>
      </c>
      <c r="J147" s="29">
        <v>0.20812996284694396</v>
      </c>
      <c r="K147" s="26">
        <v>350769</v>
      </c>
      <c r="L147" s="29">
        <v>8.9612047676293161E-2</v>
      </c>
      <c r="M147" s="26">
        <v>160276</v>
      </c>
      <c r="N147" s="29">
        <v>3.039576207987249E-2</v>
      </c>
      <c r="O147" s="26">
        <v>511045</v>
      </c>
      <c r="P147" s="29">
        <v>7.0320795695636873E-2</v>
      </c>
      <c r="Q147" s="40">
        <v>1151953</v>
      </c>
      <c r="R147" s="29">
        <v>9.2683653278848643E-2</v>
      </c>
      <c r="S147" s="40">
        <v>1399466</v>
      </c>
      <c r="T147" s="29">
        <v>0.16679825947322291</v>
      </c>
      <c r="U147" s="40">
        <v>2551419</v>
      </c>
      <c r="V147" s="29">
        <v>0.1321279400652009</v>
      </c>
      <c r="W147" s="26">
        <v>1542653</v>
      </c>
      <c r="X147" s="29">
        <v>9.0587940035984138E-2</v>
      </c>
      <c r="Y147" s="26">
        <v>1585767</v>
      </c>
      <c r="Z147" s="29">
        <v>0.15155231872912678</v>
      </c>
      <c r="AA147" s="26">
        <v>3128420</v>
      </c>
      <c r="AB147" s="29">
        <v>0.1206612446553641</v>
      </c>
    </row>
    <row r="148" spans="2:28" collapsed="1" x14ac:dyDescent="0.25">
      <c r="B148" s="30" t="s">
        <v>73</v>
      </c>
      <c r="C148" s="31">
        <v>263773</v>
      </c>
      <c r="D148" s="32">
        <v>-3.3741904287430735E-2</v>
      </c>
      <c r="E148" s="31">
        <v>58516</v>
      </c>
      <c r="F148" s="32">
        <v>-7.001724815137722E-4</v>
      </c>
      <c r="G148" s="31">
        <v>203341</v>
      </c>
      <c r="H148" s="32">
        <v>-7.3173955650766898E-2</v>
      </c>
      <c r="I148" s="31">
        <v>261857</v>
      </c>
      <c r="J148" s="32">
        <v>-5.7905681556527755E-2</v>
      </c>
      <c r="K148" s="31">
        <v>2885832</v>
      </c>
      <c r="L148" s="32">
        <v>2.3624544157285543E-2</v>
      </c>
      <c r="M148" s="31">
        <v>1799331</v>
      </c>
      <c r="N148" s="32">
        <v>-4.5241091971100378E-2</v>
      </c>
      <c r="O148" s="31">
        <v>4685163</v>
      </c>
      <c r="P148" s="32">
        <v>-3.9665625031224394E-3</v>
      </c>
      <c r="Q148" s="31">
        <v>8664913</v>
      </c>
      <c r="R148" s="32">
        <v>-1.4015907445603104E-2</v>
      </c>
      <c r="S148" s="31">
        <v>10466308</v>
      </c>
      <c r="T148" s="32">
        <v>-4.3281158376368145E-2</v>
      </c>
      <c r="U148" s="31">
        <v>19131221</v>
      </c>
      <c r="V148" s="32">
        <v>-3.0244505225878071E-2</v>
      </c>
      <c r="W148" s="31">
        <v>11873034</v>
      </c>
      <c r="X148" s="32">
        <v>-5.5207553497603756E-3</v>
      </c>
      <c r="Y148" s="31">
        <v>12468980</v>
      </c>
      <c r="Z148" s="32">
        <v>-4.4067127156832253E-2</v>
      </c>
      <c r="AA148" s="31">
        <v>24342014</v>
      </c>
      <c r="AB148" s="32">
        <v>-2.564627850089074E-2</v>
      </c>
    </row>
    <row r="149" spans="2:28" hidden="1" outlineLevel="1" x14ac:dyDescent="0.25">
      <c r="B149" s="43" t="s">
        <v>58</v>
      </c>
      <c r="C149" s="26">
        <v>34967</v>
      </c>
      <c r="D149" s="29">
        <v>9.7520401757689834E-2</v>
      </c>
      <c r="E149" s="40">
        <v>8082</v>
      </c>
      <c r="F149" s="29">
        <v>-3.5560859188544125E-2</v>
      </c>
      <c r="G149" s="40">
        <v>23781</v>
      </c>
      <c r="H149" s="29">
        <v>-0.21385123966942143</v>
      </c>
      <c r="I149" s="40">
        <v>31863</v>
      </c>
      <c r="J149" s="29">
        <v>-0.1751747346621797</v>
      </c>
      <c r="K149" s="26">
        <v>378998</v>
      </c>
      <c r="L149" s="29">
        <v>7.709359395914972E-2</v>
      </c>
      <c r="M149" s="26">
        <v>214531</v>
      </c>
      <c r="N149" s="29">
        <v>-2.259773749265348E-2</v>
      </c>
      <c r="O149" s="26">
        <v>593529</v>
      </c>
      <c r="P149" s="29">
        <v>3.8796769823684407E-2</v>
      </c>
      <c r="Q149" s="40">
        <v>1282308</v>
      </c>
      <c r="R149" s="29">
        <v>0.10983037175580246</v>
      </c>
      <c r="S149" s="40">
        <v>1482399</v>
      </c>
      <c r="T149" s="29">
        <v>4.7458582820932849E-2</v>
      </c>
      <c r="U149" s="40">
        <v>2764707</v>
      </c>
      <c r="V149" s="29">
        <v>7.5492396260390837E-2</v>
      </c>
      <c r="W149" s="26">
        <v>1704355</v>
      </c>
      <c r="X149" s="29">
        <v>0.10134602460711339</v>
      </c>
      <c r="Y149" s="26">
        <v>1720711</v>
      </c>
      <c r="Z149" s="29">
        <v>3.3475577711377102E-2</v>
      </c>
      <c r="AA149" s="26">
        <v>3425066</v>
      </c>
      <c r="AB149" s="29">
        <v>6.6170064077920809E-2</v>
      </c>
    </row>
    <row r="150" spans="2:28" hidden="1" outlineLevel="1" x14ac:dyDescent="0.25">
      <c r="B150" s="43" t="s">
        <v>59</v>
      </c>
      <c r="C150" s="26">
        <v>41260</v>
      </c>
      <c r="D150" s="29">
        <v>9.3791421451672852E-2</v>
      </c>
      <c r="E150" s="40">
        <v>9496</v>
      </c>
      <c r="F150" s="29">
        <v>0.14423424508976979</v>
      </c>
      <c r="G150" s="40">
        <v>30299</v>
      </c>
      <c r="H150" s="29">
        <v>-0.23883334170728032</v>
      </c>
      <c r="I150" s="40">
        <v>39795</v>
      </c>
      <c r="J150" s="29">
        <v>-0.17274711568444023</v>
      </c>
      <c r="K150" s="26">
        <v>442954</v>
      </c>
      <c r="L150" s="29">
        <v>-3.6329579052024052E-2</v>
      </c>
      <c r="M150" s="26">
        <v>271952</v>
      </c>
      <c r="N150" s="29">
        <v>-8.8965491827717069E-2</v>
      </c>
      <c r="O150" s="26">
        <v>714906</v>
      </c>
      <c r="P150" s="29">
        <v>-5.7053769511001606E-2</v>
      </c>
      <c r="Q150" s="40">
        <v>1268988</v>
      </c>
      <c r="R150" s="29">
        <v>-5.537532995180805E-2</v>
      </c>
      <c r="S150" s="40">
        <v>1500152</v>
      </c>
      <c r="T150" s="29">
        <v>-0.15783351606494356</v>
      </c>
      <c r="U150" s="40">
        <v>2769140</v>
      </c>
      <c r="V150" s="29">
        <v>-0.11378416790972767</v>
      </c>
      <c r="W150" s="26">
        <v>1762698</v>
      </c>
      <c r="X150" s="29">
        <v>-4.6701769339099197E-2</v>
      </c>
      <c r="Y150" s="26">
        <v>1802403</v>
      </c>
      <c r="Z150" s="29">
        <v>-0.14965588106524952</v>
      </c>
      <c r="AA150" s="26">
        <v>3565101</v>
      </c>
      <c r="AB150" s="29">
        <v>-0.1016882742522176</v>
      </c>
    </row>
    <row r="151" spans="2:28" hidden="1" outlineLevel="1" x14ac:dyDescent="0.25">
      <c r="B151" s="43" t="s">
        <v>60</v>
      </c>
      <c r="C151" s="26">
        <v>37144</v>
      </c>
      <c r="D151" s="29">
        <v>-5.8906990296181849E-2</v>
      </c>
      <c r="E151" s="40">
        <v>8871</v>
      </c>
      <c r="F151" s="29">
        <v>-1.4333333333333309E-2</v>
      </c>
      <c r="G151" s="40">
        <v>28112</v>
      </c>
      <c r="H151" s="29">
        <v>-0.14871453229567266</v>
      </c>
      <c r="I151" s="40">
        <v>36983</v>
      </c>
      <c r="J151" s="29">
        <v>-0.11993432168098417</v>
      </c>
      <c r="K151" s="26">
        <v>419374</v>
      </c>
      <c r="L151" s="29">
        <v>-3.1403950841973227E-2</v>
      </c>
      <c r="M151" s="26">
        <v>260197</v>
      </c>
      <c r="N151" s="29">
        <v>-0.11131262210199877</v>
      </c>
      <c r="O151" s="26">
        <v>679571</v>
      </c>
      <c r="P151" s="29">
        <v>-6.3640960704586469E-2</v>
      </c>
      <c r="Q151" s="40">
        <v>1201190</v>
      </c>
      <c r="R151" s="29">
        <v>-3.8160029339085799E-2</v>
      </c>
      <c r="S151" s="40">
        <v>1427553</v>
      </c>
      <c r="T151" s="29">
        <v>-8.8363220924655983E-2</v>
      </c>
      <c r="U151" s="40">
        <v>2628743</v>
      </c>
      <c r="V151" s="29">
        <v>-6.6089259900190767E-2</v>
      </c>
      <c r="W151" s="26">
        <v>1666579</v>
      </c>
      <c r="X151" s="29">
        <v>-3.681876868910694E-2</v>
      </c>
      <c r="Y151" s="26">
        <v>1715862</v>
      </c>
      <c r="Z151" s="29">
        <v>-9.2968673185553574E-2</v>
      </c>
      <c r="AA151" s="26">
        <v>3382441</v>
      </c>
      <c r="AB151" s="29">
        <v>-6.6145134482968104E-2</v>
      </c>
    </row>
    <row r="152" spans="2:28" hidden="1" outlineLevel="1" x14ac:dyDescent="0.25">
      <c r="B152" s="43" t="s">
        <v>61</v>
      </c>
      <c r="C152" s="26">
        <v>35729</v>
      </c>
      <c r="D152" s="29">
        <v>-4.7048782439388703E-2</v>
      </c>
      <c r="E152" s="40">
        <v>8663</v>
      </c>
      <c r="F152" s="29">
        <v>1.2387518990300439E-2</v>
      </c>
      <c r="G152" s="40">
        <v>30468</v>
      </c>
      <c r="H152" s="29">
        <v>6.654531452375112E-2</v>
      </c>
      <c r="I152" s="40">
        <v>39131</v>
      </c>
      <c r="J152" s="29">
        <v>5.4062062277771883E-2</v>
      </c>
      <c r="K152" s="26">
        <v>424044</v>
      </c>
      <c r="L152" s="29">
        <v>0.11493702837009967</v>
      </c>
      <c r="M152" s="26">
        <v>284231</v>
      </c>
      <c r="N152" s="29">
        <v>1.6668395505971656E-2</v>
      </c>
      <c r="O152" s="26">
        <v>708275</v>
      </c>
      <c r="P152" s="29">
        <v>7.3304935134209437E-2</v>
      </c>
      <c r="Q152" s="40">
        <v>1279588</v>
      </c>
      <c r="R152" s="29">
        <v>-1.0866680197972878E-3</v>
      </c>
      <c r="S152" s="40">
        <v>1460961</v>
      </c>
      <c r="T152" s="29">
        <v>-0.11578662593083944</v>
      </c>
      <c r="U152" s="40">
        <v>2740549</v>
      </c>
      <c r="V152" s="29">
        <v>-6.5696026117087802E-2</v>
      </c>
      <c r="W152" s="26">
        <v>1748024</v>
      </c>
      <c r="X152" s="29">
        <v>2.3816886889701072E-2</v>
      </c>
      <c r="Y152" s="26">
        <v>1775660</v>
      </c>
      <c r="Z152" s="29">
        <v>-9.4240490509638342E-2</v>
      </c>
      <c r="AA152" s="26">
        <v>3523684</v>
      </c>
      <c r="AB152" s="29">
        <v>-3.9284360796887463E-2</v>
      </c>
    </row>
    <row r="153" spans="2:28" collapsed="1" x14ac:dyDescent="0.25">
      <c r="B153" s="145">
        <v>2003</v>
      </c>
      <c r="C153" s="40">
        <v>393081</v>
      </c>
      <c r="D153" s="41">
        <v>-8.1358934689432449E-2</v>
      </c>
      <c r="E153" s="40">
        <v>104227</v>
      </c>
      <c r="F153" s="41">
        <v>0.22568088809445408</v>
      </c>
      <c r="G153" s="40">
        <v>310404</v>
      </c>
      <c r="H153" s="41">
        <v>-8.232915104714833E-2</v>
      </c>
      <c r="I153" s="40">
        <v>414631</v>
      </c>
      <c r="J153" s="41">
        <v>-2.0451796412844225E-2</v>
      </c>
      <c r="K153" s="40">
        <v>5074684</v>
      </c>
      <c r="L153" s="41">
        <v>2.0014226818255931E-2</v>
      </c>
      <c r="M153" s="40">
        <v>2991674</v>
      </c>
      <c r="N153" s="41">
        <v>-2.3885437602777282E-2</v>
      </c>
      <c r="O153" s="40">
        <v>8066358</v>
      </c>
      <c r="P153" s="41">
        <v>3.2794812830014841E-3</v>
      </c>
      <c r="Q153" s="40">
        <v>15075037</v>
      </c>
      <c r="R153" s="41">
        <v>2.2842961795840555E-2</v>
      </c>
      <c r="S153" s="40">
        <v>18291482</v>
      </c>
      <c r="T153" s="41">
        <v>-1.7995795708994677E-2</v>
      </c>
      <c r="U153" s="40">
        <v>33366519</v>
      </c>
      <c r="V153" s="41">
        <v>4.39381888588386E-5</v>
      </c>
      <c r="W153" s="40">
        <v>20647029</v>
      </c>
      <c r="X153" s="41">
        <v>2.0795534155591655E-2</v>
      </c>
      <c r="Y153" s="40">
        <v>21593560</v>
      </c>
      <c r="Z153" s="41">
        <v>-1.9802979743453131E-2</v>
      </c>
      <c r="AA153" s="40">
        <v>42240589</v>
      </c>
      <c r="AB153" s="41">
        <v>-3.7005197766593056E-4</v>
      </c>
    </row>
    <row r="154" spans="2:28" hidden="1" outlineLevel="1" x14ac:dyDescent="0.25">
      <c r="B154" s="43" t="s">
        <v>49</v>
      </c>
      <c r="C154" s="26">
        <v>37716</v>
      </c>
      <c r="D154" s="29">
        <v>-3.9082802547770745E-2</v>
      </c>
      <c r="E154" s="40">
        <v>8107</v>
      </c>
      <c r="F154" s="29">
        <v>5.4774915430653159E-2</v>
      </c>
      <c r="G154" s="40">
        <v>27942</v>
      </c>
      <c r="H154" s="29">
        <v>2.6336088154270021E-2</v>
      </c>
      <c r="I154" s="40">
        <v>36049</v>
      </c>
      <c r="J154" s="29">
        <v>3.2597175675288526E-2</v>
      </c>
      <c r="K154" s="26">
        <v>391569</v>
      </c>
      <c r="L154" s="29">
        <v>8.4774827685556664E-2</v>
      </c>
      <c r="M154" s="26">
        <v>272036</v>
      </c>
      <c r="N154" s="29">
        <v>4.3022832275751099E-2</v>
      </c>
      <c r="O154" s="26">
        <v>663605</v>
      </c>
      <c r="P154" s="29">
        <v>6.7261407918839833E-2</v>
      </c>
      <c r="Q154" s="40">
        <v>1152480</v>
      </c>
      <c r="R154" s="29">
        <v>-1.9771613454155124E-2</v>
      </c>
      <c r="S154" s="40">
        <v>1498288</v>
      </c>
      <c r="T154" s="29">
        <v>3.3779033222914645E-2</v>
      </c>
      <c r="U154" s="40">
        <v>2650768</v>
      </c>
      <c r="V154" s="29">
        <v>9.7944539870944425E-3</v>
      </c>
      <c r="W154" s="26">
        <v>1589872</v>
      </c>
      <c r="X154" s="29">
        <v>3.9415772623656586E-3</v>
      </c>
      <c r="Y154" s="26">
        <v>1798266</v>
      </c>
      <c r="Z154" s="29">
        <v>3.5050084294028228E-2</v>
      </c>
      <c r="AA154" s="26">
        <v>3388138</v>
      </c>
      <c r="AB154" s="29">
        <v>2.0215892738364216E-2</v>
      </c>
    </row>
    <row r="155" spans="2:28" hidden="1" outlineLevel="1" x14ac:dyDescent="0.25">
      <c r="B155" s="43" t="s">
        <v>50</v>
      </c>
      <c r="C155" s="26">
        <v>39172</v>
      </c>
      <c r="D155" s="29">
        <v>-8.9404435352643086E-2</v>
      </c>
      <c r="E155" s="40">
        <v>8205</v>
      </c>
      <c r="F155" s="29">
        <v>-3.8664323374341003E-2</v>
      </c>
      <c r="G155" s="40">
        <v>33599</v>
      </c>
      <c r="H155" s="29">
        <v>2.2178278065104973E-2</v>
      </c>
      <c r="I155" s="40">
        <v>41804</v>
      </c>
      <c r="J155" s="29">
        <v>9.6365173288250894E-3</v>
      </c>
      <c r="K155" s="26">
        <v>440906</v>
      </c>
      <c r="L155" s="29">
        <v>8.2607553350046548E-2</v>
      </c>
      <c r="M155" s="26">
        <v>273772</v>
      </c>
      <c r="N155" s="29">
        <v>-2.983784090264785E-2</v>
      </c>
      <c r="O155" s="26">
        <v>714678</v>
      </c>
      <c r="P155" s="29">
        <v>3.6583968496856301E-2</v>
      </c>
      <c r="Q155" s="40">
        <v>1201790</v>
      </c>
      <c r="R155" s="29">
        <v>-5.6949931926881248E-2</v>
      </c>
      <c r="S155" s="40">
        <v>1516848</v>
      </c>
      <c r="T155" s="29">
        <v>1.7387874901738876E-2</v>
      </c>
      <c r="U155" s="40">
        <v>2718638</v>
      </c>
      <c r="V155" s="29">
        <v>-1.6870207779367763E-2</v>
      </c>
      <c r="W155" s="26">
        <v>1690073</v>
      </c>
      <c r="X155" s="29">
        <v>-2.49228193398493E-2</v>
      </c>
      <c r="Y155" s="26">
        <v>1824219</v>
      </c>
      <c r="Z155" s="29">
        <v>1.0095870067652779E-2</v>
      </c>
      <c r="AA155" s="26">
        <v>3514292</v>
      </c>
      <c r="AB155" s="29">
        <v>-7.0537403754517003E-3</v>
      </c>
    </row>
    <row r="156" spans="2:28" hidden="1" outlineLevel="1" x14ac:dyDescent="0.25">
      <c r="B156" s="43" t="s">
        <v>51</v>
      </c>
      <c r="C156" s="26">
        <v>37785</v>
      </c>
      <c r="D156" s="29">
        <v>-0.14459386036403155</v>
      </c>
      <c r="E156" s="40">
        <v>7092</v>
      </c>
      <c r="F156" s="29">
        <v>-0.12444444444444447</v>
      </c>
      <c r="G156" s="40">
        <v>29140</v>
      </c>
      <c r="H156" s="29">
        <v>5.3735445143559657E-2</v>
      </c>
      <c r="I156" s="40">
        <v>36232</v>
      </c>
      <c r="J156" s="29">
        <v>1.3369133523521759E-2</v>
      </c>
      <c r="K156" s="26">
        <v>387987</v>
      </c>
      <c r="L156" s="29">
        <v>-8.9602109941267938E-2</v>
      </c>
      <c r="M156" s="26">
        <v>222612</v>
      </c>
      <c r="N156" s="29">
        <v>-0.11389744692030279</v>
      </c>
      <c r="O156" s="26">
        <v>610599</v>
      </c>
      <c r="P156" s="29">
        <v>-9.8612486879962935E-2</v>
      </c>
      <c r="Q156" s="40">
        <v>1278569</v>
      </c>
      <c r="R156" s="29">
        <v>-2.3532475625905991E-2</v>
      </c>
      <c r="S156" s="40">
        <v>1580107</v>
      </c>
      <c r="T156" s="29">
        <v>-2.9675481603472775E-3</v>
      </c>
      <c r="U156" s="40">
        <v>2858676</v>
      </c>
      <c r="V156" s="29">
        <v>-1.2271473350765949E-2</v>
      </c>
      <c r="W156" s="26">
        <v>1711433</v>
      </c>
      <c r="X156" s="29">
        <v>-4.2730085181619915E-2</v>
      </c>
      <c r="Y156" s="26">
        <v>1831859</v>
      </c>
      <c r="Z156" s="29">
        <v>-1.7079557222499431E-2</v>
      </c>
      <c r="AA156" s="26">
        <v>3543292</v>
      </c>
      <c r="AB156" s="29">
        <v>-2.9638366739084043E-2</v>
      </c>
    </row>
    <row r="157" spans="2:28" hidden="1" outlineLevel="1" x14ac:dyDescent="0.25">
      <c r="B157" s="43" t="s">
        <v>52</v>
      </c>
      <c r="C157" s="26">
        <v>32595</v>
      </c>
      <c r="D157" s="29">
        <v>-8.7588176016123565E-2</v>
      </c>
      <c r="E157" s="40">
        <v>6364</v>
      </c>
      <c r="F157" s="29">
        <v>-0.24453941120607792</v>
      </c>
      <c r="G157" s="40">
        <v>24993</v>
      </c>
      <c r="H157" s="29">
        <v>-7.7272391641438398E-2</v>
      </c>
      <c r="I157" s="40">
        <v>31357</v>
      </c>
      <c r="J157" s="29">
        <v>-0.11695297099408619</v>
      </c>
      <c r="K157" s="26">
        <v>478265</v>
      </c>
      <c r="L157" s="29">
        <v>6.1553759658005136E-2</v>
      </c>
      <c r="M157" s="26">
        <v>250903</v>
      </c>
      <c r="N157" s="29">
        <v>-6.523529039204512E-2</v>
      </c>
      <c r="O157" s="26">
        <v>729168</v>
      </c>
      <c r="P157" s="29">
        <v>1.4218035846920385E-2</v>
      </c>
      <c r="Q157" s="40">
        <v>1216552</v>
      </c>
      <c r="R157" s="29">
        <v>-1.5472565108350045E-2</v>
      </c>
      <c r="S157" s="40">
        <v>1497505</v>
      </c>
      <c r="T157" s="29">
        <v>-2.1011411144415848E-2</v>
      </c>
      <c r="U157" s="40">
        <v>2714057</v>
      </c>
      <c r="V157" s="29">
        <v>-1.8536398733453918E-2</v>
      </c>
      <c r="W157" s="26">
        <v>1733776</v>
      </c>
      <c r="X157" s="29">
        <v>1.9787881309698552E-3</v>
      </c>
      <c r="Y157" s="26">
        <v>1773401</v>
      </c>
      <c r="Z157" s="29">
        <v>-2.8350091828370783E-2</v>
      </c>
      <c r="AA157" s="26">
        <v>3507177</v>
      </c>
      <c r="AB157" s="29">
        <v>-1.3589946381601936E-2</v>
      </c>
    </row>
    <row r="158" spans="2:28" hidden="1" outlineLevel="1" x14ac:dyDescent="0.25">
      <c r="B158" s="43" t="s">
        <v>53</v>
      </c>
      <c r="C158" s="26">
        <v>35871</v>
      </c>
      <c r="D158" s="29">
        <v>6.4105606644912383E-2</v>
      </c>
      <c r="E158" s="40">
        <v>5340</v>
      </c>
      <c r="F158" s="29">
        <v>-0.12026359143327847</v>
      </c>
      <c r="G158" s="40">
        <v>24296</v>
      </c>
      <c r="H158" s="29">
        <v>-7.630308329848301E-2</v>
      </c>
      <c r="I158" s="40">
        <v>29636</v>
      </c>
      <c r="J158" s="29">
        <v>-8.4545763444845989E-2</v>
      </c>
      <c r="K158" s="26">
        <v>561280</v>
      </c>
      <c r="L158" s="29">
        <v>9.5251011284628984E-2</v>
      </c>
      <c r="M158" s="26">
        <v>346306</v>
      </c>
      <c r="N158" s="29">
        <v>2.1223264496076588E-2</v>
      </c>
      <c r="O158" s="26">
        <v>907586</v>
      </c>
      <c r="P158" s="29">
        <v>6.5772168309111478E-2</v>
      </c>
      <c r="Q158" s="40">
        <v>1422292</v>
      </c>
      <c r="R158" s="29">
        <v>-4.8961728902752522E-2</v>
      </c>
      <c r="S158" s="40">
        <v>1865890</v>
      </c>
      <c r="T158" s="29">
        <v>-3.5559258711749586E-2</v>
      </c>
      <c r="U158" s="40">
        <v>3288182</v>
      </c>
      <c r="V158" s="29">
        <v>-4.1402530055818842E-2</v>
      </c>
      <c r="W158" s="26">
        <v>2024783</v>
      </c>
      <c r="X158" s="29">
        <v>-1.1221518906982308E-2</v>
      </c>
      <c r="Y158" s="26">
        <v>2236492</v>
      </c>
      <c r="Z158" s="29">
        <v>-2.7653604324685332E-2</v>
      </c>
      <c r="AA158" s="26">
        <v>4261275</v>
      </c>
      <c r="AB158" s="29">
        <v>-1.9914394667721602E-2</v>
      </c>
    </row>
    <row r="159" spans="2:28" hidden="1" outlineLevel="1" x14ac:dyDescent="0.25">
      <c r="B159" s="43" t="s">
        <v>54</v>
      </c>
      <c r="C159" s="26">
        <v>31501</v>
      </c>
      <c r="D159" s="29">
        <v>-0.11944428914854366</v>
      </c>
      <c r="E159" s="40">
        <v>6030</v>
      </c>
      <c r="F159" s="29">
        <v>-5.4428500742206287E-3</v>
      </c>
      <c r="G159" s="40">
        <v>22362</v>
      </c>
      <c r="H159" s="29">
        <v>0.44709765094156473</v>
      </c>
      <c r="I159" s="40">
        <v>28392</v>
      </c>
      <c r="J159" s="29">
        <v>0.31957612939208024</v>
      </c>
      <c r="K159" s="26">
        <v>449473</v>
      </c>
      <c r="L159" s="29">
        <v>0.13290434133849538</v>
      </c>
      <c r="M159" s="26">
        <v>263926</v>
      </c>
      <c r="N159" s="29">
        <v>-2.5812143112886154E-2</v>
      </c>
      <c r="O159" s="26">
        <v>713399</v>
      </c>
      <c r="P159" s="29">
        <v>6.8501624322450105E-2</v>
      </c>
      <c r="Q159" s="40">
        <v>1275001</v>
      </c>
      <c r="R159" s="29">
        <v>-6.1799063271485655E-2</v>
      </c>
      <c r="S159" s="40">
        <v>1691929</v>
      </c>
      <c r="T159" s="29">
        <v>-7.918272404636717E-2</v>
      </c>
      <c r="U159" s="40">
        <v>2966930</v>
      </c>
      <c r="V159" s="29">
        <v>-7.1791881256636381E-2</v>
      </c>
      <c r="W159" s="26">
        <v>1762005</v>
      </c>
      <c r="X159" s="29">
        <v>-1.9782861936641027E-2</v>
      </c>
      <c r="Y159" s="26">
        <v>1978217</v>
      </c>
      <c r="Z159" s="29">
        <v>-6.8545286664001615E-2</v>
      </c>
      <c r="AA159" s="26">
        <v>3740222</v>
      </c>
      <c r="AB159" s="29">
        <v>-4.6192404214967286E-2</v>
      </c>
    </row>
    <row r="160" spans="2:28" hidden="1" outlineLevel="1" x14ac:dyDescent="0.25">
      <c r="B160" s="43" t="s">
        <v>55</v>
      </c>
      <c r="C160" s="26">
        <v>33698</v>
      </c>
      <c r="D160" s="29">
        <v>-4.7702481207257064E-2</v>
      </c>
      <c r="E160" s="40">
        <v>4322</v>
      </c>
      <c r="F160" s="29">
        <v>-0.30458567980691875</v>
      </c>
      <c r="G160" s="40">
        <v>22160</v>
      </c>
      <c r="H160" s="29">
        <v>1.1908057340583293</v>
      </c>
      <c r="I160" s="40">
        <v>26482</v>
      </c>
      <c r="J160" s="29">
        <v>0.62167789344764235</v>
      </c>
      <c r="K160" s="26">
        <v>318885</v>
      </c>
      <c r="L160" s="29">
        <v>-4.3148845513330203E-2</v>
      </c>
      <c r="M160" s="26">
        <v>189418</v>
      </c>
      <c r="N160" s="29">
        <v>5.8354844837797737E-2</v>
      </c>
      <c r="O160" s="26">
        <v>508303</v>
      </c>
      <c r="P160" s="29">
        <v>-7.6839131733429378E-3</v>
      </c>
      <c r="Q160" s="40">
        <v>1108830</v>
      </c>
      <c r="R160" s="29">
        <v>-3.4180783086775079E-2</v>
      </c>
      <c r="S160" s="40">
        <v>1361980</v>
      </c>
      <c r="T160" s="29">
        <v>-8.9758969714994086E-2</v>
      </c>
      <c r="U160" s="40">
        <v>2470810</v>
      </c>
      <c r="V160" s="29">
        <v>-6.5629186981939314E-2</v>
      </c>
      <c r="W160" s="26">
        <v>1465735</v>
      </c>
      <c r="X160" s="29">
        <v>-3.7560951266565001E-2</v>
      </c>
      <c r="Y160" s="26">
        <v>1573558</v>
      </c>
      <c r="Z160" s="29">
        <v>-6.6344918101264194E-2</v>
      </c>
      <c r="AA160" s="26">
        <v>3039293</v>
      </c>
      <c r="AB160" s="29">
        <v>-5.2681597051658313E-2</v>
      </c>
    </row>
    <row r="161" spans="2:28" hidden="1" outlineLevel="1" x14ac:dyDescent="0.25">
      <c r="B161" s="43" t="s">
        <v>56</v>
      </c>
      <c r="C161" s="26">
        <v>33012</v>
      </c>
      <c r="D161" s="29">
        <v>-0.1717389668063326</v>
      </c>
      <c r="E161" s="40">
        <v>5340</v>
      </c>
      <c r="F161" s="29">
        <v>-0.18236104731281577</v>
      </c>
      <c r="G161" s="40">
        <v>22114</v>
      </c>
      <c r="H161" s="29">
        <v>-9.5763820739286909E-2</v>
      </c>
      <c r="I161" s="40">
        <v>27454</v>
      </c>
      <c r="J161" s="29">
        <v>-0.11401555491012361</v>
      </c>
      <c r="K161" s="26">
        <v>321921</v>
      </c>
      <c r="L161" s="29">
        <v>-0.17214590265955532</v>
      </c>
      <c r="M161" s="26">
        <v>155548</v>
      </c>
      <c r="N161" s="29">
        <v>-1.0930455848970233E-2</v>
      </c>
      <c r="O161" s="26">
        <v>477469</v>
      </c>
      <c r="P161" s="29">
        <v>-0.12572121238754941</v>
      </c>
      <c r="Q161" s="40">
        <v>1054242</v>
      </c>
      <c r="R161" s="29">
        <v>-8.2681539940744786E-2</v>
      </c>
      <c r="S161" s="40">
        <v>1199407</v>
      </c>
      <c r="T161" s="29">
        <v>-0.10836823567368581</v>
      </c>
      <c r="U161" s="40">
        <v>2253649</v>
      </c>
      <c r="V161" s="29">
        <v>-9.6533620477805338E-2</v>
      </c>
      <c r="W161" s="26">
        <v>1414515</v>
      </c>
      <c r="X161" s="29">
        <v>-0.10728835006295301</v>
      </c>
      <c r="Y161" s="26">
        <v>1377069</v>
      </c>
      <c r="Z161" s="29">
        <v>-9.8130532023930739E-2</v>
      </c>
      <c r="AA161" s="26">
        <v>2791584</v>
      </c>
      <c r="AB161" s="29">
        <v>-0.10279422257361592</v>
      </c>
    </row>
    <row r="162" spans="2:28" collapsed="1" x14ac:dyDescent="0.25">
      <c r="B162" s="30" t="s">
        <v>74</v>
      </c>
      <c r="C162" s="31">
        <v>272984</v>
      </c>
      <c r="D162" s="32">
        <v>0.11498496928506086</v>
      </c>
      <c r="E162" s="31">
        <v>58557</v>
      </c>
      <c r="F162" s="32">
        <v>-5.9823707913877033E-2</v>
      </c>
      <c r="G162" s="31">
        <v>219395</v>
      </c>
      <c r="H162" s="32">
        <v>1.8754991734616144E-2</v>
      </c>
      <c r="I162" s="31">
        <v>277952</v>
      </c>
      <c r="J162" s="32">
        <v>1.1273632306700865E-3</v>
      </c>
      <c r="K162" s="31">
        <v>2819229</v>
      </c>
      <c r="L162" s="32">
        <v>-6.8433052575231357E-2</v>
      </c>
      <c r="M162" s="31">
        <v>1884592</v>
      </c>
      <c r="N162" s="32">
        <v>-4.6928574462877237E-2</v>
      </c>
      <c r="O162" s="31">
        <v>4703821</v>
      </c>
      <c r="P162" s="32">
        <v>-5.9934832458583776E-2</v>
      </c>
      <c r="Q162" s="31">
        <v>8788086</v>
      </c>
      <c r="R162" s="32">
        <v>5.6158275089762899E-2</v>
      </c>
      <c r="S162" s="31">
        <v>10939795</v>
      </c>
      <c r="T162" s="32">
        <v>1.5411714005323818E-2</v>
      </c>
      <c r="U162" s="31">
        <v>19727881</v>
      </c>
      <c r="V162" s="32">
        <v>3.3167776555381723E-2</v>
      </c>
      <c r="W162" s="31">
        <v>11938946</v>
      </c>
      <c r="X162" s="32">
        <v>2.4428601105056291E-2</v>
      </c>
      <c r="Y162" s="31">
        <v>13043782</v>
      </c>
      <c r="Z162" s="32">
        <v>5.9603607666742775E-3</v>
      </c>
      <c r="AA162" s="31">
        <v>24982728</v>
      </c>
      <c r="AB162" s="32">
        <v>1.4702316493578227E-2</v>
      </c>
    </row>
    <row r="163" spans="2:28" hidden="1" outlineLevel="1" x14ac:dyDescent="0.25">
      <c r="B163" s="43" t="s">
        <v>58</v>
      </c>
      <c r="C163" s="26">
        <v>31860</v>
      </c>
      <c r="D163" s="29">
        <v>-0.14084620985357177</v>
      </c>
      <c r="E163" s="40">
        <v>8380</v>
      </c>
      <c r="F163" s="29">
        <v>0.22586307782328841</v>
      </c>
      <c r="G163" s="40">
        <v>30250</v>
      </c>
      <c r="H163" s="29">
        <v>0.19854193906256201</v>
      </c>
      <c r="I163" s="40">
        <v>38630</v>
      </c>
      <c r="J163" s="29">
        <v>0.20436477007014808</v>
      </c>
      <c r="K163" s="26">
        <v>351871</v>
      </c>
      <c r="L163" s="29">
        <v>-9.7567668767984728E-2</v>
      </c>
      <c r="M163" s="26">
        <v>219491</v>
      </c>
      <c r="N163" s="29">
        <v>-8.4332473947252073E-2</v>
      </c>
      <c r="O163" s="26">
        <v>571362</v>
      </c>
      <c r="P163" s="29">
        <v>-9.2528826911470463E-2</v>
      </c>
      <c r="Q163" s="40">
        <v>1155409</v>
      </c>
      <c r="R163" s="29">
        <v>-4.0631281952068443E-2</v>
      </c>
      <c r="S163" s="40">
        <v>1415234</v>
      </c>
      <c r="T163" s="29">
        <v>-4.4600658475218768E-2</v>
      </c>
      <c r="U163" s="40">
        <v>2570643</v>
      </c>
      <c r="V163" s="29">
        <v>-4.2820641901905043E-2</v>
      </c>
      <c r="W163" s="26">
        <v>1547520</v>
      </c>
      <c r="X163" s="29">
        <v>-5.5339597210556146E-2</v>
      </c>
      <c r="Y163" s="26">
        <v>1664975</v>
      </c>
      <c r="Z163" s="29">
        <v>-4.6540407250753923E-2</v>
      </c>
      <c r="AA163" s="26">
        <v>3212495</v>
      </c>
      <c r="AB163" s="29">
        <v>-5.0799516135990097E-2</v>
      </c>
    </row>
    <row r="164" spans="2:28" hidden="1" outlineLevel="1" x14ac:dyDescent="0.25">
      <c r="B164" s="43" t="s">
        <v>59</v>
      </c>
      <c r="C164" s="26">
        <v>37722</v>
      </c>
      <c r="D164" s="29">
        <v>-6.8661580623657459E-2</v>
      </c>
      <c r="E164" s="40">
        <v>8299</v>
      </c>
      <c r="F164" s="29">
        <v>2.0661665231828774E-2</v>
      </c>
      <c r="G164" s="40">
        <v>39806</v>
      </c>
      <c r="H164" s="29">
        <v>0.3108308361049823</v>
      </c>
      <c r="I164" s="40">
        <v>48105</v>
      </c>
      <c r="J164" s="29">
        <v>0.24954543093147685</v>
      </c>
      <c r="K164" s="26">
        <v>459653</v>
      </c>
      <c r="L164" s="29">
        <v>-4.941008592788676E-2</v>
      </c>
      <c r="M164" s="26">
        <v>298509</v>
      </c>
      <c r="N164" s="29">
        <v>-5.0241807190582244E-2</v>
      </c>
      <c r="O164" s="26">
        <v>758162</v>
      </c>
      <c r="P164" s="29">
        <v>-4.9737731012916009E-2</v>
      </c>
      <c r="Q164" s="40">
        <v>1343378</v>
      </c>
      <c r="R164" s="29">
        <v>5.8346293048707976E-2</v>
      </c>
      <c r="S164" s="40">
        <v>1781301</v>
      </c>
      <c r="T164" s="29">
        <v>8.0404018593637883E-2</v>
      </c>
      <c r="U164" s="40">
        <v>3124679</v>
      </c>
      <c r="V164" s="29">
        <v>7.0809176252392803E-2</v>
      </c>
      <c r="W164" s="26">
        <v>1849052</v>
      </c>
      <c r="X164" s="29">
        <v>2.6397490531485657E-2</v>
      </c>
      <c r="Y164" s="26">
        <v>2119616</v>
      </c>
      <c r="Z164" s="29">
        <v>6.331534566768493E-2</v>
      </c>
      <c r="AA164" s="26">
        <v>3968668</v>
      </c>
      <c r="AB164" s="29">
        <v>4.5789875886057541E-2</v>
      </c>
    </row>
    <row r="165" spans="2:28" hidden="1" outlineLevel="1" x14ac:dyDescent="0.25">
      <c r="B165" s="43" t="s">
        <v>60</v>
      </c>
      <c r="C165" s="26">
        <v>39469</v>
      </c>
      <c r="D165" s="29">
        <v>8.3807013208117009E-2</v>
      </c>
      <c r="E165" s="40">
        <v>9000</v>
      </c>
      <c r="F165" s="29">
        <v>0.36136741793979721</v>
      </c>
      <c r="G165" s="40">
        <v>33023</v>
      </c>
      <c r="H165" s="29">
        <v>-8.7913605479754686E-2</v>
      </c>
      <c r="I165" s="40">
        <v>42023</v>
      </c>
      <c r="J165" s="29">
        <v>-1.8544036247284956E-2</v>
      </c>
      <c r="K165" s="26">
        <v>432971</v>
      </c>
      <c r="L165" s="29">
        <v>-3.7914913095455027E-2</v>
      </c>
      <c r="M165" s="26">
        <v>292788</v>
      </c>
      <c r="N165" s="29">
        <v>-2.4072530915636103E-2</v>
      </c>
      <c r="O165" s="26">
        <v>725759</v>
      </c>
      <c r="P165" s="29">
        <v>-3.2378100484771521E-2</v>
      </c>
      <c r="Q165" s="40">
        <v>1248846</v>
      </c>
      <c r="R165" s="29">
        <v>5.8535142360442993E-2</v>
      </c>
      <c r="S165" s="40">
        <v>1565923</v>
      </c>
      <c r="T165" s="29">
        <v>3.6492142195710731E-2</v>
      </c>
      <c r="U165" s="40">
        <v>2814769</v>
      </c>
      <c r="V165" s="29">
        <v>4.6157740084100896E-2</v>
      </c>
      <c r="W165" s="26">
        <v>1730286</v>
      </c>
      <c r="X165" s="29">
        <v>3.4334838350622121E-2</v>
      </c>
      <c r="Y165" s="26">
        <v>1891734</v>
      </c>
      <c r="Z165" s="29">
        <v>2.4215934211402557E-2</v>
      </c>
      <c r="AA165" s="26">
        <v>3622020</v>
      </c>
      <c r="AB165" s="29">
        <v>2.9025051024814674E-2</v>
      </c>
    </row>
    <row r="166" spans="2:28" hidden="1" outlineLevel="1" x14ac:dyDescent="0.25">
      <c r="B166" s="43" t="s">
        <v>61</v>
      </c>
      <c r="C166" s="26">
        <v>37493</v>
      </c>
      <c r="D166" s="29">
        <v>0.19877861619132875</v>
      </c>
      <c r="E166" s="40">
        <v>8557</v>
      </c>
      <c r="F166" s="29">
        <v>-0.18790927208882979</v>
      </c>
      <c r="G166" s="40">
        <v>28567</v>
      </c>
      <c r="H166" s="29">
        <v>-0.10526810323227265</v>
      </c>
      <c r="I166" s="40">
        <v>37124</v>
      </c>
      <c r="J166" s="29">
        <v>-0.12577416696102672</v>
      </c>
      <c r="K166" s="26">
        <v>380330</v>
      </c>
      <c r="L166" s="29">
        <v>-7.1326192005196076E-2</v>
      </c>
      <c r="M166" s="26">
        <v>279571</v>
      </c>
      <c r="N166" s="29">
        <v>-5.9810462879511417E-2</v>
      </c>
      <c r="O166" s="26">
        <v>659901</v>
      </c>
      <c r="P166" s="29">
        <v>-6.6482104182080226E-2</v>
      </c>
      <c r="Q166" s="40">
        <v>1280980</v>
      </c>
      <c r="R166" s="29">
        <v>9.8983874454789067E-2</v>
      </c>
      <c r="S166" s="40">
        <v>1652272</v>
      </c>
      <c r="T166" s="29">
        <v>4.5047939690673777E-2</v>
      </c>
      <c r="U166" s="40">
        <v>2933252</v>
      </c>
      <c r="V166" s="29">
        <v>6.7936867161596304E-2</v>
      </c>
      <c r="W166" s="26">
        <v>1707360</v>
      </c>
      <c r="X166" s="29">
        <v>5.5908687795230394E-2</v>
      </c>
      <c r="Y166" s="26">
        <v>1960410</v>
      </c>
      <c r="Z166" s="29">
        <v>2.6213754355915997E-2</v>
      </c>
      <c r="AA166" s="26">
        <v>3667770</v>
      </c>
      <c r="AB166" s="29">
        <v>3.9826314301825372E-2</v>
      </c>
    </row>
    <row r="167" spans="2:28" collapsed="1" x14ac:dyDescent="0.25">
      <c r="B167" s="145">
        <v>2002</v>
      </c>
      <c r="C167" s="40">
        <v>427894</v>
      </c>
      <c r="D167" s="41">
        <v>-5.3687772298029457E-2</v>
      </c>
      <c r="E167" s="40">
        <v>85036</v>
      </c>
      <c r="F167" s="41">
        <v>-5.2407537414056349E-2</v>
      </c>
      <c r="G167" s="40">
        <v>338252</v>
      </c>
      <c r="H167" s="41">
        <v>7.4150053032371988E-2</v>
      </c>
      <c r="I167" s="40">
        <v>423288</v>
      </c>
      <c r="J167" s="41">
        <v>4.6082824034143766E-2</v>
      </c>
      <c r="K167" s="40">
        <v>4975111</v>
      </c>
      <c r="L167" s="41">
        <v>-6.8268896967625947E-3</v>
      </c>
      <c r="M167" s="40">
        <v>3064880</v>
      </c>
      <c r="N167" s="41">
        <v>-3.0189346727053534E-2</v>
      </c>
      <c r="O167" s="40">
        <v>8039991</v>
      </c>
      <c r="P167" s="41">
        <v>-1.5864309569285973E-2</v>
      </c>
      <c r="Q167" s="40">
        <v>14738369</v>
      </c>
      <c r="R167" s="41">
        <v>-1.5212047173756682E-2</v>
      </c>
      <c r="S167" s="40">
        <v>18626684</v>
      </c>
      <c r="T167" s="41">
        <v>-1.3947843006737792E-2</v>
      </c>
      <c r="U167" s="40">
        <v>33365053</v>
      </c>
      <c r="V167" s="41">
        <v>-1.4506680815923989E-2</v>
      </c>
      <c r="W167" s="40">
        <v>20226410</v>
      </c>
      <c r="X167" s="41">
        <v>-1.4179761402805524E-2</v>
      </c>
      <c r="Y167" s="40">
        <v>22029816</v>
      </c>
      <c r="Z167" s="41">
        <v>-1.5002403271131448E-2</v>
      </c>
      <c r="AA167" s="40">
        <v>42256226</v>
      </c>
      <c r="AB167" s="41">
        <v>-1.4608808015336483E-2</v>
      </c>
    </row>
    <row r="168" spans="2:28" hidden="1" outlineLevel="1" x14ac:dyDescent="0.25">
      <c r="B168" s="43" t="s">
        <v>49</v>
      </c>
      <c r="C168" s="26">
        <v>39250</v>
      </c>
      <c r="D168" s="29">
        <v>0.3292468165808724</v>
      </c>
      <c r="E168" s="40">
        <v>7686</v>
      </c>
      <c r="F168" s="29">
        <v>-0.25631349782293178</v>
      </c>
      <c r="G168" s="40">
        <v>27225</v>
      </c>
      <c r="H168" s="29">
        <v>-2.7837808138896358E-3</v>
      </c>
      <c r="I168" s="40">
        <v>34911</v>
      </c>
      <c r="J168" s="29">
        <v>-7.240408119885211E-2</v>
      </c>
      <c r="K168" s="26">
        <v>360968</v>
      </c>
      <c r="L168" s="29">
        <v>-9.4326367475154438E-2</v>
      </c>
      <c r="M168" s="26">
        <v>260815</v>
      </c>
      <c r="N168" s="29">
        <v>-7.8991044691790524E-2</v>
      </c>
      <c r="O168" s="26">
        <v>621783</v>
      </c>
      <c r="P168" s="29">
        <v>-8.7956382646348308E-2</v>
      </c>
      <c r="Q168" s="40">
        <v>1175726</v>
      </c>
      <c r="R168" s="29">
        <v>6.088900839705258E-2</v>
      </c>
      <c r="S168" s="40">
        <v>1449331</v>
      </c>
      <c r="T168" s="29">
        <v>-2.2644649611473611E-2</v>
      </c>
      <c r="U168" s="40">
        <v>2625057</v>
      </c>
      <c r="V168" s="29">
        <v>1.3082958693741764E-2</v>
      </c>
      <c r="W168" s="26">
        <v>1583630</v>
      </c>
      <c r="X168" s="29">
        <v>2.3895176223530212E-2</v>
      </c>
      <c r="Y168" s="26">
        <v>1737371</v>
      </c>
      <c r="Z168" s="29">
        <v>-3.1239614675174887E-2</v>
      </c>
      <c r="AA168" s="26">
        <v>3321001</v>
      </c>
      <c r="AB168" s="29">
        <v>-5.7085664124203461E-3</v>
      </c>
    </row>
    <row r="169" spans="2:28" hidden="1" outlineLevel="1" x14ac:dyDescent="0.25">
      <c r="B169" s="43" t="s">
        <v>50</v>
      </c>
      <c r="C169" s="26">
        <v>43018</v>
      </c>
      <c r="D169" s="29">
        <v>0.19308852895495887</v>
      </c>
      <c r="E169" s="40">
        <v>8535</v>
      </c>
      <c r="F169" s="29">
        <v>-0.13129770992366407</v>
      </c>
      <c r="G169" s="40">
        <v>32870</v>
      </c>
      <c r="H169" s="29">
        <v>-8.1766628488420867E-2</v>
      </c>
      <c r="I169" s="40">
        <v>41405</v>
      </c>
      <c r="J169" s="29">
        <v>-9.2433475077813299E-2</v>
      </c>
      <c r="K169" s="26">
        <v>407263</v>
      </c>
      <c r="L169" s="29">
        <v>-9.2650312243092836E-2</v>
      </c>
      <c r="M169" s="26">
        <v>282192</v>
      </c>
      <c r="N169" s="29">
        <v>-2.3611149555733957E-2</v>
      </c>
      <c r="O169" s="26">
        <v>689455</v>
      </c>
      <c r="P169" s="29">
        <v>-6.5608207463424884E-2</v>
      </c>
      <c r="Q169" s="40">
        <v>1274365</v>
      </c>
      <c r="R169" s="29">
        <v>7.0619655785991275E-2</v>
      </c>
      <c r="S169" s="40">
        <v>1490924</v>
      </c>
      <c r="T169" s="29">
        <v>-8.813434021570532E-3</v>
      </c>
      <c r="U169" s="40">
        <v>2765289</v>
      </c>
      <c r="V169" s="29">
        <v>2.6276615919839319E-2</v>
      </c>
      <c r="W169" s="26">
        <v>1733271</v>
      </c>
      <c r="X169" s="29">
        <v>2.8625501176235968E-2</v>
      </c>
      <c r="Y169" s="26">
        <v>1805986</v>
      </c>
      <c r="Z169" s="29">
        <v>-1.2579592934695238E-2</v>
      </c>
      <c r="AA169" s="26">
        <v>3539257</v>
      </c>
      <c r="AB169" s="29">
        <v>7.1789370039527789E-3</v>
      </c>
    </row>
    <row r="170" spans="2:28" hidden="1" outlineLevel="1" x14ac:dyDescent="0.25">
      <c r="B170" s="43" t="s">
        <v>51</v>
      </c>
      <c r="C170" s="26">
        <v>44172</v>
      </c>
      <c r="D170" s="29">
        <v>0.30036209485118781</v>
      </c>
      <c r="E170" s="40">
        <v>8100</v>
      </c>
      <c r="F170" s="29">
        <v>-0.19064748201438853</v>
      </c>
      <c r="G170" s="40">
        <v>27654</v>
      </c>
      <c r="H170" s="29">
        <v>-3.0296654744371931E-2</v>
      </c>
      <c r="I170" s="40">
        <v>35754</v>
      </c>
      <c r="J170" s="29">
        <v>-7.1951409437782332E-2</v>
      </c>
      <c r="K170" s="26">
        <v>426173</v>
      </c>
      <c r="L170" s="29">
        <v>-4.4206564936171699E-2</v>
      </c>
      <c r="M170" s="26">
        <v>251226</v>
      </c>
      <c r="N170" s="29">
        <v>-1.0204242443344835E-2</v>
      </c>
      <c r="O170" s="26">
        <v>677399</v>
      </c>
      <c r="P170" s="29">
        <v>-3.1872230956124015E-2</v>
      </c>
      <c r="Q170" s="40">
        <v>1309382</v>
      </c>
      <c r="R170" s="29">
        <v>8.8249667553191413E-2</v>
      </c>
      <c r="S170" s="40">
        <v>1584810</v>
      </c>
      <c r="T170" s="29">
        <v>1.2797932494197362E-2</v>
      </c>
      <c r="U170" s="40">
        <v>2894192</v>
      </c>
      <c r="V170" s="29">
        <v>4.5595639281151845E-2</v>
      </c>
      <c r="W170" s="26">
        <v>1787827</v>
      </c>
      <c r="X170" s="29">
        <v>5.5973175213415161E-2</v>
      </c>
      <c r="Y170" s="26">
        <v>1863690</v>
      </c>
      <c r="Z170" s="29">
        <v>8.9718144698931468E-3</v>
      </c>
      <c r="AA170" s="26">
        <v>3651517</v>
      </c>
      <c r="AB170" s="29">
        <v>3.1449822170009023E-2</v>
      </c>
    </row>
    <row r="171" spans="2:28" hidden="1" outlineLevel="1" x14ac:dyDescent="0.25">
      <c r="B171" s="43" t="s">
        <v>52</v>
      </c>
      <c r="C171" s="26">
        <v>35724</v>
      </c>
      <c r="D171" s="29">
        <v>0.14145125730900721</v>
      </c>
      <c r="E171" s="40">
        <v>8424</v>
      </c>
      <c r="F171" s="29">
        <v>0.15318275154004102</v>
      </c>
      <c r="G171" s="40">
        <v>27086</v>
      </c>
      <c r="H171" s="29">
        <v>0.21489123121776177</v>
      </c>
      <c r="I171" s="40">
        <v>35510</v>
      </c>
      <c r="J171" s="29">
        <v>0.19966216216216215</v>
      </c>
      <c r="K171" s="26">
        <v>450533</v>
      </c>
      <c r="L171" s="29">
        <v>-1.4250206762557838E-2</v>
      </c>
      <c r="M171" s="26">
        <v>268413</v>
      </c>
      <c r="N171" s="29">
        <v>-9.2353690271856914E-3</v>
      </c>
      <c r="O171" s="26">
        <v>718946</v>
      </c>
      <c r="P171" s="29">
        <v>-1.2383905181733601E-2</v>
      </c>
      <c r="Q171" s="40">
        <v>1235671</v>
      </c>
      <c r="R171" s="29">
        <v>7.0217512935238036E-2</v>
      </c>
      <c r="S171" s="40">
        <v>1529645</v>
      </c>
      <c r="T171" s="29">
        <v>2.1746884618673024E-2</v>
      </c>
      <c r="U171" s="40">
        <v>2765316</v>
      </c>
      <c r="V171" s="29">
        <v>4.285198172030924E-2</v>
      </c>
      <c r="W171" s="26">
        <v>1730352</v>
      </c>
      <c r="X171" s="29">
        <v>4.8541853759984877E-2</v>
      </c>
      <c r="Y171" s="26">
        <v>1825144</v>
      </c>
      <c r="Z171" s="29">
        <v>1.9463798764228102E-2</v>
      </c>
      <c r="AA171" s="26">
        <v>3555496</v>
      </c>
      <c r="AB171" s="29">
        <v>3.3410995470483762E-2</v>
      </c>
    </row>
    <row r="172" spans="2:28" hidden="1" outlineLevel="1" x14ac:dyDescent="0.25">
      <c r="B172" s="43" t="s">
        <v>53</v>
      </c>
      <c r="C172" s="26">
        <v>33710</v>
      </c>
      <c r="D172" s="29">
        <v>0.2661032863849766</v>
      </c>
      <c r="E172" s="40">
        <v>6070</v>
      </c>
      <c r="F172" s="29">
        <v>-0.26990618234303587</v>
      </c>
      <c r="G172" s="40">
        <v>26303</v>
      </c>
      <c r="H172" s="29">
        <v>1.2004155284521589E-2</v>
      </c>
      <c r="I172" s="40">
        <v>32373</v>
      </c>
      <c r="J172" s="29">
        <v>-5.6318320944468758E-2</v>
      </c>
      <c r="K172" s="26">
        <v>512467</v>
      </c>
      <c r="L172" s="29">
        <v>2.5582167930131794E-2</v>
      </c>
      <c r="M172" s="26">
        <v>339109</v>
      </c>
      <c r="N172" s="29">
        <v>4.8470775928170395E-2</v>
      </c>
      <c r="O172" s="26">
        <v>851576</v>
      </c>
      <c r="P172" s="29">
        <v>3.4575928544700929E-2</v>
      </c>
      <c r="Q172" s="40">
        <v>1495515</v>
      </c>
      <c r="R172" s="29">
        <v>7.7794273442060691E-2</v>
      </c>
      <c r="S172" s="40">
        <v>1934686</v>
      </c>
      <c r="T172" s="29">
        <v>6.6516797196066513E-2</v>
      </c>
      <c r="U172" s="40">
        <v>3430201</v>
      </c>
      <c r="V172" s="29">
        <v>7.1404453970257853E-2</v>
      </c>
      <c r="W172" s="26">
        <v>2047762</v>
      </c>
      <c r="X172" s="29">
        <v>6.5325906399617439E-2</v>
      </c>
      <c r="Y172" s="26">
        <v>2300098</v>
      </c>
      <c r="Z172" s="29">
        <v>6.316404476931714E-2</v>
      </c>
      <c r="AA172" s="26">
        <v>4347860</v>
      </c>
      <c r="AB172" s="29">
        <v>6.4181147673595174E-2</v>
      </c>
    </row>
    <row r="173" spans="2:28" hidden="1" outlineLevel="1" x14ac:dyDescent="0.25">
      <c r="B173" s="43" t="s">
        <v>54</v>
      </c>
      <c r="C173" s="26">
        <v>35774</v>
      </c>
      <c r="D173" s="29">
        <v>0.16546668838573053</v>
      </c>
      <c r="E173" s="40">
        <v>6063</v>
      </c>
      <c r="F173" s="29">
        <v>-0.14941077441077444</v>
      </c>
      <c r="G173" s="40">
        <v>15453</v>
      </c>
      <c r="H173" s="29">
        <v>-0.10162199872100464</v>
      </c>
      <c r="I173" s="40">
        <v>21516</v>
      </c>
      <c r="J173" s="29">
        <v>-0.11562333018208726</v>
      </c>
      <c r="K173" s="26">
        <v>396744</v>
      </c>
      <c r="L173" s="29">
        <v>-2.0803459263080248E-2</v>
      </c>
      <c r="M173" s="26">
        <v>270919</v>
      </c>
      <c r="N173" s="29">
        <v>6.6375129892622065E-2</v>
      </c>
      <c r="O173" s="26">
        <v>667663</v>
      </c>
      <c r="P173" s="29">
        <v>1.2793733285398456E-2</v>
      </c>
      <c r="Q173" s="40">
        <v>1358985</v>
      </c>
      <c r="R173" s="29">
        <v>6.8291210436825178E-2</v>
      </c>
      <c r="S173" s="40">
        <v>1837421</v>
      </c>
      <c r="T173" s="29">
        <v>0.10562397180071326</v>
      </c>
      <c r="U173" s="40">
        <v>3196406</v>
      </c>
      <c r="V173" s="29">
        <v>8.9437378429493952E-2</v>
      </c>
      <c r="W173" s="26">
        <v>1797566</v>
      </c>
      <c r="X173" s="29">
        <v>4.8078049940907475E-2</v>
      </c>
      <c r="Y173" s="26">
        <v>2123793</v>
      </c>
      <c r="Z173" s="29">
        <v>9.8621778109534652E-2</v>
      </c>
      <c r="AA173" s="26">
        <v>3921359</v>
      </c>
      <c r="AB173" s="29">
        <v>7.4860275474542659E-2</v>
      </c>
    </row>
    <row r="174" spans="2:28" hidden="1" outlineLevel="1" x14ac:dyDescent="0.25">
      <c r="B174" s="43" t="s">
        <v>55</v>
      </c>
      <c r="C174" s="26">
        <v>35386</v>
      </c>
      <c r="D174" s="29">
        <v>0.21831640557755216</v>
      </c>
      <c r="E174" s="40">
        <v>6215</v>
      </c>
      <c r="F174" s="29">
        <v>1.4528240287299932E-2</v>
      </c>
      <c r="G174" s="40">
        <v>10115</v>
      </c>
      <c r="H174" s="29">
        <v>0.26090750436300181</v>
      </c>
      <c r="I174" s="40">
        <v>16330</v>
      </c>
      <c r="J174" s="29">
        <v>0.15422674582979923</v>
      </c>
      <c r="K174" s="26">
        <v>333265</v>
      </c>
      <c r="L174" s="29">
        <v>-1.977134419845461E-2</v>
      </c>
      <c r="M174" s="26">
        <v>178974</v>
      </c>
      <c r="N174" s="29">
        <v>-9.6259789837252585E-2</v>
      </c>
      <c r="O174" s="26">
        <v>512239</v>
      </c>
      <c r="P174" s="29">
        <v>-4.7925371358898516E-2</v>
      </c>
      <c r="Q174" s="40">
        <v>1148072</v>
      </c>
      <c r="R174" s="29">
        <v>0.12444405702963635</v>
      </c>
      <c r="S174" s="40">
        <v>1496285</v>
      </c>
      <c r="T174" s="29">
        <v>0.14211074684853497</v>
      </c>
      <c r="U174" s="40">
        <v>2644357</v>
      </c>
      <c r="V174" s="29">
        <v>0.13437286314978469</v>
      </c>
      <c r="W174" s="26">
        <v>1522938</v>
      </c>
      <c r="X174" s="29">
        <v>9.0796184708033634E-2</v>
      </c>
      <c r="Y174" s="26">
        <v>1685374</v>
      </c>
      <c r="Z174" s="29">
        <v>0.11160402172852013</v>
      </c>
      <c r="AA174" s="26">
        <v>3208312</v>
      </c>
      <c r="AB174" s="29">
        <v>0.10162876180109781</v>
      </c>
    </row>
    <row r="175" spans="2:28" hidden="1" outlineLevel="1" x14ac:dyDescent="0.25">
      <c r="B175" s="43" t="s">
        <v>56</v>
      </c>
      <c r="C175" s="26">
        <v>39857</v>
      </c>
      <c r="D175" s="29">
        <v>0.23148462845666606</v>
      </c>
      <c r="E175" s="40">
        <v>6531</v>
      </c>
      <c r="F175" s="29">
        <v>-5.9360730593607247E-3</v>
      </c>
      <c r="G175" s="40">
        <v>24456</v>
      </c>
      <c r="H175" s="29">
        <v>0.28946535906358739</v>
      </c>
      <c r="I175" s="40">
        <v>30987</v>
      </c>
      <c r="J175" s="29">
        <v>0.21346334586466176</v>
      </c>
      <c r="K175" s="26">
        <v>388862</v>
      </c>
      <c r="L175" s="29">
        <v>-1.5145298625779402E-2</v>
      </c>
      <c r="M175" s="26">
        <v>157267</v>
      </c>
      <c r="N175" s="29">
        <v>-0.16767928023286582</v>
      </c>
      <c r="O175" s="26">
        <v>546129</v>
      </c>
      <c r="P175" s="29">
        <v>-6.4514416093403137E-2</v>
      </c>
      <c r="Q175" s="40">
        <v>1149265</v>
      </c>
      <c r="R175" s="29">
        <v>0.14455857513902837</v>
      </c>
      <c r="S175" s="40">
        <v>1345182</v>
      </c>
      <c r="T175" s="29">
        <v>9.9730868089392244E-2</v>
      </c>
      <c r="U175" s="40">
        <v>2494447</v>
      </c>
      <c r="V175" s="29">
        <v>0.11994007104553317</v>
      </c>
      <c r="W175" s="26">
        <v>1584515</v>
      </c>
      <c r="X175" s="29">
        <v>0.10197310084436273</v>
      </c>
      <c r="Y175" s="26">
        <v>1526905</v>
      </c>
      <c r="Z175" s="29">
        <v>6.6939043035186829E-2</v>
      </c>
      <c r="AA175" s="26">
        <v>3111420</v>
      </c>
      <c r="AB175" s="29">
        <v>8.449747420439957E-2</v>
      </c>
    </row>
    <row r="176" spans="2:28" collapsed="1" x14ac:dyDescent="0.25">
      <c r="B176" s="30" t="s">
        <v>75</v>
      </c>
      <c r="C176" s="31">
        <v>244832</v>
      </c>
      <c r="D176" s="32">
        <v>-3.3911279821328466E-2</v>
      </c>
      <c r="E176" s="31">
        <v>62283</v>
      </c>
      <c r="F176" s="32">
        <v>-6.4875983424418915E-2</v>
      </c>
      <c r="G176" s="31">
        <v>215356</v>
      </c>
      <c r="H176" s="32">
        <v>9.9849339904496848E-2</v>
      </c>
      <c r="I176" s="31">
        <v>277639</v>
      </c>
      <c r="J176" s="32">
        <v>5.8039167863907171E-2</v>
      </c>
      <c r="K176" s="31">
        <v>3026330</v>
      </c>
      <c r="L176" s="32">
        <v>-1.5347323897836329E-2</v>
      </c>
      <c r="M176" s="31">
        <v>1977388</v>
      </c>
      <c r="N176" s="32">
        <v>-5.5873491818698384E-2</v>
      </c>
      <c r="O176" s="31">
        <v>5003718</v>
      </c>
      <c r="P176" s="32">
        <v>-3.1771451128212336E-2</v>
      </c>
      <c r="Q176" s="31">
        <v>8320804</v>
      </c>
      <c r="R176" s="32">
        <v>5.4061411639488632E-2</v>
      </c>
      <c r="S176" s="31">
        <v>10773753</v>
      </c>
      <c r="T176" s="32">
        <v>3.9804360966505525E-2</v>
      </c>
      <c r="U176" s="31">
        <v>19094557</v>
      </c>
      <c r="V176" s="32">
        <v>4.5969437592274121E-2</v>
      </c>
      <c r="W176" s="31">
        <v>11654249</v>
      </c>
      <c r="X176" s="32">
        <v>3.2485111278591328E-2</v>
      </c>
      <c r="Y176" s="31">
        <v>12966497</v>
      </c>
      <c r="Z176" s="32">
        <v>2.4894593876382709E-2</v>
      </c>
      <c r="AA176" s="31">
        <v>24620746</v>
      </c>
      <c r="AB176" s="32">
        <v>2.8473611365634088E-2</v>
      </c>
    </row>
    <row r="177" spans="2:28" hidden="1" outlineLevel="1" x14ac:dyDescent="0.25">
      <c r="B177" s="43" t="s">
        <v>58</v>
      </c>
      <c r="C177" s="26">
        <v>37083</v>
      </c>
      <c r="D177" s="29">
        <v>4.3005006469033047E-2</v>
      </c>
      <c r="E177" s="40">
        <v>6836</v>
      </c>
      <c r="F177" s="29">
        <v>-0.10896767466110535</v>
      </c>
      <c r="G177" s="40">
        <v>25239</v>
      </c>
      <c r="H177" s="29">
        <v>7.4823268886806904E-2</v>
      </c>
      <c r="I177" s="40">
        <v>32075</v>
      </c>
      <c r="J177" s="29">
        <v>2.9562816973743411E-2</v>
      </c>
      <c r="K177" s="26">
        <v>389914</v>
      </c>
      <c r="L177" s="29">
        <v>-4.8008066859223097E-2</v>
      </c>
      <c r="M177" s="26">
        <v>239706</v>
      </c>
      <c r="N177" s="29">
        <v>-0.11984431511501958</v>
      </c>
      <c r="O177" s="26">
        <v>629620</v>
      </c>
      <c r="P177" s="29">
        <v>-7.6697921463158569E-2</v>
      </c>
      <c r="Q177" s="40">
        <v>1204343</v>
      </c>
      <c r="R177" s="29">
        <v>2.9306364754417169E-2</v>
      </c>
      <c r="S177" s="40">
        <v>1481301</v>
      </c>
      <c r="T177" s="29">
        <v>2.2090187858021082E-2</v>
      </c>
      <c r="U177" s="40">
        <v>2685644</v>
      </c>
      <c r="V177" s="29">
        <v>2.5313638288132934E-2</v>
      </c>
      <c r="W177" s="26">
        <v>1638176</v>
      </c>
      <c r="X177" s="29">
        <v>9.4401474930616569E-3</v>
      </c>
      <c r="Y177" s="26">
        <v>1746246</v>
      </c>
      <c r="Z177" s="29">
        <v>6.4924162504098604E-4</v>
      </c>
      <c r="AA177" s="26">
        <v>3384422</v>
      </c>
      <c r="AB177" s="29">
        <v>4.8851399760507785E-3</v>
      </c>
    </row>
    <row r="178" spans="2:28" hidden="1" outlineLevel="1" x14ac:dyDescent="0.25">
      <c r="B178" s="43" t="s">
        <v>59</v>
      </c>
      <c r="C178" s="26">
        <v>40503</v>
      </c>
      <c r="D178" s="29">
        <v>-8.6643659593215183E-3</v>
      </c>
      <c r="E178" s="40">
        <v>8131</v>
      </c>
      <c r="F178" s="29">
        <v>-0.27369361322018759</v>
      </c>
      <c r="G178" s="40">
        <v>30367</v>
      </c>
      <c r="H178" s="29">
        <v>8.7698900441817162E-3</v>
      </c>
      <c r="I178" s="40">
        <v>38498</v>
      </c>
      <c r="J178" s="29">
        <v>-6.7799893457310301E-2</v>
      </c>
      <c r="K178" s="26">
        <v>483545</v>
      </c>
      <c r="L178" s="29">
        <v>-1.534774233223779E-2</v>
      </c>
      <c r="M178" s="26">
        <v>314300</v>
      </c>
      <c r="N178" s="29">
        <v>-2.4222140812537596E-2</v>
      </c>
      <c r="O178" s="26">
        <v>797845</v>
      </c>
      <c r="P178" s="29">
        <v>-1.886288957972615E-2</v>
      </c>
      <c r="Q178" s="40">
        <v>1269318</v>
      </c>
      <c r="R178" s="29">
        <v>8.0084955607631736E-2</v>
      </c>
      <c r="S178" s="40">
        <v>1648736</v>
      </c>
      <c r="T178" s="29">
        <v>5.9603057595337683E-2</v>
      </c>
      <c r="U178" s="40">
        <v>2918054</v>
      </c>
      <c r="V178" s="29">
        <v>6.8416181043030155E-2</v>
      </c>
      <c r="W178" s="26">
        <v>1801497</v>
      </c>
      <c r="X178" s="29">
        <v>4.8396239152296072E-2</v>
      </c>
      <c r="Y178" s="26">
        <v>1993403</v>
      </c>
      <c r="Z178" s="29">
        <v>4.4651527435031646E-2</v>
      </c>
      <c r="AA178" s="26">
        <v>3794900</v>
      </c>
      <c r="AB178" s="29">
        <v>4.6425858291730293E-2</v>
      </c>
    </row>
    <row r="179" spans="2:28" hidden="1" outlineLevel="1" x14ac:dyDescent="0.25">
      <c r="B179" s="43" t="s">
        <v>60</v>
      </c>
      <c r="C179" s="26">
        <v>36417</v>
      </c>
      <c r="D179" s="29">
        <v>0.11575109531542016</v>
      </c>
      <c r="E179" s="40">
        <v>6611</v>
      </c>
      <c r="F179" s="29">
        <v>-0.3139269406392694</v>
      </c>
      <c r="G179" s="40">
        <v>36206</v>
      </c>
      <c r="H179" s="29">
        <v>0.26864991765654023</v>
      </c>
      <c r="I179" s="40">
        <v>42817</v>
      </c>
      <c r="J179" s="29">
        <v>0.12159790438768825</v>
      </c>
      <c r="K179" s="26">
        <v>450034</v>
      </c>
      <c r="L179" s="29">
        <v>1.7439862542955265E-2</v>
      </c>
      <c r="M179" s="26">
        <v>300010</v>
      </c>
      <c r="N179" s="29">
        <v>-2.7860586893405204E-2</v>
      </c>
      <c r="O179" s="26">
        <v>750044</v>
      </c>
      <c r="P179" s="29">
        <v>-1.1772100654123818E-3</v>
      </c>
      <c r="Q179" s="40">
        <v>1179787</v>
      </c>
      <c r="R179" s="29">
        <v>2.1756074916902346E-2</v>
      </c>
      <c r="S179" s="40">
        <v>1510791</v>
      </c>
      <c r="T179" s="29">
        <v>2.9485097657887094E-2</v>
      </c>
      <c r="U179" s="40">
        <v>2690578</v>
      </c>
      <c r="V179" s="29">
        <v>2.6081663893536167E-2</v>
      </c>
      <c r="W179" s="26">
        <v>1672849</v>
      </c>
      <c r="X179" s="29">
        <v>2.0489720672912881E-2</v>
      </c>
      <c r="Y179" s="26">
        <v>1847007</v>
      </c>
      <c r="Z179" s="29">
        <v>2.3460824927355128E-2</v>
      </c>
      <c r="AA179" s="26">
        <v>3519856</v>
      </c>
      <c r="AB179" s="29">
        <v>2.2046621750912987E-2</v>
      </c>
    </row>
    <row r="180" spans="2:28" hidden="1" outlineLevel="1" x14ac:dyDescent="0.25">
      <c r="B180" s="43" t="s">
        <v>61</v>
      </c>
      <c r="C180" s="26">
        <v>31276</v>
      </c>
      <c r="D180" s="29">
        <v>-4.0319116293341506E-2</v>
      </c>
      <c r="E180" s="40">
        <v>10537</v>
      </c>
      <c r="F180" s="29">
        <v>-5.3109273903666376E-2</v>
      </c>
      <c r="G180" s="40">
        <v>31928</v>
      </c>
      <c r="H180" s="29">
        <v>0.29714796457300729</v>
      </c>
      <c r="I180" s="40">
        <v>42465</v>
      </c>
      <c r="J180" s="29">
        <v>0.18809803592412289</v>
      </c>
      <c r="K180" s="26">
        <v>409541</v>
      </c>
      <c r="L180" s="29">
        <v>5.3755445144590519E-2</v>
      </c>
      <c r="M180" s="26">
        <v>297356</v>
      </c>
      <c r="N180" s="29">
        <v>-9.4802832759275368E-3</v>
      </c>
      <c r="O180" s="26">
        <v>706897</v>
      </c>
      <c r="P180" s="29">
        <v>2.6197247300214332E-2</v>
      </c>
      <c r="Q180" s="40">
        <v>1165604</v>
      </c>
      <c r="R180" s="29">
        <v>0.11743045562744525</v>
      </c>
      <c r="S180" s="40">
        <v>1581049</v>
      </c>
      <c r="T180" s="29">
        <v>8.039059590475639E-2</v>
      </c>
      <c r="U180" s="40">
        <v>2746653</v>
      </c>
      <c r="V180" s="29">
        <v>9.5805093604030445E-2</v>
      </c>
      <c r="W180" s="26">
        <v>1616958</v>
      </c>
      <c r="X180" s="29">
        <v>9.5887569994266286E-2</v>
      </c>
      <c r="Y180" s="26">
        <v>1910333</v>
      </c>
      <c r="Z180" s="29">
        <v>6.8286861635111107E-2</v>
      </c>
      <c r="AA180" s="26">
        <v>3527291</v>
      </c>
      <c r="AB180" s="29">
        <v>8.0764800920673174E-2</v>
      </c>
    </row>
    <row r="181" spans="2:28" collapsed="1" x14ac:dyDescent="0.25">
      <c r="B181" s="145">
        <v>2001</v>
      </c>
      <c r="C181" s="40">
        <v>452170</v>
      </c>
      <c r="D181" s="41">
        <v>0.15579469352282604</v>
      </c>
      <c r="E181" s="40">
        <v>89739</v>
      </c>
      <c r="F181" s="41">
        <v>-0.14730810892989488</v>
      </c>
      <c r="G181" s="40">
        <v>314902</v>
      </c>
      <c r="H181" s="41">
        <v>8.2773726141478265E-2</v>
      </c>
      <c r="I181" s="40">
        <v>404641</v>
      </c>
      <c r="J181" s="41">
        <v>2.1637534684437965E-2</v>
      </c>
      <c r="K181" s="40">
        <v>5009309</v>
      </c>
      <c r="L181" s="41">
        <v>-2.1935678616447518E-2</v>
      </c>
      <c r="M181" s="40">
        <v>3160287</v>
      </c>
      <c r="N181" s="41">
        <v>-3.1971446976303497E-2</v>
      </c>
      <c r="O181" s="40">
        <v>8169596</v>
      </c>
      <c r="P181" s="41">
        <v>-2.5842446489335757E-2</v>
      </c>
      <c r="Q181" s="40">
        <v>14966033</v>
      </c>
      <c r="R181" s="41">
        <v>7.7919212848457597E-2</v>
      </c>
      <c r="S181" s="40">
        <v>18890161</v>
      </c>
      <c r="T181" s="41">
        <v>4.9781387251216724E-2</v>
      </c>
      <c r="U181" s="40">
        <v>33856194</v>
      </c>
      <c r="V181" s="41">
        <v>6.2036357723014079E-2</v>
      </c>
      <c r="W181" s="40">
        <v>20517341</v>
      </c>
      <c r="X181" s="41">
        <v>5.2046922040911436E-2</v>
      </c>
      <c r="Y181" s="40">
        <v>22365350</v>
      </c>
      <c r="Z181" s="41">
        <v>3.7841623902290289E-2</v>
      </c>
      <c r="AA181" s="40">
        <v>42882691</v>
      </c>
      <c r="AB181" s="41">
        <v>4.4590013673819096E-2</v>
      </c>
    </row>
    <row r="182" spans="2:28" hidden="1" outlineLevel="1" x14ac:dyDescent="0.25">
      <c r="B182" s="43" t="s">
        <v>49</v>
      </c>
      <c r="C182" s="26">
        <v>29528</v>
      </c>
      <c r="D182" s="29">
        <v>-0.13433010847258864</v>
      </c>
      <c r="E182" s="40">
        <v>10335</v>
      </c>
      <c r="F182" s="29">
        <v>0.12056814485525313</v>
      </c>
      <c r="G182" s="40">
        <v>27301</v>
      </c>
      <c r="H182" s="29">
        <v>5.4499806875241363E-2</v>
      </c>
      <c r="I182" s="40">
        <v>37636</v>
      </c>
      <c r="J182" s="29">
        <v>7.1853729387975962E-2</v>
      </c>
      <c r="K182" s="26">
        <v>398563</v>
      </c>
      <c r="L182" s="29">
        <v>5.0697014752248748E-2</v>
      </c>
      <c r="M182" s="26">
        <v>283184</v>
      </c>
      <c r="N182" s="29">
        <v>6.0001065738291004E-3</v>
      </c>
      <c r="O182" s="26">
        <v>681747</v>
      </c>
      <c r="P182" s="29">
        <v>3.1657302138078602E-2</v>
      </c>
      <c r="Q182" s="40">
        <v>1108246</v>
      </c>
      <c r="R182" s="29">
        <v>0.1557182842435898</v>
      </c>
      <c r="S182" s="40">
        <v>1482911</v>
      </c>
      <c r="T182" s="29">
        <v>8.9530547994019383E-2</v>
      </c>
      <c r="U182" s="40">
        <v>2591157</v>
      </c>
      <c r="V182" s="29">
        <v>0.11688812700459783</v>
      </c>
      <c r="W182" s="26">
        <v>1546672</v>
      </c>
      <c r="X182" s="29">
        <v>0.11948777820321377</v>
      </c>
      <c r="Y182" s="26">
        <v>1793396</v>
      </c>
      <c r="Z182" s="29">
        <v>7.489391287669922E-2</v>
      </c>
      <c r="AA182" s="26">
        <v>3340068</v>
      </c>
      <c r="AB182" s="29">
        <v>9.5093849927328611E-2</v>
      </c>
    </row>
    <row r="183" spans="2:28" hidden="1" outlineLevel="1" x14ac:dyDescent="0.25">
      <c r="B183" s="43" t="s">
        <v>50</v>
      </c>
      <c r="C183" s="26">
        <v>36056</v>
      </c>
      <c r="D183" s="29">
        <v>-9.9657901965190865E-2</v>
      </c>
      <c r="E183" s="40">
        <v>9825</v>
      </c>
      <c r="F183" s="29">
        <v>6.0099266292619857E-2</v>
      </c>
      <c r="G183" s="40">
        <v>35797</v>
      </c>
      <c r="H183" s="29">
        <v>8.9876693560663634E-2</v>
      </c>
      <c r="I183" s="40">
        <v>45622</v>
      </c>
      <c r="J183" s="29">
        <v>8.3323439318025327E-2</v>
      </c>
      <c r="K183" s="26">
        <v>448849</v>
      </c>
      <c r="L183" s="29">
        <v>-9.3501714645781275E-2</v>
      </c>
      <c r="M183" s="26">
        <v>289016</v>
      </c>
      <c r="N183" s="29">
        <v>-0.10034210010241218</v>
      </c>
      <c r="O183" s="26">
        <v>737865</v>
      </c>
      <c r="P183" s="29">
        <v>-9.6193396105081264E-2</v>
      </c>
      <c r="Q183" s="40">
        <v>1190306</v>
      </c>
      <c r="R183" s="29">
        <v>1.3257491921561781E-2</v>
      </c>
      <c r="S183" s="40">
        <v>1504181</v>
      </c>
      <c r="T183" s="29">
        <v>-1.1732295777109325E-2</v>
      </c>
      <c r="U183" s="40">
        <v>2694487</v>
      </c>
      <c r="V183" s="29">
        <v>-8.4656830207985312E-4</v>
      </c>
      <c r="W183" s="26">
        <v>1685036</v>
      </c>
      <c r="X183" s="29">
        <v>-1.9868042738657055E-2</v>
      </c>
      <c r="Y183" s="26">
        <v>1828994</v>
      </c>
      <c r="Z183" s="29">
        <v>-2.5126137045648145E-2</v>
      </c>
      <c r="AA183" s="26">
        <v>3514030</v>
      </c>
      <c r="AB183" s="29">
        <v>-2.2611851439382269E-2</v>
      </c>
    </row>
    <row r="184" spans="2:28" hidden="1" outlineLevel="1" x14ac:dyDescent="0.25">
      <c r="B184" s="43" t="s">
        <v>51</v>
      </c>
      <c r="C184" s="26">
        <v>33969</v>
      </c>
      <c r="D184" s="29">
        <v>-9.7265406999920256E-2</v>
      </c>
      <c r="E184" s="40">
        <v>10008</v>
      </c>
      <c r="F184" s="29">
        <v>0.17991039849092205</v>
      </c>
      <c r="G184" s="40">
        <v>28518</v>
      </c>
      <c r="H184" s="29">
        <v>-5.980482658578401E-2</v>
      </c>
      <c r="I184" s="40">
        <v>38526</v>
      </c>
      <c r="J184" s="29">
        <v>-7.4200030916679038E-3</v>
      </c>
      <c r="K184" s="26">
        <v>445884</v>
      </c>
      <c r="L184" s="29">
        <v>-4.602112992464602E-2</v>
      </c>
      <c r="M184" s="26">
        <v>253816</v>
      </c>
      <c r="N184" s="29">
        <v>-0.11993814297156447</v>
      </c>
      <c r="O184" s="26">
        <v>699700</v>
      </c>
      <c r="P184" s="29">
        <v>-7.422721060173243E-2</v>
      </c>
      <c r="Q184" s="40">
        <v>1203200</v>
      </c>
      <c r="R184" s="29">
        <v>-1.1626044376610523E-2</v>
      </c>
      <c r="S184" s="40">
        <v>1564784</v>
      </c>
      <c r="T184" s="29">
        <v>1.475718988241459E-2</v>
      </c>
      <c r="U184" s="40">
        <v>2767984</v>
      </c>
      <c r="V184" s="29">
        <v>3.1177282151322316E-3</v>
      </c>
      <c r="W184" s="26">
        <v>1693061</v>
      </c>
      <c r="X184" s="29">
        <v>-2.1837146663677753E-2</v>
      </c>
      <c r="Y184" s="26">
        <v>1847118</v>
      </c>
      <c r="Z184" s="29">
        <v>-7.3351472806644225E-3</v>
      </c>
      <c r="AA184" s="26">
        <v>3540179</v>
      </c>
      <c r="AB184" s="29">
        <v>-1.432387846726757E-2</v>
      </c>
    </row>
    <row r="185" spans="2:28" hidden="1" outlineLevel="1" x14ac:dyDescent="0.25">
      <c r="B185" s="43" t="s">
        <v>52</v>
      </c>
      <c r="C185" s="26">
        <v>31297</v>
      </c>
      <c r="D185" s="29">
        <v>9.3852802683351833E-3</v>
      </c>
      <c r="E185" s="40">
        <v>7305</v>
      </c>
      <c r="F185" s="29">
        <v>6.7202337472607843E-2</v>
      </c>
      <c r="G185" s="40">
        <v>22295</v>
      </c>
      <c r="H185" s="29">
        <v>-9.893707311158717E-2</v>
      </c>
      <c r="I185" s="40">
        <v>29600</v>
      </c>
      <c r="J185" s="29">
        <v>-6.2935291882993516E-2</v>
      </c>
      <c r="K185" s="26">
        <v>457046</v>
      </c>
      <c r="L185" s="29">
        <v>-2.2585205097442884E-2</v>
      </c>
      <c r="M185" s="26">
        <v>270915</v>
      </c>
      <c r="N185" s="29">
        <v>-3.0063155181302648E-2</v>
      </c>
      <c r="O185" s="26">
        <v>727961</v>
      </c>
      <c r="P185" s="29">
        <v>-2.5381600950036054E-2</v>
      </c>
      <c r="Q185" s="40">
        <v>1154598</v>
      </c>
      <c r="R185" s="29">
        <v>-1.7628694222993069E-3</v>
      </c>
      <c r="S185" s="40">
        <v>1497088</v>
      </c>
      <c r="T185" s="29">
        <v>-1.682916161537884E-2</v>
      </c>
      <c r="U185" s="40">
        <v>2651686</v>
      </c>
      <c r="V185" s="29">
        <v>-1.0325261602529889E-2</v>
      </c>
      <c r="W185" s="26">
        <v>1650246</v>
      </c>
      <c r="X185" s="29">
        <v>-7.1289547228046146E-3</v>
      </c>
      <c r="Y185" s="26">
        <v>1790298</v>
      </c>
      <c r="Z185" s="29">
        <v>-1.9964757448807102E-2</v>
      </c>
      <c r="AA185" s="26">
        <v>3440544</v>
      </c>
      <c r="AB185" s="29">
        <v>-1.3849780329643124E-2</v>
      </c>
    </row>
    <row r="186" spans="2:28" hidden="1" outlineLevel="1" x14ac:dyDescent="0.25">
      <c r="B186" s="43" t="s">
        <v>53</v>
      </c>
      <c r="C186" s="26">
        <v>26625</v>
      </c>
      <c r="D186" s="29">
        <v>-0.21487968860580331</v>
      </c>
      <c r="E186" s="40">
        <v>8314</v>
      </c>
      <c r="F186" s="29">
        <v>0.10558510638297869</v>
      </c>
      <c r="G186" s="40">
        <v>25991</v>
      </c>
      <c r="H186" s="29">
        <v>-0.13788642696032904</v>
      </c>
      <c r="I186" s="40">
        <v>34305</v>
      </c>
      <c r="J186" s="29">
        <v>-8.9280025485823478E-2</v>
      </c>
      <c r="K186" s="26">
        <v>499684</v>
      </c>
      <c r="L186" s="29">
        <v>-3.9929601549380744E-2</v>
      </c>
      <c r="M186" s="26">
        <v>323432</v>
      </c>
      <c r="N186" s="29">
        <v>-7.3982454934835906E-2</v>
      </c>
      <c r="O186" s="26">
        <v>823116</v>
      </c>
      <c r="P186" s="29">
        <v>-5.3604648756292117E-2</v>
      </c>
      <c r="Q186" s="40">
        <v>1387570</v>
      </c>
      <c r="R186" s="29">
        <v>2.6390402198990692E-2</v>
      </c>
      <c r="S186" s="40">
        <v>1814023</v>
      </c>
      <c r="T186" s="29">
        <v>-4.2191610993219886E-2</v>
      </c>
      <c r="U186" s="40">
        <v>3201593</v>
      </c>
      <c r="V186" s="29">
        <v>-1.362704817020266E-2</v>
      </c>
      <c r="W186" s="26">
        <v>1922193</v>
      </c>
      <c r="X186" s="29">
        <v>4.390239059542056E-3</v>
      </c>
      <c r="Y186" s="26">
        <v>2163446</v>
      </c>
      <c r="Z186" s="29">
        <v>-4.8344932216802472E-2</v>
      </c>
      <c r="AA186" s="26">
        <v>4085639</v>
      </c>
      <c r="AB186" s="29">
        <v>-2.4241594863513072E-2</v>
      </c>
    </row>
    <row r="187" spans="2:28" hidden="1" outlineLevel="1" x14ac:dyDescent="0.25">
      <c r="B187" s="43" t="s">
        <v>54</v>
      </c>
      <c r="C187" s="26">
        <v>30695</v>
      </c>
      <c r="D187" s="29">
        <v>3.4825702919560442E-2</v>
      </c>
      <c r="E187" s="40">
        <v>7128</v>
      </c>
      <c r="F187" s="29">
        <v>-0.10485997739545394</v>
      </c>
      <c r="G187" s="40">
        <v>17201</v>
      </c>
      <c r="H187" s="29">
        <v>-0.15194990879061288</v>
      </c>
      <c r="I187" s="40">
        <v>24329</v>
      </c>
      <c r="J187" s="29">
        <v>-0.1386745025844367</v>
      </c>
      <c r="K187" s="26">
        <v>405173</v>
      </c>
      <c r="L187" s="29">
        <v>4.1273357610771111E-2</v>
      </c>
      <c r="M187" s="26">
        <v>254056</v>
      </c>
      <c r="N187" s="29">
        <v>-9.0952679130512526E-2</v>
      </c>
      <c r="O187" s="26">
        <v>659229</v>
      </c>
      <c r="P187" s="29">
        <v>-1.399815731063081E-2</v>
      </c>
      <c r="Q187" s="40">
        <v>1272111</v>
      </c>
      <c r="R187" s="29">
        <v>4.0672680553635265E-2</v>
      </c>
      <c r="S187" s="40">
        <v>1661886</v>
      </c>
      <c r="T187" s="29">
        <v>-3.2735590438441764E-2</v>
      </c>
      <c r="U187" s="40">
        <v>2933997</v>
      </c>
      <c r="V187" s="29">
        <v>-2.219333091426301E-3</v>
      </c>
      <c r="W187" s="26">
        <v>1715107</v>
      </c>
      <c r="X187" s="29">
        <v>4.0006524648436015E-2</v>
      </c>
      <c r="Y187" s="26">
        <v>1933143</v>
      </c>
      <c r="Z187" s="29">
        <v>-4.1996879906119666E-2</v>
      </c>
      <c r="AA187" s="26">
        <v>3648250</v>
      </c>
      <c r="AB187" s="29">
        <v>-5.1183263571854543E-3</v>
      </c>
    </row>
    <row r="188" spans="2:28" hidden="1" outlineLevel="1" x14ac:dyDescent="0.25">
      <c r="B188" s="43" t="s">
        <v>55</v>
      </c>
      <c r="C188" s="26">
        <v>29045</v>
      </c>
      <c r="D188" s="29">
        <v>5.6335466977014859E-2</v>
      </c>
      <c r="E188" s="40">
        <v>6126</v>
      </c>
      <c r="F188" s="29">
        <v>2.6990779547359622E-2</v>
      </c>
      <c r="G188" s="40">
        <v>8022</v>
      </c>
      <c r="H188" s="29">
        <v>-0.37362379948465685</v>
      </c>
      <c r="I188" s="40">
        <v>14148</v>
      </c>
      <c r="J188" s="29">
        <v>-0.24632431280630729</v>
      </c>
      <c r="K188" s="26">
        <v>339987</v>
      </c>
      <c r="L188" s="29">
        <v>-6.7918445228519531E-2</v>
      </c>
      <c r="M188" s="26">
        <v>198037</v>
      </c>
      <c r="N188" s="29">
        <v>8.7664785346075469E-3</v>
      </c>
      <c r="O188" s="26">
        <v>538024</v>
      </c>
      <c r="P188" s="29">
        <v>-4.1087052222778642E-2</v>
      </c>
      <c r="Q188" s="40">
        <v>1021013</v>
      </c>
      <c r="R188" s="29">
        <v>-1.8437942226050552E-2</v>
      </c>
      <c r="S188" s="40">
        <v>1310105</v>
      </c>
      <c r="T188" s="29">
        <v>-1.9521190490267459E-2</v>
      </c>
      <c r="U188" s="40">
        <v>2331118</v>
      </c>
      <c r="V188" s="29">
        <v>-1.9047029916499092E-2</v>
      </c>
      <c r="W188" s="26">
        <v>1396171</v>
      </c>
      <c r="X188" s="29">
        <v>-2.9367761993417729E-2</v>
      </c>
      <c r="Y188" s="26">
        <v>1516164</v>
      </c>
      <c r="Z188" s="29">
        <v>-1.886221034975466E-2</v>
      </c>
      <c r="AA188" s="26">
        <v>2912335</v>
      </c>
      <c r="AB188" s="29">
        <v>-2.3926794886661829E-2</v>
      </c>
    </row>
    <row r="189" spans="2:28" hidden="1" outlineLevel="1" x14ac:dyDescent="0.25">
      <c r="B189" s="43" t="s">
        <v>56</v>
      </c>
      <c r="C189" s="26">
        <v>32365</v>
      </c>
      <c r="D189" s="29">
        <v>5.5403378334311526E-2</v>
      </c>
      <c r="E189" s="40">
        <v>6570</v>
      </c>
      <c r="F189" s="29">
        <v>5.187319884726227E-2</v>
      </c>
      <c r="G189" s="40">
        <v>18966</v>
      </c>
      <c r="H189" s="29">
        <v>2.2370761684006313E-2</v>
      </c>
      <c r="I189" s="40">
        <v>25536</v>
      </c>
      <c r="J189" s="29">
        <v>2.9801992176472947E-2</v>
      </c>
      <c r="K189" s="26">
        <v>394842</v>
      </c>
      <c r="L189" s="29">
        <v>8.2061288360034901E-2</v>
      </c>
      <c r="M189" s="26">
        <v>188950</v>
      </c>
      <c r="N189" s="29">
        <v>7.8654122805014604E-2</v>
      </c>
      <c r="O189" s="26">
        <v>583792</v>
      </c>
      <c r="P189" s="29">
        <v>8.0956172348028987E-2</v>
      </c>
      <c r="Q189" s="40">
        <v>1004112</v>
      </c>
      <c r="R189" s="29">
        <v>2.562656852801215E-2</v>
      </c>
      <c r="S189" s="40">
        <v>1223192</v>
      </c>
      <c r="T189" s="29">
        <v>-6.9871848003047687E-2</v>
      </c>
      <c r="U189" s="40">
        <v>2227304</v>
      </c>
      <c r="V189" s="29">
        <v>-2.9117275517827945E-2</v>
      </c>
      <c r="W189" s="26">
        <v>1437889</v>
      </c>
      <c r="X189" s="29">
        <v>4.1319985834637585E-2</v>
      </c>
      <c r="Y189" s="26">
        <v>1431108</v>
      </c>
      <c r="Z189" s="29">
        <v>-5.1493834181025711E-2</v>
      </c>
      <c r="AA189" s="26">
        <v>2868997</v>
      </c>
      <c r="AB189" s="29">
        <v>-7.1420784978033502E-3</v>
      </c>
    </row>
    <row r="190" spans="2:28" collapsed="1" x14ac:dyDescent="0.25">
      <c r="B190" s="30" t="s">
        <v>76</v>
      </c>
      <c r="C190" s="31">
        <v>253426</v>
      </c>
      <c r="D190" s="32">
        <v>2.0751266745611785E-2</v>
      </c>
      <c r="E190" s="31">
        <v>66604</v>
      </c>
      <c r="F190" s="32">
        <v>-2.69117260322006E-2</v>
      </c>
      <c r="G190" s="31">
        <v>195805</v>
      </c>
      <c r="H190" s="32">
        <v>-3.5006012577128542E-2</v>
      </c>
      <c r="I190" s="31">
        <v>262409</v>
      </c>
      <c r="J190" s="32">
        <v>-3.2964319670983344E-2</v>
      </c>
      <c r="K190" s="31">
        <v>3073500</v>
      </c>
      <c r="L190" s="32">
        <v>-3.6100369753591655E-2</v>
      </c>
      <c r="M190" s="31">
        <v>2094410</v>
      </c>
      <c r="N190" s="32">
        <v>3.4732336416831489E-2</v>
      </c>
      <c r="O190" s="31">
        <v>5167910</v>
      </c>
      <c r="P190" s="32">
        <v>-8.5958994904385966E-3</v>
      </c>
      <c r="Q190" s="31">
        <v>7894041</v>
      </c>
      <c r="R190" s="32">
        <v>2.3451755274171981E-2</v>
      </c>
      <c r="S190" s="31">
        <v>10361327</v>
      </c>
      <c r="T190" s="32">
        <v>-2.280127559029721E-2</v>
      </c>
      <c r="U190" s="31">
        <v>18255368</v>
      </c>
      <c r="V190" s="32">
        <v>-3.3236615911176326E-3</v>
      </c>
      <c r="W190" s="31">
        <v>11287571</v>
      </c>
      <c r="X190" s="32">
        <v>6.1583187175735521E-3</v>
      </c>
      <c r="Y190" s="31">
        <v>12651542</v>
      </c>
      <c r="Z190" s="32">
        <v>-1.3917654778716981E-2</v>
      </c>
      <c r="AA190" s="31">
        <v>23939113</v>
      </c>
      <c r="AB190" s="32">
        <v>-4.5523664983116996E-3</v>
      </c>
    </row>
    <row r="191" spans="2:28" hidden="1" outlineLevel="1" x14ac:dyDescent="0.25">
      <c r="B191" s="43" t="s">
        <v>58</v>
      </c>
      <c r="C191" s="26">
        <v>35554</v>
      </c>
      <c r="D191" s="29">
        <v>0.20767663043478257</v>
      </c>
      <c r="E191" s="40">
        <v>7672</v>
      </c>
      <c r="F191" s="29">
        <v>-0.11111111111111116</v>
      </c>
      <c r="G191" s="40">
        <v>23482</v>
      </c>
      <c r="H191" s="29">
        <v>1.5393928911182186E-2</v>
      </c>
      <c r="I191" s="40">
        <v>31154</v>
      </c>
      <c r="J191" s="29">
        <v>-1.8987939666845088E-2</v>
      </c>
      <c r="K191" s="26">
        <v>409577</v>
      </c>
      <c r="L191" s="29">
        <v>-4.9850715085671959E-3</v>
      </c>
      <c r="M191" s="26">
        <v>272345</v>
      </c>
      <c r="N191" s="29">
        <v>0.13741057370647702</v>
      </c>
      <c r="O191" s="26">
        <v>681922</v>
      </c>
      <c r="P191" s="29">
        <v>4.7383392312985384E-2</v>
      </c>
      <c r="Q191" s="40">
        <v>1170053</v>
      </c>
      <c r="R191" s="29">
        <v>8.0324488923482429E-2</v>
      </c>
      <c r="S191" s="40">
        <v>1449286</v>
      </c>
      <c r="T191" s="29">
        <v>3.307099411144554E-2</v>
      </c>
      <c r="U191" s="40">
        <v>2619339</v>
      </c>
      <c r="V191" s="29">
        <v>5.3658000891410484E-2</v>
      </c>
      <c r="W191" s="26">
        <v>1622856</v>
      </c>
      <c r="X191" s="29">
        <v>5.8782311873310622E-2</v>
      </c>
      <c r="Y191" s="26">
        <v>1745113</v>
      </c>
      <c r="Z191" s="29">
        <v>4.7826426332664873E-2</v>
      </c>
      <c r="AA191" s="26">
        <v>3367969</v>
      </c>
      <c r="AB191" s="29">
        <v>5.3077073882103587E-2</v>
      </c>
    </row>
    <row r="192" spans="2:28" hidden="1" outlineLevel="1" x14ac:dyDescent="0.25">
      <c r="B192" s="43" t="s">
        <v>59</v>
      </c>
      <c r="C192" s="26">
        <v>40857</v>
      </c>
      <c r="D192" s="29">
        <v>0.13390874777975137</v>
      </c>
      <c r="E192" s="40">
        <v>11195</v>
      </c>
      <c r="F192" s="29">
        <v>0.1915912719531665</v>
      </c>
      <c r="G192" s="40">
        <v>30103</v>
      </c>
      <c r="H192" s="29">
        <v>-1.3727802896271513E-2</v>
      </c>
      <c r="I192" s="40">
        <v>41298</v>
      </c>
      <c r="J192" s="29">
        <v>3.4596788335796713E-2</v>
      </c>
      <c r="K192" s="26">
        <v>491082</v>
      </c>
      <c r="L192" s="29">
        <v>1.8001733008843335E-2</v>
      </c>
      <c r="M192" s="26">
        <v>322102</v>
      </c>
      <c r="N192" s="29">
        <v>-9.5508105581658675E-3</v>
      </c>
      <c r="O192" s="26">
        <v>813184</v>
      </c>
      <c r="P192" s="29">
        <v>6.9068332825659162E-3</v>
      </c>
      <c r="Q192" s="40">
        <v>1175202</v>
      </c>
      <c r="R192" s="29">
        <v>2.8310876259026729E-2</v>
      </c>
      <c r="S192" s="40">
        <v>1555994</v>
      </c>
      <c r="T192" s="29">
        <v>-2.3076454607725339E-2</v>
      </c>
      <c r="U192" s="40">
        <v>2731196</v>
      </c>
      <c r="V192" s="29">
        <v>-1.6084246358014642E-3</v>
      </c>
      <c r="W192" s="26">
        <v>1718336</v>
      </c>
      <c r="X192" s="29">
        <v>2.8529837095492061E-2</v>
      </c>
      <c r="Y192" s="26">
        <v>1908199</v>
      </c>
      <c r="Z192" s="29">
        <v>-2.0672534833580447E-2</v>
      </c>
      <c r="AA192" s="26">
        <v>3626535</v>
      </c>
      <c r="AB192" s="29">
        <v>2.0402575079072616E-3</v>
      </c>
    </row>
    <row r="193" spans="2:28" hidden="1" outlineLevel="1" x14ac:dyDescent="0.25">
      <c r="B193" s="43" t="s">
        <v>60</v>
      </c>
      <c r="C193" s="26">
        <v>32639</v>
      </c>
      <c r="D193" s="29">
        <v>-0.10710182196202878</v>
      </c>
      <c r="E193" s="40">
        <v>9636</v>
      </c>
      <c r="F193" s="29">
        <v>-8.1585970263057583E-2</v>
      </c>
      <c r="G193" s="40">
        <v>28539</v>
      </c>
      <c r="H193" s="29">
        <v>-0.10181280292062689</v>
      </c>
      <c r="I193" s="40">
        <v>38175</v>
      </c>
      <c r="J193" s="29">
        <v>-9.6791747503903847E-2</v>
      </c>
      <c r="K193" s="26">
        <v>442320</v>
      </c>
      <c r="L193" s="29">
        <v>-2.3433877783518131E-2</v>
      </c>
      <c r="M193" s="26">
        <v>308608</v>
      </c>
      <c r="N193" s="29">
        <v>6.3681358829773993E-2</v>
      </c>
      <c r="O193" s="26">
        <v>750928</v>
      </c>
      <c r="P193" s="29">
        <v>1.0580486793905219E-2</v>
      </c>
      <c r="Q193" s="40">
        <v>1154666</v>
      </c>
      <c r="R193" s="29">
        <v>6.2917120032992102E-2</v>
      </c>
      <c r="S193" s="40">
        <v>1467521</v>
      </c>
      <c r="T193" s="29">
        <v>-6.4236159820437955E-2</v>
      </c>
      <c r="U193" s="40">
        <v>2622187</v>
      </c>
      <c r="V193" s="29">
        <v>-1.220193944197534E-2</v>
      </c>
      <c r="W193" s="26">
        <v>1639261</v>
      </c>
      <c r="X193" s="29">
        <v>3.3387799770282722E-2</v>
      </c>
      <c r="Y193" s="26">
        <v>1804668</v>
      </c>
      <c r="Z193" s="29">
        <v>-4.5233064185896898E-2</v>
      </c>
      <c r="AA193" s="26">
        <v>3443929</v>
      </c>
      <c r="AB193" s="29">
        <v>-9.3586471771317514E-3</v>
      </c>
    </row>
    <row r="194" spans="2:28" hidden="1" outlineLevel="1" x14ac:dyDescent="0.25">
      <c r="B194" s="43" t="s">
        <v>61</v>
      </c>
      <c r="C194" s="26">
        <v>32590</v>
      </c>
      <c r="D194" s="29">
        <v>-0.13593339873266697</v>
      </c>
      <c r="E194" s="40">
        <v>11128</v>
      </c>
      <c r="F194" s="29">
        <v>1.1695906432749315E-3</v>
      </c>
      <c r="G194" s="40">
        <v>24614</v>
      </c>
      <c r="H194" s="29">
        <v>-0.15777587681779304</v>
      </c>
      <c r="I194" s="40">
        <v>35742</v>
      </c>
      <c r="J194" s="29">
        <v>-0.11398116013881998</v>
      </c>
      <c r="K194" s="26">
        <v>388649</v>
      </c>
      <c r="L194" s="29">
        <v>-0.14655227312154273</v>
      </c>
      <c r="M194" s="26">
        <v>300202</v>
      </c>
      <c r="N194" s="29">
        <v>-3.0453076690610814E-3</v>
      </c>
      <c r="O194" s="26">
        <v>688851</v>
      </c>
      <c r="P194" s="29">
        <v>-8.9430883562060304E-2</v>
      </c>
      <c r="Q194" s="40">
        <v>1043111</v>
      </c>
      <c r="R194" s="29">
        <v>-9.7622839564379005E-2</v>
      </c>
      <c r="S194" s="40">
        <v>1463405</v>
      </c>
      <c r="T194" s="29">
        <v>-7.6106376826599709E-2</v>
      </c>
      <c r="U194" s="40">
        <v>2506516</v>
      </c>
      <c r="V194" s="29">
        <v>-8.5184091611667956E-2</v>
      </c>
      <c r="W194" s="26">
        <v>1475478</v>
      </c>
      <c r="X194" s="29">
        <v>-0.11125313068839604</v>
      </c>
      <c r="Y194" s="26">
        <v>1788221</v>
      </c>
      <c r="Z194" s="29">
        <v>-6.5860696714931555E-2</v>
      </c>
      <c r="AA194" s="26">
        <v>3263699</v>
      </c>
      <c r="AB194" s="29">
        <v>-8.6943372958721787E-2</v>
      </c>
    </row>
    <row r="195" spans="2:28" collapsed="1" x14ac:dyDescent="0.25">
      <c r="B195" s="145">
        <v>2000</v>
      </c>
      <c r="C195" s="40">
        <v>391220</v>
      </c>
      <c r="D195" s="41">
        <v>-3.2282800398742428E-2</v>
      </c>
      <c r="E195" s="40">
        <v>105242</v>
      </c>
      <c r="F195" s="41">
        <v>4.0506203964605358E-2</v>
      </c>
      <c r="G195" s="40">
        <v>290829</v>
      </c>
      <c r="H195" s="41">
        <v>-6.2585818995248954E-2</v>
      </c>
      <c r="I195" s="40">
        <v>396071</v>
      </c>
      <c r="J195" s="41">
        <v>-3.723951180264029E-2</v>
      </c>
      <c r="K195" s="40">
        <v>5121656</v>
      </c>
      <c r="L195" s="41">
        <v>-2.4644334054139461E-2</v>
      </c>
      <c r="M195" s="40">
        <v>3264663</v>
      </c>
      <c r="N195" s="41">
        <v>-1.8619299814044532E-2</v>
      </c>
      <c r="O195" s="40">
        <v>8386319</v>
      </c>
      <c r="P195" s="41">
        <v>-2.2307697419356565E-2</v>
      </c>
      <c r="Q195" s="40">
        <v>13884188</v>
      </c>
      <c r="R195" s="41">
        <v>2.3203801986362294E-2</v>
      </c>
      <c r="S195" s="40">
        <v>17994376</v>
      </c>
      <c r="T195" s="41">
        <v>-1.9861737702964288E-2</v>
      </c>
      <c r="U195" s="40">
        <v>31878564</v>
      </c>
      <c r="V195" s="41">
        <v>-1.5591787936650725E-3</v>
      </c>
      <c r="W195" s="40">
        <v>19502306</v>
      </c>
      <c r="X195" s="41">
        <v>9.1327095284858828E-3</v>
      </c>
      <c r="Y195" s="40">
        <v>21549868</v>
      </c>
      <c r="Z195" s="41">
        <v>-2.0276446492263567E-2</v>
      </c>
      <c r="AA195" s="40">
        <v>41052174</v>
      </c>
      <c r="AB195" s="41">
        <v>-6.5220250631176091E-3</v>
      </c>
    </row>
    <row r="196" spans="2:28" hidden="1" outlineLevel="1" x14ac:dyDescent="0.25">
      <c r="B196" s="43" t="s">
        <v>49</v>
      </c>
      <c r="C196" s="26">
        <v>34110</v>
      </c>
      <c r="D196" s="29">
        <v>-8.3729551132242674E-2</v>
      </c>
      <c r="E196" s="40">
        <v>9223</v>
      </c>
      <c r="F196" s="29">
        <v>-0.11266115066384452</v>
      </c>
      <c r="G196" s="40">
        <v>25890</v>
      </c>
      <c r="H196" s="29">
        <v>-0.145403531935963</v>
      </c>
      <c r="I196" s="40">
        <v>35113</v>
      </c>
      <c r="J196" s="29">
        <v>-0.13703949470372823</v>
      </c>
      <c r="K196" s="26">
        <v>379332</v>
      </c>
      <c r="L196" s="29">
        <v>-0.16573856588635827</v>
      </c>
      <c r="M196" s="26">
        <v>281495</v>
      </c>
      <c r="N196" s="29">
        <v>-6.7356912117949141E-2</v>
      </c>
      <c r="O196" s="26">
        <v>660827</v>
      </c>
      <c r="P196" s="29">
        <v>-0.12648757397388299</v>
      </c>
      <c r="Q196" s="40">
        <v>958924</v>
      </c>
      <c r="R196" s="29">
        <v>-8.7244105880460388E-2</v>
      </c>
      <c r="S196" s="40">
        <v>1361055</v>
      </c>
      <c r="T196" s="29">
        <v>-0.10999518069768066</v>
      </c>
      <c r="U196" s="40">
        <v>2319979</v>
      </c>
      <c r="V196" s="29">
        <v>-0.10073035310607448</v>
      </c>
      <c r="W196" s="26">
        <v>1381589</v>
      </c>
      <c r="X196" s="29">
        <v>-0.11031338906583454</v>
      </c>
      <c r="Y196" s="26">
        <v>1668440</v>
      </c>
      <c r="Z196" s="29">
        <v>-0.10365764883927953</v>
      </c>
      <c r="AA196" s="26">
        <v>3050029</v>
      </c>
      <c r="AB196" s="29">
        <v>-0.10668483349788727</v>
      </c>
    </row>
    <row r="197" spans="2:28" hidden="1" outlineLevel="1" x14ac:dyDescent="0.25">
      <c r="B197" s="43" t="s">
        <v>50</v>
      </c>
      <c r="C197" s="26">
        <v>40047</v>
      </c>
      <c r="D197" s="29">
        <v>4.1615730746222157E-2</v>
      </c>
      <c r="E197" s="40">
        <v>9268</v>
      </c>
      <c r="F197" s="29">
        <v>-7.2272272272272287E-2</v>
      </c>
      <c r="G197" s="40">
        <v>32845</v>
      </c>
      <c r="H197" s="29">
        <v>2.5476911548908854E-2</v>
      </c>
      <c r="I197" s="40">
        <v>42113</v>
      </c>
      <c r="J197" s="29">
        <v>2.2370832242557537E-3</v>
      </c>
      <c r="K197" s="26">
        <v>495146</v>
      </c>
      <c r="L197" s="29">
        <v>1.5280073160629515E-2</v>
      </c>
      <c r="M197" s="26">
        <v>321251</v>
      </c>
      <c r="N197" s="29">
        <v>5.1757780527890818E-2</v>
      </c>
      <c r="O197" s="26">
        <v>816397</v>
      </c>
      <c r="P197" s="29">
        <v>2.9327883238183583E-2</v>
      </c>
      <c r="Q197" s="40">
        <v>1174732</v>
      </c>
      <c r="R197" s="29">
        <v>6.2050559715323583E-2</v>
      </c>
      <c r="S197" s="40">
        <v>1522038</v>
      </c>
      <c r="T197" s="29">
        <v>4.1421114320140839E-2</v>
      </c>
      <c r="U197" s="40">
        <v>2696770</v>
      </c>
      <c r="V197" s="29">
        <v>5.0308089386231991E-2</v>
      </c>
      <c r="W197" s="26">
        <v>1719193</v>
      </c>
      <c r="X197" s="29">
        <v>4.6865571123150263E-2</v>
      </c>
      <c r="Y197" s="26">
        <v>1876134</v>
      </c>
      <c r="Z197" s="29">
        <v>4.2892274032058308E-2</v>
      </c>
      <c r="AA197" s="26">
        <v>3595327</v>
      </c>
      <c r="AB197" s="29">
        <v>4.4788432875615181E-2</v>
      </c>
    </row>
    <row r="198" spans="2:28" hidden="1" outlineLevel="1" x14ac:dyDescent="0.25">
      <c r="B198" s="43" t="s">
        <v>51</v>
      </c>
      <c r="C198" s="26">
        <v>37629</v>
      </c>
      <c r="D198" s="29">
        <v>0.14523541406701779</v>
      </c>
      <c r="E198" s="40">
        <v>8482</v>
      </c>
      <c r="F198" s="29">
        <v>6.2878158737691425E-3</v>
      </c>
      <c r="G198" s="40">
        <v>30332</v>
      </c>
      <c r="H198" s="29">
        <v>0.16944904962023366</v>
      </c>
      <c r="I198" s="40">
        <v>38814</v>
      </c>
      <c r="J198" s="29">
        <v>0.12943025082930815</v>
      </c>
      <c r="K198" s="26">
        <v>467394</v>
      </c>
      <c r="L198" s="29">
        <v>5.2983265596698192E-2</v>
      </c>
      <c r="M198" s="26">
        <v>288407</v>
      </c>
      <c r="N198" s="29">
        <v>0.10526598170453627</v>
      </c>
      <c r="O198" s="26">
        <v>755801</v>
      </c>
      <c r="P198" s="29">
        <v>7.2339550094705718E-2</v>
      </c>
      <c r="Q198" s="40">
        <v>1217353</v>
      </c>
      <c r="R198" s="29">
        <v>0.11858835939553103</v>
      </c>
      <c r="S198" s="40">
        <v>1542028</v>
      </c>
      <c r="T198" s="29">
        <v>5.29604928475782E-2</v>
      </c>
      <c r="U198" s="40">
        <v>2759381</v>
      </c>
      <c r="V198" s="29">
        <v>8.0938966915455879E-2</v>
      </c>
      <c r="W198" s="26">
        <v>1730858</v>
      </c>
      <c r="X198" s="29">
        <v>0.10003584466295856</v>
      </c>
      <c r="Y198" s="26">
        <v>1860767</v>
      </c>
      <c r="Z198" s="29">
        <v>6.2478837693315636E-2</v>
      </c>
      <c r="AA198" s="26">
        <v>3591625</v>
      </c>
      <c r="AB198" s="29">
        <v>8.0252622638167015E-2</v>
      </c>
    </row>
    <row r="199" spans="2:28" hidden="1" outlineLevel="1" x14ac:dyDescent="0.25">
      <c r="B199" s="43" t="s">
        <v>52</v>
      </c>
      <c r="C199" s="26">
        <v>31006</v>
      </c>
      <c r="D199" s="29">
        <v>0.29753933712755276</v>
      </c>
      <c r="E199" s="40">
        <v>6845</v>
      </c>
      <c r="F199" s="29">
        <v>7.2043852779952955E-2</v>
      </c>
      <c r="G199" s="40">
        <v>24743</v>
      </c>
      <c r="H199" s="29">
        <v>-3.9554382423724888E-2</v>
      </c>
      <c r="I199" s="40">
        <v>31588</v>
      </c>
      <c r="J199" s="29">
        <v>-1.7388869878993352E-2</v>
      </c>
      <c r="K199" s="26">
        <v>467607</v>
      </c>
      <c r="L199" s="29">
        <v>6.0556988208397611E-2</v>
      </c>
      <c r="M199" s="26">
        <v>279312</v>
      </c>
      <c r="N199" s="29">
        <v>0.13154163391967333</v>
      </c>
      <c r="O199" s="26">
        <v>746919</v>
      </c>
      <c r="P199" s="29">
        <v>8.603429448825084E-2</v>
      </c>
      <c r="Q199" s="40">
        <v>1156637</v>
      </c>
      <c r="R199" s="29">
        <v>0.12483345878627672</v>
      </c>
      <c r="S199" s="40">
        <v>1522714</v>
      </c>
      <c r="T199" s="29">
        <v>0.1111561916451338</v>
      </c>
      <c r="U199" s="40">
        <v>2679351</v>
      </c>
      <c r="V199" s="29">
        <v>0.11701945377024936</v>
      </c>
      <c r="W199" s="26">
        <v>1662095</v>
      </c>
      <c r="X199" s="29">
        <v>0.10846090130993646</v>
      </c>
      <c r="Y199" s="26">
        <v>1826769</v>
      </c>
      <c r="Z199" s="29">
        <v>0.1118557557527704</v>
      </c>
      <c r="AA199" s="26">
        <v>3488864</v>
      </c>
      <c r="AB199" s="29">
        <v>0.1102358571472668</v>
      </c>
    </row>
    <row r="200" spans="2:28" hidden="1" outlineLevel="1" x14ac:dyDescent="0.25">
      <c r="B200" s="43" t="s">
        <v>53</v>
      </c>
      <c r="C200" s="26">
        <v>33912</v>
      </c>
      <c r="D200" s="29">
        <v>0.63834001642591431</v>
      </c>
      <c r="E200" s="40">
        <v>7520</v>
      </c>
      <c r="F200" s="29">
        <v>-2.426365641624495E-2</v>
      </c>
      <c r="G200" s="40">
        <v>30148</v>
      </c>
      <c r="H200" s="29">
        <v>5.3978464550412442E-2</v>
      </c>
      <c r="I200" s="40">
        <v>37668</v>
      </c>
      <c r="J200" s="29">
        <v>3.7371595384318779E-2</v>
      </c>
      <c r="K200" s="26">
        <v>520466</v>
      </c>
      <c r="L200" s="29">
        <v>4.4881652647005721E-2</v>
      </c>
      <c r="M200" s="26">
        <v>349272</v>
      </c>
      <c r="N200" s="29">
        <v>0.10156116945784843</v>
      </c>
      <c r="O200" s="26">
        <v>869738</v>
      </c>
      <c r="P200" s="29">
        <v>6.6927549743614811E-2</v>
      </c>
      <c r="Q200" s="40">
        <v>1351893</v>
      </c>
      <c r="R200" s="29">
        <v>0.10284878925844687</v>
      </c>
      <c r="S200" s="40">
        <v>1893931</v>
      </c>
      <c r="T200" s="29">
        <v>5.0062762109427839E-2</v>
      </c>
      <c r="U200" s="40">
        <v>3245824</v>
      </c>
      <c r="V200" s="29">
        <v>7.142175737880252E-2</v>
      </c>
      <c r="W200" s="26">
        <v>1913791</v>
      </c>
      <c r="X200" s="29">
        <v>9.2137633500443794E-2</v>
      </c>
      <c r="Y200" s="26">
        <v>2273351</v>
      </c>
      <c r="Z200" s="29">
        <v>5.7712009900851902E-2</v>
      </c>
      <c r="AA200" s="26">
        <v>4187142</v>
      </c>
      <c r="AB200" s="29">
        <v>7.3173494769513958E-2</v>
      </c>
    </row>
    <row r="201" spans="2:28" hidden="1" outlineLevel="1" x14ac:dyDescent="0.25">
      <c r="B201" s="43" t="s">
        <v>54</v>
      </c>
      <c r="C201" s="26">
        <v>29662</v>
      </c>
      <c r="D201" s="29">
        <v>0.24036129463912359</v>
      </c>
      <c r="E201" s="40">
        <v>7963</v>
      </c>
      <c r="F201" s="29">
        <v>0.16248175182481761</v>
      </c>
      <c r="G201" s="40">
        <v>20283</v>
      </c>
      <c r="H201" s="29">
        <v>0.33274196727774497</v>
      </c>
      <c r="I201" s="40">
        <v>28246</v>
      </c>
      <c r="J201" s="29">
        <v>0.27989487516425759</v>
      </c>
      <c r="K201" s="26">
        <v>389113</v>
      </c>
      <c r="L201" s="29">
        <v>8.4523686755651584E-2</v>
      </c>
      <c r="M201" s="26">
        <v>279475</v>
      </c>
      <c r="N201" s="29">
        <v>0.22248613371126624</v>
      </c>
      <c r="O201" s="26">
        <v>668588</v>
      </c>
      <c r="P201" s="29">
        <v>0.13821780425230545</v>
      </c>
      <c r="Q201" s="40">
        <v>1222393</v>
      </c>
      <c r="R201" s="29">
        <v>0.11511655698493528</v>
      </c>
      <c r="S201" s="40">
        <v>1718130</v>
      </c>
      <c r="T201" s="29">
        <v>7.239691912067614E-2</v>
      </c>
      <c r="U201" s="40">
        <v>2940523</v>
      </c>
      <c r="V201" s="29">
        <v>8.9751780908424506E-2</v>
      </c>
      <c r="W201" s="26">
        <v>1649131</v>
      </c>
      <c r="X201" s="29">
        <v>0.10996309615393685</v>
      </c>
      <c r="Y201" s="26">
        <v>2017888</v>
      </c>
      <c r="Z201" s="29">
        <v>9.3130932176074266E-2</v>
      </c>
      <c r="AA201" s="26">
        <v>3667019</v>
      </c>
      <c r="AB201" s="29">
        <v>0.10063708758588641</v>
      </c>
    </row>
    <row r="202" spans="2:28" hidden="1" outlineLevel="1" x14ac:dyDescent="0.25">
      <c r="B202" s="43" t="s">
        <v>55</v>
      </c>
      <c r="C202" s="26">
        <v>27496</v>
      </c>
      <c r="D202" s="29">
        <v>-4.2685049787619223E-2</v>
      </c>
      <c r="E202" s="40">
        <v>5965</v>
      </c>
      <c r="F202" s="29">
        <v>-5.9593252404225083E-2</v>
      </c>
      <c r="G202" s="40">
        <v>12807</v>
      </c>
      <c r="H202" s="29">
        <v>0.74553632274771697</v>
      </c>
      <c r="I202" s="40">
        <v>18772</v>
      </c>
      <c r="J202" s="29">
        <v>0.37222222222222223</v>
      </c>
      <c r="K202" s="26">
        <v>364761</v>
      </c>
      <c r="L202" s="29">
        <v>5.4190382998662301E-3</v>
      </c>
      <c r="M202" s="26">
        <v>196316</v>
      </c>
      <c r="N202" s="29">
        <v>-3.8917613391312722E-3</v>
      </c>
      <c r="O202" s="26">
        <v>561077</v>
      </c>
      <c r="P202" s="29">
        <v>2.1415379779166077E-3</v>
      </c>
      <c r="Q202" s="40">
        <v>1040192</v>
      </c>
      <c r="R202" s="29">
        <v>0.10304224402213746</v>
      </c>
      <c r="S202" s="40">
        <v>1336189</v>
      </c>
      <c r="T202" s="29">
        <v>9.8640870895068344E-2</v>
      </c>
      <c r="U202" s="40">
        <v>2376381</v>
      </c>
      <c r="V202" s="29">
        <v>0.1005631145388588</v>
      </c>
      <c r="W202" s="26">
        <v>1438414</v>
      </c>
      <c r="X202" s="29">
        <v>7.2737998375694835E-2</v>
      </c>
      <c r="Y202" s="26">
        <v>1545312</v>
      </c>
      <c r="Z202" s="29">
        <v>8.7757630363779704E-2</v>
      </c>
      <c r="AA202" s="26">
        <v>2983726</v>
      </c>
      <c r="AB202" s="29">
        <v>8.0464714916163915E-2</v>
      </c>
    </row>
    <row r="203" spans="2:28" hidden="1" outlineLevel="1" x14ac:dyDescent="0.25">
      <c r="B203" s="43" t="s">
        <v>56</v>
      </c>
      <c r="C203" s="26">
        <v>30666</v>
      </c>
      <c r="D203" s="29">
        <v>5.9677252151076443E-2</v>
      </c>
      <c r="E203" s="40">
        <v>6246</v>
      </c>
      <c r="F203" s="29">
        <v>9.8680738786279587E-2</v>
      </c>
      <c r="G203" s="40">
        <v>18551</v>
      </c>
      <c r="H203" s="29">
        <v>0.17077942568633642</v>
      </c>
      <c r="I203" s="40">
        <v>24797</v>
      </c>
      <c r="J203" s="29">
        <v>0.15174175568973536</v>
      </c>
      <c r="K203" s="26">
        <v>364898</v>
      </c>
      <c r="L203" s="29">
        <v>-6.8443840820202828E-2</v>
      </c>
      <c r="M203" s="26">
        <v>175172</v>
      </c>
      <c r="N203" s="29">
        <v>2.7588593820577323E-2</v>
      </c>
      <c r="O203" s="26">
        <v>540070</v>
      </c>
      <c r="P203" s="29">
        <v>-3.9323913998616122E-2</v>
      </c>
      <c r="Q203" s="40">
        <v>979023</v>
      </c>
      <c r="R203" s="29">
        <v>1.9780570042904788E-2</v>
      </c>
      <c r="S203" s="40">
        <v>1315079</v>
      </c>
      <c r="T203" s="29">
        <v>0.13532424725617687</v>
      </c>
      <c r="U203" s="40">
        <v>2294102</v>
      </c>
      <c r="V203" s="29">
        <v>8.2960325005829949E-2</v>
      </c>
      <c r="W203" s="26">
        <v>1380833</v>
      </c>
      <c r="X203" s="29">
        <v>-3.9902911570907085E-3</v>
      </c>
      <c r="Y203" s="26">
        <v>1508802</v>
      </c>
      <c r="Z203" s="29">
        <v>0.12208370548911485</v>
      </c>
      <c r="AA203" s="26">
        <v>2889635</v>
      </c>
      <c r="AB203" s="29">
        <v>5.8083681922572072E-2</v>
      </c>
    </row>
    <row r="204" spans="2:28" collapsed="1" x14ac:dyDescent="0.25">
      <c r="B204" s="30" t="s">
        <v>77</v>
      </c>
      <c r="C204" s="31">
        <v>248274</v>
      </c>
      <c r="D204" s="32">
        <v>4.4340515741692066E-3</v>
      </c>
      <c r="E204" s="31">
        <v>68446</v>
      </c>
      <c r="F204" s="32">
        <v>0.10509065663496786</v>
      </c>
      <c r="G204" s="31">
        <v>202908</v>
      </c>
      <c r="H204" s="32">
        <v>5.3066435544391499E-2</v>
      </c>
      <c r="I204" s="31">
        <v>271354</v>
      </c>
      <c r="J204" s="32">
        <v>6.5721467284580948E-2</v>
      </c>
      <c r="K204" s="31">
        <v>3188610</v>
      </c>
      <c r="L204" s="32">
        <v>1.8047083651944407E-2</v>
      </c>
      <c r="M204" s="31">
        <v>2024108</v>
      </c>
      <c r="N204" s="32">
        <v>2.2381071200193059E-2</v>
      </c>
      <c r="O204" s="31">
        <v>5212718</v>
      </c>
      <c r="P204" s="32">
        <v>1.9725607960902058E-2</v>
      </c>
      <c r="Q204" s="31">
        <v>7713154</v>
      </c>
      <c r="R204" s="32">
        <v>3.7934238564011125E-2</v>
      </c>
      <c r="S204" s="31">
        <v>10603091</v>
      </c>
      <c r="T204" s="32">
        <v>1.201374683108325E-3</v>
      </c>
      <c r="U204" s="31">
        <v>18316245</v>
      </c>
      <c r="V204" s="32">
        <v>1.6348250099339046E-2</v>
      </c>
      <c r="W204" s="31">
        <v>11218484</v>
      </c>
      <c r="X204" s="32">
        <v>3.1826206684690828E-2</v>
      </c>
      <c r="Y204" s="31">
        <v>12830107</v>
      </c>
      <c r="Z204" s="32">
        <v>5.2698265097392838E-3</v>
      </c>
      <c r="AA204" s="31">
        <v>24048591</v>
      </c>
      <c r="AB204" s="32">
        <v>1.7486003141740758E-2</v>
      </c>
    </row>
    <row r="205" spans="2:28" hidden="1" outlineLevel="1" x14ac:dyDescent="0.25">
      <c r="B205" s="43" t="s">
        <v>58</v>
      </c>
      <c r="C205" s="26">
        <v>29440</v>
      </c>
      <c r="D205" s="29">
        <v>-0.11726784804053847</v>
      </c>
      <c r="E205" s="40">
        <v>8631</v>
      </c>
      <c r="F205" s="29">
        <v>3.4272019173157586E-2</v>
      </c>
      <c r="G205" s="40">
        <v>23126</v>
      </c>
      <c r="H205" s="29">
        <v>7.0053673884878709E-2</v>
      </c>
      <c r="I205" s="40">
        <v>31757</v>
      </c>
      <c r="J205" s="29">
        <v>6.0086123443602535E-2</v>
      </c>
      <c r="K205" s="26">
        <v>411629</v>
      </c>
      <c r="L205" s="29">
        <v>1.3230638959862651E-2</v>
      </c>
      <c r="M205" s="26">
        <v>239443</v>
      </c>
      <c r="N205" s="29">
        <v>-3.894503624380885E-2</v>
      </c>
      <c r="O205" s="26">
        <v>651072</v>
      </c>
      <c r="P205" s="29">
        <v>-6.603600854440006E-3</v>
      </c>
      <c r="Q205" s="40">
        <v>1083057</v>
      </c>
      <c r="R205" s="29">
        <v>3.4304044555816926E-2</v>
      </c>
      <c r="S205" s="40">
        <v>1402891</v>
      </c>
      <c r="T205" s="29">
        <v>-2.2255009851389285E-2</v>
      </c>
      <c r="U205" s="40">
        <v>2485948</v>
      </c>
      <c r="V205" s="29">
        <v>1.6071981849821171E-3</v>
      </c>
      <c r="W205" s="26">
        <v>1532757</v>
      </c>
      <c r="X205" s="29">
        <v>2.5196543877743505E-2</v>
      </c>
      <c r="Y205" s="26">
        <v>1665460</v>
      </c>
      <c r="Z205" s="29">
        <v>-2.3523362420195815E-2</v>
      </c>
      <c r="AA205" s="26">
        <v>3198217</v>
      </c>
      <c r="AB205" s="29">
        <v>-7.6546544829558805E-4</v>
      </c>
    </row>
    <row r="206" spans="2:28" hidden="1" outlineLevel="1" x14ac:dyDescent="0.25">
      <c r="B206" s="43" t="s">
        <v>59</v>
      </c>
      <c r="C206" s="26">
        <v>36032</v>
      </c>
      <c r="D206" s="29">
        <v>7.0056128055118405E-2</v>
      </c>
      <c r="E206" s="40">
        <v>9395</v>
      </c>
      <c r="F206" s="29">
        <v>-2.7231310830399647E-2</v>
      </c>
      <c r="G206" s="40">
        <v>30522</v>
      </c>
      <c r="H206" s="29">
        <v>4.3879749649440747E-2</v>
      </c>
      <c r="I206" s="40">
        <v>39917</v>
      </c>
      <c r="J206" s="29">
        <v>2.6223102038717583E-2</v>
      </c>
      <c r="K206" s="26">
        <v>482398</v>
      </c>
      <c r="L206" s="29">
        <v>1.2794349827001339E-2</v>
      </c>
      <c r="M206" s="26">
        <v>325208</v>
      </c>
      <c r="N206" s="29">
        <v>4.7193384682758355E-2</v>
      </c>
      <c r="O206" s="26">
        <v>807606</v>
      </c>
      <c r="P206" s="29">
        <v>2.6370771780351188E-2</v>
      </c>
      <c r="Q206" s="40">
        <v>1142847</v>
      </c>
      <c r="R206" s="29">
        <v>3.65385679341097E-2</v>
      </c>
      <c r="S206" s="40">
        <v>1592749</v>
      </c>
      <c r="T206" s="29">
        <v>-2.7572333034171614E-2</v>
      </c>
      <c r="U206" s="40">
        <v>2735596</v>
      </c>
      <c r="V206" s="29">
        <v>-1.7788912927740874E-3</v>
      </c>
      <c r="W206" s="26">
        <v>1670672</v>
      </c>
      <c r="X206" s="29">
        <v>2.98829487928709E-2</v>
      </c>
      <c r="Y206" s="26">
        <v>1948479</v>
      </c>
      <c r="Z206" s="29">
        <v>-1.4775742136955983E-2</v>
      </c>
      <c r="AA206" s="26">
        <v>3619151</v>
      </c>
      <c r="AB206" s="29">
        <v>5.3484863594708276E-3</v>
      </c>
    </row>
    <row r="207" spans="2:28" hidden="1" outlineLevel="1" x14ac:dyDescent="0.25">
      <c r="B207" s="43" t="s">
        <v>60</v>
      </c>
      <c r="C207" s="26">
        <v>36554</v>
      </c>
      <c r="D207" s="29">
        <v>-1.3520442585346126E-2</v>
      </c>
      <c r="E207" s="40">
        <v>10492</v>
      </c>
      <c r="F207" s="29">
        <v>3.1458906802988684E-2</v>
      </c>
      <c r="G207" s="40">
        <v>31774</v>
      </c>
      <c r="H207" s="29">
        <v>4.4201255381379534E-2</v>
      </c>
      <c r="I207" s="40">
        <v>42266</v>
      </c>
      <c r="J207" s="29">
        <v>4.1008842146745161E-2</v>
      </c>
      <c r="K207" s="26">
        <v>452934</v>
      </c>
      <c r="L207" s="29">
        <v>-2.9365924960595979E-3</v>
      </c>
      <c r="M207" s="26">
        <v>290132</v>
      </c>
      <c r="N207" s="29">
        <v>1.4671063905685511E-2</v>
      </c>
      <c r="O207" s="26">
        <v>743066</v>
      </c>
      <c r="P207" s="29">
        <v>3.8651454664586637E-3</v>
      </c>
      <c r="Q207" s="40">
        <v>1086318</v>
      </c>
      <c r="R207" s="29">
        <v>2.525194372769124E-2</v>
      </c>
      <c r="S207" s="40">
        <v>1568260</v>
      </c>
      <c r="T207" s="29">
        <v>4.0689661121887211E-2</v>
      </c>
      <c r="U207" s="40">
        <v>2654578</v>
      </c>
      <c r="V207" s="29">
        <v>3.4316317326480883E-2</v>
      </c>
      <c r="W207" s="26">
        <v>1586298</v>
      </c>
      <c r="X207" s="29">
        <v>1.6169172554237221E-2</v>
      </c>
      <c r="Y207" s="26">
        <v>1890166</v>
      </c>
      <c r="Z207" s="29">
        <v>3.6667948219418545E-2</v>
      </c>
      <c r="AA207" s="26">
        <v>3476464</v>
      </c>
      <c r="AB207" s="29">
        <v>2.7212777814219935E-2</v>
      </c>
    </row>
    <row r="208" spans="2:28" hidden="1" outlineLevel="1" x14ac:dyDescent="0.25">
      <c r="B208" s="43" t="s">
        <v>61</v>
      </c>
      <c r="C208" s="26">
        <v>37717</v>
      </c>
      <c r="D208" s="29">
        <v>4.1906077348066395E-2</v>
      </c>
      <c r="E208" s="40">
        <v>11115</v>
      </c>
      <c r="F208" s="29">
        <v>6.4859168423069491E-2</v>
      </c>
      <c r="G208" s="40">
        <v>29225</v>
      </c>
      <c r="H208" s="29">
        <v>7.8174573895078536E-2</v>
      </c>
      <c r="I208" s="40">
        <v>40340</v>
      </c>
      <c r="J208" s="29">
        <v>7.4472618793948397E-2</v>
      </c>
      <c r="K208" s="26">
        <v>455387</v>
      </c>
      <c r="L208" s="29">
        <v>-1.8319195490261619E-2</v>
      </c>
      <c r="M208" s="26">
        <v>301119</v>
      </c>
      <c r="N208" s="29">
        <v>-1.0248589093371341E-2</v>
      </c>
      <c r="O208" s="26">
        <v>756506</v>
      </c>
      <c r="P208" s="29">
        <v>-1.5122597712342589E-2</v>
      </c>
      <c r="Q208" s="40">
        <v>1155959</v>
      </c>
      <c r="R208" s="29">
        <v>3.8916720142218031E-2</v>
      </c>
      <c r="S208" s="40">
        <v>1583954</v>
      </c>
      <c r="T208" s="29">
        <v>-2.4223853491334824E-2</v>
      </c>
      <c r="U208" s="40">
        <v>2739913</v>
      </c>
      <c r="V208" s="29">
        <v>1.4543479484518951E-3</v>
      </c>
      <c r="W208" s="26">
        <v>1660178</v>
      </c>
      <c r="X208" s="29">
        <v>2.2792898635457082E-2</v>
      </c>
      <c r="Y208" s="26">
        <v>1914298</v>
      </c>
      <c r="Z208" s="29">
        <v>-2.0628572627197417E-2</v>
      </c>
      <c r="AA208" s="26">
        <v>3574476</v>
      </c>
      <c r="AB208" s="29">
        <v>-9.2906255240654545E-4</v>
      </c>
    </row>
    <row r="209" spans="2:28" collapsed="1" x14ac:dyDescent="0.25">
      <c r="B209" s="145">
        <v>1999</v>
      </c>
      <c r="C209" s="40">
        <v>404271</v>
      </c>
      <c r="D209" s="41">
        <v>7.8113499386633922E-2</v>
      </c>
      <c r="E209" s="40">
        <v>101145</v>
      </c>
      <c r="F209" s="41">
        <v>7.4604565918960919E-3</v>
      </c>
      <c r="G209" s="40">
        <v>310246</v>
      </c>
      <c r="H209" s="41">
        <v>7.1979931862314883E-2</v>
      </c>
      <c r="I209" s="40">
        <v>411391</v>
      </c>
      <c r="J209" s="41">
        <v>5.53628690900696E-2</v>
      </c>
      <c r="K209" s="40">
        <v>5251065</v>
      </c>
      <c r="L209" s="41">
        <v>2.2493548731887802E-3</v>
      </c>
      <c r="M209" s="40">
        <v>3326602</v>
      </c>
      <c r="N209" s="41">
        <v>4.6708875655490534E-2</v>
      </c>
      <c r="O209" s="40">
        <v>8577667</v>
      </c>
      <c r="P209" s="41">
        <v>1.9035848692131152E-2</v>
      </c>
      <c r="Q209" s="40">
        <v>13569328</v>
      </c>
      <c r="R209" s="41">
        <v>5.8430189951997002E-2</v>
      </c>
      <c r="S209" s="40">
        <v>18359018</v>
      </c>
      <c r="T209" s="41">
        <v>3.089000270145803E-2</v>
      </c>
      <c r="U209" s="40">
        <v>31928346</v>
      </c>
      <c r="V209" s="41">
        <v>4.2417318932232551E-2</v>
      </c>
      <c r="W209" s="40">
        <v>19325809</v>
      </c>
      <c r="X209" s="41">
        <v>4.2671620206103045E-2</v>
      </c>
      <c r="Y209" s="40">
        <v>21995866</v>
      </c>
      <c r="Z209" s="41">
        <v>3.3811860417252593E-2</v>
      </c>
      <c r="AA209" s="40">
        <v>41321675</v>
      </c>
      <c r="AB209" s="41">
        <v>3.7936680592003835E-2</v>
      </c>
    </row>
    <row r="210" spans="2:28" hidden="1" outlineLevel="1" x14ac:dyDescent="0.25">
      <c r="B210" s="43" t="s">
        <v>49</v>
      </c>
      <c r="C210" s="26">
        <v>37227</v>
      </c>
      <c r="D210" s="29">
        <v>-6.8297628258143783E-3</v>
      </c>
      <c r="E210" s="40">
        <v>10394</v>
      </c>
      <c r="F210" s="29">
        <v>0.22614132358145578</v>
      </c>
      <c r="G210" s="40">
        <v>30295</v>
      </c>
      <c r="H210" s="29">
        <v>0.15299714557564226</v>
      </c>
      <c r="I210" s="40">
        <v>40689</v>
      </c>
      <c r="J210" s="29">
        <v>0.17083908839779016</v>
      </c>
      <c r="K210" s="26">
        <v>454692</v>
      </c>
      <c r="L210" s="29">
        <v>3.0802189954772574E-2</v>
      </c>
      <c r="M210" s="26">
        <v>301825</v>
      </c>
      <c r="N210" s="29">
        <v>4.502804514922798E-2</v>
      </c>
      <c r="O210" s="26">
        <v>756517</v>
      </c>
      <c r="P210" s="29">
        <v>3.6431140185635424E-2</v>
      </c>
      <c r="Q210" s="40">
        <v>1050581</v>
      </c>
      <c r="R210" s="29">
        <v>-2.3218799915671884E-3</v>
      </c>
      <c r="S210" s="40">
        <v>1529267</v>
      </c>
      <c r="T210" s="29">
        <v>1.5035028856078103E-2</v>
      </c>
      <c r="U210" s="40">
        <v>2579848</v>
      </c>
      <c r="V210" s="29">
        <v>7.8944664505686823E-3</v>
      </c>
      <c r="W210" s="26">
        <v>1552894</v>
      </c>
      <c r="X210" s="29">
        <v>8.3131451323330552E-3</v>
      </c>
      <c r="Y210" s="26">
        <v>1861387</v>
      </c>
      <c r="Z210" s="29">
        <v>2.1780085743614563E-2</v>
      </c>
      <c r="AA210" s="26">
        <v>3414281</v>
      </c>
      <c r="AB210" s="29">
        <v>1.5610680108667951E-2</v>
      </c>
    </row>
    <row r="211" spans="2:28" hidden="1" outlineLevel="1" x14ac:dyDescent="0.25">
      <c r="B211" s="43" t="s">
        <v>50</v>
      </c>
      <c r="C211" s="26">
        <v>38447</v>
      </c>
      <c r="D211" s="29">
        <v>5.0636716401595949E-2</v>
      </c>
      <c r="E211" s="40">
        <v>9990</v>
      </c>
      <c r="F211" s="29">
        <v>0.23516320474777452</v>
      </c>
      <c r="G211" s="40">
        <v>32029</v>
      </c>
      <c r="H211" s="29">
        <v>-3.1220730565051369E-5</v>
      </c>
      <c r="I211" s="40">
        <v>42019</v>
      </c>
      <c r="J211" s="29">
        <v>4.738521361982162E-2</v>
      </c>
      <c r="K211" s="26">
        <v>487694</v>
      </c>
      <c r="L211" s="29">
        <v>6.1919578797927866E-2</v>
      </c>
      <c r="M211" s="26">
        <v>305442</v>
      </c>
      <c r="N211" s="29">
        <v>4.1650041435192353E-2</v>
      </c>
      <c r="O211" s="26">
        <v>793136</v>
      </c>
      <c r="P211" s="29">
        <v>5.4020938595535251E-2</v>
      </c>
      <c r="Q211" s="40">
        <v>1106098</v>
      </c>
      <c r="R211" s="29">
        <v>7.7134919158740711E-2</v>
      </c>
      <c r="S211" s="40">
        <v>1461501</v>
      </c>
      <c r="T211" s="29">
        <v>2.5807088923326393E-3</v>
      </c>
      <c r="U211" s="40">
        <v>2567599</v>
      </c>
      <c r="V211" s="29">
        <v>3.3393731375481517E-2</v>
      </c>
      <c r="W211" s="26">
        <v>1642229</v>
      </c>
      <c r="X211" s="29">
        <v>7.277172876378013E-2</v>
      </c>
      <c r="Y211" s="26">
        <v>1798972</v>
      </c>
      <c r="Z211" s="29">
        <v>8.9590678172382088E-3</v>
      </c>
      <c r="AA211" s="26">
        <v>3441201</v>
      </c>
      <c r="AB211" s="29">
        <v>3.8437443607479693E-2</v>
      </c>
    </row>
    <row r="212" spans="2:28" hidden="1" outlineLevel="1" x14ac:dyDescent="0.25">
      <c r="B212" s="43" t="s">
        <v>51</v>
      </c>
      <c r="C212" s="26">
        <v>32857</v>
      </c>
      <c r="D212" s="29">
        <v>1.0663579306562365E-3</v>
      </c>
      <c r="E212" s="40">
        <v>8429</v>
      </c>
      <c r="F212" s="29">
        <v>0.24707797011392207</v>
      </c>
      <c r="G212" s="40">
        <v>25937</v>
      </c>
      <c r="H212" s="29">
        <v>-2.1160357032933286E-3</v>
      </c>
      <c r="I212" s="40">
        <v>34366</v>
      </c>
      <c r="J212" s="29">
        <v>4.9311471405453222E-2</v>
      </c>
      <c r="K212" s="26">
        <v>443876</v>
      </c>
      <c r="L212" s="29">
        <v>2.9846036769277884E-2</v>
      </c>
      <c r="M212" s="26">
        <v>260939</v>
      </c>
      <c r="N212" s="29">
        <v>5.269549010194563E-2</v>
      </c>
      <c r="O212" s="26">
        <v>704815</v>
      </c>
      <c r="P212" s="29">
        <v>3.8188864453541083E-2</v>
      </c>
      <c r="Q212" s="40">
        <v>1088294</v>
      </c>
      <c r="R212" s="29">
        <v>5.7188347258609884E-2</v>
      </c>
      <c r="S212" s="40">
        <v>1464469</v>
      </c>
      <c r="T212" s="29">
        <v>2.9097115937323892E-2</v>
      </c>
      <c r="U212" s="40">
        <v>2552763</v>
      </c>
      <c r="V212" s="29">
        <v>4.0888323475984478E-2</v>
      </c>
      <c r="W212" s="26">
        <v>1573456</v>
      </c>
      <c r="X212" s="29">
        <v>4.8959477765570414E-2</v>
      </c>
      <c r="Y212" s="26">
        <v>1751345</v>
      </c>
      <c r="Z212" s="29">
        <v>3.2066124079293656E-2</v>
      </c>
      <c r="AA212" s="26">
        <v>3324801</v>
      </c>
      <c r="AB212" s="29">
        <v>3.9992530373509583E-2</v>
      </c>
    </row>
    <row r="213" spans="2:28" hidden="1" outlineLevel="1" x14ac:dyDescent="0.25">
      <c r="B213" s="43" t="s">
        <v>52</v>
      </c>
      <c r="C213" s="26">
        <v>23896</v>
      </c>
      <c r="D213" s="29">
        <v>-9.83322013432949E-2</v>
      </c>
      <c r="E213" s="40">
        <v>6385</v>
      </c>
      <c r="F213" s="29">
        <v>0.17630803242446569</v>
      </c>
      <c r="G213" s="40">
        <v>25762</v>
      </c>
      <c r="H213" s="29">
        <v>0.1978982609504325</v>
      </c>
      <c r="I213" s="40">
        <v>32147</v>
      </c>
      <c r="J213" s="29">
        <v>0.19354718942600435</v>
      </c>
      <c r="K213" s="26">
        <v>440907</v>
      </c>
      <c r="L213" s="29">
        <v>1.9728153902728307E-2</v>
      </c>
      <c r="M213" s="26">
        <v>246842</v>
      </c>
      <c r="N213" s="29">
        <v>-7.434929289761194E-3</v>
      </c>
      <c r="O213" s="26">
        <v>687749</v>
      </c>
      <c r="P213" s="29">
        <v>9.8095931683768178E-3</v>
      </c>
      <c r="Q213" s="40">
        <v>1028274</v>
      </c>
      <c r="R213" s="29">
        <v>1.2982023375128993E-2</v>
      </c>
      <c r="S213" s="40">
        <v>1370387</v>
      </c>
      <c r="T213" s="29">
        <v>4.3498555505298908E-2</v>
      </c>
      <c r="U213" s="40">
        <v>2398661</v>
      </c>
      <c r="V213" s="29">
        <v>3.0194239889226759E-2</v>
      </c>
      <c r="W213" s="26">
        <v>1499462</v>
      </c>
      <c r="X213" s="29">
        <v>1.3558847724386203E-2</v>
      </c>
      <c r="Y213" s="26">
        <v>1642991</v>
      </c>
      <c r="Z213" s="29">
        <v>3.7596173945773081E-2</v>
      </c>
      <c r="AA213" s="26">
        <v>3142453</v>
      </c>
      <c r="AB213" s="29">
        <v>2.5985826328447148E-2</v>
      </c>
    </row>
    <row r="214" spans="2:28" hidden="1" outlineLevel="1" x14ac:dyDescent="0.25">
      <c r="B214" s="43" t="s">
        <v>53</v>
      </c>
      <c r="C214" s="26">
        <v>20699</v>
      </c>
      <c r="D214" s="29">
        <v>-0.20772410625430604</v>
      </c>
      <c r="E214" s="40">
        <v>7707</v>
      </c>
      <c r="F214" s="29">
        <v>0.41309130913091319</v>
      </c>
      <c r="G214" s="40">
        <v>28604</v>
      </c>
      <c r="H214" s="29">
        <v>2.7294928889527448E-2</v>
      </c>
      <c r="I214" s="40">
        <v>36311</v>
      </c>
      <c r="J214" s="29">
        <v>9.0485915069974165E-2</v>
      </c>
      <c r="K214" s="26">
        <v>498110</v>
      </c>
      <c r="L214" s="29">
        <v>2.5827431322839711E-2</v>
      </c>
      <c r="M214" s="26">
        <v>317070</v>
      </c>
      <c r="N214" s="29">
        <v>1.6644275504282158E-2</v>
      </c>
      <c r="O214" s="26">
        <v>815180</v>
      </c>
      <c r="P214" s="29">
        <v>2.2235932625074062E-2</v>
      </c>
      <c r="Q214" s="40">
        <v>1225819</v>
      </c>
      <c r="R214" s="29">
        <v>1.9442118157980248E-2</v>
      </c>
      <c r="S214" s="40">
        <v>1803636</v>
      </c>
      <c r="T214" s="29">
        <v>5.6627074210225725E-2</v>
      </c>
      <c r="U214" s="40">
        <v>3029455</v>
      </c>
      <c r="V214" s="29">
        <v>4.1258795579593999E-2</v>
      </c>
      <c r="W214" s="26">
        <v>1752335</v>
      </c>
      <c r="X214" s="29">
        <v>1.9042329857698714E-2</v>
      </c>
      <c r="Y214" s="26">
        <v>2149310</v>
      </c>
      <c r="Z214" s="29">
        <v>5.0135388806751058E-2</v>
      </c>
      <c r="AA214" s="26">
        <v>3901645</v>
      </c>
      <c r="AB214" s="29">
        <v>3.5939099718343304E-2</v>
      </c>
    </row>
    <row r="215" spans="2:28" hidden="1" outlineLevel="1" x14ac:dyDescent="0.25">
      <c r="B215" s="43" t="s">
        <v>54</v>
      </c>
      <c r="C215" s="26">
        <v>23914</v>
      </c>
      <c r="D215" s="29">
        <v>-0.12626963829009863</v>
      </c>
      <c r="E215" s="40">
        <v>6850</v>
      </c>
      <c r="F215" s="29">
        <v>-4.8478955410473645E-2</v>
      </c>
      <c r="G215" s="40">
        <v>15219</v>
      </c>
      <c r="H215" s="29">
        <v>-0.19241178031308037</v>
      </c>
      <c r="I215" s="40">
        <v>22069</v>
      </c>
      <c r="J215" s="29">
        <v>-0.15262632468130855</v>
      </c>
      <c r="K215" s="26">
        <v>358787</v>
      </c>
      <c r="L215" s="29">
        <v>2.5735889969988879E-3</v>
      </c>
      <c r="M215" s="26">
        <v>228612</v>
      </c>
      <c r="N215" s="29">
        <v>2.1432879833791274E-2</v>
      </c>
      <c r="O215" s="26">
        <v>587399</v>
      </c>
      <c r="P215" s="29">
        <v>9.8301302604004714E-3</v>
      </c>
      <c r="Q215" s="40">
        <v>1096202</v>
      </c>
      <c r="R215" s="29">
        <v>5.26890962082327E-2</v>
      </c>
      <c r="S215" s="40">
        <v>1602140</v>
      </c>
      <c r="T215" s="29">
        <v>8.2642755731878736E-3</v>
      </c>
      <c r="U215" s="40">
        <v>2698342</v>
      </c>
      <c r="V215" s="29">
        <v>2.5851761538324025E-2</v>
      </c>
      <c r="W215" s="26">
        <v>1485753</v>
      </c>
      <c r="X215" s="29">
        <v>3.6256163819859522E-2</v>
      </c>
      <c r="Y215" s="26">
        <v>1845971</v>
      </c>
      <c r="Z215" s="29">
        <v>7.8087295295872217E-3</v>
      </c>
      <c r="AA215" s="26">
        <v>3331724</v>
      </c>
      <c r="AB215" s="29">
        <v>2.0299267663327347E-2</v>
      </c>
    </row>
    <row r="216" spans="2:28" hidden="1" outlineLevel="1" x14ac:dyDescent="0.25">
      <c r="B216" s="43" t="s">
        <v>55</v>
      </c>
      <c r="C216" s="26">
        <v>28722</v>
      </c>
      <c r="D216" s="29">
        <v>6.8606295111243387E-2</v>
      </c>
      <c r="E216" s="40">
        <v>6343</v>
      </c>
      <c r="F216" s="29">
        <v>0.39529256489221298</v>
      </c>
      <c r="G216" s="40">
        <v>7337</v>
      </c>
      <c r="H216" s="29">
        <v>-0.35413732394366193</v>
      </c>
      <c r="I216" s="40">
        <v>13680</v>
      </c>
      <c r="J216" s="29">
        <v>-0.13994718973972087</v>
      </c>
      <c r="K216" s="26">
        <v>362795</v>
      </c>
      <c r="L216" s="29">
        <v>0.13572188830453302</v>
      </c>
      <c r="M216" s="26">
        <v>197083</v>
      </c>
      <c r="N216" s="29">
        <v>-2.8525656824567425E-2</v>
      </c>
      <c r="O216" s="26">
        <v>559878</v>
      </c>
      <c r="P216" s="29">
        <v>7.1926633608393464E-2</v>
      </c>
      <c r="Q216" s="40">
        <v>943021</v>
      </c>
      <c r="R216" s="29">
        <v>0.10006135942625427</v>
      </c>
      <c r="S216" s="40">
        <v>1216220</v>
      </c>
      <c r="T216" s="29">
        <v>0.10891778807271946</v>
      </c>
      <c r="U216" s="40">
        <v>2159241</v>
      </c>
      <c r="V216" s="29">
        <v>0.10503237705903823</v>
      </c>
      <c r="W216" s="26">
        <v>1340881</v>
      </c>
      <c r="X216" s="29">
        <v>0.10990159820148526</v>
      </c>
      <c r="Y216" s="26">
        <v>1420640</v>
      </c>
      <c r="Z216" s="29">
        <v>8.3636602178653874E-2</v>
      </c>
      <c r="AA216" s="26">
        <v>2761521</v>
      </c>
      <c r="AB216" s="29">
        <v>9.6232743347726135E-2</v>
      </c>
    </row>
    <row r="217" spans="2:28" hidden="1" outlineLevel="1" x14ac:dyDescent="0.25">
      <c r="B217" s="43" t="s">
        <v>56</v>
      </c>
      <c r="C217" s="26">
        <v>28939</v>
      </c>
      <c r="D217" s="29">
        <v>-0.18444932927516622</v>
      </c>
      <c r="E217" s="40">
        <v>5685</v>
      </c>
      <c r="F217" s="29">
        <v>9.2638862194887484E-2</v>
      </c>
      <c r="G217" s="40">
        <v>15845</v>
      </c>
      <c r="H217" s="29">
        <v>-6.3423572526303373E-2</v>
      </c>
      <c r="I217" s="40">
        <v>21530</v>
      </c>
      <c r="J217" s="29">
        <v>-2.6716694543646335E-2</v>
      </c>
      <c r="K217" s="26">
        <v>391708</v>
      </c>
      <c r="L217" s="29">
        <v>5.541844048068123E-2</v>
      </c>
      <c r="M217" s="26">
        <v>170469</v>
      </c>
      <c r="N217" s="29">
        <v>-2.6897894178021575E-2</v>
      </c>
      <c r="O217" s="26">
        <v>562177</v>
      </c>
      <c r="P217" s="29">
        <v>2.9023229932585437E-2</v>
      </c>
      <c r="Q217" s="40">
        <v>960033</v>
      </c>
      <c r="R217" s="29">
        <v>0.10019195397688541</v>
      </c>
      <c r="S217" s="40">
        <v>1158329</v>
      </c>
      <c r="T217" s="29">
        <v>-3.35990858983648E-3</v>
      </c>
      <c r="U217" s="40">
        <v>2118362</v>
      </c>
      <c r="V217" s="29">
        <v>4.1046490656017509E-2</v>
      </c>
      <c r="W217" s="26">
        <v>1386365</v>
      </c>
      <c r="X217" s="29">
        <v>7.9360370965531946E-2</v>
      </c>
      <c r="Y217" s="26">
        <v>1344643</v>
      </c>
      <c r="Z217" s="29">
        <v>-7.1548134764493065E-3</v>
      </c>
      <c r="AA217" s="26">
        <v>2731008</v>
      </c>
      <c r="AB217" s="29">
        <v>3.4956883238939529E-2</v>
      </c>
    </row>
    <row r="218" spans="2:28" collapsed="1" x14ac:dyDescent="0.25">
      <c r="B218" s="30" t="s">
        <v>78</v>
      </c>
      <c r="C218" s="31">
        <v>247178</v>
      </c>
      <c r="D218" s="32">
        <v>8.5227821536137949E-2</v>
      </c>
      <c r="E218" s="31">
        <v>61937</v>
      </c>
      <c r="F218" s="32">
        <v>0.11570054400691721</v>
      </c>
      <c r="G218" s="31">
        <v>192683</v>
      </c>
      <c r="H218" s="32">
        <v>7.6603733524051032E-2</v>
      </c>
      <c r="I218" s="31">
        <v>254620</v>
      </c>
      <c r="J218" s="32">
        <v>8.5859770477681119E-2</v>
      </c>
      <c r="K218" s="31">
        <v>3132085</v>
      </c>
      <c r="L218" s="32">
        <v>2.8241737930880584E-2</v>
      </c>
      <c r="M218" s="31">
        <v>1979798</v>
      </c>
      <c r="N218" s="32">
        <v>5.2137678290431255E-2</v>
      </c>
      <c r="O218" s="31">
        <v>5111883</v>
      </c>
      <c r="P218" s="32">
        <v>3.7366546598346151E-2</v>
      </c>
      <c r="Q218" s="31">
        <v>7431255</v>
      </c>
      <c r="R218" s="32">
        <v>3.5169336525332495E-2</v>
      </c>
      <c r="S218" s="31">
        <v>10590368</v>
      </c>
      <c r="T218" s="32">
        <v>2.6095044685419344E-2</v>
      </c>
      <c r="U218" s="31">
        <v>18021623</v>
      </c>
      <c r="V218" s="32">
        <v>2.9817503286604818E-2</v>
      </c>
      <c r="W218" s="31">
        <v>10872455</v>
      </c>
      <c r="X218" s="32">
        <v>3.4671364745981315E-2</v>
      </c>
      <c r="Y218" s="31">
        <v>12762849</v>
      </c>
      <c r="Z218" s="32">
        <v>3.0782919701520806E-2</v>
      </c>
      <c r="AA218" s="31">
        <v>23635304</v>
      </c>
      <c r="AB218" s="32">
        <v>3.2568003569096282E-2</v>
      </c>
    </row>
    <row r="219" spans="2:28" hidden="1" outlineLevel="1" x14ac:dyDescent="0.25">
      <c r="B219" s="43" t="s">
        <v>58</v>
      </c>
      <c r="C219" s="26">
        <v>33351</v>
      </c>
      <c r="D219" s="29">
        <v>-3.1282676890902805E-2</v>
      </c>
      <c r="E219" s="40">
        <v>8345</v>
      </c>
      <c r="F219" s="29">
        <v>0.16290412486064665</v>
      </c>
      <c r="G219" s="40">
        <v>21612</v>
      </c>
      <c r="H219" s="29">
        <v>3.6000191745362065E-2</v>
      </c>
      <c r="I219" s="40">
        <v>29957</v>
      </c>
      <c r="J219" s="29">
        <v>6.848093590612403E-2</v>
      </c>
      <c r="K219" s="26">
        <v>406254</v>
      </c>
      <c r="L219" s="29">
        <v>-4.1790495598765909E-2</v>
      </c>
      <c r="M219" s="26">
        <v>249146</v>
      </c>
      <c r="N219" s="29">
        <v>6.1921932673537405E-2</v>
      </c>
      <c r="O219" s="26">
        <v>655400</v>
      </c>
      <c r="P219" s="29">
        <v>-4.8436811977102812E-3</v>
      </c>
      <c r="Q219" s="40">
        <v>1047136</v>
      </c>
      <c r="R219" s="29">
        <v>2.9003921892335249E-2</v>
      </c>
      <c r="S219" s="40">
        <v>1434823</v>
      </c>
      <c r="T219" s="29">
        <v>0.11239179007856692</v>
      </c>
      <c r="U219" s="40">
        <v>2481959</v>
      </c>
      <c r="V219" s="29">
        <v>7.5616853920410732E-2</v>
      </c>
      <c r="W219" s="26">
        <v>1495086</v>
      </c>
      <c r="X219" s="29">
        <v>8.0157929122024463E-3</v>
      </c>
      <c r="Y219" s="26">
        <v>1705581</v>
      </c>
      <c r="Z219" s="29">
        <v>0.10369803789862764</v>
      </c>
      <c r="AA219" s="26">
        <v>3200667</v>
      </c>
      <c r="AB219" s="29">
        <v>5.6838466186565739E-2</v>
      </c>
    </row>
    <row r="220" spans="2:28" hidden="1" outlineLevel="1" x14ac:dyDescent="0.25">
      <c r="B220" s="43" t="s">
        <v>59</v>
      </c>
      <c r="C220" s="26">
        <v>33673</v>
      </c>
      <c r="D220" s="29">
        <v>3.2249164648539219E-2</v>
      </c>
      <c r="E220" s="40">
        <v>9658</v>
      </c>
      <c r="F220" s="29">
        <v>0.15789473684210531</v>
      </c>
      <c r="G220" s="40">
        <v>29239</v>
      </c>
      <c r="H220" s="29">
        <v>1.6089797053099764E-2</v>
      </c>
      <c r="I220" s="40">
        <v>38897</v>
      </c>
      <c r="J220" s="29">
        <v>4.7956461998545086E-2</v>
      </c>
      <c r="K220" s="26">
        <v>476304</v>
      </c>
      <c r="L220" s="29">
        <v>4.2179127272568229E-2</v>
      </c>
      <c r="M220" s="26">
        <v>310552</v>
      </c>
      <c r="N220" s="29">
        <v>1.2668464490799503E-2</v>
      </c>
      <c r="O220" s="26">
        <v>786856</v>
      </c>
      <c r="P220" s="29">
        <v>3.0328901366253991E-2</v>
      </c>
      <c r="Q220" s="40">
        <v>1102561</v>
      </c>
      <c r="R220" s="29">
        <v>8.2511993181764165E-3</v>
      </c>
      <c r="S220" s="40">
        <v>1637910</v>
      </c>
      <c r="T220" s="29">
        <v>2.0090916394658542E-2</v>
      </c>
      <c r="U220" s="40">
        <v>2740471</v>
      </c>
      <c r="V220" s="29">
        <v>1.5294223561225229E-2</v>
      </c>
      <c r="W220" s="26">
        <v>1622196</v>
      </c>
      <c r="X220" s="29">
        <v>1.9270172607816161E-2</v>
      </c>
      <c r="Y220" s="26">
        <v>1977701</v>
      </c>
      <c r="Z220" s="29">
        <v>1.8858952734901013E-2</v>
      </c>
      <c r="AA220" s="26">
        <v>3599897</v>
      </c>
      <c r="AB220" s="29">
        <v>1.9044216744451115E-2</v>
      </c>
    </row>
    <row r="221" spans="2:28" hidden="1" outlineLevel="1" x14ac:dyDescent="0.25">
      <c r="B221" s="43" t="s">
        <v>60</v>
      </c>
      <c r="C221" s="26">
        <v>37055</v>
      </c>
      <c r="D221" s="29">
        <v>0.14310834155972363</v>
      </c>
      <c r="E221" s="40">
        <v>10172</v>
      </c>
      <c r="F221" s="29">
        <v>0.16771897600734698</v>
      </c>
      <c r="G221" s="40">
        <v>30429</v>
      </c>
      <c r="H221" s="29">
        <v>0.14454976303317535</v>
      </c>
      <c r="I221" s="40">
        <v>40601</v>
      </c>
      <c r="J221" s="29">
        <v>0.15026772813553557</v>
      </c>
      <c r="K221" s="26">
        <v>454268</v>
      </c>
      <c r="L221" s="29">
        <v>4.5260217488345633E-2</v>
      </c>
      <c r="M221" s="26">
        <v>285937</v>
      </c>
      <c r="N221" s="29">
        <v>2.5900731205017236E-2</v>
      </c>
      <c r="O221" s="26">
        <v>740205</v>
      </c>
      <c r="P221" s="29">
        <v>3.7695775785205887E-2</v>
      </c>
      <c r="Q221" s="40">
        <v>1059562</v>
      </c>
      <c r="R221" s="29">
        <v>2.9191585503380635E-2</v>
      </c>
      <c r="S221" s="40">
        <v>1506943</v>
      </c>
      <c r="T221" s="29">
        <v>2.6381802590775605E-2</v>
      </c>
      <c r="U221" s="40">
        <v>2566505</v>
      </c>
      <c r="V221" s="29">
        <v>2.7539938455822366E-2</v>
      </c>
      <c r="W221" s="26">
        <v>1561057</v>
      </c>
      <c r="X221" s="29">
        <v>3.7085928167979176E-2</v>
      </c>
      <c r="Y221" s="26">
        <v>1823309</v>
      </c>
      <c r="Z221" s="29">
        <v>2.8077606422958201E-2</v>
      </c>
      <c r="AA221" s="26">
        <v>3384366</v>
      </c>
      <c r="AB221" s="29">
        <v>3.2213220477212756E-2</v>
      </c>
    </row>
    <row r="222" spans="2:28" hidden="1" outlineLevel="1" x14ac:dyDescent="0.25">
      <c r="B222" s="43" t="s">
        <v>61</v>
      </c>
      <c r="C222" s="26">
        <v>36200</v>
      </c>
      <c r="D222" s="29">
        <v>5.0432360280889155E-2</v>
      </c>
      <c r="E222" s="40">
        <v>10438</v>
      </c>
      <c r="F222" s="29">
        <v>0.22583675866118624</v>
      </c>
      <c r="G222" s="40">
        <v>27106</v>
      </c>
      <c r="H222" s="29">
        <v>0.12272708445512159</v>
      </c>
      <c r="I222" s="40">
        <v>37544</v>
      </c>
      <c r="J222" s="29">
        <v>0.14961112131790077</v>
      </c>
      <c r="K222" s="26">
        <v>463885</v>
      </c>
      <c r="L222" s="29">
        <v>4.7891950014005369E-2</v>
      </c>
      <c r="M222" s="26">
        <v>304237</v>
      </c>
      <c r="N222" s="29">
        <v>4.9436884496645517E-2</v>
      </c>
      <c r="O222" s="26">
        <v>768122</v>
      </c>
      <c r="P222" s="29">
        <v>4.8503321780698272E-2</v>
      </c>
      <c r="Q222" s="40">
        <v>1112658</v>
      </c>
      <c r="R222" s="29">
        <v>8.5403304460696106E-3</v>
      </c>
      <c r="S222" s="40">
        <v>1623276</v>
      </c>
      <c r="T222" s="29">
        <v>-1.5175130089444266E-2</v>
      </c>
      <c r="U222" s="40">
        <v>2735934</v>
      </c>
      <c r="V222" s="29">
        <v>-5.6663123177147501E-3</v>
      </c>
      <c r="W222" s="26">
        <v>1623181</v>
      </c>
      <c r="X222" s="29">
        <v>2.1577232507834054E-2</v>
      </c>
      <c r="Y222" s="26">
        <v>1954619</v>
      </c>
      <c r="Z222" s="29">
        <v>-3.9330655234040002E-3</v>
      </c>
      <c r="AA222" s="26">
        <v>3577800</v>
      </c>
      <c r="AB222" s="29">
        <v>7.4807799204446024E-3</v>
      </c>
    </row>
    <row r="223" spans="2:28" collapsed="1" x14ac:dyDescent="0.25">
      <c r="B223" s="145">
        <v>1998</v>
      </c>
      <c r="C223" s="40">
        <v>374980</v>
      </c>
      <c r="D223" s="41">
        <v>-2.141518740246251E-2</v>
      </c>
      <c r="E223" s="40">
        <v>100396</v>
      </c>
      <c r="F223" s="41">
        <v>0.19665780659618348</v>
      </c>
      <c r="G223" s="40">
        <v>289414</v>
      </c>
      <c r="H223" s="41">
        <v>2.9444823857492475E-2</v>
      </c>
      <c r="I223" s="40">
        <v>389810</v>
      </c>
      <c r="J223" s="41">
        <v>6.7876055041598882E-2</v>
      </c>
      <c r="K223" s="40">
        <v>5239280</v>
      </c>
      <c r="L223" s="41">
        <v>3.6240367227599046E-2</v>
      </c>
      <c r="M223" s="40">
        <v>3178154</v>
      </c>
      <c r="N223" s="41">
        <v>2.4460798060774946E-2</v>
      </c>
      <c r="O223" s="40">
        <v>8417434</v>
      </c>
      <c r="P223" s="41">
        <v>3.1761085037514514E-2</v>
      </c>
      <c r="Q223" s="40">
        <v>12820239</v>
      </c>
      <c r="R223" s="41">
        <v>3.8752020241836771E-2</v>
      </c>
      <c r="S223" s="40">
        <v>17808901</v>
      </c>
      <c r="T223" s="41">
        <v>3.134414093489557E-2</v>
      </c>
      <c r="U223" s="40">
        <v>30629140</v>
      </c>
      <c r="V223" s="41">
        <v>3.4431913083394772E-2</v>
      </c>
      <c r="W223" s="40">
        <v>18534895</v>
      </c>
      <c r="X223" s="41">
        <v>3.7492220163645396E-2</v>
      </c>
      <c r="Y223" s="40">
        <v>21276469</v>
      </c>
      <c r="Z223" s="41">
        <v>3.0284246329741693E-2</v>
      </c>
      <c r="AA223" s="40">
        <v>39811364</v>
      </c>
      <c r="AB223" s="41">
        <v>3.3627547502139254E-2</v>
      </c>
    </row>
    <row r="224" spans="2:28" hidden="1" outlineLevel="1" x14ac:dyDescent="0.25">
      <c r="B224" s="43" t="s">
        <v>49</v>
      </c>
      <c r="C224" s="26">
        <v>37483</v>
      </c>
      <c r="D224" s="29">
        <v>0.16341796511266993</v>
      </c>
      <c r="E224" s="40">
        <v>8477</v>
      </c>
      <c r="F224" s="29">
        <v>1.2420876627254218E-2</v>
      </c>
      <c r="G224" s="40">
        <v>26275</v>
      </c>
      <c r="H224" s="29">
        <v>3.7758205300367331E-2</v>
      </c>
      <c r="I224" s="40">
        <v>34752</v>
      </c>
      <c r="J224" s="29">
        <v>3.1461474534014044E-2</v>
      </c>
      <c r="K224" s="26">
        <v>441105</v>
      </c>
      <c r="L224" s="29">
        <v>5.4755311975438037E-2</v>
      </c>
      <c r="M224" s="26">
        <v>288820</v>
      </c>
      <c r="N224" s="29">
        <v>9.2430299981466346E-2</v>
      </c>
      <c r="O224" s="26">
        <v>729925</v>
      </c>
      <c r="P224" s="29">
        <v>6.9347733409123258E-2</v>
      </c>
      <c r="Q224" s="40">
        <v>1053026</v>
      </c>
      <c r="R224" s="29">
        <v>0.11778249317723688</v>
      </c>
      <c r="S224" s="40">
        <v>1506615</v>
      </c>
      <c r="T224" s="29">
        <v>6.6494594975623489E-3</v>
      </c>
      <c r="U224" s="40">
        <v>2559641</v>
      </c>
      <c r="V224" s="29">
        <v>4.9579494244955447E-2</v>
      </c>
      <c r="W224" s="26">
        <v>1540091</v>
      </c>
      <c r="X224" s="29">
        <v>9.9386521461041211E-2</v>
      </c>
      <c r="Y224" s="26">
        <v>1821710</v>
      </c>
      <c r="Z224" s="29">
        <v>1.9785989985249275E-2</v>
      </c>
      <c r="AA224" s="26">
        <v>3361801</v>
      </c>
      <c r="AB224" s="29">
        <v>5.4772342997632117E-2</v>
      </c>
    </row>
    <row r="225" spans="2:28" hidden="1" outlineLevel="1" x14ac:dyDescent="0.25">
      <c r="B225" s="43" t="s">
        <v>50</v>
      </c>
      <c r="C225" s="26">
        <v>36594</v>
      </c>
      <c r="D225" s="29">
        <v>0.11309161698503467</v>
      </c>
      <c r="E225" s="40">
        <v>8088</v>
      </c>
      <c r="F225" s="29">
        <v>3.9588688946015527E-2</v>
      </c>
      <c r="G225" s="40">
        <v>32030</v>
      </c>
      <c r="H225" s="29">
        <v>0.15544172288156988</v>
      </c>
      <c r="I225" s="40">
        <v>40118</v>
      </c>
      <c r="J225" s="29">
        <v>0.13005267457254721</v>
      </c>
      <c r="K225" s="26">
        <v>459257</v>
      </c>
      <c r="L225" s="29">
        <v>6.0035037749828657E-2</v>
      </c>
      <c r="M225" s="26">
        <v>293229</v>
      </c>
      <c r="N225" s="29">
        <v>4.1688277547656361E-2</v>
      </c>
      <c r="O225" s="26">
        <v>752486</v>
      </c>
      <c r="P225" s="29">
        <v>5.2809339327112959E-2</v>
      </c>
      <c r="Q225" s="40">
        <v>1026889</v>
      </c>
      <c r="R225" s="29">
        <v>4.6559077868539189E-2</v>
      </c>
      <c r="S225" s="40">
        <v>1457739</v>
      </c>
      <c r="T225" s="29">
        <v>3.3214069536841695E-2</v>
      </c>
      <c r="U225" s="40">
        <v>2484628</v>
      </c>
      <c r="V225" s="29">
        <v>3.8688038834772787E-2</v>
      </c>
      <c r="W225" s="26">
        <v>1530828</v>
      </c>
      <c r="X225" s="29">
        <v>5.2035205561637543E-2</v>
      </c>
      <c r="Y225" s="26">
        <v>1782998</v>
      </c>
      <c r="Z225" s="29">
        <v>3.6570697049520096E-2</v>
      </c>
      <c r="AA225" s="26">
        <v>3313826</v>
      </c>
      <c r="AB225" s="29">
        <v>4.3657667349877416E-2</v>
      </c>
    </row>
    <row r="226" spans="2:28" hidden="1" outlineLevel="1" x14ac:dyDescent="0.25">
      <c r="B226" s="43" t="s">
        <v>51</v>
      </c>
      <c r="C226" s="26">
        <v>32822</v>
      </c>
      <c r="D226" s="29">
        <v>0.14183336232388233</v>
      </c>
      <c r="E226" s="40">
        <v>6759</v>
      </c>
      <c r="F226" s="29">
        <v>2.1305530371713566E-2</v>
      </c>
      <c r="G226" s="40">
        <v>25992</v>
      </c>
      <c r="H226" s="29">
        <v>1.6622990573786467E-2</v>
      </c>
      <c r="I226" s="40">
        <v>32751</v>
      </c>
      <c r="J226" s="29">
        <v>1.7585831909274541E-2</v>
      </c>
      <c r="K226" s="26">
        <v>431012</v>
      </c>
      <c r="L226" s="29">
        <v>-1.217670314559105E-2</v>
      </c>
      <c r="M226" s="26">
        <v>247877</v>
      </c>
      <c r="N226" s="29">
        <v>9.7257266296601141E-2</v>
      </c>
      <c r="O226" s="26">
        <v>678889</v>
      </c>
      <c r="P226" s="29">
        <v>2.5154364564630827E-2</v>
      </c>
      <c r="Q226" s="40">
        <v>1029423</v>
      </c>
      <c r="R226" s="29">
        <v>1.7612588300188081E-2</v>
      </c>
      <c r="S226" s="40">
        <v>1423062</v>
      </c>
      <c r="T226" s="29">
        <v>1.5387842705223642E-2</v>
      </c>
      <c r="U226" s="40">
        <v>2452485</v>
      </c>
      <c r="V226" s="29">
        <v>1.6320487074313439E-2</v>
      </c>
      <c r="W226" s="26">
        <v>1500016</v>
      </c>
      <c r="X226" s="29">
        <v>1.1273557366240361E-2</v>
      </c>
      <c r="Y226" s="26">
        <v>1696931</v>
      </c>
      <c r="Z226" s="29">
        <v>2.6595780078150222E-2</v>
      </c>
      <c r="AA226" s="26">
        <v>3196947</v>
      </c>
      <c r="AB226" s="29">
        <v>1.9349142594227597E-2</v>
      </c>
    </row>
    <row r="227" spans="2:28" hidden="1" outlineLevel="1" x14ac:dyDescent="0.25">
      <c r="B227" s="43" t="s">
        <v>52</v>
      </c>
      <c r="C227" s="26">
        <v>26502</v>
      </c>
      <c r="D227" s="29">
        <v>0.11794482409516571</v>
      </c>
      <c r="E227" s="40">
        <v>5428</v>
      </c>
      <c r="F227" s="29">
        <v>-3.5022222222222177E-2</v>
      </c>
      <c r="G227" s="40">
        <v>21506</v>
      </c>
      <c r="H227" s="29">
        <v>0.12449673202614386</v>
      </c>
      <c r="I227" s="40">
        <v>26934</v>
      </c>
      <c r="J227" s="29">
        <v>8.8242424242424233E-2</v>
      </c>
      <c r="K227" s="26">
        <v>432377</v>
      </c>
      <c r="L227" s="29">
        <v>6.9308424343146546E-2</v>
      </c>
      <c r="M227" s="26">
        <v>248691</v>
      </c>
      <c r="N227" s="29">
        <v>0.12224674076380526</v>
      </c>
      <c r="O227" s="26">
        <v>681068</v>
      </c>
      <c r="P227" s="29">
        <v>8.804974175377378E-2</v>
      </c>
      <c r="Q227" s="40">
        <v>1015096</v>
      </c>
      <c r="R227" s="29">
        <v>0.12138910952449855</v>
      </c>
      <c r="S227" s="40">
        <v>1313262</v>
      </c>
      <c r="T227" s="29">
        <v>1.501348315127804E-2</v>
      </c>
      <c r="U227" s="40">
        <v>2328358</v>
      </c>
      <c r="V227" s="29">
        <v>5.8801755303426573E-2</v>
      </c>
      <c r="W227" s="26">
        <v>1479403</v>
      </c>
      <c r="X227" s="29">
        <v>0.10494243018128357</v>
      </c>
      <c r="Y227" s="26">
        <v>1583459</v>
      </c>
      <c r="Z227" s="29">
        <v>3.186314279700464E-2</v>
      </c>
      <c r="AA227" s="26">
        <v>3062862</v>
      </c>
      <c r="AB227" s="29">
        <v>6.5914634591967447E-2</v>
      </c>
    </row>
    <row r="228" spans="2:28" hidden="1" outlineLevel="1" x14ac:dyDescent="0.25">
      <c r="B228" s="43" t="s">
        <v>53</v>
      </c>
      <c r="C228" s="26">
        <v>26126</v>
      </c>
      <c r="D228" s="29">
        <v>0.45500111383381592</v>
      </c>
      <c r="E228" s="40">
        <v>5454</v>
      </c>
      <c r="F228" s="29">
        <v>5.5544803561060618E-2</v>
      </c>
      <c r="G228" s="40">
        <v>27844</v>
      </c>
      <c r="H228" s="29">
        <v>7.2449254708623734E-2</v>
      </c>
      <c r="I228" s="40">
        <v>33298</v>
      </c>
      <c r="J228" s="29">
        <v>6.9643430774172899E-2</v>
      </c>
      <c r="K228" s="26">
        <v>485569</v>
      </c>
      <c r="L228" s="29">
        <v>9.9744297656552572E-2</v>
      </c>
      <c r="M228" s="26">
        <v>311879</v>
      </c>
      <c r="N228" s="29">
        <v>0.13548455214697119</v>
      </c>
      <c r="O228" s="26">
        <v>797448</v>
      </c>
      <c r="P228" s="29">
        <v>0.11345094562235136</v>
      </c>
      <c r="Q228" s="40">
        <v>1202441</v>
      </c>
      <c r="R228" s="29">
        <v>0.1856580108563286</v>
      </c>
      <c r="S228" s="40">
        <v>1706975</v>
      </c>
      <c r="T228" s="29">
        <v>5.6138905027158792E-2</v>
      </c>
      <c r="U228" s="40">
        <v>2909416</v>
      </c>
      <c r="V228" s="29">
        <v>0.10607528296119662</v>
      </c>
      <c r="W228" s="26">
        <v>1719590</v>
      </c>
      <c r="X228" s="29">
        <v>0.16282246432428304</v>
      </c>
      <c r="Y228" s="26">
        <v>2046698</v>
      </c>
      <c r="Z228" s="29">
        <v>6.7729162645354224E-2</v>
      </c>
      <c r="AA228" s="26">
        <v>3766288</v>
      </c>
      <c r="AB228" s="29">
        <v>0.10914200614487179</v>
      </c>
    </row>
    <row r="229" spans="2:28" hidden="1" outlineLevel="1" x14ac:dyDescent="0.25">
      <c r="B229" s="43" t="s">
        <v>54</v>
      </c>
      <c r="C229" s="26">
        <v>27370</v>
      </c>
      <c r="D229" s="29">
        <v>4.417823897451556E-2</v>
      </c>
      <c r="E229" s="40">
        <v>7199</v>
      </c>
      <c r="F229" s="29">
        <v>3.2855093256815016E-2</v>
      </c>
      <c r="G229" s="40">
        <v>18845</v>
      </c>
      <c r="H229" s="29">
        <v>-5.1680756843800357E-2</v>
      </c>
      <c r="I229" s="40">
        <v>26044</v>
      </c>
      <c r="J229" s="29">
        <v>-2.972952835109155E-2</v>
      </c>
      <c r="K229" s="26">
        <v>357866</v>
      </c>
      <c r="L229" s="29">
        <v>-3.2525270548287799E-2</v>
      </c>
      <c r="M229" s="26">
        <v>223815</v>
      </c>
      <c r="N229" s="29">
        <v>3.1300974094792267E-2</v>
      </c>
      <c r="O229" s="26">
        <v>581681</v>
      </c>
      <c r="P229" s="29">
        <v>-8.9245705114334717E-3</v>
      </c>
      <c r="Q229" s="40">
        <v>1041335</v>
      </c>
      <c r="R229" s="29">
        <v>0.11947791704337907</v>
      </c>
      <c r="S229" s="40">
        <v>1589008</v>
      </c>
      <c r="T229" s="29">
        <v>4.7721530338275864E-2</v>
      </c>
      <c r="U229" s="40">
        <v>2630343</v>
      </c>
      <c r="V229" s="29">
        <v>7.5000745863319507E-2</v>
      </c>
      <c r="W229" s="26">
        <v>1433770</v>
      </c>
      <c r="X229" s="29">
        <v>7.537374107086614E-2</v>
      </c>
      <c r="Y229" s="26">
        <v>1831668</v>
      </c>
      <c r="Z229" s="29">
        <v>4.4562783785355942E-2</v>
      </c>
      <c r="AA229" s="26">
        <v>3265438</v>
      </c>
      <c r="AB229" s="29">
        <v>5.7870896805172434E-2</v>
      </c>
    </row>
    <row r="230" spans="2:28" hidden="1" outlineLevel="1" x14ac:dyDescent="0.25">
      <c r="B230" s="43" t="s">
        <v>55</v>
      </c>
      <c r="C230" s="26">
        <v>26878</v>
      </c>
      <c r="D230" s="29">
        <v>6.1322803553800487E-2</v>
      </c>
      <c r="E230" s="40">
        <v>4546</v>
      </c>
      <c r="F230" s="29">
        <v>5.8440046565774173E-2</v>
      </c>
      <c r="G230" s="40">
        <v>11360</v>
      </c>
      <c r="H230" s="29">
        <v>0.1909005136806794</v>
      </c>
      <c r="I230" s="40">
        <v>15906</v>
      </c>
      <c r="J230" s="29">
        <v>0.14977591441376314</v>
      </c>
      <c r="K230" s="26">
        <v>319440</v>
      </c>
      <c r="L230" s="29">
        <v>-5.7457223535243518E-2</v>
      </c>
      <c r="M230" s="26">
        <v>202870</v>
      </c>
      <c r="N230" s="29">
        <v>7.4625758811751153E-2</v>
      </c>
      <c r="O230" s="26">
        <v>522310</v>
      </c>
      <c r="P230" s="29">
        <v>-1.0204758430532812E-2</v>
      </c>
      <c r="Q230" s="40">
        <v>857244</v>
      </c>
      <c r="R230" s="29">
        <v>4.478881650710842E-2</v>
      </c>
      <c r="S230" s="40">
        <v>1096763</v>
      </c>
      <c r="T230" s="29">
        <v>9.3452911687919027E-4</v>
      </c>
      <c r="U230" s="40">
        <v>1954007</v>
      </c>
      <c r="V230" s="29">
        <v>1.9712101966669948E-2</v>
      </c>
      <c r="W230" s="26">
        <v>1208108</v>
      </c>
      <c r="X230" s="29">
        <v>1.6046720514571566E-2</v>
      </c>
      <c r="Y230" s="26">
        <v>1310993</v>
      </c>
      <c r="Z230" s="29">
        <v>1.3085173794105343E-2</v>
      </c>
      <c r="AA230" s="26">
        <v>2519101</v>
      </c>
      <c r="AB230" s="29">
        <v>1.4503312005051727E-2</v>
      </c>
    </row>
    <row r="231" spans="2:28" hidden="1" outlineLevel="1" x14ac:dyDescent="0.25">
      <c r="B231" s="43" t="s">
        <v>56</v>
      </c>
      <c r="C231" s="26">
        <v>35484</v>
      </c>
      <c r="D231" s="29">
        <v>0.33684964020645736</v>
      </c>
      <c r="E231" s="40">
        <v>5203</v>
      </c>
      <c r="F231" s="29">
        <v>0.14276301339775976</v>
      </c>
      <c r="G231" s="40">
        <v>16918</v>
      </c>
      <c r="H231" s="29">
        <v>-0.17785985032559049</v>
      </c>
      <c r="I231" s="40">
        <v>22121</v>
      </c>
      <c r="J231" s="29">
        <v>-0.11977239266244877</v>
      </c>
      <c r="K231" s="26">
        <v>371140</v>
      </c>
      <c r="L231" s="29">
        <v>-4.7029702970297071E-2</v>
      </c>
      <c r="M231" s="26">
        <v>175181</v>
      </c>
      <c r="N231" s="29">
        <v>4.1114208114677586E-2</v>
      </c>
      <c r="O231" s="26">
        <v>546321</v>
      </c>
      <c r="P231" s="29">
        <v>-2.0436814955201443E-2</v>
      </c>
      <c r="Q231" s="40">
        <v>872605</v>
      </c>
      <c r="R231" s="29">
        <v>6.7861303649749294E-2</v>
      </c>
      <c r="S231" s="40">
        <v>1162234</v>
      </c>
      <c r="T231" s="29">
        <v>6.3649633700471719E-2</v>
      </c>
      <c r="U231" s="40">
        <v>2034839</v>
      </c>
      <c r="V231" s="29">
        <v>6.5451658963566084E-2</v>
      </c>
      <c r="W231" s="26">
        <v>1284432</v>
      </c>
      <c r="X231" s="29">
        <v>3.7815825408239911E-2</v>
      </c>
      <c r="Y231" s="26">
        <v>1354333</v>
      </c>
      <c r="Z231" s="29">
        <v>5.6812737314732686E-2</v>
      </c>
      <c r="AA231" s="26">
        <v>2638765</v>
      </c>
      <c r="AB231" s="29">
        <v>4.7479790850586401E-2</v>
      </c>
    </row>
    <row r="232" spans="2:28" collapsed="1" x14ac:dyDescent="0.25">
      <c r="B232" s="30" t="s">
        <v>79</v>
      </c>
      <c r="C232" s="31">
        <v>227766</v>
      </c>
      <c r="D232" s="32">
        <v>0.12931551677120257</v>
      </c>
      <c r="E232" s="31">
        <v>55514</v>
      </c>
      <c r="F232" s="32">
        <v>-8.5225587450153295E-2</v>
      </c>
      <c r="G232" s="31">
        <v>178973</v>
      </c>
      <c r="H232" s="32">
        <v>-5.6552153125181248E-2</v>
      </c>
      <c r="I232" s="31">
        <v>234487</v>
      </c>
      <c r="J232" s="32">
        <v>-6.3501699369376219E-2</v>
      </c>
      <c r="K232" s="31">
        <v>3046059</v>
      </c>
      <c r="L232" s="32">
        <v>-2.5474424158040243E-2</v>
      </c>
      <c r="M232" s="31">
        <v>1881691</v>
      </c>
      <c r="N232" s="32">
        <v>1.502176829429458E-2</v>
      </c>
      <c r="O232" s="31">
        <v>4927750</v>
      </c>
      <c r="P232" s="32">
        <v>-1.0397975550689886E-2</v>
      </c>
      <c r="Q232" s="31">
        <v>7178782</v>
      </c>
      <c r="R232" s="32">
        <v>4.7029061444634701E-2</v>
      </c>
      <c r="S232" s="31">
        <v>10321040</v>
      </c>
      <c r="T232" s="32">
        <v>8.1271081115188437E-3</v>
      </c>
      <c r="U232" s="31">
        <v>17499822</v>
      </c>
      <c r="V232" s="32">
        <v>2.3730369843615096E-2</v>
      </c>
      <c r="W232" s="31">
        <v>10508124</v>
      </c>
      <c r="X232" s="32">
        <v>2.5744236601691339E-2</v>
      </c>
      <c r="Y232" s="31">
        <v>12381704</v>
      </c>
      <c r="Z232" s="32">
        <v>8.1687888494614835E-3</v>
      </c>
      <c r="AA232" s="31">
        <v>22889828</v>
      </c>
      <c r="AB232" s="32">
        <v>1.6161844855913987E-2</v>
      </c>
    </row>
    <row r="233" spans="2:28" hidden="1" outlineLevel="1" x14ac:dyDescent="0.25">
      <c r="B233" s="43" t="s">
        <v>58</v>
      </c>
      <c r="C233" s="26">
        <v>34428</v>
      </c>
      <c r="D233" s="29">
        <v>0.45930824008138349</v>
      </c>
      <c r="E233" s="40">
        <v>7176</v>
      </c>
      <c r="F233" s="29">
        <v>-2.8826634185952105E-2</v>
      </c>
      <c r="G233" s="40">
        <v>20861</v>
      </c>
      <c r="H233" s="29">
        <v>-0.11833819365200116</v>
      </c>
      <c r="I233" s="40">
        <v>28037</v>
      </c>
      <c r="J233" s="29">
        <v>-9.7037037037037033E-2</v>
      </c>
      <c r="K233" s="26">
        <v>423972</v>
      </c>
      <c r="L233" s="29">
        <v>4.9565540289639776E-2</v>
      </c>
      <c r="M233" s="26">
        <v>234618</v>
      </c>
      <c r="N233" s="29">
        <v>7.9651492498840071E-3</v>
      </c>
      <c r="O233" s="26">
        <v>658590</v>
      </c>
      <c r="P233" s="29">
        <v>3.4357655085328842E-2</v>
      </c>
      <c r="Q233" s="40">
        <v>1017621</v>
      </c>
      <c r="R233" s="29">
        <v>6.3639356770683664E-2</v>
      </c>
      <c r="S233" s="40">
        <v>1289854</v>
      </c>
      <c r="T233" s="29">
        <v>-4.5165101497854021E-2</v>
      </c>
      <c r="U233" s="40">
        <v>2307475</v>
      </c>
      <c r="V233" s="29">
        <v>-5.4602160425520907E-5</v>
      </c>
      <c r="W233" s="26">
        <v>1483197</v>
      </c>
      <c r="X233" s="29">
        <v>6.577080995008866E-2</v>
      </c>
      <c r="Y233" s="26">
        <v>1545333</v>
      </c>
      <c r="Z233" s="29">
        <v>-3.8548091167063037E-2</v>
      </c>
      <c r="AA233" s="26">
        <v>3028530</v>
      </c>
      <c r="AB233" s="29">
        <v>9.8610950407092002E-3</v>
      </c>
    </row>
    <row r="234" spans="2:28" hidden="1" outlineLevel="1" x14ac:dyDescent="0.25">
      <c r="B234" s="43" t="s">
        <v>59</v>
      </c>
      <c r="C234" s="26">
        <v>32621</v>
      </c>
      <c r="D234" s="29">
        <v>0.12988812303003017</v>
      </c>
      <c r="E234" s="40">
        <v>8341</v>
      </c>
      <c r="F234" s="29">
        <v>-5.9851217312894445E-2</v>
      </c>
      <c r="G234" s="40">
        <v>28776</v>
      </c>
      <c r="H234" s="29">
        <v>-2.9739024883673859E-2</v>
      </c>
      <c r="I234" s="40">
        <v>37117</v>
      </c>
      <c r="J234" s="29">
        <v>-3.667272255385412E-2</v>
      </c>
      <c r="K234" s="26">
        <v>457027</v>
      </c>
      <c r="L234" s="29">
        <v>-3.1970617701817972E-2</v>
      </c>
      <c r="M234" s="26">
        <v>306667</v>
      </c>
      <c r="N234" s="29">
        <v>6.9345840016737492E-2</v>
      </c>
      <c r="O234" s="26">
        <v>763694</v>
      </c>
      <c r="P234" s="29">
        <v>6.3157117990357836E-3</v>
      </c>
      <c r="Q234" s="40">
        <v>1093538</v>
      </c>
      <c r="R234" s="29">
        <v>8.8879772333955387E-2</v>
      </c>
      <c r="S234" s="40">
        <v>1605651</v>
      </c>
      <c r="T234" s="29">
        <v>1.0354928123987195E-2</v>
      </c>
      <c r="U234" s="40">
        <v>2699189</v>
      </c>
      <c r="V234" s="29">
        <v>4.076232912391986E-2</v>
      </c>
      <c r="W234" s="26">
        <v>1591527</v>
      </c>
      <c r="X234" s="29">
        <v>5.1108152339740975E-2</v>
      </c>
      <c r="Y234" s="26">
        <v>1941094</v>
      </c>
      <c r="Z234" s="29">
        <v>1.8608514860941172E-2</v>
      </c>
      <c r="AA234" s="26">
        <v>3532621</v>
      </c>
      <c r="AB234" s="29">
        <v>3.2998077358890487E-2</v>
      </c>
    </row>
    <row r="235" spans="2:28" hidden="1" outlineLevel="1" x14ac:dyDescent="0.25">
      <c r="B235" s="43" t="s">
        <v>60</v>
      </c>
      <c r="C235" s="26">
        <v>32416</v>
      </c>
      <c r="D235" s="29">
        <v>-3.6070058580391917E-2</v>
      </c>
      <c r="E235" s="40">
        <v>8711</v>
      </c>
      <c r="F235" s="29">
        <v>-0.17439105298076008</v>
      </c>
      <c r="G235" s="40">
        <v>26586</v>
      </c>
      <c r="H235" s="29">
        <v>-9.4451445893933728E-2</v>
      </c>
      <c r="I235" s="40">
        <v>35297</v>
      </c>
      <c r="J235" s="29">
        <v>-0.11558506639939869</v>
      </c>
      <c r="K235" s="26">
        <v>434598</v>
      </c>
      <c r="L235" s="29">
        <v>-6.4163050851107406E-2</v>
      </c>
      <c r="M235" s="26">
        <v>278718</v>
      </c>
      <c r="N235" s="29">
        <v>-2.4540650264235464E-2</v>
      </c>
      <c r="O235" s="26">
        <v>713316</v>
      </c>
      <c r="P235" s="29">
        <v>-4.9070488251958033E-2</v>
      </c>
      <c r="Q235" s="40">
        <v>1029509</v>
      </c>
      <c r="R235" s="29">
        <v>2.1702173690828275E-2</v>
      </c>
      <c r="S235" s="40">
        <v>1468209</v>
      </c>
      <c r="T235" s="29">
        <v>-4.2431590563424049E-2</v>
      </c>
      <c r="U235" s="40">
        <v>2497718</v>
      </c>
      <c r="V235" s="29">
        <v>-1.6998247477575945E-2</v>
      </c>
      <c r="W235" s="26">
        <v>1505234</v>
      </c>
      <c r="X235" s="29">
        <v>-7.2430313359046483E-3</v>
      </c>
      <c r="Y235" s="26">
        <v>1773513</v>
      </c>
      <c r="Z235" s="29">
        <v>-4.0492177647499905E-2</v>
      </c>
      <c r="AA235" s="26">
        <v>3278747</v>
      </c>
      <c r="AB235" s="29">
        <v>-2.5508734689364765E-2</v>
      </c>
    </row>
    <row r="236" spans="2:28" hidden="1" outlineLevel="1" x14ac:dyDescent="0.25">
      <c r="B236" s="43" t="s">
        <v>61</v>
      </c>
      <c r="C236" s="26">
        <v>34462</v>
      </c>
      <c r="D236" s="29">
        <v>0.18990401215385688</v>
      </c>
      <c r="E236" s="40">
        <v>8515</v>
      </c>
      <c r="F236" s="29">
        <v>-0.156763715587245</v>
      </c>
      <c r="G236" s="40">
        <v>24143</v>
      </c>
      <c r="H236" s="29">
        <v>-7.9810953996264811E-2</v>
      </c>
      <c r="I236" s="40">
        <v>32658</v>
      </c>
      <c r="J236" s="29">
        <v>-0.1011971927893216</v>
      </c>
      <c r="K236" s="26">
        <v>442684</v>
      </c>
      <c r="L236" s="29">
        <v>-3.4535101053609574E-2</v>
      </c>
      <c r="M236" s="26">
        <v>289905</v>
      </c>
      <c r="N236" s="29">
        <v>5.1069229489100199E-3</v>
      </c>
      <c r="O236" s="26">
        <v>732589</v>
      </c>
      <c r="P236" s="29">
        <v>-1.9227499528081449E-2</v>
      </c>
      <c r="Q236" s="40">
        <v>1103236</v>
      </c>
      <c r="R236" s="29">
        <v>5.0222850930719209E-2</v>
      </c>
      <c r="S236" s="40">
        <v>1648289</v>
      </c>
      <c r="T236" s="29">
        <v>4.603989739437031E-2</v>
      </c>
      <c r="U236" s="40">
        <v>2751525</v>
      </c>
      <c r="V236" s="29">
        <v>4.7713062881251433E-2</v>
      </c>
      <c r="W236" s="26">
        <v>1588897</v>
      </c>
      <c r="X236" s="29">
        <v>2.6381457530310515E-2</v>
      </c>
      <c r="Y236" s="26">
        <v>1962337</v>
      </c>
      <c r="Z236" s="29">
        <v>3.8047810767076529E-2</v>
      </c>
      <c r="AA236" s="26">
        <v>3551234</v>
      </c>
      <c r="AB236" s="29">
        <v>3.2795419355364119E-2</v>
      </c>
    </row>
    <row r="237" spans="2:28" collapsed="1" x14ac:dyDescent="0.25">
      <c r="B237" s="145">
        <v>1997</v>
      </c>
      <c r="C237" s="40">
        <v>383186</v>
      </c>
      <c r="D237" s="41">
        <v>0.16599266663623768</v>
      </c>
      <c r="E237" s="40">
        <v>83897</v>
      </c>
      <c r="F237" s="41">
        <v>-2.7743333603736153E-2</v>
      </c>
      <c r="G237" s="40">
        <v>281136</v>
      </c>
      <c r="H237" s="41">
        <v>-5.1769468398684682E-3</v>
      </c>
      <c r="I237" s="40">
        <v>365033</v>
      </c>
      <c r="J237" s="41">
        <v>-1.0455691398519873E-2</v>
      </c>
      <c r="K237" s="40">
        <v>5056047</v>
      </c>
      <c r="L237" s="41">
        <v>4.9965115655019599E-3</v>
      </c>
      <c r="M237" s="40">
        <v>3102270</v>
      </c>
      <c r="N237" s="41">
        <v>5.6695175424404054E-2</v>
      </c>
      <c r="O237" s="40">
        <v>8158317</v>
      </c>
      <c r="P237" s="41">
        <v>2.4048000604513842E-2</v>
      </c>
      <c r="Q237" s="40">
        <v>12341963</v>
      </c>
      <c r="R237" s="41">
        <v>7.8727691849699299E-2</v>
      </c>
      <c r="S237" s="40">
        <v>17267661</v>
      </c>
      <c r="T237" s="41">
        <v>1.7346067415995092E-2</v>
      </c>
      <c r="U237" s="40">
        <v>29609624</v>
      </c>
      <c r="V237" s="41">
        <v>4.2061676757302102E-2</v>
      </c>
      <c r="W237" s="40">
        <v>17865093</v>
      </c>
      <c r="X237" s="41">
        <v>5.7920693608634943E-2</v>
      </c>
      <c r="Y237" s="40">
        <v>20651067</v>
      </c>
      <c r="Z237" s="41">
        <v>2.2752111960658628E-2</v>
      </c>
      <c r="AA237" s="40">
        <v>38516160</v>
      </c>
      <c r="AB237" s="41">
        <v>3.8769182837854688E-2</v>
      </c>
    </row>
    <row r="238" spans="2:28" hidden="1" outlineLevel="1" x14ac:dyDescent="0.25">
      <c r="B238" s="43" t="s">
        <v>49</v>
      </c>
      <c r="C238" s="26">
        <v>32218</v>
      </c>
      <c r="D238" s="29">
        <v>6.351092625602428E-2</v>
      </c>
      <c r="E238" s="40">
        <v>8373</v>
      </c>
      <c r="F238" s="29">
        <v>-0.10083762886597936</v>
      </c>
      <c r="G238" s="40">
        <v>25319</v>
      </c>
      <c r="H238" s="29">
        <v>1.4708239820455216E-2</v>
      </c>
      <c r="I238" s="40">
        <v>33692</v>
      </c>
      <c r="J238" s="29">
        <v>-1.6693906140555659E-2</v>
      </c>
      <c r="K238" s="26">
        <v>418206</v>
      </c>
      <c r="L238" s="29">
        <v>-1.1356705515236043E-2</v>
      </c>
      <c r="M238" s="26">
        <v>264383</v>
      </c>
      <c r="N238" s="29">
        <v>4.9452262032370076E-3</v>
      </c>
      <c r="O238" s="26">
        <v>682589</v>
      </c>
      <c r="P238" s="29">
        <v>-5.1057292607988858E-3</v>
      </c>
      <c r="Q238" s="40">
        <v>942067</v>
      </c>
      <c r="R238" s="29">
        <v>3.2544767825475107E-2</v>
      </c>
      <c r="S238" s="40">
        <v>1496663</v>
      </c>
      <c r="T238" s="29">
        <v>6.8426076037381156E-2</v>
      </c>
      <c r="U238" s="40">
        <v>2438730</v>
      </c>
      <c r="V238" s="29">
        <v>5.4273652993599653E-2</v>
      </c>
      <c r="W238" s="26">
        <v>1400864</v>
      </c>
      <c r="X238" s="29">
        <v>1.8817591400664746E-2</v>
      </c>
      <c r="Y238" s="26">
        <v>1786365</v>
      </c>
      <c r="Z238" s="29">
        <v>5.7743605837125456E-2</v>
      </c>
      <c r="AA238" s="26">
        <v>3187229</v>
      </c>
      <c r="AB238" s="29">
        <v>4.0274362033203559E-2</v>
      </c>
    </row>
    <row r="239" spans="2:28" hidden="1" outlineLevel="1" x14ac:dyDescent="0.25">
      <c r="B239" s="43" t="s">
        <v>50</v>
      </c>
      <c r="C239" s="26">
        <v>32876</v>
      </c>
      <c r="D239" s="29">
        <v>7.0774842849232966E-2</v>
      </c>
      <c r="E239" s="40">
        <v>7780</v>
      </c>
      <c r="F239" s="29">
        <v>-2.9475842624631099E-3</v>
      </c>
      <c r="G239" s="40">
        <v>27721</v>
      </c>
      <c r="H239" s="29">
        <v>1.2972301395892671E-2</v>
      </c>
      <c r="I239" s="40">
        <v>35501</v>
      </c>
      <c r="J239" s="29">
        <v>9.4401319343739853E-3</v>
      </c>
      <c r="K239" s="26">
        <v>433247</v>
      </c>
      <c r="L239" s="29">
        <v>-5.2201991209974041E-2</v>
      </c>
      <c r="M239" s="26">
        <v>281494</v>
      </c>
      <c r="N239" s="29">
        <v>5.896869674477756E-2</v>
      </c>
      <c r="O239" s="26">
        <v>714741</v>
      </c>
      <c r="P239" s="29">
        <v>-1.1324779231126736E-2</v>
      </c>
      <c r="Q239" s="40">
        <v>981205</v>
      </c>
      <c r="R239" s="29">
        <v>5.8771671419892701E-2</v>
      </c>
      <c r="S239" s="40">
        <v>1410878</v>
      </c>
      <c r="T239" s="29">
        <v>5.1828072744189102E-2</v>
      </c>
      <c r="U239" s="40">
        <v>2392083</v>
      </c>
      <c r="V239" s="29">
        <v>5.4665210526710251E-2</v>
      </c>
      <c r="W239" s="26">
        <v>1455111</v>
      </c>
      <c r="X239" s="29">
        <v>2.3030131739355975E-2</v>
      </c>
      <c r="Y239" s="26">
        <v>1720093</v>
      </c>
      <c r="Z239" s="29">
        <v>5.2338788272930037E-2</v>
      </c>
      <c r="AA239" s="26">
        <v>3175204</v>
      </c>
      <c r="AB239" s="29">
        <v>3.8701663811374631E-2</v>
      </c>
    </row>
    <row r="240" spans="2:28" hidden="1" outlineLevel="1" x14ac:dyDescent="0.25">
      <c r="B240" s="43" t="s">
        <v>51</v>
      </c>
      <c r="C240" s="26">
        <v>28745</v>
      </c>
      <c r="D240" s="29">
        <v>0.12136225325739258</v>
      </c>
      <c r="E240" s="40">
        <v>6618</v>
      </c>
      <c r="F240" s="29">
        <v>-6.4554871640895017E-3</v>
      </c>
      <c r="G240" s="40">
        <v>25567</v>
      </c>
      <c r="H240" s="29">
        <v>-0.10190389208936346</v>
      </c>
      <c r="I240" s="40">
        <v>32185</v>
      </c>
      <c r="J240" s="29">
        <v>-8.380540294343708E-2</v>
      </c>
      <c r="K240" s="26">
        <v>436325</v>
      </c>
      <c r="L240" s="29">
        <v>-2.2963410811052909E-2</v>
      </c>
      <c r="M240" s="26">
        <v>225906</v>
      </c>
      <c r="N240" s="29">
        <v>-2.30500441107786E-2</v>
      </c>
      <c r="O240" s="26">
        <v>662231</v>
      </c>
      <c r="P240" s="29">
        <v>-2.2992965642593233E-2</v>
      </c>
      <c r="Q240" s="40">
        <v>1011606</v>
      </c>
      <c r="R240" s="29">
        <v>1.3541864962077543E-2</v>
      </c>
      <c r="S240" s="40">
        <v>1401496</v>
      </c>
      <c r="T240" s="29">
        <v>-3.1176638121493516E-2</v>
      </c>
      <c r="U240" s="40">
        <v>2413102</v>
      </c>
      <c r="V240" s="29">
        <v>-1.2919450596109328E-2</v>
      </c>
      <c r="W240" s="26">
        <v>1483294</v>
      </c>
      <c r="X240" s="29">
        <v>4.2851387812168351E-3</v>
      </c>
      <c r="Y240" s="26">
        <v>1652969</v>
      </c>
      <c r="Z240" s="29">
        <v>-3.1255347828635038E-2</v>
      </c>
      <c r="AA240" s="26">
        <v>3136263</v>
      </c>
      <c r="AB240" s="29">
        <v>-1.4765343130402231E-2</v>
      </c>
    </row>
    <row r="241" spans="2:28" hidden="1" outlineLevel="1" x14ac:dyDescent="0.25">
      <c r="B241" s="43" t="s">
        <v>52</v>
      </c>
      <c r="C241" s="26">
        <v>23706</v>
      </c>
      <c r="D241" s="29">
        <v>-4.3495803744351247E-2</v>
      </c>
      <c r="E241" s="40">
        <v>5625</v>
      </c>
      <c r="F241" s="29">
        <v>-0.19746040804679699</v>
      </c>
      <c r="G241" s="40">
        <v>19125</v>
      </c>
      <c r="H241" s="29">
        <v>-0.26411173958213086</v>
      </c>
      <c r="I241" s="40">
        <v>24750</v>
      </c>
      <c r="J241" s="29">
        <v>-0.24995454269955752</v>
      </c>
      <c r="K241" s="26">
        <v>404352</v>
      </c>
      <c r="L241" s="29">
        <v>-5.9233011719104445E-2</v>
      </c>
      <c r="M241" s="26">
        <v>221601</v>
      </c>
      <c r="N241" s="29">
        <v>-0.11062905853928706</v>
      </c>
      <c r="O241" s="26">
        <v>625953</v>
      </c>
      <c r="P241" s="29">
        <v>-7.809395605447611E-2</v>
      </c>
      <c r="Q241" s="40">
        <v>905213</v>
      </c>
      <c r="R241" s="29">
        <v>-3.3277337129541285E-2</v>
      </c>
      <c r="S241" s="40">
        <v>1293837</v>
      </c>
      <c r="T241" s="29">
        <v>-9.2659928315311668E-2</v>
      </c>
      <c r="U241" s="40">
        <v>2199050</v>
      </c>
      <c r="V241" s="29">
        <v>-6.9122141605357346E-2</v>
      </c>
      <c r="W241" s="26">
        <v>1338896</v>
      </c>
      <c r="X241" s="29">
        <v>-4.2261782561515693E-2</v>
      </c>
      <c r="Y241" s="26">
        <v>1534563</v>
      </c>
      <c r="Z241" s="29">
        <v>-9.7911260920733545E-2</v>
      </c>
      <c r="AA241" s="26">
        <v>2873459</v>
      </c>
      <c r="AB241" s="29">
        <v>-7.2808258142124549E-2</v>
      </c>
    </row>
    <row r="242" spans="2:28" hidden="1" outlineLevel="1" x14ac:dyDescent="0.25">
      <c r="B242" s="43" t="s">
        <v>53</v>
      </c>
      <c r="C242" s="26">
        <v>17956</v>
      </c>
      <c r="D242" s="29">
        <v>-0.13251847915358228</v>
      </c>
      <c r="E242" s="40">
        <v>5167</v>
      </c>
      <c r="F242" s="29">
        <v>-0.25018139602379919</v>
      </c>
      <c r="G242" s="40">
        <v>25963</v>
      </c>
      <c r="H242" s="29">
        <v>-0.14704819475015607</v>
      </c>
      <c r="I242" s="40">
        <v>31130</v>
      </c>
      <c r="J242" s="29">
        <v>-0.16608625770158048</v>
      </c>
      <c r="K242" s="26">
        <v>441529</v>
      </c>
      <c r="L242" s="29">
        <v>-8.3281946512028693E-2</v>
      </c>
      <c r="M242" s="26">
        <v>274666</v>
      </c>
      <c r="N242" s="29">
        <v>-0.10246908739183858</v>
      </c>
      <c r="O242" s="26">
        <v>716195</v>
      </c>
      <c r="P242" s="29">
        <v>-9.0736544089174975E-2</v>
      </c>
      <c r="Q242" s="40">
        <v>1014155</v>
      </c>
      <c r="R242" s="29">
        <v>-5.4882964119931321E-2</v>
      </c>
      <c r="S242" s="40">
        <v>1616241</v>
      </c>
      <c r="T242" s="29">
        <v>2.2239242947379667E-2</v>
      </c>
      <c r="U242" s="40">
        <v>2630396</v>
      </c>
      <c r="V242" s="29">
        <v>-8.9407963299406035E-3</v>
      </c>
      <c r="W242" s="26">
        <v>1478807</v>
      </c>
      <c r="X242" s="29">
        <v>-6.5393691879682359E-2</v>
      </c>
      <c r="Y242" s="26">
        <v>1916870</v>
      </c>
      <c r="Z242" s="29">
        <v>-3.5044864727862279E-4</v>
      </c>
      <c r="AA242" s="26">
        <v>3395677</v>
      </c>
      <c r="AB242" s="29">
        <v>-2.9756673200336037E-2</v>
      </c>
    </row>
    <row r="243" spans="2:28" hidden="1" outlineLevel="1" x14ac:dyDescent="0.25">
      <c r="B243" s="43" t="s">
        <v>54</v>
      </c>
      <c r="C243" s="26">
        <v>26212</v>
      </c>
      <c r="D243" s="29">
        <v>9.1211856292410909E-2</v>
      </c>
      <c r="E243" s="40">
        <v>6970</v>
      </c>
      <c r="F243" s="29">
        <v>0.35524013221854944</v>
      </c>
      <c r="G243" s="40">
        <v>19872</v>
      </c>
      <c r="H243" s="29">
        <v>1.928600738613051E-2</v>
      </c>
      <c r="I243" s="40">
        <v>26842</v>
      </c>
      <c r="J243" s="29">
        <v>8.9411096229554676E-2</v>
      </c>
      <c r="K243" s="26">
        <v>369897</v>
      </c>
      <c r="L243" s="29">
        <v>-0.12123659809611598</v>
      </c>
      <c r="M243" s="26">
        <v>217022</v>
      </c>
      <c r="N243" s="29">
        <v>-0.12756728507969695</v>
      </c>
      <c r="O243" s="26">
        <v>586919</v>
      </c>
      <c r="P243" s="29">
        <v>-0.12358814007800689</v>
      </c>
      <c r="Q243" s="40">
        <v>930197</v>
      </c>
      <c r="R243" s="29">
        <v>-7.481196800521972E-2</v>
      </c>
      <c r="S243" s="40">
        <v>1516632</v>
      </c>
      <c r="T243" s="29">
        <v>-7.1746836930549618E-2</v>
      </c>
      <c r="U243" s="40">
        <v>2446829</v>
      </c>
      <c r="V243" s="29">
        <v>-7.2914480140341853E-2</v>
      </c>
      <c r="W243" s="26">
        <v>1333276</v>
      </c>
      <c r="X243" s="29">
        <v>-8.3978297596644991E-2</v>
      </c>
      <c r="Y243" s="26">
        <v>1753526</v>
      </c>
      <c r="Z243" s="29">
        <v>-7.8113902109607891E-2</v>
      </c>
      <c r="AA243" s="26">
        <v>3086802</v>
      </c>
      <c r="AB243" s="29">
        <v>-8.0656084946036044E-2</v>
      </c>
    </row>
    <row r="244" spans="2:28" hidden="1" outlineLevel="1" x14ac:dyDescent="0.25">
      <c r="B244" s="43" t="s">
        <v>55</v>
      </c>
      <c r="C244" s="26">
        <v>25325</v>
      </c>
      <c r="D244" s="29">
        <v>-3.1141206626114193E-2</v>
      </c>
      <c r="E244" s="40">
        <v>4295</v>
      </c>
      <c r="F244" s="29">
        <v>-0.18916367755333208</v>
      </c>
      <c r="G244" s="40">
        <v>9539</v>
      </c>
      <c r="H244" s="29">
        <v>-0.45425939699067452</v>
      </c>
      <c r="I244" s="40">
        <v>13834</v>
      </c>
      <c r="J244" s="29">
        <v>-0.39260625219529333</v>
      </c>
      <c r="K244" s="26">
        <v>338913</v>
      </c>
      <c r="L244" s="29">
        <v>-0.13260255320891479</v>
      </c>
      <c r="M244" s="26">
        <v>188782</v>
      </c>
      <c r="N244" s="29">
        <v>-0.18615468846324634</v>
      </c>
      <c r="O244" s="26">
        <v>527695</v>
      </c>
      <c r="P244" s="29">
        <v>-0.15255176356660727</v>
      </c>
      <c r="Q244" s="40">
        <v>820495</v>
      </c>
      <c r="R244" s="29">
        <v>-2.0290439982423636E-2</v>
      </c>
      <c r="S244" s="40">
        <v>1095739</v>
      </c>
      <c r="T244" s="29">
        <v>-0.14538005328607884</v>
      </c>
      <c r="U244" s="40">
        <v>1916234</v>
      </c>
      <c r="V244" s="29">
        <v>-9.5955697803006612E-2</v>
      </c>
      <c r="W244" s="26">
        <v>1189028</v>
      </c>
      <c r="X244" s="29">
        <v>-5.6063281170612767E-2</v>
      </c>
      <c r="Y244" s="26">
        <v>1294060</v>
      </c>
      <c r="Z244" s="29">
        <v>-0.15508057702578648</v>
      </c>
      <c r="AA244" s="26">
        <v>2483088</v>
      </c>
      <c r="AB244" s="29">
        <v>-0.11039521701216592</v>
      </c>
    </row>
    <row r="245" spans="2:28" hidden="1" outlineLevel="1" x14ac:dyDescent="0.25">
      <c r="B245" s="43" t="s">
        <v>56</v>
      </c>
      <c r="C245" s="26">
        <v>26543</v>
      </c>
      <c r="D245" s="29">
        <v>-0.120859830418654</v>
      </c>
      <c r="E245" s="40">
        <v>4553</v>
      </c>
      <c r="F245" s="29">
        <v>-0.23824661201271546</v>
      </c>
      <c r="G245" s="40">
        <v>20578</v>
      </c>
      <c r="H245" s="29">
        <v>-0.10549880460769401</v>
      </c>
      <c r="I245" s="40">
        <v>25131</v>
      </c>
      <c r="J245" s="29">
        <v>-0.13287557794493132</v>
      </c>
      <c r="K245" s="26">
        <v>389456</v>
      </c>
      <c r="L245" s="29">
        <v>-3.9729367875749877E-2</v>
      </c>
      <c r="M245" s="26">
        <v>168263</v>
      </c>
      <c r="N245" s="29">
        <v>-0.11674820476210468</v>
      </c>
      <c r="O245" s="26">
        <v>557719</v>
      </c>
      <c r="P245" s="29">
        <v>-6.4344467875579014E-2</v>
      </c>
      <c r="Q245" s="40">
        <v>817152</v>
      </c>
      <c r="R245" s="29">
        <v>-6.5937997592694364E-2</v>
      </c>
      <c r="S245" s="40">
        <v>1092685</v>
      </c>
      <c r="T245" s="29">
        <v>-0.14850251431715233</v>
      </c>
      <c r="U245" s="40">
        <v>1909837</v>
      </c>
      <c r="V245" s="29">
        <v>-0.11503284388773771</v>
      </c>
      <c r="W245" s="26">
        <v>1237630</v>
      </c>
      <c r="X245" s="29">
        <v>-5.9962402445739915E-2</v>
      </c>
      <c r="Y245" s="26">
        <v>1281526</v>
      </c>
      <c r="Z245" s="29">
        <v>-0.14379994120633899</v>
      </c>
      <c r="AA245" s="26">
        <v>2519156</v>
      </c>
      <c r="AB245" s="29">
        <v>-0.10456593331402053</v>
      </c>
    </row>
    <row r="246" spans="2:28" collapsed="1" x14ac:dyDescent="0.25">
      <c r="B246" s="30" t="s">
        <v>80</v>
      </c>
      <c r="C246" s="31">
        <v>201685</v>
      </c>
      <c r="D246" s="32">
        <v>-6.135394753988499E-2</v>
      </c>
      <c r="E246" s="31">
        <v>60686</v>
      </c>
      <c r="F246" s="32">
        <v>-7.0131621286180557E-2</v>
      </c>
      <c r="G246" s="31">
        <v>189701</v>
      </c>
      <c r="H246" s="32">
        <v>4.9765367332934796E-2</v>
      </c>
      <c r="I246" s="31">
        <v>250387</v>
      </c>
      <c r="J246" s="32">
        <v>1.7953335962369588E-2</v>
      </c>
      <c r="K246" s="31">
        <v>3125684</v>
      </c>
      <c r="L246" s="32">
        <v>6.0946075341575368E-2</v>
      </c>
      <c r="M246" s="31">
        <v>1853843</v>
      </c>
      <c r="N246" s="32">
        <v>3.5547884180862077E-2</v>
      </c>
      <c r="O246" s="31">
        <v>4979527</v>
      </c>
      <c r="P246" s="32">
        <v>5.1346252185762165E-2</v>
      </c>
      <c r="Q246" s="31">
        <v>6856335</v>
      </c>
      <c r="R246" s="32">
        <v>-9.6495231932330894E-3</v>
      </c>
      <c r="S246" s="31">
        <v>10237836</v>
      </c>
      <c r="T246" s="32">
        <v>-2.8799874086989918E-3</v>
      </c>
      <c r="U246" s="31">
        <v>17094171</v>
      </c>
      <c r="V246" s="32">
        <v>-5.6062791722846228E-3</v>
      </c>
      <c r="W246" s="31">
        <v>10244390</v>
      </c>
      <c r="X246" s="32">
        <v>9.3591739413168007E-3</v>
      </c>
      <c r="Y246" s="31">
        <v>12281380</v>
      </c>
      <c r="Z246" s="32">
        <v>3.5185387797131984E-3</v>
      </c>
      <c r="AA246" s="31">
        <v>22525770</v>
      </c>
      <c r="AB246" s="32">
        <v>6.166371839846585E-3</v>
      </c>
    </row>
    <row r="247" spans="2:28" hidden="1" outlineLevel="1" x14ac:dyDescent="0.25">
      <c r="B247" s="43" t="s">
        <v>58</v>
      </c>
      <c r="C247" s="26">
        <v>23592</v>
      </c>
      <c r="D247" s="29">
        <v>-0.27317539049262141</v>
      </c>
      <c r="E247" s="40">
        <v>7389</v>
      </c>
      <c r="F247" s="29">
        <v>-0.14617517910792699</v>
      </c>
      <c r="G247" s="40">
        <v>23661</v>
      </c>
      <c r="H247" s="29">
        <v>-6.244799302611248E-2</v>
      </c>
      <c r="I247" s="40">
        <v>31050</v>
      </c>
      <c r="J247" s="29">
        <v>-8.3827564840223023E-2</v>
      </c>
      <c r="K247" s="26">
        <v>403950</v>
      </c>
      <c r="L247" s="29">
        <v>-2.9582188226702333E-2</v>
      </c>
      <c r="M247" s="26">
        <v>232764</v>
      </c>
      <c r="N247" s="29">
        <v>-9.102482495225972E-2</v>
      </c>
      <c r="O247" s="26">
        <v>636714</v>
      </c>
      <c r="P247" s="29">
        <v>-5.2983845898708526E-2</v>
      </c>
      <c r="Q247" s="40">
        <v>956735</v>
      </c>
      <c r="R247" s="29">
        <v>-2.2641763859192809E-2</v>
      </c>
      <c r="S247" s="40">
        <v>1350866</v>
      </c>
      <c r="T247" s="29">
        <v>-0.11717567528709338</v>
      </c>
      <c r="U247" s="40">
        <v>2307601</v>
      </c>
      <c r="V247" s="29">
        <v>-8.0293719209123093E-2</v>
      </c>
      <c r="W247" s="26">
        <v>1391666</v>
      </c>
      <c r="X247" s="29">
        <v>-3.1059489958754405E-2</v>
      </c>
      <c r="Y247" s="26">
        <v>1607291</v>
      </c>
      <c r="Z247" s="29">
        <v>-0.1127164949648739</v>
      </c>
      <c r="AA247" s="26">
        <v>2998957</v>
      </c>
      <c r="AB247" s="29">
        <v>-7.6604726349010832E-2</v>
      </c>
    </row>
    <row r="248" spans="2:28" hidden="1" outlineLevel="1" x14ac:dyDescent="0.25">
      <c r="B248" s="43" t="s">
        <v>59</v>
      </c>
      <c r="C248" s="26">
        <v>28871</v>
      </c>
      <c r="D248" s="29">
        <v>-6.6901522252028056E-2</v>
      </c>
      <c r="E248" s="40">
        <v>8872</v>
      </c>
      <c r="F248" s="29">
        <v>-8.1573498964803259E-2</v>
      </c>
      <c r="G248" s="40">
        <v>29658</v>
      </c>
      <c r="H248" s="29">
        <v>-3.7171704054799859E-2</v>
      </c>
      <c r="I248" s="40">
        <v>38530</v>
      </c>
      <c r="J248" s="29">
        <v>-4.777203865259616E-2</v>
      </c>
      <c r="K248" s="26">
        <v>472121</v>
      </c>
      <c r="L248" s="29">
        <v>-5.0938666548734468E-2</v>
      </c>
      <c r="M248" s="26">
        <v>286780</v>
      </c>
      <c r="N248" s="29">
        <v>-1.6708211470480294E-2</v>
      </c>
      <c r="O248" s="26">
        <v>758901</v>
      </c>
      <c r="P248" s="29">
        <v>-3.8287243668215232E-2</v>
      </c>
      <c r="Q248" s="40">
        <v>1004278</v>
      </c>
      <c r="R248" s="29">
        <v>-3.9381165413138297E-2</v>
      </c>
      <c r="S248" s="40">
        <v>1589195</v>
      </c>
      <c r="T248" s="29">
        <v>-2.9950394267391767E-3</v>
      </c>
      <c r="U248" s="40">
        <v>2593473</v>
      </c>
      <c r="V248" s="29">
        <v>-1.7407246597545334E-2</v>
      </c>
      <c r="W248" s="26">
        <v>1514142</v>
      </c>
      <c r="X248" s="29">
        <v>-4.3807084384004935E-2</v>
      </c>
      <c r="Y248" s="26">
        <v>1905633</v>
      </c>
      <c r="Z248" s="29">
        <v>-5.6313187314922519E-3</v>
      </c>
      <c r="AA248" s="26">
        <v>3419775</v>
      </c>
      <c r="AB248" s="29">
        <v>-2.2903561665127636E-2</v>
      </c>
    </row>
    <row r="249" spans="2:28" hidden="1" outlineLevel="1" x14ac:dyDescent="0.25">
      <c r="B249" s="43" t="s">
        <v>60</v>
      </c>
      <c r="C249" s="26">
        <v>33629</v>
      </c>
      <c r="D249" s="29">
        <v>7.8822753701373038E-3</v>
      </c>
      <c r="E249" s="40">
        <v>10551</v>
      </c>
      <c r="F249" s="29">
        <v>6.1987411787145508E-3</v>
      </c>
      <c r="G249" s="40">
        <v>29359</v>
      </c>
      <c r="H249" s="29">
        <v>-1.4037680088659021E-2</v>
      </c>
      <c r="I249" s="40">
        <v>39910</v>
      </c>
      <c r="J249" s="29">
        <v>-8.7673546432208704E-3</v>
      </c>
      <c r="K249" s="26">
        <v>464395</v>
      </c>
      <c r="L249" s="29">
        <v>9.8530545817543613E-2</v>
      </c>
      <c r="M249" s="26">
        <v>285730</v>
      </c>
      <c r="N249" s="29">
        <v>6.0344603646430572E-2</v>
      </c>
      <c r="O249" s="26">
        <v>750125</v>
      </c>
      <c r="P249" s="29">
        <v>8.3665240800854024E-2</v>
      </c>
      <c r="Q249" s="40">
        <v>1007641</v>
      </c>
      <c r="R249" s="29">
        <v>3.1273667361250368E-2</v>
      </c>
      <c r="S249" s="40">
        <v>1533268</v>
      </c>
      <c r="T249" s="29">
        <v>3.9043027701615607E-2</v>
      </c>
      <c r="U249" s="40">
        <v>2540909</v>
      </c>
      <c r="V249" s="29">
        <v>3.5947989552899573E-2</v>
      </c>
      <c r="W249" s="26">
        <v>1516216</v>
      </c>
      <c r="X249" s="29">
        <v>5.0245276301225106E-2</v>
      </c>
      <c r="Y249" s="26">
        <v>1848357</v>
      </c>
      <c r="Z249" s="29">
        <v>4.1386556989126078E-2</v>
      </c>
      <c r="AA249" s="26">
        <v>3364573</v>
      </c>
      <c r="AB249" s="29">
        <v>4.5360093805401069E-2</v>
      </c>
    </row>
    <row r="250" spans="2:28" hidden="1" outlineLevel="1" x14ac:dyDescent="0.25">
      <c r="B250" s="43" t="s">
        <v>61</v>
      </c>
      <c r="C250" s="26">
        <v>28962</v>
      </c>
      <c r="D250" s="29">
        <v>-1.8902439024390261E-2</v>
      </c>
      <c r="E250" s="40">
        <v>10098</v>
      </c>
      <c r="F250" s="29">
        <v>8.3882564409827332E-3</v>
      </c>
      <c r="G250" s="40">
        <v>26237</v>
      </c>
      <c r="H250" s="29">
        <v>-6.4434460134075056E-2</v>
      </c>
      <c r="I250" s="40">
        <v>36335</v>
      </c>
      <c r="J250" s="29">
        <v>-4.5273004361763625E-2</v>
      </c>
      <c r="K250" s="26">
        <v>458519</v>
      </c>
      <c r="L250" s="29">
        <v>0.12726088185762929</v>
      </c>
      <c r="M250" s="26">
        <v>288432</v>
      </c>
      <c r="N250" s="29">
        <v>5.8621449020039629E-2</v>
      </c>
      <c r="O250" s="26">
        <v>746951</v>
      </c>
      <c r="P250" s="29">
        <v>9.9726890601650409E-2</v>
      </c>
      <c r="Q250" s="40">
        <v>1050478</v>
      </c>
      <c r="R250" s="29">
        <v>-1.4601648712435855E-2</v>
      </c>
      <c r="S250" s="40">
        <v>1575742</v>
      </c>
      <c r="T250" s="29">
        <v>2.1088012628313058E-2</v>
      </c>
      <c r="U250" s="40">
        <v>2626220</v>
      </c>
      <c r="V250" s="29">
        <v>6.5064848310409928E-3</v>
      </c>
      <c r="W250" s="26">
        <v>1548057</v>
      </c>
      <c r="X250" s="29">
        <v>2.3621781710774004E-2</v>
      </c>
      <c r="Y250" s="26">
        <v>1890411</v>
      </c>
      <c r="Z250" s="29">
        <v>2.5333798339537417E-2</v>
      </c>
      <c r="AA250" s="26">
        <v>3438468</v>
      </c>
      <c r="AB250" s="29">
        <v>2.4562311012158444E-2</v>
      </c>
    </row>
    <row r="251" spans="2:28" collapsed="1" x14ac:dyDescent="0.25">
      <c r="B251" s="145">
        <v>1996</v>
      </c>
      <c r="C251" s="40">
        <v>328635</v>
      </c>
      <c r="D251" s="41">
        <v>-2.9865506329113889E-2</v>
      </c>
      <c r="E251" s="40">
        <v>86291</v>
      </c>
      <c r="F251" s="41">
        <v>-7.1210995942178723E-2</v>
      </c>
      <c r="G251" s="40">
        <v>282599</v>
      </c>
      <c r="H251" s="41">
        <v>-9.1482213756409636E-2</v>
      </c>
      <c r="I251" s="40">
        <v>368890</v>
      </c>
      <c r="J251" s="41">
        <v>-8.6820047430203884E-2</v>
      </c>
      <c r="K251" s="40">
        <v>5030910</v>
      </c>
      <c r="L251" s="41">
        <v>-3.2255830661938489E-2</v>
      </c>
      <c r="M251" s="40">
        <v>2935823</v>
      </c>
      <c r="N251" s="41">
        <v>-4.5634489780261633E-2</v>
      </c>
      <c r="O251" s="40">
        <v>7966733</v>
      </c>
      <c r="P251" s="41">
        <v>-3.7229423941294471E-2</v>
      </c>
      <c r="Q251" s="40">
        <v>11441222</v>
      </c>
      <c r="R251" s="41">
        <v>-1.6387435932309291E-2</v>
      </c>
      <c r="S251" s="40">
        <v>16973242</v>
      </c>
      <c r="T251" s="41">
        <v>-3.2204168766863384E-2</v>
      </c>
      <c r="U251" s="40">
        <v>28414464</v>
      </c>
      <c r="V251" s="41">
        <v>-2.5897057231435761E-2</v>
      </c>
      <c r="W251" s="40">
        <v>16886987</v>
      </c>
      <c r="X251" s="41">
        <v>-2.1729984986755935E-2</v>
      </c>
      <c r="Y251" s="40">
        <v>20191664</v>
      </c>
      <c r="Z251" s="41">
        <v>-3.5059714081027038E-2</v>
      </c>
      <c r="AA251" s="40">
        <v>37078651</v>
      </c>
      <c r="AB251" s="41">
        <v>-2.9034190893009737E-2</v>
      </c>
    </row>
    <row r="252" spans="2:28" hidden="1" outlineLevel="1" x14ac:dyDescent="0.25">
      <c r="B252" s="43" t="s">
        <v>49</v>
      </c>
      <c r="C252" s="26">
        <v>30294</v>
      </c>
      <c r="D252" s="29">
        <v>0.10735826296743056</v>
      </c>
      <c r="E252" s="40">
        <v>9312</v>
      </c>
      <c r="F252" s="29">
        <v>3.5126722987994574E-2</v>
      </c>
      <c r="G252" s="40">
        <v>24952</v>
      </c>
      <c r="H252" s="29">
        <v>0.16936920048739346</v>
      </c>
      <c r="I252" s="40">
        <v>34264</v>
      </c>
      <c r="J252" s="29">
        <v>0.12955759214083207</v>
      </c>
      <c r="K252" s="26">
        <v>423010</v>
      </c>
      <c r="L252" s="29">
        <v>0.1711143041447607</v>
      </c>
      <c r="M252" s="26">
        <v>263082</v>
      </c>
      <c r="N252" s="29">
        <v>0.11842703794239551</v>
      </c>
      <c r="O252" s="26">
        <v>686092</v>
      </c>
      <c r="P252" s="29">
        <v>0.15033499433292863</v>
      </c>
      <c r="Q252" s="40">
        <v>912374</v>
      </c>
      <c r="R252" s="29">
        <v>1.018853551704435E-2</v>
      </c>
      <c r="S252" s="40">
        <v>1400811</v>
      </c>
      <c r="T252" s="29">
        <v>5.5189884478405338E-2</v>
      </c>
      <c r="U252" s="40">
        <v>2313185</v>
      </c>
      <c r="V252" s="29">
        <v>3.6969744243552372E-2</v>
      </c>
      <c r="W252" s="26">
        <v>1374990</v>
      </c>
      <c r="X252" s="29">
        <v>5.7092643504252916E-2</v>
      </c>
      <c r="Y252" s="26">
        <v>1688845</v>
      </c>
      <c r="Z252" s="29">
        <v>6.611800844261162E-2</v>
      </c>
      <c r="AA252" s="26">
        <v>3063835</v>
      </c>
      <c r="AB252" s="29">
        <v>6.2048609365873642E-2</v>
      </c>
    </row>
    <row r="253" spans="2:28" hidden="1" outlineLevel="1" x14ac:dyDescent="0.25">
      <c r="B253" s="43" t="s">
        <v>50</v>
      </c>
      <c r="C253" s="26">
        <v>30703</v>
      </c>
      <c r="D253" s="29">
        <v>-7.4067372357429329E-2</v>
      </c>
      <c r="E253" s="40">
        <v>7803</v>
      </c>
      <c r="F253" s="29">
        <v>-0.20934238524673221</v>
      </c>
      <c r="G253" s="40">
        <v>27366</v>
      </c>
      <c r="H253" s="29">
        <v>0.18776041666666665</v>
      </c>
      <c r="I253" s="40">
        <v>35169</v>
      </c>
      <c r="J253" s="29">
        <v>6.8674222856969225E-2</v>
      </c>
      <c r="K253" s="26">
        <v>457109</v>
      </c>
      <c r="L253" s="29">
        <v>0.10316874215657879</v>
      </c>
      <c r="M253" s="26">
        <v>265819</v>
      </c>
      <c r="N253" s="29">
        <v>0.14176552956437338</v>
      </c>
      <c r="O253" s="26">
        <v>722928</v>
      </c>
      <c r="P253" s="29">
        <v>0.11705352810836045</v>
      </c>
      <c r="Q253" s="40">
        <v>926739</v>
      </c>
      <c r="R253" s="29">
        <v>-5.4927539335570708E-2</v>
      </c>
      <c r="S253" s="40">
        <v>1341358</v>
      </c>
      <c r="T253" s="29">
        <v>-1.5953294832969478E-2</v>
      </c>
      <c r="U253" s="40">
        <v>2268097</v>
      </c>
      <c r="V253" s="29">
        <v>-3.2260032725961674E-2</v>
      </c>
      <c r="W253" s="26">
        <v>1422354</v>
      </c>
      <c r="X253" s="29">
        <v>-1.0872823088354688E-2</v>
      </c>
      <c r="Y253" s="26">
        <v>1634543</v>
      </c>
      <c r="Z253" s="29">
        <v>9.6265622702997877E-3</v>
      </c>
      <c r="AA253" s="26">
        <v>3056897</v>
      </c>
      <c r="AB253" s="29">
        <v>-1.6356188052957243E-5</v>
      </c>
    </row>
    <row r="254" spans="2:28" hidden="1" outlineLevel="1" x14ac:dyDescent="0.25">
      <c r="B254" s="43" t="s">
        <v>51</v>
      </c>
      <c r="C254" s="26">
        <v>25634</v>
      </c>
      <c r="D254" s="29">
        <v>-8.6652889617330531E-2</v>
      </c>
      <c r="E254" s="40">
        <v>6661</v>
      </c>
      <c r="F254" s="29">
        <v>-0.12170358649789026</v>
      </c>
      <c r="G254" s="40">
        <v>28468</v>
      </c>
      <c r="H254" s="29">
        <v>0.26699007521474027</v>
      </c>
      <c r="I254" s="40">
        <v>35129</v>
      </c>
      <c r="J254" s="29">
        <v>0.16890160716068281</v>
      </c>
      <c r="K254" s="26">
        <v>446580</v>
      </c>
      <c r="L254" s="29">
        <v>4.5012916994271679E-2</v>
      </c>
      <c r="M254" s="26">
        <v>231236</v>
      </c>
      <c r="N254" s="29">
        <v>-5.4836115280567643E-3</v>
      </c>
      <c r="O254" s="26">
        <v>677816</v>
      </c>
      <c r="P254" s="29">
        <v>2.7219616430882443E-2</v>
      </c>
      <c r="Q254" s="40">
        <v>998090</v>
      </c>
      <c r="R254" s="29">
        <v>2.6956726628809102E-2</v>
      </c>
      <c r="S254" s="40">
        <v>1446596</v>
      </c>
      <c r="T254" s="29">
        <v>8.9442393909213713E-3</v>
      </c>
      <c r="U254" s="40">
        <v>2444686</v>
      </c>
      <c r="V254" s="29">
        <v>1.6221307805790008E-2</v>
      </c>
      <c r="W254" s="26">
        <v>1476965</v>
      </c>
      <c r="X254" s="29">
        <v>2.9326392010509572E-2</v>
      </c>
      <c r="Y254" s="26">
        <v>1706300</v>
      </c>
      <c r="Z254" s="29">
        <v>1.0391105384331079E-2</v>
      </c>
      <c r="AA254" s="26">
        <v>3183265</v>
      </c>
      <c r="AB254" s="29">
        <v>1.9089285982974324E-2</v>
      </c>
    </row>
    <row r="255" spans="2:28" hidden="1" outlineLevel="1" x14ac:dyDescent="0.25">
      <c r="B255" s="43" t="s">
        <v>52</v>
      </c>
      <c r="C255" s="26">
        <v>24784</v>
      </c>
      <c r="D255" s="29">
        <v>4.9191431716196776E-2</v>
      </c>
      <c r="E255" s="40">
        <v>7009</v>
      </c>
      <c r="F255" s="29">
        <v>1.2714925588787729E-2</v>
      </c>
      <c r="G255" s="40">
        <v>25989</v>
      </c>
      <c r="H255" s="29">
        <v>0.33936301793444645</v>
      </c>
      <c r="I255" s="40">
        <v>32998</v>
      </c>
      <c r="J255" s="29">
        <v>0.25348528015194671</v>
      </c>
      <c r="K255" s="26">
        <v>429811</v>
      </c>
      <c r="L255" s="29">
        <v>-6.8992033132464825E-2</v>
      </c>
      <c r="M255" s="26">
        <v>249166</v>
      </c>
      <c r="N255" s="29">
        <v>-4.800730521031138E-2</v>
      </c>
      <c r="O255" s="26">
        <v>678977</v>
      </c>
      <c r="P255" s="29">
        <v>-6.1399543539956802E-2</v>
      </c>
      <c r="Q255" s="40">
        <v>936373</v>
      </c>
      <c r="R255" s="29">
        <v>-5.2444902291947315E-2</v>
      </c>
      <c r="S255" s="40">
        <v>1425967</v>
      </c>
      <c r="T255" s="29">
        <v>-3.1134197134102037E-2</v>
      </c>
      <c r="U255" s="40">
        <v>2362340</v>
      </c>
      <c r="V255" s="29">
        <v>-3.9694892944643234E-2</v>
      </c>
      <c r="W255" s="26">
        <v>1397977</v>
      </c>
      <c r="X255" s="29">
        <v>-5.5678720133152892E-2</v>
      </c>
      <c r="Y255" s="26">
        <v>1701122</v>
      </c>
      <c r="Z255" s="29">
        <v>-2.9552319694225337E-2</v>
      </c>
      <c r="AA255" s="26">
        <v>3099099</v>
      </c>
      <c r="AB255" s="29">
        <v>-4.1514488627665158E-2</v>
      </c>
    </row>
    <row r="256" spans="2:28" hidden="1" outlineLevel="1" x14ac:dyDescent="0.25">
      <c r="B256" s="43" t="s">
        <v>53</v>
      </c>
      <c r="C256" s="26">
        <v>20699</v>
      </c>
      <c r="D256" s="29">
        <v>-1.4286394590218632E-2</v>
      </c>
      <c r="E256" s="40">
        <v>6891</v>
      </c>
      <c r="F256" s="29">
        <v>-3.8643973214285698E-2</v>
      </c>
      <c r="G256" s="40">
        <v>30439</v>
      </c>
      <c r="H256" s="29">
        <v>0.34924645390070919</v>
      </c>
      <c r="I256" s="40">
        <v>37330</v>
      </c>
      <c r="J256" s="29">
        <v>0.25571851453175465</v>
      </c>
      <c r="K256" s="26">
        <v>481641</v>
      </c>
      <c r="L256" s="29">
        <v>2.850468068094747E-3</v>
      </c>
      <c r="M256" s="26">
        <v>306024</v>
      </c>
      <c r="N256" s="29">
        <v>4.6192976698391952E-2</v>
      </c>
      <c r="O256" s="26">
        <v>787665</v>
      </c>
      <c r="P256" s="29">
        <v>1.9256351063168919E-2</v>
      </c>
      <c r="Q256" s="40">
        <v>1073047</v>
      </c>
      <c r="R256" s="29">
        <v>-4.621266126121959E-2</v>
      </c>
      <c r="S256" s="40">
        <v>1581079</v>
      </c>
      <c r="T256" s="29">
        <v>-0.10981045709314996</v>
      </c>
      <c r="U256" s="40">
        <v>2654126</v>
      </c>
      <c r="V256" s="29">
        <v>-8.5147870519066027E-2</v>
      </c>
      <c r="W256" s="26">
        <v>1582278</v>
      </c>
      <c r="X256" s="29">
        <v>-3.1343569575818964E-2</v>
      </c>
      <c r="Y256" s="26">
        <v>1917542</v>
      </c>
      <c r="Z256" s="29">
        <v>-8.3036572052140767E-2</v>
      </c>
      <c r="AA256" s="26">
        <v>3499820</v>
      </c>
      <c r="AB256" s="29">
        <v>-6.0366250485949902E-2</v>
      </c>
    </row>
    <row r="257" spans="2:28" hidden="1" outlineLevel="1" x14ac:dyDescent="0.25">
      <c r="B257" s="43" t="s">
        <v>54</v>
      </c>
      <c r="C257" s="26">
        <v>24021</v>
      </c>
      <c r="D257" s="29">
        <v>-6.4347758345343342E-2</v>
      </c>
      <c r="E257" s="40">
        <v>5143</v>
      </c>
      <c r="F257" s="29">
        <v>5.8365758754863606E-4</v>
      </c>
      <c r="G257" s="40">
        <v>19496</v>
      </c>
      <c r="H257" s="29">
        <v>0.53996840442338079</v>
      </c>
      <c r="I257" s="40">
        <v>24639</v>
      </c>
      <c r="J257" s="29">
        <v>0.38421348314606751</v>
      </c>
      <c r="K257" s="26">
        <v>420929</v>
      </c>
      <c r="L257" s="29">
        <v>-2.3180463941105955E-3</v>
      </c>
      <c r="M257" s="26">
        <v>248755</v>
      </c>
      <c r="N257" s="29">
        <v>-5.9897053710450288E-2</v>
      </c>
      <c r="O257" s="26">
        <v>669684</v>
      </c>
      <c r="P257" s="29">
        <v>-2.4510896402242688E-2</v>
      </c>
      <c r="Q257" s="40">
        <v>1005414</v>
      </c>
      <c r="R257" s="29">
        <v>-7.4502692502416368E-2</v>
      </c>
      <c r="S257" s="40">
        <v>1633856</v>
      </c>
      <c r="T257" s="29">
        <v>-3.0276555789533699E-2</v>
      </c>
      <c r="U257" s="40">
        <v>2639270</v>
      </c>
      <c r="V257" s="29">
        <v>-4.7613720753834632E-2</v>
      </c>
      <c r="W257" s="26">
        <v>1455507</v>
      </c>
      <c r="X257" s="29">
        <v>-5.4294476534530567E-2</v>
      </c>
      <c r="Y257" s="26">
        <v>1902107</v>
      </c>
      <c r="Z257" s="29">
        <v>-3.0591723696468898E-2</v>
      </c>
      <c r="AA257" s="26">
        <v>3357614</v>
      </c>
      <c r="AB257" s="29">
        <v>-4.1011058487913532E-2</v>
      </c>
    </row>
    <row r="258" spans="2:28" hidden="1" outlineLevel="1" x14ac:dyDescent="0.25">
      <c r="B258" s="43" t="s">
        <v>55</v>
      </c>
      <c r="C258" s="26">
        <v>26139</v>
      </c>
      <c r="D258" s="29">
        <v>-0.15601691905330795</v>
      </c>
      <c r="E258" s="40">
        <v>5297</v>
      </c>
      <c r="F258" s="29">
        <v>-6.8249780123131099E-2</v>
      </c>
      <c r="G258" s="40">
        <v>17479</v>
      </c>
      <c r="H258" s="29">
        <v>0.65129900803023144</v>
      </c>
      <c r="I258" s="40">
        <v>22776</v>
      </c>
      <c r="J258" s="29">
        <v>0.39987707437000619</v>
      </c>
      <c r="K258" s="26">
        <v>390724</v>
      </c>
      <c r="L258" s="29">
        <v>-6.0108604738606797E-4</v>
      </c>
      <c r="M258" s="26">
        <v>231963</v>
      </c>
      <c r="N258" s="29">
        <v>-0.1558044065304578</v>
      </c>
      <c r="O258" s="26">
        <v>622687</v>
      </c>
      <c r="P258" s="29">
        <v>-6.4659555707768712E-2</v>
      </c>
      <c r="Q258" s="40">
        <v>837488</v>
      </c>
      <c r="R258" s="29">
        <v>-0.10887235357897951</v>
      </c>
      <c r="S258" s="40">
        <v>1282136</v>
      </c>
      <c r="T258" s="29">
        <v>1.7452781152615282E-2</v>
      </c>
      <c r="U258" s="40">
        <v>2119624</v>
      </c>
      <c r="V258" s="29">
        <v>-3.6512648014727644E-2</v>
      </c>
      <c r="W258" s="26">
        <v>1259648</v>
      </c>
      <c r="X258" s="29">
        <v>-7.8815464428684034E-2</v>
      </c>
      <c r="Y258" s="26">
        <v>1531578</v>
      </c>
      <c r="Z258" s="29">
        <v>-9.0093704181554157E-3</v>
      </c>
      <c r="AA258" s="26">
        <v>2791226</v>
      </c>
      <c r="AB258" s="29">
        <v>-4.1778638920891842E-2</v>
      </c>
    </row>
    <row r="259" spans="2:28" hidden="1" outlineLevel="1" x14ac:dyDescent="0.25">
      <c r="B259" s="43" t="s">
        <v>56</v>
      </c>
      <c r="C259" s="26">
        <v>30192</v>
      </c>
      <c r="D259" s="29">
        <v>-5.3720303391211699E-2</v>
      </c>
      <c r="E259" s="40">
        <v>5977</v>
      </c>
      <c r="F259" s="29">
        <v>-1.8370073480293847E-3</v>
      </c>
      <c r="G259" s="40">
        <v>23005</v>
      </c>
      <c r="H259" s="29">
        <v>0.56870098874872155</v>
      </c>
      <c r="I259" s="40">
        <v>28982</v>
      </c>
      <c r="J259" s="29">
        <v>0.40328281605577887</v>
      </c>
      <c r="K259" s="26">
        <v>405569</v>
      </c>
      <c r="L259" s="29">
        <v>0.10459602630969722</v>
      </c>
      <c r="M259" s="26">
        <v>190504</v>
      </c>
      <c r="N259" s="29">
        <v>-0.11331626716313703</v>
      </c>
      <c r="O259" s="26">
        <v>596073</v>
      </c>
      <c r="P259" s="29">
        <v>2.4154016649055476E-2</v>
      </c>
      <c r="Q259" s="40">
        <v>874837</v>
      </c>
      <c r="R259" s="29">
        <v>-4.882761110132583E-2</v>
      </c>
      <c r="S259" s="40">
        <v>1283251</v>
      </c>
      <c r="T259" s="29">
        <v>6.9333951086915757E-2</v>
      </c>
      <c r="U259" s="40">
        <v>2158088</v>
      </c>
      <c r="V259" s="29">
        <v>1.8065443182423868E-2</v>
      </c>
      <c r="W259" s="26">
        <v>1316575</v>
      </c>
      <c r="X259" s="29">
        <v>-6.2122350081710298E-3</v>
      </c>
      <c r="Y259" s="26">
        <v>1496760</v>
      </c>
      <c r="Z259" s="29">
        <v>4.7006006035414938E-2</v>
      </c>
      <c r="AA259" s="26">
        <v>2813335</v>
      </c>
      <c r="AB259" s="29">
        <v>2.1408911739067449E-2</v>
      </c>
    </row>
    <row r="260" spans="2:28" collapsed="1" x14ac:dyDescent="0.25">
      <c r="B260" s="30" t="s">
        <v>81</v>
      </c>
      <c r="C260" s="31">
        <v>214868</v>
      </c>
      <c r="D260" s="32">
        <v>4.9990715311916567E-2</v>
      </c>
      <c r="E260" s="31">
        <v>65263</v>
      </c>
      <c r="F260" s="32">
        <v>0.14855161733131528</v>
      </c>
      <c r="G260" s="31">
        <v>180708</v>
      </c>
      <c r="H260" s="32">
        <v>7.30751416253963E-2</v>
      </c>
      <c r="I260" s="31">
        <v>245971</v>
      </c>
      <c r="J260" s="32">
        <v>9.2117181117465252E-2</v>
      </c>
      <c r="K260" s="31">
        <v>2946129</v>
      </c>
      <c r="L260" s="32">
        <v>-3.6141160859229804E-2</v>
      </c>
      <c r="M260" s="31">
        <v>1790205</v>
      </c>
      <c r="N260" s="32">
        <v>5.060705222855777E-2</v>
      </c>
      <c r="O260" s="31">
        <v>4736334</v>
      </c>
      <c r="P260" s="32">
        <v>-5.0909870036571769E-3</v>
      </c>
      <c r="Q260" s="31">
        <v>6923140</v>
      </c>
      <c r="R260" s="32">
        <v>2.4692321001801076E-2</v>
      </c>
      <c r="S260" s="31">
        <v>10267406</v>
      </c>
      <c r="T260" s="32">
        <v>6.8708460636663693E-2</v>
      </c>
      <c r="U260" s="31">
        <v>17190546</v>
      </c>
      <c r="V260" s="32">
        <v>5.0534802397563361E-2</v>
      </c>
      <c r="W260" s="31">
        <v>10149400</v>
      </c>
      <c r="X260" s="32">
        <v>7.4477121098106558E-3</v>
      </c>
      <c r="Y260" s="31">
        <v>12238319</v>
      </c>
      <c r="Z260" s="32">
        <v>6.6085564420883536E-2</v>
      </c>
      <c r="AA260" s="31">
        <v>22387719</v>
      </c>
      <c r="AB260" s="32">
        <v>3.8678212031364678E-2</v>
      </c>
    </row>
    <row r="261" spans="2:28" hidden="1" outlineLevel="1" x14ac:dyDescent="0.25">
      <c r="B261" s="43" t="s">
        <v>58</v>
      </c>
      <c r="C261" s="26">
        <v>32459</v>
      </c>
      <c r="D261" s="29">
        <v>0.22676593975584858</v>
      </c>
      <c r="E261" s="40">
        <v>8654</v>
      </c>
      <c r="F261" s="29">
        <v>0.18401970173758375</v>
      </c>
      <c r="G261" s="40">
        <v>25237</v>
      </c>
      <c r="H261" s="29">
        <v>1.3371345968519188E-2</v>
      </c>
      <c r="I261" s="40">
        <v>33891</v>
      </c>
      <c r="J261" s="29">
        <v>5.2090770806817233E-2</v>
      </c>
      <c r="K261" s="26">
        <v>416264</v>
      </c>
      <c r="L261" s="29">
        <v>1.6362516362515844E-3</v>
      </c>
      <c r="M261" s="26">
        <v>256073</v>
      </c>
      <c r="N261" s="29">
        <v>9.0619090614831643E-2</v>
      </c>
      <c r="O261" s="26">
        <v>672337</v>
      </c>
      <c r="P261" s="29">
        <v>3.3760263230726562E-2</v>
      </c>
      <c r="Q261" s="40">
        <v>978899</v>
      </c>
      <c r="R261" s="29">
        <v>7.7436463906392916E-3</v>
      </c>
      <c r="S261" s="40">
        <v>1530164</v>
      </c>
      <c r="T261" s="29">
        <v>0.15188757577742207</v>
      </c>
      <c r="U261" s="40">
        <v>2509063</v>
      </c>
      <c r="V261" s="29">
        <v>9.1004159539154639E-2</v>
      </c>
      <c r="W261" s="26">
        <v>1436276</v>
      </c>
      <c r="X261" s="29">
        <v>1.0942973642404707E-2</v>
      </c>
      <c r="Y261" s="26">
        <v>1811474</v>
      </c>
      <c r="Z261" s="29">
        <v>0.14065702535802282</v>
      </c>
      <c r="AA261" s="26">
        <v>3247750</v>
      </c>
      <c r="AB261" s="29">
        <v>7.9407715833351711E-2</v>
      </c>
    </row>
    <row r="262" spans="2:28" hidden="1" outlineLevel="1" x14ac:dyDescent="0.25">
      <c r="B262" s="43" t="s">
        <v>59</v>
      </c>
      <c r="C262" s="26">
        <v>30941</v>
      </c>
      <c r="D262" s="29">
        <v>-5.4919209505482791E-2</v>
      </c>
      <c r="E262" s="40">
        <v>9660</v>
      </c>
      <c r="F262" s="29">
        <v>1.6414141414141437E-2</v>
      </c>
      <c r="G262" s="40">
        <v>30803</v>
      </c>
      <c r="H262" s="29">
        <v>0.1547949313938668</v>
      </c>
      <c r="I262" s="40">
        <v>40463</v>
      </c>
      <c r="J262" s="29">
        <v>0.11844214716125823</v>
      </c>
      <c r="K262" s="26">
        <v>497461</v>
      </c>
      <c r="L262" s="29">
        <v>6.7345673317270149E-2</v>
      </c>
      <c r="M262" s="26">
        <v>291653</v>
      </c>
      <c r="N262" s="29">
        <v>-1.4142923298978816E-2</v>
      </c>
      <c r="O262" s="26">
        <v>789114</v>
      </c>
      <c r="P262" s="29">
        <v>3.5705004528093776E-2</v>
      </c>
      <c r="Q262" s="40">
        <v>1045449</v>
      </c>
      <c r="R262" s="29">
        <v>4.2075800633349925E-2</v>
      </c>
      <c r="S262" s="40">
        <v>1593969</v>
      </c>
      <c r="T262" s="29">
        <v>2.9060218624673562E-2</v>
      </c>
      <c r="U262" s="40">
        <v>2639418</v>
      </c>
      <c r="V262" s="29">
        <v>3.4176490571049989E-2</v>
      </c>
      <c r="W262" s="26">
        <v>1583511</v>
      </c>
      <c r="X262" s="29">
        <v>4.7605343643259523E-2</v>
      </c>
      <c r="Y262" s="26">
        <v>1916425</v>
      </c>
      <c r="Z262" s="29">
        <v>2.4022865484670586E-2</v>
      </c>
      <c r="AA262" s="26">
        <v>3499936</v>
      </c>
      <c r="AB262" s="29">
        <v>3.4559653800450452E-2</v>
      </c>
    </row>
    <row r="263" spans="2:28" hidden="1" outlineLevel="1" x14ac:dyDescent="0.25">
      <c r="B263" s="43" t="s">
        <v>60</v>
      </c>
      <c r="C263" s="26">
        <v>33366</v>
      </c>
      <c r="D263" s="29">
        <v>0.10545671404432966</v>
      </c>
      <c r="E263" s="40">
        <v>10486</v>
      </c>
      <c r="F263" s="29">
        <v>9.8228043143298027E-3</v>
      </c>
      <c r="G263" s="40">
        <v>29777</v>
      </c>
      <c r="H263" s="29">
        <v>0.10183163737280299</v>
      </c>
      <c r="I263" s="40">
        <v>40263</v>
      </c>
      <c r="J263" s="29">
        <v>7.6291801438156615E-2</v>
      </c>
      <c r="K263" s="26">
        <v>422742</v>
      </c>
      <c r="L263" s="29">
        <v>-4.0125881556898779E-2</v>
      </c>
      <c r="M263" s="26">
        <v>269469</v>
      </c>
      <c r="N263" s="29">
        <v>6.554972082944488E-2</v>
      </c>
      <c r="O263" s="26">
        <v>692211</v>
      </c>
      <c r="P263" s="29">
        <v>-1.5793891874583688E-3</v>
      </c>
      <c r="Q263" s="40">
        <v>977084</v>
      </c>
      <c r="R263" s="29">
        <v>6.3697713736414974E-2</v>
      </c>
      <c r="S263" s="40">
        <v>1475654</v>
      </c>
      <c r="T263" s="29">
        <v>4.1345202500309153E-3</v>
      </c>
      <c r="U263" s="40">
        <v>2452738</v>
      </c>
      <c r="V263" s="29">
        <v>2.7044772294549269E-2</v>
      </c>
      <c r="W263" s="26">
        <v>1443678</v>
      </c>
      <c r="X263" s="29">
        <v>3.1527186517990691E-2</v>
      </c>
      <c r="Y263" s="26">
        <v>1774900</v>
      </c>
      <c r="Z263" s="29">
        <v>1.4520753405552256E-2</v>
      </c>
      <c r="AA263" s="26">
        <v>3218578</v>
      </c>
      <c r="AB263" s="29">
        <v>2.2079039710388937E-2</v>
      </c>
    </row>
    <row r="264" spans="2:28" hidden="1" outlineLevel="1" x14ac:dyDescent="0.25">
      <c r="B264" s="43" t="s">
        <v>61</v>
      </c>
      <c r="C264" s="26">
        <v>29520</v>
      </c>
      <c r="D264" s="29">
        <v>0.14352120859965134</v>
      </c>
      <c r="E264" s="40">
        <v>10014</v>
      </c>
      <c r="F264" s="29">
        <v>0.13873095292244719</v>
      </c>
      <c r="G264" s="40">
        <v>28044</v>
      </c>
      <c r="H264" s="29">
        <v>0.19189085809001649</v>
      </c>
      <c r="I264" s="40">
        <v>38058</v>
      </c>
      <c r="J264" s="29">
        <v>0.17742783776258397</v>
      </c>
      <c r="K264" s="26">
        <v>406755</v>
      </c>
      <c r="L264" s="29">
        <v>-0.13183928285577073</v>
      </c>
      <c r="M264" s="26">
        <v>272460</v>
      </c>
      <c r="N264" s="29">
        <v>0.10318411505571401</v>
      </c>
      <c r="O264" s="26">
        <v>679215</v>
      </c>
      <c r="P264" s="29">
        <v>-5.0714115004730997E-2</v>
      </c>
      <c r="Q264" s="40">
        <v>1066044</v>
      </c>
      <c r="R264" s="29">
        <v>6.0824742268041243E-2</v>
      </c>
      <c r="S264" s="40">
        <v>1543199</v>
      </c>
      <c r="T264" s="29">
        <v>1.0010445682451241E-2</v>
      </c>
      <c r="U264" s="40">
        <v>2609243</v>
      </c>
      <c r="V264" s="29">
        <v>3.0171460788432247E-2</v>
      </c>
      <c r="W264" s="26">
        <v>1512333</v>
      </c>
      <c r="X264" s="29">
        <v>2.8374315508596926E-3</v>
      </c>
      <c r="Y264" s="26">
        <v>1843703</v>
      </c>
      <c r="Z264" s="29">
        <v>2.5185594600560801E-2</v>
      </c>
      <c r="AA264" s="26">
        <v>3356036</v>
      </c>
      <c r="AB264" s="29">
        <v>1.4992758122501337E-2</v>
      </c>
    </row>
    <row r="265" spans="2:28" collapsed="1" x14ac:dyDescent="0.25">
      <c r="B265" s="145">
        <v>1995</v>
      </c>
      <c r="C265" s="40">
        <v>338752</v>
      </c>
      <c r="D265" s="41">
        <v>5.3509581568724762E-3</v>
      </c>
      <c r="E265" s="40">
        <v>92907</v>
      </c>
      <c r="F265" s="41">
        <v>-4.6602815452850832E-3</v>
      </c>
      <c r="G265" s="40">
        <v>311055</v>
      </c>
      <c r="H265" s="41">
        <v>0.24995479258839559</v>
      </c>
      <c r="I265" s="40">
        <v>403962</v>
      </c>
      <c r="J265" s="41">
        <v>0.18050234515407881</v>
      </c>
      <c r="K265" s="40">
        <v>5198595</v>
      </c>
      <c r="L265" s="41">
        <v>1.6250126088170225E-2</v>
      </c>
      <c r="M265" s="40">
        <v>3076204</v>
      </c>
      <c r="N265" s="41">
        <v>1.206834495687148E-2</v>
      </c>
      <c r="O265" s="40">
        <v>8274799</v>
      </c>
      <c r="P265" s="41">
        <v>1.469149563641392E-2</v>
      </c>
      <c r="Q265" s="40">
        <v>11631838</v>
      </c>
      <c r="R265" s="41">
        <v>-1.5328397886007927E-2</v>
      </c>
      <c r="S265" s="40">
        <v>17538040</v>
      </c>
      <c r="T265" s="41">
        <v>8.3843245295107671E-3</v>
      </c>
      <c r="U265" s="40">
        <v>29169878</v>
      </c>
      <c r="V265" s="41">
        <v>-1.2070140145589159E-3</v>
      </c>
      <c r="W265" s="40">
        <v>17262092</v>
      </c>
      <c r="X265" s="41">
        <v>-5.5636750972281046E-3</v>
      </c>
      <c r="Y265" s="40">
        <v>20925299</v>
      </c>
      <c r="Z265" s="41">
        <v>1.183259049522456E-2</v>
      </c>
      <c r="AA265" s="40">
        <v>38187391</v>
      </c>
      <c r="AB265" s="41">
        <v>3.894055363426574E-3</v>
      </c>
    </row>
    <row r="266" spans="2:28" hidden="1" outlineLevel="1" x14ac:dyDescent="0.25">
      <c r="B266" s="43" t="s">
        <v>49</v>
      </c>
      <c r="C266" s="26">
        <v>27357</v>
      </c>
      <c r="D266" s="29">
        <v>-1.9427219613606272E-2</v>
      </c>
      <c r="E266" s="40">
        <v>8996</v>
      </c>
      <c r="F266" s="29">
        <v>0.18806127839408338</v>
      </c>
      <c r="G266" s="40">
        <v>21338</v>
      </c>
      <c r="H266" s="29">
        <v>4.4700122399020881E-2</v>
      </c>
      <c r="I266" s="40">
        <v>30334</v>
      </c>
      <c r="J266" s="29">
        <v>8.3473229274565242E-2</v>
      </c>
      <c r="K266" s="26">
        <v>361203</v>
      </c>
      <c r="L266" s="29">
        <v>-8.8113000340818703E-2</v>
      </c>
      <c r="M266" s="26">
        <v>235225</v>
      </c>
      <c r="N266" s="29">
        <v>7.5083950109648967E-3</v>
      </c>
      <c r="O266" s="26">
        <v>596428</v>
      </c>
      <c r="P266" s="29">
        <v>-5.2652812920421121E-2</v>
      </c>
      <c r="Q266" s="40">
        <v>903172</v>
      </c>
      <c r="R266" s="29">
        <v>1.2036798404356563E-2</v>
      </c>
      <c r="S266" s="40">
        <v>1327544</v>
      </c>
      <c r="T266" s="29">
        <v>9.2284489745207976E-2</v>
      </c>
      <c r="U266" s="40">
        <v>2230716</v>
      </c>
      <c r="V266" s="29">
        <v>5.8308303440580245E-2</v>
      </c>
      <c r="W266" s="26">
        <v>1300728</v>
      </c>
      <c r="X266" s="29">
        <v>-1.7581491322546827E-2</v>
      </c>
      <c r="Y266" s="26">
        <v>1584107</v>
      </c>
      <c r="Z266" s="29">
        <v>7.8151883915931641E-2</v>
      </c>
      <c r="AA266" s="26">
        <v>2884835</v>
      </c>
      <c r="AB266" s="29">
        <v>3.2774660382073328E-2</v>
      </c>
    </row>
    <row r="267" spans="2:28" hidden="1" outlineLevel="1" x14ac:dyDescent="0.25">
      <c r="B267" s="43" t="s">
        <v>50</v>
      </c>
      <c r="C267" s="26">
        <v>33159</v>
      </c>
      <c r="D267" s="29">
        <v>-4.3692680394531891E-2</v>
      </c>
      <c r="E267" s="40">
        <v>9869</v>
      </c>
      <c r="F267" s="29">
        <v>0.28670143415906124</v>
      </c>
      <c r="G267" s="40">
        <v>23040</v>
      </c>
      <c r="H267" s="29">
        <v>-9.2377388221390633E-2</v>
      </c>
      <c r="I267" s="40">
        <v>32909</v>
      </c>
      <c r="J267" s="29">
        <v>-4.4168809559824718E-3</v>
      </c>
      <c r="K267" s="26">
        <v>414360</v>
      </c>
      <c r="L267" s="29">
        <v>-5.6999676836456459E-2</v>
      </c>
      <c r="M267" s="26">
        <v>232814</v>
      </c>
      <c r="N267" s="29">
        <v>-1.7413691229847261E-2</v>
      </c>
      <c r="O267" s="26">
        <v>647174</v>
      </c>
      <c r="P267" s="29">
        <v>-4.3131769833783307E-2</v>
      </c>
      <c r="Q267" s="40">
        <v>980601</v>
      </c>
      <c r="R267" s="29">
        <v>6.7213932697776091E-3</v>
      </c>
      <c r="S267" s="40">
        <v>1363104</v>
      </c>
      <c r="T267" s="29">
        <v>0.1413681305431258</v>
      </c>
      <c r="U267" s="40">
        <v>2343705</v>
      </c>
      <c r="V267" s="29">
        <v>8.0882210516315389E-2</v>
      </c>
      <c r="W267" s="26">
        <v>1437989</v>
      </c>
      <c r="X267" s="29">
        <v>-1.2237224241724798E-2</v>
      </c>
      <c r="Y267" s="26">
        <v>1618958</v>
      </c>
      <c r="Z267" s="29">
        <v>0.11146597171352135</v>
      </c>
      <c r="AA267" s="26">
        <v>3056947</v>
      </c>
      <c r="AB267" s="29">
        <v>4.9631214932284395E-2</v>
      </c>
    </row>
    <row r="268" spans="2:28" hidden="1" outlineLevel="1" x14ac:dyDescent="0.25">
      <c r="B268" s="43" t="s">
        <v>51</v>
      </c>
      <c r="C268" s="26">
        <v>28066</v>
      </c>
      <c r="D268" s="29">
        <v>4.4549480814321418E-2</v>
      </c>
      <c r="E268" s="40">
        <v>7584</v>
      </c>
      <c r="F268" s="29">
        <v>0.35695115405260336</v>
      </c>
      <c r="G268" s="40">
        <v>22469</v>
      </c>
      <c r="H268" s="29">
        <v>9.8191593352883633E-2</v>
      </c>
      <c r="I268" s="40">
        <v>30053</v>
      </c>
      <c r="J268" s="29">
        <v>0.15371031517524658</v>
      </c>
      <c r="K268" s="26">
        <v>427344</v>
      </c>
      <c r="L268" s="29">
        <v>-7.3102573572966234E-3</v>
      </c>
      <c r="M268" s="26">
        <v>232511</v>
      </c>
      <c r="N268" s="29">
        <v>0.14504158889780805</v>
      </c>
      <c r="O268" s="26">
        <v>659855</v>
      </c>
      <c r="P268" s="29">
        <v>4.152000631362962E-2</v>
      </c>
      <c r="Q268" s="40">
        <v>971891</v>
      </c>
      <c r="R268" s="29">
        <v>-1.9994554914693707E-2</v>
      </c>
      <c r="S268" s="40">
        <v>1433772</v>
      </c>
      <c r="T268" s="29">
        <v>8.3881092792405187E-2</v>
      </c>
      <c r="U268" s="40">
        <v>2405663</v>
      </c>
      <c r="V268" s="29">
        <v>3.937295342084135E-2</v>
      </c>
      <c r="W268" s="26">
        <v>1434885</v>
      </c>
      <c r="X268" s="29">
        <v>-1.3600344820711818E-2</v>
      </c>
      <c r="Y268" s="26">
        <v>1688752</v>
      </c>
      <c r="Z268" s="29">
        <v>9.2101825481203159E-2</v>
      </c>
      <c r="AA268" s="26">
        <v>3123637</v>
      </c>
      <c r="AB268" s="29">
        <v>4.08650313678669E-2</v>
      </c>
    </row>
    <row r="269" spans="2:28" hidden="1" outlineLevel="1" x14ac:dyDescent="0.25">
      <c r="B269" s="43" t="s">
        <v>52</v>
      </c>
      <c r="C269" s="26">
        <v>23622</v>
      </c>
      <c r="D269" s="29">
        <v>-7.7697954084023135E-2</v>
      </c>
      <c r="E269" s="40">
        <v>6921</v>
      </c>
      <c r="F269" s="29">
        <v>0.10629795396419439</v>
      </c>
      <c r="G269" s="40">
        <v>19404</v>
      </c>
      <c r="H269" s="29">
        <v>0.17614256273487694</v>
      </c>
      <c r="I269" s="40">
        <v>26325</v>
      </c>
      <c r="J269" s="29">
        <v>0.15693943921947784</v>
      </c>
      <c r="K269" s="26">
        <v>461662</v>
      </c>
      <c r="L269" s="29">
        <v>3.5235989835689097E-3</v>
      </c>
      <c r="M269" s="26">
        <v>261731</v>
      </c>
      <c r="N269" s="29">
        <v>0.17176370514628525</v>
      </c>
      <c r="O269" s="26">
        <v>723393</v>
      </c>
      <c r="P269" s="29">
        <v>5.8511338794215995E-2</v>
      </c>
      <c r="Q269" s="40">
        <v>988199</v>
      </c>
      <c r="R269" s="29">
        <v>-3.7924878095005887E-3</v>
      </c>
      <c r="S269" s="40">
        <v>1471790</v>
      </c>
      <c r="T269" s="29">
        <v>0.15507709984052642</v>
      </c>
      <c r="U269" s="40">
        <v>2459989</v>
      </c>
      <c r="V269" s="29">
        <v>8.5535266153697442E-2</v>
      </c>
      <c r="W269" s="26">
        <v>1480404</v>
      </c>
      <c r="X269" s="29">
        <v>-2.3357841320331696E-3</v>
      </c>
      <c r="Y269" s="26">
        <v>1752925</v>
      </c>
      <c r="Z269" s="29">
        <v>0.15776837697441648</v>
      </c>
      <c r="AA269" s="26">
        <v>3233329</v>
      </c>
      <c r="AB269" s="29">
        <v>7.8522311265291744E-2</v>
      </c>
    </row>
    <row r="270" spans="2:28" hidden="1" outlineLevel="1" x14ac:dyDescent="0.25">
      <c r="B270" s="43" t="s">
        <v>53</v>
      </c>
      <c r="C270" s="26">
        <v>20999</v>
      </c>
      <c r="D270" s="29">
        <v>0.15436204716618107</v>
      </c>
      <c r="E270" s="40">
        <v>7168</v>
      </c>
      <c r="F270" s="29">
        <v>0.18420617875433676</v>
      </c>
      <c r="G270" s="40">
        <v>22560</v>
      </c>
      <c r="H270" s="29">
        <v>-0.13735087182624661</v>
      </c>
      <c r="I270" s="40">
        <v>29728</v>
      </c>
      <c r="J270" s="29">
        <v>-7.6913522744915364E-2</v>
      </c>
      <c r="K270" s="26">
        <v>480272</v>
      </c>
      <c r="L270" s="29">
        <v>-9.2279865506702974E-2</v>
      </c>
      <c r="M270" s="26">
        <v>292512</v>
      </c>
      <c r="N270" s="29">
        <v>1.0638040582794606E-2</v>
      </c>
      <c r="O270" s="26">
        <v>772784</v>
      </c>
      <c r="P270" s="29">
        <v>-5.5887994331301205E-2</v>
      </c>
      <c r="Q270" s="40">
        <v>1125038</v>
      </c>
      <c r="R270" s="29">
        <v>-2.776018203171382E-2</v>
      </c>
      <c r="S270" s="40">
        <v>1776115</v>
      </c>
      <c r="T270" s="29">
        <v>0.13622783987389719</v>
      </c>
      <c r="U270" s="40">
        <v>2901153</v>
      </c>
      <c r="V270" s="29">
        <v>6.6471371661295464E-2</v>
      </c>
      <c r="W270" s="26">
        <v>1633477</v>
      </c>
      <c r="X270" s="29">
        <v>-4.5030640127868948E-2</v>
      </c>
      <c r="Y270" s="26">
        <v>2091187</v>
      </c>
      <c r="Z270" s="29">
        <v>0.11307180880083756</v>
      </c>
      <c r="AA270" s="26">
        <v>3724664</v>
      </c>
      <c r="AB270" s="29">
        <v>3.7726213378542317E-2</v>
      </c>
    </row>
    <row r="271" spans="2:28" hidden="1" outlineLevel="1" x14ac:dyDescent="0.25">
      <c r="B271" s="43" t="s">
        <v>54</v>
      </c>
      <c r="C271" s="26">
        <v>25673</v>
      </c>
      <c r="D271" s="29">
        <v>0.26194455367675973</v>
      </c>
      <c r="E271" s="40">
        <v>5140</v>
      </c>
      <c r="F271" s="29">
        <v>4.3654822335025489E-2</v>
      </c>
      <c r="G271" s="40">
        <v>12660</v>
      </c>
      <c r="H271" s="29">
        <v>-0.20790840267784516</v>
      </c>
      <c r="I271" s="40">
        <v>17800</v>
      </c>
      <c r="J271" s="29">
        <v>-0.14865123397742486</v>
      </c>
      <c r="K271" s="26">
        <v>421907</v>
      </c>
      <c r="L271" s="29">
        <v>6.2521248813214525E-2</v>
      </c>
      <c r="M271" s="26">
        <v>264604</v>
      </c>
      <c r="N271" s="29">
        <v>0.15951148757904154</v>
      </c>
      <c r="O271" s="26">
        <v>686511</v>
      </c>
      <c r="P271" s="29">
        <v>9.7918705740111633E-2</v>
      </c>
      <c r="Q271" s="40">
        <v>1086350</v>
      </c>
      <c r="R271" s="29">
        <v>-5.3716431807965259E-3</v>
      </c>
      <c r="S271" s="40">
        <v>1684868</v>
      </c>
      <c r="T271" s="29">
        <v>0.19411189386100447</v>
      </c>
      <c r="U271" s="40">
        <v>2771218</v>
      </c>
      <c r="V271" s="29">
        <v>0.10707147699521857</v>
      </c>
      <c r="W271" s="26">
        <v>1539070</v>
      </c>
      <c r="X271" s="29">
        <v>1.6178221234187662E-2</v>
      </c>
      <c r="Y271" s="26">
        <v>1962132</v>
      </c>
      <c r="Z271" s="29">
        <v>0.18545934365495675</v>
      </c>
      <c r="AA271" s="26">
        <v>3501202</v>
      </c>
      <c r="AB271" s="29">
        <v>0.10457316120947735</v>
      </c>
    </row>
    <row r="272" spans="2:28" hidden="1" outlineLevel="1" x14ac:dyDescent="0.25">
      <c r="B272" s="43" t="s">
        <v>55</v>
      </c>
      <c r="C272" s="26">
        <v>30971</v>
      </c>
      <c r="D272" s="29">
        <v>0.37887894572815095</v>
      </c>
      <c r="E272" s="40">
        <v>5685</v>
      </c>
      <c r="F272" s="29">
        <v>0.17970533305665071</v>
      </c>
      <c r="G272" s="40">
        <v>10585</v>
      </c>
      <c r="H272" s="29">
        <v>0.25444418108556532</v>
      </c>
      <c r="I272" s="40">
        <v>16270</v>
      </c>
      <c r="J272" s="29">
        <v>0.22727615599306028</v>
      </c>
      <c r="K272" s="26">
        <v>390959</v>
      </c>
      <c r="L272" s="29">
        <v>0.17947735528014763</v>
      </c>
      <c r="M272" s="26">
        <v>274774</v>
      </c>
      <c r="N272" s="29">
        <v>0.4062920635245586</v>
      </c>
      <c r="O272" s="26">
        <v>665733</v>
      </c>
      <c r="P272" s="29">
        <v>0.26359334696131964</v>
      </c>
      <c r="Q272" s="40">
        <v>939807</v>
      </c>
      <c r="R272" s="29">
        <v>0.1008052755799449</v>
      </c>
      <c r="S272" s="40">
        <v>1260143</v>
      </c>
      <c r="T272" s="29">
        <v>0.23946378619118636</v>
      </c>
      <c r="U272" s="40">
        <v>2199950</v>
      </c>
      <c r="V272" s="29">
        <v>0.17617402210936639</v>
      </c>
      <c r="W272" s="26">
        <v>1367422</v>
      </c>
      <c r="X272" s="29">
        <v>0.12777723252835282</v>
      </c>
      <c r="Y272" s="26">
        <v>1545502</v>
      </c>
      <c r="Z272" s="29">
        <v>0.26627453582966476</v>
      </c>
      <c r="AA272" s="26">
        <v>2912924</v>
      </c>
      <c r="AB272" s="29">
        <v>0.19725409411575145</v>
      </c>
    </row>
    <row r="273" spans="2:28" hidden="1" outlineLevel="1" x14ac:dyDescent="0.25">
      <c r="B273" s="43" t="s">
        <v>56</v>
      </c>
      <c r="C273" s="26">
        <v>31906</v>
      </c>
      <c r="D273" s="29">
        <v>0.36065503859439629</v>
      </c>
      <c r="E273" s="40">
        <v>5988</v>
      </c>
      <c r="F273" s="29">
        <v>5.4782455522282891E-2</v>
      </c>
      <c r="G273" s="40">
        <v>14665</v>
      </c>
      <c r="H273" s="29">
        <v>1.2566457225712924E-2</v>
      </c>
      <c r="I273" s="40">
        <v>20653</v>
      </c>
      <c r="J273" s="29">
        <v>2.4454365079365159E-2</v>
      </c>
      <c r="K273" s="26">
        <v>367165</v>
      </c>
      <c r="L273" s="29">
        <v>1.1081095221966208E-2</v>
      </c>
      <c r="M273" s="26">
        <v>214850</v>
      </c>
      <c r="N273" s="29">
        <v>0.26233100863097158</v>
      </c>
      <c r="O273" s="26">
        <v>582015</v>
      </c>
      <c r="P273" s="29">
        <v>9.1260392018629677E-2</v>
      </c>
      <c r="Q273" s="40">
        <v>919746</v>
      </c>
      <c r="R273" s="29">
        <v>8.8723509782869803E-2</v>
      </c>
      <c r="S273" s="40">
        <v>1200047</v>
      </c>
      <c r="T273" s="29">
        <v>0.23437242849149142</v>
      </c>
      <c r="U273" s="40">
        <v>2119793</v>
      </c>
      <c r="V273" s="29">
        <v>0.1666541000613655</v>
      </c>
      <c r="W273" s="26">
        <v>1324805</v>
      </c>
      <c r="X273" s="29">
        <v>7.0930270156661868E-2</v>
      </c>
      <c r="Y273" s="26">
        <v>1429562</v>
      </c>
      <c r="Z273" s="29">
        <v>0.23570892645365626</v>
      </c>
      <c r="AA273" s="26">
        <v>2754367</v>
      </c>
      <c r="AB273" s="29">
        <v>0.15055999826227606</v>
      </c>
    </row>
    <row r="274" spans="2:28" collapsed="1" x14ac:dyDescent="0.25">
      <c r="B274" s="30" t="s">
        <v>82</v>
      </c>
      <c r="C274" s="31">
        <v>204638</v>
      </c>
      <c r="D274" s="32">
        <v>8.872585270348643E-2</v>
      </c>
      <c r="E274" s="31">
        <v>56822</v>
      </c>
      <c r="F274" s="32">
        <v>7.1749217246972696E-2</v>
      </c>
      <c r="G274" s="31">
        <v>168402</v>
      </c>
      <c r="H274" s="32">
        <v>0.10091131362524997</v>
      </c>
      <c r="I274" s="31">
        <v>225224</v>
      </c>
      <c r="J274" s="32">
        <v>9.3405313034021997E-2</v>
      </c>
      <c r="K274" s="31">
        <v>3056598</v>
      </c>
      <c r="L274" s="32">
        <v>0.14315046130336295</v>
      </c>
      <c r="M274" s="31">
        <v>1703972</v>
      </c>
      <c r="N274" s="32">
        <v>0.10606234685101334</v>
      </c>
      <c r="O274" s="31">
        <v>4760570</v>
      </c>
      <c r="P274" s="32">
        <v>0.12959293016439788</v>
      </c>
      <c r="Q274" s="31">
        <v>6756311</v>
      </c>
      <c r="R274" s="32">
        <v>4.1718793894415018E-2</v>
      </c>
      <c r="S274" s="31">
        <v>9607303</v>
      </c>
      <c r="T274" s="32">
        <v>0.22853227695080403</v>
      </c>
      <c r="U274" s="31">
        <v>16363614</v>
      </c>
      <c r="V274" s="32">
        <v>0.1438382578465458</v>
      </c>
      <c r="W274" s="31">
        <v>10074369</v>
      </c>
      <c r="X274" s="32">
        <v>7.1678678375201477E-2</v>
      </c>
      <c r="Y274" s="31">
        <v>11479678</v>
      </c>
      <c r="Z274" s="32">
        <v>0.20664856783194918</v>
      </c>
      <c r="AA274" s="31">
        <v>21554047</v>
      </c>
      <c r="AB274" s="32">
        <v>0.13956729316824701</v>
      </c>
    </row>
    <row r="275" spans="2:28" hidden="1" outlineLevel="1" x14ac:dyDescent="0.25">
      <c r="B275" s="43" t="s">
        <v>58</v>
      </c>
      <c r="C275" s="26">
        <v>26459</v>
      </c>
      <c r="D275" s="29">
        <v>5.7979127514094841E-2</v>
      </c>
      <c r="E275" s="40">
        <v>7309</v>
      </c>
      <c r="F275" s="29">
        <v>0.13705662725575607</v>
      </c>
      <c r="G275" s="40">
        <v>24904</v>
      </c>
      <c r="H275" s="29">
        <v>0.27392705509233206</v>
      </c>
      <c r="I275" s="40">
        <v>32213</v>
      </c>
      <c r="J275" s="29">
        <v>0.24005851330022709</v>
      </c>
      <c r="K275" s="26">
        <v>415584</v>
      </c>
      <c r="L275" s="29">
        <v>0.17116391007955545</v>
      </c>
      <c r="M275" s="26">
        <v>234796</v>
      </c>
      <c r="N275" s="29">
        <v>0.1989419718540002</v>
      </c>
      <c r="O275" s="26">
        <v>650380</v>
      </c>
      <c r="P275" s="29">
        <v>0.18104245092003923</v>
      </c>
      <c r="Q275" s="40">
        <v>971377</v>
      </c>
      <c r="R275" s="29">
        <v>3.2620701165419819E-2</v>
      </c>
      <c r="S275" s="40">
        <v>1328397</v>
      </c>
      <c r="T275" s="29">
        <v>0.11105005507588928</v>
      </c>
      <c r="U275" s="40">
        <v>2299774</v>
      </c>
      <c r="V275" s="29">
        <v>7.65149692414131E-2</v>
      </c>
      <c r="W275" s="26">
        <v>1420729</v>
      </c>
      <c r="X275" s="29">
        <v>7.0652423745737547E-2</v>
      </c>
      <c r="Y275" s="26">
        <v>1588097</v>
      </c>
      <c r="Z275" s="29">
        <v>0.12550531251417429</v>
      </c>
      <c r="AA275" s="26">
        <v>3008826</v>
      </c>
      <c r="AB275" s="29">
        <v>9.8920628798644827E-2</v>
      </c>
    </row>
    <row r="276" spans="2:28" hidden="1" outlineLevel="1" x14ac:dyDescent="0.25">
      <c r="B276" s="43" t="s">
        <v>59</v>
      </c>
      <c r="C276" s="26">
        <v>32739</v>
      </c>
      <c r="D276" s="29">
        <v>0.11258750764629921</v>
      </c>
      <c r="E276" s="40">
        <v>9504</v>
      </c>
      <c r="F276" s="29">
        <v>0.22096608427543685</v>
      </c>
      <c r="G276" s="40">
        <v>26674</v>
      </c>
      <c r="H276" s="29">
        <v>9.4273055464391131E-2</v>
      </c>
      <c r="I276" s="40">
        <v>36178</v>
      </c>
      <c r="J276" s="29">
        <v>0.12493781094527368</v>
      </c>
      <c r="K276" s="26">
        <v>466073</v>
      </c>
      <c r="L276" s="29">
        <v>0.14311747493997129</v>
      </c>
      <c r="M276" s="26">
        <v>295837</v>
      </c>
      <c r="N276" s="29">
        <v>0.16892810292234994</v>
      </c>
      <c r="O276" s="26">
        <v>761910</v>
      </c>
      <c r="P276" s="29">
        <v>0.15300277691603426</v>
      </c>
      <c r="Q276" s="40">
        <v>1003237</v>
      </c>
      <c r="R276" s="29">
        <v>-6.7029238411219216E-3</v>
      </c>
      <c r="S276" s="40">
        <v>1548956</v>
      </c>
      <c r="T276" s="29">
        <v>0.36259281772670127</v>
      </c>
      <c r="U276" s="40">
        <v>2552193</v>
      </c>
      <c r="V276" s="29">
        <v>0.18884812495749448</v>
      </c>
      <c r="W276" s="26">
        <v>1511553</v>
      </c>
      <c r="X276" s="29">
        <v>3.891231104005799E-2</v>
      </c>
      <c r="Y276" s="26">
        <v>1871467</v>
      </c>
      <c r="Z276" s="29">
        <v>0.32331068969637911</v>
      </c>
      <c r="AA276" s="26">
        <v>3383020</v>
      </c>
      <c r="AB276" s="29">
        <v>0.17909401642078238</v>
      </c>
    </row>
    <row r="277" spans="2:28" hidden="1" outlineLevel="1" x14ac:dyDescent="0.25">
      <c r="B277" s="43" t="s">
        <v>60</v>
      </c>
      <c r="C277" s="26">
        <v>30183</v>
      </c>
      <c r="D277" s="29">
        <v>-2.1159123218831288E-3</v>
      </c>
      <c r="E277" s="40">
        <v>10384</v>
      </c>
      <c r="F277" s="29">
        <v>0.24747717443536765</v>
      </c>
      <c r="G277" s="40">
        <v>27025</v>
      </c>
      <c r="H277" s="29">
        <v>0.15491452991452981</v>
      </c>
      <c r="I277" s="40">
        <v>37409</v>
      </c>
      <c r="J277" s="29">
        <v>0.17920186609507005</v>
      </c>
      <c r="K277" s="26">
        <v>440414</v>
      </c>
      <c r="L277" s="29">
        <v>0.10116989331193071</v>
      </c>
      <c r="M277" s="26">
        <v>252892</v>
      </c>
      <c r="N277" s="29">
        <v>4.2380775730596509E-2</v>
      </c>
      <c r="O277" s="26">
        <v>693306</v>
      </c>
      <c r="P277" s="29">
        <v>7.897304691694651E-2</v>
      </c>
      <c r="Q277" s="40">
        <v>918573</v>
      </c>
      <c r="R277" s="29">
        <v>-3.5984262132672029E-2</v>
      </c>
      <c r="S277" s="40">
        <v>1469578</v>
      </c>
      <c r="T277" s="29">
        <v>0.26225512090207581</v>
      </c>
      <c r="U277" s="40">
        <v>2388151</v>
      </c>
      <c r="V277" s="29">
        <v>0.128024584468726</v>
      </c>
      <c r="W277" s="26">
        <v>1399554</v>
      </c>
      <c r="X277" s="29">
        <v>5.8725742660359348E-3</v>
      </c>
      <c r="Y277" s="26">
        <v>1749496</v>
      </c>
      <c r="Z277" s="29">
        <v>0.22320308643615339</v>
      </c>
      <c r="AA277" s="26">
        <v>3149050</v>
      </c>
      <c r="AB277" s="29">
        <v>0.11603495979821665</v>
      </c>
    </row>
    <row r="278" spans="2:28" hidden="1" outlineLevel="1" x14ac:dyDescent="0.25">
      <c r="B278" s="43" t="s">
        <v>61</v>
      </c>
      <c r="C278" s="26">
        <v>25815</v>
      </c>
      <c r="D278" s="29">
        <v>7.481888583562335E-2</v>
      </c>
      <c r="E278" s="40">
        <v>8794</v>
      </c>
      <c r="F278" s="29">
        <v>8.1672816728167286E-2</v>
      </c>
      <c r="G278" s="40">
        <v>23529</v>
      </c>
      <c r="H278" s="29">
        <v>-1.7742339484011049E-2</v>
      </c>
      <c r="I278" s="40">
        <v>32323</v>
      </c>
      <c r="J278" s="29">
        <v>7.449195860865121E-3</v>
      </c>
      <c r="K278" s="26">
        <v>468525</v>
      </c>
      <c r="L278" s="29">
        <v>0.22702881072290015</v>
      </c>
      <c r="M278" s="26">
        <v>246976</v>
      </c>
      <c r="N278" s="29">
        <v>5.8012114773340562E-2</v>
      </c>
      <c r="O278" s="26">
        <v>715501</v>
      </c>
      <c r="P278" s="29">
        <v>0.16290382611889731</v>
      </c>
      <c r="Q278" s="40">
        <v>1004920</v>
      </c>
      <c r="R278" s="29">
        <v>-1.436783582082235E-2</v>
      </c>
      <c r="S278" s="40">
        <v>1527904</v>
      </c>
      <c r="T278" s="29">
        <v>0.29645886666423427</v>
      </c>
      <c r="U278" s="40">
        <v>2532824</v>
      </c>
      <c r="V278" s="29">
        <v>0.15228402840648014</v>
      </c>
      <c r="W278" s="26">
        <v>1508054</v>
      </c>
      <c r="X278" s="29">
        <v>5.1968743416711094E-2</v>
      </c>
      <c r="Y278" s="26">
        <v>1798409</v>
      </c>
      <c r="Z278" s="29">
        <v>0.25245332399197995</v>
      </c>
      <c r="AA278" s="26">
        <v>3306463</v>
      </c>
      <c r="AB278" s="29">
        <v>0.15229330365995319</v>
      </c>
    </row>
    <row r="279" spans="2:28" collapsed="1" x14ac:dyDescent="0.25">
      <c r="B279" s="145">
        <v>1994</v>
      </c>
      <c r="C279" s="40">
        <v>336949</v>
      </c>
      <c r="D279" s="41">
        <v>9.3283884762766833E-2</v>
      </c>
      <c r="E279" s="40">
        <v>93342</v>
      </c>
      <c r="F279" s="41">
        <v>0.17815896096027872</v>
      </c>
      <c r="G279" s="40">
        <v>248853</v>
      </c>
      <c r="H279" s="41">
        <v>4.0777405553255264E-2</v>
      </c>
      <c r="I279" s="40">
        <v>342195</v>
      </c>
      <c r="J279" s="41">
        <v>7.4969371407030527E-2</v>
      </c>
      <c r="K279" s="40">
        <v>5115468</v>
      </c>
      <c r="L279" s="41">
        <v>4.5854318359596302E-2</v>
      </c>
      <c r="M279" s="40">
        <v>3039522</v>
      </c>
      <c r="N279" s="41">
        <v>0.12365722177901439</v>
      </c>
      <c r="O279" s="40">
        <v>8154990</v>
      </c>
      <c r="P279" s="41">
        <v>7.35600849476028E-2</v>
      </c>
      <c r="Q279" s="40">
        <v>11812911</v>
      </c>
      <c r="R279" s="41">
        <v>7.8235956717433996E-3</v>
      </c>
      <c r="S279" s="40">
        <v>17392218</v>
      </c>
      <c r="T279" s="41">
        <v>0.18759984313936506</v>
      </c>
      <c r="U279" s="40">
        <v>29205129</v>
      </c>
      <c r="V279" s="41">
        <v>0.10767909314916113</v>
      </c>
      <c r="W279" s="40">
        <v>17358670</v>
      </c>
      <c r="X279" s="41">
        <v>2.1108986971098087E-2</v>
      </c>
      <c r="Y279" s="40">
        <v>20680594</v>
      </c>
      <c r="Z279" s="41">
        <v>0.17577020970407831</v>
      </c>
      <c r="AA279" s="40">
        <v>38039264</v>
      </c>
      <c r="AB279" s="41">
        <v>9.9756779630121306E-2</v>
      </c>
    </row>
    <row r="280" spans="2:28" hidden="1" outlineLevel="1" x14ac:dyDescent="0.25">
      <c r="B280" s="43" t="s">
        <v>49</v>
      </c>
      <c r="C280" s="26">
        <v>27899</v>
      </c>
      <c r="D280" s="29">
        <v>0.18106002878672434</v>
      </c>
      <c r="E280" s="40">
        <v>7572</v>
      </c>
      <c r="F280" s="29">
        <v>1.1893625551249398E-2</v>
      </c>
      <c r="G280" s="40">
        <v>20425</v>
      </c>
      <c r="H280" s="29">
        <v>-9.7909629412029631E-5</v>
      </c>
      <c r="I280" s="40">
        <v>27997</v>
      </c>
      <c r="J280" s="29">
        <v>3.1171623074166543E-3</v>
      </c>
      <c r="K280" s="26">
        <v>396105</v>
      </c>
      <c r="L280" s="29">
        <v>0.11839096037540875</v>
      </c>
      <c r="M280" s="26">
        <v>233472</v>
      </c>
      <c r="N280" s="29">
        <v>9.4145269304489965E-2</v>
      </c>
      <c r="O280" s="26">
        <v>629577</v>
      </c>
      <c r="P280" s="29">
        <v>0.10927536793661252</v>
      </c>
      <c r="Q280" s="40">
        <v>892430</v>
      </c>
      <c r="R280" s="29">
        <v>5.8086071531043171E-2</v>
      </c>
      <c r="S280" s="40">
        <v>1215383</v>
      </c>
      <c r="T280" s="29">
        <v>0.12720198844402408</v>
      </c>
      <c r="U280" s="40">
        <v>2107813</v>
      </c>
      <c r="V280" s="29">
        <v>9.6866368175980488E-2</v>
      </c>
      <c r="W280" s="26">
        <v>1324006</v>
      </c>
      <c r="X280" s="29">
        <v>7.7551624987690415E-2</v>
      </c>
      <c r="Y280" s="26">
        <v>1469280</v>
      </c>
      <c r="Z280" s="29">
        <v>0.11984390719795135</v>
      </c>
      <c r="AA280" s="26">
        <v>2793286</v>
      </c>
      <c r="AB280" s="29">
        <v>9.9391244420462099E-2</v>
      </c>
    </row>
    <row r="281" spans="2:28" hidden="1" outlineLevel="1" x14ac:dyDescent="0.25">
      <c r="B281" s="43" t="s">
        <v>50</v>
      </c>
      <c r="C281" s="26">
        <v>34674</v>
      </c>
      <c r="D281" s="29">
        <v>0.30598870056497174</v>
      </c>
      <c r="E281" s="40">
        <v>7670</v>
      </c>
      <c r="F281" s="29">
        <v>7.0332123918503964E-2</v>
      </c>
      <c r="G281" s="40">
        <v>25385</v>
      </c>
      <c r="H281" s="29">
        <v>0.23642297014271096</v>
      </c>
      <c r="I281" s="40">
        <v>33055</v>
      </c>
      <c r="J281" s="29">
        <v>0.19345055421164736</v>
      </c>
      <c r="K281" s="26">
        <v>439406</v>
      </c>
      <c r="L281" s="29">
        <v>0.18487458405915125</v>
      </c>
      <c r="M281" s="26">
        <v>236940</v>
      </c>
      <c r="N281" s="29">
        <v>0.17563584761488915</v>
      </c>
      <c r="O281" s="26">
        <v>676346</v>
      </c>
      <c r="P281" s="29">
        <v>0.18162155740511676</v>
      </c>
      <c r="Q281" s="40">
        <v>974054</v>
      </c>
      <c r="R281" s="29">
        <v>0.21304436083951961</v>
      </c>
      <c r="S281" s="40">
        <v>1194272</v>
      </c>
      <c r="T281" s="29">
        <v>0.23533707504877133</v>
      </c>
      <c r="U281" s="40">
        <v>2168326</v>
      </c>
      <c r="V281" s="29">
        <v>0.22522222178273554</v>
      </c>
      <c r="W281" s="26">
        <v>1455804</v>
      </c>
      <c r="X281" s="29">
        <v>0.20558985379426864</v>
      </c>
      <c r="Y281" s="26">
        <v>1456597</v>
      </c>
      <c r="Z281" s="29">
        <v>0.22523470535341028</v>
      </c>
      <c r="AA281" s="26">
        <v>2912401</v>
      </c>
      <c r="AB281" s="29">
        <v>0.21533557338247422</v>
      </c>
    </row>
    <row r="282" spans="2:28" hidden="1" outlineLevel="1" x14ac:dyDescent="0.25">
      <c r="B282" s="43" t="s">
        <v>51</v>
      </c>
      <c r="C282" s="26">
        <v>26869</v>
      </c>
      <c r="D282" s="29">
        <v>-7.6317508336484541E-2</v>
      </c>
      <c r="E282" s="40">
        <v>5589</v>
      </c>
      <c r="F282" s="29">
        <v>-0.27443853044268463</v>
      </c>
      <c r="G282" s="40">
        <v>20460</v>
      </c>
      <c r="H282" s="29">
        <v>-1.2976988759708652E-2</v>
      </c>
      <c r="I282" s="40">
        <v>26049</v>
      </c>
      <c r="J282" s="29">
        <v>-8.3814012380416414E-2</v>
      </c>
      <c r="K282" s="26">
        <v>430491</v>
      </c>
      <c r="L282" s="29">
        <v>6.4357255705741689E-2</v>
      </c>
      <c r="M282" s="26">
        <v>203059</v>
      </c>
      <c r="N282" s="29">
        <v>1.1824442163379523E-2</v>
      </c>
      <c r="O282" s="26">
        <v>633550</v>
      </c>
      <c r="P282" s="29">
        <v>4.6935703225827741E-2</v>
      </c>
      <c r="Q282" s="40">
        <v>991720</v>
      </c>
      <c r="R282" s="29">
        <v>8.244513935504294E-2</v>
      </c>
      <c r="S282" s="40">
        <v>1322813</v>
      </c>
      <c r="T282" s="29">
        <v>0.2025616456787116</v>
      </c>
      <c r="U282" s="40">
        <v>2314533</v>
      </c>
      <c r="V282" s="29">
        <v>0.14797877769902601</v>
      </c>
      <c r="W282" s="26">
        <v>1454669</v>
      </c>
      <c r="X282" s="29">
        <v>7.1628317462749669E-2</v>
      </c>
      <c r="Y282" s="26">
        <v>1546332</v>
      </c>
      <c r="Z282" s="29">
        <v>0.17021274985602508</v>
      </c>
      <c r="AA282" s="26">
        <v>3001001</v>
      </c>
      <c r="AB282" s="29">
        <v>0.12025761810389457</v>
      </c>
    </row>
    <row r="283" spans="2:28" hidden="1" outlineLevel="1" x14ac:dyDescent="0.25">
      <c r="B283" s="43" t="s">
        <v>52</v>
      </c>
      <c r="C283" s="26">
        <v>25612</v>
      </c>
      <c r="D283" s="29">
        <v>0.12743760179601171</v>
      </c>
      <c r="E283" s="40">
        <v>6256</v>
      </c>
      <c r="F283" s="29">
        <v>-0.19989768512597517</v>
      </c>
      <c r="G283" s="40">
        <v>16498</v>
      </c>
      <c r="H283" s="29">
        <v>-6.5533843103936507E-2</v>
      </c>
      <c r="I283" s="40">
        <v>22754</v>
      </c>
      <c r="J283" s="29">
        <v>-0.10677553584046484</v>
      </c>
      <c r="K283" s="26">
        <v>460041</v>
      </c>
      <c r="L283" s="29">
        <v>8.3129872178521635E-2</v>
      </c>
      <c r="M283" s="26">
        <v>223365</v>
      </c>
      <c r="N283" s="29">
        <v>7.2586182886832606E-2</v>
      </c>
      <c r="O283" s="26">
        <v>683406</v>
      </c>
      <c r="P283" s="29">
        <v>7.9661033015156812E-2</v>
      </c>
      <c r="Q283" s="40">
        <v>991961</v>
      </c>
      <c r="R283" s="29">
        <v>0.14574521413110531</v>
      </c>
      <c r="S283" s="40">
        <v>1274192</v>
      </c>
      <c r="T283" s="29">
        <v>3.5762564857498402E-2</v>
      </c>
      <c r="U283" s="40">
        <v>2266153</v>
      </c>
      <c r="V283" s="29">
        <v>8.1192762318252898E-2</v>
      </c>
      <c r="W283" s="26">
        <v>1483870</v>
      </c>
      <c r="X283" s="29">
        <v>0.12325299554065827</v>
      </c>
      <c r="Y283" s="26">
        <v>1514055</v>
      </c>
      <c r="Z283" s="29">
        <v>3.9800810520698837E-2</v>
      </c>
      <c r="AA283" s="26">
        <v>2997925</v>
      </c>
      <c r="AB283" s="29">
        <v>7.9497743728458081E-2</v>
      </c>
    </row>
    <row r="284" spans="2:28" hidden="1" outlineLevel="1" x14ac:dyDescent="0.25">
      <c r="B284" s="43" t="s">
        <v>53</v>
      </c>
      <c r="C284" s="26">
        <v>18191</v>
      </c>
      <c r="D284" s="29">
        <v>-4.8786864672662578E-2</v>
      </c>
      <c r="E284" s="40">
        <v>6053</v>
      </c>
      <c r="F284" s="29">
        <v>-0.22724371249840414</v>
      </c>
      <c r="G284" s="40">
        <v>26152</v>
      </c>
      <c r="H284" s="29">
        <v>-7.4331020812685833E-2</v>
      </c>
      <c r="I284" s="40">
        <v>32205</v>
      </c>
      <c r="J284" s="29">
        <v>-0.10752390189829564</v>
      </c>
      <c r="K284" s="26">
        <v>529097</v>
      </c>
      <c r="L284" s="29">
        <v>9.2412736560005593E-2</v>
      </c>
      <c r="M284" s="26">
        <v>289433</v>
      </c>
      <c r="N284" s="29">
        <v>-2.1114327845344283E-2</v>
      </c>
      <c r="O284" s="26">
        <v>818530</v>
      </c>
      <c r="P284" s="29">
        <v>4.9378600896907043E-2</v>
      </c>
      <c r="Q284" s="40">
        <v>1157161</v>
      </c>
      <c r="R284" s="29">
        <v>0.11769734224018369</v>
      </c>
      <c r="S284" s="40">
        <v>1563168</v>
      </c>
      <c r="T284" s="29">
        <v>-9.4569898332923508E-3</v>
      </c>
      <c r="U284" s="40">
        <v>2720329</v>
      </c>
      <c r="V284" s="29">
        <v>4.0915665416698443E-2</v>
      </c>
      <c r="W284" s="26">
        <v>1710502</v>
      </c>
      <c r="X284" s="29">
        <v>0.10597354330749398</v>
      </c>
      <c r="Y284" s="26">
        <v>1878753</v>
      </c>
      <c r="Z284" s="29">
        <v>-1.2232784092701454E-2</v>
      </c>
      <c r="AA284" s="26">
        <v>3589255</v>
      </c>
      <c r="AB284" s="29">
        <v>4.0779174760476877E-2</v>
      </c>
    </row>
    <row r="285" spans="2:28" hidden="1" outlineLevel="1" x14ac:dyDescent="0.25">
      <c r="B285" s="43" t="s">
        <v>54</v>
      </c>
      <c r="C285" s="26">
        <v>20344</v>
      </c>
      <c r="D285" s="29">
        <v>-0.22705167173252283</v>
      </c>
      <c r="E285" s="40">
        <v>4925</v>
      </c>
      <c r="F285" s="29">
        <v>-0.2823837971732478</v>
      </c>
      <c r="G285" s="40">
        <v>15983</v>
      </c>
      <c r="H285" s="29">
        <v>-6.0044695365796263E-2</v>
      </c>
      <c r="I285" s="40">
        <v>20908</v>
      </c>
      <c r="J285" s="29">
        <v>-0.12397871538107008</v>
      </c>
      <c r="K285" s="26">
        <v>397081</v>
      </c>
      <c r="L285" s="29">
        <v>7.7119009578164643E-2</v>
      </c>
      <c r="M285" s="26">
        <v>228203</v>
      </c>
      <c r="N285" s="29">
        <v>2.1568144682946544E-2</v>
      </c>
      <c r="O285" s="26">
        <v>625284</v>
      </c>
      <c r="P285" s="29">
        <v>5.6158747103216777E-2</v>
      </c>
      <c r="Q285" s="40">
        <v>1092217</v>
      </c>
      <c r="R285" s="29">
        <v>8.688690660998466E-2</v>
      </c>
      <c r="S285" s="40">
        <v>1410980</v>
      </c>
      <c r="T285" s="29">
        <v>6.9140500389093917E-2</v>
      </c>
      <c r="U285" s="40">
        <v>2503197</v>
      </c>
      <c r="V285" s="29">
        <v>7.6811992582067612E-2</v>
      </c>
      <c r="W285" s="26">
        <v>1514567</v>
      </c>
      <c r="X285" s="29">
        <v>7.6651800121984248E-2</v>
      </c>
      <c r="Y285" s="26">
        <v>1655166</v>
      </c>
      <c r="Z285" s="29">
        <v>6.0920876700668369E-2</v>
      </c>
      <c r="AA285" s="26">
        <v>3169733</v>
      </c>
      <c r="AB285" s="29">
        <v>6.837970109813063E-2</v>
      </c>
    </row>
    <row r="286" spans="2:28" hidden="1" outlineLevel="1" x14ac:dyDescent="0.25">
      <c r="B286" s="43" t="s">
        <v>55</v>
      </c>
      <c r="C286" s="26">
        <v>22461</v>
      </c>
      <c r="D286" s="29">
        <v>-0.10716699129466944</v>
      </c>
      <c r="E286" s="40">
        <v>4819</v>
      </c>
      <c r="F286" s="29">
        <v>-0.29267576691618968</v>
      </c>
      <c r="G286" s="40">
        <v>8438</v>
      </c>
      <c r="H286" s="29">
        <v>9.2156355164380033E-2</v>
      </c>
      <c r="I286" s="40">
        <v>13257</v>
      </c>
      <c r="J286" s="29">
        <v>-8.8176628378843103E-2</v>
      </c>
      <c r="K286" s="26">
        <v>331468</v>
      </c>
      <c r="L286" s="29">
        <v>1.1032450716941478E-2</v>
      </c>
      <c r="M286" s="26">
        <v>195389</v>
      </c>
      <c r="N286" s="29">
        <v>1.1670593108447536E-2</v>
      </c>
      <c r="O286" s="26">
        <v>526857</v>
      </c>
      <c r="P286" s="29">
        <v>1.126901682578807E-2</v>
      </c>
      <c r="Q286" s="40">
        <v>853745</v>
      </c>
      <c r="R286" s="29">
        <v>0.13086896281323424</v>
      </c>
      <c r="S286" s="40">
        <v>1016684</v>
      </c>
      <c r="T286" s="29">
        <v>7.1485105732698839E-2</v>
      </c>
      <c r="U286" s="40">
        <v>1870429</v>
      </c>
      <c r="V286" s="29">
        <v>9.7797806199198201E-2</v>
      </c>
      <c r="W286" s="26">
        <v>1212493</v>
      </c>
      <c r="X286" s="29">
        <v>8.7664955995288674E-2</v>
      </c>
      <c r="Y286" s="26">
        <v>1220511</v>
      </c>
      <c r="Z286" s="29">
        <v>6.1576076178812889E-2</v>
      </c>
      <c r="AA286" s="26">
        <v>2433004</v>
      </c>
      <c r="AB286" s="29">
        <v>7.4419194138352962E-2</v>
      </c>
    </row>
    <row r="287" spans="2:28" hidden="1" outlineLevel="1" x14ac:dyDescent="0.25">
      <c r="B287" s="43" t="s">
        <v>56</v>
      </c>
      <c r="C287" s="26">
        <v>23449</v>
      </c>
      <c r="D287" s="29">
        <v>-0.20252346619507555</v>
      </c>
      <c r="E287" s="40">
        <v>5677</v>
      </c>
      <c r="F287" s="29">
        <v>-0.25095659057923214</v>
      </c>
      <c r="G287" s="40">
        <v>14483</v>
      </c>
      <c r="H287" s="29">
        <v>1.1100251326445099E-2</v>
      </c>
      <c r="I287" s="40">
        <v>20160</v>
      </c>
      <c r="J287" s="29">
        <v>-7.9578139980824525E-2</v>
      </c>
      <c r="K287" s="26">
        <v>363141</v>
      </c>
      <c r="L287" s="29">
        <v>2.9643932563243158E-2</v>
      </c>
      <c r="M287" s="26">
        <v>170201</v>
      </c>
      <c r="N287" s="29">
        <v>0.1579480899411505</v>
      </c>
      <c r="O287" s="26">
        <v>533342</v>
      </c>
      <c r="P287" s="29">
        <v>6.7386340211859297E-2</v>
      </c>
      <c r="Q287" s="40">
        <v>844793</v>
      </c>
      <c r="R287" s="29">
        <v>0.14193622514497362</v>
      </c>
      <c r="S287" s="40">
        <v>972192</v>
      </c>
      <c r="T287" s="29">
        <v>0.12079223900900948</v>
      </c>
      <c r="U287" s="40">
        <v>1816985</v>
      </c>
      <c r="V287" s="29">
        <v>0.13052473082151939</v>
      </c>
      <c r="W287" s="26">
        <v>1237060</v>
      </c>
      <c r="X287" s="29">
        <v>9.5267734375484192E-2</v>
      </c>
      <c r="Y287" s="26">
        <v>1156876</v>
      </c>
      <c r="Z287" s="29">
        <v>0.12457374378356101</v>
      </c>
      <c r="AA287" s="26">
        <v>2393936</v>
      </c>
      <c r="AB287" s="29">
        <v>0.10923679780630291</v>
      </c>
    </row>
    <row r="288" spans="2:28" collapsed="1" x14ac:dyDescent="0.25">
      <c r="B288" s="30" t="s">
        <v>175</v>
      </c>
      <c r="C288" s="31">
        <v>187961</v>
      </c>
      <c r="D288" s="32">
        <v>-4.1465230606042014E-2</v>
      </c>
      <c r="E288" s="31">
        <v>53018</v>
      </c>
      <c r="F288" s="32">
        <v>-0.34489064623748922</v>
      </c>
      <c r="G288" s="31">
        <v>152966</v>
      </c>
      <c r="H288" s="32">
        <v>-3.6343591520458629E-2</v>
      </c>
      <c r="I288" s="31">
        <v>205984</v>
      </c>
      <c r="J288" s="32">
        <v>-0.14053366156927383</v>
      </c>
      <c r="K288" s="31">
        <v>2673837</v>
      </c>
      <c r="L288" s="32">
        <v>-3.5615164631681018E-2</v>
      </c>
      <c r="M288" s="31">
        <v>1540575</v>
      </c>
      <c r="N288" s="32">
        <v>-6.9123223837019632E-2</v>
      </c>
      <c r="O288" s="31">
        <v>4214412</v>
      </c>
      <c r="P288" s="32">
        <v>-4.8140113448618904E-2</v>
      </c>
      <c r="Q288" s="31">
        <v>6485734</v>
      </c>
      <c r="R288" s="32">
        <v>2.2631095220383202E-2</v>
      </c>
      <c r="S288" s="31">
        <v>7820147</v>
      </c>
      <c r="T288" s="32">
        <v>-1.1234041434078135E-2</v>
      </c>
      <c r="U288" s="31">
        <v>14305881</v>
      </c>
      <c r="V288" s="32">
        <v>3.8369400471538473E-3</v>
      </c>
      <c r="W288" s="31">
        <v>9400550</v>
      </c>
      <c r="X288" s="32">
        <v>9.3081119205162821E-4</v>
      </c>
      <c r="Y288" s="31">
        <v>9513688</v>
      </c>
      <c r="Z288" s="32">
        <v>-2.1497723267107638E-2</v>
      </c>
      <c r="AA288" s="31">
        <v>18914238</v>
      </c>
      <c r="AB288" s="32">
        <v>-1.0477588964866058E-2</v>
      </c>
    </row>
    <row r="289" spans="2:28" hidden="1" outlineLevel="1" x14ac:dyDescent="0.25">
      <c r="B289" s="43" t="s">
        <v>58</v>
      </c>
      <c r="C289" s="26">
        <v>25009</v>
      </c>
      <c r="D289" s="29">
        <v>-3.0546187541186987E-2</v>
      </c>
      <c r="E289" s="40">
        <v>6428</v>
      </c>
      <c r="F289" s="29">
        <v>5.5327532424889192E-2</v>
      </c>
      <c r="G289" s="40">
        <v>19549</v>
      </c>
      <c r="H289" s="29">
        <v>2.564234063285209E-3</v>
      </c>
      <c r="I289" s="40">
        <v>25977</v>
      </c>
      <c r="J289" s="29">
        <v>1.5123094958968242E-2</v>
      </c>
      <c r="K289" s="26">
        <v>354847</v>
      </c>
      <c r="L289" s="29">
        <v>3.5203337417585523E-2</v>
      </c>
      <c r="M289" s="26">
        <v>195836</v>
      </c>
      <c r="N289" s="29">
        <v>-0.14169884339102501</v>
      </c>
      <c r="O289" s="26">
        <v>550683</v>
      </c>
      <c r="P289" s="29">
        <v>-3.5491910807833316E-2</v>
      </c>
      <c r="Q289" s="40">
        <v>940691</v>
      </c>
      <c r="R289" s="29">
        <v>6.5049358213027819E-2</v>
      </c>
      <c r="S289" s="40">
        <v>1195623</v>
      </c>
      <c r="T289" s="29">
        <v>2.068303176981301E-2</v>
      </c>
      <c r="U289" s="40">
        <v>2136314</v>
      </c>
      <c r="V289" s="29">
        <v>3.9755051026169053E-2</v>
      </c>
      <c r="W289" s="26">
        <v>1326975</v>
      </c>
      <c r="X289" s="29">
        <v>5.4908757020601717E-2</v>
      </c>
      <c r="Y289" s="26">
        <v>1411008</v>
      </c>
      <c r="Z289" s="29">
        <v>-5.6748793744595405E-3</v>
      </c>
      <c r="AA289" s="26">
        <v>2737983</v>
      </c>
      <c r="AB289" s="29">
        <v>2.2793341417111757E-2</v>
      </c>
    </row>
    <row r="290" spans="2:28" hidden="1" outlineLevel="1" x14ac:dyDescent="0.25">
      <c r="B290" s="43" t="s">
        <v>59</v>
      </c>
      <c r="C290" s="26">
        <v>29426</v>
      </c>
      <c r="D290" s="29">
        <v>6.9764060057439847E-2</v>
      </c>
      <c r="E290" s="40">
        <v>7784</v>
      </c>
      <c r="F290" s="29">
        <v>-0.23363197794624402</v>
      </c>
      <c r="G290" s="40">
        <v>24376</v>
      </c>
      <c r="H290" s="29">
        <v>7.897457101509131E-3</v>
      </c>
      <c r="I290" s="40">
        <v>32160</v>
      </c>
      <c r="J290" s="29">
        <v>-6.3537359501485091E-2</v>
      </c>
      <c r="K290" s="26">
        <v>407721</v>
      </c>
      <c r="L290" s="29">
        <v>-4.4658771822732035E-3</v>
      </c>
      <c r="M290" s="26">
        <v>253084</v>
      </c>
      <c r="N290" s="29">
        <v>6.1157745557614662E-2</v>
      </c>
      <c r="O290" s="26">
        <v>660805</v>
      </c>
      <c r="P290" s="29">
        <v>1.9685270226896812E-2</v>
      </c>
      <c r="Q290" s="40">
        <v>1010007</v>
      </c>
      <c r="R290" s="29">
        <v>0.14903703400329693</v>
      </c>
      <c r="S290" s="40">
        <v>1136771</v>
      </c>
      <c r="T290" s="29">
        <v>-3.1241717663842206E-2</v>
      </c>
      <c r="U290" s="40">
        <v>2146778</v>
      </c>
      <c r="V290" s="29">
        <v>4.59668861459126E-2</v>
      </c>
      <c r="W290" s="26">
        <v>1454938</v>
      </c>
      <c r="X290" s="29">
        <v>9.7058776957315462E-2</v>
      </c>
      <c r="Y290" s="26">
        <v>1414231</v>
      </c>
      <c r="Z290" s="29">
        <v>-1.5237648264692094E-2</v>
      </c>
      <c r="AA290" s="26">
        <v>2869169</v>
      </c>
      <c r="AB290" s="29">
        <v>3.867675524765124E-2</v>
      </c>
    </row>
    <row r="291" spans="2:28" hidden="1" outlineLevel="1" x14ac:dyDescent="0.25">
      <c r="B291" s="43" t="s">
        <v>60</v>
      </c>
      <c r="C291" s="26">
        <v>30247</v>
      </c>
      <c r="D291" s="29">
        <v>0.13242231374017233</v>
      </c>
      <c r="E291" s="40">
        <v>8324</v>
      </c>
      <c r="F291" s="29">
        <v>-0.20829370363325095</v>
      </c>
      <c r="G291" s="40">
        <v>23400</v>
      </c>
      <c r="H291" s="29">
        <v>-6.5719076898506756E-2</v>
      </c>
      <c r="I291" s="40">
        <v>31724</v>
      </c>
      <c r="J291" s="29">
        <v>-0.10787401574803146</v>
      </c>
      <c r="K291" s="26">
        <v>399951</v>
      </c>
      <c r="L291" s="29">
        <v>5.3392471008404385E-2</v>
      </c>
      <c r="M291" s="26">
        <v>242610</v>
      </c>
      <c r="N291" s="29">
        <v>4.4314831155973566E-2</v>
      </c>
      <c r="O291" s="26">
        <v>642561</v>
      </c>
      <c r="P291" s="29">
        <v>4.9946568103608868E-2</v>
      </c>
      <c r="Q291" s="40">
        <v>952861</v>
      </c>
      <c r="R291" s="29">
        <v>8.458245451886115E-2</v>
      </c>
      <c r="S291" s="40">
        <v>1164248</v>
      </c>
      <c r="T291" s="29">
        <v>2.7112221169580675E-3</v>
      </c>
      <c r="U291" s="40">
        <v>2117109</v>
      </c>
      <c r="V291" s="29">
        <v>3.7976104735565119E-2</v>
      </c>
      <c r="W291" s="26">
        <v>1391383</v>
      </c>
      <c r="X291" s="29">
        <v>7.4050487319503366E-2</v>
      </c>
      <c r="Y291" s="26">
        <v>1430258</v>
      </c>
      <c r="Z291" s="29">
        <v>8.3167602070131075E-3</v>
      </c>
      <c r="AA291" s="26">
        <v>2821641</v>
      </c>
      <c r="AB291" s="29">
        <v>3.9693947673379526E-2</v>
      </c>
    </row>
    <row r="292" spans="2:28" hidden="1" outlineLevel="1" x14ac:dyDescent="0.25">
      <c r="B292" s="43" t="s">
        <v>61</v>
      </c>
      <c r="C292" s="26">
        <v>24018</v>
      </c>
      <c r="D292" s="29">
        <v>-1.6985224900748941E-2</v>
      </c>
      <c r="E292" s="40">
        <v>8130</v>
      </c>
      <c r="F292" s="29">
        <v>1.8286573146292673E-2</v>
      </c>
      <c r="G292" s="40">
        <v>23954</v>
      </c>
      <c r="H292" s="29">
        <v>2.2059137261594808E-2</v>
      </c>
      <c r="I292" s="40">
        <v>32084</v>
      </c>
      <c r="J292" s="29">
        <v>2.1100537856847401E-2</v>
      </c>
      <c r="K292" s="26">
        <v>381837</v>
      </c>
      <c r="L292" s="29">
        <v>-3.0498998347082251E-2</v>
      </c>
      <c r="M292" s="26">
        <v>233434</v>
      </c>
      <c r="N292" s="29">
        <v>-3.8333353931589098E-2</v>
      </c>
      <c r="O292" s="26">
        <v>615271</v>
      </c>
      <c r="P292" s="29">
        <v>-3.3486336531634242E-2</v>
      </c>
      <c r="Q292" s="40">
        <v>1019569</v>
      </c>
      <c r="R292" s="29">
        <v>2.07776006792042E-2</v>
      </c>
      <c r="S292" s="40">
        <v>1178521</v>
      </c>
      <c r="T292" s="29">
        <v>-1.9264024232942489E-2</v>
      </c>
      <c r="U292" s="40">
        <v>2198090</v>
      </c>
      <c r="V292" s="29">
        <v>-1.0888503721450116E-3</v>
      </c>
      <c r="W292" s="26">
        <v>1433554</v>
      </c>
      <c r="X292" s="29">
        <v>5.9449210641913108E-3</v>
      </c>
      <c r="Y292" s="26">
        <v>1435909</v>
      </c>
      <c r="Z292" s="29">
        <v>-2.1757732078160785E-2</v>
      </c>
      <c r="AA292" s="26">
        <v>2869463</v>
      </c>
      <c r="AB292" s="29">
        <v>-8.1111593513560898E-3</v>
      </c>
    </row>
    <row r="293" spans="2:28" collapsed="1" x14ac:dyDescent="0.25">
      <c r="B293" s="145">
        <v>1993</v>
      </c>
      <c r="C293" s="40">
        <v>308199</v>
      </c>
      <c r="D293" s="41">
        <v>5.7729334595175708E-3</v>
      </c>
      <c r="E293" s="40">
        <v>79227</v>
      </c>
      <c r="F293" s="41">
        <v>-0.15720440402106273</v>
      </c>
      <c r="G293" s="40">
        <v>239103</v>
      </c>
      <c r="H293" s="41">
        <v>1.2059543998492739E-3</v>
      </c>
      <c r="I293" s="40">
        <v>318330</v>
      </c>
      <c r="J293" s="41">
        <v>-4.3537047052460753E-2</v>
      </c>
      <c r="K293" s="40">
        <v>4891186</v>
      </c>
      <c r="L293" s="41">
        <v>6.0167357450735759E-2</v>
      </c>
      <c r="M293" s="40">
        <v>2705026</v>
      </c>
      <c r="N293" s="41">
        <v>3.0580319724470062E-2</v>
      </c>
      <c r="O293" s="40">
        <v>7596212</v>
      </c>
      <c r="P293" s="41">
        <v>4.9438560513309859E-2</v>
      </c>
      <c r="Q293" s="40">
        <v>11721209</v>
      </c>
      <c r="R293" s="41">
        <v>0.10546792733599619</v>
      </c>
      <c r="S293" s="40">
        <v>14644847</v>
      </c>
      <c r="T293" s="41">
        <v>6.1461395017653242E-2</v>
      </c>
      <c r="U293" s="40">
        <v>26366056</v>
      </c>
      <c r="V293" s="41">
        <v>8.0584435674522226E-2</v>
      </c>
      <c r="W293" s="40">
        <v>16999821</v>
      </c>
      <c r="X293" s="41">
        <v>8.8547831167271163E-2</v>
      </c>
      <c r="Y293" s="40">
        <v>17588976</v>
      </c>
      <c r="Z293" s="41">
        <v>5.5732538268631115E-2</v>
      </c>
      <c r="AA293" s="40">
        <v>34588797</v>
      </c>
      <c r="AB293" s="41">
        <v>7.1609752935945625E-2</v>
      </c>
    </row>
    <row r="294" spans="2:28" hidden="1" outlineLevel="1" x14ac:dyDescent="0.25">
      <c r="B294" s="43" t="s">
        <v>49</v>
      </c>
      <c r="C294" s="26">
        <v>23622</v>
      </c>
      <c r="D294" s="29">
        <v>-0.12862886864141065</v>
      </c>
      <c r="E294" s="40">
        <v>7483</v>
      </c>
      <c r="F294" s="29">
        <v>-0.52136369451196107</v>
      </c>
      <c r="G294" s="40">
        <v>20427</v>
      </c>
      <c r="H294" s="29">
        <v>-9.9338624338624393E-2</v>
      </c>
      <c r="I294" s="40">
        <v>27910</v>
      </c>
      <c r="J294" s="29">
        <v>-0.27154564910998591</v>
      </c>
      <c r="K294" s="26">
        <v>354174</v>
      </c>
      <c r="L294" s="29">
        <v>-9.5634366374126367E-2</v>
      </c>
      <c r="M294" s="26">
        <v>213383</v>
      </c>
      <c r="N294" s="29">
        <v>-0.13349820107367072</v>
      </c>
      <c r="O294" s="26">
        <v>567557</v>
      </c>
      <c r="P294" s="29">
        <v>-0.11025184790361897</v>
      </c>
      <c r="Q294" s="40">
        <v>843438</v>
      </c>
      <c r="R294" s="29">
        <v>-4.1047546390674206E-2</v>
      </c>
      <c r="S294" s="40">
        <v>1078230</v>
      </c>
      <c r="T294" s="29">
        <v>-3.6402454772856641E-2</v>
      </c>
      <c r="U294" s="40">
        <v>1921668</v>
      </c>
      <c r="V294" s="29">
        <v>-3.8446758175115003E-2</v>
      </c>
      <c r="W294" s="26">
        <v>1228717</v>
      </c>
      <c r="X294" s="29">
        <v>-6.4840008189291365E-2</v>
      </c>
      <c r="Y294" s="26">
        <v>1312040</v>
      </c>
      <c r="Z294" s="29">
        <v>-5.4658797709634888E-2</v>
      </c>
      <c r="AA294" s="26">
        <v>2540757</v>
      </c>
      <c r="AB294" s="29">
        <v>-5.9609995069975219E-2</v>
      </c>
    </row>
    <row r="295" spans="2:28" hidden="1" outlineLevel="1" x14ac:dyDescent="0.25">
      <c r="B295" s="43" t="s">
        <v>50</v>
      </c>
      <c r="C295" s="26">
        <v>26550</v>
      </c>
      <c r="D295" s="29">
        <v>-0.22844439278137807</v>
      </c>
      <c r="E295" s="40">
        <v>7166</v>
      </c>
      <c r="F295" s="29">
        <v>-0.53818392730553588</v>
      </c>
      <c r="G295" s="40">
        <v>20531</v>
      </c>
      <c r="H295" s="29">
        <v>-0.12652627100616887</v>
      </c>
      <c r="I295" s="40">
        <v>27697</v>
      </c>
      <c r="J295" s="29">
        <v>-0.29022090103018805</v>
      </c>
      <c r="K295" s="26">
        <v>370846</v>
      </c>
      <c r="L295" s="29">
        <v>-0.1059104333674884</v>
      </c>
      <c r="M295" s="26">
        <v>201542</v>
      </c>
      <c r="N295" s="29">
        <v>-0.14948262183285221</v>
      </c>
      <c r="O295" s="26">
        <v>572388</v>
      </c>
      <c r="P295" s="29">
        <v>-0.1217527261679906</v>
      </c>
      <c r="Q295" s="40">
        <v>802983</v>
      </c>
      <c r="R295" s="29">
        <v>-0.10114111599666864</v>
      </c>
      <c r="S295" s="40">
        <v>966758</v>
      </c>
      <c r="T295" s="29">
        <v>-8.1182235671598657E-2</v>
      </c>
      <c r="U295" s="40">
        <v>1769741</v>
      </c>
      <c r="V295" s="29">
        <v>-9.0346911250097639E-2</v>
      </c>
      <c r="W295" s="26">
        <v>1207545</v>
      </c>
      <c r="X295" s="29">
        <v>-0.11081714148120936</v>
      </c>
      <c r="Y295" s="26">
        <v>1188831</v>
      </c>
      <c r="Z295" s="29">
        <v>-9.4324055628140169E-2</v>
      </c>
      <c r="AA295" s="26">
        <v>2396376</v>
      </c>
      <c r="AB295" s="29">
        <v>-0.10271076623067354</v>
      </c>
    </row>
    <row r="296" spans="2:28" hidden="1" outlineLevel="1" x14ac:dyDescent="0.25">
      <c r="B296" s="43" t="s">
        <v>51</v>
      </c>
      <c r="C296" s="26">
        <v>29089</v>
      </c>
      <c r="D296" s="29">
        <v>-3.4390041493775891E-2</v>
      </c>
      <c r="E296" s="40">
        <v>7703</v>
      </c>
      <c r="F296" s="29">
        <v>-0.48759395995476618</v>
      </c>
      <c r="G296" s="40">
        <v>20729</v>
      </c>
      <c r="H296" s="29">
        <v>1.6974930088799578E-2</v>
      </c>
      <c r="I296" s="40">
        <v>28432</v>
      </c>
      <c r="J296" s="29">
        <v>-0.19719900609893837</v>
      </c>
      <c r="K296" s="26">
        <v>404461</v>
      </c>
      <c r="L296" s="29">
        <v>-8.1444757598399309E-2</v>
      </c>
      <c r="M296" s="26">
        <v>200686</v>
      </c>
      <c r="N296" s="29">
        <v>-0.12756976233638073</v>
      </c>
      <c r="O296" s="26">
        <v>605147</v>
      </c>
      <c r="P296" s="29">
        <v>-9.727248588059445E-2</v>
      </c>
      <c r="Q296" s="40">
        <v>916185</v>
      </c>
      <c r="R296" s="29">
        <v>-1.4557086603586677E-2</v>
      </c>
      <c r="S296" s="40">
        <v>1099996</v>
      </c>
      <c r="T296" s="29">
        <v>6.7685695483284736E-2</v>
      </c>
      <c r="U296" s="40">
        <v>2016181</v>
      </c>
      <c r="V296" s="29">
        <v>2.8673747347550904E-2</v>
      </c>
      <c r="W296" s="26">
        <v>1357438</v>
      </c>
      <c r="X296" s="29">
        <v>-4.0815432447710576E-2</v>
      </c>
      <c r="Y296" s="26">
        <v>1321411</v>
      </c>
      <c r="Z296" s="29">
        <v>3.1807420456071656E-2</v>
      </c>
      <c r="AA296" s="26">
        <v>2678849</v>
      </c>
      <c r="AB296" s="29">
        <v>-6.3159433149002631E-3</v>
      </c>
    </row>
    <row r="297" spans="2:28" hidden="1" outlineLevel="1" x14ac:dyDescent="0.25">
      <c r="B297" s="43" t="s">
        <v>52</v>
      </c>
      <c r="C297" s="26">
        <v>22717</v>
      </c>
      <c r="D297" s="29">
        <v>-0.15468482548187834</v>
      </c>
      <c r="E297" s="40">
        <v>7819</v>
      </c>
      <c r="F297" s="29">
        <v>-0.58128949341330194</v>
      </c>
      <c r="G297" s="40">
        <v>17655</v>
      </c>
      <c r="H297" s="29">
        <v>1.7227471767688352E-2</v>
      </c>
      <c r="I297" s="40">
        <v>25474</v>
      </c>
      <c r="J297" s="29">
        <v>-0.29297807382736607</v>
      </c>
      <c r="K297" s="26">
        <v>424733</v>
      </c>
      <c r="L297" s="29">
        <v>-4.7444649777522607E-2</v>
      </c>
      <c r="M297" s="26">
        <v>208249</v>
      </c>
      <c r="N297" s="29">
        <v>-0.12725207763198154</v>
      </c>
      <c r="O297" s="26">
        <v>632982</v>
      </c>
      <c r="P297" s="29">
        <v>-7.5265047092699655E-2</v>
      </c>
      <c r="Q297" s="40">
        <v>865778</v>
      </c>
      <c r="R297" s="29">
        <v>-2.0980808112790239E-2</v>
      </c>
      <c r="S297" s="40">
        <v>1230197</v>
      </c>
      <c r="T297" s="29">
        <v>5.1343495832475217E-2</v>
      </c>
      <c r="U297" s="40">
        <v>2095975</v>
      </c>
      <c r="V297" s="29">
        <v>2.0211725662963032E-2</v>
      </c>
      <c r="W297" s="26">
        <v>1321047</v>
      </c>
      <c r="X297" s="29">
        <v>-3.9774874833547469E-2</v>
      </c>
      <c r="Y297" s="26">
        <v>1456101</v>
      </c>
      <c r="Z297" s="29">
        <v>2.104568582022992E-2</v>
      </c>
      <c r="AA297" s="26">
        <v>2777148</v>
      </c>
      <c r="AB297" s="29">
        <v>-8.8184403481120777E-3</v>
      </c>
    </row>
    <row r="298" spans="2:28" hidden="1" outlineLevel="1" x14ac:dyDescent="0.25">
      <c r="B298" s="43" t="s">
        <v>53</v>
      </c>
      <c r="C298" s="26">
        <v>19124</v>
      </c>
      <c r="D298" s="29">
        <v>-0.14932609759352344</v>
      </c>
      <c r="E298" s="40">
        <v>7833</v>
      </c>
      <c r="F298" s="29">
        <v>-0.64880738880918221</v>
      </c>
      <c r="G298" s="40">
        <v>28252</v>
      </c>
      <c r="H298" s="29">
        <v>0.19656092499258815</v>
      </c>
      <c r="I298" s="40">
        <v>36085</v>
      </c>
      <c r="J298" s="29">
        <v>-0.21409125558096487</v>
      </c>
      <c r="K298" s="26">
        <v>484338</v>
      </c>
      <c r="L298" s="29">
        <v>3.1970903388425675E-2</v>
      </c>
      <c r="M298" s="26">
        <v>295676</v>
      </c>
      <c r="N298" s="29">
        <v>-2.5419594710403892E-2</v>
      </c>
      <c r="O298" s="26">
        <v>780014</v>
      </c>
      <c r="P298" s="29">
        <v>9.4380766149748663E-3</v>
      </c>
      <c r="Q298" s="40">
        <v>1035308</v>
      </c>
      <c r="R298" s="29">
        <v>1.341816758026626E-2</v>
      </c>
      <c r="S298" s="40">
        <v>1578092</v>
      </c>
      <c r="T298" s="29">
        <v>0.13988819923332896</v>
      </c>
      <c r="U298" s="40">
        <v>2613400</v>
      </c>
      <c r="V298" s="29">
        <v>8.6188974604191948E-2</v>
      </c>
      <c r="W298" s="26">
        <v>1546603</v>
      </c>
      <c r="X298" s="29">
        <v>7.0878898339408192E-3</v>
      </c>
      <c r="Y298" s="26">
        <v>1902020</v>
      </c>
      <c r="Z298" s="29">
        <v>0.11136560973130005</v>
      </c>
      <c r="AA298" s="26">
        <v>3448623</v>
      </c>
      <c r="AB298" s="29">
        <v>6.2048064391354352E-2</v>
      </c>
    </row>
    <row r="299" spans="2:28" hidden="1" outlineLevel="1" x14ac:dyDescent="0.25">
      <c r="B299" s="43" t="s">
        <v>54</v>
      </c>
      <c r="C299" s="26">
        <v>26320</v>
      </c>
      <c r="D299" s="29">
        <v>0.20171673819742497</v>
      </c>
      <c r="E299" s="40">
        <v>6863</v>
      </c>
      <c r="F299" s="29">
        <v>-0.50379582098185238</v>
      </c>
      <c r="G299" s="40">
        <v>17004</v>
      </c>
      <c r="H299" s="29">
        <v>-2.8842309669312893E-2</v>
      </c>
      <c r="I299" s="40">
        <v>23867</v>
      </c>
      <c r="J299" s="29">
        <v>-0.23844926611359285</v>
      </c>
      <c r="K299" s="26">
        <v>368651</v>
      </c>
      <c r="L299" s="29">
        <v>-2.170474749887219E-2</v>
      </c>
      <c r="M299" s="26">
        <v>223385</v>
      </c>
      <c r="N299" s="29">
        <v>-0.12318954350983236</v>
      </c>
      <c r="O299" s="26">
        <v>592036</v>
      </c>
      <c r="P299" s="29">
        <v>-6.2640911969600976E-2</v>
      </c>
      <c r="Q299" s="40">
        <v>1004904</v>
      </c>
      <c r="R299" s="29">
        <v>3.9968622028950129E-2</v>
      </c>
      <c r="S299" s="40">
        <v>1319733</v>
      </c>
      <c r="T299" s="29">
        <v>4.8432584218331964E-3</v>
      </c>
      <c r="U299" s="40">
        <v>2324637</v>
      </c>
      <c r="V299" s="29">
        <v>1.9731933121459155E-2</v>
      </c>
      <c r="W299" s="26">
        <v>1406738</v>
      </c>
      <c r="X299" s="29">
        <v>2.0228509927867178E-2</v>
      </c>
      <c r="Y299" s="26">
        <v>1560122</v>
      </c>
      <c r="Z299" s="29">
        <v>-1.6100011919394586E-2</v>
      </c>
      <c r="AA299" s="26">
        <v>2966860</v>
      </c>
      <c r="AB299" s="29">
        <v>7.9709981153630594E-4</v>
      </c>
    </row>
    <row r="300" spans="2:28" hidden="1" outlineLevel="1" x14ac:dyDescent="0.25">
      <c r="B300" s="43" t="s">
        <v>55</v>
      </c>
      <c r="C300" s="26">
        <v>25157</v>
      </c>
      <c r="D300" s="29">
        <v>8.4493684528171853E-2</v>
      </c>
      <c r="E300" s="40">
        <v>6813</v>
      </c>
      <c r="F300" s="29">
        <v>-0.6204879679144385</v>
      </c>
      <c r="G300" s="40">
        <v>7726</v>
      </c>
      <c r="H300" s="29">
        <v>1.0859610100745876E-2</v>
      </c>
      <c r="I300" s="40">
        <v>14539</v>
      </c>
      <c r="J300" s="29">
        <v>-0.43195936706387972</v>
      </c>
      <c r="K300" s="26">
        <v>327851</v>
      </c>
      <c r="L300" s="29">
        <v>-5.3178923656736932E-2</v>
      </c>
      <c r="M300" s="26">
        <v>193135</v>
      </c>
      <c r="N300" s="29">
        <v>1.4401789981774549E-2</v>
      </c>
      <c r="O300" s="26">
        <v>520986</v>
      </c>
      <c r="P300" s="29">
        <v>-2.9202956072582498E-2</v>
      </c>
      <c r="Q300" s="40">
        <v>754946</v>
      </c>
      <c r="R300" s="29">
        <v>0.11127532012170449</v>
      </c>
      <c r="S300" s="40">
        <v>948855</v>
      </c>
      <c r="T300" s="29">
        <v>0.2283882610795156</v>
      </c>
      <c r="U300" s="40">
        <v>1703801</v>
      </c>
      <c r="V300" s="29">
        <v>0.17358640023694893</v>
      </c>
      <c r="W300" s="26">
        <v>1114767</v>
      </c>
      <c r="X300" s="29">
        <v>4.4997726772063151E-2</v>
      </c>
      <c r="Y300" s="26">
        <v>1149716</v>
      </c>
      <c r="Z300" s="29">
        <v>0.18469409309874041</v>
      </c>
      <c r="AA300" s="26">
        <v>2264483</v>
      </c>
      <c r="AB300" s="29">
        <v>0.11154454065304042</v>
      </c>
    </row>
    <row r="301" spans="2:28" hidden="1" outlineLevel="1" x14ac:dyDescent="0.25">
      <c r="B301" s="43" t="s">
        <v>56</v>
      </c>
      <c r="C301" s="26">
        <v>29404</v>
      </c>
      <c r="D301" s="29">
        <v>0.1899154222815751</v>
      </c>
      <c r="E301" s="40">
        <v>7579</v>
      </c>
      <c r="F301" s="29">
        <v>-0.65495105850216251</v>
      </c>
      <c r="G301" s="40">
        <v>14324</v>
      </c>
      <c r="H301" s="29">
        <v>0.26247135554380407</v>
      </c>
      <c r="I301" s="40">
        <v>21903</v>
      </c>
      <c r="J301" s="29">
        <v>-0.34246945453453814</v>
      </c>
      <c r="K301" s="26">
        <v>352686</v>
      </c>
      <c r="L301" s="29">
        <v>-9.809646807793837E-3</v>
      </c>
      <c r="M301" s="26">
        <v>146985</v>
      </c>
      <c r="N301" s="29">
        <v>7.2992860584293329E-2</v>
      </c>
      <c r="O301" s="26">
        <v>499671</v>
      </c>
      <c r="P301" s="29">
        <v>1.3190284812821584E-2</v>
      </c>
      <c r="Q301" s="40">
        <v>739790</v>
      </c>
      <c r="R301" s="29">
        <v>6.0933513647621229E-2</v>
      </c>
      <c r="S301" s="40">
        <v>867415</v>
      </c>
      <c r="T301" s="29">
        <v>0.28464436670823345</v>
      </c>
      <c r="U301" s="40">
        <v>1607205</v>
      </c>
      <c r="V301" s="29">
        <v>0.17098925406497112</v>
      </c>
      <c r="W301" s="26">
        <v>1129459</v>
      </c>
      <c r="X301" s="29">
        <v>2.6634380365711419E-2</v>
      </c>
      <c r="Y301" s="26">
        <v>1028724</v>
      </c>
      <c r="Z301" s="29">
        <v>0.24913362880213707</v>
      </c>
      <c r="AA301" s="26">
        <v>2158183</v>
      </c>
      <c r="AB301" s="29">
        <v>0.121887584751732</v>
      </c>
    </row>
    <row r="302" spans="2:28" collapsed="1" x14ac:dyDescent="0.25">
      <c r="B302" s="30" t="s">
        <v>176</v>
      </c>
      <c r="C302" s="31">
        <v>196092</v>
      </c>
      <c r="D302" s="32">
        <v>0.10876645406432361</v>
      </c>
      <c r="E302" s="31">
        <v>80930</v>
      </c>
      <c r="F302" s="32">
        <v>-0.26273116516352368</v>
      </c>
      <c r="G302" s="31">
        <v>158735</v>
      </c>
      <c r="H302" s="32">
        <v>0.19039941205585476</v>
      </c>
      <c r="I302" s="31">
        <v>239665</v>
      </c>
      <c r="J302" s="32">
        <v>-1.4194869938630172E-2</v>
      </c>
      <c r="K302" s="31">
        <v>2772583</v>
      </c>
      <c r="L302" s="32">
        <v>5.369403237489645E-2</v>
      </c>
      <c r="M302" s="31">
        <v>1654972</v>
      </c>
      <c r="N302" s="32">
        <v>8.6896015457170739E-2</v>
      </c>
      <c r="O302" s="31">
        <v>4427555</v>
      </c>
      <c r="P302" s="32">
        <v>6.5864427580738072E-2</v>
      </c>
      <c r="Q302" s="31">
        <v>6342203</v>
      </c>
      <c r="R302" s="32">
        <v>0.26843780943681916</v>
      </c>
      <c r="S302" s="31">
        <v>7908997</v>
      </c>
      <c r="T302" s="32">
        <v>0.31057900636896241</v>
      </c>
      <c r="U302" s="31">
        <v>14251200</v>
      </c>
      <c r="V302" s="32">
        <v>0.29148419003029158</v>
      </c>
      <c r="W302" s="31">
        <v>9391808</v>
      </c>
      <c r="X302" s="32">
        <v>0.18614360941331287</v>
      </c>
      <c r="Y302" s="31">
        <v>9722704</v>
      </c>
      <c r="Z302" s="32">
        <v>0.2642091658279957</v>
      </c>
      <c r="AA302" s="31">
        <v>19114512</v>
      </c>
      <c r="AB302" s="32">
        <v>0.22460823868778101</v>
      </c>
    </row>
    <row r="303" spans="2:28" hidden="1" outlineLevel="1" x14ac:dyDescent="0.25">
      <c r="B303" s="43" t="s">
        <v>58</v>
      </c>
      <c r="C303" s="26">
        <v>25797</v>
      </c>
      <c r="D303" s="29">
        <v>0.20670783047993257</v>
      </c>
      <c r="E303" s="40">
        <v>6091</v>
      </c>
      <c r="F303" s="29">
        <v>-0.65462689952370146</v>
      </c>
      <c r="G303" s="40">
        <v>19499</v>
      </c>
      <c r="H303" s="29">
        <v>1.3363287802540138</v>
      </c>
      <c r="I303" s="40">
        <v>25590</v>
      </c>
      <c r="J303" s="29">
        <v>-1.5087368177969407E-2</v>
      </c>
      <c r="K303" s="26">
        <v>342780</v>
      </c>
      <c r="L303" s="29">
        <v>-5.9186606916372675E-4</v>
      </c>
      <c r="M303" s="26">
        <v>228167</v>
      </c>
      <c r="N303" s="29">
        <v>0.29946749437594322</v>
      </c>
      <c r="O303" s="26">
        <v>570947</v>
      </c>
      <c r="P303" s="29">
        <v>0.10100700390305617</v>
      </c>
      <c r="Q303" s="40">
        <v>883237</v>
      </c>
      <c r="R303" s="29">
        <v>0.32176587227356057</v>
      </c>
      <c r="S303" s="40">
        <v>1171395</v>
      </c>
      <c r="T303" s="29">
        <v>0.54874317777965809</v>
      </c>
      <c r="U303" s="40">
        <v>2054632</v>
      </c>
      <c r="V303" s="29">
        <v>0.44227514553442893</v>
      </c>
      <c r="W303" s="26">
        <v>1257905</v>
      </c>
      <c r="X303" s="29">
        <v>0.19775152301132515</v>
      </c>
      <c r="Y303" s="26">
        <v>1419061</v>
      </c>
      <c r="Z303" s="29">
        <v>0.50918500068596373</v>
      </c>
      <c r="AA303" s="26">
        <v>2676966</v>
      </c>
      <c r="AB303" s="29">
        <v>0.34486775968912409</v>
      </c>
    </row>
    <row r="304" spans="2:28" hidden="1" outlineLevel="1" x14ac:dyDescent="0.25">
      <c r="B304" s="43" t="s">
        <v>59</v>
      </c>
      <c r="C304" s="26">
        <v>27507</v>
      </c>
      <c r="D304" s="29">
        <v>1.5430617593857221E-2</v>
      </c>
      <c r="E304" s="40">
        <v>10157</v>
      </c>
      <c r="F304" s="29">
        <v>-0.3281074287226301</v>
      </c>
      <c r="G304" s="40">
        <v>24185</v>
      </c>
      <c r="H304" s="29">
        <v>0.18553921568627452</v>
      </c>
      <c r="I304" s="40">
        <v>34342</v>
      </c>
      <c r="J304" s="29">
        <v>-3.3082749106061904E-2</v>
      </c>
      <c r="K304" s="26">
        <v>409550</v>
      </c>
      <c r="L304" s="29">
        <v>0.18368420444166977</v>
      </c>
      <c r="M304" s="26">
        <v>238498</v>
      </c>
      <c r="N304" s="29">
        <v>-6.8583564096691418E-3</v>
      </c>
      <c r="O304" s="26">
        <v>648048</v>
      </c>
      <c r="P304" s="29">
        <v>0.10561793152159638</v>
      </c>
      <c r="Q304" s="40">
        <v>879003</v>
      </c>
      <c r="R304" s="29">
        <v>0.1458271957702304</v>
      </c>
      <c r="S304" s="40">
        <v>1173431</v>
      </c>
      <c r="T304" s="29">
        <v>0.25940017472723009</v>
      </c>
      <c r="U304" s="40">
        <v>2052434</v>
      </c>
      <c r="V304" s="29">
        <v>0.2081157379720191</v>
      </c>
      <c r="W304" s="26">
        <v>1326217</v>
      </c>
      <c r="X304" s="29">
        <v>0.14790589058074888</v>
      </c>
      <c r="Y304" s="26">
        <v>1436114</v>
      </c>
      <c r="Z304" s="29">
        <v>0.20450765464239606</v>
      </c>
      <c r="AA304" s="26">
        <v>2762331</v>
      </c>
      <c r="AB304" s="29">
        <v>0.176652173968604</v>
      </c>
    </row>
    <row r="305" spans="2:28" hidden="1" outlineLevel="1" x14ac:dyDescent="0.25">
      <c r="B305" s="43" t="s">
        <v>60</v>
      </c>
      <c r="C305" s="26">
        <v>26710</v>
      </c>
      <c r="D305" s="29">
        <v>2.6276276276275823E-3</v>
      </c>
      <c r="E305" s="40">
        <v>10514</v>
      </c>
      <c r="F305" s="29">
        <v>-0.28815165876777249</v>
      </c>
      <c r="G305" s="40">
        <v>25046</v>
      </c>
      <c r="H305" s="29">
        <v>0.20344032289064007</v>
      </c>
      <c r="I305" s="40">
        <v>35560</v>
      </c>
      <c r="J305" s="29">
        <v>-6.1829014670333748E-4</v>
      </c>
      <c r="K305" s="26">
        <v>379679</v>
      </c>
      <c r="L305" s="29">
        <v>8.1663409436660617E-2</v>
      </c>
      <c r="M305" s="26">
        <v>232315</v>
      </c>
      <c r="N305" s="29">
        <v>3.1149993120192399E-2</v>
      </c>
      <c r="O305" s="26">
        <v>611994</v>
      </c>
      <c r="P305" s="29">
        <v>6.1916222317464076E-2</v>
      </c>
      <c r="Q305" s="40">
        <v>878551</v>
      </c>
      <c r="R305" s="29">
        <v>0.23850694214386703</v>
      </c>
      <c r="S305" s="40">
        <v>1161100</v>
      </c>
      <c r="T305" s="29">
        <v>0.27536925954769487</v>
      </c>
      <c r="U305" s="40">
        <v>2039651</v>
      </c>
      <c r="V305" s="29">
        <v>0.25922571531937333</v>
      </c>
      <c r="W305" s="26">
        <v>1295454</v>
      </c>
      <c r="X305" s="29">
        <v>0.17577535403848477</v>
      </c>
      <c r="Y305" s="26">
        <v>1418461</v>
      </c>
      <c r="Z305" s="29">
        <v>0.22649916300047046</v>
      </c>
      <c r="AA305" s="26">
        <v>2713915</v>
      </c>
      <c r="AB305" s="29">
        <v>0.20175184951151293</v>
      </c>
    </row>
    <row r="306" spans="2:28" hidden="1" outlineLevel="1" x14ac:dyDescent="0.25">
      <c r="B306" s="43" t="s">
        <v>61</v>
      </c>
      <c r="C306" s="26">
        <v>24433</v>
      </c>
      <c r="D306" s="29">
        <v>0.29364112881876414</v>
      </c>
      <c r="E306" s="40">
        <v>7984</v>
      </c>
      <c r="F306" s="29">
        <v>-0.50591001918435552</v>
      </c>
      <c r="G306" s="40">
        <v>23437</v>
      </c>
      <c r="H306" s="29">
        <v>0.12391502421713896</v>
      </c>
      <c r="I306" s="40">
        <v>31421</v>
      </c>
      <c r="J306" s="29">
        <v>-0.15105911596239052</v>
      </c>
      <c r="K306" s="26">
        <v>393849</v>
      </c>
      <c r="L306" s="29">
        <v>0.14794660293217521</v>
      </c>
      <c r="M306" s="26">
        <v>242739</v>
      </c>
      <c r="N306" s="29">
        <v>3.8931189892271512E-2</v>
      </c>
      <c r="O306" s="26">
        <v>636588</v>
      </c>
      <c r="P306" s="29">
        <v>0.10378285965949585</v>
      </c>
      <c r="Q306" s="40">
        <v>998816</v>
      </c>
      <c r="R306" s="29">
        <v>0.28439970578099194</v>
      </c>
      <c r="S306" s="40">
        <v>1201670</v>
      </c>
      <c r="T306" s="29">
        <v>0.27845938446872975</v>
      </c>
      <c r="U306" s="40">
        <v>2200486</v>
      </c>
      <c r="V306" s="29">
        <v>0.28114891347634008</v>
      </c>
      <c r="W306" s="26">
        <v>1425082</v>
      </c>
      <c r="X306" s="29">
        <v>0.23299601657051294</v>
      </c>
      <c r="Y306" s="26">
        <v>1467846</v>
      </c>
      <c r="Z306" s="29">
        <v>0.22890712907892619</v>
      </c>
      <c r="AA306" s="26">
        <v>2892928</v>
      </c>
      <c r="AB306" s="29">
        <v>0.23091795661682735</v>
      </c>
    </row>
    <row r="307" spans="2:28" collapsed="1" x14ac:dyDescent="0.25">
      <c r="B307" s="145">
        <v>1992</v>
      </c>
      <c r="C307" s="40">
        <v>306430</v>
      </c>
      <c r="D307" s="41">
        <v>5.3345756617366735E-3</v>
      </c>
      <c r="E307" s="40">
        <v>94005</v>
      </c>
      <c r="F307" s="41">
        <v>-0.54052455618988038</v>
      </c>
      <c r="G307" s="40">
        <v>238815</v>
      </c>
      <c r="H307" s="41">
        <v>0.11364738579769074</v>
      </c>
      <c r="I307" s="40">
        <v>332820</v>
      </c>
      <c r="J307" s="41">
        <v>-0.20574843211561777</v>
      </c>
      <c r="K307" s="40">
        <v>4613598</v>
      </c>
      <c r="L307" s="41">
        <v>-2.3151592109861285E-3</v>
      </c>
      <c r="M307" s="40">
        <v>2624760</v>
      </c>
      <c r="N307" s="41">
        <v>-3.2194192412962286E-2</v>
      </c>
      <c r="O307" s="40">
        <v>7238358</v>
      </c>
      <c r="P307" s="41">
        <v>-1.3360681982400813E-2</v>
      </c>
      <c r="Q307" s="40">
        <v>10602939</v>
      </c>
      <c r="R307" s="41">
        <v>7.3841810432965449E-2</v>
      </c>
      <c r="S307" s="40">
        <v>13796872</v>
      </c>
      <c r="T307" s="41">
        <v>0.14445528789783513</v>
      </c>
      <c r="U307" s="40">
        <v>24399811</v>
      </c>
      <c r="V307" s="41">
        <v>0.11266093921531817</v>
      </c>
      <c r="W307" s="40">
        <v>15616972</v>
      </c>
      <c r="X307" s="41">
        <v>4.0608595534363801E-2</v>
      </c>
      <c r="Y307" s="40">
        <v>16660447</v>
      </c>
      <c r="Z307" s="41">
        <v>0.11203669328941901</v>
      </c>
      <c r="AA307" s="40">
        <v>32277419</v>
      </c>
      <c r="AB307" s="41">
        <v>7.6292139848204599E-2</v>
      </c>
    </row>
    <row r="308" spans="2:28" hidden="1" outlineLevel="1" x14ac:dyDescent="0.25">
      <c r="B308" s="43" t="s">
        <v>49</v>
      </c>
      <c r="C308" s="26">
        <v>27109</v>
      </c>
      <c r="D308" s="29">
        <v>0.2007884479092843</v>
      </c>
      <c r="E308" s="40">
        <v>15634</v>
      </c>
      <c r="F308" s="29">
        <v>-9.3523511335304677E-2</v>
      </c>
      <c r="G308" s="40">
        <v>22680</v>
      </c>
      <c r="H308" s="29">
        <v>6.70932530347228E-2</v>
      </c>
      <c r="I308" s="40">
        <v>38314</v>
      </c>
      <c r="J308" s="29">
        <v>-4.8570167008649134E-3</v>
      </c>
      <c r="K308" s="26">
        <v>391627</v>
      </c>
      <c r="L308" s="29">
        <v>4.6291744589901151E-2</v>
      </c>
      <c r="M308" s="26">
        <v>246258</v>
      </c>
      <c r="N308" s="29">
        <v>3.8506791719205236E-2</v>
      </c>
      <c r="O308" s="26">
        <v>637885</v>
      </c>
      <c r="P308" s="29">
        <v>4.3272541121016861E-2</v>
      </c>
      <c r="Q308" s="40">
        <v>879541</v>
      </c>
      <c r="R308" s="29">
        <v>0.28283473570752449</v>
      </c>
      <c r="S308" s="40">
        <v>1118963</v>
      </c>
      <c r="T308" s="29">
        <v>0.2174537945231263</v>
      </c>
      <c r="U308" s="40">
        <v>1998504</v>
      </c>
      <c r="V308" s="29">
        <v>0.24538799195375649</v>
      </c>
      <c r="W308" s="26">
        <v>1313911</v>
      </c>
      <c r="X308" s="29">
        <v>0.1947404218792339</v>
      </c>
      <c r="Y308" s="26">
        <v>1387901</v>
      </c>
      <c r="Z308" s="29">
        <v>0.17870251944403392</v>
      </c>
      <c r="AA308" s="26">
        <v>2701812</v>
      </c>
      <c r="AB308" s="29">
        <v>0.18644773382375424</v>
      </c>
    </row>
    <row r="309" spans="2:28" hidden="1" outlineLevel="1" x14ac:dyDescent="0.25">
      <c r="B309" s="43" t="s">
        <v>50</v>
      </c>
      <c r="C309" s="26">
        <v>34411</v>
      </c>
      <c r="D309" s="29">
        <v>0.13879604196313333</v>
      </c>
      <c r="E309" s="40">
        <v>15517</v>
      </c>
      <c r="F309" s="29">
        <v>-1.7413880445795393E-2</v>
      </c>
      <c r="G309" s="40">
        <v>23505</v>
      </c>
      <c r="H309" s="29">
        <v>2.965656211669887E-2</v>
      </c>
      <c r="I309" s="40">
        <v>39022</v>
      </c>
      <c r="J309" s="29">
        <v>1.0409114448472367E-2</v>
      </c>
      <c r="K309" s="26">
        <v>414775</v>
      </c>
      <c r="L309" s="29">
        <v>2.5690800373900258E-2</v>
      </c>
      <c r="M309" s="26">
        <v>236964</v>
      </c>
      <c r="N309" s="29">
        <v>0.13681786562402554</v>
      </c>
      <c r="O309" s="26">
        <v>651739</v>
      </c>
      <c r="P309" s="29">
        <v>6.3488955356370669E-2</v>
      </c>
      <c r="Q309" s="40">
        <v>893336</v>
      </c>
      <c r="R309" s="29">
        <v>0.3276541609944299</v>
      </c>
      <c r="S309" s="40">
        <v>1052176</v>
      </c>
      <c r="T309" s="29">
        <v>0.25102520536804551</v>
      </c>
      <c r="U309" s="40">
        <v>1945512</v>
      </c>
      <c r="V309" s="29">
        <v>0.28508328384807902</v>
      </c>
      <c r="W309" s="26">
        <v>1358039</v>
      </c>
      <c r="X309" s="29">
        <v>0.20901249306707337</v>
      </c>
      <c r="Y309" s="26">
        <v>1312645</v>
      </c>
      <c r="Z309" s="29">
        <v>0.22411230187890974</v>
      </c>
      <c r="AA309" s="26">
        <v>2670684</v>
      </c>
      <c r="AB309" s="29">
        <v>0.21638723493990453</v>
      </c>
    </row>
    <row r="310" spans="2:28" hidden="1" outlineLevel="1" x14ac:dyDescent="0.25">
      <c r="B310" s="43" t="s">
        <v>51</v>
      </c>
      <c r="C310" s="26">
        <v>30125</v>
      </c>
      <c r="D310" s="29">
        <v>1.8623831853403772E-3</v>
      </c>
      <c r="E310" s="40">
        <v>15033</v>
      </c>
      <c r="F310" s="29">
        <v>0.15204230209211445</v>
      </c>
      <c r="G310" s="40">
        <v>20383</v>
      </c>
      <c r="H310" s="29">
        <v>8.1154192966636618E-2</v>
      </c>
      <c r="I310" s="40">
        <v>35416</v>
      </c>
      <c r="J310" s="29">
        <v>0.11014983386621524</v>
      </c>
      <c r="K310" s="26">
        <v>440323</v>
      </c>
      <c r="L310" s="29">
        <v>-6.2202760638852994E-2</v>
      </c>
      <c r="M310" s="26">
        <v>230031</v>
      </c>
      <c r="N310" s="29">
        <v>0.1364213480093075</v>
      </c>
      <c r="O310" s="26">
        <v>670354</v>
      </c>
      <c r="P310" s="29">
        <v>-2.3692380042443784E-3</v>
      </c>
      <c r="Q310" s="40">
        <v>929719</v>
      </c>
      <c r="R310" s="29">
        <v>0.29280980496310893</v>
      </c>
      <c r="S310" s="40">
        <v>1030262</v>
      </c>
      <c r="T310" s="29">
        <v>0.39951966572211783</v>
      </c>
      <c r="U310" s="40">
        <v>1959981</v>
      </c>
      <c r="V310" s="29">
        <v>0.34678829107400544</v>
      </c>
      <c r="W310" s="26">
        <v>1415200</v>
      </c>
      <c r="X310" s="29">
        <v>0.14889433533069263</v>
      </c>
      <c r="Y310" s="26">
        <v>1280676</v>
      </c>
      <c r="Z310" s="29">
        <v>0.33762679857617939</v>
      </c>
      <c r="AA310" s="26">
        <v>2695876</v>
      </c>
      <c r="AB310" s="29">
        <v>0.23143388709296531</v>
      </c>
    </row>
    <row r="311" spans="2:28" hidden="1" outlineLevel="1" x14ac:dyDescent="0.25">
      <c r="B311" s="43" t="s">
        <v>52</v>
      </c>
      <c r="C311" s="26">
        <v>26874</v>
      </c>
      <c r="D311" s="29">
        <v>0.18685686525637069</v>
      </c>
      <c r="E311" s="40">
        <v>18674</v>
      </c>
      <c r="F311" s="29">
        <v>1.9384736428009441</v>
      </c>
      <c r="G311" s="40">
        <v>17356</v>
      </c>
      <c r="H311" s="29">
        <v>0.12438455558434836</v>
      </c>
      <c r="I311" s="40">
        <v>36030</v>
      </c>
      <c r="J311" s="29">
        <v>0.65343490431829654</v>
      </c>
      <c r="K311" s="26">
        <v>445888</v>
      </c>
      <c r="L311" s="29">
        <v>-1.2366242793003357E-2</v>
      </c>
      <c r="M311" s="26">
        <v>238613</v>
      </c>
      <c r="N311" s="29">
        <v>9.9553474740678993E-2</v>
      </c>
      <c r="O311" s="26">
        <v>684501</v>
      </c>
      <c r="P311" s="29">
        <v>2.3966311632360071E-2</v>
      </c>
      <c r="Q311" s="40">
        <v>884332</v>
      </c>
      <c r="R311" s="29">
        <v>0.19744460512703865</v>
      </c>
      <c r="S311" s="40">
        <v>1170119</v>
      </c>
      <c r="T311" s="29">
        <v>0.36417413485763328</v>
      </c>
      <c r="U311" s="40">
        <v>2054451</v>
      </c>
      <c r="V311" s="29">
        <v>0.28703630036366135</v>
      </c>
      <c r="W311" s="26">
        <v>1375768</v>
      </c>
      <c r="X311" s="29">
        <v>0.12861766141502962</v>
      </c>
      <c r="Y311" s="26">
        <v>1426088</v>
      </c>
      <c r="Z311" s="29">
        <v>0.30810479602712904</v>
      </c>
      <c r="AA311" s="26">
        <v>2801856</v>
      </c>
      <c r="AB311" s="29">
        <v>0.21335591567392576</v>
      </c>
    </row>
    <row r="312" spans="2:28" hidden="1" outlineLevel="1" x14ac:dyDescent="0.25">
      <c r="B312" s="43" t="s">
        <v>53</v>
      </c>
      <c r="C312" s="26">
        <v>22481</v>
      </c>
      <c r="D312" s="29">
        <v>0.25908709045085421</v>
      </c>
      <c r="E312" s="40">
        <v>22304</v>
      </c>
      <c r="F312" s="29">
        <v>0.26018419119724268</v>
      </c>
      <c r="G312" s="40">
        <v>23611</v>
      </c>
      <c r="H312" s="29">
        <v>0.22146921883083293</v>
      </c>
      <c r="I312" s="40">
        <v>45915</v>
      </c>
      <c r="J312" s="29">
        <v>0.2399740743741392</v>
      </c>
      <c r="K312" s="26">
        <v>469333</v>
      </c>
      <c r="L312" s="29">
        <v>-5.796339302022635E-2</v>
      </c>
      <c r="M312" s="26">
        <v>303388</v>
      </c>
      <c r="N312" s="29">
        <v>8.6792831325517072E-2</v>
      </c>
      <c r="O312" s="26">
        <v>772721</v>
      </c>
      <c r="P312" s="29">
        <v>-5.98042116366726E-3</v>
      </c>
      <c r="Q312" s="40">
        <v>1021600</v>
      </c>
      <c r="R312" s="29">
        <v>6.9065436306575689E-2</v>
      </c>
      <c r="S312" s="40">
        <v>1384427</v>
      </c>
      <c r="T312" s="29">
        <v>0.19697476666623426</v>
      </c>
      <c r="U312" s="40">
        <v>2406027</v>
      </c>
      <c r="V312" s="29">
        <v>0.13910622354069635</v>
      </c>
      <c r="W312" s="26">
        <v>1535718</v>
      </c>
      <c r="X312" s="29">
        <v>3.1121967333751499E-2</v>
      </c>
      <c r="Y312" s="26">
        <v>1711426</v>
      </c>
      <c r="Z312" s="29">
        <v>0.1761618149755273</v>
      </c>
      <c r="AA312" s="26">
        <v>3247144</v>
      </c>
      <c r="AB312" s="29">
        <v>0.1027977965399427</v>
      </c>
    </row>
    <row r="313" spans="2:28" hidden="1" outlineLevel="1" x14ac:dyDescent="0.25">
      <c r="B313" s="43" t="s">
        <v>54</v>
      </c>
      <c r="C313" s="26">
        <v>21902</v>
      </c>
      <c r="D313" s="29">
        <v>-0.24214532871972316</v>
      </c>
      <c r="E313" s="40">
        <v>13831</v>
      </c>
      <c r="F313" s="29">
        <v>1.3554155313351499</v>
      </c>
      <c r="G313" s="40">
        <v>17509</v>
      </c>
      <c r="H313" s="29">
        <v>0.16656672663068828</v>
      </c>
      <c r="I313" s="40">
        <v>31340</v>
      </c>
      <c r="J313" s="29">
        <v>0.50088597289401848</v>
      </c>
      <c r="K313" s="26">
        <v>376830</v>
      </c>
      <c r="L313" s="29">
        <v>3.7713247139493644E-2</v>
      </c>
      <c r="M313" s="26">
        <v>254770</v>
      </c>
      <c r="N313" s="29">
        <v>8.6138170656321345E-2</v>
      </c>
      <c r="O313" s="26">
        <v>631600</v>
      </c>
      <c r="P313" s="29">
        <v>5.6717416764263007E-2</v>
      </c>
      <c r="Q313" s="40">
        <v>966283</v>
      </c>
      <c r="R313" s="29">
        <v>0.19422761293639579</v>
      </c>
      <c r="S313" s="40">
        <v>1313372</v>
      </c>
      <c r="T313" s="29">
        <v>0.30412963328888165</v>
      </c>
      <c r="U313" s="40">
        <v>2279655</v>
      </c>
      <c r="V313" s="29">
        <v>0.25516802801430449</v>
      </c>
      <c r="W313" s="26">
        <v>1378846</v>
      </c>
      <c r="X313" s="29">
        <v>0.14234135712717522</v>
      </c>
      <c r="Y313" s="26">
        <v>1585651</v>
      </c>
      <c r="Z313" s="29">
        <v>0.26179693648485958</v>
      </c>
      <c r="AA313" s="26">
        <v>2964497</v>
      </c>
      <c r="AB313" s="29">
        <v>0.20327223813327611</v>
      </c>
    </row>
    <row r="314" spans="2:28" hidden="1" outlineLevel="1" x14ac:dyDescent="0.25">
      <c r="B314" s="43" t="s">
        <v>55</v>
      </c>
      <c r="C314" s="26">
        <v>23197</v>
      </c>
      <c r="D314" s="29">
        <v>0.11857459735750786</v>
      </c>
      <c r="E314" s="40">
        <v>17952</v>
      </c>
      <c r="F314" s="29">
        <v>0.44680851063829796</v>
      </c>
      <c r="G314" s="40">
        <v>7643</v>
      </c>
      <c r="H314" s="29">
        <v>-0.17149051490514911</v>
      </c>
      <c r="I314" s="40">
        <v>25595</v>
      </c>
      <c r="J314" s="29">
        <v>0.1831461193546895</v>
      </c>
      <c r="K314" s="26">
        <v>346265</v>
      </c>
      <c r="L314" s="29">
        <v>5.5816438841505001E-3</v>
      </c>
      <c r="M314" s="26">
        <v>190393</v>
      </c>
      <c r="N314" s="29">
        <v>0.22144667201283075</v>
      </c>
      <c r="O314" s="26">
        <v>536658</v>
      </c>
      <c r="P314" s="29">
        <v>7.2848238168158774E-2</v>
      </c>
      <c r="Q314" s="40">
        <v>679351</v>
      </c>
      <c r="R314" s="29">
        <v>0.16818503844936927</v>
      </c>
      <c r="S314" s="40">
        <v>772439</v>
      </c>
      <c r="T314" s="29">
        <v>0.2044423654153511</v>
      </c>
      <c r="U314" s="40">
        <v>1451790</v>
      </c>
      <c r="V314" s="29">
        <v>0.18719993719687067</v>
      </c>
      <c r="W314" s="26">
        <v>1066765</v>
      </c>
      <c r="X314" s="29">
        <v>0.11233398642173942</v>
      </c>
      <c r="Y314" s="26">
        <v>970475</v>
      </c>
      <c r="Z314" s="29">
        <v>0.20342871314753386</v>
      </c>
      <c r="AA314" s="26">
        <v>2037240</v>
      </c>
      <c r="AB314" s="29">
        <v>0.15394418898665396</v>
      </c>
    </row>
    <row r="315" spans="2:28" hidden="1" outlineLevel="1" x14ac:dyDescent="0.25">
      <c r="B315" s="43" t="s">
        <v>56</v>
      </c>
      <c r="C315" s="26">
        <v>24711</v>
      </c>
      <c r="D315" s="29">
        <v>8.5291404980455843E-2</v>
      </c>
      <c r="E315" s="40">
        <v>21965</v>
      </c>
      <c r="F315" s="29">
        <v>0.23357295293721214</v>
      </c>
      <c r="G315" s="40">
        <v>11346</v>
      </c>
      <c r="H315" s="29">
        <v>-0.22994434640966477</v>
      </c>
      <c r="I315" s="40">
        <v>33311</v>
      </c>
      <c r="J315" s="29">
        <v>2.3693915181315361E-2</v>
      </c>
      <c r="K315" s="26">
        <v>356180</v>
      </c>
      <c r="L315" s="29">
        <v>-4.0000431242436463E-2</v>
      </c>
      <c r="M315" s="26">
        <v>136986</v>
      </c>
      <c r="N315" s="29">
        <v>-5.6167233942868156E-2</v>
      </c>
      <c r="O315" s="26">
        <v>493166</v>
      </c>
      <c r="P315" s="29">
        <v>-4.4546351027493492E-2</v>
      </c>
      <c r="Q315" s="40">
        <v>697301</v>
      </c>
      <c r="R315" s="29">
        <v>0.24431156103506302</v>
      </c>
      <c r="S315" s="40">
        <v>675218</v>
      </c>
      <c r="T315" s="29">
        <v>0.31417016025753308</v>
      </c>
      <c r="U315" s="40">
        <v>1372519</v>
      </c>
      <c r="V315" s="29">
        <v>0.27772580058071727</v>
      </c>
      <c r="W315" s="26">
        <v>1100157</v>
      </c>
      <c r="X315" s="29">
        <v>0.13186390352957389</v>
      </c>
      <c r="Y315" s="26">
        <v>823550</v>
      </c>
      <c r="Z315" s="29">
        <v>0.22248281799694203</v>
      </c>
      <c r="AA315" s="26">
        <v>1923707</v>
      </c>
      <c r="AB315" s="29">
        <v>0.16895987438451643</v>
      </c>
    </row>
    <row r="316" spans="2:28" collapsed="1" x14ac:dyDescent="0.25">
      <c r="B316" s="30" t="s">
        <v>177</v>
      </c>
      <c r="C316" s="31">
        <v>176856</v>
      </c>
      <c r="D316" s="32">
        <v>-8.0010611900934836E-2</v>
      </c>
      <c r="E316" s="31">
        <v>109770</v>
      </c>
      <c r="F316" s="32">
        <v>8.0945347119645517E-2</v>
      </c>
      <c r="G316" s="31">
        <v>133346</v>
      </c>
      <c r="H316" s="32">
        <v>-0.17035202767442725</v>
      </c>
      <c r="I316" s="31">
        <v>243116</v>
      </c>
      <c r="J316" s="32">
        <v>-7.3052814592261539E-2</v>
      </c>
      <c r="K316" s="31">
        <v>2631298</v>
      </c>
      <c r="L316" s="32">
        <v>-5.23995057622062E-2</v>
      </c>
      <c r="M316" s="31">
        <v>1522659</v>
      </c>
      <c r="N316" s="32">
        <v>-3.3245271015434064E-2</v>
      </c>
      <c r="O316" s="31">
        <v>4153957</v>
      </c>
      <c r="P316" s="32">
        <v>-4.546716294921993E-2</v>
      </c>
      <c r="Q316" s="31">
        <v>5000011</v>
      </c>
      <c r="R316" s="32">
        <v>0.11834977564834515</v>
      </c>
      <c r="S316" s="31">
        <v>6034735</v>
      </c>
      <c r="T316" s="32">
        <v>0.13878373311398273</v>
      </c>
      <c r="U316" s="31">
        <v>11034746</v>
      </c>
      <c r="V316" s="32">
        <v>0.12943303715270282</v>
      </c>
      <c r="W316" s="31">
        <v>7917935</v>
      </c>
      <c r="X316" s="32">
        <v>4.9919173593586663E-2</v>
      </c>
      <c r="Y316" s="31">
        <v>7690740</v>
      </c>
      <c r="Z316" s="32">
        <v>9.3206736348455221E-2</v>
      </c>
      <c r="AA316" s="31">
        <v>15608675</v>
      </c>
      <c r="AB316" s="32">
        <v>7.0810967709050043E-2</v>
      </c>
    </row>
    <row r="317" spans="2:28" hidden="1" outlineLevel="1" x14ac:dyDescent="0.25">
      <c r="B317" s="43" t="s">
        <v>58</v>
      </c>
      <c r="C317" s="26">
        <v>21378</v>
      </c>
      <c r="D317" s="29">
        <v>-0.1162098474513209</v>
      </c>
      <c r="E317" s="40">
        <v>17636</v>
      </c>
      <c r="F317" s="29">
        <v>0.29771891096394398</v>
      </c>
      <c r="G317" s="40">
        <v>8346</v>
      </c>
      <c r="H317" s="29">
        <v>-0.52111544640807894</v>
      </c>
      <c r="I317" s="40">
        <v>25982</v>
      </c>
      <c r="J317" s="29">
        <v>-0.16235734089883291</v>
      </c>
      <c r="K317" s="26">
        <v>342983</v>
      </c>
      <c r="L317" s="29">
        <v>-3.6691785073318939E-2</v>
      </c>
      <c r="M317" s="26">
        <v>175585</v>
      </c>
      <c r="N317" s="29">
        <v>-0.10320646400261502</v>
      </c>
      <c r="O317" s="26">
        <v>518568</v>
      </c>
      <c r="P317" s="29">
        <v>-6.0291135639199078E-2</v>
      </c>
      <c r="Q317" s="40">
        <v>668225</v>
      </c>
      <c r="R317" s="29">
        <v>4.3218087182417486E-2</v>
      </c>
      <c r="S317" s="40">
        <v>756352</v>
      </c>
      <c r="T317" s="29">
        <v>9.2498198606922877E-3</v>
      </c>
      <c r="U317" s="40">
        <v>1424577</v>
      </c>
      <c r="V317" s="29">
        <v>2.4903558514549395E-2</v>
      </c>
      <c r="W317" s="26">
        <v>1050222</v>
      </c>
      <c r="X317" s="29">
        <v>1.5327233634451209E-2</v>
      </c>
      <c r="Y317" s="26">
        <v>940283</v>
      </c>
      <c r="Z317" s="29">
        <v>-2.3224673813679098E-2</v>
      </c>
      <c r="AA317" s="26">
        <v>1990505</v>
      </c>
      <c r="AB317" s="29">
        <v>-3.2563715318115749E-3</v>
      </c>
    </row>
    <row r="318" spans="2:28" hidden="1" outlineLevel="1" x14ac:dyDescent="0.25">
      <c r="B318" s="43" t="s">
        <v>59</v>
      </c>
      <c r="C318" s="26">
        <v>27089</v>
      </c>
      <c r="D318" s="29">
        <v>-0.10033211557622057</v>
      </c>
      <c r="E318" s="40">
        <v>15117</v>
      </c>
      <c r="F318" s="29">
        <v>-0.14093311359890892</v>
      </c>
      <c r="G318" s="40">
        <v>20400</v>
      </c>
      <c r="H318" s="29">
        <v>-0.12065175223069957</v>
      </c>
      <c r="I318" s="40">
        <v>35517</v>
      </c>
      <c r="J318" s="29">
        <v>-0.12939994117070297</v>
      </c>
      <c r="K318" s="26">
        <v>345996</v>
      </c>
      <c r="L318" s="29">
        <v>-0.15141526440096831</v>
      </c>
      <c r="M318" s="26">
        <v>240145</v>
      </c>
      <c r="N318" s="29">
        <v>-1.1838434380426421E-2</v>
      </c>
      <c r="O318" s="26">
        <v>586141</v>
      </c>
      <c r="P318" s="29">
        <v>-9.9290823735507239E-2</v>
      </c>
      <c r="Q318" s="40">
        <v>767134</v>
      </c>
      <c r="R318" s="29">
        <v>6.5385464681072092E-2</v>
      </c>
      <c r="S318" s="40">
        <v>931738</v>
      </c>
      <c r="T318" s="29">
        <v>6.4793535388627532E-2</v>
      </c>
      <c r="U318" s="40">
        <v>1698872</v>
      </c>
      <c r="V318" s="29">
        <v>6.5060742501695801E-2</v>
      </c>
      <c r="W318" s="26">
        <v>1155336</v>
      </c>
      <c r="X318" s="29">
        <v>-1.7147698880384699E-2</v>
      </c>
      <c r="Y318" s="26">
        <v>1192283</v>
      </c>
      <c r="Z318" s="29">
        <v>4.4705773082780231E-2</v>
      </c>
      <c r="AA318" s="26">
        <v>2347619</v>
      </c>
      <c r="AB318" s="29">
        <v>1.3322081963781152E-2</v>
      </c>
    </row>
    <row r="319" spans="2:28" hidden="1" outlineLevel="1" x14ac:dyDescent="0.25">
      <c r="B319" s="43" t="s">
        <v>60</v>
      </c>
      <c r="C319" s="26">
        <v>26640</v>
      </c>
      <c r="D319" s="29">
        <v>0.12210943094225191</v>
      </c>
      <c r="E319" s="40">
        <v>14770</v>
      </c>
      <c r="F319" s="29">
        <v>0.14186316196366455</v>
      </c>
      <c r="G319" s="40">
        <v>20812</v>
      </c>
      <c r="H319" s="29">
        <v>-0.15771581205228868</v>
      </c>
      <c r="I319" s="40">
        <v>35582</v>
      </c>
      <c r="J319" s="29">
        <v>-5.4776325576453067E-2</v>
      </c>
      <c r="K319" s="26">
        <v>351014</v>
      </c>
      <c r="L319" s="29">
        <v>-9.2543903870365596E-2</v>
      </c>
      <c r="M319" s="26">
        <v>225297</v>
      </c>
      <c r="N319" s="29">
        <v>-4.1593366277989929E-3</v>
      </c>
      <c r="O319" s="26">
        <v>576311</v>
      </c>
      <c r="P319" s="29">
        <v>-5.9926694277292691E-2</v>
      </c>
      <c r="Q319" s="40">
        <v>709363</v>
      </c>
      <c r="R319" s="29">
        <v>7.5962941503028958E-2</v>
      </c>
      <c r="S319" s="40">
        <v>910403</v>
      </c>
      <c r="T319" s="29">
        <v>0.17203676764035691</v>
      </c>
      <c r="U319" s="40">
        <v>1619766</v>
      </c>
      <c r="V319" s="29">
        <v>0.12792990783063574</v>
      </c>
      <c r="W319" s="26">
        <v>1101787</v>
      </c>
      <c r="X319" s="29">
        <v>1.7564226534006799E-2</v>
      </c>
      <c r="Y319" s="26">
        <v>1156512</v>
      </c>
      <c r="Z319" s="29">
        <v>0.12532146495581964</v>
      </c>
      <c r="AA319" s="26">
        <v>2258299</v>
      </c>
      <c r="AB319" s="29">
        <v>7.003742265999402E-2</v>
      </c>
    </row>
    <row r="320" spans="2:28" hidden="1" outlineLevel="1" x14ac:dyDescent="0.25">
      <c r="B320" s="43" t="s">
        <v>61</v>
      </c>
      <c r="C320" s="26">
        <v>18887</v>
      </c>
      <c r="D320" s="29">
        <v>-0.17768199233716475</v>
      </c>
      <c r="E320" s="40">
        <v>16159</v>
      </c>
      <c r="F320" s="29">
        <v>0.24366966828292158</v>
      </c>
      <c r="G320" s="40">
        <v>20853</v>
      </c>
      <c r="H320" s="29">
        <v>-9.6490467937608293E-2</v>
      </c>
      <c r="I320" s="40">
        <v>37012</v>
      </c>
      <c r="J320" s="29">
        <v>2.6030549164194783E-2</v>
      </c>
      <c r="K320" s="26">
        <v>343090</v>
      </c>
      <c r="L320" s="29">
        <v>-9.3790527708736637E-2</v>
      </c>
      <c r="M320" s="26">
        <v>233643</v>
      </c>
      <c r="N320" s="29">
        <v>1.3081786095236358E-2</v>
      </c>
      <c r="O320" s="26">
        <v>576733</v>
      </c>
      <c r="P320" s="29">
        <v>-5.3333333333333344E-2</v>
      </c>
      <c r="Q320" s="40">
        <v>777652</v>
      </c>
      <c r="R320" s="29">
        <v>8.8614824665780079E-2</v>
      </c>
      <c r="S320" s="40">
        <v>939936</v>
      </c>
      <c r="T320" s="29">
        <v>0.10554562979813009</v>
      </c>
      <c r="U320" s="40">
        <v>1717588</v>
      </c>
      <c r="V320" s="29">
        <v>9.7815283745943615E-2</v>
      </c>
      <c r="W320" s="26">
        <v>1155788</v>
      </c>
      <c r="X320" s="29">
        <v>2.3808806725071019E-2</v>
      </c>
      <c r="Y320" s="26">
        <v>1194432</v>
      </c>
      <c r="Z320" s="29">
        <v>8.2004190570401203E-2</v>
      </c>
      <c r="AA320" s="26">
        <v>2350220</v>
      </c>
      <c r="AB320" s="29">
        <v>5.2580663798242222E-2</v>
      </c>
    </row>
    <row r="321" spans="2:28" collapsed="1" x14ac:dyDescent="0.25">
      <c r="B321" s="145">
        <v>1991</v>
      </c>
      <c r="C321" s="40">
        <v>304804</v>
      </c>
      <c r="D321" s="41">
        <v>2.7054165613680459E-2</v>
      </c>
      <c r="E321" s="40">
        <v>204592</v>
      </c>
      <c r="F321" s="41">
        <v>0.25252995230894504</v>
      </c>
      <c r="G321" s="40">
        <v>214444</v>
      </c>
      <c r="H321" s="41">
        <v>-4.7275473709931792E-2</v>
      </c>
      <c r="I321" s="40">
        <v>419036</v>
      </c>
      <c r="J321" s="41">
        <v>7.87996745857662E-2</v>
      </c>
      <c r="K321" s="40">
        <v>4624304</v>
      </c>
      <c r="L321" s="41">
        <v>-3.7723182979141345E-2</v>
      </c>
      <c r="M321" s="40">
        <v>2712073</v>
      </c>
      <c r="N321" s="41">
        <v>5.3063333919647127E-2</v>
      </c>
      <c r="O321" s="40">
        <v>7336377</v>
      </c>
      <c r="P321" s="41">
        <v>-6.0455231060185799E-3</v>
      </c>
      <c r="Q321" s="40">
        <v>9873837</v>
      </c>
      <c r="R321" s="41">
        <v>0.16752815759265305</v>
      </c>
      <c r="S321" s="40">
        <v>12055405</v>
      </c>
      <c r="T321" s="41">
        <v>0.21473580711268148</v>
      </c>
      <c r="U321" s="40">
        <v>21929242</v>
      </c>
      <c r="V321" s="41">
        <v>0.19301611535956065</v>
      </c>
      <c r="W321" s="40">
        <v>15007537</v>
      </c>
      <c r="X321" s="41">
        <v>9.3624760871510615E-2</v>
      </c>
      <c r="Y321" s="40">
        <v>14981922</v>
      </c>
      <c r="Z321" s="41">
        <v>0.17737976235382868</v>
      </c>
      <c r="AA321" s="40">
        <v>29989459</v>
      </c>
      <c r="AB321" s="41">
        <v>0.13392209364739593</v>
      </c>
    </row>
    <row r="322" spans="2:28" hidden="1" outlineLevel="1" x14ac:dyDescent="0.25">
      <c r="B322" s="43" t="s">
        <v>49</v>
      </c>
      <c r="C322" s="26">
        <v>22576</v>
      </c>
      <c r="D322" s="29">
        <v>-0.24172908339770938</v>
      </c>
      <c r="E322" s="40">
        <v>17247</v>
      </c>
      <c r="F322" s="29">
        <v>0.11436324869160686</v>
      </c>
      <c r="G322" s="40">
        <v>21254</v>
      </c>
      <c r="H322" s="29">
        <v>-0.18429536383174705</v>
      </c>
      <c r="I322" s="40">
        <v>38501</v>
      </c>
      <c r="J322" s="29">
        <v>-7.300219102882044E-2</v>
      </c>
      <c r="K322" s="26">
        <v>374300</v>
      </c>
      <c r="L322" s="29">
        <v>-5.5777967816231122E-2</v>
      </c>
      <c r="M322" s="26">
        <v>237127</v>
      </c>
      <c r="N322" s="29">
        <v>0.12259564173819193</v>
      </c>
      <c r="O322" s="26">
        <v>611427</v>
      </c>
      <c r="P322" s="29">
        <v>6.2289966789654816E-3</v>
      </c>
      <c r="Q322" s="40">
        <v>685623</v>
      </c>
      <c r="R322" s="29">
        <v>0.22458044880725292</v>
      </c>
      <c r="S322" s="40">
        <v>919101</v>
      </c>
      <c r="T322" s="29">
        <v>0.20999936807848463</v>
      </c>
      <c r="U322" s="40">
        <v>1604724</v>
      </c>
      <c r="V322" s="29">
        <v>0.21618647458983586</v>
      </c>
      <c r="W322" s="26">
        <v>1099746</v>
      </c>
      <c r="X322" s="29">
        <v>9.8049513501639929E-2</v>
      </c>
      <c r="Y322" s="26">
        <v>1177482</v>
      </c>
      <c r="Z322" s="29">
        <v>0.18117316614420065</v>
      </c>
      <c r="AA322" s="26">
        <v>2277228</v>
      </c>
      <c r="AB322" s="29">
        <v>0.13951421623082227</v>
      </c>
    </row>
    <row r="323" spans="2:28" hidden="1" outlineLevel="1" x14ac:dyDescent="0.25">
      <c r="B323" s="43" t="s">
        <v>50</v>
      </c>
      <c r="C323" s="26">
        <v>30217</v>
      </c>
      <c r="D323" s="29">
        <v>-2.7141017385705068E-2</v>
      </c>
      <c r="E323" s="40">
        <v>15792</v>
      </c>
      <c r="F323" s="29">
        <v>0.16443002507004856</v>
      </c>
      <c r="G323" s="40">
        <v>22828</v>
      </c>
      <c r="H323" s="29">
        <v>-7.116409651299993E-2</v>
      </c>
      <c r="I323" s="40">
        <v>38620</v>
      </c>
      <c r="J323" s="29">
        <v>1.2611762238128987E-2</v>
      </c>
      <c r="K323" s="26">
        <v>404386</v>
      </c>
      <c r="L323" s="29">
        <v>-2.4242760590976076E-2</v>
      </c>
      <c r="M323" s="26">
        <v>208445</v>
      </c>
      <c r="N323" s="29">
        <v>-4.6664044491602996E-2</v>
      </c>
      <c r="O323" s="26">
        <v>612831</v>
      </c>
      <c r="P323" s="29">
        <v>-3.1986428276950307E-2</v>
      </c>
      <c r="Q323" s="40">
        <v>672868</v>
      </c>
      <c r="R323" s="29">
        <v>0.22246728849710573</v>
      </c>
      <c r="S323" s="40">
        <v>841051</v>
      </c>
      <c r="T323" s="29">
        <v>0.3323221394433733</v>
      </c>
      <c r="U323" s="40">
        <v>1513919</v>
      </c>
      <c r="V323" s="29">
        <v>0.28115276067649164</v>
      </c>
      <c r="W323" s="26">
        <v>1123263</v>
      </c>
      <c r="X323" s="29">
        <v>0.11272218276268897</v>
      </c>
      <c r="Y323" s="26">
        <v>1072324</v>
      </c>
      <c r="Z323" s="29">
        <v>0.2262250540885451</v>
      </c>
      <c r="AA323" s="26">
        <v>2195587</v>
      </c>
      <c r="AB323" s="29">
        <v>0.16540753145626375</v>
      </c>
    </row>
    <row r="324" spans="2:28" hidden="1" outlineLevel="1" x14ac:dyDescent="0.25">
      <c r="B324" s="43" t="s">
        <v>51</v>
      </c>
      <c r="C324" s="26">
        <v>30069</v>
      </c>
      <c r="D324" s="29">
        <v>-1.0757994472957E-2</v>
      </c>
      <c r="E324" s="40">
        <v>13049</v>
      </c>
      <c r="F324" s="29">
        <v>-0.15244219277734472</v>
      </c>
      <c r="G324" s="40">
        <v>18853</v>
      </c>
      <c r="H324" s="29">
        <v>-0.13027632975042669</v>
      </c>
      <c r="I324" s="40">
        <v>31902</v>
      </c>
      <c r="J324" s="29">
        <v>-0.13948156340193674</v>
      </c>
      <c r="K324" s="26">
        <v>469529</v>
      </c>
      <c r="L324" s="29">
        <v>7.5010245737429759E-2</v>
      </c>
      <c r="M324" s="26">
        <v>202417</v>
      </c>
      <c r="N324" s="29">
        <v>-0.18859234198120767</v>
      </c>
      <c r="O324" s="26">
        <v>671946</v>
      </c>
      <c r="P324" s="29">
        <v>-2.0816605487073647E-2</v>
      </c>
      <c r="Q324" s="40">
        <v>719146</v>
      </c>
      <c r="R324" s="29">
        <v>0.14814625595110753</v>
      </c>
      <c r="S324" s="40">
        <v>736154</v>
      </c>
      <c r="T324" s="29">
        <v>0.12048816275338892</v>
      </c>
      <c r="U324" s="40">
        <v>1455300</v>
      </c>
      <c r="V324" s="29">
        <v>0.13398704014811269</v>
      </c>
      <c r="W324" s="26">
        <v>1231793</v>
      </c>
      <c r="X324" s="29">
        <v>0.11081121783223757</v>
      </c>
      <c r="Y324" s="26">
        <v>957424</v>
      </c>
      <c r="Z324" s="29">
        <v>3.1556831710904065E-2</v>
      </c>
      <c r="AA324" s="26">
        <v>2189217</v>
      </c>
      <c r="AB324" s="29">
        <v>7.4700743428726346E-2</v>
      </c>
    </row>
    <row r="325" spans="2:28" hidden="1" outlineLevel="1" x14ac:dyDescent="0.25">
      <c r="B325" s="43" t="s">
        <v>52</v>
      </c>
      <c r="C325" s="26">
        <v>22643</v>
      </c>
      <c r="D325" s="29">
        <v>-0.17170867322676231</v>
      </c>
      <c r="E325" s="40">
        <v>6355</v>
      </c>
      <c r="F325" s="29">
        <v>-0.53507937669178429</v>
      </c>
      <c r="G325" s="40">
        <v>15436</v>
      </c>
      <c r="H325" s="29">
        <v>-0.40753818991325708</v>
      </c>
      <c r="I325" s="40">
        <v>21791</v>
      </c>
      <c r="J325" s="29">
        <v>-0.45142612592200992</v>
      </c>
      <c r="K325" s="26">
        <v>451471</v>
      </c>
      <c r="L325" s="29">
        <v>8.9504007008354147E-3</v>
      </c>
      <c r="M325" s="26">
        <v>217009</v>
      </c>
      <c r="N325" s="29">
        <v>-8.1525028463078408E-2</v>
      </c>
      <c r="O325" s="26">
        <v>668480</v>
      </c>
      <c r="P325" s="29">
        <v>-2.2314135405865132E-2</v>
      </c>
      <c r="Q325" s="40">
        <v>738516</v>
      </c>
      <c r="R325" s="29">
        <v>0.1155325287373683</v>
      </c>
      <c r="S325" s="40">
        <v>857749</v>
      </c>
      <c r="T325" s="29">
        <v>-1.499981052145638E-2</v>
      </c>
      <c r="U325" s="40">
        <v>1596265</v>
      </c>
      <c r="V325" s="29">
        <v>4.137676380002886E-2</v>
      </c>
      <c r="W325" s="26">
        <v>1218985</v>
      </c>
      <c r="X325" s="29">
        <v>5.9524451065708694E-2</v>
      </c>
      <c r="Y325" s="26">
        <v>1090194</v>
      </c>
      <c r="Z325" s="29">
        <v>-3.7896598466556575E-2</v>
      </c>
      <c r="AA325" s="26">
        <v>2309179</v>
      </c>
      <c r="AB325" s="29">
        <v>1.1184347081280022E-2</v>
      </c>
    </row>
    <row r="326" spans="2:28" hidden="1" outlineLevel="1" x14ac:dyDescent="0.25">
      <c r="B326" s="43" t="s">
        <v>53</v>
      </c>
      <c r="C326" s="26">
        <v>17855</v>
      </c>
      <c r="D326" s="29">
        <v>-9.6726868012343759E-2</v>
      </c>
      <c r="E326" s="40">
        <v>17699</v>
      </c>
      <c r="F326" s="29">
        <v>0.16219055748900124</v>
      </c>
      <c r="G326" s="40">
        <v>19330</v>
      </c>
      <c r="H326" s="29">
        <v>-0.50932859499936534</v>
      </c>
      <c r="I326" s="40">
        <v>37029</v>
      </c>
      <c r="J326" s="29">
        <v>-0.32211115992970119</v>
      </c>
      <c r="K326" s="26">
        <v>498211</v>
      </c>
      <c r="L326" s="29">
        <v>1.3903728079547539E-2</v>
      </c>
      <c r="M326" s="26">
        <v>279159</v>
      </c>
      <c r="N326" s="29">
        <v>-5.906006788436069E-2</v>
      </c>
      <c r="O326" s="26">
        <v>777370</v>
      </c>
      <c r="P326" s="29">
        <v>-1.3564956982970888E-2</v>
      </c>
      <c r="Q326" s="40">
        <v>955601</v>
      </c>
      <c r="R326" s="29">
        <v>0.14691434037491913</v>
      </c>
      <c r="S326" s="40">
        <v>1156605</v>
      </c>
      <c r="T326" s="29">
        <v>5.7225776965265096E-2</v>
      </c>
      <c r="U326" s="40">
        <v>2112206</v>
      </c>
      <c r="V326" s="29">
        <v>9.6001282694571755E-2</v>
      </c>
      <c r="W326" s="26">
        <v>1489366</v>
      </c>
      <c r="X326" s="29">
        <v>9.5470031657114651E-2</v>
      </c>
      <c r="Y326" s="26">
        <v>1455094</v>
      </c>
      <c r="Z326" s="29">
        <v>1.7494175134748158E-2</v>
      </c>
      <c r="AA326" s="26">
        <v>2944460</v>
      </c>
      <c r="AB326" s="29">
        <v>5.5496687032467129E-2</v>
      </c>
    </row>
    <row r="327" spans="2:28" hidden="1" outlineLevel="1" x14ac:dyDescent="0.25">
      <c r="B327" s="43" t="s">
        <v>54</v>
      </c>
      <c r="C327" s="26">
        <v>28900</v>
      </c>
      <c r="D327" s="29">
        <v>-0.12672992083157064</v>
      </c>
      <c r="E327" s="40">
        <v>5872</v>
      </c>
      <c r="F327" s="29">
        <v>-0.4599963215008277</v>
      </c>
      <c r="G327" s="40">
        <v>15009</v>
      </c>
      <c r="H327" s="29">
        <v>-0.47796598379186805</v>
      </c>
      <c r="I327" s="40">
        <v>20881</v>
      </c>
      <c r="J327" s="29">
        <v>-0.47303470031545747</v>
      </c>
      <c r="K327" s="26">
        <v>363135</v>
      </c>
      <c r="L327" s="29">
        <v>-2.9676064354252962E-2</v>
      </c>
      <c r="M327" s="26">
        <v>234565</v>
      </c>
      <c r="N327" s="29">
        <v>-6.3754799671107754E-2</v>
      </c>
      <c r="O327" s="26">
        <v>597700</v>
      </c>
      <c r="P327" s="29">
        <v>-4.3341725634184258E-2</v>
      </c>
      <c r="Q327" s="40">
        <v>809128</v>
      </c>
      <c r="R327" s="29">
        <v>8.6992677058410184E-2</v>
      </c>
      <c r="S327" s="40">
        <v>1007087</v>
      </c>
      <c r="T327" s="29">
        <v>-9.3983653530414601E-2</v>
      </c>
      <c r="U327" s="40">
        <v>1816215</v>
      </c>
      <c r="V327" s="29">
        <v>-2.1397920608989152E-2</v>
      </c>
      <c r="W327" s="26">
        <v>1207035</v>
      </c>
      <c r="X327" s="29">
        <v>3.8236442676731652E-2</v>
      </c>
      <c r="Y327" s="26">
        <v>1256661</v>
      </c>
      <c r="Z327" s="29">
        <v>-9.6475952730859849E-2</v>
      </c>
      <c r="AA327" s="26">
        <v>2463696</v>
      </c>
      <c r="AB327" s="29">
        <v>-3.5141022297102031E-2</v>
      </c>
    </row>
    <row r="328" spans="2:28" hidden="1" outlineLevel="1" x14ac:dyDescent="0.25">
      <c r="B328" s="43" t="s">
        <v>55</v>
      </c>
      <c r="C328" s="26">
        <v>20738</v>
      </c>
      <c r="D328" s="29">
        <v>-0.27948023069974293</v>
      </c>
      <c r="E328" s="40">
        <v>12408</v>
      </c>
      <c r="F328" s="29">
        <v>0.49891278086494317</v>
      </c>
      <c r="G328" s="40">
        <v>9225</v>
      </c>
      <c r="H328" s="29">
        <v>-0.13542642924086223</v>
      </c>
      <c r="I328" s="40">
        <v>21633</v>
      </c>
      <c r="J328" s="29">
        <v>0.14170360987967068</v>
      </c>
      <c r="K328" s="26">
        <v>344343</v>
      </c>
      <c r="L328" s="29">
        <v>4.150056560059534E-2</v>
      </c>
      <c r="M328" s="26">
        <v>155875</v>
      </c>
      <c r="N328" s="29">
        <v>-2.3510912872428347E-2</v>
      </c>
      <c r="O328" s="26">
        <v>500218</v>
      </c>
      <c r="P328" s="29">
        <v>2.0332483426823034E-2</v>
      </c>
      <c r="Q328" s="40">
        <v>581544</v>
      </c>
      <c r="R328" s="29">
        <v>6.2901070862630304E-2</v>
      </c>
      <c r="S328" s="40">
        <v>641325</v>
      </c>
      <c r="T328" s="29">
        <v>-8.7859604408483061E-2</v>
      </c>
      <c r="U328" s="40">
        <v>1222869</v>
      </c>
      <c r="V328" s="29">
        <v>-2.1883208502769147E-2</v>
      </c>
      <c r="W328" s="26">
        <v>959033</v>
      </c>
      <c r="X328" s="29">
        <v>4.8340039636602494E-2</v>
      </c>
      <c r="Y328" s="26">
        <v>806425</v>
      </c>
      <c r="Z328" s="29">
        <v>-7.6679906159512812E-2</v>
      </c>
      <c r="AA328" s="26">
        <v>1765458</v>
      </c>
      <c r="AB328" s="29">
        <v>-1.2722233655145243E-2</v>
      </c>
    </row>
    <row r="329" spans="2:28" hidden="1" outlineLevel="1" x14ac:dyDescent="0.25">
      <c r="B329" s="43" t="s">
        <v>56</v>
      </c>
      <c r="C329" s="26">
        <v>22769</v>
      </c>
      <c r="D329" s="29">
        <v>-9.5463213093913923E-2</v>
      </c>
      <c r="E329" s="40">
        <v>17806</v>
      </c>
      <c r="F329" s="29">
        <v>0.65099675475197039</v>
      </c>
      <c r="G329" s="40">
        <v>14734</v>
      </c>
      <c r="H329" s="29">
        <v>-0.13176193282262816</v>
      </c>
      <c r="I329" s="40">
        <v>32540</v>
      </c>
      <c r="J329" s="29">
        <v>0.17240136912268067</v>
      </c>
      <c r="K329" s="26">
        <v>371021</v>
      </c>
      <c r="L329" s="29">
        <v>-5.6519185143179773E-2</v>
      </c>
      <c r="M329" s="26">
        <v>145138</v>
      </c>
      <c r="N329" s="29">
        <v>-0.16370110862700804</v>
      </c>
      <c r="O329" s="26">
        <v>516159</v>
      </c>
      <c r="P329" s="29">
        <v>-8.9337414761951006E-2</v>
      </c>
      <c r="Q329" s="40">
        <v>560391</v>
      </c>
      <c r="R329" s="29">
        <v>3.4681974199004095E-2</v>
      </c>
      <c r="S329" s="40">
        <v>513798</v>
      </c>
      <c r="T329" s="29">
        <v>-0.21789085440200684</v>
      </c>
      <c r="U329" s="40">
        <v>1074189</v>
      </c>
      <c r="V329" s="29">
        <v>-0.10375655168846254</v>
      </c>
      <c r="W329" s="26">
        <v>971987</v>
      </c>
      <c r="X329" s="29">
        <v>1.2113583385437998E-3</v>
      </c>
      <c r="Y329" s="26">
        <v>673670</v>
      </c>
      <c r="Z329" s="29">
        <v>-0.20506881175092073</v>
      </c>
      <c r="AA329" s="26">
        <v>1645657</v>
      </c>
      <c r="AB329" s="29">
        <v>-9.4931550244518381E-2</v>
      </c>
    </row>
    <row r="330" spans="2:28" collapsed="1" x14ac:dyDescent="0.25">
      <c r="B330" s="30" t="s">
        <v>178</v>
      </c>
      <c r="C330" s="31">
        <v>192237</v>
      </c>
      <c r="D330" s="32">
        <v>-5.7841883169394093E-2</v>
      </c>
      <c r="E330" s="31">
        <v>101550</v>
      </c>
      <c r="F330" s="32">
        <v>-0.1665367158838158</v>
      </c>
      <c r="G330" s="31">
        <v>160726</v>
      </c>
      <c r="H330" s="32">
        <v>-0.14198470022367782</v>
      </c>
      <c r="I330" s="31">
        <v>262276</v>
      </c>
      <c r="J330" s="32">
        <v>-0.15166060731521136</v>
      </c>
      <c r="K330" s="31">
        <v>2776801</v>
      </c>
      <c r="L330" s="32">
        <v>-9.4334274940941598E-2</v>
      </c>
      <c r="M330" s="31">
        <v>1575021</v>
      </c>
      <c r="N330" s="32">
        <v>-0.155728719689055</v>
      </c>
      <c r="O330" s="31">
        <v>4351822</v>
      </c>
      <c r="P330" s="32">
        <v>-0.1175588635834578</v>
      </c>
      <c r="Q330" s="31">
        <v>4470883</v>
      </c>
      <c r="R330" s="32">
        <v>-5.1487480940679231E-2</v>
      </c>
      <c r="S330" s="31">
        <v>5299281</v>
      </c>
      <c r="T330" s="32">
        <v>-7.0431881566075161E-2</v>
      </c>
      <c r="U330" s="31">
        <v>9770164</v>
      </c>
      <c r="V330" s="32">
        <v>-6.1857594485774103E-2</v>
      </c>
      <c r="W330" s="31">
        <v>7541471</v>
      </c>
      <c r="X330" s="32">
        <v>-6.9584353115901942E-2</v>
      </c>
      <c r="Y330" s="31">
        <v>7035028</v>
      </c>
      <c r="Z330" s="32">
        <v>-9.2683056429730404E-2</v>
      </c>
      <c r="AA330" s="31">
        <v>14576499</v>
      </c>
      <c r="AB330" s="32">
        <v>-8.0877489817075321E-2</v>
      </c>
    </row>
    <row r="331" spans="2:28" hidden="1" outlineLevel="1" x14ac:dyDescent="0.25">
      <c r="B331" s="43" t="s">
        <v>58</v>
      </c>
      <c r="C331" s="26">
        <v>24189</v>
      </c>
      <c r="D331" s="29">
        <v>-9.0091784532049357E-2</v>
      </c>
      <c r="E331" s="40">
        <v>13590</v>
      </c>
      <c r="F331" s="29">
        <v>-0.14549798792756541</v>
      </c>
      <c r="G331" s="40">
        <v>17428</v>
      </c>
      <c r="H331" s="29">
        <v>-0.36214910514950771</v>
      </c>
      <c r="I331" s="40">
        <v>31018</v>
      </c>
      <c r="J331" s="29">
        <v>-0.28243921623059665</v>
      </c>
      <c r="K331" s="26">
        <v>356047</v>
      </c>
      <c r="L331" s="29">
        <v>-9.0271017458869562E-2</v>
      </c>
      <c r="M331" s="26">
        <v>195792</v>
      </c>
      <c r="N331" s="29">
        <v>-2.7927136239741412E-2</v>
      </c>
      <c r="O331" s="26">
        <v>551839</v>
      </c>
      <c r="P331" s="29">
        <v>-6.9088081188406036E-2</v>
      </c>
      <c r="Q331" s="40">
        <v>640542</v>
      </c>
      <c r="R331" s="29">
        <v>0.13135784065238232</v>
      </c>
      <c r="S331" s="40">
        <v>749420</v>
      </c>
      <c r="T331" s="29">
        <v>9.4926130253868868E-2</v>
      </c>
      <c r="U331" s="40">
        <v>1389962</v>
      </c>
      <c r="V331" s="29">
        <v>0.11141922519968106</v>
      </c>
      <c r="W331" s="26">
        <v>1034368</v>
      </c>
      <c r="X331" s="29">
        <v>3.4330764092492583E-2</v>
      </c>
      <c r="Y331" s="26">
        <v>962640</v>
      </c>
      <c r="Z331" s="29">
        <v>5.4153142616854444E-2</v>
      </c>
      <c r="AA331" s="26">
        <v>1997008</v>
      </c>
      <c r="AB331" s="29">
        <v>4.3792049441152781E-2</v>
      </c>
    </row>
    <row r="332" spans="2:28" hidden="1" outlineLevel="1" x14ac:dyDescent="0.25">
      <c r="B332" s="43" t="s">
        <v>59</v>
      </c>
      <c r="C332" s="26">
        <v>30110</v>
      </c>
      <c r="D332" s="29">
        <v>-0.140647297220161</v>
      </c>
      <c r="E332" s="40">
        <v>17597</v>
      </c>
      <c r="F332" s="29">
        <v>0.36220777210094446</v>
      </c>
      <c r="G332" s="40">
        <v>23199</v>
      </c>
      <c r="H332" s="29">
        <v>-0.25988195884511089</v>
      </c>
      <c r="I332" s="40">
        <v>40796</v>
      </c>
      <c r="J332" s="29">
        <v>-7.8327271084201233E-2</v>
      </c>
      <c r="K332" s="26">
        <v>407733</v>
      </c>
      <c r="L332" s="29">
        <v>-9.8585975601667819E-2</v>
      </c>
      <c r="M332" s="26">
        <v>243022</v>
      </c>
      <c r="N332" s="29">
        <v>-0.1148287366872095</v>
      </c>
      <c r="O332" s="26">
        <v>650755</v>
      </c>
      <c r="P332" s="29">
        <v>-0.10472103830925306</v>
      </c>
      <c r="Q332" s="40">
        <v>720053</v>
      </c>
      <c r="R332" s="29">
        <v>2.6032226440044326E-2</v>
      </c>
      <c r="S332" s="40">
        <v>875041</v>
      </c>
      <c r="T332" s="29">
        <v>-4.3359476638293093E-2</v>
      </c>
      <c r="U332" s="40">
        <v>1595094</v>
      </c>
      <c r="V332" s="29">
        <v>-1.3233643842260334E-2</v>
      </c>
      <c r="W332" s="26">
        <v>1175493</v>
      </c>
      <c r="X332" s="29">
        <v>-2.2106107318566548E-2</v>
      </c>
      <c r="Y332" s="26">
        <v>1141262</v>
      </c>
      <c r="Z332" s="29">
        <v>-6.4995350628177295E-2</v>
      </c>
      <c r="AA332" s="26">
        <v>2316755</v>
      </c>
      <c r="AB332" s="29">
        <v>-4.3714741765356391E-2</v>
      </c>
    </row>
    <row r="333" spans="2:28" hidden="1" outlineLevel="1" x14ac:dyDescent="0.25">
      <c r="B333" s="43" t="s">
        <v>60</v>
      </c>
      <c r="C333" s="26">
        <v>23741</v>
      </c>
      <c r="D333" s="29">
        <v>-0.23138435638435639</v>
      </c>
      <c r="E333" s="40">
        <v>12935</v>
      </c>
      <c r="F333" s="29">
        <v>-0.38413559967623678</v>
      </c>
      <c r="G333" s="40">
        <v>24709</v>
      </c>
      <c r="H333" s="29">
        <v>-0.16413517810628864</v>
      </c>
      <c r="I333" s="40">
        <v>37644</v>
      </c>
      <c r="J333" s="29">
        <v>-0.25551775967091206</v>
      </c>
      <c r="K333" s="26">
        <v>386811</v>
      </c>
      <c r="L333" s="29">
        <v>-0.13392443324937031</v>
      </c>
      <c r="M333" s="26">
        <v>226238</v>
      </c>
      <c r="N333" s="29">
        <v>-0.14693805216302736</v>
      </c>
      <c r="O333" s="26">
        <v>613049</v>
      </c>
      <c r="P333" s="29">
        <v>-0.13877291270974046</v>
      </c>
      <c r="Q333" s="40">
        <v>659282</v>
      </c>
      <c r="R333" s="29">
        <v>-9.9626894208392991E-2</v>
      </c>
      <c r="S333" s="40">
        <v>776770</v>
      </c>
      <c r="T333" s="29">
        <v>-6.4773667208865238E-2</v>
      </c>
      <c r="U333" s="40">
        <v>1436052</v>
      </c>
      <c r="V333" s="29">
        <v>-8.1103736176262986E-2</v>
      </c>
      <c r="W333" s="26">
        <v>1082769</v>
      </c>
      <c r="X333" s="29">
        <v>-0.12023501155394933</v>
      </c>
      <c r="Y333" s="26">
        <v>1027717</v>
      </c>
      <c r="Z333" s="29">
        <v>-8.6747347683405085E-2</v>
      </c>
      <c r="AA333" s="26">
        <v>2110486</v>
      </c>
      <c r="AB333" s="29">
        <v>-0.10424029693326009</v>
      </c>
    </row>
    <row r="334" spans="2:28" hidden="1" outlineLevel="1" x14ac:dyDescent="0.25">
      <c r="B334" s="43" t="s">
        <v>61</v>
      </c>
      <c r="C334" s="26">
        <v>22968</v>
      </c>
      <c r="D334" s="29">
        <v>-0.29300951149690646</v>
      </c>
      <c r="E334" s="40">
        <v>12993</v>
      </c>
      <c r="F334" s="29">
        <v>-0.36380551339176415</v>
      </c>
      <c r="G334" s="40">
        <v>23080</v>
      </c>
      <c r="H334" s="29">
        <v>-0.14692293476252083</v>
      </c>
      <c r="I334" s="40">
        <v>36073</v>
      </c>
      <c r="J334" s="29">
        <v>-0.24021652133619786</v>
      </c>
      <c r="K334" s="26">
        <v>378599</v>
      </c>
      <c r="L334" s="29">
        <v>-0.16084695723100928</v>
      </c>
      <c r="M334" s="26">
        <v>230626</v>
      </c>
      <c r="N334" s="29">
        <v>-0.19489342093320394</v>
      </c>
      <c r="O334" s="26">
        <v>609225</v>
      </c>
      <c r="P334" s="29">
        <v>-0.17406883200338386</v>
      </c>
      <c r="Q334" s="40">
        <v>714350</v>
      </c>
      <c r="R334" s="29">
        <v>-8.2043598270872597E-2</v>
      </c>
      <c r="S334" s="40">
        <v>850201</v>
      </c>
      <c r="T334" s="29">
        <v>-0.10078646718011963</v>
      </c>
      <c r="U334" s="40">
        <v>1564551</v>
      </c>
      <c r="V334" s="29">
        <v>-9.2324605932621262E-2</v>
      </c>
      <c r="W334" s="26">
        <v>1128910</v>
      </c>
      <c r="X334" s="29">
        <v>-0.1196031425420776</v>
      </c>
      <c r="Y334" s="26">
        <v>1103907</v>
      </c>
      <c r="Z334" s="29">
        <v>-0.12318953965955604</v>
      </c>
      <c r="AA334" s="26">
        <v>2232817</v>
      </c>
      <c r="AB334" s="29">
        <v>-0.12137992041009305</v>
      </c>
    </row>
    <row r="335" spans="2:28" collapsed="1" x14ac:dyDescent="0.25">
      <c r="B335" s="145">
        <v>1990</v>
      </c>
      <c r="C335" s="40">
        <v>296775</v>
      </c>
      <c r="D335" s="41">
        <v>-0.15298620347167913</v>
      </c>
      <c r="E335" s="40">
        <v>163343</v>
      </c>
      <c r="F335" s="41">
        <v>-5.8639449509561015E-2</v>
      </c>
      <c r="G335" s="40">
        <v>225085</v>
      </c>
      <c r="H335" s="41">
        <v>-0.27259124724496986</v>
      </c>
      <c r="I335" s="40">
        <v>388428</v>
      </c>
      <c r="J335" s="41">
        <v>-0.19572131391939573</v>
      </c>
      <c r="K335" s="40">
        <v>4805586</v>
      </c>
      <c r="L335" s="41">
        <v>-4.3866549994807102E-2</v>
      </c>
      <c r="M335" s="40">
        <v>2575413</v>
      </c>
      <c r="N335" s="41">
        <v>-8.7908670915327281E-2</v>
      </c>
      <c r="O335" s="40">
        <v>7380999</v>
      </c>
      <c r="P335" s="41">
        <v>-5.9709056285866868E-2</v>
      </c>
      <c r="Q335" s="40">
        <v>8457044</v>
      </c>
      <c r="R335" s="41">
        <v>7.8240975723321116E-2</v>
      </c>
      <c r="S335" s="40">
        <v>9924302</v>
      </c>
      <c r="T335" s="41">
        <v>6.5760153744633953E-3</v>
      </c>
      <c r="U335" s="40">
        <v>18381346</v>
      </c>
      <c r="V335" s="41">
        <v>3.8327698549108336E-2</v>
      </c>
      <c r="W335" s="40">
        <v>13722748</v>
      </c>
      <c r="X335" s="41">
        <v>2.4595752109128455E-2</v>
      </c>
      <c r="Y335" s="40">
        <v>12724800</v>
      </c>
      <c r="Z335" s="41">
        <v>-2.0606833077609576E-2</v>
      </c>
      <c r="AA335" s="40">
        <v>26447548</v>
      </c>
      <c r="AB335" s="41">
        <v>2.3377669194384332E-3</v>
      </c>
    </row>
    <row r="336" spans="2:28" hidden="1" outlineLevel="1" x14ac:dyDescent="0.25">
      <c r="B336" s="43" t="s">
        <v>49</v>
      </c>
      <c r="C336" s="26">
        <v>29773</v>
      </c>
      <c r="D336" s="29">
        <v>3.9850516904163191E-2</v>
      </c>
      <c r="E336" s="40">
        <v>15477</v>
      </c>
      <c r="F336" s="29">
        <v>-0.17920025456088251</v>
      </c>
      <c r="G336" s="40">
        <v>26056</v>
      </c>
      <c r="H336" s="29">
        <v>0.24485213319956056</v>
      </c>
      <c r="I336" s="40">
        <v>41533</v>
      </c>
      <c r="J336" s="29">
        <v>4.3883680599190678E-2</v>
      </c>
      <c r="K336" s="26">
        <v>396411</v>
      </c>
      <c r="L336" s="29">
        <v>-4.5921572308425418E-2</v>
      </c>
      <c r="M336" s="26">
        <v>211231</v>
      </c>
      <c r="N336" s="29">
        <v>-0.25880738838126516</v>
      </c>
      <c r="O336" s="26">
        <v>607642</v>
      </c>
      <c r="P336" s="29">
        <v>-0.13253359486865413</v>
      </c>
      <c r="Q336" s="40">
        <v>559884</v>
      </c>
      <c r="R336" s="29">
        <v>-8.0926421124686621E-2</v>
      </c>
      <c r="S336" s="40">
        <v>759588</v>
      </c>
      <c r="T336" s="29">
        <v>-6.3032880713665418E-2</v>
      </c>
      <c r="U336" s="40">
        <v>1319472</v>
      </c>
      <c r="V336" s="29">
        <v>-7.0709944776673361E-2</v>
      </c>
      <c r="W336" s="26">
        <v>1001545</v>
      </c>
      <c r="X336" s="29">
        <v>-6.5864113818620673E-2</v>
      </c>
      <c r="Y336" s="26">
        <v>996875</v>
      </c>
      <c r="Z336" s="29">
        <v>-0.10722841608551625</v>
      </c>
      <c r="AA336" s="26">
        <v>1998420</v>
      </c>
      <c r="AB336" s="29">
        <v>-8.6966235358779342E-2</v>
      </c>
    </row>
    <row r="337" spans="2:28" hidden="1" outlineLevel="1" x14ac:dyDescent="0.25">
      <c r="B337" s="43" t="s">
        <v>50</v>
      </c>
      <c r="C337" s="26">
        <v>31060</v>
      </c>
      <c r="D337" s="29">
        <v>0.26131979695431462</v>
      </c>
      <c r="E337" s="40">
        <v>13562</v>
      </c>
      <c r="F337" s="29">
        <v>-0.15104851330203439</v>
      </c>
      <c r="G337" s="40">
        <v>24577</v>
      </c>
      <c r="H337" s="29">
        <v>-5.2690410114091923E-2</v>
      </c>
      <c r="I337" s="40">
        <v>38139</v>
      </c>
      <c r="J337" s="29">
        <v>-9.0173906820296246E-2</v>
      </c>
      <c r="K337" s="26">
        <v>414433</v>
      </c>
      <c r="L337" s="29">
        <v>-5.5974178029457478E-2</v>
      </c>
      <c r="M337" s="26">
        <v>218648</v>
      </c>
      <c r="N337" s="29">
        <v>-0.21231487519048353</v>
      </c>
      <c r="O337" s="26">
        <v>633081</v>
      </c>
      <c r="P337" s="29">
        <v>-0.11653541988503868</v>
      </c>
      <c r="Q337" s="40">
        <v>550418</v>
      </c>
      <c r="R337" s="29">
        <v>-0.14206175893409645</v>
      </c>
      <c r="S337" s="40">
        <v>631267</v>
      </c>
      <c r="T337" s="29">
        <v>-0.18905728923122778</v>
      </c>
      <c r="U337" s="40">
        <v>1181685</v>
      </c>
      <c r="V337" s="29">
        <v>-0.16782453459343172</v>
      </c>
      <c r="W337" s="26">
        <v>1009473</v>
      </c>
      <c r="X337" s="29">
        <v>-9.9621375979449978E-2</v>
      </c>
      <c r="Y337" s="26">
        <v>874492</v>
      </c>
      <c r="Z337" s="29">
        <v>-0.1917542466794151</v>
      </c>
      <c r="AA337" s="26">
        <v>1883965</v>
      </c>
      <c r="AB337" s="29">
        <v>-0.14486811478951744</v>
      </c>
    </row>
    <row r="338" spans="2:28" hidden="1" outlineLevel="1" x14ac:dyDescent="0.25">
      <c r="B338" s="43" t="s">
        <v>51</v>
      </c>
      <c r="C338" s="26">
        <v>30396</v>
      </c>
      <c r="D338" s="29">
        <v>0.17882489819662584</v>
      </c>
      <c r="E338" s="40">
        <v>15396</v>
      </c>
      <c r="F338" s="29">
        <v>-8.1493855148550343E-2</v>
      </c>
      <c r="G338" s="40">
        <v>21677</v>
      </c>
      <c r="H338" s="29">
        <v>-0.13857097440788424</v>
      </c>
      <c r="I338" s="40">
        <v>37073</v>
      </c>
      <c r="J338" s="29">
        <v>-0.11575156227639172</v>
      </c>
      <c r="K338" s="26">
        <v>436767</v>
      </c>
      <c r="L338" s="29">
        <v>-7.0787592545315303E-2</v>
      </c>
      <c r="M338" s="26">
        <v>249464</v>
      </c>
      <c r="N338" s="29">
        <v>-9.3984935098895162E-2</v>
      </c>
      <c r="O338" s="26">
        <v>686231</v>
      </c>
      <c r="P338" s="29">
        <v>-7.9356625193524932E-2</v>
      </c>
      <c r="Q338" s="40">
        <v>626354</v>
      </c>
      <c r="R338" s="29">
        <v>-8.4877156482303984E-2</v>
      </c>
      <c r="S338" s="40">
        <v>656994</v>
      </c>
      <c r="T338" s="29">
        <v>-0.10790509218398237</v>
      </c>
      <c r="U338" s="40">
        <v>1283348</v>
      </c>
      <c r="V338" s="29">
        <v>-9.6812606006010271E-2</v>
      </c>
      <c r="W338" s="26">
        <v>1108913</v>
      </c>
      <c r="X338" s="29">
        <v>-7.3616895078255862E-2</v>
      </c>
      <c r="Y338" s="26">
        <v>928135</v>
      </c>
      <c r="Z338" s="29">
        <v>-0.1049530940202591</v>
      </c>
      <c r="AA338" s="26">
        <v>2037048</v>
      </c>
      <c r="AB338" s="29">
        <v>-8.8162370417586677E-2</v>
      </c>
    </row>
    <row r="339" spans="2:28" hidden="1" outlineLevel="1" x14ac:dyDescent="0.25">
      <c r="B339" s="43" t="s">
        <v>52</v>
      </c>
      <c r="C339" s="26">
        <v>27337</v>
      </c>
      <c r="D339" s="29">
        <v>0.15746464560928097</v>
      </c>
      <c r="E339" s="40">
        <v>13669</v>
      </c>
      <c r="F339" s="29">
        <v>4.8638281549673978E-2</v>
      </c>
      <c r="G339" s="40">
        <v>26054</v>
      </c>
      <c r="H339" s="29">
        <v>0.43256171990982573</v>
      </c>
      <c r="I339" s="40">
        <v>39723</v>
      </c>
      <c r="J339" s="29">
        <v>0.27227595925949655</v>
      </c>
      <c r="K339" s="26">
        <v>447466</v>
      </c>
      <c r="L339" s="29">
        <v>-6.789373806136334E-2</v>
      </c>
      <c r="M339" s="26">
        <v>236271</v>
      </c>
      <c r="N339" s="29">
        <v>-8.2106562228462243E-3</v>
      </c>
      <c r="O339" s="26">
        <v>683737</v>
      </c>
      <c r="P339" s="29">
        <v>-4.8099225099751397E-2</v>
      </c>
      <c r="Q339" s="40">
        <v>662030</v>
      </c>
      <c r="R339" s="29">
        <v>-3.8149728020828499E-2</v>
      </c>
      <c r="S339" s="40">
        <v>870811</v>
      </c>
      <c r="T339" s="29">
        <v>9.5082878416903327E-2</v>
      </c>
      <c r="U339" s="40">
        <v>1532841</v>
      </c>
      <c r="V339" s="29">
        <v>3.3267520015315188E-2</v>
      </c>
      <c r="W339" s="26">
        <v>1150502</v>
      </c>
      <c r="X339" s="29">
        <v>-4.522655601659753E-2</v>
      </c>
      <c r="Y339" s="26">
        <v>1133136</v>
      </c>
      <c r="Z339" s="29">
        <v>7.7519814761105588E-2</v>
      </c>
      <c r="AA339" s="26">
        <v>2283638</v>
      </c>
      <c r="AB339" s="29">
        <v>1.1975015676134459E-2</v>
      </c>
    </row>
    <row r="340" spans="2:28" hidden="1" outlineLevel="1" x14ac:dyDescent="0.25">
      <c r="B340" s="43" t="s">
        <v>53</v>
      </c>
      <c r="C340" s="26">
        <v>19767</v>
      </c>
      <c r="D340" s="29">
        <v>-8.3673280178008569E-2</v>
      </c>
      <c r="E340" s="40">
        <v>15229</v>
      </c>
      <c r="F340" s="29">
        <v>0.34259014370096086</v>
      </c>
      <c r="G340" s="40">
        <v>39395</v>
      </c>
      <c r="H340" s="29">
        <v>0.10978083272297035</v>
      </c>
      <c r="I340" s="40">
        <v>54624</v>
      </c>
      <c r="J340" s="29">
        <v>0.16615785316282738</v>
      </c>
      <c r="K340" s="26">
        <v>491379</v>
      </c>
      <c r="L340" s="29">
        <v>-7.7343823347165608E-2</v>
      </c>
      <c r="M340" s="26">
        <v>296681</v>
      </c>
      <c r="N340" s="29">
        <v>3.534424696304006E-2</v>
      </c>
      <c r="O340" s="26">
        <v>788060</v>
      </c>
      <c r="P340" s="29">
        <v>-3.792226564264467E-2</v>
      </c>
      <c r="Q340" s="40">
        <v>833193</v>
      </c>
      <c r="R340" s="29">
        <v>3.1766847462664449E-2</v>
      </c>
      <c r="S340" s="40">
        <v>1094000</v>
      </c>
      <c r="T340" s="29">
        <v>9.5859673866551587E-2</v>
      </c>
      <c r="U340" s="40">
        <v>1927193</v>
      </c>
      <c r="V340" s="29">
        <v>6.7198532762814844E-2</v>
      </c>
      <c r="W340" s="26">
        <v>1359568</v>
      </c>
      <c r="X340" s="29">
        <v>-9.8009868720525528E-3</v>
      </c>
      <c r="Y340" s="26">
        <v>1430076</v>
      </c>
      <c r="Z340" s="29">
        <v>8.310044124530247E-2</v>
      </c>
      <c r="AA340" s="26">
        <v>2789644</v>
      </c>
      <c r="AB340" s="29">
        <v>3.5741349435040481E-2</v>
      </c>
    </row>
    <row r="341" spans="2:28" hidden="1" outlineLevel="1" x14ac:dyDescent="0.25">
      <c r="B341" s="43" t="s">
        <v>54</v>
      </c>
      <c r="C341" s="26">
        <v>33094</v>
      </c>
      <c r="D341" s="29">
        <v>0.71595976355905844</v>
      </c>
      <c r="E341" s="40">
        <v>10874</v>
      </c>
      <c r="F341" s="29">
        <v>0.12882798712758237</v>
      </c>
      <c r="G341" s="40">
        <v>28751</v>
      </c>
      <c r="H341" s="29">
        <v>0.65855206230170182</v>
      </c>
      <c r="I341" s="40">
        <v>39625</v>
      </c>
      <c r="J341" s="29">
        <v>0.46933402551171755</v>
      </c>
      <c r="K341" s="26">
        <v>374241</v>
      </c>
      <c r="L341" s="29">
        <v>-0.14451378411740501</v>
      </c>
      <c r="M341" s="26">
        <v>250538</v>
      </c>
      <c r="N341" s="29">
        <v>3.4152825017336408E-2</v>
      </c>
      <c r="O341" s="26">
        <v>624779</v>
      </c>
      <c r="P341" s="29">
        <v>-8.0834279795917174E-2</v>
      </c>
      <c r="Q341" s="40">
        <v>744373</v>
      </c>
      <c r="R341" s="29">
        <v>9.908839093765498E-2</v>
      </c>
      <c r="S341" s="40">
        <v>1111555</v>
      </c>
      <c r="T341" s="29">
        <v>0.24504080485133062</v>
      </c>
      <c r="U341" s="40">
        <v>1855928</v>
      </c>
      <c r="V341" s="29">
        <v>0.18208209929620067</v>
      </c>
      <c r="W341" s="26">
        <v>1162582</v>
      </c>
      <c r="X341" s="29">
        <v>1.6560237766505725E-2</v>
      </c>
      <c r="Y341" s="26">
        <v>1390844</v>
      </c>
      <c r="Z341" s="29">
        <v>0.20692650459698791</v>
      </c>
      <c r="AA341" s="26">
        <v>2553426</v>
      </c>
      <c r="AB341" s="29">
        <v>0.11210577571353664</v>
      </c>
    </row>
    <row r="342" spans="2:28" hidden="1" outlineLevel="1" x14ac:dyDescent="0.25">
      <c r="B342" s="43" t="s">
        <v>55</v>
      </c>
      <c r="C342" s="26">
        <v>28782</v>
      </c>
      <c r="D342" s="29">
        <v>0.88697305448108565</v>
      </c>
      <c r="E342" s="40">
        <v>8278</v>
      </c>
      <c r="F342" s="29">
        <v>3.6953526243266976E-2</v>
      </c>
      <c r="G342" s="40">
        <v>10670</v>
      </c>
      <c r="H342" s="29">
        <v>1.2721465076660987</v>
      </c>
      <c r="I342" s="40">
        <v>18948</v>
      </c>
      <c r="J342" s="29">
        <v>0.49443962457607071</v>
      </c>
      <c r="K342" s="26">
        <v>330622</v>
      </c>
      <c r="L342" s="29">
        <v>-0.23724911179808983</v>
      </c>
      <c r="M342" s="26">
        <v>159628</v>
      </c>
      <c r="N342" s="29">
        <v>-0.29123838363207699</v>
      </c>
      <c r="O342" s="26">
        <v>490250</v>
      </c>
      <c r="P342" s="29">
        <v>-0.25570951644270901</v>
      </c>
      <c r="Q342" s="40">
        <v>547129</v>
      </c>
      <c r="R342" s="29">
        <v>-2.0992923323849277E-3</v>
      </c>
      <c r="S342" s="40">
        <v>703099</v>
      </c>
      <c r="T342" s="29">
        <v>0.23348970540764347</v>
      </c>
      <c r="U342" s="40">
        <v>1250228</v>
      </c>
      <c r="V342" s="29">
        <v>0.1179839182750777</v>
      </c>
      <c r="W342" s="26">
        <v>914811</v>
      </c>
      <c r="X342" s="29">
        <v>-8.9718560443234452E-2</v>
      </c>
      <c r="Y342" s="26">
        <v>873397</v>
      </c>
      <c r="Z342" s="29">
        <v>9.1848610807263142E-2</v>
      </c>
      <c r="AA342" s="26">
        <v>1788208</v>
      </c>
      <c r="AB342" s="29">
        <v>-9.2487067157700498E-3</v>
      </c>
    </row>
    <row r="343" spans="2:28" hidden="1" outlineLevel="1" x14ac:dyDescent="0.25">
      <c r="B343" s="43" t="s">
        <v>56</v>
      </c>
      <c r="C343" s="26">
        <v>25172</v>
      </c>
      <c r="D343" s="29">
        <v>0.24048886260595315</v>
      </c>
      <c r="E343" s="40">
        <v>10785</v>
      </c>
      <c r="F343" s="29">
        <v>2.2856600910470481E-2</v>
      </c>
      <c r="G343" s="40">
        <v>16970</v>
      </c>
      <c r="H343" s="29">
        <v>0.19523876602338364</v>
      </c>
      <c r="I343" s="40">
        <v>27755</v>
      </c>
      <c r="J343" s="29">
        <v>0.12177673591463911</v>
      </c>
      <c r="K343" s="26">
        <v>393247</v>
      </c>
      <c r="L343" s="29">
        <v>-0.1355042801932792</v>
      </c>
      <c r="M343" s="26">
        <v>173548</v>
      </c>
      <c r="N343" s="29">
        <v>-0.21444478644239651</v>
      </c>
      <c r="O343" s="26">
        <v>566795</v>
      </c>
      <c r="P343" s="29">
        <v>-0.16131013154584872</v>
      </c>
      <c r="Q343" s="40">
        <v>541607</v>
      </c>
      <c r="R343" s="29">
        <v>3.3966190353464487E-2</v>
      </c>
      <c r="S343" s="40">
        <v>656939</v>
      </c>
      <c r="T343" s="29">
        <v>0.21734723375237186</v>
      </c>
      <c r="U343" s="40">
        <v>1198546</v>
      </c>
      <c r="V343" s="29">
        <v>0.12702181458123141</v>
      </c>
      <c r="W343" s="26">
        <v>970811</v>
      </c>
      <c r="X343" s="29">
        <v>-3.8360159162071361E-2</v>
      </c>
      <c r="Y343" s="26">
        <v>847457</v>
      </c>
      <c r="Z343" s="29">
        <v>9.3817520038204982E-2</v>
      </c>
      <c r="AA343" s="26">
        <v>1818268</v>
      </c>
      <c r="AB343" s="29">
        <v>1.9033159652458886E-2</v>
      </c>
    </row>
    <row r="344" spans="2:28" collapsed="1" x14ac:dyDescent="0.25">
      <c r="B344" s="30" t="s">
        <v>179</v>
      </c>
      <c r="C344" s="31">
        <v>204039</v>
      </c>
      <c r="D344" s="32">
        <v>0.19973540306932436</v>
      </c>
      <c r="E344" s="31">
        <v>121841</v>
      </c>
      <c r="F344" s="32">
        <v>4.2534439976041671E-2</v>
      </c>
      <c r="G344" s="31">
        <v>187323</v>
      </c>
      <c r="H344" s="32">
        <v>6.6207147776494057E-2</v>
      </c>
      <c r="I344" s="31">
        <v>309164</v>
      </c>
      <c r="J344" s="32">
        <v>5.6750558003288099E-2</v>
      </c>
      <c r="K344" s="31">
        <v>3066033</v>
      </c>
      <c r="L344" s="32">
        <v>-0.12873943934730614</v>
      </c>
      <c r="M344" s="31">
        <v>1865539</v>
      </c>
      <c r="N344" s="32">
        <v>4.6907548575943592E-2</v>
      </c>
      <c r="O344" s="31">
        <v>4931572</v>
      </c>
      <c r="P344" s="32">
        <v>-6.9695336509194683E-2</v>
      </c>
      <c r="Q344" s="31">
        <v>4713573</v>
      </c>
      <c r="R344" s="32">
        <v>4.8817603575114221E-2</v>
      </c>
      <c r="S344" s="31">
        <v>5700799</v>
      </c>
      <c r="T344" s="32">
        <v>3.994868116504624E-2</v>
      </c>
      <c r="U344" s="31">
        <v>10414372</v>
      </c>
      <c r="V344" s="32">
        <v>4.3944127427604673E-2</v>
      </c>
      <c r="W344" s="31">
        <v>8105486</v>
      </c>
      <c r="X344" s="32">
        <v>-2.2383129021045112E-2</v>
      </c>
      <c r="Y344" s="31">
        <v>7753661</v>
      </c>
      <c r="Z344" s="32">
        <v>4.095827661111251E-2</v>
      </c>
      <c r="AA344" s="31">
        <v>15859147</v>
      </c>
      <c r="AB344" s="32">
        <v>7.5923562702744363E-3</v>
      </c>
    </row>
    <row r="345" spans="2:28" hidden="1" outlineLevel="1" x14ac:dyDescent="0.25">
      <c r="B345" s="43" t="s">
        <v>58</v>
      </c>
      <c r="C345" s="26">
        <v>26584</v>
      </c>
      <c r="D345" s="29">
        <v>0.66503820618814991</v>
      </c>
      <c r="E345" s="40">
        <v>15904</v>
      </c>
      <c r="F345" s="29">
        <v>0.2925877763328999</v>
      </c>
      <c r="G345" s="40">
        <v>27323</v>
      </c>
      <c r="H345" s="29">
        <v>0.54646819107991851</v>
      </c>
      <c r="I345" s="40">
        <v>43227</v>
      </c>
      <c r="J345" s="29">
        <v>0.44224609635659951</v>
      </c>
      <c r="K345" s="26">
        <v>391377</v>
      </c>
      <c r="L345" s="29">
        <v>-6.9707133060615156E-2</v>
      </c>
      <c r="M345" s="26">
        <v>201417</v>
      </c>
      <c r="N345" s="29">
        <v>-8.3714328606717348E-2</v>
      </c>
      <c r="O345" s="26">
        <v>592794</v>
      </c>
      <c r="P345" s="29">
        <v>-7.4514224335776147E-2</v>
      </c>
      <c r="Q345" s="40">
        <v>566171</v>
      </c>
      <c r="R345" s="29">
        <v>3.1162293442805078E-2</v>
      </c>
      <c r="S345" s="40">
        <v>684448</v>
      </c>
      <c r="T345" s="29">
        <v>4.4470827369198496E-2</v>
      </c>
      <c r="U345" s="40">
        <v>1250619</v>
      </c>
      <c r="V345" s="29">
        <v>3.840357631851421E-2</v>
      </c>
      <c r="W345" s="26">
        <v>1000036</v>
      </c>
      <c r="X345" s="29">
        <v>2.005943685285283E-3</v>
      </c>
      <c r="Y345" s="26">
        <v>913188</v>
      </c>
      <c r="Z345" s="29">
        <v>2.2844041115913871E-2</v>
      </c>
      <c r="AA345" s="26">
        <v>1913224</v>
      </c>
      <c r="AB345" s="29">
        <v>1.1845081543684355E-2</v>
      </c>
    </row>
    <row r="346" spans="2:28" hidden="1" outlineLevel="1" x14ac:dyDescent="0.25">
      <c r="B346" s="43" t="s">
        <v>59</v>
      </c>
      <c r="C346" s="26">
        <v>35038</v>
      </c>
      <c r="D346" s="29">
        <v>0.45943018993668772</v>
      </c>
      <c r="E346" s="40">
        <v>12918</v>
      </c>
      <c r="F346" s="29">
        <v>-0.38832331076282023</v>
      </c>
      <c r="G346" s="40">
        <v>31345</v>
      </c>
      <c r="H346" s="29">
        <v>7.1001469231557701E-2</v>
      </c>
      <c r="I346" s="40">
        <v>44263</v>
      </c>
      <c r="J346" s="29">
        <v>-0.12152185130790294</v>
      </c>
      <c r="K346" s="26">
        <v>452326</v>
      </c>
      <c r="L346" s="29">
        <v>-0.11294538936576204</v>
      </c>
      <c r="M346" s="26">
        <v>274548</v>
      </c>
      <c r="N346" s="29">
        <v>-9.2331292400058218E-2</v>
      </c>
      <c r="O346" s="26">
        <v>726874</v>
      </c>
      <c r="P346" s="29">
        <v>-0.10527021953606308</v>
      </c>
      <c r="Q346" s="40">
        <v>701784</v>
      </c>
      <c r="R346" s="29">
        <v>2.1684726353166317E-2</v>
      </c>
      <c r="S346" s="40">
        <v>914702</v>
      </c>
      <c r="T346" s="29">
        <v>1.6657497096302709E-2</v>
      </c>
      <c r="U346" s="40">
        <v>1616486</v>
      </c>
      <c r="V346" s="29">
        <v>1.8833937138693635E-2</v>
      </c>
      <c r="W346" s="26">
        <v>1202066</v>
      </c>
      <c r="X346" s="29">
        <v>-3.2102324195710685E-2</v>
      </c>
      <c r="Y346" s="26">
        <v>1220595</v>
      </c>
      <c r="Z346" s="29">
        <v>-8.8212509074608869E-3</v>
      </c>
      <c r="AA346" s="26">
        <v>2422661</v>
      </c>
      <c r="AB346" s="29">
        <v>-2.0511095487049547E-2</v>
      </c>
    </row>
    <row r="347" spans="2:28" hidden="1" outlineLevel="1" x14ac:dyDescent="0.25">
      <c r="B347" s="43" t="s">
        <v>60</v>
      </c>
      <c r="C347" s="26">
        <v>30888</v>
      </c>
      <c r="D347" s="29">
        <v>0.39910313901345296</v>
      </c>
      <c r="E347" s="40">
        <v>21003</v>
      </c>
      <c r="F347" s="29">
        <v>-0.1486765838433789</v>
      </c>
      <c r="G347" s="40">
        <v>29561</v>
      </c>
      <c r="H347" s="29">
        <v>-0.23658385413976546</v>
      </c>
      <c r="I347" s="40">
        <v>50564</v>
      </c>
      <c r="J347" s="29">
        <v>-0.20237250169577081</v>
      </c>
      <c r="K347" s="26">
        <v>446625</v>
      </c>
      <c r="L347" s="29">
        <v>-0.1256602207457117</v>
      </c>
      <c r="M347" s="26">
        <v>265207</v>
      </c>
      <c r="N347" s="29">
        <v>-5.8457857160608251E-2</v>
      </c>
      <c r="O347" s="26">
        <v>711832</v>
      </c>
      <c r="P347" s="29">
        <v>-0.10177454015018539</v>
      </c>
      <c r="Q347" s="40">
        <v>732232</v>
      </c>
      <c r="R347" s="29">
        <v>1.176704674209228E-2</v>
      </c>
      <c r="S347" s="40">
        <v>830569</v>
      </c>
      <c r="T347" s="29">
        <v>-0.10371251255831315</v>
      </c>
      <c r="U347" s="40">
        <v>1562801</v>
      </c>
      <c r="V347" s="29">
        <v>-5.3073419482511097E-2</v>
      </c>
      <c r="W347" s="26">
        <v>1230748</v>
      </c>
      <c r="X347" s="29">
        <v>-3.9437186933670931E-2</v>
      </c>
      <c r="Y347" s="26">
        <v>1125337</v>
      </c>
      <c r="Z347" s="29">
        <v>-9.7616657257961092E-2</v>
      </c>
      <c r="AA347" s="26">
        <v>2356085</v>
      </c>
      <c r="AB347" s="29">
        <v>-6.8133367611287965E-2</v>
      </c>
    </row>
    <row r="348" spans="2:28" hidden="1" outlineLevel="1" x14ac:dyDescent="0.25">
      <c r="B348" s="43" t="s">
        <v>61</v>
      </c>
      <c r="C348" s="26">
        <v>32487</v>
      </c>
      <c r="D348" s="29">
        <v>0.22403074488527186</v>
      </c>
      <c r="E348" s="40">
        <v>20423</v>
      </c>
      <c r="F348" s="29">
        <v>-8.0790350166531688E-2</v>
      </c>
      <c r="G348" s="40">
        <v>27055</v>
      </c>
      <c r="H348" s="29">
        <v>9.0883432119672536E-2</v>
      </c>
      <c r="I348" s="40">
        <v>47478</v>
      </c>
      <c r="J348" s="29">
        <v>9.7620111018950073E-3</v>
      </c>
      <c r="K348" s="26">
        <v>451168</v>
      </c>
      <c r="L348" s="29">
        <v>-0.1483459334975602</v>
      </c>
      <c r="M348" s="26">
        <v>286454</v>
      </c>
      <c r="N348" s="29">
        <v>-3.5573362063160752E-2</v>
      </c>
      <c r="O348" s="26">
        <v>737622</v>
      </c>
      <c r="P348" s="29">
        <v>-0.10783223972664868</v>
      </c>
      <c r="Q348" s="40">
        <v>778196</v>
      </c>
      <c r="R348" s="29">
        <v>4.9314813591272211E-2</v>
      </c>
      <c r="S348" s="40">
        <v>945494</v>
      </c>
      <c r="T348" s="29">
        <v>3.0904505819659978E-3</v>
      </c>
      <c r="U348" s="40">
        <v>1723690</v>
      </c>
      <c r="V348" s="29">
        <v>2.3444903349000512E-2</v>
      </c>
      <c r="W348" s="26">
        <v>1282274</v>
      </c>
      <c r="X348" s="29">
        <v>-2.8681114157091292E-2</v>
      </c>
      <c r="Y348" s="26">
        <v>1259003</v>
      </c>
      <c r="Z348" s="29">
        <v>-4.2700027364714899E-3</v>
      </c>
      <c r="AA348" s="26">
        <v>2541277</v>
      </c>
      <c r="AB348" s="29">
        <v>-1.6738768499914292E-2</v>
      </c>
    </row>
    <row r="349" spans="2:28" collapsed="1" x14ac:dyDescent="0.25">
      <c r="B349" s="145">
        <v>1989</v>
      </c>
      <c r="C349" s="40">
        <v>350378</v>
      </c>
      <c r="D349" s="41">
        <v>0.30906577497151178</v>
      </c>
      <c r="E349" s="40">
        <v>173518</v>
      </c>
      <c r="F349" s="41">
        <v>-5.92323915789702E-2</v>
      </c>
      <c r="G349" s="40">
        <v>309434</v>
      </c>
      <c r="H349" s="41">
        <v>0.13590860868320287</v>
      </c>
      <c r="I349" s="40">
        <v>482952</v>
      </c>
      <c r="J349" s="41">
        <v>5.7125471157087437E-2</v>
      </c>
      <c r="K349" s="40">
        <v>5026062</v>
      </c>
      <c r="L349" s="41">
        <v>-0.10793102719960357</v>
      </c>
      <c r="M349" s="40">
        <v>2823635</v>
      </c>
      <c r="N349" s="41">
        <v>-0.1042022911782341</v>
      </c>
      <c r="O349" s="40">
        <v>7849697</v>
      </c>
      <c r="P349" s="41">
        <v>-0.1065933339274433</v>
      </c>
      <c r="Q349" s="40">
        <v>7843371</v>
      </c>
      <c r="R349" s="41">
        <v>-4.858744331464937E-3</v>
      </c>
      <c r="S349" s="40">
        <v>9859466</v>
      </c>
      <c r="T349" s="41">
        <v>3.2857868231415788E-2</v>
      </c>
      <c r="U349" s="40">
        <v>17702837</v>
      </c>
      <c r="V349" s="41">
        <v>1.5800336445717322E-2</v>
      </c>
      <c r="W349" s="40">
        <v>13393329</v>
      </c>
      <c r="X349" s="41">
        <v>-4.1136956113817069E-2</v>
      </c>
      <c r="Y349" s="40">
        <v>12992535</v>
      </c>
      <c r="Z349" s="41">
        <v>1.7133743583037653E-3</v>
      </c>
      <c r="AA349" s="40">
        <v>26385864</v>
      </c>
      <c r="AB349" s="41">
        <v>-2.050523792590897E-2</v>
      </c>
    </row>
    <row r="350" spans="2:28" hidden="1" outlineLevel="1" x14ac:dyDescent="0.25">
      <c r="B350" s="43" t="s">
        <v>49</v>
      </c>
      <c r="C350" s="26">
        <v>28632</v>
      </c>
      <c r="D350" s="29">
        <v>3.364171572750152E-3</v>
      </c>
      <c r="E350" s="40">
        <v>18856</v>
      </c>
      <c r="F350" s="29">
        <v>-4.1236589210352337E-2</v>
      </c>
      <c r="G350" s="40">
        <v>20931</v>
      </c>
      <c r="H350" s="29">
        <v>7.2666025024061831E-3</v>
      </c>
      <c r="I350" s="40">
        <v>39787</v>
      </c>
      <c r="J350" s="29">
        <v>-1.6317650258362848E-2</v>
      </c>
      <c r="K350" s="26">
        <v>415491</v>
      </c>
      <c r="L350" s="29">
        <v>-0.19563134143720851</v>
      </c>
      <c r="M350" s="26">
        <v>284988</v>
      </c>
      <c r="N350" s="29">
        <v>0.18200293646777777</v>
      </c>
      <c r="O350" s="26">
        <v>700479</v>
      </c>
      <c r="P350" s="29">
        <v>-7.5457104807107211E-2</v>
      </c>
      <c r="Q350" s="40">
        <v>609183</v>
      </c>
      <c r="R350" s="29">
        <v>-2.2680164281588922E-2</v>
      </c>
      <c r="S350" s="40">
        <v>810688</v>
      </c>
      <c r="T350" s="29">
        <v>2.6365331709423012E-2</v>
      </c>
      <c r="U350" s="40">
        <v>1419871</v>
      </c>
      <c r="V350" s="29">
        <v>4.7325788662897494E-3</v>
      </c>
      <c r="W350" s="26">
        <v>1072162</v>
      </c>
      <c r="X350" s="29">
        <v>-9.5239501680558059E-2</v>
      </c>
      <c r="Y350" s="26">
        <v>1116607</v>
      </c>
      <c r="Z350" s="29">
        <v>5.860397120948968E-2</v>
      </c>
      <c r="AA350" s="26">
        <v>2188769</v>
      </c>
      <c r="AB350" s="29">
        <v>-2.2790275089683787E-2</v>
      </c>
    </row>
    <row r="351" spans="2:28" hidden="1" outlineLevel="1" x14ac:dyDescent="0.25">
      <c r="B351" s="43" t="s">
        <v>50</v>
      </c>
      <c r="C351" s="26">
        <v>24625</v>
      </c>
      <c r="D351" s="29">
        <v>-2.2739899992062829E-2</v>
      </c>
      <c r="E351" s="40">
        <v>15975</v>
      </c>
      <c r="F351" s="29">
        <v>0.75645959318306755</v>
      </c>
      <c r="G351" s="40">
        <v>25944</v>
      </c>
      <c r="H351" s="29">
        <v>1.677378899514026E-2</v>
      </c>
      <c r="I351" s="40">
        <v>41919</v>
      </c>
      <c r="J351" s="29">
        <v>0.21114674525439892</v>
      </c>
      <c r="K351" s="26">
        <v>439006</v>
      </c>
      <c r="L351" s="29">
        <v>-0.12849811905069131</v>
      </c>
      <c r="M351" s="26">
        <v>277583</v>
      </c>
      <c r="N351" s="29">
        <v>0.26206216127741611</v>
      </c>
      <c r="O351" s="26">
        <v>716589</v>
      </c>
      <c r="P351" s="29">
        <v>-9.7971614486533909E-3</v>
      </c>
      <c r="Q351" s="40">
        <v>641559</v>
      </c>
      <c r="R351" s="29">
        <v>7.9415099990241655E-2</v>
      </c>
      <c r="S351" s="40">
        <v>778436</v>
      </c>
      <c r="T351" s="29">
        <v>0.21874182937464082</v>
      </c>
      <c r="U351" s="40">
        <v>1419995</v>
      </c>
      <c r="V351" s="29">
        <v>0.15158477275178628</v>
      </c>
      <c r="W351" s="26">
        <v>1121165</v>
      </c>
      <c r="X351" s="29">
        <v>-7.2413783943408028E-3</v>
      </c>
      <c r="Y351" s="26">
        <v>1081963</v>
      </c>
      <c r="Z351" s="29">
        <v>0.21949248442332481</v>
      </c>
      <c r="AA351" s="26">
        <v>2203128</v>
      </c>
      <c r="AB351" s="29">
        <v>9.2514158964219995E-2</v>
      </c>
    </row>
    <row r="352" spans="2:28" hidden="1" outlineLevel="1" x14ac:dyDescent="0.25">
      <c r="B352" s="43" t="s">
        <v>51</v>
      </c>
      <c r="C352" s="26">
        <v>25785</v>
      </c>
      <c r="D352" s="29">
        <v>-7.0609861591695466E-2</v>
      </c>
      <c r="E352" s="40">
        <v>16762</v>
      </c>
      <c r="F352" s="29">
        <v>1.1500769625448948</v>
      </c>
      <c r="G352" s="40">
        <v>25164</v>
      </c>
      <c r="H352" s="29">
        <v>0.32882716375349852</v>
      </c>
      <c r="I352" s="40">
        <v>41926</v>
      </c>
      <c r="J352" s="29">
        <v>0.56832379456102955</v>
      </c>
      <c r="K352" s="26">
        <v>470040</v>
      </c>
      <c r="L352" s="29">
        <v>-0.10911130991190432</v>
      </c>
      <c r="M352" s="26">
        <v>275342</v>
      </c>
      <c r="N352" s="29">
        <v>0.25204398082886947</v>
      </c>
      <c r="O352" s="26">
        <v>745382</v>
      </c>
      <c r="P352" s="29">
        <v>-2.8627919980950267E-3</v>
      </c>
      <c r="Q352" s="40">
        <v>684448</v>
      </c>
      <c r="R352" s="29">
        <v>0.18990770343404417</v>
      </c>
      <c r="S352" s="40">
        <v>736462</v>
      </c>
      <c r="T352" s="29">
        <v>0.17094817511865101</v>
      </c>
      <c r="U352" s="40">
        <v>1420910</v>
      </c>
      <c r="V352" s="29">
        <v>0.18000491630652515</v>
      </c>
      <c r="W352" s="26">
        <v>1197035</v>
      </c>
      <c r="X352" s="29">
        <v>5.4362838187782092E-2</v>
      </c>
      <c r="Y352" s="26">
        <v>1036968</v>
      </c>
      <c r="Z352" s="29">
        <v>0.19076890217365094</v>
      </c>
      <c r="AA352" s="26">
        <v>2234003</v>
      </c>
      <c r="AB352" s="29">
        <v>0.11357447455455838</v>
      </c>
    </row>
    <row r="353" spans="2:28" hidden="1" outlineLevel="1" x14ac:dyDescent="0.25">
      <c r="B353" s="43" t="s">
        <v>52</v>
      </c>
      <c r="C353" s="26">
        <v>23618</v>
      </c>
      <c r="D353" s="29">
        <v>0.20187267823520427</v>
      </c>
      <c r="E353" s="40">
        <v>13035</v>
      </c>
      <c r="F353" s="29">
        <v>0.89599999999999991</v>
      </c>
      <c r="G353" s="40">
        <v>18187</v>
      </c>
      <c r="H353" s="29">
        <v>-0.14357694481069883</v>
      </c>
      <c r="I353" s="40">
        <v>31222</v>
      </c>
      <c r="J353" s="29">
        <v>0.11066842161431478</v>
      </c>
      <c r="K353" s="26">
        <v>480059</v>
      </c>
      <c r="L353" s="29">
        <v>-9.4651936452377017E-2</v>
      </c>
      <c r="M353" s="26">
        <v>238227</v>
      </c>
      <c r="N353" s="29">
        <v>0.17530945814606325</v>
      </c>
      <c r="O353" s="26">
        <v>718286</v>
      </c>
      <c r="P353" s="29">
        <v>-1.9994788120735518E-2</v>
      </c>
      <c r="Q353" s="40">
        <v>688288</v>
      </c>
      <c r="R353" s="29">
        <v>0.22348390583115885</v>
      </c>
      <c r="S353" s="40">
        <v>795201</v>
      </c>
      <c r="T353" s="29">
        <v>0.38131509647653927</v>
      </c>
      <c r="U353" s="40">
        <v>1483489</v>
      </c>
      <c r="V353" s="29">
        <v>0.30330912068371751</v>
      </c>
      <c r="W353" s="26">
        <v>1205000</v>
      </c>
      <c r="X353" s="29">
        <v>7.6529162772996262E-2</v>
      </c>
      <c r="Y353" s="26">
        <v>1051615</v>
      </c>
      <c r="Z353" s="29">
        <v>0.31515495621006662</v>
      </c>
      <c r="AA353" s="26">
        <v>2256615</v>
      </c>
      <c r="AB353" s="29">
        <v>0.17596280467818093</v>
      </c>
    </row>
    <row r="354" spans="2:28" hidden="1" outlineLevel="1" x14ac:dyDescent="0.25">
      <c r="B354" s="43" t="s">
        <v>53</v>
      </c>
      <c r="C354" s="26">
        <v>21572</v>
      </c>
      <c r="D354" s="29">
        <v>-2.4685776290803818E-2</v>
      </c>
      <c r="E354" s="40">
        <v>11343</v>
      </c>
      <c r="F354" s="29">
        <v>0.48546359350445267</v>
      </c>
      <c r="G354" s="40">
        <v>35498</v>
      </c>
      <c r="H354" s="29">
        <v>0.11653508633976029</v>
      </c>
      <c r="I354" s="40">
        <v>46841</v>
      </c>
      <c r="J354" s="29">
        <v>0.1879834639478557</v>
      </c>
      <c r="K354" s="26">
        <v>532570</v>
      </c>
      <c r="L354" s="29">
        <v>-6.6397169933701039E-2</v>
      </c>
      <c r="M354" s="26">
        <v>286553</v>
      </c>
      <c r="N354" s="29">
        <v>0.1901969172748077</v>
      </c>
      <c r="O354" s="26">
        <v>819123</v>
      </c>
      <c r="P354" s="29">
        <v>9.7582984367738934E-3</v>
      </c>
      <c r="Q354" s="40">
        <v>807540</v>
      </c>
      <c r="R354" s="29">
        <v>0.12524977217433464</v>
      </c>
      <c r="S354" s="40">
        <v>998303</v>
      </c>
      <c r="T354" s="29">
        <v>0.33685300151589015</v>
      </c>
      <c r="U354" s="40">
        <v>1805843</v>
      </c>
      <c r="V354" s="29">
        <v>0.2331539664438238</v>
      </c>
      <c r="W354" s="26">
        <v>1373025</v>
      </c>
      <c r="X354" s="29">
        <v>4.5939763193798555E-2</v>
      </c>
      <c r="Y354" s="26">
        <v>1320354</v>
      </c>
      <c r="Z354" s="29">
        <v>0.28884810799994143</v>
      </c>
      <c r="AA354" s="26">
        <v>2693379</v>
      </c>
      <c r="AB354" s="29">
        <v>0.15241335225084751</v>
      </c>
    </row>
    <row r="355" spans="2:28" hidden="1" outlineLevel="1" x14ac:dyDescent="0.25">
      <c r="B355" s="43" t="s">
        <v>54</v>
      </c>
      <c r="C355" s="26">
        <v>19286</v>
      </c>
      <c r="D355" s="29">
        <v>-0.32370165164638631</v>
      </c>
      <c r="E355" s="40">
        <v>9633</v>
      </c>
      <c r="F355" s="29">
        <v>0.93317278747742316</v>
      </c>
      <c r="G355" s="40">
        <v>17335</v>
      </c>
      <c r="H355" s="29">
        <v>-0.19737938698027591</v>
      </c>
      <c r="I355" s="40">
        <v>26968</v>
      </c>
      <c r="J355" s="29">
        <v>1.4559271660208317E-2</v>
      </c>
      <c r="K355" s="26">
        <v>437460</v>
      </c>
      <c r="L355" s="29">
        <v>-1.9044607839839633E-2</v>
      </c>
      <c r="M355" s="26">
        <v>242264</v>
      </c>
      <c r="N355" s="29">
        <v>0.21430110922314283</v>
      </c>
      <c r="O355" s="26">
        <v>679724</v>
      </c>
      <c r="P355" s="29">
        <v>5.3081358778673371E-2</v>
      </c>
      <c r="Q355" s="40">
        <v>677264</v>
      </c>
      <c r="R355" s="29">
        <v>6.7001083915202431E-2</v>
      </c>
      <c r="S355" s="40">
        <v>892786</v>
      </c>
      <c r="T355" s="29">
        <v>0.16641538521837962</v>
      </c>
      <c r="U355" s="40">
        <v>1570050</v>
      </c>
      <c r="V355" s="29">
        <v>0.12134734520542856</v>
      </c>
      <c r="W355" s="26">
        <v>1143643</v>
      </c>
      <c r="X355" s="29">
        <v>3.1451969299313598E-2</v>
      </c>
      <c r="Y355" s="26">
        <v>1152385</v>
      </c>
      <c r="Z355" s="29">
        <v>0.16175337925027411</v>
      </c>
      <c r="AA355" s="26">
        <v>2296028</v>
      </c>
      <c r="AB355" s="29">
        <v>9.2979217463081465E-2</v>
      </c>
    </row>
    <row r="356" spans="2:28" hidden="1" outlineLevel="1" x14ac:dyDescent="0.25">
      <c r="B356" s="43" t="s">
        <v>55</v>
      </c>
      <c r="C356" s="26">
        <v>15253</v>
      </c>
      <c r="D356" s="29">
        <v>-0.3487746563060371</v>
      </c>
      <c r="E356" s="40">
        <v>7983</v>
      </c>
      <c r="F356" s="29">
        <v>-0.25856784619671214</v>
      </c>
      <c r="G356" s="40">
        <v>4696</v>
      </c>
      <c r="H356" s="29">
        <v>-0.22953240360951599</v>
      </c>
      <c r="I356" s="40">
        <v>12679</v>
      </c>
      <c r="J356" s="29">
        <v>-0.24807258925394382</v>
      </c>
      <c r="K356" s="26">
        <v>433460</v>
      </c>
      <c r="L356" s="29">
        <v>-8.0425143729978554E-2</v>
      </c>
      <c r="M356" s="26">
        <v>225221</v>
      </c>
      <c r="N356" s="29">
        <v>0.34616212209962582</v>
      </c>
      <c r="O356" s="26">
        <v>658681</v>
      </c>
      <c r="P356" s="29">
        <v>3.1322611151820334E-2</v>
      </c>
      <c r="Q356" s="40">
        <v>548280</v>
      </c>
      <c r="R356" s="29">
        <v>0.163597159556361</v>
      </c>
      <c r="S356" s="40">
        <v>570008</v>
      </c>
      <c r="T356" s="29">
        <v>0.12023269068254616</v>
      </c>
      <c r="U356" s="40">
        <v>1118288</v>
      </c>
      <c r="V356" s="29">
        <v>0.14108225920997852</v>
      </c>
      <c r="W356" s="26">
        <v>1004976</v>
      </c>
      <c r="X356" s="29">
        <v>3.2110176541269908E-2</v>
      </c>
      <c r="Y356" s="26">
        <v>799925</v>
      </c>
      <c r="Z356" s="29">
        <v>0.1673067999077742</v>
      </c>
      <c r="AA356" s="26">
        <v>1804901</v>
      </c>
      <c r="AB356" s="29">
        <v>8.7955640319617334E-2</v>
      </c>
    </row>
    <row r="357" spans="2:28" hidden="1" outlineLevel="1" x14ac:dyDescent="0.25">
      <c r="B357" s="43" t="s">
        <v>56</v>
      </c>
      <c r="C357" s="26">
        <v>20292</v>
      </c>
      <c r="D357" s="29">
        <v>-0.35078065011517789</v>
      </c>
      <c r="E357" s="40">
        <v>10544</v>
      </c>
      <c r="F357" s="29">
        <v>-8.812591887918364E-2</v>
      </c>
      <c r="G357" s="40">
        <v>14198</v>
      </c>
      <c r="H357" s="29">
        <v>0.80636132315521625</v>
      </c>
      <c r="I357" s="40">
        <v>24742</v>
      </c>
      <c r="J357" s="29">
        <v>0.27385058950728514</v>
      </c>
      <c r="K357" s="26">
        <v>454886</v>
      </c>
      <c r="L357" s="29">
        <v>-6.1271995988253725E-2</v>
      </c>
      <c r="M357" s="26">
        <v>220924</v>
      </c>
      <c r="N357" s="29">
        <v>0.34745085601712655</v>
      </c>
      <c r="O357" s="26">
        <v>675810</v>
      </c>
      <c r="P357" s="29">
        <v>4.2057933739788611E-2</v>
      </c>
      <c r="Q357" s="40">
        <v>523815</v>
      </c>
      <c r="R357" s="29">
        <v>4.8519144234310696E-2</v>
      </c>
      <c r="S357" s="40">
        <v>539648</v>
      </c>
      <c r="T357" s="29">
        <v>0.32789688798773597</v>
      </c>
      <c r="U357" s="40">
        <v>1063463</v>
      </c>
      <c r="V357" s="29">
        <v>0.17384038526704559</v>
      </c>
      <c r="W357" s="26">
        <v>1009537</v>
      </c>
      <c r="X357" s="29">
        <v>-1.4097065154125343E-2</v>
      </c>
      <c r="Y357" s="26">
        <v>774770</v>
      </c>
      <c r="Z357" s="29">
        <v>0.3330293697630804</v>
      </c>
      <c r="AA357" s="26">
        <v>1784307</v>
      </c>
      <c r="AB357" s="29">
        <v>0.111591707357795</v>
      </c>
    </row>
    <row r="358" spans="2:28" collapsed="1" x14ac:dyDescent="0.25">
      <c r="B358" s="30" t="s">
        <v>180</v>
      </c>
      <c r="C358" s="31">
        <v>170070</v>
      </c>
      <c r="D358" s="32">
        <v>-0.19462991902258842</v>
      </c>
      <c r="E358" s="31">
        <v>116870</v>
      </c>
      <c r="F358" s="32">
        <v>0.2150037946126897</v>
      </c>
      <c r="G358" s="31">
        <v>175691</v>
      </c>
      <c r="H358" s="32">
        <v>0.47784796817038599</v>
      </c>
      <c r="I358" s="31">
        <v>292561</v>
      </c>
      <c r="J358" s="32">
        <v>0.36029329712840341</v>
      </c>
      <c r="K358" s="31">
        <v>3519077</v>
      </c>
      <c r="L358" s="32">
        <v>-2.6880624729522129E-2</v>
      </c>
      <c r="M358" s="31">
        <v>1781952</v>
      </c>
      <c r="N358" s="32">
        <v>0.13434162171934405</v>
      </c>
      <c r="O358" s="31">
        <v>5301029</v>
      </c>
      <c r="P358" s="32">
        <v>2.1944602847240535E-2</v>
      </c>
      <c r="Q358" s="31">
        <v>4494178</v>
      </c>
      <c r="R358" s="32">
        <v>0.19803885554766798</v>
      </c>
      <c r="S358" s="31">
        <v>5481808</v>
      </c>
      <c r="T358" s="32">
        <v>0.43686761325361534</v>
      </c>
      <c r="U358" s="31">
        <v>9975986</v>
      </c>
      <c r="V358" s="32">
        <v>0.31846062897374172</v>
      </c>
      <c r="W358" s="31">
        <v>8291066</v>
      </c>
      <c r="X358" s="32">
        <v>8.4587043271290518E-2</v>
      </c>
      <c r="Y358" s="31">
        <v>7448580</v>
      </c>
      <c r="Z358" s="32">
        <v>0.34563046495608352</v>
      </c>
      <c r="AA358" s="31">
        <v>15739646</v>
      </c>
      <c r="AB358" s="32">
        <v>0.19422241322117406</v>
      </c>
    </row>
    <row r="359" spans="2:28" hidden="1" outlineLevel="1" x14ac:dyDescent="0.25">
      <c r="B359" s="43" t="s">
        <v>58</v>
      </c>
      <c r="C359" s="26">
        <v>15966</v>
      </c>
      <c r="D359" s="29">
        <v>-0.47533764910781773</v>
      </c>
      <c r="E359" s="40">
        <v>12304</v>
      </c>
      <c r="F359" s="29">
        <v>0.41947392708814024</v>
      </c>
      <c r="G359" s="40">
        <v>17668</v>
      </c>
      <c r="H359" s="29">
        <v>0.3014142604596346</v>
      </c>
      <c r="I359" s="40">
        <v>29972</v>
      </c>
      <c r="J359" s="29">
        <v>0.34741952886171545</v>
      </c>
      <c r="K359" s="26">
        <v>420703</v>
      </c>
      <c r="L359" s="29">
        <v>-5.5754313827590551E-2</v>
      </c>
      <c r="M359" s="26">
        <v>219819</v>
      </c>
      <c r="N359" s="29">
        <v>0.15481481481481474</v>
      </c>
      <c r="O359" s="26">
        <v>640522</v>
      </c>
      <c r="P359" s="29">
        <v>7.277942550173444E-3</v>
      </c>
      <c r="Q359" s="40">
        <v>549061</v>
      </c>
      <c r="R359" s="29">
        <v>2.4751819245649953E-2</v>
      </c>
      <c r="S359" s="40">
        <v>655306</v>
      </c>
      <c r="T359" s="29">
        <v>0.22661121104520254</v>
      </c>
      <c r="U359" s="40">
        <v>1204367</v>
      </c>
      <c r="V359" s="29">
        <v>0.12553455945572134</v>
      </c>
      <c r="W359" s="26">
        <v>998034</v>
      </c>
      <c r="X359" s="29">
        <v>-1.8924864787286944E-2</v>
      </c>
      <c r="Y359" s="26">
        <v>892793</v>
      </c>
      <c r="Z359" s="29">
        <v>0.20432389120531802</v>
      </c>
      <c r="AA359" s="26">
        <v>1890827</v>
      </c>
      <c r="AB359" s="29">
        <v>7.5183284061437261E-2</v>
      </c>
    </row>
    <row r="360" spans="2:28" hidden="1" outlineLevel="1" x14ac:dyDescent="0.25">
      <c r="B360" s="43" t="s">
        <v>59</v>
      </c>
      <c r="C360" s="26">
        <v>24008</v>
      </c>
      <c r="D360" s="29">
        <v>-0.33043284248103522</v>
      </c>
      <c r="E360" s="40">
        <v>21119</v>
      </c>
      <c r="F360" s="29">
        <v>1.3020492696751691</v>
      </c>
      <c r="G360" s="40">
        <v>29267</v>
      </c>
      <c r="H360" s="29">
        <v>0.5765460030165912</v>
      </c>
      <c r="I360" s="40">
        <v>50386</v>
      </c>
      <c r="J360" s="29">
        <v>0.81649722402480363</v>
      </c>
      <c r="K360" s="26">
        <v>509919</v>
      </c>
      <c r="L360" s="29">
        <v>-6.5039577110733382E-2</v>
      </c>
      <c r="M360" s="26">
        <v>302476</v>
      </c>
      <c r="N360" s="29">
        <v>0.20400917109830274</v>
      </c>
      <c r="O360" s="26">
        <v>812395</v>
      </c>
      <c r="P360" s="29">
        <v>1.980881605292395E-2</v>
      </c>
      <c r="Q360" s="40">
        <v>686889</v>
      </c>
      <c r="R360" s="29">
        <v>0.20549140049140058</v>
      </c>
      <c r="S360" s="40">
        <v>899715</v>
      </c>
      <c r="T360" s="29">
        <v>0.49604669144239644</v>
      </c>
      <c r="U360" s="40">
        <v>1586604</v>
      </c>
      <c r="V360" s="29">
        <v>0.35468816038319839</v>
      </c>
      <c r="W360" s="26">
        <v>1241935</v>
      </c>
      <c r="X360" s="29">
        <v>7.3499679748431745E-2</v>
      </c>
      <c r="Y360" s="26">
        <v>1231458</v>
      </c>
      <c r="Z360" s="29">
        <v>0.40818363844066496</v>
      </c>
      <c r="AA360" s="26">
        <v>2473393</v>
      </c>
      <c r="AB360" s="29">
        <v>0.21757808884889474</v>
      </c>
    </row>
    <row r="361" spans="2:28" hidden="1" outlineLevel="1" x14ac:dyDescent="0.25">
      <c r="B361" s="43" t="s">
        <v>60</v>
      </c>
      <c r="C361" s="26">
        <v>22077</v>
      </c>
      <c r="D361" s="29">
        <v>-0.24943904263275996</v>
      </c>
      <c r="E361" s="40">
        <v>24671</v>
      </c>
      <c r="F361" s="29">
        <v>1.9691900349019136</v>
      </c>
      <c r="G361" s="40">
        <v>38722</v>
      </c>
      <c r="H361" s="29">
        <v>1.2768271888046097</v>
      </c>
      <c r="I361" s="40">
        <v>63393</v>
      </c>
      <c r="J361" s="29">
        <v>1.5040685732343184</v>
      </c>
      <c r="K361" s="26">
        <v>510814</v>
      </c>
      <c r="L361" s="29">
        <v>-1.6831582168723824E-2</v>
      </c>
      <c r="M361" s="26">
        <v>281673</v>
      </c>
      <c r="N361" s="29">
        <v>0.22090165533204176</v>
      </c>
      <c r="O361" s="26">
        <v>792487</v>
      </c>
      <c r="P361" s="29">
        <v>5.6271892177195415E-2</v>
      </c>
      <c r="Q361" s="40">
        <v>723716</v>
      </c>
      <c r="R361" s="29">
        <v>0.23533699186644941</v>
      </c>
      <c r="S361" s="40">
        <v>926677</v>
      </c>
      <c r="T361" s="29">
        <v>0.49265893821588436</v>
      </c>
      <c r="U361" s="40">
        <v>1650393</v>
      </c>
      <c r="V361" s="29">
        <v>0.36772749422376338</v>
      </c>
      <c r="W361" s="26">
        <v>1281278</v>
      </c>
      <c r="X361" s="29">
        <v>0.12379991755326136</v>
      </c>
      <c r="Y361" s="26">
        <v>1247072</v>
      </c>
      <c r="Z361" s="29">
        <v>0.43088983128637248</v>
      </c>
      <c r="AA361" s="26">
        <v>2528350</v>
      </c>
      <c r="AB361" s="29">
        <v>0.25684382993996024</v>
      </c>
    </row>
    <row r="362" spans="2:28" hidden="1" outlineLevel="1" x14ac:dyDescent="0.25">
      <c r="B362" s="43" t="s">
        <v>61</v>
      </c>
      <c r="C362" s="26">
        <v>26541</v>
      </c>
      <c r="D362" s="29">
        <v>2.0611420880599862E-2</v>
      </c>
      <c r="E362" s="40">
        <v>22218</v>
      </c>
      <c r="F362" s="29">
        <v>1.3141339443807936</v>
      </c>
      <c r="G362" s="40">
        <v>24801</v>
      </c>
      <c r="H362" s="29">
        <v>0.421423658872077</v>
      </c>
      <c r="I362" s="40">
        <v>47019</v>
      </c>
      <c r="J362" s="29">
        <v>0.73828977041665134</v>
      </c>
      <c r="K362" s="26">
        <v>529755</v>
      </c>
      <c r="L362" s="29">
        <v>-1.4893150155086632E-2</v>
      </c>
      <c r="M362" s="26">
        <v>297020</v>
      </c>
      <c r="N362" s="29">
        <v>0.17170426124484206</v>
      </c>
      <c r="O362" s="26">
        <v>826775</v>
      </c>
      <c r="P362" s="29">
        <v>4.4886749960189931E-2</v>
      </c>
      <c r="Q362" s="40">
        <v>741623</v>
      </c>
      <c r="R362" s="29">
        <v>0.25961197137766634</v>
      </c>
      <c r="S362" s="40">
        <v>942581</v>
      </c>
      <c r="T362" s="29">
        <v>0.37419104643856316</v>
      </c>
      <c r="U362" s="40">
        <v>1684204</v>
      </c>
      <c r="V362" s="29">
        <v>0.32126763568810568</v>
      </c>
      <c r="W362" s="26">
        <v>1320137</v>
      </c>
      <c r="X362" s="29">
        <v>0.13956397210775018</v>
      </c>
      <c r="Y362" s="26">
        <v>1264402</v>
      </c>
      <c r="Z362" s="29">
        <v>0.31634360219917723</v>
      </c>
      <c r="AA362" s="26">
        <v>2584539</v>
      </c>
      <c r="AB362" s="29">
        <v>0.21969807442098843</v>
      </c>
    </row>
    <row r="363" spans="2:28" collapsed="1" x14ac:dyDescent="0.25">
      <c r="B363" s="145">
        <v>1988</v>
      </c>
      <c r="C363" s="40">
        <v>267655</v>
      </c>
      <c r="D363" s="41">
        <v>-0.18434669722198516</v>
      </c>
      <c r="E363" s="40">
        <v>184443</v>
      </c>
      <c r="F363" s="41">
        <v>0.61602151856589615</v>
      </c>
      <c r="G363" s="40">
        <v>272411</v>
      </c>
      <c r="H363" s="41">
        <v>0.23592849689215556</v>
      </c>
      <c r="I363" s="40">
        <v>456854</v>
      </c>
      <c r="J363" s="41">
        <v>0.36560213305275235</v>
      </c>
      <c r="K363" s="40">
        <v>5634163</v>
      </c>
      <c r="L363" s="41">
        <v>-7.6175595672416163E-2</v>
      </c>
      <c r="M363" s="40">
        <v>3152090</v>
      </c>
      <c r="N363" s="41">
        <v>0.22128256579801286</v>
      </c>
      <c r="O363" s="40">
        <v>8786253</v>
      </c>
      <c r="P363" s="41">
        <v>1.2275532405767287E-2</v>
      </c>
      <c r="Q363" s="40">
        <v>7881666</v>
      </c>
      <c r="R363" s="41">
        <v>0.13261399764443094</v>
      </c>
      <c r="S363" s="40">
        <v>9545811</v>
      </c>
      <c r="T363" s="41">
        <v>0.27226962414124101</v>
      </c>
      <c r="U363" s="40">
        <v>17427477</v>
      </c>
      <c r="V363" s="41">
        <v>0.2050692009006343</v>
      </c>
      <c r="W363" s="40">
        <v>13967927</v>
      </c>
      <c r="X363" s="41">
        <v>3.7661407411413439E-2</v>
      </c>
      <c r="Y363" s="40">
        <v>12970312</v>
      </c>
      <c r="Z363" s="41">
        <v>0.25398999964614544</v>
      </c>
      <c r="AA363" s="40">
        <v>26938239</v>
      </c>
      <c r="AB363" s="41">
        <v>0.13165898188899594</v>
      </c>
    </row>
    <row r="364" spans="2:28" hidden="1" outlineLevel="1" x14ac:dyDescent="0.25">
      <c r="B364" s="43" t="s">
        <v>49</v>
      </c>
      <c r="C364" s="26">
        <v>28536</v>
      </c>
      <c r="D364" s="29">
        <v>-3.202170963364992E-2</v>
      </c>
      <c r="E364" s="40">
        <v>19667</v>
      </c>
      <c r="F364" s="29">
        <v>-0.18882243761600326</v>
      </c>
      <c r="G364" s="40">
        <v>20780</v>
      </c>
      <c r="H364" s="29">
        <v>9.5182881838305144E-2</v>
      </c>
      <c r="I364" s="40">
        <v>40447</v>
      </c>
      <c r="J364" s="29">
        <v>-6.413845762280479E-2</v>
      </c>
      <c r="K364" s="26">
        <v>516543</v>
      </c>
      <c r="L364" s="29">
        <v>8.2625753938045943E-3</v>
      </c>
      <c r="M364" s="26">
        <v>241106</v>
      </c>
      <c r="N364" s="29">
        <v>4.1922171085326587E-2</v>
      </c>
      <c r="O364" s="26">
        <v>757649</v>
      </c>
      <c r="P364" s="29">
        <v>1.8735671594629633E-2</v>
      </c>
      <c r="Q364" s="40">
        <v>623320</v>
      </c>
      <c r="R364" s="29">
        <v>0.3410960790388653</v>
      </c>
      <c r="S364" s="40">
        <v>789863</v>
      </c>
      <c r="T364" s="29">
        <v>0.58183616945004646</v>
      </c>
      <c r="U364" s="40">
        <v>1413183</v>
      </c>
      <c r="V364" s="29">
        <v>0.46577956824742217</v>
      </c>
      <c r="W364" s="26">
        <v>1185023</v>
      </c>
      <c r="X364" s="29">
        <v>0.15600609110712016</v>
      </c>
      <c r="Y364" s="26">
        <v>1054792</v>
      </c>
      <c r="Z364" s="29">
        <v>0.39628026422037776</v>
      </c>
      <c r="AA364" s="26">
        <v>2239815</v>
      </c>
      <c r="AB364" s="29">
        <v>0.25794776951370135</v>
      </c>
    </row>
    <row r="365" spans="2:28" hidden="1" outlineLevel="1" x14ac:dyDescent="0.25">
      <c r="B365" s="43" t="s">
        <v>50</v>
      </c>
      <c r="C365" s="26">
        <v>25198</v>
      </c>
      <c r="D365" s="29">
        <v>-0.14114318824772487</v>
      </c>
      <c r="E365" s="40">
        <v>9095</v>
      </c>
      <c r="F365" s="29">
        <v>-0.55718389405521207</v>
      </c>
      <c r="G365" s="40">
        <v>25516</v>
      </c>
      <c r="H365" s="29">
        <v>0.4432126696832579</v>
      </c>
      <c r="I365" s="40">
        <v>34611</v>
      </c>
      <c r="J365" s="29">
        <v>-9.440330725555357E-2</v>
      </c>
      <c r="K365" s="26">
        <v>503735</v>
      </c>
      <c r="L365" s="29">
        <v>-2.259308198432608E-2</v>
      </c>
      <c r="M365" s="26">
        <v>219944</v>
      </c>
      <c r="N365" s="29">
        <v>4.5346311602020961E-2</v>
      </c>
      <c r="O365" s="26">
        <v>723679</v>
      </c>
      <c r="P365" s="29">
        <v>-2.8975642823878545E-3</v>
      </c>
      <c r="Q365" s="40">
        <v>594358</v>
      </c>
      <c r="R365" s="29">
        <v>0.22095657943660285</v>
      </c>
      <c r="S365" s="40">
        <v>638721</v>
      </c>
      <c r="T365" s="29">
        <v>0.42177806567076459</v>
      </c>
      <c r="U365" s="40">
        <v>1233079</v>
      </c>
      <c r="V365" s="29">
        <v>0.31733861232129468</v>
      </c>
      <c r="W365" s="26">
        <v>1129343</v>
      </c>
      <c r="X365" s="29">
        <v>7.9379597797549328E-2</v>
      </c>
      <c r="Y365" s="26">
        <v>887224</v>
      </c>
      <c r="Z365" s="29">
        <v>0.29884100022105464</v>
      </c>
      <c r="AA365" s="26">
        <v>2016567</v>
      </c>
      <c r="AB365" s="29">
        <v>0.16606490888631642</v>
      </c>
    </row>
    <row r="366" spans="2:28" hidden="1" outlineLevel="1" x14ac:dyDescent="0.25">
      <c r="B366" s="43" t="s">
        <v>51</v>
      </c>
      <c r="C366" s="26">
        <v>27744</v>
      </c>
      <c r="D366" s="29">
        <v>-9.4664708761625027E-2</v>
      </c>
      <c r="E366" s="40">
        <v>7796</v>
      </c>
      <c r="F366" s="29">
        <v>-0.5019485082731745</v>
      </c>
      <c r="G366" s="40">
        <v>18937</v>
      </c>
      <c r="H366" s="29">
        <v>0.21127030830241789</v>
      </c>
      <c r="I366" s="40">
        <v>26733</v>
      </c>
      <c r="J366" s="29">
        <v>-0.14555566209607829</v>
      </c>
      <c r="K366" s="26">
        <v>527608</v>
      </c>
      <c r="L366" s="29">
        <v>-2.3559327680081732E-2</v>
      </c>
      <c r="M366" s="26">
        <v>219914</v>
      </c>
      <c r="N366" s="29">
        <v>8.157263141328297E-2</v>
      </c>
      <c r="O366" s="26">
        <v>747522</v>
      </c>
      <c r="P366" s="29">
        <v>5.1851234290662962E-3</v>
      </c>
      <c r="Q366" s="40">
        <v>575211</v>
      </c>
      <c r="R366" s="29">
        <v>0.10727588775763586</v>
      </c>
      <c r="S366" s="40">
        <v>628945</v>
      </c>
      <c r="T366" s="29">
        <v>0.48280130139569977</v>
      </c>
      <c r="U366" s="40">
        <v>1204156</v>
      </c>
      <c r="V366" s="29">
        <v>0.276071565199975</v>
      </c>
      <c r="W366" s="26">
        <v>1135316</v>
      </c>
      <c r="X366" s="29">
        <v>3.1844679253788533E-2</v>
      </c>
      <c r="Y366" s="26">
        <v>870839</v>
      </c>
      <c r="Z366" s="29">
        <v>0.34189314336872823</v>
      </c>
      <c r="AA366" s="26">
        <v>2006155</v>
      </c>
      <c r="AB366" s="29">
        <v>0.14687170035461095</v>
      </c>
    </row>
    <row r="367" spans="2:28" hidden="1" outlineLevel="1" x14ac:dyDescent="0.25">
      <c r="B367" s="43" t="s">
        <v>52</v>
      </c>
      <c r="C367" s="26">
        <v>19651</v>
      </c>
      <c r="D367" s="29">
        <v>-0.25814489033183585</v>
      </c>
      <c r="E367" s="40">
        <v>6875</v>
      </c>
      <c r="F367" s="29">
        <v>-0.54518391108758935</v>
      </c>
      <c r="G367" s="40">
        <v>21236</v>
      </c>
      <c r="H367" s="29">
        <v>0.65440947335618582</v>
      </c>
      <c r="I367" s="40">
        <v>28111</v>
      </c>
      <c r="J367" s="29">
        <v>5.6883228391528817E-3</v>
      </c>
      <c r="K367" s="26">
        <v>530248</v>
      </c>
      <c r="L367" s="29">
        <v>-3.1537035515008749E-2</v>
      </c>
      <c r="M367" s="26">
        <v>202693</v>
      </c>
      <c r="N367" s="29">
        <v>-1.2486845695131921E-2</v>
      </c>
      <c r="O367" s="26">
        <v>732941</v>
      </c>
      <c r="P367" s="29">
        <v>-2.6342672605613182E-2</v>
      </c>
      <c r="Q367" s="40">
        <v>562564</v>
      </c>
      <c r="R367" s="29">
        <v>0.15929712341555002</v>
      </c>
      <c r="S367" s="40">
        <v>575684</v>
      </c>
      <c r="T367" s="29">
        <v>0.35686524070473169</v>
      </c>
      <c r="U367" s="40">
        <v>1138248</v>
      </c>
      <c r="V367" s="29">
        <v>0.25145733328349107</v>
      </c>
      <c r="W367" s="26">
        <v>1119338</v>
      </c>
      <c r="X367" s="29">
        <v>4.7449449389499909E-2</v>
      </c>
      <c r="Y367" s="26">
        <v>799613</v>
      </c>
      <c r="Z367" s="29">
        <v>0.23374601538608708</v>
      </c>
      <c r="AA367" s="26">
        <v>1918951</v>
      </c>
      <c r="AB367" s="29">
        <v>0.11778127275374972</v>
      </c>
    </row>
    <row r="368" spans="2:28" hidden="1" outlineLevel="1" x14ac:dyDescent="0.25">
      <c r="B368" s="43" t="s">
        <v>53</v>
      </c>
      <c r="C368" s="26">
        <v>22118</v>
      </c>
      <c r="D368" s="29">
        <v>-6.1112608969173809E-3</v>
      </c>
      <c r="E368" s="40">
        <v>7636</v>
      </c>
      <c r="F368" s="29">
        <v>-0.50643138775774021</v>
      </c>
      <c r="G368" s="40">
        <v>31793</v>
      </c>
      <c r="H368" s="29">
        <v>0.5968357609241588</v>
      </c>
      <c r="I368" s="40">
        <v>39429</v>
      </c>
      <c r="J368" s="29">
        <v>0.11441168989005401</v>
      </c>
      <c r="K368" s="26">
        <v>570446</v>
      </c>
      <c r="L368" s="29">
        <v>-1.7730734593443209E-2</v>
      </c>
      <c r="M368" s="26">
        <v>240761</v>
      </c>
      <c r="N368" s="29">
        <v>1.5483571639461902E-2</v>
      </c>
      <c r="O368" s="26">
        <v>811207</v>
      </c>
      <c r="P368" s="29">
        <v>-8.1018985538612309E-3</v>
      </c>
      <c r="Q368" s="40">
        <v>717654</v>
      </c>
      <c r="R368" s="29">
        <v>0.26472449020952027</v>
      </c>
      <c r="S368" s="40">
        <v>746756</v>
      </c>
      <c r="T368" s="29">
        <v>0.47964770104124366</v>
      </c>
      <c r="U368" s="40">
        <v>1464410</v>
      </c>
      <c r="V368" s="29">
        <v>0.36589610903216419</v>
      </c>
      <c r="W368" s="26">
        <v>1312719</v>
      </c>
      <c r="X368" s="29">
        <v>0.1123068827811422</v>
      </c>
      <c r="Y368" s="26">
        <v>1024445</v>
      </c>
      <c r="Z368" s="29">
        <v>0.33492960132392513</v>
      </c>
      <c r="AA368" s="26">
        <v>2337164</v>
      </c>
      <c r="AB368" s="29">
        <v>0.20002752116459721</v>
      </c>
    </row>
    <row r="369" spans="2:28" hidden="1" outlineLevel="1" x14ac:dyDescent="0.25">
      <c r="B369" s="43" t="s">
        <v>54</v>
      </c>
      <c r="C369" s="26">
        <v>28517</v>
      </c>
      <c r="D369" s="29">
        <v>0.19497988602078453</v>
      </c>
      <c r="E369" s="40">
        <v>4983</v>
      </c>
      <c r="F369" s="29">
        <v>-0.37312869543338789</v>
      </c>
      <c r="G369" s="40">
        <v>21598</v>
      </c>
      <c r="H369" s="29">
        <v>1.0325616412572933</v>
      </c>
      <c r="I369" s="40">
        <v>26581</v>
      </c>
      <c r="J369" s="29">
        <v>0.43100942126514141</v>
      </c>
      <c r="K369" s="26">
        <v>445953</v>
      </c>
      <c r="L369" s="29">
        <v>-6.0096908741809285E-2</v>
      </c>
      <c r="M369" s="26">
        <v>199509</v>
      </c>
      <c r="N369" s="29">
        <v>5.1181537975183655E-2</v>
      </c>
      <c r="O369" s="26">
        <v>645462</v>
      </c>
      <c r="P369" s="29">
        <v>-2.8302085622841644E-2</v>
      </c>
      <c r="Q369" s="40">
        <v>634736</v>
      </c>
      <c r="R369" s="29">
        <v>0.27063335889002538</v>
      </c>
      <c r="S369" s="40">
        <v>765410</v>
      </c>
      <c r="T369" s="29">
        <v>0.59873756942428247</v>
      </c>
      <c r="U369" s="40">
        <v>1400146</v>
      </c>
      <c r="V369" s="29">
        <v>0.43120018153903406</v>
      </c>
      <c r="W369" s="26">
        <v>1108770</v>
      </c>
      <c r="X369" s="29">
        <v>0.1091659722520939</v>
      </c>
      <c r="Y369" s="26">
        <v>991936</v>
      </c>
      <c r="Z369" s="29">
        <v>0.44732111590988688</v>
      </c>
      <c r="AA369" s="26">
        <v>2100706</v>
      </c>
      <c r="AB369" s="29">
        <v>0.24670757262746723</v>
      </c>
    </row>
    <row r="370" spans="2:28" hidden="1" outlineLevel="1" x14ac:dyDescent="0.25">
      <c r="B370" s="43" t="s">
        <v>55</v>
      </c>
      <c r="C370" s="26">
        <v>23422</v>
      </c>
      <c r="D370" s="29">
        <v>1.1836875756004783E-2</v>
      </c>
      <c r="E370" s="40">
        <v>10767</v>
      </c>
      <c r="F370" s="29">
        <v>0.1023855841097574</v>
      </c>
      <c r="G370" s="40">
        <v>6095</v>
      </c>
      <c r="H370" s="29">
        <v>0.14610755923279428</v>
      </c>
      <c r="I370" s="40">
        <v>16862</v>
      </c>
      <c r="J370" s="29">
        <v>0.11779913821677157</v>
      </c>
      <c r="K370" s="26">
        <v>471370</v>
      </c>
      <c r="L370" s="29">
        <v>2.4605870105676164E-3</v>
      </c>
      <c r="M370" s="26">
        <v>167306</v>
      </c>
      <c r="N370" s="29">
        <v>0.23839554696925958</v>
      </c>
      <c r="O370" s="26">
        <v>638676</v>
      </c>
      <c r="P370" s="29">
        <v>5.5118682596743573E-2</v>
      </c>
      <c r="Q370" s="40">
        <v>471194</v>
      </c>
      <c r="R370" s="29">
        <v>0.1686330143030399</v>
      </c>
      <c r="S370" s="40">
        <v>508830</v>
      </c>
      <c r="T370" s="29">
        <v>0.49819802843110694</v>
      </c>
      <c r="U370" s="40">
        <v>980024</v>
      </c>
      <c r="V370" s="29">
        <v>0.31931305859087344</v>
      </c>
      <c r="W370" s="26">
        <v>973710</v>
      </c>
      <c r="X370" s="29">
        <v>8.1155204192667307E-2</v>
      </c>
      <c r="Y370" s="26">
        <v>685274</v>
      </c>
      <c r="Z370" s="29">
        <v>0.41074288631694222</v>
      </c>
      <c r="AA370" s="26">
        <v>1658984</v>
      </c>
      <c r="AB370" s="29">
        <v>0.19663525138238303</v>
      </c>
    </row>
    <row r="371" spans="2:28" hidden="1" outlineLevel="1" x14ac:dyDescent="0.25">
      <c r="B371" s="43" t="s">
        <v>56</v>
      </c>
      <c r="C371" s="26">
        <v>31256</v>
      </c>
      <c r="D371" s="29">
        <v>-2.970850277838144E-2</v>
      </c>
      <c r="E371" s="40">
        <v>11563</v>
      </c>
      <c r="F371" s="29">
        <v>0.48815958815958815</v>
      </c>
      <c r="G371" s="40">
        <v>7860</v>
      </c>
      <c r="H371" s="29">
        <v>0.14012184508268066</v>
      </c>
      <c r="I371" s="40">
        <v>19423</v>
      </c>
      <c r="J371" s="29">
        <v>0.32453627932351337</v>
      </c>
      <c r="K371" s="26">
        <v>484577</v>
      </c>
      <c r="L371" s="29">
        <v>-4.3096281405447412E-2</v>
      </c>
      <c r="M371" s="26">
        <v>163957</v>
      </c>
      <c r="N371" s="29">
        <v>0.11832834273475701</v>
      </c>
      <c r="O371" s="26">
        <v>648534</v>
      </c>
      <c r="P371" s="29">
        <v>-6.8544126429916918E-3</v>
      </c>
      <c r="Q371" s="40">
        <v>499576</v>
      </c>
      <c r="R371" s="29">
        <v>0.15956641830884566</v>
      </c>
      <c r="S371" s="40">
        <v>406393</v>
      </c>
      <c r="T371" s="29">
        <v>0.32116071689807968</v>
      </c>
      <c r="U371" s="40">
        <v>905969</v>
      </c>
      <c r="V371" s="29">
        <v>0.22688043465013075</v>
      </c>
      <c r="W371" s="26">
        <v>1023972</v>
      </c>
      <c r="X371" s="29">
        <v>5.3937552492465679E-2</v>
      </c>
      <c r="Y371" s="26">
        <v>581210</v>
      </c>
      <c r="Z371" s="29">
        <v>0.24522230220759633</v>
      </c>
      <c r="AA371" s="26">
        <v>1605182</v>
      </c>
      <c r="AB371" s="29">
        <v>0.11601173591412195</v>
      </c>
    </row>
    <row r="372" spans="2:28" collapsed="1" x14ac:dyDescent="0.25">
      <c r="B372" s="30" t="s">
        <v>181</v>
      </c>
      <c r="C372" s="31">
        <v>211170</v>
      </c>
      <c r="D372" s="32">
        <v>-7.3425718744711821E-3</v>
      </c>
      <c r="E372" s="31">
        <v>96189</v>
      </c>
      <c r="F372" s="32">
        <v>-0.1598333449793865</v>
      </c>
      <c r="G372" s="31">
        <v>118883</v>
      </c>
      <c r="H372" s="32">
        <v>0.31751133177440627</v>
      </c>
      <c r="I372" s="31">
        <v>215072</v>
      </c>
      <c r="J372" s="32">
        <v>5.0561495889527741E-2</v>
      </c>
      <c r="K372" s="31">
        <v>3616285</v>
      </c>
      <c r="L372" s="32">
        <v>-1.833047352320738E-2</v>
      </c>
      <c r="M372" s="31">
        <v>1570913</v>
      </c>
      <c r="N372" s="32">
        <v>9.4439091544345377E-2</v>
      </c>
      <c r="O372" s="31">
        <v>5187198</v>
      </c>
      <c r="P372" s="32">
        <v>1.328887300089665E-2</v>
      </c>
      <c r="Q372" s="31">
        <v>3751279</v>
      </c>
      <c r="R372" s="32">
        <v>0.12597021788649698</v>
      </c>
      <c r="S372" s="31">
        <v>3815110</v>
      </c>
      <c r="T372" s="32">
        <v>0.27082349986359433</v>
      </c>
      <c r="U372" s="31">
        <v>7566389</v>
      </c>
      <c r="V372" s="32">
        <v>0.19462874154874399</v>
      </c>
      <c r="W372" s="31">
        <v>7644445</v>
      </c>
      <c r="X372" s="32">
        <v>4.7004247899847362E-2</v>
      </c>
      <c r="Y372" s="31">
        <v>5535383</v>
      </c>
      <c r="Z372" s="32">
        <v>0.21149750866811901</v>
      </c>
      <c r="AA372" s="31">
        <v>13179828</v>
      </c>
      <c r="AB372" s="32">
        <v>0.11031998609638838</v>
      </c>
    </row>
    <row r="373" spans="2:28" hidden="1" outlineLevel="1" x14ac:dyDescent="0.25">
      <c r="B373" s="43" t="s">
        <v>58</v>
      </c>
      <c r="C373" s="26">
        <v>30431</v>
      </c>
      <c r="D373" s="29">
        <v>0.11714390602055791</v>
      </c>
      <c r="E373" s="40">
        <v>8668</v>
      </c>
      <c r="F373" s="29">
        <v>-0.20818489083767244</v>
      </c>
      <c r="G373" s="40">
        <v>13576</v>
      </c>
      <c r="H373" s="29">
        <v>0.56477639465191332</v>
      </c>
      <c r="I373" s="40">
        <v>22244</v>
      </c>
      <c r="J373" s="29">
        <v>0.1335677521276053</v>
      </c>
      <c r="K373" s="26">
        <v>445544</v>
      </c>
      <c r="L373" s="29">
        <v>-7.2857273658012756E-2</v>
      </c>
      <c r="M373" s="26">
        <v>190350</v>
      </c>
      <c r="N373" s="29">
        <v>3.035189225078172E-3</v>
      </c>
      <c r="O373" s="26">
        <v>635894</v>
      </c>
      <c r="P373" s="29">
        <v>-5.1371712440141382E-2</v>
      </c>
      <c r="Q373" s="40">
        <v>535799</v>
      </c>
      <c r="R373" s="29">
        <v>0.30252531882514822</v>
      </c>
      <c r="S373" s="40">
        <v>534241</v>
      </c>
      <c r="T373" s="29">
        <v>0.49551826844480273</v>
      </c>
      <c r="U373" s="40">
        <v>1070040</v>
      </c>
      <c r="V373" s="29">
        <v>0.39222620358009941</v>
      </c>
      <c r="W373" s="26">
        <v>1017286</v>
      </c>
      <c r="X373" s="29">
        <v>0.10057534062804963</v>
      </c>
      <c r="Y373" s="26">
        <v>741323</v>
      </c>
      <c r="Z373" s="29">
        <v>0.32036519530575136</v>
      </c>
      <c r="AA373" s="26">
        <v>1758609</v>
      </c>
      <c r="AB373" s="29">
        <v>0.18363076508892662</v>
      </c>
    </row>
    <row r="374" spans="2:28" hidden="1" outlineLevel="1" x14ac:dyDescent="0.25">
      <c r="B374" s="43" t="s">
        <v>59</v>
      </c>
      <c r="C374" s="26">
        <v>35856</v>
      </c>
      <c r="D374" s="29">
        <v>5.7667915400725578E-2</v>
      </c>
      <c r="E374" s="40">
        <v>9174</v>
      </c>
      <c r="F374" s="29">
        <v>-0.32444771723122234</v>
      </c>
      <c r="G374" s="40">
        <v>18564</v>
      </c>
      <c r="H374" s="29">
        <v>0.25330812854442342</v>
      </c>
      <c r="I374" s="40">
        <v>27738</v>
      </c>
      <c r="J374" s="29">
        <v>-2.3034657650042312E-2</v>
      </c>
      <c r="K374" s="26">
        <v>545391</v>
      </c>
      <c r="L374" s="29">
        <v>-7.7612038052822241E-3</v>
      </c>
      <c r="M374" s="26">
        <v>251224</v>
      </c>
      <c r="N374" s="29">
        <v>7.509543128091889E-2</v>
      </c>
      <c r="O374" s="26">
        <v>796615</v>
      </c>
      <c r="P374" s="29">
        <v>1.6955751896064575E-2</v>
      </c>
      <c r="Q374" s="40">
        <v>569800</v>
      </c>
      <c r="R374" s="29">
        <v>0.13692595016521136</v>
      </c>
      <c r="S374" s="40">
        <v>601395</v>
      </c>
      <c r="T374" s="29">
        <v>0.14565831133056717</v>
      </c>
      <c r="U374" s="40">
        <v>1171195</v>
      </c>
      <c r="V374" s="29">
        <v>0.14139322294880663</v>
      </c>
      <c r="W374" s="26">
        <v>1156903</v>
      </c>
      <c r="X374" s="29">
        <v>5.9267167380991914E-2</v>
      </c>
      <c r="Y374" s="26">
        <v>874501</v>
      </c>
      <c r="Z374" s="29">
        <v>0.1217836146661655</v>
      </c>
      <c r="AA374" s="26">
        <v>2031404</v>
      </c>
      <c r="AB374" s="29">
        <v>8.5304765201930088E-2</v>
      </c>
    </row>
    <row r="375" spans="2:28" hidden="1" outlineLevel="1" x14ac:dyDescent="0.25">
      <c r="B375" s="43" t="s">
        <v>60</v>
      </c>
      <c r="C375" s="26">
        <v>29414</v>
      </c>
      <c r="D375" s="29">
        <v>-9.0419939390191106E-2</v>
      </c>
      <c r="E375" s="40">
        <v>8309</v>
      </c>
      <c r="F375" s="29">
        <v>-0.64059864180976689</v>
      </c>
      <c r="G375" s="40">
        <v>17007</v>
      </c>
      <c r="H375" s="29">
        <v>0.10802006645384066</v>
      </c>
      <c r="I375" s="40">
        <v>25316</v>
      </c>
      <c r="J375" s="29">
        <v>-0.34189456171363208</v>
      </c>
      <c r="K375" s="26">
        <v>519559</v>
      </c>
      <c r="L375" s="29">
        <v>-2.3933916839971481E-2</v>
      </c>
      <c r="M375" s="26">
        <v>230709</v>
      </c>
      <c r="N375" s="29">
        <v>5.0979874087774046E-2</v>
      </c>
      <c r="O375" s="26">
        <v>750268</v>
      </c>
      <c r="P375" s="29">
        <v>-2.060341811903732E-3</v>
      </c>
      <c r="Q375" s="40">
        <v>585845</v>
      </c>
      <c r="R375" s="29">
        <v>0.17746428485291865</v>
      </c>
      <c r="S375" s="40">
        <v>620823</v>
      </c>
      <c r="T375" s="29">
        <v>0.44260020913210174</v>
      </c>
      <c r="U375" s="40">
        <v>1206668</v>
      </c>
      <c r="V375" s="29">
        <v>0.3004317284873983</v>
      </c>
      <c r="W375" s="26">
        <v>1140130</v>
      </c>
      <c r="X375" s="29">
        <v>5.5751197076087777E-2</v>
      </c>
      <c r="Y375" s="26">
        <v>871536</v>
      </c>
      <c r="Z375" s="29">
        <v>0.29964002278563306</v>
      </c>
      <c r="AA375" s="26">
        <v>2011666</v>
      </c>
      <c r="AB375" s="29">
        <v>0.14918130088128057</v>
      </c>
    </row>
    <row r="376" spans="2:28" hidden="1" outlineLevel="1" x14ac:dyDescent="0.25">
      <c r="B376" s="43" t="s">
        <v>61</v>
      </c>
      <c r="C376" s="26">
        <v>26005</v>
      </c>
      <c r="D376" s="29">
        <v>-3.3522875088267012E-2</v>
      </c>
      <c r="E376" s="40">
        <v>9601</v>
      </c>
      <c r="F376" s="29">
        <v>-0.60796243364638625</v>
      </c>
      <c r="G376" s="40">
        <v>17448</v>
      </c>
      <c r="H376" s="29">
        <v>0.24291209574013384</v>
      </c>
      <c r="I376" s="40">
        <v>27049</v>
      </c>
      <c r="J376" s="29">
        <v>-0.29793916112956809</v>
      </c>
      <c r="K376" s="26">
        <v>537764</v>
      </c>
      <c r="L376" s="29">
        <v>-7.7237223221272022E-2</v>
      </c>
      <c r="M376" s="26">
        <v>253494</v>
      </c>
      <c r="N376" s="29">
        <v>5.3630435053680259E-2</v>
      </c>
      <c r="O376" s="26">
        <v>791258</v>
      </c>
      <c r="P376" s="29">
        <v>-3.8997190803129134E-2</v>
      </c>
      <c r="Q376" s="40">
        <v>588771</v>
      </c>
      <c r="R376" s="29">
        <v>0.16351696648597791</v>
      </c>
      <c r="S376" s="40">
        <v>685917</v>
      </c>
      <c r="T376" s="29">
        <v>0.51096352101506737</v>
      </c>
      <c r="U376" s="40">
        <v>1274688</v>
      </c>
      <c r="V376" s="29">
        <v>0.3278179808684909</v>
      </c>
      <c r="W376" s="26">
        <v>1158458</v>
      </c>
      <c r="X376" s="29">
        <v>2.1232893618671866E-2</v>
      </c>
      <c r="Y376" s="26">
        <v>960541</v>
      </c>
      <c r="Z376" s="29">
        <v>0.34451027901071773</v>
      </c>
      <c r="AA376" s="26">
        <v>2118999</v>
      </c>
      <c r="AB376" s="29">
        <v>0.1461551318187202</v>
      </c>
    </row>
    <row r="377" spans="2:28" collapsed="1" x14ac:dyDescent="0.25">
      <c r="B377" s="145">
        <v>1987</v>
      </c>
      <c r="C377" s="40">
        <v>328148</v>
      </c>
      <c r="D377" s="41">
        <v>-2.8624880853003742E-2</v>
      </c>
      <c r="E377" s="40">
        <v>114134</v>
      </c>
      <c r="F377" s="41">
        <v>-0.39498319603914211</v>
      </c>
      <c r="G377" s="40">
        <v>220410</v>
      </c>
      <c r="H377" s="41">
        <v>0.37116089258275431</v>
      </c>
      <c r="I377" s="40">
        <v>334544</v>
      </c>
      <c r="J377" s="41">
        <v>-4.2499420423420031E-2</v>
      </c>
      <c r="K377" s="40">
        <v>6098738</v>
      </c>
      <c r="L377" s="41">
        <v>-3.0816250186328387E-2</v>
      </c>
      <c r="M377" s="40">
        <v>2580967</v>
      </c>
      <c r="N377" s="41">
        <v>5.6671650541402663E-2</v>
      </c>
      <c r="O377" s="40">
        <v>8679705</v>
      </c>
      <c r="P377" s="41">
        <v>-6.3528039089668642E-3</v>
      </c>
      <c r="Q377" s="40">
        <v>6958828</v>
      </c>
      <c r="R377" s="41">
        <v>0.2053164098731346</v>
      </c>
      <c r="S377" s="40">
        <v>7502978</v>
      </c>
      <c r="T377" s="41">
        <v>0.44450378463796625</v>
      </c>
      <c r="U377" s="40">
        <v>14461806</v>
      </c>
      <c r="V377" s="41">
        <v>0.31859337333661197</v>
      </c>
      <c r="W377" s="40">
        <v>13460968</v>
      </c>
      <c r="X377" s="41">
        <v>7.489121302093138E-2</v>
      </c>
      <c r="Y377" s="40">
        <v>10343234</v>
      </c>
      <c r="Z377" s="41">
        <v>0.31477687814481725</v>
      </c>
      <c r="AA377" s="40">
        <v>23804202</v>
      </c>
      <c r="AB377" s="41">
        <v>0.16744435142503611</v>
      </c>
    </row>
    <row r="378" spans="2:28" hidden="1" outlineLevel="1" x14ac:dyDescent="0.25">
      <c r="B378" s="43" t="s">
        <v>49</v>
      </c>
      <c r="C378" s="26">
        <v>29480</v>
      </c>
      <c r="D378" s="29">
        <v>8.8907767886824418E-2</v>
      </c>
      <c r="E378" s="40">
        <v>24245</v>
      </c>
      <c r="F378" s="29">
        <v>0.43537978805280919</v>
      </c>
      <c r="G378" s="40">
        <v>18974</v>
      </c>
      <c r="H378" s="29">
        <v>0.29391707583196935</v>
      </c>
      <c r="I378" s="40">
        <v>43219</v>
      </c>
      <c r="J378" s="29">
        <v>0.36964031056884794</v>
      </c>
      <c r="K378" s="26">
        <v>512310</v>
      </c>
      <c r="L378" s="29">
        <v>1.8272091779844457E-2</v>
      </c>
      <c r="M378" s="26">
        <v>231405</v>
      </c>
      <c r="N378" s="29">
        <v>0.15420873069709917</v>
      </c>
      <c r="O378" s="26">
        <v>743715</v>
      </c>
      <c r="P378" s="29">
        <v>5.7006416952693595E-2</v>
      </c>
      <c r="Q378" s="40">
        <v>464784</v>
      </c>
      <c r="R378" s="29">
        <v>-3.4465853025188231E-2</v>
      </c>
      <c r="S378" s="40">
        <v>499333</v>
      </c>
      <c r="T378" s="29">
        <v>1.7945895256151534E-2</v>
      </c>
      <c r="U378" s="40">
        <v>964117</v>
      </c>
      <c r="V378" s="29">
        <v>-8.0131288551864577E-3</v>
      </c>
      <c r="W378" s="26">
        <v>1025101</v>
      </c>
      <c r="X378" s="29">
        <v>2.5869083852996244E-3</v>
      </c>
      <c r="Y378" s="26">
        <v>755430</v>
      </c>
      <c r="Z378" s="29">
        <v>6.1471275091965261E-2</v>
      </c>
      <c r="AA378" s="26">
        <v>1780531</v>
      </c>
      <c r="AB378" s="29">
        <v>2.6752772847374207E-2</v>
      </c>
    </row>
    <row r="379" spans="2:28" hidden="1" outlineLevel="1" x14ac:dyDescent="0.25">
      <c r="B379" s="43" t="s">
        <v>50</v>
      </c>
      <c r="C379" s="26">
        <v>29339</v>
      </c>
      <c r="D379" s="29">
        <v>-5.6381062652772429E-2</v>
      </c>
      <c r="E379" s="40">
        <v>20539</v>
      </c>
      <c r="F379" s="29">
        <v>0.45388263608692569</v>
      </c>
      <c r="G379" s="40">
        <v>17680</v>
      </c>
      <c r="H379" s="29">
        <v>0.28348457350272227</v>
      </c>
      <c r="I379" s="40">
        <v>38219</v>
      </c>
      <c r="J379" s="29">
        <v>0.36975844025517879</v>
      </c>
      <c r="K379" s="26">
        <v>515379</v>
      </c>
      <c r="L379" s="29">
        <v>4.2224265995338683E-3</v>
      </c>
      <c r="M379" s="26">
        <v>210403</v>
      </c>
      <c r="N379" s="29">
        <v>0.15879187755753943</v>
      </c>
      <c r="O379" s="26">
        <v>725782</v>
      </c>
      <c r="P379" s="29">
        <v>4.4616808413562303E-2</v>
      </c>
      <c r="Q379" s="40">
        <v>486797</v>
      </c>
      <c r="R379" s="29">
        <v>4.1524297747700611E-2</v>
      </c>
      <c r="S379" s="40">
        <v>449241</v>
      </c>
      <c r="T379" s="29">
        <v>0.19767897561404779</v>
      </c>
      <c r="U379" s="40">
        <v>936038</v>
      </c>
      <c r="V379" s="29">
        <v>0.11104806986974203</v>
      </c>
      <c r="W379" s="26">
        <v>1046289</v>
      </c>
      <c r="X379" s="29">
        <v>2.6079341293875791E-2</v>
      </c>
      <c r="Y379" s="26">
        <v>683089</v>
      </c>
      <c r="Z379" s="29">
        <v>0.18476038177961462</v>
      </c>
      <c r="AA379" s="26">
        <v>1729378</v>
      </c>
      <c r="AB379" s="29">
        <v>8.3394361441345044E-2</v>
      </c>
    </row>
    <row r="380" spans="2:28" hidden="1" outlineLevel="1" x14ac:dyDescent="0.25">
      <c r="B380" s="43" t="s">
        <v>51</v>
      </c>
      <c r="C380" s="26">
        <v>30645</v>
      </c>
      <c r="D380" s="29">
        <v>-0.10344928469032499</v>
      </c>
      <c r="E380" s="40">
        <v>15653</v>
      </c>
      <c r="F380" s="29">
        <v>0.38106581965766728</v>
      </c>
      <c r="G380" s="40">
        <v>15634</v>
      </c>
      <c r="H380" s="29">
        <v>0.75288709496580331</v>
      </c>
      <c r="I380" s="40">
        <v>31287</v>
      </c>
      <c r="J380" s="29">
        <v>0.54480817656643454</v>
      </c>
      <c r="K380" s="26">
        <v>540338</v>
      </c>
      <c r="L380" s="29">
        <v>3.4745707533981651E-2</v>
      </c>
      <c r="M380" s="26">
        <v>203328</v>
      </c>
      <c r="N380" s="29">
        <v>0.19787205212647496</v>
      </c>
      <c r="O380" s="26">
        <v>743666</v>
      </c>
      <c r="P380" s="29">
        <v>7.4762802864430933E-2</v>
      </c>
      <c r="Q380" s="40">
        <v>519483</v>
      </c>
      <c r="R380" s="29">
        <v>0.11303157299326383</v>
      </c>
      <c r="S380" s="40">
        <v>424160</v>
      </c>
      <c r="T380" s="29">
        <v>0.14643415085058198</v>
      </c>
      <c r="U380" s="40">
        <v>943643</v>
      </c>
      <c r="V380" s="29">
        <v>0.12780174731985983</v>
      </c>
      <c r="W380" s="26">
        <v>1100278</v>
      </c>
      <c r="X380" s="29">
        <v>6.998355559056435E-2</v>
      </c>
      <c r="Y380" s="26">
        <v>648963</v>
      </c>
      <c r="Z380" s="29">
        <v>0.16979591395290994</v>
      </c>
      <c r="AA380" s="26">
        <v>1749241</v>
      </c>
      <c r="AB380" s="29">
        <v>0.10496128114895087</v>
      </c>
    </row>
    <row r="381" spans="2:28" hidden="1" outlineLevel="1" x14ac:dyDescent="0.25">
      <c r="B381" s="43" t="s">
        <v>52</v>
      </c>
      <c r="C381" s="26">
        <v>26489</v>
      </c>
      <c r="D381" s="29">
        <v>-0.11083884394615828</v>
      </c>
      <c r="E381" s="40">
        <v>15116</v>
      </c>
      <c r="F381" s="29">
        <v>0.1390249416019893</v>
      </c>
      <c r="G381" s="40">
        <v>12836</v>
      </c>
      <c r="H381" s="29">
        <v>0.76342904245088605</v>
      </c>
      <c r="I381" s="40">
        <v>27952</v>
      </c>
      <c r="J381" s="29">
        <v>0.36019464720194638</v>
      </c>
      <c r="K381" s="26">
        <v>547515</v>
      </c>
      <c r="L381" s="29">
        <v>6.9166853806422735E-2</v>
      </c>
      <c r="M381" s="26">
        <v>205256</v>
      </c>
      <c r="N381" s="29">
        <v>0.23842909635028575</v>
      </c>
      <c r="O381" s="26">
        <v>752771</v>
      </c>
      <c r="P381" s="29">
        <v>0.11055361637215011</v>
      </c>
      <c r="Q381" s="40">
        <v>485263</v>
      </c>
      <c r="R381" s="29">
        <v>0.18392346972384388</v>
      </c>
      <c r="S381" s="40">
        <v>424275</v>
      </c>
      <c r="T381" s="29">
        <v>0.23169262479497199</v>
      </c>
      <c r="U381" s="40">
        <v>909538</v>
      </c>
      <c r="V381" s="29">
        <v>0.20573692038889524</v>
      </c>
      <c r="W381" s="26">
        <v>1068632</v>
      </c>
      <c r="X381" s="29">
        <v>0.11428073903609159</v>
      </c>
      <c r="Y381" s="26">
        <v>648118</v>
      </c>
      <c r="Z381" s="29">
        <v>0.23808559573931576</v>
      </c>
      <c r="AA381" s="26">
        <v>1716750</v>
      </c>
      <c r="AB381" s="29">
        <v>0.1579968391593487</v>
      </c>
    </row>
    <row r="382" spans="2:28" hidden="1" outlineLevel="1" x14ac:dyDescent="0.25">
      <c r="B382" s="43" t="s">
        <v>53</v>
      </c>
      <c r="C382" s="26">
        <v>22254</v>
      </c>
      <c r="D382" s="29">
        <v>-0.22139808270939754</v>
      </c>
      <c r="E382" s="40">
        <v>15471</v>
      </c>
      <c r="F382" s="29">
        <v>0.41068660527035661</v>
      </c>
      <c r="G382" s="40">
        <v>19910</v>
      </c>
      <c r="H382" s="29">
        <v>3.1820066334991681E-2</v>
      </c>
      <c r="I382" s="40">
        <v>35381</v>
      </c>
      <c r="J382" s="29">
        <v>0.16911740409080389</v>
      </c>
      <c r="K382" s="26">
        <v>580743</v>
      </c>
      <c r="L382" s="29">
        <v>6.0535725373177973E-2</v>
      </c>
      <c r="M382" s="26">
        <v>237090</v>
      </c>
      <c r="N382" s="29">
        <v>0.22554999586469271</v>
      </c>
      <c r="O382" s="26">
        <v>817833</v>
      </c>
      <c r="P382" s="29">
        <v>0.10361379124215642</v>
      </c>
      <c r="Q382" s="40">
        <v>567439</v>
      </c>
      <c r="R382" s="29">
        <v>0.23698626852136462</v>
      </c>
      <c r="S382" s="40">
        <v>504685</v>
      </c>
      <c r="T382" s="29">
        <v>0.27639422456809459</v>
      </c>
      <c r="U382" s="40">
        <v>1072124</v>
      </c>
      <c r="V382" s="29">
        <v>0.25522932213748328</v>
      </c>
      <c r="W382" s="26">
        <v>1180177</v>
      </c>
      <c r="X382" s="29">
        <v>0.13494272283854691</v>
      </c>
      <c r="Y382" s="26">
        <v>767415</v>
      </c>
      <c r="Z382" s="29">
        <v>0.2495257789030636</v>
      </c>
      <c r="AA382" s="26">
        <v>1947592</v>
      </c>
      <c r="AB382" s="29">
        <v>0.17748928217960946</v>
      </c>
    </row>
    <row r="383" spans="2:28" hidden="1" outlineLevel="1" x14ac:dyDescent="0.25">
      <c r="B383" s="43" t="s">
        <v>54</v>
      </c>
      <c r="C383" s="26">
        <v>23864</v>
      </c>
      <c r="D383" s="29">
        <v>-0.1381103727246461</v>
      </c>
      <c r="E383" s="40">
        <v>7949</v>
      </c>
      <c r="F383" s="29">
        <v>-1.6942864209745223E-2</v>
      </c>
      <c r="G383" s="40">
        <v>10626</v>
      </c>
      <c r="H383" s="29">
        <v>0.25410126283488732</v>
      </c>
      <c r="I383" s="40">
        <v>18575</v>
      </c>
      <c r="J383" s="29">
        <v>0.12174648227549967</v>
      </c>
      <c r="K383" s="26">
        <v>474467</v>
      </c>
      <c r="L383" s="29">
        <v>5.778594610178045E-3</v>
      </c>
      <c r="M383" s="26">
        <v>189795</v>
      </c>
      <c r="N383" s="29">
        <v>0.13250948755280811</v>
      </c>
      <c r="O383" s="26">
        <v>664262</v>
      </c>
      <c r="P383" s="29">
        <v>3.8998700199740721E-2</v>
      </c>
      <c r="Q383" s="40">
        <v>499543</v>
      </c>
      <c r="R383" s="29">
        <v>0.46896328643053531</v>
      </c>
      <c r="S383" s="40">
        <v>478759</v>
      </c>
      <c r="T383" s="29">
        <v>0.43146013664020577</v>
      </c>
      <c r="U383" s="40">
        <v>978302</v>
      </c>
      <c r="V383" s="29">
        <v>0.45036766886081958</v>
      </c>
      <c r="W383" s="26">
        <v>999643</v>
      </c>
      <c r="X383" s="29">
        <v>0.18753051558418266</v>
      </c>
      <c r="Y383" s="26">
        <v>685360</v>
      </c>
      <c r="Z383" s="29">
        <v>0.327411860634925</v>
      </c>
      <c r="AA383" s="26">
        <v>1685003</v>
      </c>
      <c r="AB383" s="29">
        <v>0.24070978782059593</v>
      </c>
    </row>
    <row r="384" spans="2:28" hidden="1" outlineLevel="1" x14ac:dyDescent="0.25">
      <c r="B384" s="43" t="s">
        <v>55</v>
      </c>
      <c r="C384" s="26">
        <v>23148</v>
      </c>
      <c r="D384" s="29">
        <v>-0.30818888224745966</v>
      </c>
      <c r="E384" s="40">
        <v>9767</v>
      </c>
      <c r="F384" s="29">
        <v>0.30539962576851098</v>
      </c>
      <c r="G384" s="40">
        <v>5318</v>
      </c>
      <c r="H384" s="29">
        <v>0.21637694419030185</v>
      </c>
      <c r="I384" s="40">
        <v>15085</v>
      </c>
      <c r="J384" s="29">
        <v>0.27256622237219497</v>
      </c>
      <c r="K384" s="26">
        <v>470213</v>
      </c>
      <c r="L384" s="29">
        <v>0.10606081990195793</v>
      </c>
      <c r="M384" s="26">
        <v>135099</v>
      </c>
      <c r="N384" s="29">
        <v>3.2882765791525825E-2</v>
      </c>
      <c r="O384" s="26">
        <v>605312</v>
      </c>
      <c r="P384" s="29">
        <v>8.8843398894089542E-2</v>
      </c>
      <c r="Q384" s="40">
        <v>403201</v>
      </c>
      <c r="R384" s="29">
        <v>0.394826148774168</v>
      </c>
      <c r="S384" s="40">
        <v>339628</v>
      </c>
      <c r="T384" s="29">
        <v>0.6833267248215702</v>
      </c>
      <c r="U384" s="40">
        <v>742829</v>
      </c>
      <c r="V384" s="29">
        <v>0.51341709638183564</v>
      </c>
      <c r="W384" s="26">
        <v>900620</v>
      </c>
      <c r="X384" s="29">
        <v>0.20107649057670662</v>
      </c>
      <c r="Y384" s="26">
        <v>485754</v>
      </c>
      <c r="Z384" s="29">
        <v>0.41941610830428289</v>
      </c>
      <c r="AA384" s="26">
        <v>1386374</v>
      </c>
      <c r="AB384" s="29">
        <v>0.26949769473428775</v>
      </c>
    </row>
    <row r="385" spans="2:28" hidden="1" outlineLevel="1" x14ac:dyDescent="0.25">
      <c r="B385" s="43" t="s">
        <v>56</v>
      </c>
      <c r="C385" s="26">
        <v>32213</v>
      </c>
      <c r="D385" s="29">
        <v>4.2998219200258925E-2</v>
      </c>
      <c r="E385" s="40">
        <v>7770</v>
      </c>
      <c r="F385" s="29">
        <v>-0.47729566094853682</v>
      </c>
      <c r="G385" s="40">
        <v>6894</v>
      </c>
      <c r="H385" s="29">
        <v>-0.39163430991881398</v>
      </c>
      <c r="I385" s="40">
        <v>14664</v>
      </c>
      <c r="J385" s="29">
        <v>-0.4402412489979769</v>
      </c>
      <c r="K385" s="26">
        <v>506401</v>
      </c>
      <c r="L385" s="29">
        <v>4.760771885110926E-2</v>
      </c>
      <c r="M385" s="26">
        <v>146609</v>
      </c>
      <c r="N385" s="29">
        <v>0.26252109813647473</v>
      </c>
      <c r="O385" s="26">
        <v>653010</v>
      </c>
      <c r="P385" s="29">
        <v>8.9235911874991691E-2</v>
      </c>
      <c r="Q385" s="40">
        <v>430830</v>
      </c>
      <c r="R385" s="29">
        <v>0.1064200251161429</v>
      </c>
      <c r="S385" s="40">
        <v>307603</v>
      </c>
      <c r="T385" s="29">
        <v>0.33398817810042969</v>
      </c>
      <c r="U385" s="40">
        <v>738433</v>
      </c>
      <c r="V385" s="29">
        <v>0.19105938901254871</v>
      </c>
      <c r="W385" s="26">
        <v>971568</v>
      </c>
      <c r="X385" s="29">
        <v>6.4769394652743895E-2</v>
      </c>
      <c r="Y385" s="26">
        <v>466752</v>
      </c>
      <c r="Z385" s="29">
        <v>0.28191241012232693</v>
      </c>
      <c r="AA385" s="26">
        <v>1438320</v>
      </c>
      <c r="AB385" s="29">
        <v>0.12670319151102882</v>
      </c>
    </row>
    <row r="386" spans="2:28" collapsed="1" x14ac:dyDescent="0.25">
      <c r="B386" s="30" t="s">
        <v>182</v>
      </c>
      <c r="C386" s="31">
        <v>212732</v>
      </c>
      <c r="D386" s="32">
        <v>-0.21623155086912627</v>
      </c>
      <c r="E386" s="31">
        <v>114488</v>
      </c>
      <c r="F386" s="32">
        <v>-0.21217709637907545</v>
      </c>
      <c r="G386" s="31">
        <v>90233</v>
      </c>
      <c r="H386" s="32">
        <v>-0.11490284167263387</v>
      </c>
      <c r="I386" s="31">
        <v>204721</v>
      </c>
      <c r="J386" s="32">
        <v>-0.17207171137506116</v>
      </c>
      <c r="K386" s="31">
        <v>3683811</v>
      </c>
      <c r="L386" s="32">
        <v>-6.4221714624800752E-2</v>
      </c>
      <c r="M386" s="31">
        <v>1435359</v>
      </c>
      <c r="N386" s="32">
        <v>9.2409160547026969E-2</v>
      </c>
      <c r="O386" s="31">
        <v>5119170</v>
      </c>
      <c r="P386" s="32">
        <v>-2.5025297267895041E-2</v>
      </c>
      <c r="Q386" s="31">
        <v>3331597</v>
      </c>
      <c r="R386" s="32">
        <v>0.15084926852471403</v>
      </c>
      <c r="S386" s="31">
        <v>3002077</v>
      </c>
      <c r="T386" s="32">
        <v>0.31374911273883854</v>
      </c>
      <c r="U386" s="31">
        <v>6333674</v>
      </c>
      <c r="V386" s="32">
        <v>0.22271108730170219</v>
      </c>
      <c r="W386" s="31">
        <v>7301255</v>
      </c>
      <c r="X386" s="32">
        <v>1.4170950107893487E-2</v>
      </c>
      <c r="Y386" s="31">
        <v>4569042</v>
      </c>
      <c r="Z386" s="32">
        <v>0.21839560453626183</v>
      </c>
      <c r="AA386" s="31">
        <v>11870297</v>
      </c>
      <c r="AB386" s="32">
        <v>8.411637547408346E-2</v>
      </c>
    </row>
    <row r="387" spans="2:28" hidden="1" outlineLevel="1" x14ac:dyDescent="0.25">
      <c r="B387" s="43" t="s">
        <v>58</v>
      </c>
      <c r="C387" s="26">
        <v>27240</v>
      </c>
      <c r="D387" s="29">
        <v>-0.13477114633294163</v>
      </c>
      <c r="E387" s="40">
        <v>10947</v>
      </c>
      <c r="F387" s="29">
        <v>-2.0056522928252329E-3</v>
      </c>
      <c r="G387" s="40">
        <v>8676</v>
      </c>
      <c r="H387" s="29">
        <v>-0.40999659979598779</v>
      </c>
      <c r="I387" s="40">
        <v>19623</v>
      </c>
      <c r="J387" s="29">
        <v>-0.23568590792241173</v>
      </c>
      <c r="K387" s="26">
        <v>480556</v>
      </c>
      <c r="L387" s="29">
        <v>-5.0590422452846173E-2</v>
      </c>
      <c r="M387" s="26">
        <v>189774</v>
      </c>
      <c r="N387" s="29">
        <v>0.17790108744227617</v>
      </c>
      <c r="O387" s="26">
        <v>670330</v>
      </c>
      <c r="P387" s="29">
        <v>4.5783222809185897E-3</v>
      </c>
      <c r="Q387" s="40">
        <v>411354</v>
      </c>
      <c r="R387" s="29">
        <v>-9.4231188442559621E-2</v>
      </c>
      <c r="S387" s="40">
        <v>357228</v>
      </c>
      <c r="T387" s="29">
        <v>0.2881343708757329</v>
      </c>
      <c r="U387" s="40">
        <v>768582</v>
      </c>
      <c r="V387" s="29">
        <v>5.0734752300501285E-2</v>
      </c>
      <c r="W387" s="26">
        <v>924322</v>
      </c>
      <c r="X387" s="29">
        <v>-7.27888099317473E-2</v>
      </c>
      <c r="Y387" s="26">
        <v>561453</v>
      </c>
      <c r="Z387" s="29">
        <v>0.22315851849269852</v>
      </c>
      <c r="AA387" s="26">
        <v>1485775</v>
      </c>
      <c r="AB387" s="29">
        <v>2.0517850433717122E-2</v>
      </c>
    </row>
    <row r="388" spans="2:28" hidden="1" outlineLevel="1" x14ac:dyDescent="0.25">
      <c r="B388" s="43" t="s">
        <v>59</v>
      </c>
      <c r="C388" s="26">
        <v>33901</v>
      </c>
      <c r="D388" s="29">
        <v>-0.16339272493953905</v>
      </c>
      <c r="E388" s="40">
        <v>13580</v>
      </c>
      <c r="F388" s="29">
        <v>-0.37934186471663622</v>
      </c>
      <c r="G388" s="40">
        <v>14812</v>
      </c>
      <c r="H388" s="29">
        <v>-0.14212903973126378</v>
      </c>
      <c r="I388" s="40">
        <v>28392</v>
      </c>
      <c r="J388" s="29">
        <v>-0.27471516885505542</v>
      </c>
      <c r="K388" s="26">
        <v>549657</v>
      </c>
      <c r="L388" s="29">
        <v>-5.4179436042419815E-2</v>
      </c>
      <c r="M388" s="26">
        <v>233676</v>
      </c>
      <c r="N388" s="29">
        <v>0.13097306584710688</v>
      </c>
      <c r="O388" s="26">
        <v>783333</v>
      </c>
      <c r="P388" s="29">
        <v>-5.6172073149368673E-3</v>
      </c>
      <c r="Q388" s="40">
        <v>501176</v>
      </c>
      <c r="R388" s="29">
        <v>-6.1631937558994654E-3</v>
      </c>
      <c r="S388" s="40">
        <v>524934</v>
      </c>
      <c r="T388" s="29">
        <v>0.42369268238440205</v>
      </c>
      <c r="U388" s="40">
        <v>1026110</v>
      </c>
      <c r="V388" s="29">
        <v>0.17538777338295541</v>
      </c>
      <c r="W388" s="26">
        <v>1092173</v>
      </c>
      <c r="X388" s="29">
        <v>-4.3596174290122747E-2</v>
      </c>
      <c r="Y388" s="26">
        <v>779563</v>
      </c>
      <c r="Z388" s="29">
        <v>0.30260416231525644</v>
      </c>
      <c r="AA388" s="26">
        <v>1871736</v>
      </c>
      <c r="AB388" s="29">
        <v>7.5448899491675325E-2</v>
      </c>
    </row>
    <row r="389" spans="2:28" hidden="1" outlineLevel="1" x14ac:dyDescent="0.25">
      <c r="B389" s="43" t="s">
        <v>60</v>
      </c>
      <c r="C389" s="26">
        <v>32338</v>
      </c>
      <c r="D389" s="29">
        <v>-0.13453766894152286</v>
      </c>
      <c r="E389" s="40">
        <v>23119</v>
      </c>
      <c r="F389" s="29">
        <v>1.4294377544832315E-3</v>
      </c>
      <c r="G389" s="40">
        <v>15349</v>
      </c>
      <c r="H389" s="29">
        <v>-2.7128097863979184E-2</v>
      </c>
      <c r="I389" s="40">
        <v>38468</v>
      </c>
      <c r="J389" s="29">
        <v>-1.0163909116640557E-2</v>
      </c>
      <c r="K389" s="26">
        <v>532299</v>
      </c>
      <c r="L389" s="29">
        <v>-4.0427238721889247E-2</v>
      </c>
      <c r="M389" s="26">
        <v>219518</v>
      </c>
      <c r="N389" s="29">
        <v>0.12672138131387012</v>
      </c>
      <c r="O389" s="26">
        <v>751817</v>
      </c>
      <c r="P389" s="29">
        <v>3.0191287085385987E-3</v>
      </c>
      <c r="Q389" s="40">
        <v>497548</v>
      </c>
      <c r="R389" s="29">
        <v>0.10330605085583899</v>
      </c>
      <c r="S389" s="40">
        <v>430350</v>
      </c>
      <c r="T389" s="29">
        <v>0.27358658080401543</v>
      </c>
      <c r="U389" s="40">
        <v>927898</v>
      </c>
      <c r="V389" s="29">
        <v>0.17624435106133496</v>
      </c>
      <c r="W389" s="26">
        <v>1079923</v>
      </c>
      <c r="X389" s="29">
        <v>1.8138295665815596E-2</v>
      </c>
      <c r="Y389" s="26">
        <v>670598</v>
      </c>
      <c r="Z389" s="29">
        <v>0.21054655274810763</v>
      </c>
      <c r="AA389" s="26">
        <v>1750521</v>
      </c>
      <c r="AB389" s="29">
        <v>8.4150901094790287E-2</v>
      </c>
    </row>
    <row r="390" spans="2:28" hidden="1" outlineLevel="1" x14ac:dyDescent="0.25">
      <c r="B390" s="43" t="s">
        <v>61</v>
      </c>
      <c r="C390" s="26">
        <v>26907</v>
      </c>
      <c r="D390" s="29">
        <v>-0.29020259575815133</v>
      </c>
      <c r="E390" s="40">
        <v>24490</v>
      </c>
      <c r="F390" s="29">
        <v>-3.7947831552482714E-2</v>
      </c>
      <c r="G390" s="40">
        <v>14038</v>
      </c>
      <c r="H390" s="29">
        <v>-0.10835873983739841</v>
      </c>
      <c r="I390" s="40">
        <v>38528</v>
      </c>
      <c r="J390" s="29">
        <v>-6.4854368932038886E-2</v>
      </c>
      <c r="K390" s="26">
        <v>582776</v>
      </c>
      <c r="L390" s="29">
        <v>7.1777154259056175E-4</v>
      </c>
      <c r="M390" s="26">
        <v>240591</v>
      </c>
      <c r="N390" s="29">
        <v>0.14482099012162397</v>
      </c>
      <c r="O390" s="26">
        <v>823367</v>
      </c>
      <c r="P390" s="29">
        <v>3.8930542551929737E-2</v>
      </c>
      <c r="Q390" s="40">
        <v>506027</v>
      </c>
      <c r="R390" s="29">
        <v>5.568327853530719E-2</v>
      </c>
      <c r="S390" s="40">
        <v>453960</v>
      </c>
      <c r="T390" s="29">
        <v>0.25804359754576756</v>
      </c>
      <c r="U390" s="40">
        <v>959987</v>
      </c>
      <c r="V390" s="29">
        <v>0.14259410461066779</v>
      </c>
      <c r="W390" s="26">
        <v>1134372</v>
      </c>
      <c r="X390" s="29">
        <v>1.3796154378940662E-2</v>
      </c>
      <c r="Y390" s="26">
        <v>714417</v>
      </c>
      <c r="Z390" s="29">
        <v>0.20501662255911501</v>
      </c>
      <c r="AA390" s="26">
        <v>1848789</v>
      </c>
      <c r="AB390" s="29">
        <v>8.0023764402934017E-2</v>
      </c>
    </row>
    <row r="391" spans="2:28" collapsed="1" x14ac:dyDescent="0.25">
      <c r="B391" s="145">
        <v>1986</v>
      </c>
      <c r="C391" s="40">
        <v>337818</v>
      </c>
      <c r="D391" s="41">
        <v>-0.13386662564418117</v>
      </c>
      <c r="E391" s="40">
        <v>188646</v>
      </c>
      <c r="F391" s="41">
        <v>5.7349759548017465E-2</v>
      </c>
      <c r="G391" s="40">
        <v>160747</v>
      </c>
      <c r="H391" s="41">
        <v>6.0322423187029184E-2</v>
      </c>
      <c r="I391" s="40">
        <v>349393</v>
      </c>
      <c r="J391" s="41">
        <v>5.87153350140599E-2</v>
      </c>
      <c r="K391" s="40">
        <v>6292654</v>
      </c>
      <c r="L391" s="41">
        <v>1.4477206782555152E-2</v>
      </c>
      <c r="M391" s="40">
        <v>2442544</v>
      </c>
      <c r="N391" s="41">
        <v>0.16410457069025752</v>
      </c>
      <c r="O391" s="40">
        <v>8735198</v>
      </c>
      <c r="P391" s="41">
        <v>5.2297709536516468E-2</v>
      </c>
      <c r="Q391" s="40">
        <v>5773445</v>
      </c>
      <c r="R391" s="41">
        <v>0.11212765232017641</v>
      </c>
      <c r="S391" s="40">
        <v>5194156</v>
      </c>
      <c r="T391" s="41">
        <v>0.27087895498424541</v>
      </c>
      <c r="U391" s="40">
        <v>10967601</v>
      </c>
      <c r="V391" s="41">
        <v>0.18205621243900749</v>
      </c>
      <c r="W391" s="40">
        <v>12523098</v>
      </c>
      <c r="X391" s="41">
        <v>5.3077091905337381E-2</v>
      </c>
      <c r="Y391" s="40">
        <v>7866912</v>
      </c>
      <c r="Z391" s="41">
        <v>0.22774398465825674</v>
      </c>
      <c r="AA391" s="40">
        <v>20390010</v>
      </c>
      <c r="AB391" s="41">
        <v>0.11423705728771338</v>
      </c>
    </row>
    <row r="392" spans="2:28" hidden="1" outlineLevel="1" x14ac:dyDescent="0.25">
      <c r="B392" s="43" t="s">
        <v>49</v>
      </c>
      <c r="C392" s="26">
        <v>27073</v>
      </c>
      <c r="D392" s="29">
        <v>-0.34901894777339615</v>
      </c>
      <c r="E392" s="40">
        <v>16891</v>
      </c>
      <c r="F392" s="29">
        <v>-0.31736986744261231</v>
      </c>
      <c r="G392" s="40">
        <v>14664</v>
      </c>
      <c r="H392" s="29">
        <v>1.9466073414905471E-2</v>
      </c>
      <c r="I392" s="40">
        <v>31555</v>
      </c>
      <c r="J392" s="29">
        <v>-0.19354426497648747</v>
      </c>
      <c r="K392" s="26">
        <v>503117</v>
      </c>
      <c r="L392" s="29">
        <v>-9.4378713668821335E-2</v>
      </c>
      <c r="M392" s="26">
        <v>200488</v>
      </c>
      <c r="N392" s="29">
        <v>6.4274339101815459E-2</v>
      </c>
      <c r="O392" s="26">
        <v>703605</v>
      </c>
      <c r="P392" s="29">
        <v>-5.4204097434029319E-2</v>
      </c>
      <c r="Q392" s="40">
        <v>481375</v>
      </c>
      <c r="R392" s="29">
        <v>0.40045733969109198</v>
      </c>
      <c r="S392" s="40">
        <v>490530</v>
      </c>
      <c r="T392" s="29">
        <v>0.5055152813499395</v>
      </c>
      <c r="U392" s="40">
        <v>971905</v>
      </c>
      <c r="V392" s="29">
        <v>0.45158158700856843</v>
      </c>
      <c r="W392" s="26">
        <v>1022456</v>
      </c>
      <c r="X392" s="29">
        <v>6.8524359223564701E-2</v>
      </c>
      <c r="Y392" s="26">
        <v>711682</v>
      </c>
      <c r="Z392" s="29">
        <v>0.32453267027477728</v>
      </c>
      <c r="AA392" s="26">
        <v>1734138</v>
      </c>
      <c r="AB392" s="29">
        <v>0.16058423471115524</v>
      </c>
    </row>
    <row r="393" spans="2:28" hidden="1" outlineLevel="1" x14ac:dyDescent="0.25">
      <c r="B393" s="43" t="s">
        <v>50</v>
      </c>
      <c r="C393" s="26">
        <v>31092</v>
      </c>
      <c r="D393" s="29">
        <v>-0.24002737583105205</v>
      </c>
      <c r="E393" s="40">
        <v>14127</v>
      </c>
      <c r="F393" s="29">
        <v>-0.31060901815342568</v>
      </c>
      <c r="G393" s="40">
        <v>13775</v>
      </c>
      <c r="H393" s="29">
        <v>-8.6356702261723206E-2</v>
      </c>
      <c r="I393" s="40">
        <v>27902</v>
      </c>
      <c r="J393" s="29">
        <v>-0.21555286907138238</v>
      </c>
      <c r="K393" s="26">
        <v>513212</v>
      </c>
      <c r="L393" s="29">
        <v>-9.6332060268945807E-2</v>
      </c>
      <c r="M393" s="26">
        <v>181571</v>
      </c>
      <c r="N393" s="29">
        <v>9.748745954242688E-3</v>
      </c>
      <c r="O393" s="26">
        <v>694783</v>
      </c>
      <c r="P393" s="29">
        <v>-7.082150322505576E-2</v>
      </c>
      <c r="Q393" s="40">
        <v>467389</v>
      </c>
      <c r="R393" s="29">
        <v>0.49055069394836215</v>
      </c>
      <c r="S393" s="40">
        <v>375093</v>
      </c>
      <c r="T393" s="29">
        <v>0.13028503240853739</v>
      </c>
      <c r="U393" s="40">
        <v>842482</v>
      </c>
      <c r="V393" s="29">
        <v>0.30531355308517649</v>
      </c>
      <c r="W393" s="26">
        <v>1019696</v>
      </c>
      <c r="X393" s="29">
        <v>9.1026202064794282E-2</v>
      </c>
      <c r="Y393" s="26">
        <v>576563</v>
      </c>
      <c r="Z393" s="29">
        <v>7.7639507760399518E-2</v>
      </c>
      <c r="AA393" s="26">
        <v>1596259</v>
      </c>
      <c r="AB393" s="29">
        <v>8.6152778392060592E-2</v>
      </c>
    </row>
    <row r="394" spans="2:28" hidden="1" outlineLevel="1" x14ac:dyDescent="0.25">
      <c r="B394" s="43" t="s">
        <v>51</v>
      </c>
      <c r="C394" s="26">
        <v>34181</v>
      </c>
      <c r="D394" s="29">
        <v>-0.1792094899625396</v>
      </c>
      <c r="E394" s="40">
        <v>11334</v>
      </c>
      <c r="F394" s="29">
        <v>-0.3937416421503076</v>
      </c>
      <c r="G394" s="40">
        <v>8919</v>
      </c>
      <c r="H394" s="29">
        <v>-8.3388925950633741E-3</v>
      </c>
      <c r="I394" s="40">
        <v>20253</v>
      </c>
      <c r="J394" s="29">
        <v>-0.26855429954133414</v>
      </c>
      <c r="K394" s="26">
        <v>522194</v>
      </c>
      <c r="L394" s="29">
        <v>-0.11307490713675483</v>
      </c>
      <c r="M394" s="26">
        <v>169741</v>
      </c>
      <c r="N394" s="29">
        <v>-1.9002594940732531E-2</v>
      </c>
      <c r="O394" s="26">
        <v>691935</v>
      </c>
      <c r="P394" s="29">
        <v>-9.1708038088837207E-2</v>
      </c>
      <c r="Q394" s="40">
        <v>466728</v>
      </c>
      <c r="R394" s="29">
        <v>0.33779716691794848</v>
      </c>
      <c r="S394" s="40">
        <v>369982</v>
      </c>
      <c r="T394" s="29">
        <v>0.3089387174606768</v>
      </c>
      <c r="U394" s="40">
        <v>836710</v>
      </c>
      <c r="V394" s="29">
        <v>0.32488092523624945</v>
      </c>
      <c r="W394" s="26">
        <v>1028313</v>
      </c>
      <c r="X394" s="29">
        <v>3.9469627512087158E-2</v>
      </c>
      <c r="Y394" s="26">
        <v>554766</v>
      </c>
      <c r="Z394" s="29">
        <v>0.17187579214195181</v>
      </c>
      <c r="AA394" s="26">
        <v>1583079</v>
      </c>
      <c r="AB394" s="29">
        <v>8.232359108395837E-2</v>
      </c>
    </row>
    <row r="395" spans="2:28" hidden="1" outlineLevel="1" x14ac:dyDescent="0.25">
      <c r="B395" s="43" t="s">
        <v>52</v>
      </c>
      <c r="C395" s="26">
        <v>29791</v>
      </c>
      <c r="D395" s="29">
        <v>-0.16600879034741467</v>
      </c>
      <c r="E395" s="40">
        <v>13271</v>
      </c>
      <c r="F395" s="29">
        <v>3.051716104985247E-2</v>
      </c>
      <c r="G395" s="40">
        <v>7279</v>
      </c>
      <c r="H395" s="29">
        <v>-0.30444338270425231</v>
      </c>
      <c r="I395" s="40">
        <v>20550</v>
      </c>
      <c r="J395" s="29">
        <v>-0.11965043053592084</v>
      </c>
      <c r="K395" s="26">
        <v>512095</v>
      </c>
      <c r="L395" s="29">
        <v>-0.10580143394460495</v>
      </c>
      <c r="M395" s="26">
        <v>165739</v>
      </c>
      <c r="N395" s="29">
        <v>2.1951054082217869E-2</v>
      </c>
      <c r="O395" s="26">
        <v>677834</v>
      </c>
      <c r="P395" s="29">
        <v>-7.7607451708817221E-2</v>
      </c>
      <c r="Q395" s="40">
        <v>409877</v>
      </c>
      <c r="R395" s="29">
        <v>0.2471383278463064</v>
      </c>
      <c r="S395" s="40">
        <v>344465</v>
      </c>
      <c r="T395" s="29">
        <v>0.28448320866303223</v>
      </c>
      <c r="U395" s="40">
        <v>754342</v>
      </c>
      <c r="V395" s="29">
        <v>0.26391858290830861</v>
      </c>
      <c r="W395" s="26">
        <v>959033</v>
      </c>
      <c r="X395" s="29">
        <v>1.8900538968151581E-2</v>
      </c>
      <c r="Y395" s="26">
        <v>523484</v>
      </c>
      <c r="Z395" s="29">
        <v>0.16455549771531031</v>
      </c>
      <c r="AA395" s="26">
        <v>1482517</v>
      </c>
      <c r="AB395" s="29">
        <v>6.5978456337088431E-2</v>
      </c>
    </row>
    <row r="396" spans="2:28" hidden="1" outlineLevel="1" x14ac:dyDescent="0.25">
      <c r="B396" s="43" t="s">
        <v>53</v>
      </c>
      <c r="C396" s="26">
        <v>28582</v>
      </c>
      <c r="D396" s="29">
        <v>-0.21456444078043424</v>
      </c>
      <c r="E396" s="40">
        <v>10967</v>
      </c>
      <c r="F396" s="29">
        <v>-0.20396312695071495</v>
      </c>
      <c r="G396" s="40">
        <v>19296</v>
      </c>
      <c r="H396" s="29">
        <v>0.29851951547779265</v>
      </c>
      <c r="I396" s="40">
        <v>30263</v>
      </c>
      <c r="J396" s="29">
        <v>5.6779690610049949E-2</v>
      </c>
      <c r="K396" s="26">
        <v>547594</v>
      </c>
      <c r="L396" s="29">
        <v>-0.10535697072773043</v>
      </c>
      <c r="M396" s="26">
        <v>193456</v>
      </c>
      <c r="N396" s="29">
        <v>2.3055680764307862E-3</v>
      </c>
      <c r="O396" s="26">
        <v>741050</v>
      </c>
      <c r="P396" s="29">
        <v>-7.9546188510132954E-2</v>
      </c>
      <c r="Q396" s="40">
        <v>458727</v>
      </c>
      <c r="R396" s="29">
        <v>7.3253988493672484E-2</v>
      </c>
      <c r="S396" s="40">
        <v>395399</v>
      </c>
      <c r="T396" s="29">
        <v>0.23740451087347703</v>
      </c>
      <c r="U396" s="40">
        <v>854126</v>
      </c>
      <c r="V396" s="29">
        <v>0.14347565318439104</v>
      </c>
      <c r="W396" s="26">
        <v>1039856</v>
      </c>
      <c r="X396" s="29">
        <v>-3.7527732758485088E-2</v>
      </c>
      <c r="Y396" s="26">
        <v>614165</v>
      </c>
      <c r="Z396" s="29">
        <v>0.14439119465448291</v>
      </c>
      <c r="AA396" s="26">
        <v>1654021</v>
      </c>
      <c r="AB396" s="29">
        <v>2.2847425134888688E-2</v>
      </c>
    </row>
    <row r="397" spans="2:28" hidden="1" outlineLevel="1" x14ac:dyDescent="0.25">
      <c r="B397" s="43" t="s">
        <v>54</v>
      </c>
      <c r="C397" s="26">
        <v>27688</v>
      </c>
      <c r="D397" s="29">
        <v>-0.2919937607078017</v>
      </c>
      <c r="E397" s="40">
        <v>8086</v>
      </c>
      <c r="F397" s="29">
        <v>-0.32566091235092987</v>
      </c>
      <c r="G397" s="40">
        <v>8473</v>
      </c>
      <c r="H397" s="29">
        <v>5.4380288700846213E-2</v>
      </c>
      <c r="I397" s="40">
        <v>16559</v>
      </c>
      <c r="J397" s="29">
        <v>-0.17316622559544614</v>
      </c>
      <c r="K397" s="26">
        <v>471741</v>
      </c>
      <c r="L397" s="29">
        <v>-0.11517814940691895</v>
      </c>
      <c r="M397" s="26">
        <v>167588</v>
      </c>
      <c r="N397" s="29">
        <v>0.14143656945144456</v>
      </c>
      <c r="O397" s="26">
        <v>639329</v>
      </c>
      <c r="P397" s="29">
        <v>-5.9768813329999837E-2</v>
      </c>
      <c r="Q397" s="40">
        <v>340065</v>
      </c>
      <c r="R397" s="29">
        <v>2.223538182211704E-2</v>
      </c>
      <c r="S397" s="40">
        <v>334455</v>
      </c>
      <c r="T397" s="29">
        <v>0.15994880972199099</v>
      </c>
      <c r="U397" s="40">
        <v>674520</v>
      </c>
      <c r="V397" s="29">
        <v>8.6176578572762841E-2</v>
      </c>
      <c r="W397" s="26">
        <v>841783</v>
      </c>
      <c r="X397" s="29">
        <v>-7.29017066530393E-2</v>
      </c>
      <c r="Y397" s="26">
        <v>516313</v>
      </c>
      <c r="Z397" s="29">
        <v>0.14195190784991985</v>
      </c>
      <c r="AA397" s="26">
        <v>1358096</v>
      </c>
      <c r="AB397" s="29">
        <v>-1.4792942913356422E-3</v>
      </c>
    </row>
    <row r="398" spans="2:28" hidden="1" outlineLevel="1" x14ac:dyDescent="0.25">
      <c r="B398" s="43" t="s">
        <v>55</v>
      </c>
      <c r="C398" s="26">
        <v>33460</v>
      </c>
      <c r="D398" s="29">
        <v>-0.1351546951329835</v>
      </c>
      <c r="E398" s="40">
        <v>7482</v>
      </c>
      <c r="F398" s="29">
        <v>-0.30811910486406513</v>
      </c>
      <c r="G398" s="40">
        <v>4372</v>
      </c>
      <c r="H398" s="29">
        <v>-0.11890366787585649</v>
      </c>
      <c r="I398" s="40">
        <v>11854</v>
      </c>
      <c r="J398" s="29">
        <v>-0.24860547667342803</v>
      </c>
      <c r="K398" s="26">
        <v>425124</v>
      </c>
      <c r="L398" s="29">
        <v>-0.10472692659217364</v>
      </c>
      <c r="M398" s="26">
        <v>130798</v>
      </c>
      <c r="N398" s="29">
        <v>0.26482419835222215</v>
      </c>
      <c r="O398" s="26">
        <v>555922</v>
      </c>
      <c r="P398" s="29">
        <v>-3.8639657181988918E-2</v>
      </c>
      <c r="Q398" s="40">
        <v>289069</v>
      </c>
      <c r="R398" s="29">
        <v>7.4196696173416399E-3</v>
      </c>
      <c r="S398" s="40">
        <v>201760</v>
      </c>
      <c r="T398" s="29">
        <v>-2.9253271747498033E-2</v>
      </c>
      <c r="U398" s="40">
        <v>490829</v>
      </c>
      <c r="V398" s="29">
        <v>-7.9853672339221804E-3</v>
      </c>
      <c r="W398" s="26">
        <v>749844</v>
      </c>
      <c r="X398" s="29">
        <v>-6.62711813753325E-2</v>
      </c>
      <c r="Y398" s="26">
        <v>342221</v>
      </c>
      <c r="Z398" s="29">
        <v>5.4782445206767116E-2</v>
      </c>
      <c r="AA398" s="26">
        <v>1092065</v>
      </c>
      <c r="AB398" s="29">
        <v>-3.1437387307086118E-2</v>
      </c>
    </row>
    <row r="399" spans="2:28" hidden="1" outlineLevel="1" x14ac:dyDescent="0.25">
      <c r="B399" s="43" t="s">
        <v>56</v>
      </c>
      <c r="C399" s="26">
        <v>30885</v>
      </c>
      <c r="D399" s="29">
        <v>-0.18259051450349351</v>
      </c>
      <c r="E399" s="40">
        <v>14865</v>
      </c>
      <c r="F399" s="29">
        <v>0.15734973528495799</v>
      </c>
      <c r="G399" s="40">
        <v>11332</v>
      </c>
      <c r="H399" s="29">
        <v>0.131728752621592</v>
      </c>
      <c r="I399" s="40">
        <v>26197</v>
      </c>
      <c r="J399" s="29">
        <v>0.14612591328695812</v>
      </c>
      <c r="K399" s="26">
        <v>483388</v>
      </c>
      <c r="L399" s="29">
        <v>-7.8312931396102625E-2</v>
      </c>
      <c r="M399" s="26">
        <v>116124</v>
      </c>
      <c r="N399" s="29">
        <v>0.19036831260955589</v>
      </c>
      <c r="O399" s="26">
        <v>599512</v>
      </c>
      <c r="P399" s="29">
        <v>-3.6174485099186082E-2</v>
      </c>
      <c r="Q399" s="40">
        <v>389391</v>
      </c>
      <c r="R399" s="29">
        <v>0.23585588330508633</v>
      </c>
      <c r="S399" s="40">
        <v>230589</v>
      </c>
      <c r="T399" s="29">
        <v>0.12809862772437075</v>
      </c>
      <c r="U399" s="40">
        <v>619980</v>
      </c>
      <c r="V399" s="29">
        <v>0.193455801248549</v>
      </c>
      <c r="W399" s="26">
        <v>912468</v>
      </c>
      <c r="X399" s="29">
        <v>3.5249642897257738E-2</v>
      </c>
      <c r="Y399" s="26">
        <v>364106</v>
      </c>
      <c r="Z399" s="29">
        <v>0.13521316463905109</v>
      </c>
      <c r="AA399" s="26">
        <v>1276574</v>
      </c>
      <c r="AB399" s="29">
        <v>6.1920563130491768E-2</v>
      </c>
    </row>
    <row r="400" spans="2:28" collapsed="1" x14ac:dyDescent="0.25">
      <c r="B400" s="30" t="s">
        <v>183</v>
      </c>
      <c r="C400" s="31">
        <v>271422</v>
      </c>
      <c r="D400" s="32">
        <v>-0.11352724849925866</v>
      </c>
      <c r="E400" s="31">
        <v>145322</v>
      </c>
      <c r="F400" s="32">
        <v>0.1248877604731089</v>
      </c>
      <c r="G400" s="31">
        <v>101947</v>
      </c>
      <c r="H400" s="32">
        <v>8.4727187606401078E-2</v>
      </c>
      <c r="I400" s="31">
        <v>247269</v>
      </c>
      <c r="J400" s="32">
        <v>0.10797501478680127</v>
      </c>
      <c r="K400" s="31">
        <v>3936628</v>
      </c>
      <c r="L400" s="32">
        <v>5.333757883386081E-2</v>
      </c>
      <c r="M400" s="31">
        <v>1313939</v>
      </c>
      <c r="N400" s="32">
        <v>7.8027724812854249E-2</v>
      </c>
      <c r="O400" s="31">
        <v>5250567</v>
      </c>
      <c r="P400" s="32">
        <v>5.9409506537969392E-2</v>
      </c>
      <c r="Q400" s="31">
        <v>2894903</v>
      </c>
      <c r="R400" s="32">
        <v>0.10899762409888525</v>
      </c>
      <c r="S400" s="31">
        <v>2285122</v>
      </c>
      <c r="T400" s="32">
        <v>-1.9232320943272208E-2</v>
      </c>
      <c r="U400" s="31">
        <v>5180025</v>
      </c>
      <c r="V400" s="32">
        <v>4.8522258724654987E-2</v>
      </c>
      <c r="W400" s="31">
        <v>7199235</v>
      </c>
      <c r="X400" s="32">
        <v>7.0753861072771373E-2</v>
      </c>
      <c r="Y400" s="31">
        <v>3750048</v>
      </c>
      <c r="Z400" s="32">
        <v>1.2905055547002275E-2</v>
      </c>
      <c r="AA400" s="31">
        <v>10949283</v>
      </c>
      <c r="AB400" s="32">
        <v>5.0211350890436046E-2</v>
      </c>
    </row>
    <row r="401" spans="2:28" hidden="1" outlineLevel="1" x14ac:dyDescent="0.25">
      <c r="B401" s="43" t="s">
        <v>58</v>
      </c>
      <c r="C401" s="26">
        <v>31483</v>
      </c>
      <c r="D401" s="29">
        <v>-0.20511525740399428</v>
      </c>
      <c r="E401" s="40">
        <v>10969</v>
      </c>
      <c r="F401" s="29">
        <v>-0.27735687462942227</v>
      </c>
      <c r="G401" s="40">
        <v>14705</v>
      </c>
      <c r="H401" s="29">
        <v>0.11073343908150157</v>
      </c>
      <c r="I401" s="40">
        <v>25674</v>
      </c>
      <c r="J401" s="29">
        <v>-9.6558519248363672E-2</v>
      </c>
      <c r="K401" s="26">
        <v>506163</v>
      </c>
      <c r="L401" s="29">
        <v>1.2878032568959252E-3</v>
      </c>
      <c r="M401" s="26">
        <v>161112</v>
      </c>
      <c r="N401" s="29">
        <v>5.2111903455841935E-2</v>
      </c>
      <c r="O401" s="26">
        <v>667275</v>
      </c>
      <c r="P401" s="29">
        <v>1.3104195893380854E-2</v>
      </c>
      <c r="Q401" s="40">
        <v>454149</v>
      </c>
      <c r="R401" s="29">
        <v>0.31021778830480562</v>
      </c>
      <c r="S401" s="40">
        <v>277322</v>
      </c>
      <c r="T401" s="29">
        <v>-0.19672458789418346</v>
      </c>
      <c r="U401" s="40">
        <v>731471</v>
      </c>
      <c r="V401" s="29">
        <v>5.7252912438932713E-2</v>
      </c>
      <c r="W401" s="26">
        <v>996884</v>
      </c>
      <c r="X401" s="29">
        <v>0.11003299308403491</v>
      </c>
      <c r="Y401" s="26">
        <v>459019</v>
      </c>
      <c r="Z401" s="29">
        <v>-0.11805472829908814</v>
      </c>
      <c r="AA401" s="26">
        <v>1455903</v>
      </c>
      <c r="AB401" s="29">
        <v>2.634701158735564E-2</v>
      </c>
    </row>
    <row r="402" spans="2:28" hidden="1" outlineLevel="1" x14ac:dyDescent="0.25">
      <c r="B402" s="43" t="s">
        <v>59</v>
      </c>
      <c r="C402" s="26">
        <v>40522</v>
      </c>
      <c r="D402" s="29">
        <v>-0.14472656662234318</v>
      </c>
      <c r="E402" s="40">
        <v>21880</v>
      </c>
      <c r="F402" s="29">
        <v>9.8117942283563409E-2</v>
      </c>
      <c r="G402" s="40">
        <v>17266</v>
      </c>
      <c r="H402" s="29">
        <v>0.16962471209863161</v>
      </c>
      <c r="I402" s="40">
        <v>39146</v>
      </c>
      <c r="J402" s="29">
        <v>0.12854960071496535</v>
      </c>
      <c r="K402" s="26">
        <v>581143</v>
      </c>
      <c r="L402" s="29">
        <v>1.5229942787264639E-2</v>
      </c>
      <c r="M402" s="26">
        <v>206615</v>
      </c>
      <c r="N402" s="29">
        <v>0.10641955210932741</v>
      </c>
      <c r="O402" s="26">
        <v>787758</v>
      </c>
      <c r="P402" s="29">
        <v>3.7661015297029588E-2</v>
      </c>
      <c r="Q402" s="40">
        <v>504284</v>
      </c>
      <c r="R402" s="29">
        <v>0.25884376411969257</v>
      </c>
      <c r="S402" s="40">
        <v>368713</v>
      </c>
      <c r="T402" s="29">
        <v>0.12367621468255052</v>
      </c>
      <c r="U402" s="40">
        <v>872997</v>
      </c>
      <c r="V402" s="29">
        <v>0.19798030530077226</v>
      </c>
      <c r="W402" s="26">
        <v>1141958</v>
      </c>
      <c r="X402" s="29">
        <v>0.10744664034687057</v>
      </c>
      <c r="Y402" s="26">
        <v>598465</v>
      </c>
      <c r="Z402" s="29">
        <v>0.11074919171334496</v>
      </c>
      <c r="AA402" s="26">
        <v>1740423</v>
      </c>
      <c r="AB402" s="29">
        <v>0.1085800439120308</v>
      </c>
    </row>
    <row r="403" spans="2:28" hidden="1" outlineLevel="1" x14ac:dyDescent="0.25">
      <c r="B403" s="43" t="s">
        <v>60</v>
      </c>
      <c r="C403" s="26">
        <v>37365</v>
      </c>
      <c r="D403" s="29">
        <v>-0.26106474706324412</v>
      </c>
      <c r="E403" s="40">
        <v>23086</v>
      </c>
      <c r="F403" s="29">
        <v>-5.1130291820797424E-2</v>
      </c>
      <c r="G403" s="40">
        <v>15777</v>
      </c>
      <c r="H403" s="29">
        <v>-0.11414935429533968</v>
      </c>
      <c r="I403" s="40">
        <v>38863</v>
      </c>
      <c r="J403" s="29">
        <v>-7.7764594209776883E-2</v>
      </c>
      <c r="K403" s="26">
        <v>554725</v>
      </c>
      <c r="L403" s="29">
        <v>-3.696233541613192E-3</v>
      </c>
      <c r="M403" s="26">
        <v>194829</v>
      </c>
      <c r="N403" s="29">
        <v>7.5927766732935664E-2</v>
      </c>
      <c r="O403" s="26">
        <v>749554</v>
      </c>
      <c r="P403" s="29">
        <v>1.5844404720117389E-2</v>
      </c>
      <c r="Q403" s="40">
        <v>450961</v>
      </c>
      <c r="R403" s="29">
        <v>0.17142768081419968</v>
      </c>
      <c r="S403" s="40">
        <v>337904</v>
      </c>
      <c r="T403" s="29">
        <v>-6.9791001387451312E-2</v>
      </c>
      <c r="U403" s="40">
        <v>788865</v>
      </c>
      <c r="V403" s="29">
        <v>5.431803085443776E-2</v>
      </c>
      <c r="W403" s="26">
        <v>1060684</v>
      </c>
      <c r="X403" s="29">
        <v>5.2289883598534592E-2</v>
      </c>
      <c r="Y403" s="26">
        <v>553963</v>
      </c>
      <c r="Z403" s="29">
        <v>-2.9522699999124047E-2</v>
      </c>
      <c r="AA403" s="26">
        <v>1614647</v>
      </c>
      <c r="AB403" s="29">
        <v>2.2710401370161559E-2</v>
      </c>
    </row>
    <row r="404" spans="2:28" hidden="1" outlineLevel="1" x14ac:dyDescent="0.25">
      <c r="B404" s="43" t="s">
        <v>61</v>
      </c>
      <c r="C404" s="26">
        <v>37908</v>
      </c>
      <c r="D404" s="29">
        <v>-0.16886647664985743</v>
      </c>
      <c r="E404" s="40">
        <v>25456</v>
      </c>
      <c r="F404" s="29">
        <v>3.6228934299438187E-2</v>
      </c>
      <c r="G404" s="40">
        <v>15744</v>
      </c>
      <c r="H404" s="29">
        <v>7.0219563591870093E-2</v>
      </c>
      <c r="I404" s="40">
        <v>41200</v>
      </c>
      <c r="J404" s="29">
        <v>4.8959951116429368E-2</v>
      </c>
      <c r="K404" s="26">
        <v>582358</v>
      </c>
      <c r="L404" s="29">
        <v>1.2546466785593902E-2</v>
      </c>
      <c r="M404" s="26">
        <v>210156</v>
      </c>
      <c r="N404" s="29">
        <v>0.11634874344631951</v>
      </c>
      <c r="O404" s="26">
        <v>792514</v>
      </c>
      <c r="P404" s="29">
        <v>3.8144080063400976E-2</v>
      </c>
      <c r="Q404" s="40">
        <v>479336</v>
      </c>
      <c r="R404" s="29">
        <v>0.16729292639033311</v>
      </c>
      <c r="S404" s="40">
        <v>360846</v>
      </c>
      <c r="T404" s="29">
        <v>-8.6060913062749322E-2</v>
      </c>
      <c r="U404" s="40">
        <v>840182</v>
      </c>
      <c r="V404" s="29">
        <v>4.3103105787471563E-2</v>
      </c>
      <c r="W404" s="26">
        <v>1118935</v>
      </c>
      <c r="X404" s="29">
        <v>6.8497637518573296E-2</v>
      </c>
      <c r="Y404" s="26">
        <v>592869</v>
      </c>
      <c r="Z404" s="29">
        <v>-2.2542544456937819E-2</v>
      </c>
      <c r="AA404" s="26">
        <v>1711804</v>
      </c>
      <c r="AB404" s="29">
        <v>3.5106963221679832E-2</v>
      </c>
    </row>
    <row r="405" spans="2:28" collapsed="1" x14ac:dyDescent="0.25">
      <c r="B405" s="145">
        <v>1985</v>
      </c>
      <c r="C405" s="40">
        <v>390030</v>
      </c>
      <c r="D405" s="41">
        <v>-0.21205583064139788</v>
      </c>
      <c r="E405" s="40">
        <v>178414</v>
      </c>
      <c r="F405" s="41">
        <v>-0.15135919328370628</v>
      </c>
      <c r="G405" s="40">
        <v>151602</v>
      </c>
      <c r="H405" s="41">
        <v>2.9114877845132447E-2</v>
      </c>
      <c r="I405" s="40">
        <v>330016</v>
      </c>
      <c r="J405" s="41">
        <v>-7.700224864913241E-2</v>
      </c>
      <c r="K405" s="40">
        <v>6202854</v>
      </c>
      <c r="L405" s="41">
        <v>-6.5740970850974412E-2</v>
      </c>
      <c r="M405" s="40">
        <v>2098217</v>
      </c>
      <c r="N405" s="41">
        <v>7.4129817022633659E-2</v>
      </c>
      <c r="O405" s="40">
        <v>8301071</v>
      </c>
      <c r="P405" s="41">
        <v>-3.3943767186745188E-2</v>
      </c>
      <c r="Q405" s="40">
        <v>5191351</v>
      </c>
      <c r="R405" s="41">
        <v>0.22444743204198359</v>
      </c>
      <c r="S405" s="40">
        <v>4087058</v>
      </c>
      <c r="T405" s="41">
        <v>0.11665749565173678</v>
      </c>
      <c r="U405" s="40">
        <v>9278409</v>
      </c>
      <c r="V405" s="41">
        <v>0.17450712875919394</v>
      </c>
      <c r="W405" s="40">
        <v>11891910</v>
      </c>
      <c r="X405" s="41">
        <v>3.5946717160014074E-2</v>
      </c>
      <c r="Y405" s="40">
        <v>6407616</v>
      </c>
      <c r="Z405" s="41">
        <v>9.2359334111850711E-2</v>
      </c>
      <c r="AA405" s="40">
        <v>18299526</v>
      </c>
      <c r="AB405" s="41">
        <v>5.5024589628044129E-2</v>
      </c>
    </row>
    <row r="406" spans="2:28" hidden="1" outlineLevel="1" x14ac:dyDescent="0.25">
      <c r="B406" s="43" t="s">
        <v>49</v>
      </c>
      <c r="C406" s="26">
        <v>41588</v>
      </c>
      <c r="D406" s="29">
        <v>-3.9915044901539853E-2</v>
      </c>
      <c r="E406" s="40">
        <v>24744</v>
      </c>
      <c r="F406" s="29">
        <v>0.10027124371915153</v>
      </c>
      <c r="G406" s="40">
        <v>14384</v>
      </c>
      <c r="H406" s="29">
        <v>0.17143089828161906</v>
      </c>
      <c r="I406" s="40">
        <v>39128</v>
      </c>
      <c r="J406" s="29">
        <v>0.12540266912103082</v>
      </c>
      <c r="K406" s="26">
        <v>555549</v>
      </c>
      <c r="L406" s="29">
        <v>9.1947426042074065E-2</v>
      </c>
      <c r="M406" s="26">
        <v>188380</v>
      </c>
      <c r="N406" s="29">
        <v>2.2193282326767649E-2</v>
      </c>
      <c r="O406" s="26">
        <v>743929</v>
      </c>
      <c r="P406" s="29">
        <v>7.3399234408614511E-2</v>
      </c>
      <c r="Q406" s="40">
        <v>343727</v>
      </c>
      <c r="R406" s="29">
        <v>-2.7539106153154136E-2</v>
      </c>
      <c r="S406" s="40">
        <v>325822</v>
      </c>
      <c r="T406" s="29">
        <v>5.229431673387186E-3</v>
      </c>
      <c r="U406" s="40">
        <v>669549</v>
      </c>
      <c r="V406" s="29">
        <v>-1.1864141631788061E-2</v>
      </c>
      <c r="W406" s="26">
        <v>956886</v>
      </c>
      <c r="X406" s="29">
        <v>4.0088956134973319E-2</v>
      </c>
      <c r="Y406" s="26">
        <v>537308</v>
      </c>
      <c r="Z406" s="29">
        <v>1.6227625546594737E-2</v>
      </c>
      <c r="AA406" s="26">
        <v>1494194</v>
      </c>
      <c r="AB406" s="29">
        <v>3.1380545194004128E-2</v>
      </c>
    </row>
    <row r="407" spans="2:28" hidden="1" outlineLevel="1" x14ac:dyDescent="0.25">
      <c r="B407" s="43" t="s">
        <v>50</v>
      </c>
      <c r="C407" s="26">
        <v>40912</v>
      </c>
      <c r="D407" s="29">
        <v>0.1104717442049834</v>
      </c>
      <c r="E407" s="40">
        <v>20492</v>
      </c>
      <c r="F407" s="29">
        <v>0.3429451471262861</v>
      </c>
      <c r="G407" s="40">
        <v>15077</v>
      </c>
      <c r="H407" s="29">
        <v>0.25557961359093939</v>
      </c>
      <c r="I407" s="40">
        <v>35569</v>
      </c>
      <c r="J407" s="29">
        <v>0.30447060549382043</v>
      </c>
      <c r="K407" s="26">
        <v>567921</v>
      </c>
      <c r="L407" s="29">
        <v>0.10783158617514754</v>
      </c>
      <c r="M407" s="26">
        <v>179818</v>
      </c>
      <c r="N407" s="29">
        <v>-2.3815857332862844E-2</v>
      </c>
      <c r="O407" s="26">
        <v>747739</v>
      </c>
      <c r="P407" s="29">
        <v>7.3031813296175585E-2</v>
      </c>
      <c r="Q407" s="40">
        <v>313568</v>
      </c>
      <c r="R407" s="29">
        <v>-0.15633138896661569</v>
      </c>
      <c r="S407" s="40">
        <v>331857</v>
      </c>
      <c r="T407" s="29">
        <v>8.9874577573721304E-2</v>
      </c>
      <c r="U407" s="40">
        <v>645425</v>
      </c>
      <c r="V407" s="29">
        <v>-4.5459452824245017E-2</v>
      </c>
      <c r="W407" s="26">
        <v>934621</v>
      </c>
      <c r="X407" s="29">
        <v>6.5045483377326185E-3</v>
      </c>
      <c r="Y407" s="26">
        <v>535024</v>
      </c>
      <c r="Z407" s="29">
        <v>5.2082636892424983E-2</v>
      </c>
      <c r="AA407" s="26">
        <v>1469645</v>
      </c>
      <c r="AB407" s="29">
        <v>2.2632781279768865E-2</v>
      </c>
    </row>
    <row r="408" spans="2:28" hidden="1" outlineLevel="1" x14ac:dyDescent="0.25">
      <c r="B408" s="43" t="s">
        <v>51</v>
      </c>
      <c r="C408" s="26">
        <v>41644</v>
      </c>
      <c r="D408" s="29">
        <v>-2.8394111196659022E-2</v>
      </c>
      <c r="E408" s="40">
        <v>18695</v>
      </c>
      <c r="F408" s="29">
        <v>1.512768817204301</v>
      </c>
      <c r="G408" s="40">
        <v>8994</v>
      </c>
      <c r="H408" s="29">
        <v>-1.9727520435967261E-2</v>
      </c>
      <c r="I408" s="40">
        <v>27689</v>
      </c>
      <c r="J408" s="29">
        <v>0.66650616912428529</v>
      </c>
      <c r="K408" s="26">
        <v>588769</v>
      </c>
      <c r="L408" s="29">
        <v>0.16353600768353638</v>
      </c>
      <c r="M408" s="26">
        <v>173029</v>
      </c>
      <c r="N408" s="29">
        <v>0.22599090226309748</v>
      </c>
      <c r="O408" s="26">
        <v>761798</v>
      </c>
      <c r="P408" s="29">
        <v>0.17715649052539506</v>
      </c>
      <c r="Q408" s="40">
        <v>348878</v>
      </c>
      <c r="R408" s="29">
        <v>1.8845002555304191E-2</v>
      </c>
      <c r="S408" s="40">
        <v>282658</v>
      </c>
      <c r="T408" s="29">
        <v>4.7412946569185044E-2</v>
      </c>
      <c r="U408" s="40">
        <v>631536</v>
      </c>
      <c r="V408" s="29">
        <v>3.1436186892442874E-2</v>
      </c>
      <c r="W408" s="26">
        <v>989267</v>
      </c>
      <c r="X408" s="29">
        <v>0.11088190773072926</v>
      </c>
      <c r="Y408" s="26">
        <v>473400</v>
      </c>
      <c r="Z408" s="29">
        <v>0.10506523246286692</v>
      </c>
      <c r="AA408" s="26">
        <v>1462667</v>
      </c>
      <c r="AB408" s="29">
        <v>0.10899261893298662</v>
      </c>
    </row>
    <row r="409" spans="2:28" hidden="1" outlineLevel="1" x14ac:dyDescent="0.25">
      <c r="B409" s="43" t="s">
        <v>52</v>
      </c>
      <c r="C409" s="26">
        <v>35721</v>
      </c>
      <c r="D409" s="29">
        <v>-0.13108732668450496</v>
      </c>
      <c r="E409" s="40">
        <v>12878</v>
      </c>
      <c r="F409" s="29">
        <v>0.64954527987703337</v>
      </c>
      <c r="G409" s="40">
        <v>10465</v>
      </c>
      <c r="H409" s="29">
        <v>0.21700197697406676</v>
      </c>
      <c r="I409" s="40">
        <v>23343</v>
      </c>
      <c r="J409" s="29">
        <v>0.42283310983786415</v>
      </c>
      <c r="K409" s="26">
        <v>572686</v>
      </c>
      <c r="L409" s="29">
        <v>0.15329978270632316</v>
      </c>
      <c r="M409" s="26">
        <v>162179</v>
      </c>
      <c r="N409" s="29">
        <v>-3.0621271712232945E-2</v>
      </c>
      <c r="O409" s="26">
        <v>734865</v>
      </c>
      <c r="P409" s="29">
        <v>0.10694945508499476</v>
      </c>
      <c r="Q409" s="40">
        <v>328654</v>
      </c>
      <c r="R409" s="29">
        <v>0.26652356710971015</v>
      </c>
      <c r="S409" s="40">
        <v>268174</v>
      </c>
      <c r="T409" s="29">
        <v>2.63658457240179E-2</v>
      </c>
      <c r="U409" s="40">
        <v>596828</v>
      </c>
      <c r="V409" s="29">
        <v>0.14603151438808859</v>
      </c>
      <c r="W409" s="26">
        <v>941243</v>
      </c>
      <c r="X409" s="29">
        <v>0.18239032423801982</v>
      </c>
      <c r="Y409" s="26">
        <v>449514</v>
      </c>
      <c r="Z409" s="29">
        <v>7.6349224851381958E-3</v>
      </c>
      <c r="AA409" s="26">
        <v>1390757</v>
      </c>
      <c r="AB409" s="29">
        <v>0.11962880758421424</v>
      </c>
    </row>
    <row r="410" spans="2:28" hidden="1" outlineLevel="1" x14ac:dyDescent="0.25">
      <c r="B410" s="43" t="s">
        <v>53</v>
      </c>
      <c r="C410" s="26">
        <v>36390</v>
      </c>
      <c r="D410" s="29">
        <v>-1.8687808429738717E-2</v>
      </c>
      <c r="E410" s="40">
        <v>13777</v>
      </c>
      <c r="F410" s="29">
        <v>-0.27255926923280005</v>
      </c>
      <c r="G410" s="40">
        <v>14860</v>
      </c>
      <c r="H410" s="29">
        <v>0.17266414141414144</v>
      </c>
      <c r="I410" s="40">
        <v>28637</v>
      </c>
      <c r="J410" s="29">
        <v>-9.4081174274777801E-2</v>
      </c>
      <c r="K410" s="26">
        <v>612081</v>
      </c>
      <c r="L410" s="29">
        <v>6.9251046836431573E-2</v>
      </c>
      <c r="M410" s="26">
        <v>193011</v>
      </c>
      <c r="N410" s="29">
        <v>-2.8714201603285083E-2</v>
      </c>
      <c r="O410" s="26">
        <v>805092</v>
      </c>
      <c r="P410" s="29">
        <v>4.4006660131024056E-2</v>
      </c>
      <c r="Q410" s="40">
        <v>427417</v>
      </c>
      <c r="R410" s="29">
        <v>0.23397185131721399</v>
      </c>
      <c r="S410" s="40">
        <v>319539</v>
      </c>
      <c r="T410" s="29">
        <v>-6.3432606153332127E-2</v>
      </c>
      <c r="U410" s="40">
        <v>746956</v>
      </c>
      <c r="V410" s="29">
        <v>8.6392962900476489E-2</v>
      </c>
      <c r="W410" s="26">
        <v>1080401</v>
      </c>
      <c r="X410" s="29">
        <v>0.1186753587233611</v>
      </c>
      <c r="Y410" s="26">
        <v>536674</v>
      </c>
      <c r="Z410" s="29">
        <v>-4.4417933834265177E-2</v>
      </c>
      <c r="AA410" s="26">
        <v>1617075</v>
      </c>
      <c r="AB410" s="29">
        <v>5.8706722377678267E-2</v>
      </c>
    </row>
    <row r="411" spans="2:28" hidden="1" outlineLevel="1" x14ac:dyDescent="0.25">
      <c r="B411" s="43" t="s">
        <v>54</v>
      </c>
      <c r="C411" s="26">
        <v>39107</v>
      </c>
      <c r="D411" s="29">
        <v>0.19501909854851029</v>
      </c>
      <c r="E411" s="40">
        <v>11991</v>
      </c>
      <c r="F411" s="29">
        <v>7.0816217181639551E-2</v>
      </c>
      <c r="G411" s="40">
        <v>8036</v>
      </c>
      <c r="H411" s="29">
        <v>3.5033487892838666E-2</v>
      </c>
      <c r="I411" s="40">
        <v>20027</v>
      </c>
      <c r="J411" s="29">
        <v>5.6164961501951272E-2</v>
      </c>
      <c r="K411" s="26">
        <v>533148</v>
      </c>
      <c r="L411" s="29">
        <v>0.11410910641072247</v>
      </c>
      <c r="M411" s="26">
        <v>146822</v>
      </c>
      <c r="N411" s="29">
        <v>-6.8051262195083284E-2</v>
      </c>
      <c r="O411" s="26">
        <v>679970</v>
      </c>
      <c r="P411" s="29">
        <v>6.8992351651115724E-2</v>
      </c>
      <c r="Q411" s="40">
        <v>332668</v>
      </c>
      <c r="R411" s="29">
        <v>9.5145605498969665E-2</v>
      </c>
      <c r="S411" s="40">
        <v>288336</v>
      </c>
      <c r="T411" s="29">
        <v>-6.1620073550948673E-2</v>
      </c>
      <c r="U411" s="40">
        <v>621004</v>
      </c>
      <c r="V411" s="29">
        <v>1.6313277777414203E-2</v>
      </c>
      <c r="W411" s="26">
        <v>907976</v>
      </c>
      <c r="X411" s="29">
        <v>0.11110077754636039</v>
      </c>
      <c r="Y411" s="26">
        <v>452132</v>
      </c>
      <c r="Z411" s="29">
        <v>-6.1230591625797803E-2</v>
      </c>
      <c r="AA411" s="26">
        <v>1360108</v>
      </c>
      <c r="AB411" s="29">
        <v>4.7197122284433179E-2</v>
      </c>
    </row>
    <row r="412" spans="2:28" hidden="1" outlineLevel="1" x14ac:dyDescent="0.25">
      <c r="B412" s="43" t="s">
        <v>55</v>
      </c>
      <c r="C412" s="26">
        <v>38689</v>
      </c>
      <c r="D412" s="29">
        <v>-7.5926638450686257E-3</v>
      </c>
      <c r="E412" s="40">
        <v>10814</v>
      </c>
      <c r="F412" s="29">
        <v>1.6064111834176908</v>
      </c>
      <c r="G412" s="40">
        <v>4962</v>
      </c>
      <c r="H412" s="29">
        <v>7.3096885813148882E-2</v>
      </c>
      <c r="I412" s="40">
        <v>15776</v>
      </c>
      <c r="J412" s="29">
        <v>0.79824461415707293</v>
      </c>
      <c r="K412" s="26">
        <v>474854</v>
      </c>
      <c r="L412" s="29">
        <v>0.15147664693600915</v>
      </c>
      <c r="M412" s="26">
        <v>103412</v>
      </c>
      <c r="N412" s="29">
        <v>-3.1595902084542882E-2</v>
      </c>
      <c r="O412" s="26">
        <v>578266</v>
      </c>
      <c r="P412" s="29">
        <v>0.11382140442588495</v>
      </c>
      <c r="Q412" s="40">
        <v>286940</v>
      </c>
      <c r="R412" s="29">
        <v>6.804139060522596E-2</v>
      </c>
      <c r="S412" s="40">
        <v>207840</v>
      </c>
      <c r="T412" s="29">
        <v>0.38799660747557452</v>
      </c>
      <c r="U412" s="40">
        <v>494780</v>
      </c>
      <c r="V412" s="29">
        <v>0.18254975490020331</v>
      </c>
      <c r="W412" s="26">
        <v>803064</v>
      </c>
      <c r="X412" s="29">
        <v>0.12222627477120573</v>
      </c>
      <c r="Y412" s="26">
        <v>324447</v>
      </c>
      <c r="Z412" s="29">
        <v>0.20284503564636136</v>
      </c>
      <c r="AA412" s="26">
        <v>1127511</v>
      </c>
      <c r="AB412" s="29">
        <v>0.14429552678691038</v>
      </c>
    </row>
    <row r="413" spans="2:28" hidden="1" outlineLevel="1" x14ac:dyDescent="0.25">
      <c r="B413" s="43" t="s">
        <v>56</v>
      </c>
      <c r="C413" s="26">
        <v>37784</v>
      </c>
      <c r="D413" s="29">
        <v>-1.6758613510981624E-2</v>
      </c>
      <c r="E413" s="40">
        <v>12844</v>
      </c>
      <c r="F413" s="29">
        <v>0.4831408775981525</v>
      </c>
      <c r="G413" s="40">
        <v>10013</v>
      </c>
      <c r="H413" s="29">
        <v>0.21842297395960086</v>
      </c>
      <c r="I413" s="40">
        <v>22857</v>
      </c>
      <c r="J413" s="29">
        <v>0.3542481336651262</v>
      </c>
      <c r="K413" s="26">
        <v>524460</v>
      </c>
      <c r="L413" s="29">
        <v>0.25449991986853648</v>
      </c>
      <c r="M413" s="26">
        <v>97553</v>
      </c>
      <c r="N413" s="29">
        <v>-1.0769152765806367E-2</v>
      </c>
      <c r="O413" s="26">
        <v>622013</v>
      </c>
      <c r="P413" s="29">
        <v>0.20386972156739791</v>
      </c>
      <c r="Q413" s="40">
        <v>315078</v>
      </c>
      <c r="R413" s="29">
        <v>0.17718837449981883</v>
      </c>
      <c r="S413" s="40">
        <v>204405</v>
      </c>
      <c r="T413" s="29">
        <v>0.20099061675587704</v>
      </c>
      <c r="U413" s="40">
        <v>519483</v>
      </c>
      <c r="V413" s="29">
        <v>0.18644056183624524</v>
      </c>
      <c r="W413" s="26">
        <v>881399</v>
      </c>
      <c r="X413" s="29">
        <v>0.2177416903611229</v>
      </c>
      <c r="Y413" s="26">
        <v>320738</v>
      </c>
      <c r="Z413" s="29">
        <v>0.12132039323721489</v>
      </c>
      <c r="AA413" s="26">
        <v>1202137</v>
      </c>
      <c r="AB413" s="29">
        <v>0.19043030834770858</v>
      </c>
    </row>
    <row r="414" spans="2:28" collapsed="1" x14ac:dyDescent="0.25">
      <c r="B414" s="30" t="s">
        <v>184</v>
      </c>
      <c r="C414" s="31">
        <v>306182</v>
      </c>
      <c r="D414" s="32">
        <v>-4.6254100071332682E-2</v>
      </c>
      <c r="E414" s="31">
        <v>129188</v>
      </c>
      <c r="F414" s="32">
        <v>5.9682393857864779E-2</v>
      </c>
      <c r="G414" s="31">
        <v>93984</v>
      </c>
      <c r="H414" s="32">
        <v>-6.3904382470119536E-2</v>
      </c>
      <c r="I414" s="31">
        <v>223172</v>
      </c>
      <c r="J414" s="32">
        <v>3.8684371513908467E-3</v>
      </c>
      <c r="K414" s="31">
        <v>3737290</v>
      </c>
      <c r="L414" s="32">
        <v>5.1217638608900051E-2</v>
      </c>
      <c r="M414" s="31">
        <v>1218836</v>
      </c>
      <c r="N414" s="32">
        <v>-5.3054717338811175E-2</v>
      </c>
      <c r="O414" s="31">
        <v>4956126</v>
      </c>
      <c r="P414" s="32">
        <v>2.3501313934938262E-2</v>
      </c>
      <c r="Q414" s="31">
        <v>2610378</v>
      </c>
      <c r="R414" s="32">
        <v>5.9918117955458206E-2</v>
      </c>
      <c r="S414" s="31">
        <v>2329932</v>
      </c>
      <c r="T414" s="32">
        <v>0.16872344587849941</v>
      </c>
      <c r="U414" s="31">
        <v>4940310</v>
      </c>
      <c r="V414" s="32">
        <v>0.10859237574166114</v>
      </c>
      <c r="W414" s="31">
        <v>6723520</v>
      </c>
      <c r="X414" s="32">
        <v>5.067443925389914E-2</v>
      </c>
      <c r="Y414" s="31">
        <v>3702270</v>
      </c>
      <c r="Z414" s="32">
        <v>7.5363794717508092E-2</v>
      </c>
      <c r="AA414" s="31">
        <v>10425790</v>
      </c>
      <c r="AB414" s="32">
        <v>5.931092194318488E-2</v>
      </c>
    </row>
    <row r="415" spans="2:28" hidden="1" outlineLevel="1" x14ac:dyDescent="0.25">
      <c r="B415" s="43" t="s">
        <v>58</v>
      </c>
      <c r="C415" s="26">
        <v>39607</v>
      </c>
      <c r="D415" s="29">
        <v>-7.9292389232414329E-2</v>
      </c>
      <c r="E415" s="40">
        <v>15179</v>
      </c>
      <c r="F415" s="29">
        <v>0.20325009908838676</v>
      </c>
      <c r="G415" s="40">
        <v>13239</v>
      </c>
      <c r="H415" s="29">
        <v>0.14643228264634578</v>
      </c>
      <c r="I415" s="40">
        <v>28418</v>
      </c>
      <c r="J415" s="29">
        <v>0.17609568348301119</v>
      </c>
      <c r="K415" s="26">
        <v>505512</v>
      </c>
      <c r="L415" s="29">
        <v>0.10380065243878467</v>
      </c>
      <c r="M415" s="26">
        <v>153132</v>
      </c>
      <c r="N415" s="29">
        <v>3.5088312232579133E-2</v>
      </c>
      <c r="O415" s="26">
        <v>658644</v>
      </c>
      <c r="P415" s="29">
        <v>8.7023757457729278E-2</v>
      </c>
      <c r="Q415" s="40">
        <v>346621</v>
      </c>
      <c r="R415" s="29">
        <v>0.19895746138041237</v>
      </c>
      <c r="S415" s="40">
        <v>345239</v>
      </c>
      <c r="T415" s="29">
        <v>0.32859347400260908</v>
      </c>
      <c r="U415" s="40">
        <v>691860</v>
      </c>
      <c r="V415" s="29">
        <v>0.26032188430745684</v>
      </c>
      <c r="W415" s="26">
        <v>898067</v>
      </c>
      <c r="X415" s="29">
        <v>0.13109239252275251</v>
      </c>
      <c r="Y415" s="26">
        <v>520462</v>
      </c>
      <c r="Z415" s="29">
        <v>0.21583669922372328</v>
      </c>
      <c r="AA415" s="26">
        <v>1418529</v>
      </c>
      <c r="AB415" s="29">
        <v>0.16077725070393956</v>
      </c>
    </row>
    <row r="416" spans="2:28" hidden="1" outlineLevel="1" x14ac:dyDescent="0.25">
      <c r="B416" s="43" t="s">
        <v>59</v>
      </c>
      <c r="C416" s="26">
        <v>47379</v>
      </c>
      <c r="D416" s="29">
        <v>-4.6623470701867342E-2</v>
      </c>
      <c r="E416" s="40">
        <v>19925</v>
      </c>
      <c r="F416" s="29">
        <v>-5.8676241319034372E-2</v>
      </c>
      <c r="G416" s="40">
        <v>14762</v>
      </c>
      <c r="H416" s="29">
        <v>3.7604554719898875E-2</v>
      </c>
      <c r="I416" s="40">
        <v>34687</v>
      </c>
      <c r="J416" s="29">
        <v>-1.997513702887499E-2</v>
      </c>
      <c r="K416" s="26">
        <v>572425</v>
      </c>
      <c r="L416" s="29">
        <v>2.9152658168677403E-2</v>
      </c>
      <c r="M416" s="26">
        <v>186742</v>
      </c>
      <c r="N416" s="29">
        <v>-4.3800180239226605E-2</v>
      </c>
      <c r="O416" s="26">
        <v>759167</v>
      </c>
      <c r="P416" s="29">
        <v>1.0194196719653492E-2</v>
      </c>
      <c r="Q416" s="40">
        <v>400593</v>
      </c>
      <c r="R416" s="29">
        <v>7.0388367819442799E-3</v>
      </c>
      <c r="S416" s="40">
        <v>328131</v>
      </c>
      <c r="T416" s="29">
        <v>-4.910512466818906E-2</v>
      </c>
      <c r="U416" s="40">
        <v>728724</v>
      </c>
      <c r="V416" s="29">
        <v>-1.9041042229518301E-2</v>
      </c>
      <c r="W416" s="26">
        <v>1031163</v>
      </c>
      <c r="X416" s="29">
        <v>1.528595818588907E-2</v>
      </c>
      <c r="Y416" s="26">
        <v>538794</v>
      </c>
      <c r="Z416" s="29">
        <v>-4.4398370422133016E-2</v>
      </c>
      <c r="AA416" s="26">
        <v>1569957</v>
      </c>
      <c r="AB416" s="29">
        <v>-6.0197598553940468E-3</v>
      </c>
    </row>
    <row r="417" spans="2:28" hidden="1" outlineLevel="1" x14ac:dyDescent="0.25">
      <c r="B417" s="43" t="s">
        <v>60</v>
      </c>
      <c r="C417" s="26">
        <v>50566</v>
      </c>
      <c r="D417" s="29">
        <v>7.1631416097995171E-2</v>
      </c>
      <c r="E417" s="40">
        <v>24330</v>
      </c>
      <c r="F417" s="29">
        <v>7.1947834515574849E-2</v>
      </c>
      <c r="G417" s="40">
        <v>17810</v>
      </c>
      <c r="H417" s="29">
        <v>-6.5533343827063328E-2</v>
      </c>
      <c r="I417" s="40">
        <v>42140</v>
      </c>
      <c r="J417" s="29">
        <v>9.196283168885877E-3</v>
      </c>
      <c r="K417" s="26">
        <v>556783</v>
      </c>
      <c r="L417" s="29">
        <v>7.0905412007278068E-2</v>
      </c>
      <c r="M417" s="26">
        <v>181080</v>
      </c>
      <c r="N417" s="29">
        <v>-8.1255232248408138E-2</v>
      </c>
      <c r="O417" s="26">
        <v>737863</v>
      </c>
      <c r="P417" s="29">
        <v>2.9078970674171867E-2</v>
      </c>
      <c r="Q417" s="40">
        <v>384967</v>
      </c>
      <c r="R417" s="29">
        <v>2.4739600663342909E-2</v>
      </c>
      <c r="S417" s="40">
        <v>363256</v>
      </c>
      <c r="T417" s="29">
        <v>0.18377256300042699</v>
      </c>
      <c r="U417" s="40">
        <v>748223</v>
      </c>
      <c r="V417" s="29">
        <v>9.6239612269535924E-2</v>
      </c>
      <c r="W417" s="26">
        <v>1007977</v>
      </c>
      <c r="X417" s="29">
        <v>5.3060631767218203E-2</v>
      </c>
      <c r="Y417" s="26">
        <v>570815</v>
      </c>
      <c r="Z417" s="29">
        <v>7.4368110099133578E-2</v>
      </c>
      <c r="AA417" s="26">
        <v>1578792</v>
      </c>
      <c r="AB417" s="29">
        <v>6.0666137719341373E-2</v>
      </c>
    </row>
    <row r="418" spans="2:28" hidden="1" outlineLevel="1" x14ac:dyDescent="0.25">
      <c r="B418" s="43" t="s">
        <v>61</v>
      </c>
      <c r="C418" s="26">
        <v>45610</v>
      </c>
      <c r="D418" s="29">
        <v>-9.0292598280710901E-2</v>
      </c>
      <c r="E418" s="40">
        <v>24566</v>
      </c>
      <c r="F418" s="29">
        <v>-0.11775902316394327</v>
      </c>
      <c r="G418" s="40">
        <v>14711</v>
      </c>
      <c r="H418" s="29">
        <v>-0.16755319148936165</v>
      </c>
      <c r="I418" s="40">
        <v>39277</v>
      </c>
      <c r="J418" s="29">
        <v>-0.13709163609200958</v>
      </c>
      <c r="K418" s="26">
        <v>575142</v>
      </c>
      <c r="L418" s="29">
        <v>1.7593834373087036E-2</v>
      </c>
      <c r="M418" s="26">
        <v>188253</v>
      </c>
      <c r="N418" s="29">
        <v>-9.490268856494477E-2</v>
      </c>
      <c r="O418" s="26">
        <v>763395</v>
      </c>
      <c r="P418" s="29">
        <v>-1.2668296279051749E-2</v>
      </c>
      <c r="Q418" s="40">
        <v>410639</v>
      </c>
      <c r="R418" s="29">
        <v>-4.7077688512644822E-2</v>
      </c>
      <c r="S418" s="40">
        <v>394825</v>
      </c>
      <c r="T418" s="29">
        <v>0.13676606501728927</v>
      </c>
      <c r="U418" s="40">
        <v>805464</v>
      </c>
      <c r="V418" s="29">
        <v>3.4969527747546136E-2</v>
      </c>
      <c r="W418" s="26">
        <v>1047204</v>
      </c>
      <c r="X418" s="29">
        <v>-1.6680313399088043E-2</v>
      </c>
      <c r="Y418" s="26">
        <v>606542</v>
      </c>
      <c r="Z418" s="29">
        <v>4.1944599527592885E-2</v>
      </c>
      <c r="AA418" s="26">
        <v>1653746</v>
      </c>
      <c r="AB418" s="29">
        <v>4.0392376143909559E-3</v>
      </c>
    </row>
    <row r="419" spans="2:28" collapsed="1" x14ac:dyDescent="0.25">
      <c r="B419" s="145">
        <v>1984</v>
      </c>
      <c r="C419" s="40">
        <v>494997</v>
      </c>
      <c r="D419" s="41">
        <v>-1.2746615395661687E-2</v>
      </c>
      <c r="E419" s="40">
        <v>210235</v>
      </c>
      <c r="F419" s="41">
        <v>0.16625523534796005</v>
      </c>
      <c r="G419" s="40">
        <v>147313</v>
      </c>
      <c r="H419" s="41">
        <v>6.8685842794443008E-2</v>
      </c>
      <c r="I419" s="40">
        <v>357548</v>
      </c>
      <c r="J419" s="41">
        <v>0.12397598315048253</v>
      </c>
      <c r="K419" s="40">
        <v>6639330</v>
      </c>
      <c r="L419" s="41">
        <v>0.10568482604190499</v>
      </c>
      <c r="M419" s="40">
        <v>1953411</v>
      </c>
      <c r="N419" s="41">
        <v>-1.6862816545842874E-2</v>
      </c>
      <c r="O419" s="40">
        <v>8592741</v>
      </c>
      <c r="P419" s="41">
        <v>7.5216495041442011E-2</v>
      </c>
      <c r="Q419" s="40">
        <v>4239750</v>
      </c>
      <c r="R419" s="41">
        <v>5.8086113822339414E-2</v>
      </c>
      <c r="S419" s="40">
        <v>3660082</v>
      </c>
      <c r="T419" s="41">
        <v>8.0540376173142469E-2</v>
      </c>
      <c r="U419" s="40">
        <v>7899832</v>
      </c>
      <c r="V419" s="41">
        <v>6.8372275880144384E-2</v>
      </c>
      <c r="W419" s="40">
        <v>11479268</v>
      </c>
      <c r="X419" s="41">
        <v>8.4043570375959442E-2</v>
      </c>
      <c r="Y419" s="40">
        <v>5865850</v>
      </c>
      <c r="Z419" s="41">
        <v>4.4470361994978669E-2</v>
      </c>
      <c r="AA419" s="40">
        <v>17345118</v>
      </c>
      <c r="AB419" s="41">
        <v>7.0329189551263882E-2</v>
      </c>
    </row>
    <row r="420" spans="2:28" hidden="1" outlineLevel="1" x14ac:dyDescent="0.25">
      <c r="B420" s="43" t="s">
        <v>49</v>
      </c>
      <c r="C420" s="26">
        <v>43317</v>
      </c>
      <c r="D420" s="29">
        <v>-9.795714374960951E-2</v>
      </c>
      <c r="E420" s="40">
        <v>22489</v>
      </c>
      <c r="F420" s="29">
        <v>0.18650416798564939</v>
      </c>
      <c r="G420" s="40">
        <v>12279</v>
      </c>
      <c r="H420" s="29">
        <v>-0.16361283291328932</v>
      </c>
      <c r="I420" s="40">
        <v>34768</v>
      </c>
      <c r="J420" s="29">
        <v>3.3685149397948644E-2</v>
      </c>
      <c r="K420" s="26">
        <v>508769</v>
      </c>
      <c r="L420" s="29">
        <v>4.9410701836168025E-2</v>
      </c>
      <c r="M420" s="26">
        <v>184290</v>
      </c>
      <c r="N420" s="29">
        <v>-4.7276863028924421E-2</v>
      </c>
      <c r="O420" s="26">
        <v>693059</v>
      </c>
      <c r="P420" s="29">
        <v>2.1835638533930668E-2</v>
      </c>
      <c r="Q420" s="40">
        <v>353461</v>
      </c>
      <c r="R420" s="29">
        <v>-4.5623392972308219E-3</v>
      </c>
      <c r="S420" s="40">
        <v>324127</v>
      </c>
      <c r="T420" s="29">
        <v>0.17706850469190316</v>
      </c>
      <c r="U420" s="40">
        <v>677588</v>
      </c>
      <c r="V420" s="29">
        <v>7.4770520692395426E-2</v>
      </c>
      <c r="W420" s="26">
        <v>920004</v>
      </c>
      <c r="X420" s="29">
        <v>2.4764667158997167E-2</v>
      </c>
      <c r="Y420" s="26">
        <v>528728</v>
      </c>
      <c r="Z420" s="29">
        <v>7.3378496618843991E-2</v>
      </c>
      <c r="AA420" s="26">
        <v>1448732</v>
      </c>
      <c r="AB420" s="29">
        <v>4.1987867837975035E-2</v>
      </c>
    </row>
    <row r="421" spans="2:28" hidden="1" outlineLevel="1" x14ac:dyDescent="0.25">
      <c r="B421" s="43" t="s">
        <v>50</v>
      </c>
      <c r="C421" s="26">
        <v>36842</v>
      </c>
      <c r="D421" s="29">
        <v>-5.2953575651637497E-2</v>
      </c>
      <c r="E421" s="40">
        <v>15259</v>
      </c>
      <c r="F421" s="29">
        <v>0.17612147371666409</v>
      </c>
      <c r="G421" s="40">
        <v>12008</v>
      </c>
      <c r="H421" s="29">
        <v>-0.13035921205098489</v>
      </c>
      <c r="I421" s="40">
        <v>27267</v>
      </c>
      <c r="J421" s="29">
        <v>1.8109177805989196E-2</v>
      </c>
      <c r="K421" s="26">
        <v>512642</v>
      </c>
      <c r="L421" s="29">
        <v>6.6646414667995479E-2</v>
      </c>
      <c r="M421" s="26">
        <v>184205</v>
      </c>
      <c r="N421" s="29">
        <v>-3.7284610037681798E-2</v>
      </c>
      <c r="O421" s="26">
        <v>696847</v>
      </c>
      <c r="P421" s="29">
        <v>3.7051863977974442E-2</v>
      </c>
      <c r="Q421" s="40">
        <v>371672</v>
      </c>
      <c r="R421" s="29">
        <v>0.13124598616348759</v>
      </c>
      <c r="S421" s="40">
        <v>304491</v>
      </c>
      <c r="T421" s="29">
        <v>0.21066610472074343</v>
      </c>
      <c r="U421" s="40">
        <v>676163</v>
      </c>
      <c r="V421" s="29">
        <v>0.16568170769129975</v>
      </c>
      <c r="W421" s="26">
        <v>928581</v>
      </c>
      <c r="X421" s="29">
        <v>8.916664027559329E-2</v>
      </c>
      <c r="Y421" s="26">
        <v>508538</v>
      </c>
      <c r="Z421" s="29">
        <v>9.3322096355650253E-2</v>
      </c>
      <c r="AA421" s="26">
        <v>1437119</v>
      </c>
      <c r="AB421" s="29">
        <v>9.0633471251248432E-2</v>
      </c>
    </row>
    <row r="422" spans="2:28" hidden="1" outlineLevel="1" x14ac:dyDescent="0.25">
      <c r="B422" s="43" t="s">
        <v>51</v>
      </c>
      <c r="C422" s="26">
        <v>42861</v>
      </c>
      <c r="D422" s="29">
        <v>-2.745569648975521E-2</v>
      </c>
      <c r="E422" s="40">
        <v>7440</v>
      </c>
      <c r="F422" s="29">
        <v>0.31448763250883394</v>
      </c>
      <c r="G422" s="40">
        <v>9175</v>
      </c>
      <c r="H422" s="29">
        <v>-2.4455077086656063E-2</v>
      </c>
      <c r="I422" s="40">
        <v>16615</v>
      </c>
      <c r="J422" s="29">
        <v>0.10288748755393295</v>
      </c>
      <c r="K422" s="26">
        <v>506017</v>
      </c>
      <c r="L422" s="29">
        <v>3.1685546285649124E-2</v>
      </c>
      <c r="M422" s="26">
        <v>141134</v>
      </c>
      <c r="N422" s="29">
        <v>-8.3700154519366854E-2</v>
      </c>
      <c r="O422" s="26">
        <v>647151</v>
      </c>
      <c r="P422" s="29">
        <v>4.1101501624509762E-3</v>
      </c>
      <c r="Q422" s="40">
        <v>342425</v>
      </c>
      <c r="R422" s="29">
        <v>0.19861035756165002</v>
      </c>
      <c r="S422" s="40">
        <v>269863</v>
      </c>
      <c r="T422" s="29">
        <v>0.30004335677810956</v>
      </c>
      <c r="U422" s="40">
        <v>612288</v>
      </c>
      <c r="V422" s="29">
        <v>0.24129626063069542</v>
      </c>
      <c r="W422" s="26">
        <v>890524</v>
      </c>
      <c r="X422" s="29">
        <v>8.9813910570359257E-2</v>
      </c>
      <c r="Y422" s="26">
        <v>428391</v>
      </c>
      <c r="Z422" s="29">
        <v>0.12803046062211498</v>
      </c>
      <c r="AA422" s="26">
        <v>1318915</v>
      </c>
      <c r="AB422" s="29">
        <v>0.10193975618742712</v>
      </c>
    </row>
    <row r="423" spans="2:28" hidden="1" outlineLevel="1" x14ac:dyDescent="0.25">
      <c r="B423" s="43" t="s">
        <v>52</v>
      </c>
      <c r="C423" s="26">
        <v>41110</v>
      </c>
      <c r="D423" s="29">
        <v>0.10501841249361621</v>
      </c>
      <c r="E423" s="40">
        <v>7807</v>
      </c>
      <c r="F423" s="29">
        <v>1.6404114047650076E-2</v>
      </c>
      <c r="G423" s="40">
        <v>8599</v>
      </c>
      <c r="H423" s="29">
        <v>-6.3595774801263216E-2</v>
      </c>
      <c r="I423" s="40">
        <v>16406</v>
      </c>
      <c r="J423" s="29">
        <v>-2.7158444022770345E-2</v>
      </c>
      <c r="K423" s="26">
        <v>496563</v>
      </c>
      <c r="L423" s="29">
        <v>1.4404141267221338E-2</v>
      </c>
      <c r="M423" s="26">
        <v>167302</v>
      </c>
      <c r="N423" s="29">
        <v>5.672652396081368E-2</v>
      </c>
      <c r="O423" s="26">
        <v>663865</v>
      </c>
      <c r="P423" s="29">
        <v>2.4747118470346496E-2</v>
      </c>
      <c r="Q423" s="40">
        <v>259493</v>
      </c>
      <c r="R423" s="29">
        <v>-1.2038605775637201E-2</v>
      </c>
      <c r="S423" s="40">
        <v>261285</v>
      </c>
      <c r="T423" s="29">
        <v>0.44021364671124075</v>
      </c>
      <c r="U423" s="40">
        <v>520778</v>
      </c>
      <c r="V423" s="29">
        <v>0.17272268710761218</v>
      </c>
      <c r="W423" s="26">
        <v>796051</v>
      </c>
      <c r="X423" s="29">
        <v>9.699341961735275E-3</v>
      </c>
      <c r="Y423" s="26">
        <v>446108</v>
      </c>
      <c r="Z423" s="29">
        <v>0.24760327989887343</v>
      </c>
      <c r="AA423" s="26">
        <v>1242159</v>
      </c>
      <c r="AB423" s="29">
        <v>8.3931077090619643E-2</v>
      </c>
    </row>
    <row r="424" spans="2:28" hidden="1" outlineLevel="1" x14ac:dyDescent="0.25">
      <c r="B424" s="43" t="s">
        <v>53</v>
      </c>
      <c r="C424" s="26">
        <v>37083</v>
      </c>
      <c r="D424" s="29">
        <v>2.7429141384756051E-2</v>
      </c>
      <c r="E424" s="40">
        <v>18939</v>
      </c>
      <c r="F424" s="29">
        <v>1.5335801163405272E-3</v>
      </c>
      <c r="G424" s="40">
        <v>12672</v>
      </c>
      <c r="H424" s="29">
        <v>-1.6072676450034962E-2</v>
      </c>
      <c r="I424" s="40">
        <v>31611</v>
      </c>
      <c r="J424" s="29">
        <v>-5.5994211834282659E-3</v>
      </c>
      <c r="K424" s="26">
        <v>572439</v>
      </c>
      <c r="L424" s="29">
        <v>2.3252197321921741E-2</v>
      </c>
      <c r="M424" s="26">
        <v>198717</v>
      </c>
      <c r="N424" s="29">
        <v>-4.6335400149732253E-2</v>
      </c>
      <c r="O424" s="26">
        <v>771156</v>
      </c>
      <c r="P424" s="29">
        <v>4.3670055990925327E-3</v>
      </c>
      <c r="Q424" s="40">
        <v>346375</v>
      </c>
      <c r="R424" s="29">
        <v>9.535389694581653E-2</v>
      </c>
      <c r="S424" s="40">
        <v>341181</v>
      </c>
      <c r="T424" s="29">
        <v>0.21053135777238463</v>
      </c>
      <c r="U424" s="40">
        <v>687556</v>
      </c>
      <c r="V424" s="29">
        <v>0.14963231482812933</v>
      </c>
      <c r="W424" s="26">
        <v>965786</v>
      </c>
      <c r="X424" s="29">
        <v>4.8187135264552206E-2</v>
      </c>
      <c r="Y424" s="26">
        <v>561620</v>
      </c>
      <c r="Z424" s="29">
        <v>9.6134779180426344E-2</v>
      </c>
      <c r="AA424" s="26">
        <v>1527406</v>
      </c>
      <c r="AB424" s="29">
        <v>6.5321663245570427E-2</v>
      </c>
    </row>
    <row r="425" spans="2:28" hidden="1" outlineLevel="1" x14ac:dyDescent="0.25">
      <c r="B425" s="43" t="s">
        <v>54</v>
      </c>
      <c r="C425" s="26">
        <v>32725</v>
      </c>
      <c r="D425" s="29">
        <v>-0.16622079543427859</v>
      </c>
      <c r="E425" s="40">
        <v>11198</v>
      </c>
      <c r="F425" s="29">
        <v>0.28373266078184112</v>
      </c>
      <c r="G425" s="40">
        <v>7764</v>
      </c>
      <c r="H425" s="29">
        <v>-3.5288270377733633E-2</v>
      </c>
      <c r="I425" s="40">
        <v>18962</v>
      </c>
      <c r="J425" s="29">
        <v>0.13064217995349114</v>
      </c>
      <c r="K425" s="26">
        <v>478542</v>
      </c>
      <c r="L425" s="29">
        <v>5.7499966852440298E-2</v>
      </c>
      <c r="M425" s="26">
        <v>157543</v>
      </c>
      <c r="N425" s="29">
        <v>-2.5451897812529545E-3</v>
      </c>
      <c r="O425" s="26">
        <v>636085</v>
      </c>
      <c r="P425" s="29">
        <v>4.1964594318775639E-2</v>
      </c>
      <c r="Q425" s="40">
        <v>303766</v>
      </c>
      <c r="R425" s="29">
        <v>0.16476033083202646</v>
      </c>
      <c r="S425" s="40">
        <v>307270</v>
      </c>
      <c r="T425" s="29">
        <v>0.15794947938060799</v>
      </c>
      <c r="U425" s="40">
        <v>611036</v>
      </c>
      <c r="V425" s="29">
        <v>0.16132539142532409</v>
      </c>
      <c r="W425" s="26">
        <v>817186</v>
      </c>
      <c r="X425" s="29">
        <v>8.6578031653842036E-2</v>
      </c>
      <c r="Y425" s="26">
        <v>481622</v>
      </c>
      <c r="Z425" s="29">
        <v>9.3184253055146993E-2</v>
      </c>
      <c r="AA425" s="26">
        <v>1298808</v>
      </c>
      <c r="AB425" s="29">
        <v>8.9018405370937304E-2</v>
      </c>
    </row>
    <row r="426" spans="2:28" hidden="1" outlineLevel="1" x14ac:dyDescent="0.25">
      <c r="B426" s="43" t="s">
        <v>55</v>
      </c>
      <c r="C426" s="26">
        <v>38985</v>
      </c>
      <c r="D426" s="29">
        <v>9.9252784435358787E-2</v>
      </c>
      <c r="E426" s="40">
        <v>4149</v>
      </c>
      <c r="F426" s="29">
        <v>-0.2567180222142601</v>
      </c>
      <c r="G426" s="40">
        <v>4624</v>
      </c>
      <c r="H426" s="29">
        <v>0.18685831622176585</v>
      </c>
      <c r="I426" s="40">
        <v>8773</v>
      </c>
      <c r="J426" s="29">
        <v>-7.4382781177463553E-2</v>
      </c>
      <c r="K426" s="26">
        <v>412387</v>
      </c>
      <c r="L426" s="29">
        <v>4.7749832949264936E-2</v>
      </c>
      <c r="M426" s="26">
        <v>106786</v>
      </c>
      <c r="N426" s="29">
        <v>0.12239728403106964</v>
      </c>
      <c r="O426" s="26">
        <v>519173</v>
      </c>
      <c r="P426" s="29">
        <v>6.2281322764530467E-2</v>
      </c>
      <c r="Q426" s="40">
        <v>268660</v>
      </c>
      <c r="R426" s="29">
        <v>0.34524387740284701</v>
      </c>
      <c r="S426" s="40">
        <v>149741</v>
      </c>
      <c r="T426" s="29">
        <v>-0.16927779688661559</v>
      </c>
      <c r="U426" s="40">
        <v>418401</v>
      </c>
      <c r="V426" s="29">
        <v>0.10115668548418943</v>
      </c>
      <c r="W426" s="26">
        <v>715599</v>
      </c>
      <c r="X426" s="29">
        <v>0.14368662047802849</v>
      </c>
      <c r="Y426" s="26">
        <v>269733</v>
      </c>
      <c r="Z426" s="29">
        <v>-6.3254696176726966E-2</v>
      </c>
      <c r="AA426" s="26">
        <v>985332</v>
      </c>
      <c r="AB426" s="29">
        <v>7.8466182596684586E-2</v>
      </c>
    </row>
    <row r="427" spans="2:28" hidden="1" outlineLevel="1" x14ac:dyDescent="0.25">
      <c r="B427" s="43" t="s">
        <v>56</v>
      </c>
      <c r="C427" s="26">
        <v>38428</v>
      </c>
      <c r="D427" s="29">
        <v>8.8796962656542133E-2</v>
      </c>
      <c r="E427" s="40">
        <v>8660</v>
      </c>
      <c r="F427" s="29">
        <v>-9.6881843779330512E-2</v>
      </c>
      <c r="G427" s="40">
        <v>8218</v>
      </c>
      <c r="H427" s="29">
        <v>-9.612846458424984E-2</v>
      </c>
      <c r="I427" s="40">
        <v>16878</v>
      </c>
      <c r="J427" s="29">
        <v>-9.651517584711744E-2</v>
      </c>
      <c r="K427" s="26">
        <v>418063</v>
      </c>
      <c r="L427" s="29">
        <v>-1.7457478536561322E-2</v>
      </c>
      <c r="M427" s="26">
        <v>98615</v>
      </c>
      <c r="N427" s="29">
        <v>-6.5703458076740828E-2</v>
      </c>
      <c r="O427" s="26">
        <v>516678</v>
      </c>
      <c r="P427" s="29">
        <v>-2.7046875853276919E-2</v>
      </c>
      <c r="Q427" s="40">
        <v>267653</v>
      </c>
      <c r="R427" s="29">
        <v>0.12878030676838859</v>
      </c>
      <c r="S427" s="40">
        <v>170197</v>
      </c>
      <c r="T427" s="29">
        <v>5.4589279186055828E-2</v>
      </c>
      <c r="U427" s="40">
        <v>437850</v>
      </c>
      <c r="V427" s="29">
        <v>9.8734266155421357E-2</v>
      </c>
      <c r="W427" s="26">
        <v>723798</v>
      </c>
      <c r="X427" s="29">
        <v>3.6044069926726596E-2</v>
      </c>
      <c r="Y427" s="26">
        <v>286036</v>
      </c>
      <c r="Z427" s="29">
        <v>3.9767921011713003E-3</v>
      </c>
      <c r="AA427" s="26">
        <v>1009834</v>
      </c>
      <c r="AB427" s="29">
        <v>2.675492109972355E-2</v>
      </c>
    </row>
    <row r="428" spans="2:28" collapsed="1" x14ac:dyDescent="0.25">
      <c r="B428" s="30" t="s">
        <v>185</v>
      </c>
      <c r="C428" s="31">
        <v>321031</v>
      </c>
      <c r="D428" s="32">
        <v>1.6554624243594995E-2</v>
      </c>
      <c r="E428" s="31">
        <v>121912</v>
      </c>
      <c r="F428" s="32">
        <v>-0.22838552874756324</v>
      </c>
      <c r="G428" s="31">
        <v>100400</v>
      </c>
      <c r="H428" s="32">
        <v>-0.19051189641132316</v>
      </c>
      <c r="I428" s="31">
        <v>222312</v>
      </c>
      <c r="J428" s="32">
        <v>-0.21172945660845666</v>
      </c>
      <c r="K428" s="31">
        <v>3555201</v>
      </c>
      <c r="L428" s="32">
        <v>1.9513035837800174E-2</v>
      </c>
      <c r="M428" s="31">
        <v>1287124</v>
      </c>
      <c r="N428" s="32">
        <v>-0.10698000993536461</v>
      </c>
      <c r="O428" s="31">
        <v>4842325</v>
      </c>
      <c r="P428" s="32">
        <v>-1.7479454078262013E-2</v>
      </c>
      <c r="Q428" s="31">
        <v>2462811</v>
      </c>
      <c r="R428" s="32">
        <v>0.15988796779380188</v>
      </c>
      <c r="S428" s="31">
        <v>1993570</v>
      </c>
      <c r="T428" s="32">
        <v>0.1632922553189502</v>
      </c>
      <c r="U428" s="31">
        <v>4456381</v>
      </c>
      <c r="V428" s="32">
        <v>0.16140841568611708</v>
      </c>
      <c r="W428" s="31">
        <v>6399242</v>
      </c>
      <c r="X428" s="32">
        <v>6.2872713888608267E-2</v>
      </c>
      <c r="Y428" s="31">
        <v>3442807</v>
      </c>
      <c r="Z428" s="32">
        <v>2.9964893071205534E-2</v>
      </c>
      <c r="AA428" s="31">
        <v>9842049</v>
      </c>
      <c r="AB428" s="32">
        <v>5.112486995838772E-2</v>
      </c>
    </row>
    <row r="429" spans="2:28" hidden="1" outlineLevel="1" x14ac:dyDescent="0.25">
      <c r="B429" s="43" t="s">
        <v>58</v>
      </c>
      <c r="C429" s="26">
        <v>43018</v>
      </c>
      <c r="D429" s="29">
        <v>6.3643556522599232E-2</v>
      </c>
      <c r="E429" s="40">
        <v>12615</v>
      </c>
      <c r="F429" s="29">
        <v>-0.2863204344874406</v>
      </c>
      <c r="G429" s="40">
        <v>11548</v>
      </c>
      <c r="H429" s="29">
        <v>-0.12262574076888011</v>
      </c>
      <c r="I429" s="40">
        <v>24163</v>
      </c>
      <c r="J429" s="29">
        <v>-0.21645372592256307</v>
      </c>
      <c r="K429" s="26">
        <v>457974</v>
      </c>
      <c r="L429" s="29">
        <v>-2.3426305015353144E-2</v>
      </c>
      <c r="M429" s="26">
        <v>147941</v>
      </c>
      <c r="N429" s="29">
        <v>-0.11993837111770755</v>
      </c>
      <c r="O429" s="26">
        <v>605915</v>
      </c>
      <c r="P429" s="29">
        <v>-4.8893123600020738E-2</v>
      </c>
      <c r="Q429" s="40">
        <v>289102</v>
      </c>
      <c r="R429" s="29">
        <v>2.5457125121929547E-2</v>
      </c>
      <c r="S429" s="40">
        <v>259853</v>
      </c>
      <c r="T429" s="29">
        <v>1.3973434475869295E-2</v>
      </c>
      <c r="U429" s="40">
        <v>548955</v>
      </c>
      <c r="V429" s="29">
        <v>1.9988963149181416E-2</v>
      </c>
      <c r="W429" s="26">
        <v>793982</v>
      </c>
      <c r="X429" s="29">
        <v>-7.9552795093140727E-3</v>
      </c>
      <c r="Y429" s="26">
        <v>428069</v>
      </c>
      <c r="Z429" s="29">
        <v>-4.0619193936256237E-2</v>
      </c>
      <c r="AA429" s="26">
        <v>1222051</v>
      </c>
      <c r="AB429" s="29">
        <v>-1.9647151880963443E-2</v>
      </c>
    </row>
    <row r="430" spans="2:28" hidden="1" outlineLevel="1" x14ac:dyDescent="0.25">
      <c r="B430" s="43" t="s">
        <v>59</v>
      </c>
      <c r="C430" s="26">
        <v>49696</v>
      </c>
      <c r="D430" s="29">
        <v>9.4336298775653971E-2</v>
      </c>
      <c r="E430" s="40">
        <v>21167</v>
      </c>
      <c r="F430" s="29">
        <v>-0.27298643311008075</v>
      </c>
      <c r="G430" s="40">
        <v>14227</v>
      </c>
      <c r="H430" s="29">
        <v>9.8501371983394925E-4</v>
      </c>
      <c r="I430" s="40">
        <v>35394</v>
      </c>
      <c r="J430" s="29">
        <v>-0.18311484490398822</v>
      </c>
      <c r="K430" s="26">
        <v>556210</v>
      </c>
      <c r="L430" s="29">
        <v>-2.8012721934852491E-2</v>
      </c>
      <c r="M430" s="26">
        <v>195296</v>
      </c>
      <c r="N430" s="29">
        <v>-8.37067238442879E-2</v>
      </c>
      <c r="O430" s="26">
        <v>751506</v>
      </c>
      <c r="P430" s="29">
        <v>-4.3127058724663492E-2</v>
      </c>
      <c r="Q430" s="40">
        <v>397793</v>
      </c>
      <c r="R430" s="29">
        <v>0.33905026071208577</v>
      </c>
      <c r="S430" s="40">
        <v>345076</v>
      </c>
      <c r="T430" s="29">
        <v>0.23398761992969597</v>
      </c>
      <c r="U430" s="40">
        <v>742869</v>
      </c>
      <c r="V430" s="29">
        <v>0.28810640976289803</v>
      </c>
      <c r="W430" s="26">
        <v>1015638</v>
      </c>
      <c r="X430" s="29">
        <v>8.6321693640079022E-2</v>
      </c>
      <c r="Y430" s="26">
        <v>563827</v>
      </c>
      <c r="Z430" s="29">
        <v>9.2904023663592517E-2</v>
      </c>
      <c r="AA430" s="26">
        <v>1579465</v>
      </c>
      <c r="AB430" s="29">
        <v>8.8662290783695585E-2</v>
      </c>
    </row>
    <row r="431" spans="2:28" hidden="1" outlineLevel="1" x14ac:dyDescent="0.25">
      <c r="B431" s="43" t="s">
        <v>60</v>
      </c>
      <c r="C431" s="26">
        <v>47186</v>
      </c>
      <c r="D431" s="29">
        <v>0.2145375923399655</v>
      </c>
      <c r="E431" s="40">
        <v>22697</v>
      </c>
      <c r="F431" s="29">
        <v>4.2475996637316715E-3</v>
      </c>
      <c r="G431" s="40">
        <v>19059</v>
      </c>
      <c r="H431" s="29">
        <v>0.15439127801332519</v>
      </c>
      <c r="I431" s="40">
        <v>41756</v>
      </c>
      <c r="J431" s="29">
        <v>6.7628033034184742E-2</v>
      </c>
      <c r="K431" s="26">
        <v>519918</v>
      </c>
      <c r="L431" s="29">
        <v>1.3268110151819279E-2</v>
      </c>
      <c r="M431" s="26">
        <v>197095</v>
      </c>
      <c r="N431" s="29">
        <v>-7.1981221414035845E-3</v>
      </c>
      <c r="O431" s="26">
        <v>717013</v>
      </c>
      <c r="P431" s="29">
        <v>7.5586607722508692E-3</v>
      </c>
      <c r="Q431" s="40">
        <v>375673</v>
      </c>
      <c r="R431" s="29">
        <v>0.12114085847899458</v>
      </c>
      <c r="S431" s="40">
        <v>306863</v>
      </c>
      <c r="T431" s="29">
        <v>0.20874545533326239</v>
      </c>
      <c r="U431" s="40">
        <v>682536</v>
      </c>
      <c r="V431" s="29">
        <v>0.15890313269377709</v>
      </c>
      <c r="W431" s="26">
        <v>957188</v>
      </c>
      <c r="X431" s="29">
        <v>6.1926913395069061E-2</v>
      </c>
      <c r="Y431" s="26">
        <v>531303</v>
      </c>
      <c r="Z431" s="29">
        <v>0.11342960788135215</v>
      </c>
      <c r="AA431" s="26">
        <v>1488491</v>
      </c>
      <c r="AB431" s="29">
        <v>7.9754320856902927E-2</v>
      </c>
    </row>
    <row r="432" spans="2:28" hidden="1" outlineLevel="1" x14ac:dyDescent="0.25">
      <c r="B432" s="43" t="s">
        <v>61</v>
      </c>
      <c r="C432" s="26">
        <v>50137</v>
      </c>
      <c r="D432" s="29">
        <v>0.14827199230469734</v>
      </c>
      <c r="E432" s="40">
        <v>27845</v>
      </c>
      <c r="F432" s="29">
        <v>8.6040797222980636E-2</v>
      </c>
      <c r="G432" s="40">
        <v>17672</v>
      </c>
      <c r="H432" s="29">
        <v>5.0529069076209687E-2</v>
      </c>
      <c r="I432" s="40">
        <v>45517</v>
      </c>
      <c r="J432" s="29">
        <v>7.1971927180235928E-2</v>
      </c>
      <c r="K432" s="26">
        <v>565198</v>
      </c>
      <c r="L432" s="29">
        <v>3.0046782368131852E-2</v>
      </c>
      <c r="M432" s="26">
        <v>207992</v>
      </c>
      <c r="N432" s="29">
        <v>4.2117182567915634E-2</v>
      </c>
      <c r="O432" s="26">
        <v>773190</v>
      </c>
      <c r="P432" s="29">
        <v>3.3266203125229765E-2</v>
      </c>
      <c r="Q432" s="40">
        <v>430926</v>
      </c>
      <c r="R432" s="29">
        <v>0.36880121974461599</v>
      </c>
      <c r="S432" s="40">
        <v>347323</v>
      </c>
      <c r="T432" s="29">
        <v>0.14073872145878763</v>
      </c>
      <c r="U432" s="40">
        <v>778249</v>
      </c>
      <c r="V432" s="29">
        <v>0.2566753647713842</v>
      </c>
      <c r="W432" s="26">
        <v>1064968</v>
      </c>
      <c r="X432" s="29">
        <v>0.15275614415838157</v>
      </c>
      <c r="Y432" s="26">
        <v>582125</v>
      </c>
      <c r="Z432" s="29">
        <v>9.8622675836246065E-2</v>
      </c>
      <c r="AA432" s="26">
        <v>1647093</v>
      </c>
      <c r="AB432" s="29">
        <v>0.13302488180266669</v>
      </c>
    </row>
    <row r="433" spans="2:28" collapsed="1" x14ac:dyDescent="0.25">
      <c r="B433" s="145">
        <v>1983</v>
      </c>
      <c r="C433" s="40">
        <v>501388</v>
      </c>
      <c r="D433" s="41">
        <v>3.8784423247449684E-2</v>
      </c>
      <c r="E433" s="40">
        <v>180265</v>
      </c>
      <c r="F433" s="41">
        <v>-1.5504849702901113E-2</v>
      </c>
      <c r="G433" s="40">
        <v>137845</v>
      </c>
      <c r="H433" s="41">
        <v>-2.7198498225111001E-2</v>
      </c>
      <c r="I433" s="40">
        <v>318110</v>
      </c>
      <c r="J433" s="41">
        <v>-2.0606336764130928E-2</v>
      </c>
      <c r="K433" s="40">
        <v>6004722</v>
      </c>
      <c r="L433" s="41">
        <v>2.130310703122773E-2</v>
      </c>
      <c r="M433" s="40">
        <v>1986916</v>
      </c>
      <c r="N433" s="41">
        <v>-2.7679755945620221E-2</v>
      </c>
      <c r="O433" s="40">
        <v>7991638</v>
      </c>
      <c r="P433" s="41">
        <v>8.6694981036103957E-3</v>
      </c>
      <c r="Q433" s="40">
        <v>4006999</v>
      </c>
      <c r="R433" s="41">
        <v>0.15318748352383338</v>
      </c>
      <c r="S433" s="40">
        <v>3387270</v>
      </c>
      <c r="T433" s="41">
        <v>0.16843752306850623</v>
      </c>
      <c r="U433" s="40">
        <v>7394269</v>
      </c>
      <c r="V433" s="41">
        <v>0.16012372738554892</v>
      </c>
      <c r="W433" s="40">
        <v>10589305</v>
      </c>
      <c r="X433" s="41">
        <v>6.8101432519902305E-2</v>
      </c>
      <c r="Y433" s="40">
        <v>5616100</v>
      </c>
      <c r="Z433" s="41">
        <v>8.2105822130481121E-2</v>
      </c>
      <c r="AA433" s="40">
        <v>16205405</v>
      </c>
      <c r="AB433" s="41">
        <v>7.2913526655094207E-2</v>
      </c>
    </row>
    <row r="434" spans="2:28" hidden="1" outlineLevel="1" x14ac:dyDescent="0.25">
      <c r="B434" s="43" t="s">
        <v>49</v>
      </c>
      <c r="C434" s="26">
        <v>48021</v>
      </c>
      <c r="D434" s="29">
        <v>1.1675179818617654E-3</v>
      </c>
      <c r="E434" s="40">
        <v>18954</v>
      </c>
      <c r="F434" s="29">
        <v>-0.31652964084811774</v>
      </c>
      <c r="G434" s="40">
        <v>14681</v>
      </c>
      <c r="H434" s="29">
        <v>-0.29169682057220048</v>
      </c>
      <c r="I434" s="40">
        <v>33635</v>
      </c>
      <c r="J434" s="29">
        <v>-0.30590808724901464</v>
      </c>
      <c r="K434" s="26">
        <v>484814</v>
      </c>
      <c r="L434" s="29">
        <v>3.6512049532214652E-2</v>
      </c>
      <c r="M434" s="26">
        <v>193435</v>
      </c>
      <c r="N434" s="29">
        <v>-0.21093638458871278</v>
      </c>
      <c r="O434" s="26">
        <v>678249</v>
      </c>
      <c r="P434" s="29">
        <v>-4.8580338092893527E-2</v>
      </c>
      <c r="Q434" s="40">
        <v>355081</v>
      </c>
      <c r="R434" s="29">
        <v>0.15968672739208389</v>
      </c>
      <c r="S434" s="40">
        <v>275368</v>
      </c>
      <c r="T434" s="29">
        <v>0.11038170278313175</v>
      </c>
      <c r="U434" s="40">
        <v>630449</v>
      </c>
      <c r="V434" s="29">
        <v>0.13762290659549858</v>
      </c>
      <c r="W434" s="26">
        <v>897771</v>
      </c>
      <c r="X434" s="29">
        <v>6.8861526885509727E-2</v>
      </c>
      <c r="Y434" s="26">
        <v>492583</v>
      </c>
      <c r="Z434" s="29">
        <v>-5.9155311581995385E-2</v>
      </c>
      <c r="AA434" s="26">
        <v>1390354</v>
      </c>
      <c r="AB434" s="29">
        <v>1.9705372845779223E-2</v>
      </c>
    </row>
    <row r="435" spans="2:28" hidden="1" outlineLevel="1" x14ac:dyDescent="0.25">
      <c r="B435" s="43" t="s">
        <v>50</v>
      </c>
      <c r="C435" s="26">
        <v>38902</v>
      </c>
      <c r="D435" s="29">
        <v>-0.20201025641025638</v>
      </c>
      <c r="E435" s="40">
        <v>12974</v>
      </c>
      <c r="F435" s="29">
        <v>-0.30820091713767728</v>
      </c>
      <c r="G435" s="40">
        <v>13808</v>
      </c>
      <c r="H435" s="29">
        <v>-0.38387399045111781</v>
      </c>
      <c r="I435" s="40">
        <v>26782</v>
      </c>
      <c r="J435" s="29">
        <v>-0.3493987610834447</v>
      </c>
      <c r="K435" s="26">
        <v>480611</v>
      </c>
      <c r="L435" s="29">
        <v>2.9330757566671473E-2</v>
      </c>
      <c r="M435" s="26">
        <v>191339</v>
      </c>
      <c r="N435" s="29">
        <v>-0.14642535309285254</v>
      </c>
      <c r="O435" s="26">
        <v>671950</v>
      </c>
      <c r="P435" s="29">
        <v>-2.7678496493883431E-2</v>
      </c>
      <c r="Q435" s="40">
        <v>328551</v>
      </c>
      <c r="R435" s="29">
        <v>0.1119982400324917</v>
      </c>
      <c r="S435" s="40">
        <v>251507</v>
      </c>
      <c r="T435" s="29">
        <v>0.14331757432493863</v>
      </c>
      <c r="U435" s="40">
        <v>580058</v>
      </c>
      <c r="V435" s="29">
        <v>0.12536473692379335</v>
      </c>
      <c r="W435" s="26">
        <v>852561</v>
      </c>
      <c r="X435" s="29">
        <v>3.9281417271194607E-2</v>
      </c>
      <c r="Y435" s="26">
        <v>465131</v>
      </c>
      <c r="Z435" s="29">
        <v>-2.3031069364161882E-2</v>
      </c>
      <c r="AA435" s="26">
        <v>1317692</v>
      </c>
      <c r="AB435" s="29">
        <v>1.6398070706314938E-2</v>
      </c>
    </row>
    <row r="436" spans="2:28" hidden="1" outlineLevel="1" x14ac:dyDescent="0.25">
      <c r="B436" s="43" t="s">
        <v>51</v>
      </c>
      <c r="C436" s="26">
        <v>44071</v>
      </c>
      <c r="D436" s="29">
        <v>-0.13105800701920423</v>
      </c>
      <c r="E436" s="40">
        <v>5660</v>
      </c>
      <c r="F436" s="29">
        <v>-0.65653255658717158</v>
      </c>
      <c r="G436" s="40">
        <v>9405</v>
      </c>
      <c r="H436" s="29">
        <v>-0.53403686087990487</v>
      </c>
      <c r="I436" s="40">
        <v>15065</v>
      </c>
      <c r="J436" s="29">
        <v>-0.58909527316368004</v>
      </c>
      <c r="K436" s="26">
        <v>490476</v>
      </c>
      <c r="L436" s="29">
        <v>9.1200334606648115E-2</v>
      </c>
      <c r="M436" s="26">
        <v>154026</v>
      </c>
      <c r="N436" s="29">
        <v>-0.20052528041773288</v>
      </c>
      <c r="O436" s="26">
        <v>644502</v>
      </c>
      <c r="P436" s="29">
        <v>3.6751995664510151E-3</v>
      </c>
      <c r="Q436" s="40">
        <v>285685</v>
      </c>
      <c r="R436" s="29">
        <v>-2.4213215654395492E-2</v>
      </c>
      <c r="S436" s="40">
        <v>207580</v>
      </c>
      <c r="T436" s="29">
        <v>0.37015597256783783</v>
      </c>
      <c r="U436" s="40">
        <v>493265</v>
      </c>
      <c r="V436" s="29">
        <v>0.11026954026222491</v>
      </c>
      <c r="W436" s="26">
        <v>817134</v>
      </c>
      <c r="X436" s="29">
        <v>2.1495389023413081E-2</v>
      </c>
      <c r="Y436" s="26">
        <v>379769</v>
      </c>
      <c r="Z436" s="29">
        <v>1.5808098775206725E-2</v>
      </c>
      <c r="AA436" s="26">
        <v>1196903</v>
      </c>
      <c r="AB436" s="29">
        <v>1.9683966065711545E-2</v>
      </c>
    </row>
    <row r="437" spans="2:28" hidden="1" outlineLevel="1" x14ac:dyDescent="0.25">
      <c r="B437" s="43" t="s">
        <v>52</v>
      </c>
      <c r="C437" s="26">
        <v>37203</v>
      </c>
      <c r="D437" s="29">
        <v>-0.20767133790518377</v>
      </c>
      <c r="E437" s="40">
        <v>7681</v>
      </c>
      <c r="F437" s="29">
        <v>-0.6635861948142957</v>
      </c>
      <c r="G437" s="40">
        <v>9183</v>
      </c>
      <c r="H437" s="29">
        <v>-0.29028518432645489</v>
      </c>
      <c r="I437" s="40">
        <v>16864</v>
      </c>
      <c r="J437" s="29">
        <v>-0.52855665203656588</v>
      </c>
      <c r="K437" s="26">
        <v>489512</v>
      </c>
      <c r="L437" s="29">
        <v>0.14570051022796426</v>
      </c>
      <c r="M437" s="26">
        <v>158321</v>
      </c>
      <c r="N437" s="29">
        <v>-0.29290362344408072</v>
      </c>
      <c r="O437" s="26">
        <v>647833</v>
      </c>
      <c r="P437" s="29">
        <v>-5.1139269276663235E-3</v>
      </c>
      <c r="Q437" s="40">
        <v>262655</v>
      </c>
      <c r="R437" s="29">
        <v>4.3793589921910625E-2</v>
      </c>
      <c r="S437" s="40">
        <v>181421</v>
      </c>
      <c r="T437" s="29">
        <v>-2.1780141570920675E-3</v>
      </c>
      <c r="U437" s="40">
        <v>444076</v>
      </c>
      <c r="V437" s="29">
        <v>2.4510211049897146E-2</v>
      </c>
      <c r="W437" s="26">
        <v>788404</v>
      </c>
      <c r="X437" s="29">
        <v>6.6343140556675895E-2</v>
      </c>
      <c r="Y437" s="26">
        <v>357572</v>
      </c>
      <c r="Z437" s="29">
        <v>-0.16452602532319904</v>
      </c>
      <c r="AA437" s="26">
        <v>1145976</v>
      </c>
      <c r="AB437" s="29">
        <v>-1.8301437456096803E-2</v>
      </c>
    </row>
    <row r="438" spans="2:28" hidden="1" outlineLevel="1" x14ac:dyDescent="0.25">
      <c r="B438" s="43" t="s">
        <v>53</v>
      </c>
      <c r="C438" s="26">
        <v>36093</v>
      </c>
      <c r="D438" s="29">
        <v>-1.2368313038719436E-2</v>
      </c>
      <c r="E438" s="40">
        <v>18910</v>
      </c>
      <c r="F438" s="29">
        <v>-0.46835727740448141</v>
      </c>
      <c r="G438" s="40">
        <v>12879</v>
      </c>
      <c r="H438" s="29">
        <v>-0.56913452209695226</v>
      </c>
      <c r="I438" s="40">
        <v>31789</v>
      </c>
      <c r="J438" s="29">
        <v>-0.51437519095630924</v>
      </c>
      <c r="K438" s="26">
        <v>559431</v>
      </c>
      <c r="L438" s="29">
        <v>0.10549654674979503</v>
      </c>
      <c r="M438" s="26">
        <v>208372</v>
      </c>
      <c r="N438" s="29">
        <v>-0.16981943935361521</v>
      </c>
      <c r="O438" s="26">
        <v>767803</v>
      </c>
      <c r="P438" s="29">
        <v>1.4215874701634323E-2</v>
      </c>
      <c r="Q438" s="40">
        <v>316222</v>
      </c>
      <c r="R438" s="29">
        <v>-4.3557163294749568E-2</v>
      </c>
      <c r="S438" s="40">
        <v>281844</v>
      </c>
      <c r="T438" s="29">
        <v>5.5429483002673807E-2</v>
      </c>
      <c r="U438" s="40">
        <v>598066</v>
      </c>
      <c r="V438" s="29">
        <v>6.7094442538873089E-4</v>
      </c>
      <c r="W438" s="26">
        <v>921387</v>
      </c>
      <c r="X438" s="29">
        <v>2.4812057672351395E-2</v>
      </c>
      <c r="Y438" s="26">
        <v>512364</v>
      </c>
      <c r="Z438" s="29">
        <v>-8.1178985424078975E-2</v>
      </c>
      <c r="AA438" s="26">
        <v>1433751</v>
      </c>
      <c r="AB438" s="29">
        <v>-1.5761534031115354E-2</v>
      </c>
    </row>
    <row r="439" spans="2:28" hidden="1" outlineLevel="1" x14ac:dyDescent="0.25">
      <c r="B439" s="43" t="s">
        <v>54</v>
      </c>
      <c r="C439" s="26">
        <v>39249</v>
      </c>
      <c r="D439" s="29">
        <v>-0.11012107196299825</v>
      </c>
      <c r="E439" s="40">
        <v>8723</v>
      </c>
      <c r="F439" s="29">
        <v>-0.5767383182104906</v>
      </c>
      <c r="G439" s="40">
        <v>8048</v>
      </c>
      <c r="H439" s="29">
        <v>-0.51309819105814025</v>
      </c>
      <c r="I439" s="40">
        <v>16771</v>
      </c>
      <c r="J439" s="29">
        <v>-0.54841402337228717</v>
      </c>
      <c r="K439" s="26">
        <v>452522</v>
      </c>
      <c r="L439" s="29">
        <v>0.14720235665737968</v>
      </c>
      <c r="M439" s="26">
        <v>157945</v>
      </c>
      <c r="N439" s="29">
        <v>-0.17473927309967185</v>
      </c>
      <c r="O439" s="26">
        <v>610467</v>
      </c>
      <c r="P439" s="29">
        <v>4.2028181515588514E-2</v>
      </c>
      <c r="Q439" s="40">
        <v>260797</v>
      </c>
      <c r="R439" s="29">
        <v>6.8494217036287441E-2</v>
      </c>
      <c r="S439" s="40">
        <v>265357</v>
      </c>
      <c r="T439" s="29">
        <v>0.36452082337030589</v>
      </c>
      <c r="U439" s="40">
        <v>526154</v>
      </c>
      <c r="V439" s="29">
        <v>0.19976376588195599</v>
      </c>
      <c r="W439" s="26">
        <v>752073</v>
      </c>
      <c r="X439" s="29">
        <v>8.4231726269595741E-2</v>
      </c>
      <c r="Y439" s="26">
        <v>440568</v>
      </c>
      <c r="Z439" s="29">
        <v>6.9363165700221607E-2</v>
      </c>
      <c r="AA439" s="26">
        <v>1192641</v>
      </c>
      <c r="AB439" s="29">
        <v>7.8691288370414503E-2</v>
      </c>
    </row>
    <row r="440" spans="2:28" hidden="1" outlineLevel="1" x14ac:dyDescent="0.25">
      <c r="B440" s="43" t="s">
        <v>55</v>
      </c>
      <c r="C440" s="26">
        <v>35465</v>
      </c>
      <c r="D440" s="29">
        <v>-1.6527550539363833E-2</v>
      </c>
      <c r="E440" s="40">
        <v>5582</v>
      </c>
      <c r="F440" s="29">
        <v>-0.66288199057857233</v>
      </c>
      <c r="G440" s="40">
        <v>3896</v>
      </c>
      <c r="H440" s="29">
        <v>-0.36917098445595853</v>
      </c>
      <c r="I440" s="40">
        <v>9478</v>
      </c>
      <c r="J440" s="29">
        <v>-0.58309140494413647</v>
      </c>
      <c r="K440" s="26">
        <v>393593</v>
      </c>
      <c r="L440" s="29">
        <v>0.18569965356228346</v>
      </c>
      <c r="M440" s="26">
        <v>95141</v>
      </c>
      <c r="N440" s="29">
        <v>-0.29584647038796863</v>
      </c>
      <c r="O440" s="26">
        <v>488734</v>
      </c>
      <c r="P440" s="29">
        <v>4.6396211225870454E-2</v>
      </c>
      <c r="Q440" s="40">
        <v>199711</v>
      </c>
      <c r="R440" s="29">
        <v>0.16097546796884088</v>
      </c>
      <c r="S440" s="40">
        <v>180254</v>
      </c>
      <c r="T440" s="29">
        <v>0.79426842257194341</v>
      </c>
      <c r="U440" s="40">
        <v>379965</v>
      </c>
      <c r="V440" s="29">
        <v>0.39446420117365988</v>
      </c>
      <c r="W440" s="26">
        <v>625695</v>
      </c>
      <c r="X440" s="29">
        <v>0.14278434681599506</v>
      </c>
      <c r="Y440" s="26">
        <v>287947</v>
      </c>
      <c r="Z440" s="29">
        <v>0.14801333216384527</v>
      </c>
      <c r="AA440" s="26">
        <v>913642</v>
      </c>
      <c r="AB440" s="29">
        <v>0.14442718641180452</v>
      </c>
    </row>
    <row r="441" spans="2:28" hidden="1" outlineLevel="1" x14ac:dyDescent="0.25">
      <c r="B441" s="43" t="s">
        <v>56</v>
      </c>
      <c r="C441" s="26">
        <v>35294</v>
      </c>
      <c r="D441" s="29">
        <v>-0.12430527987296547</v>
      </c>
      <c r="E441" s="40">
        <v>9589</v>
      </c>
      <c r="F441" s="29">
        <v>-0.32514603420367372</v>
      </c>
      <c r="G441" s="40">
        <v>9092</v>
      </c>
      <c r="H441" s="29">
        <v>-0.23603058566507018</v>
      </c>
      <c r="I441" s="40">
        <v>18681</v>
      </c>
      <c r="J441" s="29">
        <v>-0.2845270011489851</v>
      </c>
      <c r="K441" s="26">
        <v>425491</v>
      </c>
      <c r="L441" s="29">
        <v>0.31396975489545143</v>
      </c>
      <c r="M441" s="26">
        <v>105550</v>
      </c>
      <c r="N441" s="29">
        <v>-0.11550032262659948</v>
      </c>
      <c r="O441" s="26">
        <v>531041</v>
      </c>
      <c r="P441" s="29">
        <v>0.19832157669794248</v>
      </c>
      <c r="Q441" s="40">
        <v>237117</v>
      </c>
      <c r="R441" s="29">
        <v>0.38691677341241282</v>
      </c>
      <c r="S441" s="40">
        <v>161387</v>
      </c>
      <c r="T441" s="29">
        <v>0.67497301560943201</v>
      </c>
      <c r="U441" s="40">
        <v>398504</v>
      </c>
      <c r="V441" s="29">
        <v>0.49074326927752976</v>
      </c>
      <c r="W441" s="26">
        <v>698617</v>
      </c>
      <c r="X441" s="29">
        <v>0.29872324446113407</v>
      </c>
      <c r="Y441" s="26">
        <v>284903</v>
      </c>
      <c r="Z441" s="29">
        <v>0.19225731395499679</v>
      </c>
      <c r="AA441" s="26">
        <v>983520</v>
      </c>
      <c r="AB441" s="29">
        <v>0.26597561807573045</v>
      </c>
    </row>
    <row r="442" spans="2:28" collapsed="1" x14ac:dyDescent="0.25">
      <c r="B442" s="30" t="s">
        <v>186</v>
      </c>
      <c r="C442" s="31">
        <v>315803</v>
      </c>
      <c r="D442" s="32">
        <v>8.8206612566978482E-2</v>
      </c>
      <c r="E442" s="31">
        <v>157996</v>
      </c>
      <c r="F442" s="32">
        <v>0.28638191854879413</v>
      </c>
      <c r="G442" s="31">
        <v>124029</v>
      </c>
      <c r="H442" s="32">
        <v>-9.8010268642822806E-2</v>
      </c>
      <c r="I442" s="31">
        <v>282025</v>
      </c>
      <c r="J442" s="32">
        <v>8.3344857256998806E-2</v>
      </c>
      <c r="K442" s="31">
        <v>3487156</v>
      </c>
      <c r="L442" s="32">
        <v>0.31305784576270668</v>
      </c>
      <c r="M442" s="31">
        <v>1441316</v>
      </c>
      <c r="N442" s="32">
        <v>0.12753179435387652</v>
      </c>
      <c r="O442" s="31">
        <v>4928472</v>
      </c>
      <c r="P442" s="32">
        <v>0.25277468864743535</v>
      </c>
      <c r="Q442" s="31">
        <v>2123318</v>
      </c>
      <c r="R442" s="32">
        <v>0.33150767054290786</v>
      </c>
      <c r="S442" s="31">
        <v>1713731</v>
      </c>
      <c r="T442" s="32">
        <v>5.1529344053171222E-2</v>
      </c>
      <c r="U442" s="31">
        <v>3837049</v>
      </c>
      <c r="V442" s="32">
        <v>0.18999554338869307</v>
      </c>
      <c r="W442" s="31">
        <v>6020704</v>
      </c>
      <c r="X442" s="32">
        <v>0.30786182860715328</v>
      </c>
      <c r="Y442" s="31">
        <v>3342645</v>
      </c>
      <c r="Z442" s="32">
        <v>7.6352506657478836E-2</v>
      </c>
      <c r="AA442" s="31">
        <v>9363349</v>
      </c>
      <c r="AB442" s="32">
        <v>0.21459953111953167</v>
      </c>
    </row>
    <row r="443" spans="2:28" hidden="1" outlineLevel="1" x14ac:dyDescent="0.25">
      <c r="B443" s="43" t="s">
        <v>58</v>
      </c>
      <c r="C443" s="26">
        <v>40444</v>
      </c>
      <c r="D443" s="29">
        <v>-7.6325766226647773E-2</v>
      </c>
      <c r="E443" s="40">
        <v>17676</v>
      </c>
      <c r="F443" s="29">
        <v>0.11351896182436683</v>
      </c>
      <c r="G443" s="40">
        <v>13162</v>
      </c>
      <c r="H443" s="29">
        <v>-0.18602350030921455</v>
      </c>
      <c r="I443" s="40">
        <v>30838</v>
      </c>
      <c r="J443" s="29">
        <v>-3.7635750842591409E-2</v>
      </c>
      <c r="K443" s="26">
        <v>468960</v>
      </c>
      <c r="L443" s="29">
        <v>0.38773481055360248</v>
      </c>
      <c r="M443" s="26">
        <v>168103</v>
      </c>
      <c r="N443" s="29">
        <v>-4.5259893679858276E-2</v>
      </c>
      <c r="O443" s="26">
        <v>637063</v>
      </c>
      <c r="P443" s="29">
        <v>0.23941253375460114</v>
      </c>
      <c r="Q443" s="40">
        <v>281925</v>
      </c>
      <c r="R443" s="29">
        <v>0.2076927360660723</v>
      </c>
      <c r="S443" s="40">
        <v>256272</v>
      </c>
      <c r="T443" s="29">
        <v>0.16041042174184716</v>
      </c>
      <c r="U443" s="40">
        <v>538197</v>
      </c>
      <c r="V443" s="29">
        <v>0.18470702441408182</v>
      </c>
      <c r="W443" s="26">
        <v>800349</v>
      </c>
      <c r="X443" s="29">
        <v>0.28606068202196266</v>
      </c>
      <c r="Y443" s="26">
        <v>446193</v>
      </c>
      <c r="Z443" s="29">
        <v>5.7843265093232565E-2</v>
      </c>
      <c r="AA443" s="26">
        <v>1246542</v>
      </c>
      <c r="AB443" s="29">
        <v>0.19386737743997107</v>
      </c>
    </row>
    <row r="444" spans="2:28" hidden="1" outlineLevel="1" x14ac:dyDescent="0.25">
      <c r="B444" s="43" t="s">
        <v>59</v>
      </c>
      <c r="C444" s="26">
        <v>45412</v>
      </c>
      <c r="D444" s="29">
        <v>-9.20323902829151E-2</v>
      </c>
      <c r="E444" s="40">
        <v>29115</v>
      </c>
      <c r="F444" s="29">
        <v>0.64668287992760587</v>
      </c>
      <c r="G444" s="40">
        <v>14213</v>
      </c>
      <c r="H444" s="29">
        <v>-0.39078439777111018</v>
      </c>
      <c r="I444" s="40">
        <v>43328</v>
      </c>
      <c r="J444" s="29">
        <v>5.6497037380215165E-2</v>
      </c>
      <c r="K444" s="26">
        <v>572240</v>
      </c>
      <c r="L444" s="29">
        <v>0.41077508314411726</v>
      </c>
      <c r="M444" s="26">
        <v>213137</v>
      </c>
      <c r="N444" s="29">
        <v>5.4027456332957469E-2</v>
      </c>
      <c r="O444" s="26">
        <v>785377</v>
      </c>
      <c r="P444" s="29">
        <v>0.29209338749294633</v>
      </c>
      <c r="Q444" s="40">
        <v>297071</v>
      </c>
      <c r="R444" s="29">
        <v>0.11098188073823367</v>
      </c>
      <c r="S444" s="40">
        <v>279643</v>
      </c>
      <c r="T444" s="29">
        <v>0.11363192876400285</v>
      </c>
      <c r="U444" s="40">
        <v>576714</v>
      </c>
      <c r="V444" s="29">
        <v>0.11226528628515875</v>
      </c>
      <c r="W444" s="26">
        <v>934933</v>
      </c>
      <c r="X444" s="29">
        <v>0.27760263573963462</v>
      </c>
      <c r="Y444" s="26">
        <v>515898</v>
      </c>
      <c r="Z444" s="29">
        <v>6.2445425638828933E-2</v>
      </c>
      <c r="AA444" s="26">
        <v>1450831</v>
      </c>
      <c r="AB444" s="29">
        <v>0.19178174463984865</v>
      </c>
    </row>
    <row r="445" spans="2:28" hidden="1" outlineLevel="1" x14ac:dyDescent="0.25">
      <c r="B445" s="43" t="s">
        <v>60</v>
      </c>
      <c r="C445" s="26">
        <v>38851</v>
      </c>
      <c r="D445" s="29">
        <v>-5.3199785543695421E-2</v>
      </c>
      <c r="E445" s="40">
        <v>22601</v>
      </c>
      <c r="F445" s="29">
        <v>0.36397103198551606</v>
      </c>
      <c r="G445" s="40">
        <v>16510</v>
      </c>
      <c r="H445" s="29">
        <v>-0.33122696155871512</v>
      </c>
      <c r="I445" s="40">
        <v>39111</v>
      </c>
      <c r="J445" s="29">
        <v>-5.2015415565843326E-2</v>
      </c>
      <c r="K445" s="26">
        <v>513110</v>
      </c>
      <c r="L445" s="29">
        <v>0.27613907680063665</v>
      </c>
      <c r="M445" s="26">
        <v>198524</v>
      </c>
      <c r="N445" s="29">
        <v>-0.10567120609421532</v>
      </c>
      <c r="O445" s="26">
        <v>711634</v>
      </c>
      <c r="P445" s="29">
        <v>0.14032762822865075</v>
      </c>
      <c r="Q445" s="40">
        <v>335081</v>
      </c>
      <c r="R445" s="29">
        <v>0.2493745315978062</v>
      </c>
      <c r="S445" s="40">
        <v>253869</v>
      </c>
      <c r="T445" s="29">
        <v>-3.6491779386983669E-2</v>
      </c>
      <c r="U445" s="40">
        <v>588950</v>
      </c>
      <c r="V445" s="29">
        <v>0.10770891677935923</v>
      </c>
      <c r="W445" s="26">
        <v>901369</v>
      </c>
      <c r="X445" s="29">
        <v>0.25225967429570129</v>
      </c>
      <c r="Y445" s="26">
        <v>477177</v>
      </c>
      <c r="Z445" s="29">
        <v>-7.9237266059613232E-2</v>
      </c>
      <c r="AA445" s="26">
        <v>1378546</v>
      </c>
      <c r="AB445" s="29">
        <v>0.11349517582297763</v>
      </c>
    </row>
    <row r="446" spans="2:28" hidden="1" outlineLevel="1" x14ac:dyDescent="0.25">
      <c r="B446" s="43" t="s">
        <v>61</v>
      </c>
      <c r="C446" s="26">
        <v>43663</v>
      </c>
      <c r="D446" s="29">
        <v>0.13392718017971217</v>
      </c>
      <c r="E446" s="40">
        <v>25639</v>
      </c>
      <c r="F446" s="29">
        <v>0.31502282402420878</v>
      </c>
      <c r="G446" s="40">
        <v>16822</v>
      </c>
      <c r="H446" s="29">
        <v>-0.34582928251992995</v>
      </c>
      <c r="I446" s="40">
        <v>42461</v>
      </c>
      <c r="J446" s="29">
        <v>-6.0846677873131028E-2</v>
      </c>
      <c r="K446" s="26">
        <v>548711</v>
      </c>
      <c r="L446" s="29">
        <v>0.29802992955247598</v>
      </c>
      <c r="M446" s="26">
        <v>199586</v>
      </c>
      <c r="N446" s="29">
        <v>4.1911317061880116E-3</v>
      </c>
      <c r="O446" s="26">
        <v>748297</v>
      </c>
      <c r="P446" s="29">
        <v>0.20405838330820503</v>
      </c>
      <c r="Q446" s="40">
        <v>314820</v>
      </c>
      <c r="R446" s="29">
        <v>2.0932985260973203E-2</v>
      </c>
      <c r="S446" s="40">
        <v>304472</v>
      </c>
      <c r="T446" s="29">
        <v>4.6169704674695389E-2</v>
      </c>
      <c r="U446" s="40">
        <v>619292</v>
      </c>
      <c r="V446" s="29">
        <v>3.3186519853186436E-2</v>
      </c>
      <c r="W446" s="26">
        <v>923845</v>
      </c>
      <c r="X446" s="29">
        <v>0.18381868645837862</v>
      </c>
      <c r="Y446" s="26">
        <v>529868</v>
      </c>
      <c r="Z446" s="29">
        <v>1.0806882066680235E-2</v>
      </c>
      <c r="AA446" s="26">
        <v>1453713</v>
      </c>
      <c r="AB446" s="29">
        <v>0.11430043147424063</v>
      </c>
    </row>
    <row r="447" spans="2:28" collapsed="1" x14ac:dyDescent="0.25">
      <c r="B447" s="145">
        <v>1982</v>
      </c>
      <c r="C447" s="40">
        <v>482668</v>
      </c>
      <c r="D447" s="41">
        <v>-8.0183861082737451E-2</v>
      </c>
      <c r="E447" s="40">
        <v>183104</v>
      </c>
      <c r="F447" s="41">
        <v>-0.24450826030268524</v>
      </c>
      <c r="G447" s="40">
        <v>141699</v>
      </c>
      <c r="H447" s="41">
        <v>-0.38568022197173324</v>
      </c>
      <c r="I447" s="40">
        <v>324803</v>
      </c>
      <c r="J447" s="41">
        <v>-0.31334773711270469</v>
      </c>
      <c r="K447" s="40">
        <v>5879471</v>
      </c>
      <c r="L447" s="41">
        <v>0.19113428674518995</v>
      </c>
      <c r="M447" s="40">
        <v>2043479</v>
      </c>
      <c r="N447" s="41">
        <v>-0.14201471374864694</v>
      </c>
      <c r="O447" s="40">
        <v>7922950</v>
      </c>
      <c r="P447" s="41">
        <v>8.2703756416764973E-2</v>
      </c>
      <c r="Q447" s="40">
        <v>3474716</v>
      </c>
      <c r="R447" s="41">
        <v>0.10619407891071564</v>
      </c>
      <c r="S447" s="40">
        <v>2898974</v>
      </c>
      <c r="T447" s="41">
        <v>0.16607765607842029</v>
      </c>
      <c r="U447" s="40">
        <v>6373690</v>
      </c>
      <c r="V447" s="41">
        <v>0.13265040468365008</v>
      </c>
      <c r="W447" s="40">
        <v>9914138</v>
      </c>
      <c r="X447" s="41">
        <v>0.13537595090993149</v>
      </c>
      <c r="Y447" s="40">
        <v>5189973</v>
      </c>
      <c r="Z447" s="41">
        <v>-3.9810260277040044E-3</v>
      </c>
      <c r="AA447" s="40">
        <v>15104111</v>
      </c>
      <c r="AB447" s="41">
        <v>8.3295129482366059E-2</v>
      </c>
    </row>
    <row r="448" spans="2:28" hidden="1" outlineLevel="1" x14ac:dyDescent="0.25">
      <c r="B448" s="43" t="s">
        <v>49</v>
      </c>
      <c r="C448" s="26">
        <v>47965</v>
      </c>
      <c r="D448" s="29">
        <v>0.35490522866585694</v>
      </c>
      <c r="E448" s="40">
        <v>27732</v>
      </c>
      <c r="F448" s="29">
        <v>0.21439831844456125</v>
      </c>
      <c r="G448" s="40">
        <v>20727</v>
      </c>
      <c r="H448" s="29">
        <v>-4.8478171050819419E-2</v>
      </c>
      <c r="I448" s="40">
        <v>48459</v>
      </c>
      <c r="J448" s="29">
        <v>8.6061991528272763E-2</v>
      </c>
      <c r="K448" s="26">
        <v>467736</v>
      </c>
      <c r="L448" s="29">
        <v>0.21772001624543091</v>
      </c>
      <c r="M448" s="26">
        <v>245145</v>
      </c>
      <c r="N448" s="29">
        <v>7.7172184091887752E-2</v>
      </c>
      <c r="O448" s="26">
        <v>712881</v>
      </c>
      <c r="P448" s="29">
        <v>0.16542856675767137</v>
      </c>
      <c r="Q448" s="40">
        <v>306187</v>
      </c>
      <c r="R448" s="29">
        <v>0.57306967114152574</v>
      </c>
      <c r="S448" s="40">
        <v>247994</v>
      </c>
      <c r="T448" s="29">
        <v>2.2432210692096222E-2</v>
      </c>
      <c r="U448" s="40">
        <v>554181</v>
      </c>
      <c r="V448" s="29">
        <v>0.26758021573847879</v>
      </c>
      <c r="W448" s="26">
        <v>839932</v>
      </c>
      <c r="X448" s="29">
        <v>0.33712428143650608</v>
      </c>
      <c r="Y448" s="26">
        <v>523554</v>
      </c>
      <c r="Z448" s="29">
        <v>4.5554306300837011E-2</v>
      </c>
      <c r="AA448" s="26">
        <v>1363486</v>
      </c>
      <c r="AB448" s="29">
        <v>0.20779409445959196</v>
      </c>
    </row>
    <row r="449" spans="2:28" hidden="1" outlineLevel="1" x14ac:dyDescent="0.25">
      <c r="B449" s="43" t="s">
        <v>50</v>
      </c>
      <c r="C449" s="26">
        <v>48750</v>
      </c>
      <c r="D449" s="29">
        <v>0.23392730586210386</v>
      </c>
      <c r="E449" s="40">
        <v>18754</v>
      </c>
      <c r="F449" s="29">
        <v>0.32051823686804681</v>
      </c>
      <c r="G449" s="40">
        <v>22411</v>
      </c>
      <c r="H449" s="29">
        <v>0.32782320180116131</v>
      </c>
      <c r="I449" s="40">
        <v>41165</v>
      </c>
      <c r="J449" s="29">
        <v>0.32448519948519938</v>
      </c>
      <c r="K449" s="26">
        <v>466916</v>
      </c>
      <c r="L449" s="29">
        <v>0.35271315583625462</v>
      </c>
      <c r="M449" s="26">
        <v>224162</v>
      </c>
      <c r="N449" s="29">
        <v>0.64593842471235252</v>
      </c>
      <c r="O449" s="26">
        <v>691078</v>
      </c>
      <c r="P449" s="29">
        <v>0.43567509623754308</v>
      </c>
      <c r="Q449" s="40">
        <v>295460</v>
      </c>
      <c r="R449" s="29">
        <v>0.90063877828025185</v>
      </c>
      <c r="S449" s="40">
        <v>219980</v>
      </c>
      <c r="T449" s="29">
        <v>-5.1928853720871082E-2</v>
      </c>
      <c r="U449" s="40">
        <v>515440</v>
      </c>
      <c r="V449" s="29">
        <v>0.33022953324283444</v>
      </c>
      <c r="W449" s="26">
        <v>820337</v>
      </c>
      <c r="X449" s="29">
        <v>0.50205807280890324</v>
      </c>
      <c r="Y449" s="26">
        <v>476096</v>
      </c>
      <c r="Z449" s="29">
        <v>0.2105500026697924</v>
      </c>
      <c r="AA449" s="26">
        <v>1296433</v>
      </c>
      <c r="AB449" s="29">
        <v>0.38001939471871804</v>
      </c>
    </row>
    <row r="450" spans="2:28" hidden="1" outlineLevel="1" x14ac:dyDescent="0.25">
      <c r="B450" s="43" t="s">
        <v>51</v>
      </c>
      <c r="C450" s="26">
        <v>50718</v>
      </c>
      <c r="D450" s="29">
        <v>0.20886664283160528</v>
      </c>
      <c r="E450" s="40">
        <v>16479</v>
      </c>
      <c r="F450" s="29">
        <v>1.9613909169657218E-2</v>
      </c>
      <c r="G450" s="40">
        <v>20184</v>
      </c>
      <c r="H450" s="29">
        <v>1.2569607514256962</v>
      </c>
      <c r="I450" s="40">
        <v>36663</v>
      </c>
      <c r="J450" s="29">
        <v>0.46038637721569398</v>
      </c>
      <c r="K450" s="26">
        <v>449483</v>
      </c>
      <c r="L450" s="29">
        <v>0.25513592002568997</v>
      </c>
      <c r="M450" s="26">
        <v>192659</v>
      </c>
      <c r="N450" s="29">
        <v>0.66801440667694068</v>
      </c>
      <c r="O450" s="26">
        <v>642142</v>
      </c>
      <c r="P450" s="29">
        <v>0.35582548768308575</v>
      </c>
      <c r="Q450" s="40">
        <v>292774</v>
      </c>
      <c r="R450" s="29">
        <v>0.75129205149064449</v>
      </c>
      <c r="S450" s="40">
        <v>151501</v>
      </c>
      <c r="T450" s="29">
        <v>0.17720968180581997</v>
      </c>
      <c r="U450" s="40">
        <v>444275</v>
      </c>
      <c r="V450" s="29">
        <v>0.50158346035941337</v>
      </c>
      <c r="W450" s="26">
        <v>799939</v>
      </c>
      <c r="X450" s="29">
        <v>0.39152496673131942</v>
      </c>
      <c r="Y450" s="26">
        <v>373859</v>
      </c>
      <c r="Z450" s="29">
        <v>0.42867133134364854</v>
      </c>
      <c r="AA450" s="26">
        <v>1173798</v>
      </c>
      <c r="AB450" s="29">
        <v>0.40314482850954159</v>
      </c>
    </row>
    <row r="451" spans="2:28" hidden="1" outlineLevel="1" x14ac:dyDescent="0.25">
      <c r="B451" s="43" t="s">
        <v>52</v>
      </c>
      <c r="C451" s="26">
        <v>46954</v>
      </c>
      <c r="D451" s="29">
        <v>2.4681928289286947E-2</v>
      </c>
      <c r="E451" s="40">
        <v>22832</v>
      </c>
      <c r="F451" s="29">
        <v>-0.17843906300600909</v>
      </c>
      <c r="G451" s="40">
        <v>12939</v>
      </c>
      <c r="H451" s="29">
        <v>-0.15745262746630206</v>
      </c>
      <c r="I451" s="40">
        <v>35771</v>
      </c>
      <c r="J451" s="29">
        <v>-0.17096968573282656</v>
      </c>
      <c r="K451" s="26">
        <v>427260</v>
      </c>
      <c r="L451" s="29">
        <v>6.0422173411265323E-2</v>
      </c>
      <c r="M451" s="26">
        <v>223903</v>
      </c>
      <c r="N451" s="29">
        <v>0.66090291377366328</v>
      </c>
      <c r="O451" s="26">
        <v>651163</v>
      </c>
      <c r="P451" s="29">
        <v>0.21096363741182733</v>
      </c>
      <c r="Q451" s="40">
        <v>251635</v>
      </c>
      <c r="R451" s="29">
        <v>0.64656729309532524</v>
      </c>
      <c r="S451" s="40">
        <v>181817</v>
      </c>
      <c r="T451" s="29">
        <v>0.27608787198203255</v>
      </c>
      <c r="U451" s="40">
        <v>433452</v>
      </c>
      <c r="V451" s="29">
        <v>0.46781621650908889</v>
      </c>
      <c r="W451" s="26">
        <v>739353</v>
      </c>
      <c r="X451" s="29">
        <v>0.19062480373732438</v>
      </c>
      <c r="Y451" s="26">
        <v>427987</v>
      </c>
      <c r="Z451" s="29">
        <v>0.42179397313790834</v>
      </c>
      <c r="AA451" s="26">
        <v>1167340</v>
      </c>
      <c r="AB451" s="29">
        <v>0.26609819110236677</v>
      </c>
    </row>
    <row r="452" spans="2:28" hidden="1" outlineLevel="1" x14ac:dyDescent="0.25">
      <c r="B452" s="43" t="s">
        <v>53</v>
      </c>
      <c r="C452" s="26">
        <v>36545</v>
      </c>
      <c r="D452" s="29">
        <v>-0.23071255657299228</v>
      </c>
      <c r="E452" s="40">
        <v>35569</v>
      </c>
      <c r="F452" s="29">
        <v>-0.11765727326850561</v>
      </c>
      <c r="G452" s="40">
        <v>29891</v>
      </c>
      <c r="H452" s="29">
        <v>0.12469428453173803</v>
      </c>
      <c r="I452" s="40">
        <v>65460</v>
      </c>
      <c r="J452" s="29">
        <v>-2.1363751887455318E-2</v>
      </c>
      <c r="K452" s="26">
        <v>506045</v>
      </c>
      <c r="L452" s="29">
        <v>0.1076369812790976</v>
      </c>
      <c r="M452" s="26">
        <v>250996</v>
      </c>
      <c r="N452" s="29">
        <v>0.43388594997886276</v>
      </c>
      <c r="O452" s="26">
        <v>757041</v>
      </c>
      <c r="P452" s="29">
        <v>0.19801080841568885</v>
      </c>
      <c r="Q452" s="40">
        <v>330623</v>
      </c>
      <c r="R452" s="29">
        <v>0.72624747424645086</v>
      </c>
      <c r="S452" s="40">
        <v>267042</v>
      </c>
      <c r="T452" s="29">
        <v>0.12252987687741967</v>
      </c>
      <c r="U452" s="40">
        <v>597665</v>
      </c>
      <c r="V452" s="29">
        <v>0.39179591076335529</v>
      </c>
      <c r="W452" s="26">
        <v>899079</v>
      </c>
      <c r="X452" s="29">
        <v>0.23590688211804012</v>
      </c>
      <c r="Y452" s="26">
        <v>557632</v>
      </c>
      <c r="Z452" s="29">
        <v>0.24398122534934763</v>
      </c>
      <c r="AA452" s="26">
        <v>1456711</v>
      </c>
      <c r="AB452" s="29">
        <v>0.23898534441184993</v>
      </c>
    </row>
    <row r="453" spans="2:28" hidden="1" outlineLevel="1" x14ac:dyDescent="0.25">
      <c r="B453" s="43" t="s">
        <v>54</v>
      </c>
      <c r="C453" s="26">
        <v>44106</v>
      </c>
      <c r="D453" s="29">
        <v>-6.0855123072992123E-2</v>
      </c>
      <c r="E453" s="40">
        <v>20609</v>
      </c>
      <c r="F453" s="29">
        <v>-0.19363799984349328</v>
      </c>
      <c r="G453" s="40">
        <v>16529</v>
      </c>
      <c r="H453" s="29">
        <v>0.16401408450704236</v>
      </c>
      <c r="I453" s="40">
        <v>37138</v>
      </c>
      <c r="J453" s="29">
        <v>-6.5898687056692995E-2</v>
      </c>
      <c r="K453" s="26">
        <v>394457</v>
      </c>
      <c r="L453" s="29">
        <v>0.10293196586549747</v>
      </c>
      <c r="M453" s="26">
        <v>191388</v>
      </c>
      <c r="N453" s="29">
        <v>0.14924969825800294</v>
      </c>
      <c r="O453" s="26">
        <v>585845</v>
      </c>
      <c r="P453" s="29">
        <v>0.11764728326500395</v>
      </c>
      <c r="Q453" s="40">
        <v>244079</v>
      </c>
      <c r="R453" s="29">
        <v>1.1057449249855491</v>
      </c>
      <c r="S453" s="40">
        <v>194469</v>
      </c>
      <c r="T453" s="29">
        <v>-2.0014472002832795E-3</v>
      </c>
      <c r="U453" s="40">
        <v>438548</v>
      </c>
      <c r="V453" s="29">
        <v>0.41116581394600504</v>
      </c>
      <c r="W453" s="26">
        <v>693646</v>
      </c>
      <c r="X453" s="29">
        <v>0.29089565765990422</v>
      </c>
      <c r="Y453" s="26">
        <v>411991</v>
      </c>
      <c r="Z453" s="29">
        <v>7.196642486183813E-2</v>
      </c>
      <c r="AA453" s="26">
        <v>1105637</v>
      </c>
      <c r="AB453" s="29">
        <v>0.19960311131219566</v>
      </c>
    </row>
    <row r="454" spans="2:28" hidden="1" outlineLevel="1" x14ac:dyDescent="0.25">
      <c r="B454" s="43" t="s">
        <v>55</v>
      </c>
      <c r="C454" s="26">
        <v>36061</v>
      </c>
      <c r="D454" s="29">
        <v>-0.14765528977971065</v>
      </c>
      <c r="E454" s="40">
        <v>16558</v>
      </c>
      <c r="F454" s="29">
        <v>-8.3826702816355847E-2</v>
      </c>
      <c r="G454" s="40">
        <v>6176</v>
      </c>
      <c r="H454" s="29">
        <v>0.17369821360699356</v>
      </c>
      <c r="I454" s="40">
        <v>22734</v>
      </c>
      <c r="J454" s="29">
        <v>-2.5755303192629087E-2</v>
      </c>
      <c r="K454" s="26">
        <v>331950</v>
      </c>
      <c r="L454" s="29">
        <v>0.22158557723092542</v>
      </c>
      <c r="M454" s="26">
        <v>135114</v>
      </c>
      <c r="N454" s="29">
        <v>0.61789922406360764</v>
      </c>
      <c r="O454" s="26">
        <v>467064</v>
      </c>
      <c r="P454" s="29">
        <v>0.31475106193120883</v>
      </c>
      <c r="Q454" s="40">
        <v>172020</v>
      </c>
      <c r="R454" s="29">
        <v>1.1298829938711075</v>
      </c>
      <c r="S454" s="40">
        <v>100461</v>
      </c>
      <c r="T454" s="29">
        <v>-0.11016926633539714</v>
      </c>
      <c r="U454" s="40">
        <v>272481</v>
      </c>
      <c r="V454" s="29">
        <v>0.4069780651024455</v>
      </c>
      <c r="W454" s="26">
        <v>547518</v>
      </c>
      <c r="X454" s="29">
        <v>0.35485690954307558</v>
      </c>
      <c r="Y454" s="26">
        <v>250822</v>
      </c>
      <c r="Z454" s="29">
        <v>0.19188751241440594</v>
      </c>
      <c r="AA454" s="26">
        <v>798340</v>
      </c>
      <c r="AB454" s="29">
        <v>0.29905167307779923</v>
      </c>
    </row>
    <row r="455" spans="2:28" hidden="1" outlineLevel="1" x14ac:dyDescent="0.25">
      <c r="B455" s="43" t="s">
        <v>56</v>
      </c>
      <c r="C455" s="26">
        <v>40304</v>
      </c>
      <c r="D455" s="29">
        <v>-0.12233787727015377</v>
      </c>
      <c r="E455" s="40">
        <v>14209</v>
      </c>
      <c r="F455" s="29">
        <v>-6.2236008447729696E-2</v>
      </c>
      <c r="G455" s="40">
        <v>11901</v>
      </c>
      <c r="H455" s="29">
        <v>0.9176603287141476</v>
      </c>
      <c r="I455" s="40">
        <v>26110</v>
      </c>
      <c r="J455" s="29">
        <v>0.2224927427661767</v>
      </c>
      <c r="K455" s="26">
        <v>323821</v>
      </c>
      <c r="L455" s="29">
        <v>4.9737744668987727E-2</v>
      </c>
      <c r="M455" s="26">
        <v>119333</v>
      </c>
      <c r="N455" s="29">
        <v>0.59403969971414061</v>
      </c>
      <c r="O455" s="26">
        <v>443154</v>
      </c>
      <c r="P455" s="29">
        <v>0.15603380810768508</v>
      </c>
      <c r="Q455" s="40">
        <v>170967</v>
      </c>
      <c r="R455" s="29">
        <v>0.81750241848894944</v>
      </c>
      <c r="S455" s="40">
        <v>96352</v>
      </c>
      <c r="T455" s="29">
        <v>-5.7322597372102768E-2</v>
      </c>
      <c r="U455" s="40">
        <v>267319</v>
      </c>
      <c r="V455" s="29">
        <v>0.36194071673850359</v>
      </c>
      <c r="W455" s="26">
        <v>537926</v>
      </c>
      <c r="X455" s="29">
        <v>0.18412091141425058</v>
      </c>
      <c r="Y455" s="26">
        <v>238961</v>
      </c>
      <c r="Z455" s="29">
        <v>0.24061469771305455</v>
      </c>
      <c r="AA455" s="26">
        <v>776887</v>
      </c>
      <c r="AB455" s="29">
        <v>0.20094203413830303</v>
      </c>
    </row>
    <row r="456" spans="2:28" collapsed="1" x14ac:dyDescent="0.25">
      <c r="B456" s="30" t="s">
        <v>187</v>
      </c>
      <c r="C456" s="31">
        <v>290205</v>
      </c>
      <c r="D456" s="32">
        <v>-2.4475101349307193E-2</v>
      </c>
      <c r="E456" s="31">
        <v>122822</v>
      </c>
      <c r="F456" s="32">
        <v>-0.30291214747464423</v>
      </c>
      <c r="G456" s="31">
        <v>137506</v>
      </c>
      <c r="H456" s="32">
        <v>3.5396034184540515E-3</v>
      </c>
      <c r="I456" s="31">
        <v>260328</v>
      </c>
      <c r="J456" s="32">
        <v>-0.16884941286149402</v>
      </c>
      <c r="K456" s="31">
        <v>2655752</v>
      </c>
      <c r="L456" s="32">
        <v>-5.1802956537386535E-2</v>
      </c>
      <c r="M456" s="31">
        <v>1278293</v>
      </c>
      <c r="N456" s="32">
        <v>-4.4606928674355895E-2</v>
      </c>
      <c r="O456" s="31">
        <v>3934045</v>
      </c>
      <c r="P456" s="32">
        <v>-4.9476662430354534E-2</v>
      </c>
      <c r="Q456" s="31">
        <v>1594672</v>
      </c>
      <c r="R456" s="32">
        <v>0.33621691554461419</v>
      </c>
      <c r="S456" s="31">
        <v>1629751</v>
      </c>
      <c r="T456" s="32">
        <v>-5.2539755808586164E-2</v>
      </c>
      <c r="U456" s="31">
        <v>3224423</v>
      </c>
      <c r="V456" s="32">
        <v>0.10669942396712728</v>
      </c>
      <c r="W456" s="31">
        <v>4603471</v>
      </c>
      <c r="X456" s="32">
        <v>4.5860243928815159E-2</v>
      </c>
      <c r="Y456" s="31">
        <v>3105530</v>
      </c>
      <c r="Z456" s="32">
        <v>-4.7809000701220294E-2</v>
      </c>
      <c r="AA456" s="31">
        <v>7709001</v>
      </c>
      <c r="AB456" s="32">
        <v>5.993943157760917E-3</v>
      </c>
    </row>
    <row r="457" spans="2:28" hidden="1" outlineLevel="1" x14ac:dyDescent="0.25">
      <c r="B457" s="43" t="s">
        <v>58</v>
      </c>
      <c r="C457" s="26">
        <v>43786</v>
      </c>
      <c r="D457" s="29">
        <v>-3.4615045418467272E-2</v>
      </c>
      <c r="E457" s="40">
        <v>15874</v>
      </c>
      <c r="F457" s="29">
        <v>-0.23484045117131014</v>
      </c>
      <c r="G457" s="40">
        <v>16170</v>
      </c>
      <c r="H457" s="29">
        <v>-2.0000000000000018E-2</v>
      </c>
      <c r="I457" s="40">
        <v>32044</v>
      </c>
      <c r="J457" s="29">
        <v>-0.13966600440315735</v>
      </c>
      <c r="K457" s="26">
        <v>337932</v>
      </c>
      <c r="L457" s="29">
        <v>-1.6309837425589779E-2</v>
      </c>
      <c r="M457" s="26">
        <v>176072</v>
      </c>
      <c r="N457" s="29">
        <v>5.2238848575849595E-3</v>
      </c>
      <c r="O457" s="26">
        <v>514004</v>
      </c>
      <c r="P457" s="29">
        <v>-9.0381189607705581E-3</v>
      </c>
      <c r="Q457" s="40">
        <v>233441</v>
      </c>
      <c r="R457" s="29">
        <v>0.79558950218448099</v>
      </c>
      <c r="S457" s="40">
        <v>220846</v>
      </c>
      <c r="T457" s="29">
        <v>-0.21042112827626647</v>
      </c>
      <c r="U457" s="40">
        <v>454287</v>
      </c>
      <c r="V457" s="29">
        <v>0.10880405360878087</v>
      </c>
      <c r="W457" s="26">
        <v>622326</v>
      </c>
      <c r="X457" s="29">
        <v>0.17315965087563856</v>
      </c>
      <c r="Y457" s="26">
        <v>421795</v>
      </c>
      <c r="Z457" s="29">
        <v>-0.12223510143944327</v>
      </c>
      <c r="AA457" s="26">
        <v>1044121</v>
      </c>
      <c r="AB457" s="29">
        <v>3.2757568474079735E-2</v>
      </c>
    </row>
    <row r="458" spans="2:28" hidden="1" outlineLevel="1" x14ac:dyDescent="0.25">
      <c r="B458" s="43" t="s">
        <v>59</v>
      </c>
      <c r="C458" s="26">
        <v>50015</v>
      </c>
      <c r="D458" s="29">
        <v>0.11518651474949282</v>
      </c>
      <c r="E458" s="40">
        <v>17681</v>
      </c>
      <c r="F458" s="29">
        <v>-0.26079685605585523</v>
      </c>
      <c r="G458" s="40">
        <v>23330</v>
      </c>
      <c r="H458" s="29">
        <v>0.10010845475550534</v>
      </c>
      <c r="I458" s="40">
        <v>41011</v>
      </c>
      <c r="J458" s="29">
        <v>-9.1189114922661019E-2</v>
      </c>
      <c r="K458" s="26">
        <v>405621</v>
      </c>
      <c r="L458" s="29">
        <v>-6.3592101891418285E-2</v>
      </c>
      <c r="M458" s="26">
        <v>202212</v>
      </c>
      <c r="N458" s="29">
        <v>0.12511267151107797</v>
      </c>
      <c r="O458" s="26">
        <v>607833</v>
      </c>
      <c r="P458" s="29">
        <v>-8.2559272173119425E-3</v>
      </c>
      <c r="Q458" s="40">
        <v>267395</v>
      </c>
      <c r="R458" s="29">
        <v>0.33013809021628826</v>
      </c>
      <c r="S458" s="40">
        <v>251109</v>
      </c>
      <c r="T458" s="29">
        <v>-0.23451246501929657</v>
      </c>
      <c r="U458" s="40">
        <v>518504</v>
      </c>
      <c r="V458" s="29">
        <v>-1.9963482816888645E-2</v>
      </c>
      <c r="W458" s="26">
        <v>731787</v>
      </c>
      <c r="X458" s="29">
        <v>5.5418381739985811E-2</v>
      </c>
      <c r="Y458" s="26">
        <v>485576</v>
      </c>
      <c r="Z458" s="29">
        <v>-9.8400956603759582E-2</v>
      </c>
      <c r="AA458" s="26">
        <v>1217363</v>
      </c>
      <c r="AB458" s="29">
        <v>-1.1827744018754305E-2</v>
      </c>
    </row>
    <row r="459" spans="2:28" hidden="1" outlineLevel="1" x14ac:dyDescent="0.25">
      <c r="B459" s="43" t="s">
        <v>60</v>
      </c>
      <c r="C459" s="26">
        <v>41034</v>
      </c>
      <c r="D459" s="29">
        <v>7.0740808391827281E-2</v>
      </c>
      <c r="E459" s="40">
        <v>16570</v>
      </c>
      <c r="F459" s="29">
        <v>-0.36298631400891901</v>
      </c>
      <c r="G459" s="40">
        <v>24687</v>
      </c>
      <c r="H459" s="29">
        <v>0.23354819367411173</v>
      </c>
      <c r="I459" s="40">
        <v>41257</v>
      </c>
      <c r="J459" s="29">
        <v>-0.10359587180879959</v>
      </c>
      <c r="K459" s="26">
        <v>402080</v>
      </c>
      <c r="L459" s="29">
        <v>-9.4047136226398043E-2</v>
      </c>
      <c r="M459" s="26">
        <v>221981</v>
      </c>
      <c r="N459" s="29">
        <v>0.20546851665806831</v>
      </c>
      <c r="O459" s="26">
        <v>624061</v>
      </c>
      <c r="P459" s="29">
        <v>-6.2169069932241916E-3</v>
      </c>
      <c r="Q459" s="40">
        <v>268199</v>
      </c>
      <c r="R459" s="29">
        <v>0.3310124069478908</v>
      </c>
      <c r="S459" s="40">
        <v>263484</v>
      </c>
      <c r="T459" s="29">
        <v>-4.8100058526434397E-2</v>
      </c>
      <c r="U459" s="40">
        <v>531683</v>
      </c>
      <c r="V459" s="29">
        <v>0.11161451647299381</v>
      </c>
      <c r="W459" s="26">
        <v>719794</v>
      </c>
      <c r="X459" s="29">
        <v>2.7532915445527273E-2</v>
      </c>
      <c r="Y459" s="26">
        <v>518241</v>
      </c>
      <c r="Z459" s="29">
        <v>5.7410263943979301E-2</v>
      </c>
      <c r="AA459" s="26">
        <v>1238035</v>
      </c>
      <c r="AB459" s="29">
        <v>3.983164946401474E-2</v>
      </c>
    </row>
    <row r="460" spans="2:28" hidden="1" outlineLevel="1" x14ac:dyDescent="0.25">
      <c r="B460" s="43" t="s">
        <v>61</v>
      </c>
      <c r="C460" s="26">
        <v>38506</v>
      </c>
      <c r="D460" s="29">
        <v>-4.1376219876518627E-2</v>
      </c>
      <c r="E460" s="40">
        <v>19497</v>
      </c>
      <c r="F460" s="29">
        <v>-0.2350517890772128</v>
      </c>
      <c r="G460" s="40">
        <v>25715</v>
      </c>
      <c r="H460" s="29">
        <v>8.5021097046413585E-2</v>
      </c>
      <c r="I460" s="40">
        <v>45212</v>
      </c>
      <c r="J460" s="29">
        <v>-8.083272342847847E-2</v>
      </c>
      <c r="K460" s="26">
        <v>422726</v>
      </c>
      <c r="L460" s="29">
        <v>0.14341434386876029</v>
      </c>
      <c r="M460" s="26">
        <v>198753</v>
      </c>
      <c r="N460" s="29">
        <v>-0.13770857375896983</v>
      </c>
      <c r="O460" s="26">
        <v>621479</v>
      </c>
      <c r="P460" s="29">
        <v>3.5454907455693796E-2</v>
      </c>
      <c r="Q460" s="40">
        <v>308365</v>
      </c>
      <c r="R460" s="29">
        <v>0.58923997464348843</v>
      </c>
      <c r="S460" s="40">
        <v>291035</v>
      </c>
      <c r="T460" s="29">
        <v>0.26871787718021034</v>
      </c>
      <c r="U460" s="40">
        <v>599400</v>
      </c>
      <c r="V460" s="29">
        <v>0.41559564126907644</v>
      </c>
      <c r="W460" s="26">
        <v>780394</v>
      </c>
      <c r="X460" s="29">
        <v>0.25936624536851749</v>
      </c>
      <c r="Y460" s="26">
        <v>524203</v>
      </c>
      <c r="Z460" s="29">
        <v>6.262606196116427E-2</v>
      </c>
      <c r="AA460" s="26">
        <v>1304597</v>
      </c>
      <c r="AB460" s="29">
        <v>0.17216466408680842</v>
      </c>
    </row>
    <row r="461" spans="2:28" collapsed="1" x14ac:dyDescent="0.25">
      <c r="B461" s="145">
        <v>1981</v>
      </c>
      <c r="C461" s="40">
        <v>524744</v>
      </c>
      <c r="D461" s="41">
        <v>2.0739881964355833E-2</v>
      </c>
      <c r="E461" s="40">
        <v>242364</v>
      </c>
      <c r="F461" s="41">
        <v>-0.12266742925817464</v>
      </c>
      <c r="G461" s="40">
        <v>230660</v>
      </c>
      <c r="H461" s="41">
        <v>0.17309002878561319</v>
      </c>
      <c r="I461" s="40">
        <v>473024</v>
      </c>
      <c r="J461" s="41">
        <v>3.1086307855954232E-4</v>
      </c>
      <c r="K461" s="40">
        <v>4936027</v>
      </c>
      <c r="L461" s="41">
        <v>0.10295797140860774</v>
      </c>
      <c r="M461" s="40">
        <v>2381718</v>
      </c>
      <c r="N461" s="41">
        <v>0.26447818437234205</v>
      </c>
      <c r="O461" s="40">
        <v>7317745</v>
      </c>
      <c r="P461" s="41">
        <v>0.15080216914424849</v>
      </c>
      <c r="Q461" s="40">
        <v>3141145</v>
      </c>
      <c r="R461" s="41">
        <v>0.67176884777812962</v>
      </c>
      <c r="S461" s="40">
        <v>2486090</v>
      </c>
      <c r="T461" s="41">
        <v>-8.5577589909509033E-3</v>
      </c>
      <c r="U461" s="40">
        <v>5627235</v>
      </c>
      <c r="V461" s="41">
        <v>0.28285775121942769</v>
      </c>
      <c r="W461" s="40">
        <v>8732031</v>
      </c>
      <c r="X461" s="41">
        <v>0.24081061648118052</v>
      </c>
      <c r="Y461" s="40">
        <v>5210717</v>
      </c>
      <c r="Z461" s="41">
        <v>0.10986657022167012</v>
      </c>
      <c r="AA461" s="40">
        <v>13942748</v>
      </c>
      <c r="AB461" s="41">
        <v>0.1884106937927752</v>
      </c>
    </row>
    <row r="462" spans="2:28" hidden="1" outlineLevel="1" x14ac:dyDescent="0.25">
      <c r="B462" s="43" t="s">
        <v>49</v>
      </c>
      <c r="C462" s="26">
        <v>35401</v>
      </c>
      <c r="D462" s="29">
        <v>-0.11217836183979535</v>
      </c>
      <c r="E462" s="40">
        <v>22836</v>
      </c>
      <c r="F462" s="29">
        <v>-0.16516779995613073</v>
      </c>
      <c r="G462" s="40">
        <v>21783</v>
      </c>
      <c r="H462" s="29">
        <v>5.1353829818041374E-2</v>
      </c>
      <c r="I462" s="40">
        <v>44619</v>
      </c>
      <c r="J462" s="29">
        <v>-7.1849062883531323E-2</v>
      </c>
      <c r="K462" s="26">
        <v>384108</v>
      </c>
      <c r="L462" s="29">
        <v>1.2665302765064501E-2</v>
      </c>
      <c r="M462" s="26">
        <v>227582</v>
      </c>
      <c r="N462" s="29">
        <v>0.21975560081466394</v>
      </c>
      <c r="O462" s="26">
        <v>611690</v>
      </c>
      <c r="P462" s="29">
        <v>8.0945918244728521E-2</v>
      </c>
      <c r="Q462" s="40">
        <v>194643</v>
      </c>
      <c r="R462" s="29">
        <v>0.26294787111174545</v>
      </c>
      <c r="S462" s="40">
        <v>242553</v>
      </c>
      <c r="T462" s="29">
        <v>-3.2054838431285759E-3</v>
      </c>
      <c r="U462" s="40">
        <v>437196</v>
      </c>
      <c r="V462" s="29">
        <v>9.9999748396657706E-2</v>
      </c>
      <c r="W462" s="26">
        <v>628163</v>
      </c>
      <c r="X462" s="29">
        <v>6.3032647618274096E-2</v>
      </c>
      <c r="Y462" s="26">
        <v>500743</v>
      </c>
      <c r="Z462" s="29">
        <v>8.7706303245678408E-2</v>
      </c>
      <c r="AA462" s="26">
        <v>1128906</v>
      </c>
      <c r="AB462" s="29">
        <v>7.3837467016461877E-2</v>
      </c>
    </row>
    <row r="463" spans="2:28" hidden="1" outlineLevel="1" x14ac:dyDescent="0.25">
      <c r="B463" s="43" t="s">
        <v>50</v>
      </c>
      <c r="C463" s="26">
        <v>39508</v>
      </c>
      <c r="D463" s="29">
        <v>-2.2321207621875727E-2</v>
      </c>
      <c r="E463" s="40">
        <v>14202</v>
      </c>
      <c r="F463" s="29">
        <v>-0.4397191099889538</v>
      </c>
      <c r="G463" s="40">
        <v>16878</v>
      </c>
      <c r="H463" s="29">
        <v>-0.14834998486224649</v>
      </c>
      <c r="I463" s="40">
        <v>31080</v>
      </c>
      <c r="J463" s="29">
        <v>-0.3118717619448258</v>
      </c>
      <c r="K463" s="26">
        <v>345170</v>
      </c>
      <c r="L463" s="29">
        <v>-0.1108151483692138</v>
      </c>
      <c r="M463" s="26">
        <v>136191</v>
      </c>
      <c r="N463" s="29">
        <v>-0.21923603905224354</v>
      </c>
      <c r="O463" s="26">
        <v>481361</v>
      </c>
      <c r="P463" s="29">
        <v>-0.14442963278944931</v>
      </c>
      <c r="Q463" s="40">
        <v>155453</v>
      </c>
      <c r="R463" s="29">
        <v>-3.6135688642803587E-2</v>
      </c>
      <c r="S463" s="40">
        <v>232029</v>
      </c>
      <c r="T463" s="29">
        <v>7.0812469714101045E-2</v>
      </c>
      <c r="U463" s="40">
        <v>387482</v>
      </c>
      <c r="V463" s="29">
        <v>2.5176867760592136E-2</v>
      </c>
      <c r="W463" s="26">
        <v>546142</v>
      </c>
      <c r="X463" s="29">
        <v>-9.8750294975271546E-2</v>
      </c>
      <c r="Y463" s="26">
        <v>393289</v>
      </c>
      <c r="Z463" s="29">
        <v>-6.3996534810164207E-2</v>
      </c>
      <c r="AA463" s="26">
        <v>939431</v>
      </c>
      <c r="AB463" s="29">
        <v>-8.4519793171058732E-2</v>
      </c>
    </row>
    <row r="464" spans="2:28" hidden="1" outlineLevel="1" x14ac:dyDescent="0.25">
      <c r="B464" s="43" t="s">
        <v>51</v>
      </c>
      <c r="C464" s="26">
        <v>41955</v>
      </c>
      <c r="D464" s="29">
        <v>-0.13505545705685895</v>
      </c>
      <c r="E464" s="40">
        <v>16162</v>
      </c>
      <c r="F464" s="29">
        <v>-0.40854863499963401</v>
      </c>
      <c r="G464" s="40">
        <v>8943</v>
      </c>
      <c r="H464" s="29">
        <v>-0.40633297928836964</v>
      </c>
      <c r="I464" s="40">
        <v>25105</v>
      </c>
      <c r="J464" s="29">
        <v>-0.4077612644491625</v>
      </c>
      <c r="K464" s="26">
        <v>358115</v>
      </c>
      <c r="L464" s="29">
        <v>-0.19184385479525012</v>
      </c>
      <c r="M464" s="26">
        <v>115502</v>
      </c>
      <c r="N464" s="29">
        <v>-0.44320553796019113</v>
      </c>
      <c r="O464" s="26">
        <v>473617</v>
      </c>
      <c r="P464" s="29">
        <v>-0.27199350720217907</v>
      </c>
      <c r="Q464" s="40">
        <v>167176</v>
      </c>
      <c r="R464" s="29">
        <v>0.10379980852398396</v>
      </c>
      <c r="S464" s="40">
        <v>128695</v>
      </c>
      <c r="T464" s="29">
        <v>-0.11960076071638692</v>
      </c>
      <c r="U464" s="40">
        <v>295871</v>
      </c>
      <c r="V464" s="29">
        <v>-5.920042468409048E-3</v>
      </c>
      <c r="W464" s="26">
        <v>574865</v>
      </c>
      <c r="X464" s="29">
        <v>-0.1299178752296799</v>
      </c>
      <c r="Y464" s="26">
        <v>261683</v>
      </c>
      <c r="Z464" s="29">
        <v>-0.30843776592652106</v>
      </c>
      <c r="AA464" s="26">
        <v>836548</v>
      </c>
      <c r="AB464" s="29">
        <v>-0.19492712896594733</v>
      </c>
    </row>
    <row r="465" spans="2:28" hidden="1" outlineLevel="1" x14ac:dyDescent="0.25">
      <c r="B465" s="43" t="s">
        <v>52</v>
      </c>
      <c r="C465" s="26">
        <v>45823</v>
      </c>
      <c r="D465" s="29">
        <v>1.5956284153004763E-3</v>
      </c>
      <c r="E465" s="40">
        <v>27791</v>
      </c>
      <c r="F465" s="29">
        <v>-3.2784603069641149E-2</v>
      </c>
      <c r="G465" s="40">
        <v>15357</v>
      </c>
      <c r="H465" s="29">
        <v>0.43751755124964897</v>
      </c>
      <c r="I465" s="40">
        <v>43148</v>
      </c>
      <c r="J465" s="29">
        <v>9.4682362492388927E-2</v>
      </c>
      <c r="K465" s="26">
        <v>402915</v>
      </c>
      <c r="L465" s="29">
        <v>-0.12983147996570421</v>
      </c>
      <c r="M465" s="26">
        <v>134808</v>
      </c>
      <c r="N465" s="29">
        <v>-0.31146988370251949</v>
      </c>
      <c r="O465" s="26">
        <v>537723</v>
      </c>
      <c r="P465" s="29">
        <v>-0.18381140884791336</v>
      </c>
      <c r="Q465" s="40">
        <v>152824</v>
      </c>
      <c r="R465" s="29">
        <v>5.0286240524510806E-2</v>
      </c>
      <c r="S465" s="40">
        <v>142480</v>
      </c>
      <c r="T465" s="29">
        <v>-8.3240572138183033E-2</v>
      </c>
      <c r="U465" s="40">
        <v>295304</v>
      </c>
      <c r="V465" s="29">
        <v>-1.8675811832888023E-2</v>
      </c>
      <c r="W465" s="26">
        <v>620979</v>
      </c>
      <c r="X465" s="29">
        <v>-7.783156863036278E-2</v>
      </c>
      <c r="Y465" s="26">
        <v>301019</v>
      </c>
      <c r="Z465" s="29">
        <v>-0.18976803527112795</v>
      </c>
      <c r="AA465" s="26">
        <v>921998</v>
      </c>
      <c r="AB465" s="29">
        <v>-0.11763095839649651</v>
      </c>
    </row>
    <row r="466" spans="2:28" hidden="1" outlineLevel="1" x14ac:dyDescent="0.25">
      <c r="B466" s="43" t="s">
        <v>53</v>
      </c>
      <c r="C466" s="26">
        <v>47505</v>
      </c>
      <c r="D466" s="29">
        <v>0.15736003508259033</v>
      </c>
      <c r="E466" s="40">
        <v>40312</v>
      </c>
      <c r="F466" s="29">
        <v>0.20890061776524926</v>
      </c>
      <c r="G466" s="40">
        <v>26577</v>
      </c>
      <c r="H466" s="29">
        <v>0.10843725236685153</v>
      </c>
      <c r="I466" s="40">
        <v>66889</v>
      </c>
      <c r="J466" s="29">
        <v>0.16687891422291234</v>
      </c>
      <c r="K466" s="26">
        <v>456869</v>
      </c>
      <c r="L466" s="29">
        <v>-0.11197218140399168</v>
      </c>
      <c r="M466" s="26">
        <v>175046</v>
      </c>
      <c r="N466" s="29">
        <v>-0.11803620643613988</v>
      </c>
      <c r="O466" s="26">
        <v>631915</v>
      </c>
      <c r="P466" s="29">
        <v>-0.11366030389270476</v>
      </c>
      <c r="Q466" s="40">
        <v>191527</v>
      </c>
      <c r="R466" s="29">
        <v>0.16513365210302822</v>
      </c>
      <c r="S466" s="40">
        <v>237893</v>
      </c>
      <c r="T466" s="29">
        <v>0.20879975203378032</v>
      </c>
      <c r="U466" s="40">
        <v>429420</v>
      </c>
      <c r="V466" s="29">
        <v>0.18892638911576687</v>
      </c>
      <c r="W466" s="26">
        <v>727465</v>
      </c>
      <c r="X466" s="29">
        <v>-2.1615602182540994E-2</v>
      </c>
      <c r="Y466" s="26">
        <v>448264</v>
      </c>
      <c r="Z466" s="29">
        <v>4.4992120550908732E-2</v>
      </c>
      <c r="AA466" s="26">
        <v>1175729</v>
      </c>
      <c r="AB466" s="29">
        <v>2.7530893363842956E-3</v>
      </c>
    </row>
    <row r="467" spans="2:28" hidden="1" outlineLevel="1" x14ac:dyDescent="0.25">
      <c r="B467" s="43" t="s">
        <v>54</v>
      </c>
      <c r="C467" s="26">
        <v>46964</v>
      </c>
      <c r="D467" s="29">
        <v>0.11548144981236041</v>
      </c>
      <c r="E467" s="40">
        <v>25558</v>
      </c>
      <c r="F467" s="29">
        <v>-5.1052612037277734E-2</v>
      </c>
      <c r="G467" s="40">
        <v>14200</v>
      </c>
      <c r="H467" s="29">
        <v>-0.10494799873936334</v>
      </c>
      <c r="I467" s="40">
        <v>39758</v>
      </c>
      <c r="J467" s="29">
        <v>-7.1031356605448903E-2</v>
      </c>
      <c r="K467" s="26">
        <v>357644</v>
      </c>
      <c r="L467" s="29">
        <v>-0.16129682828164393</v>
      </c>
      <c r="M467" s="26">
        <v>166533</v>
      </c>
      <c r="N467" s="29">
        <v>-9.7670663581835626E-2</v>
      </c>
      <c r="O467" s="26">
        <v>524177</v>
      </c>
      <c r="P467" s="29">
        <v>-0.14207737027483536</v>
      </c>
      <c r="Q467" s="40">
        <v>115911</v>
      </c>
      <c r="R467" s="29">
        <v>-0.28581375001540377</v>
      </c>
      <c r="S467" s="40">
        <v>194859</v>
      </c>
      <c r="T467" s="29">
        <v>0.41696056544913795</v>
      </c>
      <c r="U467" s="40">
        <v>310770</v>
      </c>
      <c r="V467" s="29">
        <v>3.6532284693663097E-2</v>
      </c>
      <c r="W467" s="26">
        <v>537337</v>
      </c>
      <c r="X467" s="29">
        <v>-0.17112543635166044</v>
      </c>
      <c r="Y467" s="26">
        <v>384332</v>
      </c>
      <c r="Z467" s="29">
        <v>0.10622056944172598</v>
      </c>
      <c r="AA467" s="26">
        <v>921669</v>
      </c>
      <c r="AB467" s="29">
        <v>-7.4351637690431183E-2</v>
      </c>
    </row>
    <row r="468" spans="2:28" hidden="1" outlineLevel="1" x14ac:dyDescent="0.25">
      <c r="B468" s="43" t="s">
        <v>55</v>
      </c>
      <c r="C468" s="26">
        <v>42308</v>
      </c>
      <c r="D468" s="29">
        <v>-7.8016039051603925E-2</v>
      </c>
      <c r="E468" s="40">
        <v>18073</v>
      </c>
      <c r="F468" s="29">
        <v>-0.18339960238568587</v>
      </c>
      <c r="G468" s="40">
        <v>5262</v>
      </c>
      <c r="H468" s="29">
        <v>-0.22867194371152155</v>
      </c>
      <c r="I468" s="40">
        <v>23335</v>
      </c>
      <c r="J468" s="29">
        <v>-0.19406645023140157</v>
      </c>
      <c r="K468" s="26">
        <v>271737</v>
      </c>
      <c r="L468" s="29">
        <v>-0.16270105379922351</v>
      </c>
      <c r="M468" s="26">
        <v>83512</v>
      </c>
      <c r="N468" s="29">
        <v>-0.43133022369003438</v>
      </c>
      <c r="O468" s="26">
        <v>355249</v>
      </c>
      <c r="P468" s="29">
        <v>-0.24638784883165921</v>
      </c>
      <c r="Q468" s="40">
        <v>80765</v>
      </c>
      <c r="R468" s="29">
        <v>-0.23036240101392236</v>
      </c>
      <c r="S468" s="40">
        <v>112899</v>
      </c>
      <c r="T468" s="29">
        <v>0.14322312794288905</v>
      </c>
      <c r="U468" s="40">
        <v>193664</v>
      </c>
      <c r="V468" s="29">
        <v>-4.9240527457853456E-2</v>
      </c>
      <c r="W468" s="26">
        <v>404115</v>
      </c>
      <c r="X468" s="29">
        <v>-0.17236866627481418</v>
      </c>
      <c r="Y468" s="26">
        <v>210441</v>
      </c>
      <c r="Z468" s="29">
        <v>-0.19572179841927451</v>
      </c>
      <c r="AA468" s="26">
        <v>614556</v>
      </c>
      <c r="AB468" s="29">
        <v>-0.18051660752789256</v>
      </c>
    </row>
    <row r="469" spans="2:28" hidden="1" outlineLevel="1" x14ac:dyDescent="0.25">
      <c r="B469" s="43" t="s">
        <v>56</v>
      </c>
      <c r="C469" s="26">
        <v>45922</v>
      </c>
      <c r="D469" s="29">
        <v>0.18682965911146709</v>
      </c>
      <c r="E469" s="40">
        <v>15152</v>
      </c>
      <c r="F469" s="29">
        <v>-2.846883816363166E-2</v>
      </c>
      <c r="G469" s="40">
        <v>6206</v>
      </c>
      <c r="H469" s="29">
        <v>-0.19777662874870738</v>
      </c>
      <c r="I469" s="40">
        <v>21358</v>
      </c>
      <c r="J469" s="29">
        <v>-8.4604834561974984E-2</v>
      </c>
      <c r="K469" s="26">
        <v>308478</v>
      </c>
      <c r="L469" s="29">
        <v>-8.8381577197570782E-2</v>
      </c>
      <c r="M469" s="26">
        <v>74862</v>
      </c>
      <c r="N469" s="29">
        <v>-0.39902703744139745</v>
      </c>
      <c r="O469" s="26">
        <v>383340</v>
      </c>
      <c r="P469" s="29">
        <v>-0.17196778074664165</v>
      </c>
      <c r="Q469" s="40">
        <v>94067</v>
      </c>
      <c r="R469" s="29">
        <v>-0.22443275509531035</v>
      </c>
      <c r="S469" s="40">
        <v>102211</v>
      </c>
      <c r="T469" s="29">
        <v>0.33948837575026869</v>
      </c>
      <c r="U469" s="40">
        <v>196278</v>
      </c>
      <c r="V469" s="29">
        <v>-6.6601212587427128E-3</v>
      </c>
      <c r="W469" s="26">
        <v>454283</v>
      </c>
      <c r="X469" s="29">
        <v>-9.9318565279542859E-2</v>
      </c>
      <c r="Y469" s="26">
        <v>192615</v>
      </c>
      <c r="Z469" s="29">
        <v>-0.11723458374389883</v>
      </c>
      <c r="AA469" s="26">
        <v>646898</v>
      </c>
      <c r="AB469" s="29">
        <v>-0.10472866371794087</v>
      </c>
    </row>
    <row r="470" spans="2:28" collapsed="1" x14ac:dyDescent="0.25">
      <c r="B470" s="30" t="s">
        <v>188</v>
      </c>
      <c r="C470" s="31">
        <v>297486</v>
      </c>
      <c r="D470" s="32">
        <v>-7.4673476560920493E-2</v>
      </c>
      <c r="E470" s="31">
        <v>176193</v>
      </c>
      <c r="F470" s="32">
        <v>-0.16908907417188557</v>
      </c>
      <c r="G470" s="31">
        <v>137021</v>
      </c>
      <c r="H470" s="32">
        <v>-2.6265483203877338E-2</v>
      </c>
      <c r="I470" s="31">
        <v>313214</v>
      </c>
      <c r="J470" s="32">
        <v>-0.1121171318016243</v>
      </c>
      <c r="K470" s="31">
        <v>2800844</v>
      </c>
      <c r="L470" s="32">
        <v>-0.23765772327584278</v>
      </c>
      <c r="M470" s="31">
        <v>1337976</v>
      </c>
      <c r="N470" s="32">
        <v>-2.3747156193041796E-2</v>
      </c>
      <c r="O470" s="31">
        <v>4138820</v>
      </c>
      <c r="P470" s="32">
        <v>-0.17954136369763629</v>
      </c>
      <c r="Q470" s="31">
        <v>1193423</v>
      </c>
      <c r="R470" s="32">
        <v>-6.1752242584337647E-2</v>
      </c>
      <c r="S470" s="31">
        <v>1720126</v>
      </c>
      <c r="T470" s="32">
        <v>-7.8237747232781096E-3</v>
      </c>
      <c r="U470" s="31">
        <v>2913549</v>
      </c>
      <c r="V470" s="32">
        <v>-3.0645848166459322E-2</v>
      </c>
      <c r="W470" s="31">
        <v>4401612</v>
      </c>
      <c r="X470" s="32">
        <v>-0.18704476172974149</v>
      </c>
      <c r="Y470" s="31">
        <v>3261457</v>
      </c>
      <c r="Z470" s="32">
        <v>-1.4696219422779322E-2</v>
      </c>
      <c r="AA470" s="31">
        <v>7663069</v>
      </c>
      <c r="AB470" s="32">
        <v>-0.12165471288809659</v>
      </c>
    </row>
    <row r="471" spans="2:28" hidden="1" outlineLevel="1" x14ac:dyDescent="0.25">
      <c r="B471" s="43" t="s">
        <v>58</v>
      </c>
      <c r="C471" s="26">
        <v>45356</v>
      </c>
      <c r="D471" s="29">
        <v>-3.7946759995757806E-2</v>
      </c>
      <c r="E471" s="40">
        <v>20746</v>
      </c>
      <c r="F471" s="29">
        <v>-0.11640189105157805</v>
      </c>
      <c r="G471" s="40">
        <v>16500</v>
      </c>
      <c r="H471" s="29">
        <v>1.4011799410029502E-2</v>
      </c>
      <c r="I471" s="40">
        <v>37246</v>
      </c>
      <c r="J471" s="29">
        <v>-6.3017282584085899E-2</v>
      </c>
      <c r="K471" s="26">
        <v>343535</v>
      </c>
      <c r="L471" s="29">
        <v>-0.26205456588096554</v>
      </c>
      <c r="M471" s="26">
        <v>175157</v>
      </c>
      <c r="N471" s="29">
        <v>-5.3900916083311712E-2</v>
      </c>
      <c r="O471" s="26">
        <v>518692</v>
      </c>
      <c r="P471" s="29">
        <v>-0.20282787609599406</v>
      </c>
      <c r="Q471" s="40">
        <v>130008</v>
      </c>
      <c r="R471" s="29">
        <v>-0.19139699342584016</v>
      </c>
      <c r="S471" s="40">
        <v>279701</v>
      </c>
      <c r="T471" s="29">
        <v>0.7955563829650647</v>
      </c>
      <c r="U471" s="40">
        <v>409709</v>
      </c>
      <c r="V471" s="29">
        <v>0.2942742967256875</v>
      </c>
      <c r="W471" s="26">
        <v>530470</v>
      </c>
      <c r="X471" s="29">
        <v>-0.2285295858547518</v>
      </c>
      <c r="Y471" s="26">
        <v>480533</v>
      </c>
      <c r="Z471" s="29">
        <v>0.31111547664846784</v>
      </c>
      <c r="AA471" s="26">
        <v>1011003</v>
      </c>
      <c r="AB471" s="29">
        <v>-4.0899673280739512E-2</v>
      </c>
    </row>
    <row r="472" spans="2:28" hidden="1" outlineLevel="1" x14ac:dyDescent="0.25">
      <c r="B472" s="43" t="s">
        <v>59</v>
      </c>
      <c r="C472" s="26">
        <v>44849</v>
      </c>
      <c r="D472" s="29">
        <v>1.894808587981367E-2</v>
      </c>
      <c r="E472" s="40">
        <v>23919</v>
      </c>
      <c r="F472" s="29">
        <v>-0.25622687272614197</v>
      </c>
      <c r="G472" s="40">
        <v>21207</v>
      </c>
      <c r="H472" s="29">
        <v>-0.12000497945972866</v>
      </c>
      <c r="I472" s="40">
        <v>45126</v>
      </c>
      <c r="J472" s="29">
        <v>-0.19787408013082586</v>
      </c>
      <c r="K472" s="26">
        <v>433167</v>
      </c>
      <c r="L472" s="29">
        <v>-0.2331033530383424</v>
      </c>
      <c r="M472" s="26">
        <v>179726</v>
      </c>
      <c r="N472" s="29">
        <v>-0.18506023877862876</v>
      </c>
      <c r="O472" s="26">
        <v>612893</v>
      </c>
      <c r="P472" s="29">
        <v>-0.21961241198416037</v>
      </c>
      <c r="Q472" s="40">
        <v>201028</v>
      </c>
      <c r="R472" s="29">
        <v>-1.5779604506220291E-2</v>
      </c>
      <c r="S472" s="40">
        <v>328038</v>
      </c>
      <c r="T472" s="29">
        <v>0.27737172273341448</v>
      </c>
      <c r="U472" s="40">
        <v>529066</v>
      </c>
      <c r="V472" s="29">
        <v>0.14750421855818563</v>
      </c>
      <c r="W472" s="26">
        <v>693362</v>
      </c>
      <c r="X472" s="29">
        <v>-0.17001102483040798</v>
      </c>
      <c r="Y472" s="26">
        <v>538572</v>
      </c>
      <c r="Z472" s="29">
        <v>5.3309707928983041E-2</v>
      </c>
      <c r="AA472" s="26">
        <v>1231934</v>
      </c>
      <c r="AB472" s="29">
        <v>-8.522084709226474E-2</v>
      </c>
    </row>
    <row r="473" spans="2:28" hidden="1" outlineLevel="1" x14ac:dyDescent="0.25">
      <c r="B473" s="43" t="s">
        <v>60</v>
      </c>
      <c r="C473" s="26">
        <v>38323</v>
      </c>
      <c r="D473" s="29">
        <v>-0.16828352540312952</v>
      </c>
      <c r="E473" s="40">
        <v>26012</v>
      </c>
      <c r="F473" s="29">
        <v>-0.2652807592362445</v>
      </c>
      <c r="G473" s="40">
        <v>20013</v>
      </c>
      <c r="H473" s="29">
        <v>-0.22191983204385524</v>
      </c>
      <c r="I473" s="40">
        <v>46025</v>
      </c>
      <c r="J473" s="29">
        <v>-0.24703476482617592</v>
      </c>
      <c r="K473" s="26">
        <v>443820</v>
      </c>
      <c r="L473" s="29">
        <v>-0.17337485518880402</v>
      </c>
      <c r="M473" s="26">
        <v>184145</v>
      </c>
      <c r="N473" s="29">
        <v>-3.1544679530668973E-2</v>
      </c>
      <c r="O473" s="26">
        <v>627965</v>
      </c>
      <c r="P473" s="29">
        <v>-0.13628242388064626</v>
      </c>
      <c r="Q473" s="40">
        <v>201500</v>
      </c>
      <c r="R473" s="29">
        <v>0.39478219939501757</v>
      </c>
      <c r="S473" s="40">
        <v>276798</v>
      </c>
      <c r="T473" s="29">
        <v>-4.1249432815969156E-2</v>
      </c>
      <c r="U473" s="40">
        <v>478298</v>
      </c>
      <c r="V473" s="29">
        <v>0.10417061042444842</v>
      </c>
      <c r="W473" s="26">
        <v>700507</v>
      </c>
      <c r="X473" s="29">
        <v>-7.0930837095550592E-2</v>
      </c>
      <c r="Y473" s="26">
        <v>490104</v>
      </c>
      <c r="Z473" s="29">
        <v>-4.5444718631497127E-2</v>
      </c>
      <c r="AA473" s="26">
        <v>1190611</v>
      </c>
      <c r="AB473" s="29">
        <v>-6.0606347515632097E-2</v>
      </c>
    </row>
    <row r="474" spans="2:28" hidden="1" outlineLevel="1" x14ac:dyDescent="0.25">
      <c r="B474" s="43" t="s">
        <v>61</v>
      </c>
      <c r="C474" s="26">
        <v>40168</v>
      </c>
      <c r="D474" s="29">
        <v>-0.17451705713111387</v>
      </c>
      <c r="E474" s="40">
        <v>25488</v>
      </c>
      <c r="F474" s="29">
        <v>-0.3181745224974587</v>
      </c>
      <c r="G474" s="40">
        <v>23700</v>
      </c>
      <c r="H474" s="29">
        <v>-0.17156040268456374</v>
      </c>
      <c r="I474" s="40">
        <v>49188</v>
      </c>
      <c r="J474" s="29">
        <v>-0.2546143355053796</v>
      </c>
      <c r="K474" s="26">
        <v>369705</v>
      </c>
      <c r="L474" s="29">
        <v>-0.35994453043035657</v>
      </c>
      <c r="M474" s="26">
        <v>230494</v>
      </c>
      <c r="N474" s="29">
        <v>0.13547757804456317</v>
      </c>
      <c r="O474" s="26">
        <v>600199</v>
      </c>
      <c r="P474" s="29">
        <v>-0.23111245479479425</v>
      </c>
      <c r="Q474" s="40">
        <v>194033</v>
      </c>
      <c r="R474" s="29">
        <v>-8.8443523647109168E-2</v>
      </c>
      <c r="S474" s="40">
        <v>229393</v>
      </c>
      <c r="T474" s="29">
        <v>-0.2273051867122079</v>
      </c>
      <c r="U474" s="40">
        <v>423426</v>
      </c>
      <c r="V474" s="29">
        <v>-0.16931805474630834</v>
      </c>
      <c r="W474" s="26">
        <v>619672</v>
      </c>
      <c r="X474" s="29">
        <v>-0.28521515453869095</v>
      </c>
      <c r="Y474" s="26">
        <v>493309</v>
      </c>
      <c r="Z474" s="29">
        <v>-8.3162501974705205E-2</v>
      </c>
      <c r="AA474" s="26">
        <v>1112981</v>
      </c>
      <c r="AB474" s="29">
        <v>-0.20783706645598898</v>
      </c>
    </row>
    <row r="475" spans="2:28" collapsed="1" x14ac:dyDescent="0.25">
      <c r="B475" s="145">
        <v>1980</v>
      </c>
      <c r="C475" s="40">
        <v>514082</v>
      </c>
      <c r="D475" s="41">
        <v>-2.6665858839834411E-2</v>
      </c>
      <c r="E475" s="40">
        <v>276251</v>
      </c>
      <c r="F475" s="41">
        <v>-0.17584250220768993</v>
      </c>
      <c r="G475" s="40">
        <v>196626</v>
      </c>
      <c r="H475" s="41">
        <v>-8.7090963117037457E-2</v>
      </c>
      <c r="I475" s="40">
        <v>472877</v>
      </c>
      <c r="J475" s="41">
        <v>-0.14112311470169425</v>
      </c>
      <c r="K475" s="40">
        <v>4475263</v>
      </c>
      <c r="L475" s="41">
        <v>-0.17466417721897165</v>
      </c>
      <c r="M475" s="40">
        <v>1883558</v>
      </c>
      <c r="N475" s="41">
        <v>-0.15059812555608521</v>
      </c>
      <c r="O475" s="40">
        <v>6358821</v>
      </c>
      <c r="P475" s="41">
        <v>-0.16767887914249791</v>
      </c>
      <c r="Q475" s="40">
        <v>1878935</v>
      </c>
      <c r="R475" s="41">
        <v>-4.6041959583095204E-3</v>
      </c>
      <c r="S475" s="40">
        <v>2507549</v>
      </c>
      <c r="T475" s="41">
        <v>0.10505800394507925</v>
      </c>
      <c r="U475" s="40">
        <v>4386484</v>
      </c>
      <c r="V475" s="41">
        <v>5.5259573391147176E-2</v>
      </c>
      <c r="W475" s="40">
        <v>7037360</v>
      </c>
      <c r="X475" s="41">
        <v>-0.12681081016694096</v>
      </c>
      <c r="Y475" s="40">
        <v>4694904</v>
      </c>
      <c r="Z475" s="41">
        <v>-2.5147149727378193E-2</v>
      </c>
      <c r="AA475" s="40">
        <v>11732264</v>
      </c>
      <c r="AB475" s="41">
        <v>-8.8783725291717408E-2</v>
      </c>
    </row>
    <row r="476" spans="2:28" hidden="1" outlineLevel="1" x14ac:dyDescent="0.25">
      <c r="B476" s="43" t="s">
        <v>49</v>
      </c>
      <c r="C476" s="26">
        <v>39874</v>
      </c>
      <c r="D476" s="29">
        <v>-0.1660427080501119</v>
      </c>
      <c r="E476" s="40">
        <v>27354</v>
      </c>
      <c r="F476" s="29">
        <v>-0.20871300876507859</v>
      </c>
      <c r="G476" s="40">
        <v>20719</v>
      </c>
      <c r="H476" s="29">
        <v>1.9134284308903071E-2</v>
      </c>
      <c r="I476" s="40">
        <v>48073</v>
      </c>
      <c r="J476" s="29">
        <v>-0.12433741962512979</v>
      </c>
      <c r="K476" s="26">
        <v>379304</v>
      </c>
      <c r="L476" s="29">
        <v>-0.24632555293051683</v>
      </c>
      <c r="M476" s="26">
        <v>186580</v>
      </c>
      <c r="N476" s="29">
        <v>-0.15662813981765666</v>
      </c>
      <c r="O476" s="26">
        <v>565884</v>
      </c>
      <c r="P476" s="29">
        <v>-0.2189359893113082</v>
      </c>
      <c r="Q476" s="40">
        <v>154118</v>
      </c>
      <c r="R476" s="29">
        <v>-0.21250645097007259</v>
      </c>
      <c r="S476" s="40">
        <v>243333</v>
      </c>
      <c r="T476" s="29">
        <v>-0.14425430452397026</v>
      </c>
      <c r="U476" s="40">
        <v>397451</v>
      </c>
      <c r="V476" s="29">
        <v>-0.17207884864152112</v>
      </c>
      <c r="W476" s="26">
        <v>590916</v>
      </c>
      <c r="X476" s="29">
        <v>-0.23469264850821558</v>
      </c>
      <c r="Y476" s="26">
        <v>460366</v>
      </c>
      <c r="Z476" s="29">
        <v>-0.13973756694434791</v>
      </c>
      <c r="AA476" s="26">
        <v>1051282</v>
      </c>
      <c r="AB476" s="29">
        <v>-0.19582184314700424</v>
      </c>
    </row>
    <row r="477" spans="2:28" hidden="1" outlineLevel="1" x14ac:dyDescent="0.25">
      <c r="B477" s="43" t="s">
        <v>50</v>
      </c>
      <c r="C477" s="26">
        <v>40410</v>
      </c>
      <c r="D477" s="29">
        <v>-3.7146465248159344E-2</v>
      </c>
      <c r="E477" s="40">
        <v>25348</v>
      </c>
      <c r="F477" s="29">
        <v>-9.4423207459540581E-2</v>
      </c>
      <c r="G477" s="40">
        <v>19818</v>
      </c>
      <c r="H477" s="29">
        <v>0.23361344537815132</v>
      </c>
      <c r="I477" s="40">
        <v>45166</v>
      </c>
      <c r="J477" s="29">
        <v>2.519520610132564E-2</v>
      </c>
      <c r="K477" s="26">
        <v>388187</v>
      </c>
      <c r="L477" s="29">
        <v>-0.26661137413896685</v>
      </c>
      <c r="M477" s="26">
        <v>174433</v>
      </c>
      <c r="N477" s="29">
        <v>-5.1004308844011192E-2</v>
      </c>
      <c r="O477" s="26">
        <v>562620</v>
      </c>
      <c r="P477" s="29">
        <v>-0.21103778638478565</v>
      </c>
      <c r="Q477" s="40">
        <v>161281</v>
      </c>
      <c r="R477" s="29">
        <v>-0.12200791538055344</v>
      </c>
      <c r="S477" s="40">
        <v>216685</v>
      </c>
      <c r="T477" s="29">
        <v>-9.4198203319970419E-2</v>
      </c>
      <c r="U477" s="40">
        <v>377966</v>
      </c>
      <c r="V477" s="29">
        <v>-0.10627742887409197</v>
      </c>
      <c r="W477" s="26">
        <v>605983</v>
      </c>
      <c r="X477" s="29">
        <v>-0.21697101419312159</v>
      </c>
      <c r="Y477" s="26">
        <v>420179</v>
      </c>
      <c r="Z477" s="29">
        <v>-6.2424830694737365E-2</v>
      </c>
      <c r="AA477" s="26">
        <v>1026162</v>
      </c>
      <c r="AB477" s="29">
        <v>-0.16029527409248878</v>
      </c>
    </row>
    <row r="478" spans="2:28" hidden="1" outlineLevel="1" x14ac:dyDescent="0.25">
      <c r="B478" s="43" t="s">
        <v>51</v>
      </c>
      <c r="C478" s="26">
        <v>48506</v>
      </c>
      <c r="D478" s="29">
        <v>5.8759331208800836E-2</v>
      </c>
      <c r="E478" s="40">
        <v>27326</v>
      </c>
      <c r="F478" s="29">
        <v>0.29728446638815043</v>
      </c>
      <c r="G478" s="40">
        <v>15064</v>
      </c>
      <c r="H478" s="29">
        <v>0.5655788817293701</v>
      </c>
      <c r="I478" s="40">
        <v>42390</v>
      </c>
      <c r="J478" s="29">
        <v>0.38141171869908108</v>
      </c>
      <c r="K478" s="26">
        <v>443126</v>
      </c>
      <c r="L478" s="29">
        <v>-0.10757060371894256</v>
      </c>
      <c r="M478" s="26">
        <v>207441</v>
      </c>
      <c r="N478" s="29">
        <v>0.24460617260247663</v>
      </c>
      <c r="O478" s="26">
        <v>650567</v>
      </c>
      <c r="P478" s="29">
        <v>-1.9064822507467438E-2</v>
      </c>
      <c r="Q478" s="40">
        <v>151455</v>
      </c>
      <c r="R478" s="29">
        <v>-0.11019787089041899</v>
      </c>
      <c r="S478" s="40">
        <v>146178</v>
      </c>
      <c r="T478" s="29">
        <v>-0.31034124846077271</v>
      </c>
      <c r="U478" s="40">
        <v>297633</v>
      </c>
      <c r="V478" s="29">
        <v>-0.22120056833495128</v>
      </c>
      <c r="W478" s="26">
        <v>660702</v>
      </c>
      <c r="X478" s="29">
        <v>-8.7920749981708735E-2</v>
      </c>
      <c r="Y478" s="26">
        <v>378394</v>
      </c>
      <c r="Z478" s="29">
        <v>-4.803906523199386E-2</v>
      </c>
      <c r="AA478" s="26">
        <v>1039096</v>
      </c>
      <c r="AB478" s="29">
        <v>-7.3790423218169532E-2</v>
      </c>
    </row>
    <row r="479" spans="2:28" hidden="1" outlineLevel="1" x14ac:dyDescent="0.25">
      <c r="B479" s="43" t="s">
        <v>52</v>
      </c>
      <c r="C479" s="26">
        <v>45750</v>
      </c>
      <c r="D479" s="29">
        <v>-6.0401306196216975E-2</v>
      </c>
      <c r="E479" s="40">
        <v>28733</v>
      </c>
      <c r="F479" s="29">
        <v>1.9421462215850913</v>
      </c>
      <c r="G479" s="40">
        <v>10683</v>
      </c>
      <c r="H479" s="29">
        <v>0.1295199830831042</v>
      </c>
      <c r="I479" s="40">
        <v>39416</v>
      </c>
      <c r="J479" s="29">
        <v>1.0503537245110279</v>
      </c>
      <c r="K479" s="26">
        <v>463031</v>
      </c>
      <c r="L479" s="29">
        <v>-6.1529543625820637E-2</v>
      </c>
      <c r="M479" s="26">
        <v>195791</v>
      </c>
      <c r="N479" s="29">
        <v>6.4064172866746816E-2</v>
      </c>
      <c r="O479" s="26">
        <v>658822</v>
      </c>
      <c r="P479" s="29">
        <v>-2.7413964144837877E-2</v>
      </c>
      <c r="Q479" s="40">
        <v>145507</v>
      </c>
      <c r="R479" s="29">
        <v>0.18936570214157267</v>
      </c>
      <c r="S479" s="40">
        <v>155417</v>
      </c>
      <c r="T479" s="29">
        <v>-0.19424210531773145</v>
      </c>
      <c r="U479" s="40">
        <v>300924</v>
      </c>
      <c r="V479" s="29">
        <v>-4.5361537705053245E-2</v>
      </c>
      <c r="W479" s="26">
        <v>673390</v>
      </c>
      <c r="X479" s="29">
        <v>1.1512243775967823E-2</v>
      </c>
      <c r="Y479" s="26">
        <v>371522</v>
      </c>
      <c r="Z479" s="29">
        <v>-5.8971033728128397E-2</v>
      </c>
      <c r="AA479" s="26">
        <v>1044912</v>
      </c>
      <c r="AB479" s="29">
        <v>-1.4726598964668658E-2</v>
      </c>
    </row>
    <row r="480" spans="2:28" hidden="1" outlineLevel="1" x14ac:dyDescent="0.25">
      <c r="B480" s="43" t="s">
        <v>53</v>
      </c>
      <c r="C480" s="26">
        <v>41046</v>
      </c>
      <c r="D480" s="29">
        <v>-0.19574418057841525</v>
      </c>
      <c r="E480" s="40">
        <v>33346</v>
      </c>
      <c r="F480" s="29">
        <v>0.49930308888988795</v>
      </c>
      <c r="G480" s="40">
        <v>23977</v>
      </c>
      <c r="H480" s="29">
        <v>0.10676698670605611</v>
      </c>
      <c r="I480" s="40">
        <v>57323</v>
      </c>
      <c r="J480" s="29">
        <v>0.30561439471586382</v>
      </c>
      <c r="K480" s="26">
        <v>514476</v>
      </c>
      <c r="L480" s="29">
        <v>-8.2793145497721543E-2</v>
      </c>
      <c r="M480" s="26">
        <v>198473</v>
      </c>
      <c r="N480" s="29">
        <v>-5.2077068046032515E-3</v>
      </c>
      <c r="O480" s="26">
        <v>712949</v>
      </c>
      <c r="P480" s="29">
        <v>-6.2437206415334567E-2</v>
      </c>
      <c r="Q480" s="40">
        <v>164382</v>
      </c>
      <c r="R480" s="29">
        <v>-0.10228712481978242</v>
      </c>
      <c r="S480" s="40">
        <v>196801</v>
      </c>
      <c r="T480" s="29">
        <v>-0.2621327554402435</v>
      </c>
      <c r="U480" s="40">
        <v>361183</v>
      </c>
      <c r="V480" s="29">
        <v>-0.19706421120961792</v>
      </c>
      <c r="W480" s="26">
        <v>743537</v>
      </c>
      <c r="X480" s="29">
        <v>-8.0567237671743563E-2</v>
      </c>
      <c r="Y480" s="26">
        <v>428964</v>
      </c>
      <c r="Z480" s="29">
        <v>-0.13603460985365734</v>
      </c>
      <c r="AA480" s="26">
        <v>1172501</v>
      </c>
      <c r="AB480" s="29">
        <v>-0.10166741112644295</v>
      </c>
    </row>
    <row r="481" spans="2:28" hidden="1" outlineLevel="1" x14ac:dyDescent="0.25">
      <c r="B481" s="43" t="s">
        <v>54</v>
      </c>
      <c r="C481" s="26">
        <v>42102</v>
      </c>
      <c r="D481" s="29">
        <v>-0.12857556815829785</v>
      </c>
      <c r="E481" s="40">
        <v>26933</v>
      </c>
      <c r="F481" s="29">
        <v>0.95805161759360224</v>
      </c>
      <c r="G481" s="40">
        <v>15865</v>
      </c>
      <c r="H481" s="29">
        <v>0.239937475576397</v>
      </c>
      <c r="I481" s="40">
        <v>42798</v>
      </c>
      <c r="J481" s="29">
        <v>0.61197740112994348</v>
      </c>
      <c r="K481" s="26">
        <v>426425</v>
      </c>
      <c r="L481" s="29">
        <v>-0.14056674123788215</v>
      </c>
      <c r="M481" s="26">
        <v>184559</v>
      </c>
      <c r="N481" s="29">
        <v>6.6365059830244988E-2</v>
      </c>
      <c r="O481" s="26">
        <v>610984</v>
      </c>
      <c r="P481" s="29">
        <v>-8.7052087208980944E-2</v>
      </c>
      <c r="Q481" s="40">
        <v>162298</v>
      </c>
      <c r="R481" s="29">
        <v>0.38267166467882086</v>
      </c>
      <c r="S481" s="40">
        <v>137519</v>
      </c>
      <c r="T481" s="29">
        <v>-0.42414408227530065</v>
      </c>
      <c r="U481" s="40">
        <v>299817</v>
      </c>
      <c r="V481" s="29">
        <v>-0.15826192909362469</v>
      </c>
      <c r="W481" s="26">
        <v>648273</v>
      </c>
      <c r="X481" s="29">
        <v>-2.8050232240150463E-2</v>
      </c>
      <c r="Y481" s="26">
        <v>347428</v>
      </c>
      <c r="Z481" s="29">
        <v>-0.1982054542559305</v>
      </c>
      <c r="AA481" s="26">
        <v>995701</v>
      </c>
      <c r="AB481" s="29">
        <v>-9.5059961192225706E-2</v>
      </c>
    </row>
    <row r="482" spans="2:28" hidden="1" outlineLevel="1" x14ac:dyDescent="0.25">
      <c r="B482" s="43" t="s">
        <v>55</v>
      </c>
      <c r="C482" s="26">
        <v>45888</v>
      </c>
      <c r="D482" s="29">
        <v>0.15021932573004126</v>
      </c>
      <c r="E482" s="40">
        <v>22132</v>
      </c>
      <c r="F482" s="29">
        <v>1.5946072684642441</v>
      </c>
      <c r="G482" s="40">
        <v>6822</v>
      </c>
      <c r="H482" s="29">
        <v>1.6441860465116278</v>
      </c>
      <c r="I482" s="40">
        <v>28954</v>
      </c>
      <c r="J482" s="29">
        <v>1.6061206120612059</v>
      </c>
      <c r="K482" s="26">
        <v>324540</v>
      </c>
      <c r="L482" s="29">
        <v>-9.6881913428225608E-2</v>
      </c>
      <c r="M482" s="26">
        <v>146855</v>
      </c>
      <c r="N482" s="29">
        <v>0.25595456994535049</v>
      </c>
      <c r="O482" s="26">
        <v>471395</v>
      </c>
      <c r="P482" s="29">
        <v>-1.0260727888099952E-2</v>
      </c>
      <c r="Q482" s="40">
        <v>104939</v>
      </c>
      <c r="R482" s="29">
        <v>-6.2048068930381395E-2</v>
      </c>
      <c r="S482" s="40">
        <v>98755</v>
      </c>
      <c r="T482" s="29">
        <v>7.4779131215441108E-3</v>
      </c>
      <c r="U482" s="40">
        <v>203694</v>
      </c>
      <c r="V482" s="29">
        <v>-2.9580329961934826E-2</v>
      </c>
      <c r="W482" s="26">
        <v>488279</v>
      </c>
      <c r="X482" s="29">
        <v>-4.523545549291863E-2</v>
      </c>
      <c r="Y482" s="26">
        <v>261652</v>
      </c>
      <c r="Z482" s="29">
        <v>0.15889572454235812</v>
      </c>
      <c r="AA482" s="26">
        <v>749931</v>
      </c>
      <c r="AB482" s="29">
        <v>1.7283197004842821E-2</v>
      </c>
    </row>
    <row r="483" spans="2:28" hidden="1" outlineLevel="1" x14ac:dyDescent="0.25">
      <c r="B483" s="43" t="s">
        <v>56</v>
      </c>
      <c r="C483" s="26">
        <v>38693</v>
      </c>
      <c r="D483" s="29">
        <v>4.7370273123460427E-2</v>
      </c>
      <c r="E483" s="40">
        <v>15596</v>
      </c>
      <c r="F483" s="29">
        <v>0.53867403314917128</v>
      </c>
      <c r="G483" s="40">
        <v>7736</v>
      </c>
      <c r="H483" s="29">
        <v>0.79614580914789879</v>
      </c>
      <c r="I483" s="40">
        <v>23332</v>
      </c>
      <c r="J483" s="29">
        <v>0.61545385307761546</v>
      </c>
      <c r="K483" s="26">
        <v>338385</v>
      </c>
      <c r="L483" s="29">
        <v>-0.12737892619526536</v>
      </c>
      <c r="M483" s="26">
        <v>124568</v>
      </c>
      <c r="N483" s="29">
        <v>0.39397059152659963</v>
      </c>
      <c r="O483" s="26">
        <v>462953</v>
      </c>
      <c r="P483" s="29">
        <v>-2.973747857032083E-2</v>
      </c>
      <c r="Q483" s="40">
        <v>121288</v>
      </c>
      <c r="R483" s="29">
        <v>3.2598608876288848E-2</v>
      </c>
      <c r="S483" s="40">
        <v>76306</v>
      </c>
      <c r="T483" s="29">
        <v>-0.37557486784177019</v>
      </c>
      <c r="U483" s="40">
        <v>197594</v>
      </c>
      <c r="V483" s="29">
        <v>-0.1755270986935713</v>
      </c>
      <c r="W483" s="26">
        <v>504377</v>
      </c>
      <c r="X483" s="29">
        <v>-7.2352110292873473E-2</v>
      </c>
      <c r="Y483" s="26">
        <v>218195</v>
      </c>
      <c r="Z483" s="29">
        <v>-2.7967728858259155E-2</v>
      </c>
      <c r="AA483" s="26">
        <v>722572</v>
      </c>
      <c r="AB483" s="29">
        <v>-5.9382521749204997E-2</v>
      </c>
    </row>
    <row r="484" spans="2:28" hidden="1" outlineLevel="1" x14ac:dyDescent="0.25">
      <c r="B484" s="30" t="s">
        <v>189</v>
      </c>
      <c r="C484" s="31">
        <v>321493</v>
      </c>
      <c r="D484" s="32"/>
      <c r="E484" s="31">
        <v>212048</v>
      </c>
      <c r="F484" s="32"/>
      <c r="G484" s="31">
        <v>140717</v>
      </c>
      <c r="H484" s="32"/>
      <c r="I484" s="31">
        <v>352765</v>
      </c>
      <c r="J484" s="32"/>
      <c r="K484" s="31">
        <v>3673998</v>
      </c>
      <c r="L484" s="32"/>
      <c r="M484" s="31">
        <v>1370522</v>
      </c>
      <c r="N484" s="32"/>
      <c r="O484" s="31">
        <v>5044520</v>
      </c>
      <c r="P484" s="32"/>
      <c r="Q484" s="31">
        <v>1271970</v>
      </c>
      <c r="R484" s="32"/>
      <c r="S484" s="31">
        <v>1733690</v>
      </c>
      <c r="T484" s="32"/>
      <c r="U484" s="31">
        <v>3005660</v>
      </c>
      <c r="V484" s="32"/>
      <c r="W484" s="31">
        <v>5414335</v>
      </c>
      <c r="X484" s="32"/>
      <c r="Y484" s="31">
        <v>3310103</v>
      </c>
      <c r="Z484" s="32"/>
      <c r="AA484" s="31">
        <v>8724438</v>
      </c>
      <c r="AB484" s="32"/>
    </row>
    <row r="485" spans="2:28" hidden="1" outlineLevel="1" x14ac:dyDescent="0.25">
      <c r="B485" s="43" t="s">
        <v>58</v>
      </c>
      <c r="C485" s="26">
        <v>47145</v>
      </c>
      <c r="D485" s="29">
        <v>8.7116932229575506E-2</v>
      </c>
      <c r="E485" s="40">
        <v>23479</v>
      </c>
      <c r="F485" s="29">
        <v>0.22644170497283733</v>
      </c>
      <c r="G485" s="40">
        <v>16272</v>
      </c>
      <c r="H485" s="29">
        <v>1.4714459295261237</v>
      </c>
      <c r="I485" s="40">
        <v>39751</v>
      </c>
      <c r="J485" s="29">
        <v>0.54504819651741299</v>
      </c>
      <c r="K485" s="26">
        <v>465529</v>
      </c>
      <c r="L485" s="29">
        <v>0.12753831696022022</v>
      </c>
      <c r="M485" s="26">
        <v>185136</v>
      </c>
      <c r="N485" s="29">
        <v>0.92419061476900688</v>
      </c>
      <c r="O485" s="26">
        <v>650665</v>
      </c>
      <c r="P485" s="29">
        <v>0.27810177828151184</v>
      </c>
      <c r="Q485" s="40">
        <v>160781</v>
      </c>
      <c r="R485" s="29">
        <v>0.18262193552183481</v>
      </c>
      <c r="S485" s="40">
        <v>155774</v>
      </c>
      <c r="T485" s="29">
        <v>-0.11584479861962493</v>
      </c>
      <c r="U485" s="40">
        <v>316555</v>
      </c>
      <c r="V485" s="29">
        <v>1.4154041334414114E-2</v>
      </c>
      <c r="W485" s="26">
        <v>687609</v>
      </c>
      <c r="X485" s="29">
        <v>0.14035503782890912</v>
      </c>
      <c r="Y485" s="26">
        <v>366507</v>
      </c>
      <c r="Z485" s="29">
        <v>0.27551237031958542</v>
      </c>
      <c r="AA485" s="26">
        <v>1054116</v>
      </c>
      <c r="AB485" s="29">
        <v>0.18397563120634297</v>
      </c>
    </row>
    <row r="486" spans="2:28" hidden="1" outlineLevel="1" x14ac:dyDescent="0.25">
      <c r="B486" s="43" t="s">
        <v>59</v>
      </c>
      <c r="C486" s="26">
        <v>44015</v>
      </c>
      <c r="D486" s="29">
        <v>-0.12427130379419427</v>
      </c>
      <c r="E486" s="40">
        <v>32159</v>
      </c>
      <c r="F486" s="29">
        <v>0.14039007092198585</v>
      </c>
      <c r="G486" s="40">
        <v>24099</v>
      </c>
      <c r="H486" s="29">
        <v>0.20026895109074605</v>
      </c>
      <c r="I486" s="40">
        <v>56258</v>
      </c>
      <c r="J486" s="29">
        <v>0.1652926798956047</v>
      </c>
      <c r="K486" s="26">
        <v>564831</v>
      </c>
      <c r="L486" s="29">
        <v>0.10794408014107471</v>
      </c>
      <c r="M486" s="26">
        <v>220539</v>
      </c>
      <c r="N486" s="29">
        <v>0.44587294302760117</v>
      </c>
      <c r="O486" s="26">
        <v>785370</v>
      </c>
      <c r="P486" s="29">
        <v>0.18576663329966436</v>
      </c>
      <c r="Q486" s="40">
        <v>204251</v>
      </c>
      <c r="R486" s="29">
        <v>8.144841900163069E-2</v>
      </c>
      <c r="S486" s="40">
        <v>256807</v>
      </c>
      <c r="T486" s="29">
        <v>-1.7551980718835458E-2</v>
      </c>
      <c r="U486" s="40">
        <v>461058</v>
      </c>
      <c r="V486" s="29">
        <v>2.3974876905275444E-2</v>
      </c>
      <c r="W486" s="26">
        <v>835387</v>
      </c>
      <c r="X486" s="29">
        <v>8.641235153282234E-2</v>
      </c>
      <c r="Y486" s="26">
        <v>511314</v>
      </c>
      <c r="Z486" s="29">
        <v>0.1563167131020009</v>
      </c>
      <c r="AA486" s="26">
        <v>1346701</v>
      </c>
      <c r="AB486" s="29">
        <v>0.11193485769110412</v>
      </c>
    </row>
    <row r="487" spans="2:28" hidden="1" outlineLevel="1" x14ac:dyDescent="0.25">
      <c r="B487" s="43" t="s">
        <v>60</v>
      </c>
      <c r="C487" s="26">
        <v>46077</v>
      </c>
      <c r="D487" s="29">
        <v>2.6945707408397856E-2</v>
      </c>
      <c r="E487" s="40">
        <v>35404</v>
      </c>
      <c r="F487" s="29">
        <v>0.34600615899327081</v>
      </c>
      <c r="G487" s="40">
        <v>25721</v>
      </c>
      <c r="H487" s="29">
        <v>0.63131857677427528</v>
      </c>
      <c r="I487" s="40">
        <v>61125</v>
      </c>
      <c r="J487" s="29">
        <v>0.4529355835512241</v>
      </c>
      <c r="K487" s="26">
        <v>536906</v>
      </c>
      <c r="L487" s="29">
        <v>4.5446933792345989E-2</v>
      </c>
      <c r="M487" s="26">
        <v>190143</v>
      </c>
      <c r="N487" s="29">
        <v>0.38128101004671033</v>
      </c>
      <c r="O487" s="26">
        <v>727049</v>
      </c>
      <c r="P487" s="29">
        <v>0.11643630522877735</v>
      </c>
      <c r="Q487" s="40">
        <v>144467</v>
      </c>
      <c r="R487" s="29">
        <v>-0.10994257972300259</v>
      </c>
      <c r="S487" s="40">
        <v>288707</v>
      </c>
      <c r="T487" s="29">
        <v>0.12047860779930453</v>
      </c>
      <c r="U487" s="40">
        <v>433174</v>
      </c>
      <c r="V487" s="29">
        <v>3.1425605272682233E-2</v>
      </c>
      <c r="W487" s="26">
        <v>753988</v>
      </c>
      <c r="X487" s="29">
        <v>1.971158202520118E-2</v>
      </c>
      <c r="Y487" s="26">
        <v>513437</v>
      </c>
      <c r="Z487" s="29">
        <v>0.22619434281292694</v>
      </c>
      <c r="AA487" s="26">
        <v>1267425</v>
      </c>
      <c r="AB487" s="29">
        <v>9.4365347104876207E-2</v>
      </c>
    </row>
    <row r="488" spans="2:28" collapsed="1" x14ac:dyDescent="0.25">
      <c r="B488" s="43" t="s">
        <v>61</v>
      </c>
      <c r="C488" s="26">
        <v>48660</v>
      </c>
      <c r="D488" s="29">
        <v>3.642172523961662E-2</v>
      </c>
      <c r="E488" s="40">
        <v>37382</v>
      </c>
      <c r="F488" s="29">
        <v>0.29430094868776391</v>
      </c>
      <c r="G488" s="40">
        <v>28608</v>
      </c>
      <c r="H488" s="29">
        <v>0.40022514805932152</v>
      </c>
      <c r="I488" s="40">
        <v>65990</v>
      </c>
      <c r="J488" s="29">
        <v>0.33818668505262295</v>
      </c>
      <c r="K488" s="26">
        <v>577614</v>
      </c>
      <c r="L488" s="29">
        <v>7.7380774740360536E-2</v>
      </c>
      <c r="M488" s="26">
        <v>202993</v>
      </c>
      <c r="N488" s="29">
        <v>0.32309366913696125</v>
      </c>
      <c r="O488" s="26">
        <v>780607</v>
      </c>
      <c r="P488" s="29">
        <v>0.1320511463256524</v>
      </c>
      <c r="Q488" s="40">
        <v>212859</v>
      </c>
      <c r="R488" s="29">
        <v>9.6674308972410472E-2</v>
      </c>
      <c r="S488" s="40">
        <v>296874</v>
      </c>
      <c r="T488" s="29">
        <v>8.0029336167350973E-3</v>
      </c>
      <c r="U488" s="40">
        <v>509733</v>
      </c>
      <c r="V488" s="29">
        <v>4.3226527387784097E-2</v>
      </c>
      <c r="W488" s="26">
        <v>866935</v>
      </c>
      <c r="X488" s="29">
        <v>8.6688385350793595E-2</v>
      </c>
      <c r="Y488" s="26">
        <v>538055</v>
      </c>
      <c r="Z488" s="29">
        <v>0.12882855098825341</v>
      </c>
      <c r="AA488" s="26">
        <v>1404990</v>
      </c>
      <c r="AB488" s="29">
        <v>0.10244925950977146</v>
      </c>
    </row>
    <row r="489" spans="2:28" ht="15" customHeight="1" x14ac:dyDescent="0.25">
      <c r="B489" s="145">
        <v>1979</v>
      </c>
      <c r="C489" s="40">
        <v>528166</v>
      </c>
      <c r="D489" s="41">
        <v>-3.2523020730105601E-2</v>
      </c>
      <c r="E489" s="40">
        <v>335192</v>
      </c>
      <c r="F489" s="41">
        <v>0.33765927983366661</v>
      </c>
      <c r="G489" s="40">
        <v>215384</v>
      </c>
      <c r="H489" s="41">
        <v>0.34883924825120083</v>
      </c>
      <c r="I489" s="40">
        <v>550576</v>
      </c>
      <c r="J489" s="41">
        <v>0.3420107151040066</v>
      </c>
      <c r="K489" s="40">
        <v>5422354</v>
      </c>
      <c r="L489" s="41">
        <v>-6.4965481682917714E-2</v>
      </c>
      <c r="M489" s="40">
        <v>2217511</v>
      </c>
      <c r="N489" s="41">
        <v>0.18304290463201012</v>
      </c>
      <c r="O489" s="40">
        <v>7639865</v>
      </c>
      <c r="P489" s="41">
        <v>-4.3843050662095706E-3</v>
      </c>
      <c r="Q489" s="40">
        <v>1887626</v>
      </c>
      <c r="R489" s="41">
        <v>2.4503295783564472E-3</v>
      </c>
      <c r="S489" s="40">
        <v>2269156</v>
      </c>
      <c r="T489" s="41">
        <v>-0.14174526526720377</v>
      </c>
      <c r="U489" s="40">
        <v>4156782</v>
      </c>
      <c r="V489" s="41">
        <v>-8.1765991131740212E-2</v>
      </c>
      <c r="W489" s="40">
        <v>8059376</v>
      </c>
      <c r="X489" s="41">
        <v>-3.7807425526080074E-2</v>
      </c>
      <c r="Y489" s="40">
        <v>4816013</v>
      </c>
      <c r="Z489" s="41">
        <v>7.4141801948679475E-3</v>
      </c>
      <c r="AA489" s="40">
        <v>12875389</v>
      </c>
      <c r="AB489" s="41">
        <v>-2.1375775636025773E-2</v>
      </c>
    </row>
    <row r="490" spans="2:28" x14ac:dyDescent="0.25">
      <c r="B490" s="43" t="s">
        <v>49</v>
      </c>
      <c r="C490" s="26">
        <v>47813</v>
      </c>
      <c r="D490" s="28"/>
      <c r="E490" s="40">
        <v>34569</v>
      </c>
      <c r="F490" s="28"/>
      <c r="G490" s="40">
        <v>20330</v>
      </c>
      <c r="H490" s="28"/>
      <c r="I490" s="40">
        <v>54899</v>
      </c>
      <c r="J490" s="28"/>
      <c r="K490" s="26">
        <v>503273</v>
      </c>
      <c r="L490" s="28"/>
      <c r="M490" s="26">
        <v>221231</v>
      </c>
      <c r="N490" s="28"/>
      <c r="O490" s="26">
        <v>724504</v>
      </c>
      <c r="P490" s="28"/>
      <c r="Q490" s="40">
        <v>195707</v>
      </c>
      <c r="R490" s="28"/>
      <c r="S490" s="40">
        <v>284352</v>
      </c>
      <c r="T490" s="28"/>
      <c r="U490" s="40">
        <v>480059</v>
      </c>
      <c r="V490" s="28"/>
      <c r="W490" s="26">
        <v>772129</v>
      </c>
      <c r="X490" s="28"/>
      <c r="Y490" s="26">
        <v>535146</v>
      </c>
      <c r="Z490" s="28"/>
      <c r="AA490" s="26">
        <v>1307275</v>
      </c>
      <c r="AB490" s="28"/>
    </row>
    <row r="491" spans="2:28" x14ac:dyDescent="0.25">
      <c r="B491" s="43" t="s">
        <v>50</v>
      </c>
      <c r="C491" s="26">
        <v>41969</v>
      </c>
      <c r="D491" s="28"/>
      <c r="E491" s="40">
        <v>27991</v>
      </c>
      <c r="F491" s="28"/>
      <c r="G491" s="40">
        <v>16065</v>
      </c>
      <c r="H491" s="28"/>
      <c r="I491" s="40">
        <v>44056</v>
      </c>
      <c r="J491" s="28"/>
      <c r="K491" s="26">
        <v>529306</v>
      </c>
      <c r="L491" s="28"/>
      <c r="M491" s="26">
        <v>183808</v>
      </c>
      <c r="N491" s="28"/>
      <c r="O491" s="26">
        <v>713114</v>
      </c>
      <c r="P491" s="28"/>
      <c r="Q491" s="40">
        <v>183693</v>
      </c>
      <c r="R491" s="28"/>
      <c r="S491" s="40">
        <v>239219</v>
      </c>
      <c r="T491" s="28"/>
      <c r="U491" s="40">
        <v>422912</v>
      </c>
      <c r="V491" s="28"/>
      <c r="W491" s="26">
        <v>773896</v>
      </c>
      <c r="X491" s="28"/>
      <c r="Y491" s="26">
        <v>448155</v>
      </c>
      <c r="Z491" s="28"/>
      <c r="AA491" s="26">
        <v>1222051</v>
      </c>
      <c r="AB491" s="28"/>
    </row>
    <row r="492" spans="2:28" x14ac:dyDescent="0.25">
      <c r="B492" s="43" t="s">
        <v>51</v>
      </c>
      <c r="C492" s="26">
        <v>45814</v>
      </c>
      <c r="D492" s="28"/>
      <c r="E492" s="40">
        <v>21064</v>
      </c>
      <c r="F492" s="28"/>
      <c r="G492" s="40">
        <v>9622</v>
      </c>
      <c r="H492" s="28"/>
      <c r="I492" s="40">
        <v>30686</v>
      </c>
      <c r="J492" s="28"/>
      <c r="K492" s="26">
        <v>496539</v>
      </c>
      <c r="L492" s="28"/>
      <c r="M492" s="26">
        <v>166672</v>
      </c>
      <c r="N492" s="28"/>
      <c r="O492" s="26">
        <v>663211</v>
      </c>
      <c r="P492" s="28"/>
      <c r="Q492" s="40">
        <v>170212</v>
      </c>
      <c r="R492" s="28"/>
      <c r="S492" s="40">
        <v>211957</v>
      </c>
      <c r="T492" s="28"/>
      <c r="U492" s="40">
        <v>382169</v>
      </c>
      <c r="V492" s="28"/>
      <c r="W492" s="26">
        <v>724391</v>
      </c>
      <c r="X492" s="28"/>
      <c r="Y492" s="26">
        <v>397489</v>
      </c>
      <c r="Z492" s="28"/>
      <c r="AA492" s="26">
        <v>1121880</v>
      </c>
      <c r="AB492" s="28"/>
    </row>
    <row r="493" spans="2:28" x14ac:dyDescent="0.25">
      <c r="B493" s="43" t="s">
        <v>52</v>
      </c>
      <c r="C493" s="26">
        <v>48691</v>
      </c>
      <c r="D493" s="28"/>
      <c r="E493" s="40">
        <v>9766</v>
      </c>
      <c r="F493" s="28"/>
      <c r="G493" s="40">
        <v>9458</v>
      </c>
      <c r="H493" s="28"/>
      <c r="I493" s="40">
        <v>19224</v>
      </c>
      <c r="J493" s="28"/>
      <c r="K493" s="26">
        <v>493389</v>
      </c>
      <c r="L493" s="28"/>
      <c r="M493" s="26">
        <v>184003</v>
      </c>
      <c r="N493" s="28"/>
      <c r="O493" s="26">
        <v>677392</v>
      </c>
      <c r="P493" s="28"/>
      <c r="Q493" s="40">
        <v>122340</v>
      </c>
      <c r="R493" s="28"/>
      <c r="S493" s="40">
        <v>192883</v>
      </c>
      <c r="T493" s="28"/>
      <c r="U493" s="40">
        <v>315223</v>
      </c>
      <c r="V493" s="28"/>
      <c r="W493" s="26">
        <v>665726</v>
      </c>
      <c r="X493" s="28"/>
      <c r="Y493" s="26">
        <v>394804</v>
      </c>
      <c r="Z493" s="28"/>
      <c r="AA493" s="26">
        <v>1060530</v>
      </c>
      <c r="AB493" s="28"/>
    </row>
    <row r="494" spans="2:28" x14ac:dyDescent="0.25">
      <c r="B494" s="43" t="s">
        <v>53</v>
      </c>
      <c r="C494" s="26">
        <v>51036</v>
      </c>
      <c r="D494" s="28"/>
      <c r="E494" s="40">
        <v>22241</v>
      </c>
      <c r="F494" s="28"/>
      <c r="G494" s="40">
        <v>21664</v>
      </c>
      <c r="H494" s="28"/>
      <c r="I494" s="40">
        <v>43905</v>
      </c>
      <c r="J494" s="28"/>
      <c r="K494" s="26">
        <v>560916</v>
      </c>
      <c r="L494" s="28"/>
      <c r="M494" s="26">
        <v>199512</v>
      </c>
      <c r="N494" s="28"/>
      <c r="O494" s="26">
        <v>760428</v>
      </c>
      <c r="P494" s="28"/>
      <c r="Q494" s="40">
        <v>183112</v>
      </c>
      <c r="R494" s="28"/>
      <c r="S494" s="40">
        <v>266716</v>
      </c>
      <c r="T494" s="28"/>
      <c r="U494" s="40">
        <v>449828</v>
      </c>
      <c r="V494" s="28"/>
      <c r="W494" s="26">
        <v>808691</v>
      </c>
      <c r="X494" s="28"/>
      <c r="Y494" s="26">
        <v>496506</v>
      </c>
      <c r="Z494" s="28"/>
      <c r="AA494" s="26">
        <v>1305197</v>
      </c>
      <c r="AB494" s="28"/>
    </row>
    <row r="495" spans="2:28" x14ac:dyDescent="0.25">
      <c r="B495" s="43" t="s">
        <v>54</v>
      </c>
      <c r="C495" s="26">
        <v>48314</v>
      </c>
      <c r="D495" s="28"/>
      <c r="E495" s="40">
        <v>13755</v>
      </c>
      <c r="F495" s="28"/>
      <c r="G495" s="40">
        <v>12795</v>
      </c>
      <c r="H495" s="28"/>
      <c r="I495" s="40">
        <v>26550</v>
      </c>
      <c r="J495" s="28"/>
      <c r="K495" s="26">
        <v>496170</v>
      </c>
      <c r="L495" s="28"/>
      <c r="M495" s="26">
        <v>173073</v>
      </c>
      <c r="N495" s="28"/>
      <c r="O495" s="26">
        <v>669243</v>
      </c>
      <c r="P495" s="28"/>
      <c r="Q495" s="40">
        <v>117380</v>
      </c>
      <c r="R495" s="28"/>
      <c r="S495" s="40">
        <v>238808</v>
      </c>
      <c r="T495" s="28"/>
      <c r="U495" s="40">
        <v>356188</v>
      </c>
      <c r="V495" s="28"/>
      <c r="W495" s="26">
        <v>666982</v>
      </c>
      <c r="X495" s="28"/>
      <c r="Y495" s="26">
        <v>433313</v>
      </c>
      <c r="Z495" s="28"/>
      <c r="AA495" s="26">
        <v>1100295</v>
      </c>
      <c r="AB495" s="28"/>
    </row>
    <row r="496" spans="2:28" x14ac:dyDescent="0.25">
      <c r="B496" s="43" t="s">
        <v>55</v>
      </c>
      <c r="C496" s="26">
        <v>39895</v>
      </c>
      <c r="D496" s="28"/>
      <c r="E496" s="40">
        <v>8530</v>
      </c>
      <c r="F496" s="28"/>
      <c r="G496" s="40">
        <v>2580</v>
      </c>
      <c r="H496" s="28"/>
      <c r="I496" s="40">
        <v>11110</v>
      </c>
      <c r="J496" s="28"/>
      <c r="K496" s="26">
        <v>359355</v>
      </c>
      <c r="L496" s="28"/>
      <c r="M496" s="26">
        <v>116927</v>
      </c>
      <c r="N496" s="28"/>
      <c r="O496" s="26">
        <v>476282</v>
      </c>
      <c r="P496" s="28"/>
      <c r="Q496" s="40">
        <v>111881</v>
      </c>
      <c r="R496" s="28"/>
      <c r="S496" s="40">
        <v>98022</v>
      </c>
      <c r="T496" s="28"/>
      <c r="U496" s="40">
        <v>209903</v>
      </c>
      <c r="V496" s="28"/>
      <c r="W496" s="26">
        <v>511413</v>
      </c>
      <c r="X496" s="28"/>
      <c r="Y496" s="26">
        <v>225777</v>
      </c>
      <c r="Z496" s="28"/>
      <c r="AA496" s="26">
        <v>737190</v>
      </c>
      <c r="AB496" s="28"/>
    </row>
    <row r="497" spans="2:28" x14ac:dyDescent="0.25">
      <c r="B497" s="43" t="s">
        <v>56</v>
      </c>
      <c r="C497" s="26">
        <v>36943</v>
      </c>
      <c r="D497" s="28"/>
      <c r="E497" s="40">
        <v>10136</v>
      </c>
      <c r="F497" s="28"/>
      <c r="G497" s="40">
        <v>4307</v>
      </c>
      <c r="H497" s="28"/>
      <c r="I497" s="40">
        <v>14443</v>
      </c>
      <c r="J497" s="28"/>
      <c r="K497" s="26">
        <v>387780</v>
      </c>
      <c r="L497" s="28"/>
      <c r="M497" s="26">
        <v>89362</v>
      </c>
      <c r="N497" s="28"/>
      <c r="O497" s="26">
        <v>477142</v>
      </c>
      <c r="P497" s="28"/>
      <c r="Q497" s="40">
        <v>117459</v>
      </c>
      <c r="R497" s="28"/>
      <c r="S497" s="40">
        <v>122202</v>
      </c>
      <c r="T497" s="28"/>
      <c r="U497" s="40">
        <v>239661</v>
      </c>
      <c r="V497" s="28"/>
      <c r="W497" s="26">
        <v>543716</v>
      </c>
      <c r="X497" s="28"/>
      <c r="Y497" s="26">
        <v>224473</v>
      </c>
      <c r="Z497" s="28"/>
      <c r="AA497" s="26">
        <v>768189</v>
      </c>
      <c r="AB497" s="28"/>
    </row>
    <row r="498" spans="2:28" x14ac:dyDescent="0.25">
      <c r="B498" s="43" t="s">
        <v>58</v>
      </c>
      <c r="C498" s="26">
        <v>43367</v>
      </c>
      <c r="D498" s="28"/>
      <c r="E498" s="40">
        <v>19144</v>
      </c>
      <c r="F498" s="28"/>
      <c r="G498" s="40">
        <v>6584</v>
      </c>
      <c r="H498" s="28"/>
      <c r="I498" s="40">
        <v>25728</v>
      </c>
      <c r="J498" s="28"/>
      <c r="K498" s="26">
        <v>412872</v>
      </c>
      <c r="L498" s="28"/>
      <c r="M498" s="26">
        <v>96215</v>
      </c>
      <c r="N498" s="28"/>
      <c r="O498" s="26">
        <v>509087</v>
      </c>
      <c r="P498" s="28"/>
      <c r="Q498" s="40">
        <v>135953</v>
      </c>
      <c r="R498" s="28"/>
      <c r="S498" s="40">
        <v>176184</v>
      </c>
      <c r="T498" s="28"/>
      <c r="U498" s="40">
        <v>312137</v>
      </c>
      <c r="V498" s="28"/>
      <c r="W498" s="26">
        <v>602978</v>
      </c>
      <c r="X498" s="28"/>
      <c r="Y498" s="26">
        <v>287341</v>
      </c>
      <c r="Z498" s="28"/>
      <c r="AA498" s="26">
        <v>890319</v>
      </c>
      <c r="AB498" s="28"/>
    </row>
    <row r="499" spans="2:28" x14ac:dyDescent="0.25">
      <c r="B499" s="43" t="s">
        <v>59</v>
      </c>
      <c r="C499" s="26">
        <v>50261</v>
      </c>
      <c r="D499" s="28"/>
      <c r="E499" s="40">
        <v>28200</v>
      </c>
      <c r="F499" s="28"/>
      <c r="G499" s="40">
        <v>20078</v>
      </c>
      <c r="H499" s="28"/>
      <c r="I499" s="40">
        <v>48278</v>
      </c>
      <c r="J499" s="28"/>
      <c r="K499" s="26">
        <v>509801</v>
      </c>
      <c r="L499" s="28"/>
      <c r="M499" s="26">
        <v>152530</v>
      </c>
      <c r="N499" s="28"/>
      <c r="O499" s="26">
        <v>662331</v>
      </c>
      <c r="P499" s="28"/>
      <c r="Q499" s="40">
        <v>188868</v>
      </c>
      <c r="R499" s="28"/>
      <c r="S499" s="40">
        <v>261395</v>
      </c>
      <c r="T499" s="28"/>
      <c r="U499" s="40">
        <v>450263</v>
      </c>
      <c r="V499" s="28"/>
      <c r="W499" s="26">
        <v>768941</v>
      </c>
      <c r="X499" s="28"/>
      <c r="Y499" s="26">
        <v>442192</v>
      </c>
      <c r="Z499" s="28"/>
      <c r="AA499" s="26">
        <v>1211133</v>
      </c>
      <c r="AB499" s="28"/>
    </row>
    <row r="500" spans="2:28" x14ac:dyDescent="0.25">
      <c r="B500" s="43" t="s">
        <v>60</v>
      </c>
      <c r="C500" s="26">
        <v>44868</v>
      </c>
      <c r="D500" s="28"/>
      <c r="E500" s="40">
        <v>26303</v>
      </c>
      <c r="F500" s="28"/>
      <c r="G500" s="40">
        <v>15767</v>
      </c>
      <c r="H500" s="28"/>
      <c r="I500" s="40">
        <v>42070</v>
      </c>
      <c r="J500" s="28"/>
      <c r="K500" s="26">
        <v>513566</v>
      </c>
      <c r="L500" s="28"/>
      <c r="M500" s="26">
        <v>137657</v>
      </c>
      <c r="N500" s="28"/>
      <c r="O500" s="26">
        <v>651223</v>
      </c>
      <c r="P500" s="28"/>
      <c r="Q500" s="40">
        <v>162312</v>
      </c>
      <c r="R500" s="28"/>
      <c r="S500" s="40">
        <v>257664</v>
      </c>
      <c r="T500" s="28"/>
      <c r="U500" s="40">
        <v>419976</v>
      </c>
      <c r="V500" s="28"/>
      <c r="W500" s="26">
        <v>739413</v>
      </c>
      <c r="X500" s="28"/>
      <c r="Y500" s="26">
        <v>418724</v>
      </c>
      <c r="Z500" s="28"/>
      <c r="AA500" s="26">
        <v>1158137</v>
      </c>
      <c r="AB500" s="28"/>
    </row>
    <row r="501" spans="2:28" x14ac:dyDescent="0.25">
      <c r="B501" s="43" t="s">
        <v>61</v>
      </c>
      <c r="C501" s="26">
        <v>46950</v>
      </c>
      <c r="D501" s="28"/>
      <c r="E501" s="40">
        <v>28882</v>
      </c>
      <c r="F501" s="28"/>
      <c r="G501" s="40">
        <v>20431</v>
      </c>
      <c r="H501" s="28"/>
      <c r="I501" s="40">
        <v>49313</v>
      </c>
      <c r="J501" s="28"/>
      <c r="K501" s="26">
        <v>536128</v>
      </c>
      <c r="L501" s="28"/>
      <c r="M501" s="26">
        <v>153423</v>
      </c>
      <c r="N501" s="28"/>
      <c r="O501" s="26">
        <v>689551</v>
      </c>
      <c r="P501" s="28"/>
      <c r="Q501" s="40">
        <v>194095</v>
      </c>
      <c r="R501" s="28"/>
      <c r="S501" s="40">
        <v>294517</v>
      </c>
      <c r="T501" s="28"/>
      <c r="U501" s="40">
        <v>488612</v>
      </c>
      <c r="V501" s="28"/>
      <c r="W501" s="26">
        <v>797777</v>
      </c>
      <c r="X501" s="28"/>
      <c r="Y501" s="26">
        <v>476649</v>
      </c>
      <c r="Z501" s="28"/>
      <c r="AA501" s="26">
        <v>1274426</v>
      </c>
      <c r="AB501" s="28"/>
    </row>
    <row r="502" spans="2:28" x14ac:dyDescent="0.25">
      <c r="B502" s="145">
        <v>1978</v>
      </c>
      <c r="C502" s="40">
        <v>545921</v>
      </c>
      <c r="D502" s="40"/>
      <c r="E502" s="40">
        <v>250581</v>
      </c>
      <c r="F502" s="40"/>
      <c r="G502" s="40">
        <v>159681</v>
      </c>
      <c r="H502" s="40"/>
      <c r="I502" s="40">
        <v>410262</v>
      </c>
      <c r="J502" s="40"/>
      <c r="K502" s="40">
        <v>5799095</v>
      </c>
      <c r="L502" s="40"/>
      <c r="M502" s="40">
        <v>1874413</v>
      </c>
      <c r="N502" s="40"/>
      <c r="O502" s="40">
        <v>7673508</v>
      </c>
      <c r="P502" s="40"/>
      <c r="Q502" s="40">
        <v>1883012</v>
      </c>
      <c r="R502" s="40"/>
      <c r="S502" s="40">
        <v>2643919</v>
      </c>
      <c r="T502" s="40"/>
      <c r="U502" s="40">
        <v>4526931</v>
      </c>
      <c r="V502" s="40"/>
      <c r="W502" s="40">
        <v>8376053</v>
      </c>
      <c r="X502" s="40"/>
      <c r="Y502" s="40">
        <v>4780569</v>
      </c>
      <c r="Z502" s="40"/>
      <c r="AA502" s="40">
        <v>13156622</v>
      </c>
      <c r="AB502" s="40"/>
    </row>
    <row r="503" spans="2:28" x14ac:dyDescent="0.25">
      <c r="B503" s="197" t="s">
        <v>207</v>
      </c>
      <c r="C503" s="197"/>
      <c r="D503" s="197"/>
      <c r="E503" s="197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</row>
  </sheetData>
  <mergeCells count="7">
    <mergeCell ref="B503:AB503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50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8" width="10.7109375" customWidth="1"/>
    <col min="19" max="19" width="6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88" t="s">
        <v>307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</row>
    <row r="6" spans="2:18" ht="30" customHeight="1" x14ac:dyDescent="0.25">
      <c r="B6" s="203"/>
      <c r="C6" s="193" t="s">
        <v>256</v>
      </c>
      <c r="D6" s="193" t="s">
        <v>48</v>
      </c>
      <c r="E6" s="204" t="s">
        <v>255</v>
      </c>
      <c r="F6" s="204" t="s">
        <v>48</v>
      </c>
      <c r="G6" s="193" t="s">
        <v>254</v>
      </c>
      <c r="H6" s="193" t="s">
        <v>48</v>
      </c>
      <c r="I6" s="204" t="s">
        <v>253</v>
      </c>
      <c r="J6" s="204" t="s">
        <v>48</v>
      </c>
      <c r="K6" s="193" t="s">
        <v>252</v>
      </c>
      <c r="L6" s="193" t="s">
        <v>48</v>
      </c>
      <c r="M6" s="204" t="s">
        <v>171</v>
      </c>
      <c r="N6" s="204" t="s">
        <v>48</v>
      </c>
      <c r="O6" s="193" t="s">
        <v>245</v>
      </c>
      <c r="P6" s="193" t="s">
        <v>48</v>
      </c>
      <c r="Q6" s="204" t="s">
        <v>173</v>
      </c>
      <c r="R6" s="204" t="s">
        <v>48</v>
      </c>
    </row>
    <row r="7" spans="2:18" x14ac:dyDescent="0.25">
      <c r="B7" s="30" t="s">
        <v>57</v>
      </c>
      <c r="C7" s="31">
        <v>110792</v>
      </c>
      <c r="D7" s="32">
        <v>-0.15127279969970664</v>
      </c>
      <c r="E7" s="31">
        <v>224165</v>
      </c>
      <c r="F7" s="32">
        <v>-0.10931117786360245</v>
      </c>
      <c r="G7" s="31">
        <v>2582602</v>
      </c>
      <c r="H7" s="32">
        <v>-4.5363496067940101E-2</v>
      </c>
      <c r="I7" s="31">
        <v>8632665</v>
      </c>
      <c r="J7" s="32">
        <v>-3.27790055712881E-2</v>
      </c>
      <c r="K7" s="31">
        <v>2106081</v>
      </c>
      <c r="L7" s="32">
        <v>0.10279358393606763</v>
      </c>
      <c r="M7" s="31">
        <v>13656305</v>
      </c>
      <c r="N7" s="32">
        <v>-1.9122165548311809E-2</v>
      </c>
      <c r="O7" s="31">
        <v>8814390</v>
      </c>
      <c r="P7" s="32">
        <v>-8.2353609915722714E-2</v>
      </c>
      <c r="Q7" s="31">
        <v>22470695</v>
      </c>
      <c r="R7" s="32">
        <v>-4.4936778640363606E-2</v>
      </c>
    </row>
    <row r="8" spans="2:18" outlineLevel="1" x14ac:dyDescent="0.25">
      <c r="B8" s="43" t="s">
        <v>58</v>
      </c>
      <c r="C8" s="205">
        <v>9473</v>
      </c>
      <c r="D8" s="206">
        <v>-0.44560191958799089</v>
      </c>
      <c r="E8" s="207">
        <v>26159</v>
      </c>
      <c r="F8" s="208">
        <v>-0.14311451781970652</v>
      </c>
      <c r="G8" s="205">
        <v>316127</v>
      </c>
      <c r="H8" s="206">
        <v>-2.9687015613921508E-2</v>
      </c>
      <c r="I8" s="207">
        <v>1119258</v>
      </c>
      <c r="J8" s="208">
        <v>-6.6165955536718113E-2</v>
      </c>
      <c r="K8" s="205">
        <v>314810</v>
      </c>
      <c r="L8" s="206">
        <v>0.11905785999424134</v>
      </c>
      <c r="M8" s="207">
        <v>1785827</v>
      </c>
      <c r="N8" s="208">
        <v>-3.6403310215923801E-2</v>
      </c>
      <c r="O8" s="205">
        <v>1069450</v>
      </c>
      <c r="P8" s="206">
        <v>-4.592359716556027E-2</v>
      </c>
      <c r="Q8" s="207">
        <v>2855277</v>
      </c>
      <c r="R8" s="208">
        <v>-3.9991325456758431E-2</v>
      </c>
    </row>
    <row r="9" spans="2:18" outlineLevel="1" x14ac:dyDescent="0.25">
      <c r="B9" s="43" t="s">
        <v>59</v>
      </c>
      <c r="C9" s="205">
        <v>18295</v>
      </c>
      <c r="D9" s="206">
        <v>-9.1529462738301204E-3</v>
      </c>
      <c r="E9" s="207">
        <v>35052</v>
      </c>
      <c r="F9" s="208">
        <v>7.4729822947803282E-3</v>
      </c>
      <c r="G9" s="205">
        <v>399153</v>
      </c>
      <c r="H9" s="206">
        <v>-8.2662492546213828E-3</v>
      </c>
      <c r="I9" s="207">
        <v>1311228</v>
      </c>
      <c r="J9" s="208">
        <v>3.2127347563351449E-2</v>
      </c>
      <c r="K9" s="205">
        <v>334701</v>
      </c>
      <c r="L9" s="206">
        <v>0.30358123502950285</v>
      </c>
      <c r="M9" s="207">
        <v>2098429</v>
      </c>
      <c r="N9" s="208">
        <v>5.8260510846717795E-2</v>
      </c>
      <c r="O9" s="205">
        <v>1346317</v>
      </c>
      <c r="P9" s="206">
        <v>-1.9978700838499841E-2</v>
      </c>
      <c r="Q9" s="207">
        <v>3444746</v>
      </c>
      <c r="R9" s="208">
        <v>2.6240017255211745E-2</v>
      </c>
    </row>
    <row r="10" spans="2:18" outlineLevel="1" x14ac:dyDescent="0.25">
      <c r="B10" s="43" t="s">
        <v>60</v>
      </c>
      <c r="C10" s="205">
        <v>17067</v>
      </c>
      <c r="D10" s="206">
        <v>-0.12400554329415392</v>
      </c>
      <c r="E10" s="207">
        <v>36630</v>
      </c>
      <c r="F10" s="208">
        <v>-0.15398295493914127</v>
      </c>
      <c r="G10" s="205">
        <v>396220</v>
      </c>
      <c r="H10" s="206">
        <v>-5.8031999619618246E-2</v>
      </c>
      <c r="I10" s="207">
        <v>1149276</v>
      </c>
      <c r="J10" s="208">
        <v>-0.12761141347664706</v>
      </c>
      <c r="K10" s="205">
        <v>279200</v>
      </c>
      <c r="L10" s="206">
        <v>-3.4117248202807704E-2</v>
      </c>
      <c r="M10" s="207">
        <v>1878393</v>
      </c>
      <c r="N10" s="208">
        <v>-0.10118802102722568</v>
      </c>
      <c r="O10" s="205">
        <v>1279070</v>
      </c>
      <c r="P10" s="206">
        <v>-9.8542453225793913E-2</v>
      </c>
      <c r="Q10" s="207">
        <v>3157463</v>
      </c>
      <c r="R10" s="208">
        <v>-0.10011819013763579</v>
      </c>
    </row>
    <row r="11" spans="2:18" outlineLevel="1" x14ac:dyDescent="0.25">
      <c r="B11" s="43" t="s">
        <v>61</v>
      </c>
      <c r="C11" s="205">
        <v>17405</v>
      </c>
      <c r="D11" s="206">
        <v>-0.20149561866311883</v>
      </c>
      <c r="E11" s="207">
        <v>37218</v>
      </c>
      <c r="F11" s="208">
        <v>-0.10525050485623622</v>
      </c>
      <c r="G11" s="205">
        <v>418756</v>
      </c>
      <c r="H11" s="206">
        <v>1.57521187982399E-2</v>
      </c>
      <c r="I11" s="207">
        <v>1319977</v>
      </c>
      <c r="J11" s="208">
        <v>-4.8755721978161359E-2</v>
      </c>
      <c r="K11" s="205">
        <v>297664</v>
      </c>
      <c r="L11" s="206">
        <v>-3.666426100267639E-2</v>
      </c>
      <c r="M11" s="207">
        <v>2091020</v>
      </c>
      <c r="N11" s="208">
        <v>-3.7407700664739307E-2</v>
      </c>
      <c r="O11" s="205">
        <v>1392705</v>
      </c>
      <c r="P11" s="206">
        <v>-2.8773366156077729E-2</v>
      </c>
      <c r="Q11" s="207">
        <v>3483725</v>
      </c>
      <c r="R11" s="208">
        <v>-3.3974397191538608E-2</v>
      </c>
    </row>
    <row r="12" spans="2:18" ht="30" customHeight="1" x14ac:dyDescent="0.25">
      <c r="B12" s="33" t="s">
        <v>62</v>
      </c>
      <c r="C12" s="199">
        <v>62240</v>
      </c>
      <c r="D12" s="209">
        <v>-0.18991032265621954</v>
      </c>
      <c r="E12" s="199">
        <v>135059</v>
      </c>
      <c r="F12" s="209">
        <v>-0.10088341222131236</v>
      </c>
      <c r="G12" s="199">
        <v>1530256</v>
      </c>
      <c r="H12" s="209">
        <v>-1.980244316605928E-2</v>
      </c>
      <c r="I12" s="199">
        <v>4899739</v>
      </c>
      <c r="J12" s="209">
        <v>-5.3006988600882488E-2</v>
      </c>
      <c r="K12" s="199">
        <v>1226375</v>
      </c>
      <c r="L12" s="209">
        <v>7.9434781498899376E-2</v>
      </c>
      <c r="M12" s="199">
        <v>7853669</v>
      </c>
      <c r="N12" s="209">
        <v>-3.0212368239956322E-2</v>
      </c>
      <c r="O12" s="199">
        <v>5087542</v>
      </c>
      <c r="P12" s="209">
        <v>-4.8621180631265304E-2</v>
      </c>
      <c r="Q12" s="199">
        <v>12941211</v>
      </c>
      <c r="R12" s="209">
        <v>-3.7533713846280903E-2</v>
      </c>
    </row>
    <row r="13" spans="2:18" outlineLevel="1" x14ac:dyDescent="0.25">
      <c r="B13" s="43" t="s">
        <v>49</v>
      </c>
      <c r="C13" s="205">
        <v>15420</v>
      </c>
      <c r="D13" s="206">
        <v>-0.19477806788511753</v>
      </c>
      <c r="E13" s="207">
        <v>29574</v>
      </c>
      <c r="F13" s="208">
        <v>-0.14432035183149128</v>
      </c>
      <c r="G13" s="205">
        <v>344340</v>
      </c>
      <c r="H13" s="206">
        <v>-7.1712212993440994E-2</v>
      </c>
      <c r="I13" s="207">
        <v>1224716</v>
      </c>
      <c r="J13" s="208">
        <v>2.3169939063411249E-2</v>
      </c>
      <c r="K13" s="205">
        <v>282754</v>
      </c>
      <c r="L13" s="206">
        <v>0.24243782406186831</v>
      </c>
      <c r="M13" s="207">
        <v>1896804</v>
      </c>
      <c r="N13" s="208">
        <v>2.5734703644519463E-2</v>
      </c>
      <c r="O13" s="205">
        <v>1266174</v>
      </c>
      <c r="P13" s="206">
        <v>-0.1130968349753263</v>
      </c>
      <c r="Q13" s="207">
        <v>3162978</v>
      </c>
      <c r="R13" s="208">
        <v>-3.4750446312769911E-2</v>
      </c>
    </row>
    <row r="14" spans="2:18" outlineLevel="1" x14ac:dyDescent="0.25">
      <c r="B14" s="43" t="s">
        <v>50</v>
      </c>
      <c r="C14" s="205">
        <v>17295</v>
      </c>
      <c r="D14" s="206">
        <v>-4.7188812798526492E-3</v>
      </c>
      <c r="E14" s="207">
        <v>32087</v>
      </c>
      <c r="F14" s="208">
        <v>-0.14484835563136289</v>
      </c>
      <c r="G14" s="205">
        <v>359870</v>
      </c>
      <c r="H14" s="206">
        <v>-0.10330427155774935</v>
      </c>
      <c r="I14" s="207">
        <v>1226040</v>
      </c>
      <c r="J14" s="208">
        <v>-5.1417527468148871E-2</v>
      </c>
      <c r="K14" s="205">
        <v>285042</v>
      </c>
      <c r="L14" s="206">
        <v>5.4832084374132561E-2</v>
      </c>
      <c r="M14" s="207">
        <v>1920334</v>
      </c>
      <c r="N14" s="208">
        <v>-4.8845191807622812E-2</v>
      </c>
      <c r="O14" s="205">
        <v>1250038</v>
      </c>
      <c r="P14" s="206">
        <v>-0.13171244023758399</v>
      </c>
      <c r="Q14" s="207">
        <v>3170372</v>
      </c>
      <c r="R14" s="208">
        <v>-8.3338995532597049E-2</v>
      </c>
    </row>
    <row r="15" spans="2:18" outlineLevel="1" x14ac:dyDescent="0.25">
      <c r="B15" s="43" t="s">
        <v>51</v>
      </c>
      <c r="C15" s="205">
        <v>15837</v>
      </c>
      <c r="D15" s="206">
        <v>-7.8225947267330231E-2</v>
      </c>
      <c r="E15" s="207">
        <v>27445</v>
      </c>
      <c r="F15" s="208">
        <v>-6.5829333877939988E-2</v>
      </c>
      <c r="G15" s="205">
        <v>348136</v>
      </c>
      <c r="H15" s="206">
        <v>-6.3858622581234981E-2</v>
      </c>
      <c r="I15" s="207">
        <v>1282170</v>
      </c>
      <c r="J15" s="208">
        <v>1.6184676984091206E-2</v>
      </c>
      <c r="K15" s="205">
        <v>311910</v>
      </c>
      <c r="L15" s="206">
        <v>0.13077650931528395</v>
      </c>
      <c r="M15" s="207">
        <v>1985498</v>
      </c>
      <c r="N15" s="208">
        <v>1.506520861131988E-2</v>
      </c>
      <c r="O15" s="205">
        <v>1210636</v>
      </c>
      <c r="P15" s="206">
        <v>-0.12940963273195871</v>
      </c>
      <c r="Q15" s="207">
        <v>3196134</v>
      </c>
      <c r="R15" s="208">
        <v>-4.4967134023501942E-2</v>
      </c>
    </row>
    <row r="16" spans="2:18" outlineLevel="1" x14ac:dyDescent="0.25">
      <c r="B16" s="43" t="s">
        <v>52</v>
      </c>
      <c r="C16" s="205">
        <v>14782</v>
      </c>
      <c r="D16" s="206">
        <v>-3.3097854526425996E-2</v>
      </c>
      <c r="E16" s="207">
        <v>25017</v>
      </c>
      <c r="F16" s="208">
        <v>-0.17739708009996058</v>
      </c>
      <c r="G16" s="205">
        <v>323095</v>
      </c>
      <c r="H16" s="206">
        <v>-0.1066530630301824</v>
      </c>
      <c r="I16" s="207">
        <v>1220995</v>
      </c>
      <c r="J16" s="208">
        <v>-6.6067754346512464E-2</v>
      </c>
      <c r="K16" s="205">
        <v>271199</v>
      </c>
      <c r="L16" s="206">
        <v>0.11421575273522078</v>
      </c>
      <c r="M16" s="207">
        <v>1855088</v>
      </c>
      <c r="N16" s="208">
        <v>-5.2626041998082851E-2</v>
      </c>
      <c r="O16" s="205">
        <v>1091282</v>
      </c>
      <c r="P16" s="206">
        <v>-0.1141019469296668</v>
      </c>
      <c r="Q16" s="207">
        <v>2946370</v>
      </c>
      <c r="R16" s="208">
        <v>-7.6365512696968674E-2</v>
      </c>
    </row>
    <row r="17" spans="2:18" outlineLevel="1" x14ac:dyDescent="0.25">
      <c r="B17" s="43" t="s">
        <v>53</v>
      </c>
      <c r="C17" s="205">
        <v>15243</v>
      </c>
      <c r="D17" s="206">
        <v>-7.393681652490891E-2</v>
      </c>
      <c r="E17" s="207">
        <v>25770</v>
      </c>
      <c r="F17" s="208">
        <v>-0.15347217659812107</v>
      </c>
      <c r="G17" s="205">
        <v>414785</v>
      </c>
      <c r="H17" s="206">
        <v>-1.9244592409038086E-2</v>
      </c>
      <c r="I17" s="207">
        <v>1381756</v>
      </c>
      <c r="J17" s="208">
        <v>-7.053853708412372E-2</v>
      </c>
      <c r="K17" s="205">
        <v>319158</v>
      </c>
      <c r="L17" s="206">
        <v>8.2530034664513918E-2</v>
      </c>
      <c r="M17" s="207">
        <v>2156712</v>
      </c>
      <c r="N17" s="208">
        <v>-4.2002921015319328E-2</v>
      </c>
      <c r="O17" s="205">
        <v>1440536</v>
      </c>
      <c r="P17" s="206">
        <v>-0.10390186399927837</v>
      </c>
      <c r="Q17" s="207">
        <v>3597248</v>
      </c>
      <c r="R17" s="208">
        <v>-6.7789595673515057E-2</v>
      </c>
    </row>
    <row r="18" spans="2:18" outlineLevel="1" x14ac:dyDescent="0.25">
      <c r="B18" s="43" t="s">
        <v>54</v>
      </c>
      <c r="C18" s="205">
        <v>19619</v>
      </c>
      <c r="D18" s="206">
        <v>0.17605802661551362</v>
      </c>
      <c r="E18" s="207">
        <v>20140</v>
      </c>
      <c r="F18" s="208">
        <v>-0.27901482064867189</v>
      </c>
      <c r="G18" s="205">
        <v>373192</v>
      </c>
      <c r="H18" s="206">
        <v>1.922420408954717E-2</v>
      </c>
      <c r="I18" s="207">
        <v>1340840</v>
      </c>
      <c r="J18" s="208">
        <v>-4.612171260436293E-2</v>
      </c>
      <c r="K18" s="205">
        <v>318932</v>
      </c>
      <c r="L18" s="206">
        <v>0.24323481487833964</v>
      </c>
      <c r="M18" s="207">
        <v>2072723</v>
      </c>
      <c r="N18" s="208">
        <v>-1.215644182877007E-4</v>
      </c>
      <c r="O18" s="205">
        <v>1327272</v>
      </c>
      <c r="P18" s="206">
        <v>-0.10425194044597352</v>
      </c>
      <c r="Q18" s="207">
        <v>3399995</v>
      </c>
      <c r="R18" s="208">
        <v>-4.3527173151655774E-2</v>
      </c>
    </row>
    <row r="19" spans="2:18" outlineLevel="1" x14ac:dyDescent="0.25">
      <c r="B19" s="43" t="s">
        <v>55</v>
      </c>
      <c r="C19" s="205">
        <v>17639</v>
      </c>
      <c r="D19" s="206">
        <v>0.13866115809179513</v>
      </c>
      <c r="E19" s="207">
        <v>20986</v>
      </c>
      <c r="F19" s="208">
        <v>-0.12525530407236052</v>
      </c>
      <c r="G19" s="205">
        <v>320299</v>
      </c>
      <c r="H19" s="206">
        <v>4.7064092421756021E-2</v>
      </c>
      <c r="I19" s="207">
        <v>1192826</v>
      </c>
      <c r="J19" s="208">
        <v>-8.8450952439189656E-4</v>
      </c>
      <c r="K19" s="205">
        <v>237917</v>
      </c>
      <c r="L19" s="206">
        <v>0.13902373634370302</v>
      </c>
      <c r="M19" s="207">
        <v>1789667</v>
      </c>
      <c r="N19" s="208">
        <v>2.3752619921471041E-2</v>
      </c>
      <c r="O19" s="205">
        <v>1007176</v>
      </c>
      <c r="P19" s="206">
        <v>-0.11448102445521968</v>
      </c>
      <c r="Q19" s="207">
        <v>2796843</v>
      </c>
      <c r="R19" s="208">
        <v>-3.07347456913446E-2</v>
      </c>
    </row>
    <row r="20" spans="2:18" outlineLevel="1" x14ac:dyDescent="0.25">
      <c r="B20" s="43" t="s">
        <v>56</v>
      </c>
      <c r="C20" s="205">
        <v>15098</v>
      </c>
      <c r="D20" s="206">
        <v>-7.2718339270359866E-2</v>
      </c>
      <c r="E20" s="207">
        <v>24776</v>
      </c>
      <c r="F20" s="208">
        <v>-4.6012860498248043E-2</v>
      </c>
      <c r="G20" s="205">
        <v>276245</v>
      </c>
      <c r="H20" s="206">
        <v>-7.9029838306384437E-2</v>
      </c>
      <c r="I20" s="207">
        <v>1113356</v>
      </c>
      <c r="J20" s="208">
        <v>2.1880337801062355E-2</v>
      </c>
      <c r="K20" s="205">
        <v>245195</v>
      </c>
      <c r="L20" s="206">
        <v>0.21426342922512376</v>
      </c>
      <c r="M20" s="207">
        <v>1674670</v>
      </c>
      <c r="N20" s="208">
        <v>2.5110045058638564E-2</v>
      </c>
      <c r="O20" s="205">
        <v>888292</v>
      </c>
      <c r="P20" s="206">
        <v>-0.10051753869895363</v>
      </c>
      <c r="Q20" s="207">
        <v>2562962</v>
      </c>
      <c r="R20" s="208">
        <v>-2.2221052278186271E-2</v>
      </c>
    </row>
    <row r="21" spans="2:18" x14ac:dyDescent="0.25">
      <c r="B21" s="30" t="s">
        <v>63</v>
      </c>
      <c r="C21" s="31">
        <v>130539</v>
      </c>
      <c r="D21" s="32">
        <v>0.20741994561296417</v>
      </c>
      <c r="E21" s="31">
        <v>251676</v>
      </c>
      <c r="F21" s="32">
        <v>4.7462875407870975E-2</v>
      </c>
      <c r="G21" s="31">
        <v>2705325</v>
      </c>
      <c r="H21" s="32">
        <v>1.8951731972182362E-2</v>
      </c>
      <c r="I21" s="31">
        <v>8925225</v>
      </c>
      <c r="J21" s="32">
        <v>4.3443813223940309E-2</v>
      </c>
      <c r="K21" s="31">
        <v>1909769</v>
      </c>
      <c r="L21" s="32">
        <v>0.1203862808238827</v>
      </c>
      <c r="M21" s="31">
        <v>13922534</v>
      </c>
      <c r="N21" s="32">
        <v>4.9839762682877931E-2</v>
      </c>
      <c r="O21" s="31">
        <v>9605432</v>
      </c>
      <c r="P21" s="32">
        <v>-4.8793462885699079E-2</v>
      </c>
      <c r="Q21" s="31">
        <v>23527966</v>
      </c>
      <c r="R21" s="32">
        <v>7.2017081014956741E-3</v>
      </c>
    </row>
    <row r="22" spans="2:18" hidden="1" outlineLevel="1" x14ac:dyDescent="0.25">
      <c r="B22" s="43" t="s">
        <v>58</v>
      </c>
      <c r="C22" s="205">
        <v>17087</v>
      </c>
      <c r="D22" s="206">
        <v>5.105493018392071E-2</v>
      </c>
      <c r="E22" s="207">
        <v>30528</v>
      </c>
      <c r="F22" s="208">
        <v>-0.10757717492984098</v>
      </c>
      <c r="G22" s="205">
        <v>325799</v>
      </c>
      <c r="H22" s="206">
        <v>-0.13563512972145508</v>
      </c>
      <c r="I22" s="207">
        <v>1198562</v>
      </c>
      <c r="J22" s="208">
        <v>-6.6246700675290371E-2</v>
      </c>
      <c r="K22" s="205">
        <v>281317</v>
      </c>
      <c r="L22" s="206">
        <v>1.5460196221402489E-2</v>
      </c>
      <c r="M22" s="207">
        <v>1853293</v>
      </c>
      <c r="N22" s="208">
        <v>-6.7768501090030409E-2</v>
      </c>
      <c r="O22" s="205">
        <v>1120927</v>
      </c>
      <c r="P22" s="206">
        <v>-0.19907412369358768</v>
      </c>
      <c r="Q22" s="207">
        <v>2974220</v>
      </c>
      <c r="R22" s="208">
        <v>-0.12201624946827461</v>
      </c>
    </row>
    <row r="23" spans="2:18" hidden="1" outlineLevel="1" x14ac:dyDescent="0.25">
      <c r="B23" s="43" t="s">
        <v>59</v>
      </c>
      <c r="C23" s="205">
        <v>18464</v>
      </c>
      <c r="D23" s="206">
        <v>8.0803668923346006E-3</v>
      </c>
      <c r="E23" s="207">
        <v>34792</v>
      </c>
      <c r="F23" s="208">
        <v>-0.14303307963250322</v>
      </c>
      <c r="G23" s="205">
        <v>402480</v>
      </c>
      <c r="H23" s="206">
        <v>-7.1452136458330928E-2</v>
      </c>
      <c r="I23" s="207">
        <v>1270413</v>
      </c>
      <c r="J23" s="208">
        <v>-5.269268454183873E-2</v>
      </c>
      <c r="K23" s="205">
        <v>256755</v>
      </c>
      <c r="L23" s="206">
        <v>3.0085534550823301E-2</v>
      </c>
      <c r="M23" s="207">
        <v>1982904</v>
      </c>
      <c r="N23" s="208">
        <v>-4.7916646660584816E-2</v>
      </c>
      <c r="O23" s="205">
        <v>1373763</v>
      </c>
      <c r="P23" s="206">
        <v>-0.12741772079536828</v>
      </c>
      <c r="Q23" s="207">
        <v>3356667</v>
      </c>
      <c r="R23" s="208">
        <v>-8.2141826847485611E-2</v>
      </c>
    </row>
    <row r="24" spans="2:18" hidden="1" outlineLevel="1" x14ac:dyDescent="0.25">
      <c r="B24" s="43" t="s">
        <v>60</v>
      </c>
      <c r="C24" s="205">
        <v>19483</v>
      </c>
      <c r="D24" s="206">
        <v>0.28677101908724656</v>
      </c>
      <c r="E24" s="207">
        <v>43297</v>
      </c>
      <c r="F24" s="208">
        <v>0.10753843399073992</v>
      </c>
      <c r="G24" s="205">
        <v>420630</v>
      </c>
      <c r="H24" s="206">
        <v>-4.602823609457396E-2</v>
      </c>
      <c r="I24" s="207">
        <v>1317390</v>
      </c>
      <c r="J24" s="208">
        <v>2.3438902005020079E-2</v>
      </c>
      <c r="K24" s="205">
        <v>289062</v>
      </c>
      <c r="L24" s="206">
        <v>0.18696669814807221</v>
      </c>
      <c r="M24" s="207">
        <v>2089862</v>
      </c>
      <c r="N24" s="208">
        <v>3.1568067256755983E-2</v>
      </c>
      <c r="O24" s="205">
        <v>1418891</v>
      </c>
      <c r="P24" s="206">
        <v>-8.5574031658711802E-2</v>
      </c>
      <c r="Q24" s="207">
        <v>3508753</v>
      </c>
      <c r="R24" s="208">
        <v>-1.9238972020767076E-2</v>
      </c>
    </row>
    <row r="25" spans="2:18" hidden="1" outlineLevel="1" x14ac:dyDescent="0.25">
      <c r="B25" s="43" t="s">
        <v>61</v>
      </c>
      <c r="C25" s="205">
        <v>21797</v>
      </c>
      <c r="D25" s="206">
        <v>0.25834199284147319</v>
      </c>
      <c r="E25" s="207">
        <v>41596</v>
      </c>
      <c r="F25" s="208">
        <v>0.29950951294948291</v>
      </c>
      <c r="G25" s="205">
        <v>412262</v>
      </c>
      <c r="H25" s="206">
        <v>-1.5596770209199695E-3</v>
      </c>
      <c r="I25" s="207">
        <v>1387632</v>
      </c>
      <c r="J25" s="208">
        <v>0.10596927491182973</v>
      </c>
      <c r="K25" s="205">
        <v>308993</v>
      </c>
      <c r="L25" s="206">
        <v>0.27042072847328158</v>
      </c>
      <c r="M25" s="207">
        <v>2172280</v>
      </c>
      <c r="N25" s="208">
        <v>0.10823092106505028</v>
      </c>
      <c r="O25" s="205">
        <v>1433965</v>
      </c>
      <c r="P25" s="206">
        <v>-1.4997949579577896E-2</v>
      </c>
      <c r="Q25" s="207">
        <v>3606245</v>
      </c>
      <c r="R25" s="208">
        <v>5.5713345581820617E-2</v>
      </c>
    </row>
    <row r="26" spans="2:18" ht="15" customHeight="1" collapsed="1" x14ac:dyDescent="0.25">
      <c r="B26" s="144">
        <v>2012</v>
      </c>
      <c r="C26" s="210">
        <v>207764</v>
      </c>
      <c r="D26" s="211">
        <v>3.3924368116966086E-2</v>
      </c>
      <c r="E26" s="210">
        <v>356008</v>
      </c>
      <c r="F26" s="211">
        <v>-7.7990894069750016E-2</v>
      </c>
      <c r="G26" s="210">
        <v>4321133</v>
      </c>
      <c r="H26" s="211">
        <v>-5.3411905832170148E-2</v>
      </c>
      <c r="I26" s="210">
        <v>15156696</v>
      </c>
      <c r="J26" s="211">
        <v>-1.585372813993402E-2</v>
      </c>
      <c r="K26" s="210">
        <v>3408234</v>
      </c>
      <c r="L26" s="211">
        <v>0.13902085020330857</v>
      </c>
      <c r="M26" s="210">
        <v>23449835</v>
      </c>
      <c r="N26" s="211">
        <v>-4.0473760795809444E-3</v>
      </c>
      <c r="O26" s="210">
        <v>14828952</v>
      </c>
      <c r="P26" s="211">
        <v>-0.11125947807166958</v>
      </c>
      <c r="Q26" s="210">
        <v>38278787</v>
      </c>
      <c r="R26" s="211">
        <v>-4.8512959835658953E-2</v>
      </c>
    </row>
    <row r="27" spans="2:18" hidden="1" outlineLevel="1" x14ac:dyDescent="0.25">
      <c r="B27" s="43" t="s">
        <v>49</v>
      </c>
      <c r="C27" s="205">
        <v>19150</v>
      </c>
      <c r="D27" s="206">
        <v>0.2599513125863544</v>
      </c>
      <c r="E27" s="207">
        <v>34562</v>
      </c>
      <c r="F27" s="208">
        <v>6.6399259487812445E-2</v>
      </c>
      <c r="G27" s="205">
        <v>370941</v>
      </c>
      <c r="H27" s="206">
        <v>0.1168144950051484</v>
      </c>
      <c r="I27" s="207">
        <v>1196982</v>
      </c>
      <c r="J27" s="208">
        <v>0.10571107898516918</v>
      </c>
      <c r="K27" s="205">
        <v>227580</v>
      </c>
      <c r="L27" s="206">
        <v>0.11724219187228146</v>
      </c>
      <c r="M27" s="207">
        <v>1849215</v>
      </c>
      <c r="N27" s="208">
        <v>0.10997698671183698</v>
      </c>
      <c r="O27" s="205">
        <v>1427635</v>
      </c>
      <c r="P27" s="206">
        <v>3.9335208691879231E-2</v>
      </c>
      <c r="Q27" s="207">
        <v>3276850</v>
      </c>
      <c r="R27" s="208">
        <v>7.8053742633071854E-2</v>
      </c>
    </row>
    <row r="28" spans="2:18" hidden="1" outlineLevel="1" x14ac:dyDescent="0.25">
      <c r="B28" s="43" t="s">
        <v>50</v>
      </c>
      <c r="C28" s="205">
        <v>17377</v>
      </c>
      <c r="D28" s="206">
        <v>8.5451933287525872E-2</v>
      </c>
      <c r="E28" s="207">
        <v>37522</v>
      </c>
      <c r="F28" s="208">
        <v>0.10151479567872235</v>
      </c>
      <c r="G28" s="205">
        <v>401329</v>
      </c>
      <c r="H28" s="206">
        <v>0.140288219483228</v>
      </c>
      <c r="I28" s="207">
        <v>1292497</v>
      </c>
      <c r="J28" s="208">
        <v>0.14010085836342001</v>
      </c>
      <c r="K28" s="205">
        <v>270225</v>
      </c>
      <c r="L28" s="206">
        <v>0.17753307420125153</v>
      </c>
      <c r="M28" s="207">
        <v>2018950</v>
      </c>
      <c r="N28" s="208">
        <v>0.14376437530450148</v>
      </c>
      <c r="O28" s="205">
        <v>1439659</v>
      </c>
      <c r="P28" s="206">
        <v>-1.0994302939622669E-2</v>
      </c>
      <c r="Q28" s="207">
        <v>3458609</v>
      </c>
      <c r="R28" s="208">
        <v>7.3821046229201492E-2</v>
      </c>
    </row>
    <row r="29" spans="2:18" hidden="1" outlineLevel="1" x14ac:dyDescent="0.25">
      <c r="B29" s="43" t="s">
        <v>51</v>
      </c>
      <c r="C29" s="205">
        <v>17181</v>
      </c>
      <c r="D29" s="206">
        <v>0.74072948328267474</v>
      </c>
      <c r="E29" s="207">
        <v>29379</v>
      </c>
      <c r="F29" s="208">
        <v>5.3426081967800965E-2</v>
      </c>
      <c r="G29" s="205">
        <v>371884</v>
      </c>
      <c r="H29" s="206">
        <v>0.21250574652681542</v>
      </c>
      <c r="I29" s="207">
        <v>1261749</v>
      </c>
      <c r="J29" s="208">
        <v>7.7643335004496716E-2</v>
      </c>
      <c r="K29" s="205">
        <v>275837</v>
      </c>
      <c r="L29" s="206">
        <v>6.7728574746458214E-2</v>
      </c>
      <c r="M29" s="207">
        <v>1956030</v>
      </c>
      <c r="N29" s="208">
        <v>0.10282936796329811</v>
      </c>
      <c r="O29" s="205">
        <v>1390592</v>
      </c>
      <c r="P29" s="206">
        <v>8.0061389719086051E-2</v>
      </c>
      <c r="Q29" s="207">
        <v>3346622</v>
      </c>
      <c r="R29" s="208">
        <v>9.3253241664349895E-2</v>
      </c>
    </row>
    <row r="30" spans="2:18" hidden="1" outlineLevel="1" x14ac:dyDescent="0.25">
      <c r="B30" s="43" t="s">
        <v>52</v>
      </c>
      <c r="C30" s="205">
        <v>15288</v>
      </c>
      <c r="D30" s="206">
        <v>-0.16894977168949776</v>
      </c>
      <c r="E30" s="207">
        <v>30412</v>
      </c>
      <c r="F30" s="208">
        <v>0.42039138760450245</v>
      </c>
      <c r="G30" s="205">
        <v>361668</v>
      </c>
      <c r="H30" s="206">
        <v>0.29957096349955803</v>
      </c>
      <c r="I30" s="207">
        <v>1307370</v>
      </c>
      <c r="J30" s="208">
        <v>0.19389505098415949</v>
      </c>
      <c r="K30" s="205">
        <v>243399</v>
      </c>
      <c r="L30" s="206">
        <v>0.1589821485541234</v>
      </c>
      <c r="M30" s="207">
        <v>1958137</v>
      </c>
      <c r="N30" s="208">
        <v>0.20637188401404183</v>
      </c>
      <c r="O30" s="205">
        <v>1231837</v>
      </c>
      <c r="P30" s="206">
        <v>7.3564592780194227E-2</v>
      </c>
      <c r="Q30" s="207">
        <v>3189974</v>
      </c>
      <c r="R30" s="208">
        <v>0.15137034038610553</v>
      </c>
    </row>
    <row r="31" spans="2:18" hidden="1" outlineLevel="1" x14ac:dyDescent="0.25">
      <c r="B31" s="43" t="s">
        <v>53</v>
      </c>
      <c r="C31" s="205">
        <v>16460</v>
      </c>
      <c r="D31" s="206">
        <v>0.32272581163612979</v>
      </c>
      <c r="E31" s="207">
        <v>30442</v>
      </c>
      <c r="F31" s="208">
        <v>0.22745050602798278</v>
      </c>
      <c r="G31" s="205">
        <v>422924</v>
      </c>
      <c r="H31" s="206">
        <v>0.16016437243853865</v>
      </c>
      <c r="I31" s="207">
        <v>1486620</v>
      </c>
      <c r="J31" s="208">
        <v>0.10153454011959195</v>
      </c>
      <c r="K31" s="205">
        <v>294826</v>
      </c>
      <c r="L31" s="206">
        <v>0.10035157387156723</v>
      </c>
      <c r="M31" s="207">
        <v>2251272</v>
      </c>
      <c r="N31" s="208">
        <v>0.11487135958750283</v>
      </c>
      <c r="O31" s="205">
        <v>1607565</v>
      </c>
      <c r="P31" s="206">
        <v>1.4604026947298232E-2</v>
      </c>
      <c r="Q31" s="207">
        <v>3858837</v>
      </c>
      <c r="R31" s="208">
        <v>7.0787629618920489E-2</v>
      </c>
    </row>
    <row r="32" spans="2:18" hidden="1" outlineLevel="1" x14ac:dyDescent="0.25">
      <c r="B32" s="43" t="s">
        <v>54</v>
      </c>
      <c r="C32" s="205">
        <v>16682</v>
      </c>
      <c r="D32" s="206">
        <v>9.4403988716132092E-2</v>
      </c>
      <c r="E32" s="207">
        <v>27934</v>
      </c>
      <c r="F32" s="208">
        <v>0.23051847936214265</v>
      </c>
      <c r="G32" s="205">
        <v>366153</v>
      </c>
      <c r="H32" s="206">
        <v>0.10648655999274736</v>
      </c>
      <c r="I32" s="207">
        <v>1405672</v>
      </c>
      <c r="J32" s="208">
        <v>0.12335762515054194</v>
      </c>
      <c r="K32" s="205">
        <v>256534</v>
      </c>
      <c r="L32" s="206">
        <v>0.10443610187879937</v>
      </c>
      <c r="M32" s="207">
        <v>2072975</v>
      </c>
      <c r="N32" s="208">
        <v>0.11904625662906598</v>
      </c>
      <c r="O32" s="205">
        <v>1481747</v>
      </c>
      <c r="P32" s="206">
        <v>5.7632240878684238E-2</v>
      </c>
      <c r="Q32" s="207">
        <v>3554722</v>
      </c>
      <c r="R32" s="208">
        <v>9.2600105979740999E-2</v>
      </c>
    </row>
    <row r="33" spans="2:18" hidden="1" outlineLevel="1" x14ac:dyDescent="0.25">
      <c r="B33" s="43" t="s">
        <v>55</v>
      </c>
      <c r="C33" s="205">
        <v>15491</v>
      </c>
      <c r="D33" s="206">
        <v>-6.1589786360428667E-3</v>
      </c>
      <c r="E33" s="207">
        <v>23991</v>
      </c>
      <c r="F33" s="208">
        <v>5.2837143985605906E-2</v>
      </c>
      <c r="G33" s="205">
        <v>305902</v>
      </c>
      <c r="H33" s="206">
        <v>0.12401158176313243</v>
      </c>
      <c r="I33" s="207">
        <v>1193882</v>
      </c>
      <c r="J33" s="208">
        <v>0.11426862127828752</v>
      </c>
      <c r="K33" s="205">
        <v>208878</v>
      </c>
      <c r="L33" s="206">
        <v>0.14650331801939775</v>
      </c>
      <c r="M33" s="207">
        <v>1748144</v>
      </c>
      <c r="N33" s="208">
        <v>0.11762336637765136</v>
      </c>
      <c r="O33" s="205">
        <v>1137385</v>
      </c>
      <c r="P33" s="206">
        <v>3.6710083765529422E-2</v>
      </c>
      <c r="Q33" s="207">
        <v>2885529</v>
      </c>
      <c r="R33" s="208">
        <v>8.4266846831139386E-2</v>
      </c>
    </row>
    <row r="34" spans="2:18" hidden="1" outlineLevel="1" x14ac:dyDescent="0.25">
      <c r="B34" s="43" t="s">
        <v>56</v>
      </c>
      <c r="C34" s="205">
        <v>16282</v>
      </c>
      <c r="D34" s="206">
        <v>8.0209646387580547E-2</v>
      </c>
      <c r="E34" s="207">
        <v>25971</v>
      </c>
      <c r="F34" s="208">
        <v>0.18551148034874698</v>
      </c>
      <c r="G34" s="205">
        <v>299950</v>
      </c>
      <c r="H34" s="206">
        <v>1.5382219724717761E-2</v>
      </c>
      <c r="I34" s="207">
        <v>1089517</v>
      </c>
      <c r="J34" s="208">
        <v>0.10475152350919181</v>
      </c>
      <c r="K34" s="205">
        <v>201929</v>
      </c>
      <c r="L34" s="206">
        <v>0.16617481447258231</v>
      </c>
      <c r="M34" s="207">
        <v>1633649</v>
      </c>
      <c r="N34" s="208">
        <v>9.5121773003671528E-2</v>
      </c>
      <c r="O34" s="205">
        <v>987559</v>
      </c>
      <c r="P34" s="206">
        <v>2.1417984777385657E-2</v>
      </c>
      <c r="Q34" s="207">
        <v>2621208</v>
      </c>
      <c r="R34" s="208">
        <v>6.6137585505909424E-2</v>
      </c>
    </row>
    <row r="35" spans="2:18" collapsed="1" x14ac:dyDescent="0.25">
      <c r="B35" s="30" t="s">
        <v>64</v>
      </c>
      <c r="C35" s="31">
        <v>108114</v>
      </c>
      <c r="D35" s="32">
        <v>-3.4256670448150506E-2</v>
      </c>
      <c r="E35" s="31">
        <v>240272</v>
      </c>
      <c r="F35" s="32">
        <v>0.12484258327286346</v>
      </c>
      <c r="G35" s="31">
        <v>2655008</v>
      </c>
      <c r="H35" s="32">
        <v>8.1723891928978887E-2</v>
      </c>
      <c r="I35" s="31">
        <v>8553623</v>
      </c>
      <c r="J35" s="32">
        <v>0.14085163780245269</v>
      </c>
      <c r="K35" s="31">
        <v>1704563</v>
      </c>
      <c r="L35" s="32">
        <v>0.17125451186018847</v>
      </c>
      <c r="M35" s="31">
        <v>13261580</v>
      </c>
      <c r="N35" s="32">
        <v>0.13029148414903924</v>
      </c>
      <c r="O35" s="31">
        <v>10098156</v>
      </c>
      <c r="P35" s="32">
        <v>8.3206989741551052E-2</v>
      </c>
      <c r="Q35" s="31">
        <v>23359736</v>
      </c>
      <c r="R35" s="32">
        <v>0.1094443610926954</v>
      </c>
    </row>
    <row r="36" spans="2:18" hidden="1" outlineLevel="1" x14ac:dyDescent="0.25">
      <c r="B36" s="43" t="s">
        <v>58</v>
      </c>
      <c r="C36" s="205">
        <v>16257</v>
      </c>
      <c r="D36" s="206">
        <v>0.12217850486643189</v>
      </c>
      <c r="E36" s="207">
        <v>34208</v>
      </c>
      <c r="F36" s="208">
        <v>0.32934364434772467</v>
      </c>
      <c r="G36" s="205">
        <v>376923</v>
      </c>
      <c r="H36" s="206">
        <v>0.24346142172840168</v>
      </c>
      <c r="I36" s="207">
        <v>1283596</v>
      </c>
      <c r="J36" s="208">
        <v>0.24988412537050664</v>
      </c>
      <c r="K36" s="205">
        <v>277034</v>
      </c>
      <c r="L36" s="206">
        <v>0.34171194994139809</v>
      </c>
      <c r="M36" s="207">
        <v>1988018</v>
      </c>
      <c r="N36" s="208">
        <v>0.26079754235493025</v>
      </c>
      <c r="O36" s="205">
        <v>1399539</v>
      </c>
      <c r="P36" s="206">
        <v>0.24088887549075588</v>
      </c>
      <c r="Q36" s="207">
        <v>3387557</v>
      </c>
      <c r="R36" s="208">
        <v>0.25249552067072734</v>
      </c>
    </row>
    <row r="37" spans="2:18" hidden="1" outlineLevel="1" x14ac:dyDescent="0.25">
      <c r="B37" s="43" t="s">
        <v>59</v>
      </c>
      <c r="C37" s="205">
        <v>18316</v>
      </c>
      <c r="D37" s="206">
        <v>6.6992892927880687E-2</v>
      </c>
      <c r="E37" s="207">
        <v>40599</v>
      </c>
      <c r="F37" s="208">
        <v>0.23442488369971715</v>
      </c>
      <c r="G37" s="205">
        <v>433451</v>
      </c>
      <c r="H37" s="206">
        <v>0.15596181027815548</v>
      </c>
      <c r="I37" s="207">
        <v>1341078</v>
      </c>
      <c r="J37" s="208">
        <v>0.21454984119393905</v>
      </c>
      <c r="K37" s="205">
        <v>249256</v>
      </c>
      <c r="L37" s="206">
        <v>0.15431567052895789</v>
      </c>
      <c r="M37" s="207">
        <v>2082700</v>
      </c>
      <c r="N37" s="208">
        <v>0.19343134288674357</v>
      </c>
      <c r="O37" s="205">
        <v>1574365</v>
      </c>
      <c r="P37" s="206">
        <v>9.8593721324733652E-2</v>
      </c>
      <c r="Q37" s="207">
        <v>3657065</v>
      </c>
      <c r="R37" s="208">
        <v>0.1506685054381256</v>
      </c>
    </row>
    <row r="38" spans="2:18" hidden="1" outlineLevel="1" x14ac:dyDescent="0.25">
      <c r="B38" s="43" t="s">
        <v>60</v>
      </c>
      <c r="C38" s="205">
        <v>15141</v>
      </c>
      <c r="D38" s="206">
        <v>-0.12282023057760272</v>
      </c>
      <c r="E38" s="207">
        <v>39093</v>
      </c>
      <c r="F38" s="208">
        <v>0.12062491041995127</v>
      </c>
      <c r="G38" s="205">
        <v>440925</v>
      </c>
      <c r="H38" s="206">
        <v>0.1906272783733427</v>
      </c>
      <c r="I38" s="207">
        <v>1287219</v>
      </c>
      <c r="J38" s="208">
        <v>0.21088368181471839</v>
      </c>
      <c r="K38" s="205">
        <v>243530</v>
      </c>
      <c r="L38" s="206">
        <v>0.2621600750465154</v>
      </c>
      <c r="M38" s="207">
        <v>2025908</v>
      </c>
      <c r="N38" s="208">
        <v>0.20700116296804705</v>
      </c>
      <c r="O38" s="205">
        <v>1551674</v>
      </c>
      <c r="P38" s="206">
        <v>0.13163076581990452</v>
      </c>
      <c r="Q38" s="207">
        <v>3577582</v>
      </c>
      <c r="R38" s="208">
        <v>0.17311309370786399</v>
      </c>
    </row>
    <row r="39" spans="2:18" hidden="1" outlineLevel="1" x14ac:dyDescent="0.25">
      <c r="B39" s="43" t="s">
        <v>61</v>
      </c>
      <c r="C39" s="205">
        <v>17322</v>
      </c>
      <c r="D39" s="206">
        <v>7.243684992570576E-2</v>
      </c>
      <c r="E39" s="207">
        <v>32009</v>
      </c>
      <c r="F39" s="208">
        <v>4.5190648046447013E-3</v>
      </c>
      <c r="G39" s="205">
        <v>412906</v>
      </c>
      <c r="H39" s="206">
        <v>2.2226733477253457E-2</v>
      </c>
      <c r="I39" s="207">
        <v>1254675</v>
      </c>
      <c r="J39" s="208">
        <v>9.6184290536998507E-2</v>
      </c>
      <c r="K39" s="205">
        <v>243221</v>
      </c>
      <c r="L39" s="206">
        <v>0.2675880902870067</v>
      </c>
      <c r="M39" s="207">
        <v>1960133</v>
      </c>
      <c r="N39" s="208">
        <v>9.602237970572669E-2</v>
      </c>
      <c r="O39" s="205">
        <v>1455799</v>
      </c>
      <c r="P39" s="206">
        <v>1.1511703124793771E-2</v>
      </c>
      <c r="Q39" s="207">
        <v>3415932</v>
      </c>
      <c r="R39" s="208">
        <v>5.8338344739510717E-2</v>
      </c>
    </row>
    <row r="40" spans="2:18" collapsed="1" x14ac:dyDescent="0.25">
      <c r="B40" s="145">
        <v>2011</v>
      </c>
      <c r="C40" s="212">
        <v>200947</v>
      </c>
      <c r="D40" s="213">
        <v>9.8749501058030376E-2</v>
      </c>
      <c r="E40" s="212">
        <v>386122</v>
      </c>
      <c r="F40" s="213">
        <v>0.15833588326703496</v>
      </c>
      <c r="G40" s="212">
        <v>4564956</v>
      </c>
      <c r="H40" s="213">
        <v>0.14568885551481947</v>
      </c>
      <c r="I40" s="212">
        <v>15400857</v>
      </c>
      <c r="J40" s="213">
        <v>0.1425445291223959</v>
      </c>
      <c r="K40" s="212">
        <v>2992249</v>
      </c>
      <c r="L40" s="213">
        <v>0.16687588351710492</v>
      </c>
      <c r="M40" s="212">
        <v>23545131</v>
      </c>
      <c r="N40" s="213">
        <v>0.14605770754201064</v>
      </c>
      <c r="O40" s="212">
        <v>16685356</v>
      </c>
      <c r="P40" s="213">
        <v>6.3782149714723069E-2</v>
      </c>
      <c r="Q40" s="212">
        <v>40230487</v>
      </c>
      <c r="R40" s="213">
        <v>0.11043781800147245</v>
      </c>
    </row>
    <row r="41" spans="2:18" ht="15" hidden="1" customHeight="1" outlineLevel="1" x14ac:dyDescent="0.25">
      <c r="B41" s="43" t="s">
        <v>49</v>
      </c>
      <c r="C41" s="205">
        <v>15199</v>
      </c>
      <c r="D41" s="206">
        <v>-8.4783525019570094E-2</v>
      </c>
      <c r="E41" s="207">
        <v>32410</v>
      </c>
      <c r="F41" s="208">
        <v>3.0639720219121092E-3</v>
      </c>
      <c r="G41" s="205">
        <v>332142</v>
      </c>
      <c r="H41" s="206">
        <v>-5.4408076229953917E-2</v>
      </c>
      <c r="I41" s="207">
        <v>1082545</v>
      </c>
      <c r="J41" s="208">
        <v>2.6976337361696023E-2</v>
      </c>
      <c r="K41" s="205">
        <v>203698</v>
      </c>
      <c r="L41" s="206">
        <v>4.0145836312016181E-2</v>
      </c>
      <c r="M41" s="207">
        <v>1665994</v>
      </c>
      <c r="N41" s="208">
        <v>9.6223538223978444E-3</v>
      </c>
      <c r="O41" s="205">
        <v>1373604</v>
      </c>
      <c r="P41" s="206">
        <v>2.6599316768372017E-3</v>
      </c>
      <c r="Q41" s="207">
        <v>3039598</v>
      </c>
      <c r="R41" s="208">
        <v>6.4640757384912817E-3</v>
      </c>
    </row>
    <row r="42" spans="2:18" ht="15" hidden="1" customHeight="1" outlineLevel="1" x14ac:dyDescent="0.25">
      <c r="B42" s="43" t="s">
        <v>50</v>
      </c>
      <c r="C42" s="205">
        <v>16009</v>
      </c>
      <c r="D42" s="206">
        <v>5.8236382866208247E-2</v>
      </c>
      <c r="E42" s="207">
        <v>34064</v>
      </c>
      <c r="F42" s="208">
        <v>0.14682018651314688</v>
      </c>
      <c r="G42" s="205">
        <v>351954</v>
      </c>
      <c r="H42" s="206">
        <v>2.5970353743677954E-2</v>
      </c>
      <c r="I42" s="207">
        <v>1133669</v>
      </c>
      <c r="J42" s="208">
        <v>8.9447246804940761E-2</v>
      </c>
      <c r="K42" s="205">
        <v>229484</v>
      </c>
      <c r="L42" s="206">
        <v>-4.6355744496943574E-2</v>
      </c>
      <c r="M42" s="207">
        <v>1765180</v>
      </c>
      <c r="N42" s="208">
        <v>5.7560154957204679E-2</v>
      </c>
      <c r="O42" s="205">
        <v>1455663</v>
      </c>
      <c r="P42" s="206">
        <v>9.56647994905786E-2</v>
      </c>
      <c r="Q42" s="207">
        <v>3220843</v>
      </c>
      <c r="R42" s="208">
        <v>7.4448105062862036E-2</v>
      </c>
    </row>
    <row r="43" spans="2:18" ht="15" hidden="1" customHeight="1" outlineLevel="1" x14ac:dyDescent="0.25">
      <c r="B43" s="43" t="s">
        <v>51</v>
      </c>
      <c r="C43" s="205">
        <v>9870</v>
      </c>
      <c r="D43" s="206">
        <v>-0.34842883548983361</v>
      </c>
      <c r="E43" s="207">
        <v>27889</v>
      </c>
      <c r="F43" s="208">
        <v>6.3694267515923553E-2</v>
      </c>
      <c r="G43" s="205">
        <v>306707</v>
      </c>
      <c r="H43" s="206">
        <v>-3.4635916730837435E-3</v>
      </c>
      <c r="I43" s="207">
        <v>1170841</v>
      </c>
      <c r="J43" s="208">
        <v>0.10030795890999267</v>
      </c>
      <c r="K43" s="205">
        <v>258340</v>
      </c>
      <c r="L43" s="206">
        <v>0.22077308382950567</v>
      </c>
      <c r="M43" s="207">
        <v>1773647</v>
      </c>
      <c r="N43" s="208">
        <v>9.156710442665017E-2</v>
      </c>
      <c r="O43" s="205">
        <v>1287512</v>
      </c>
      <c r="P43" s="206">
        <v>2.7874909388182711E-2</v>
      </c>
      <c r="Q43" s="207">
        <v>3061159</v>
      </c>
      <c r="R43" s="208">
        <v>6.3841048647435006E-2</v>
      </c>
    </row>
    <row r="44" spans="2:18" ht="15" hidden="1" customHeight="1" outlineLevel="1" x14ac:dyDescent="0.25">
      <c r="B44" s="43" t="s">
        <v>52</v>
      </c>
      <c r="C44" s="205">
        <v>18396</v>
      </c>
      <c r="D44" s="206">
        <v>0.34414730381411651</v>
      </c>
      <c r="E44" s="207">
        <v>21411</v>
      </c>
      <c r="F44" s="208">
        <v>-6.3549685094471675E-2</v>
      </c>
      <c r="G44" s="205">
        <v>278298</v>
      </c>
      <c r="H44" s="206">
        <v>1.1646927959170217E-2</v>
      </c>
      <c r="I44" s="207">
        <v>1095046</v>
      </c>
      <c r="J44" s="208">
        <v>5.7691508977443684E-2</v>
      </c>
      <c r="K44" s="205">
        <v>210011</v>
      </c>
      <c r="L44" s="206">
        <v>-3.1721002715649815E-2</v>
      </c>
      <c r="M44" s="207">
        <v>1623162</v>
      </c>
      <c r="N44" s="208">
        <v>3.7925583750892056E-2</v>
      </c>
      <c r="O44" s="205">
        <v>1147427</v>
      </c>
      <c r="P44" s="206">
        <v>-5.3321058480657602E-3</v>
      </c>
      <c r="Q44" s="207">
        <v>2770589</v>
      </c>
      <c r="R44" s="208">
        <v>1.9562233433795928E-2</v>
      </c>
    </row>
    <row r="45" spans="2:18" ht="15" hidden="1" customHeight="1" outlineLevel="1" x14ac:dyDescent="0.25">
      <c r="B45" s="43" t="s">
        <v>53</v>
      </c>
      <c r="C45" s="205">
        <v>12444</v>
      </c>
      <c r="D45" s="206">
        <v>-0.13894270689177968</v>
      </c>
      <c r="E45" s="207">
        <v>24801</v>
      </c>
      <c r="F45" s="208">
        <v>1.4646320009818803E-2</v>
      </c>
      <c r="G45" s="205">
        <v>364538</v>
      </c>
      <c r="H45" s="206">
        <v>-8.2842514435233272E-2</v>
      </c>
      <c r="I45" s="207">
        <v>1349590</v>
      </c>
      <c r="J45" s="208">
        <v>4.4432836109659979E-2</v>
      </c>
      <c r="K45" s="205">
        <v>267938</v>
      </c>
      <c r="L45" s="206">
        <v>0.19164057496619935</v>
      </c>
      <c r="M45" s="207">
        <v>2019311</v>
      </c>
      <c r="N45" s="208">
        <v>3.3750677670482343E-2</v>
      </c>
      <c r="O45" s="205">
        <v>1584426</v>
      </c>
      <c r="P45" s="206">
        <v>-1.9842239503718218E-2</v>
      </c>
      <c r="Q45" s="207">
        <v>3603737</v>
      </c>
      <c r="R45" s="208">
        <v>9.482941182402671E-3</v>
      </c>
    </row>
    <row r="46" spans="2:18" ht="15" hidden="1" customHeight="1" outlineLevel="1" x14ac:dyDescent="0.25">
      <c r="B46" s="43" t="s">
        <v>54</v>
      </c>
      <c r="C46" s="205">
        <v>15243</v>
      </c>
      <c r="D46" s="206">
        <v>6.0677753809755819E-2</v>
      </c>
      <c r="E46" s="207">
        <v>22701</v>
      </c>
      <c r="F46" s="208">
        <v>-0.14734825721153844</v>
      </c>
      <c r="G46" s="205">
        <v>330915</v>
      </c>
      <c r="H46" s="206">
        <v>-6.602974796082528E-2</v>
      </c>
      <c r="I46" s="207">
        <v>1251313</v>
      </c>
      <c r="J46" s="208">
        <v>6.5828924012033774E-2</v>
      </c>
      <c r="K46" s="205">
        <v>232276</v>
      </c>
      <c r="L46" s="206">
        <v>3.4660014699659181E-2</v>
      </c>
      <c r="M46" s="207">
        <v>1852448</v>
      </c>
      <c r="N46" s="208">
        <v>3.2678718360957593E-2</v>
      </c>
      <c r="O46" s="205">
        <v>1401004</v>
      </c>
      <c r="P46" s="206">
        <v>1.1332522440906434E-2</v>
      </c>
      <c r="Q46" s="207">
        <v>3253452</v>
      </c>
      <c r="R46" s="208">
        <v>2.3377128292525029E-2</v>
      </c>
    </row>
    <row r="47" spans="2:18" ht="15" hidden="1" customHeight="1" outlineLevel="1" x14ac:dyDescent="0.25">
      <c r="B47" s="43" t="s">
        <v>55</v>
      </c>
      <c r="C47" s="205">
        <v>15587</v>
      </c>
      <c r="D47" s="206">
        <v>-4.3624984660694532E-2</v>
      </c>
      <c r="E47" s="207">
        <v>22787</v>
      </c>
      <c r="F47" s="208">
        <v>0.10002413709872071</v>
      </c>
      <c r="G47" s="205">
        <v>272152</v>
      </c>
      <c r="H47" s="206">
        <v>-0.12828233002991651</v>
      </c>
      <c r="I47" s="207">
        <v>1071449</v>
      </c>
      <c r="J47" s="208">
        <v>0.12225458742742701</v>
      </c>
      <c r="K47" s="205">
        <v>182187</v>
      </c>
      <c r="L47" s="206">
        <v>-8.5169141016152583E-3</v>
      </c>
      <c r="M47" s="207">
        <v>1564162</v>
      </c>
      <c r="N47" s="208">
        <v>5.1398941719275948E-2</v>
      </c>
      <c r="O47" s="205">
        <v>1097110</v>
      </c>
      <c r="P47" s="206">
        <v>1.498549373121949E-2</v>
      </c>
      <c r="Q47" s="207">
        <v>2661272</v>
      </c>
      <c r="R47" s="208">
        <v>3.607557089287261E-2</v>
      </c>
    </row>
    <row r="48" spans="2:18" ht="15" hidden="1" customHeight="1" outlineLevel="1" x14ac:dyDescent="0.25">
      <c r="B48" s="43" t="s">
        <v>56</v>
      </c>
      <c r="C48" s="205">
        <v>15073</v>
      </c>
      <c r="D48" s="206">
        <v>-9.9474250209105053E-2</v>
      </c>
      <c r="E48" s="207">
        <v>21907</v>
      </c>
      <c r="F48" s="208">
        <v>-9.5238095238095233E-2</v>
      </c>
      <c r="G48" s="205">
        <v>295406</v>
      </c>
      <c r="H48" s="206">
        <v>3.6650500768523608E-2</v>
      </c>
      <c r="I48" s="207">
        <v>986210</v>
      </c>
      <c r="J48" s="208">
        <v>9.5339799571064754E-2</v>
      </c>
      <c r="K48" s="205">
        <v>173155</v>
      </c>
      <c r="L48" s="206">
        <v>-0.1056874877335785</v>
      </c>
      <c r="M48" s="207">
        <v>1491751</v>
      </c>
      <c r="N48" s="208">
        <v>5.0602859356292607E-2</v>
      </c>
      <c r="O48" s="205">
        <v>966851</v>
      </c>
      <c r="P48" s="206">
        <v>-3.6240739707019909E-2</v>
      </c>
      <c r="Q48" s="207">
        <v>2458602</v>
      </c>
      <c r="R48" s="208">
        <v>1.4648129592242709E-2</v>
      </c>
    </row>
    <row r="49" spans="2:18" collapsed="1" x14ac:dyDescent="0.25">
      <c r="B49" s="30" t="s">
        <v>65</v>
      </c>
      <c r="C49" s="31">
        <v>111949</v>
      </c>
      <c r="D49" s="32">
        <v>-0.24256940074830347</v>
      </c>
      <c r="E49" s="31">
        <v>213605</v>
      </c>
      <c r="F49" s="32">
        <v>-0.21534522532582978</v>
      </c>
      <c r="G49" s="31">
        <v>2454423</v>
      </c>
      <c r="H49" s="32">
        <v>-0.1406813075778216</v>
      </c>
      <c r="I49" s="31">
        <v>7497577</v>
      </c>
      <c r="J49" s="32">
        <v>-1.3295208776561762E-2</v>
      </c>
      <c r="K49" s="31">
        <v>1455331</v>
      </c>
      <c r="L49" s="32">
        <v>2.4829022753775964E-2</v>
      </c>
      <c r="M49" s="31">
        <v>11732885</v>
      </c>
      <c r="N49" s="32">
        <v>-4.571480021140395E-2</v>
      </c>
      <c r="O49" s="31">
        <v>9322462</v>
      </c>
      <c r="P49" s="32">
        <v>-0.11447397592499253</v>
      </c>
      <c r="Q49" s="31">
        <v>21055347</v>
      </c>
      <c r="R49" s="32">
        <v>-7.743207768599325E-2</v>
      </c>
    </row>
    <row r="50" spans="2:18" ht="15" hidden="1" customHeight="1" outlineLevel="1" x14ac:dyDescent="0.25">
      <c r="B50" s="43" t="s">
        <v>58</v>
      </c>
      <c r="C50" s="205">
        <v>14487</v>
      </c>
      <c r="D50" s="206">
        <v>-0.12226598000605882</v>
      </c>
      <c r="E50" s="207">
        <v>25733</v>
      </c>
      <c r="F50" s="208">
        <v>-7.5117708370772363E-2</v>
      </c>
      <c r="G50" s="205">
        <v>303124</v>
      </c>
      <c r="H50" s="206">
        <v>-0.12371393303056499</v>
      </c>
      <c r="I50" s="207">
        <v>1026972</v>
      </c>
      <c r="J50" s="208">
        <v>-2.2620248586710301E-2</v>
      </c>
      <c r="K50" s="205">
        <v>206478</v>
      </c>
      <c r="L50" s="206">
        <v>-5.3135884305404169E-3</v>
      </c>
      <c r="M50" s="207">
        <v>1576794</v>
      </c>
      <c r="N50" s="208">
        <v>-4.3537178933474419E-2</v>
      </c>
      <c r="O50" s="205">
        <v>1127852</v>
      </c>
      <c r="P50" s="206">
        <v>-0.11184014174623491</v>
      </c>
      <c r="Q50" s="207">
        <v>2704646</v>
      </c>
      <c r="R50" s="208">
        <v>-7.3257212835748375E-2</v>
      </c>
    </row>
    <row r="51" spans="2:18" ht="15" hidden="1" customHeight="1" outlineLevel="1" x14ac:dyDescent="0.25">
      <c r="B51" s="43" t="s">
        <v>59</v>
      </c>
      <c r="C51" s="205">
        <v>17166</v>
      </c>
      <c r="D51" s="206">
        <v>-0.16891793754538853</v>
      </c>
      <c r="E51" s="207">
        <v>32889</v>
      </c>
      <c r="F51" s="208">
        <v>-0.22076906674248342</v>
      </c>
      <c r="G51" s="205">
        <v>374970</v>
      </c>
      <c r="H51" s="206">
        <v>-8.0324732659668441E-2</v>
      </c>
      <c r="I51" s="207">
        <v>1104177</v>
      </c>
      <c r="J51" s="208">
        <v>3.5121944817345208E-2</v>
      </c>
      <c r="K51" s="205">
        <v>215934</v>
      </c>
      <c r="L51" s="206">
        <v>0.13283983778650987</v>
      </c>
      <c r="M51" s="207">
        <v>1745136</v>
      </c>
      <c r="N51" s="208">
        <v>9.9710227460159118E-3</v>
      </c>
      <c r="O51" s="205">
        <v>1433073</v>
      </c>
      <c r="P51" s="206">
        <v>-7.9926731742644308E-2</v>
      </c>
      <c r="Q51" s="207">
        <v>3178209</v>
      </c>
      <c r="R51" s="208">
        <v>-3.2647373846854788E-2</v>
      </c>
    </row>
    <row r="52" spans="2:18" ht="15" hidden="1" customHeight="1" outlineLevel="1" x14ac:dyDescent="0.25">
      <c r="B52" s="43" t="s">
        <v>60</v>
      </c>
      <c r="C52" s="205">
        <v>17261</v>
      </c>
      <c r="D52" s="206">
        <v>-9.5667208047362062E-2</v>
      </c>
      <c r="E52" s="207">
        <v>34885</v>
      </c>
      <c r="F52" s="208">
        <v>-3.4645930763483435E-2</v>
      </c>
      <c r="G52" s="205">
        <v>370330</v>
      </c>
      <c r="H52" s="206">
        <v>-6.6289817508862314E-2</v>
      </c>
      <c r="I52" s="207">
        <v>1063041</v>
      </c>
      <c r="J52" s="208">
        <v>5.0822041303720367E-2</v>
      </c>
      <c r="K52" s="205">
        <v>192947</v>
      </c>
      <c r="L52" s="206">
        <v>9.6016995269789795E-3</v>
      </c>
      <c r="M52" s="207">
        <v>1678464</v>
      </c>
      <c r="N52" s="208">
        <v>1.4431404593052255E-2</v>
      </c>
      <c r="O52" s="205">
        <v>1371184</v>
      </c>
      <c r="P52" s="206">
        <v>-8.1158777374745084E-2</v>
      </c>
      <c r="Q52" s="207">
        <v>3049648</v>
      </c>
      <c r="R52" s="208">
        <v>-3.0898829095330149E-2</v>
      </c>
    </row>
    <row r="53" spans="2:18" ht="15" hidden="1" customHeight="1" outlineLevel="1" x14ac:dyDescent="0.25">
      <c r="B53" s="43" t="s">
        <v>61</v>
      </c>
      <c r="C53" s="205">
        <v>16152</v>
      </c>
      <c r="D53" s="206">
        <v>-0.13119251250605135</v>
      </c>
      <c r="E53" s="207">
        <v>31865</v>
      </c>
      <c r="F53" s="208">
        <v>-0.1272732252410167</v>
      </c>
      <c r="G53" s="205">
        <v>403928</v>
      </c>
      <c r="H53" s="206">
        <v>-5.524525901185362E-2</v>
      </c>
      <c r="I53" s="207">
        <v>1144584</v>
      </c>
      <c r="J53" s="208">
        <v>3.3679832950834765E-3</v>
      </c>
      <c r="K53" s="205">
        <v>191877</v>
      </c>
      <c r="L53" s="206">
        <v>-8.2735773290500192E-2</v>
      </c>
      <c r="M53" s="207">
        <v>1788406</v>
      </c>
      <c r="N53" s="208">
        <v>-2.4103216399638305E-2</v>
      </c>
      <c r="O53" s="205">
        <v>1439231</v>
      </c>
      <c r="P53" s="206">
        <v>-9.366156117085922E-2</v>
      </c>
      <c r="Q53" s="207">
        <v>3227637</v>
      </c>
      <c r="R53" s="208">
        <v>-5.6395205550938021E-2</v>
      </c>
    </row>
    <row r="54" spans="2:18" collapsed="1" x14ac:dyDescent="0.25">
      <c r="B54" s="145">
        <v>2010</v>
      </c>
      <c r="C54" s="212">
        <v>182887</v>
      </c>
      <c r="D54" s="213">
        <v>-7.2891425790556963E-2</v>
      </c>
      <c r="E54" s="212">
        <v>333342</v>
      </c>
      <c r="F54" s="213">
        <v>-4.6970732279119742E-2</v>
      </c>
      <c r="G54" s="212">
        <v>3984464</v>
      </c>
      <c r="H54" s="213">
        <v>-5.2201127853977902E-2</v>
      </c>
      <c r="I54" s="212">
        <v>13479437</v>
      </c>
      <c r="J54" s="213">
        <v>5.4296504180640026E-2</v>
      </c>
      <c r="K54" s="212">
        <v>2564325</v>
      </c>
      <c r="L54" s="213">
        <v>2.9771234231618537E-2</v>
      </c>
      <c r="M54" s="212">
        <v>20544455</v>
      </c>
      <c r="N54" s="213">
        <v>2.5869525508901203E-2</v>
      </c>
      <c r="O54" s="212">
        <v>15684937</v>
      </c>
      <c r="P54" s="213">
        <v>-2.5678884336033936E-2</v>
      </c>
      <c r="Q54" s="212">
        <v>36229392</v>
      </c>
      <c r="R54" s="213">
        <v>2.8979059372828964E-3</v>
      </c>
    </row>
    <row r="55" spans="2:18" ht="15" hidden="1" customHeight="1" outlineLevel="1" x14ac:dyDescent="0.25">
      <c r="B55" s="43" t="s">
        <v>49</v>
      </c>
      <c r="C55" s="205">
        <v>16607</v>
      </c>
      <c r="D55" s="206">
        <v>-0.3415146708961142</v>
      </c>
      <c r="E55" s="207">
        <v>32311</v>
      </c>
      <c r="F55" s="208">
        <v>-0.2572354658513597</v>
      </c>
      <c r="G55" s="205">
        <v>351253</v>
      </c>
      <c r="H55" s="206">
        <v>-0.17579135086937137</v>
      </c>
      <c r="I55" s="207">
        <v>1054109</v>
      </c>
      <c r="J55" s="208">
        <v>-5.0441219921737113E-2</v>
      </c>
      <c r="K55" s="205">
        <v>195836</v>
      </c>
      <c r="L55" s="206">
        <v>7.0130381088731264E-2</v>
      </c>
      <c r="M55" s="207">
        <v>1650116</v>
      </c>
      <c r="N55" s="208">
        <v>-7.711478263106708E-2</v>
      </c>
      <c r="O55" s="205">
        <v>1369960</v>
      </c>
      <c r="P55" s="206">
        <v>-0.12739845041822406</v>
      </c>
      <c r="Q55" s="207">
        <v>3020076</v>
      </c>
      <c r="R55" s="208">
        <v>-0.10062421660235699</v>
      </c>
    </row>
    <row r="56" spans="2:18" ht="15" hidden="1" customHeight="1" outlineLevel="1" x14ac:dyDescent="0.25">
      <c r="B56" s="43" t="s">
        <v>50</v>
      </c>
      <c r="C56" s="205">
        <v>15128</v>
      </c>
      <c r="D56" s="206">
        <v>-0.35985104942450918</v>
      </c>
      <c r="E56" s="207">
        <v>29703</v>
      </c>
      <c r="F56" s="208">
        <v>-0.30637741400649188</v>
      </c>
      <c r="G56" s="205">
        <v>343045</v>
      </c>
      <c r="H56" s="206">
        <v>-0.20868395799885586</v>
      </c>
      <c r="I56" s="207">
        <v>1040591</v>
      </c>
      <c r="J56" s="208">
        <v>-6.0214185596208281E-2</v>
      </c>
      <c r="K56" s="205">
        <v>240639</v>
      </c>
      <c r="L56" s="206">
        <v>0.17567825054597153</v>
      </c>
      <c r="M56" s="207">
        <v>1669106</v>
      </c>
      <c r="N56" s="208">
        <v>-7.8815085942363639E-2</v>
      </c>
      <c r="O56" s="205">
        <v>1328566</v>
      </c>
      <c r="P56" s="206">
        <v>-0.16447644802213701</v>
      </c>
      <c r="Q56" s="207">
        <v>2997672</v>
      </c>
      <c r="R56" s="208">
        <v>-0.11885319628502189</v>
      </c>
    </row>
    <row r="57" spans="2:18" ht="15" hidden="1" customHeight="1" outlineLevel="1" x14ac:dyDescent="0.25">
      <c r="B57" s="43" t="s">
        <v>51</v>
      </c>
      <c r="C57" s="205">
        <v>15148</v>
      </c>
      <c r="D57" s="206">
        <v>-0.37173904027207494</v>
      </c>
      <c r="E57" s="207">
        <v>26219</v>
      </c>
      <c r="F57" s="208">
        <v>-0.39342972816657029</v>
      </c>
      <c r="G57" s="205">
        <v>307773</v>
      </c>
      <c r="H57" s="206">
        <v>-0.265023211829436</v>
      </c>
      <c r="I57" s="207">
        <v>1064103</v>
      </c>
      <c r="J57" s="208">
        <v>-4.2566572972039141E-2</v>
      </c>
      <c r="K57" s="205">
        <v>211620</v>
      </c>
      <c r="L57" s="206">
        <v>-9.525051411079144E-2</v>
      </c>
      <c r="M57" s="207">
        <v>1624863</v>
      </c>
      <c r="N57" s="208">
        <v>-0.1127749878644686</v>
      </c>
      <c r="O57" s="205">
        <v>1252596</v>
      </c>
      <c r="P57" s="206">
        <v>-0.14195644966393306</v>
      </c>
      <c r="Q57" s="207">
        <v>2877459</v>
      </c>
      <c r="R57" s="208">
        <v>-0.12571846305344481</v>
      </c>
    </row>
    <row r="58" spans="2:18" ht="15" hidden="1" customHeight="1" outlineLevel="1" x14ac:dyDescent="0.25">
      <c r="B58" s="43" t="s">
        <v>52</v>
      </c>
      <c r="C58" s="205">
        <v>13686</v>
      </c>
      <c r="D58" s="206">
        <v>-0.41357442797154853</v>
      </c>
      <c r="E58" s="207">
        <v>22864</v>
      </c>
      <c r="F58" s="208">
        <v>-0.34571469451995995</v>
      </c>
      <c r="G58" s="205">
        <v>275094</v>
      </c>
      <c r="H58" s="206">
        <v>-0.23451039318807909</v>
      </c>
      <c r="I58" s="207">
        <v>1035317</v>
      </c>
      <c r="J58" s="208">
        <v>-7.2489410803488918E-2</v>
      </c>
      <c r="K58" s="205">
        <v>216891</v>
      </c>
      <c r="L58" s="206">
        <v>-0.11566187443426923</v>
      </c>
      <c r="M58" s="207">
        <v>1563852</v>
      </c>
      <c r="N58" s="208">
        <v>-0.12100826071878423</v>
      </c>
      <c r="O58" s="205">
        <v>1153578</v>
      </c>
      <c r="P58" s="206">
        <v>-0.11818502873444603</v>
      </c>
      <c r="Q58" s="207">
        <v>2717430</v>
      </c>
      <c r="R58" s="208">
        <v>-0.11981197986997827</v>
      </c>
    </row>
    <row r="59" spans="2:18" ht="15" hidden="1" customHeight="1" outlineLevel="1" x14ac:dyDescent="0.25">
      <c r="B59" s="43" t="s">
        <v>53</v>
      </c>
      <c r="C59" s="205">
        <v>14452</v>
      </c>
      <c r="D59" s="206">
        <v>-0.38598801886391643</v>
      </c>
      <c r="E59" s="207">
        <v>24443</v>
      </c>
      <c r="F59" s="208">
        <v>-0.28577272594454017</v>
      </c>
      <c r="G59" s="205">
        <v>397465</v>
      </c>
      <c r="H59" s="206">
        <v>-0.2129795554675511</v>
      </c>
      <c r="I59" s="207">
        <v>1292175</v>
      </c>
      <c r="J59" s="208">
        <v>-8.7046649695947109E-2</v>
      </c>
      <c r="K59" s="205">
        <v>224848</v>
      </c>
      <c r="L59" s="206">
        <v>-0.13942673867198419</v>
      </c>
      <c r="M59" s="207">
        <v>1953383</v>
      </c>
      <c r="N59" s="208">
        <v>-0.1277363413458984</v>
      </c>
      <c r="O59" s="205">
        <v>1616501</v>
      </c>
      <c r="P59" s="206">
        <v>-0.15681948228278786</v>
      </c>
      <c r="Q59" s="207">
        <v>3569884</v>
      </c>
      <c r="R59" s="208">
        <v>-0.14115038584531348</v>
      </c>
    </row>
    <row r="60" spans="2:18" ht="15" hidden="1" customHeight="1" outlineLevel="1" x14ac:dyDescent="0.25">
      <c r="B60" s="43" t="s">
        <v>54</v>
      </c>
      <c r="C60" s="205">
        <v>14371</v>
      </c>
      <c r="D60" s="206">
        <v>-0.38664105847204444</v>
      </c>
      <c r="E60" s="207">
        <v>26624</v>
      </c>
      <c r="F60" s="208">
        <v>-0.25422969187675071</v>
      </c>
      <c r="G60" s="205">
        <v>354310</v>
      </c>
      <c r="H60" s="206">
        <v>-0.17723444324982063</v>
      </c>
      <c r="I60" s="207">
        <v>1174028</v>
      </c>
      <c r="J60" s="208">
        <v>-0.13198342970749133</v>
      </c>
      <c r="K60" s="205">
        <v>224495</v>
      </c>
      <c r="L60" s="206">
        <v>-0.16413792589889753</v>
      </c>
      <c r="M60" s="207">
        <v>1793828</v>
      </c>
      <c r="N60" s="208">
        <v>-0.15020017689279797</v>
      </c>
      <c r="O60" s="205">
        <v>1385305</v>
      </c>
      <c r="P60" s="206">
        <v>-0.18088954140504754</v>
      </c>
      <c r="Q60" s="207">
        <v>3179133</v>
      </c>
      <c r="R60" s="208">
        <v>-0.16385121540279957</v>
      </c>
    </row>
    <row r="61" spans="2:18" ht="15" hidden="1" customHeight="1" outlineLevel="1" x14ac:dyDescent="0.25">
      <c r="B61" s="43" t="s">
        <v>55</v>
      </c>
      <c r="C61" s="205">
        <v>16298</v>
      </c>
      <c r="D61" s="206">
        <v>-0.28104459835016982</v>
      </c>
      <c r="E61" s="207">
        <v>20715</v>
      </c>
      <c r="F61" s="208">
        <v>-0.30742226680040119</v>
      </c>
      <c r="G61" s="205">
        <v>312202</v>
      </c>
      <c r="H61" s="206">
        <v>-0.22009357817874786</v>
      </c>
      <c r="I61" s="207">
        <v>954729</v>
      </c>
      <c r="J61" s="208">
        <v>-0.11684538279662993</v>
      </c>
      <c r="K61" s="205">
        <v>183752</v>
      </c>
      <c r="L61" s="206">
        <v>-0.12758694362017808</v>
      </c>
      <c r="M61" s="207">
        <v>1487696</v>
      </c>
      <c r="N61" s="208">
        <v>-0.14723468162368059</v>
      </c>
      <c r="O61" s="205">
        <v>1080912</v>
      </c>
      <c r="P61" s="206">
        <v>-0.19503367580078701</v>
      </c>
      <c r="Q61" s="207">
        <v>2568608</v>
      </c>
      <c r="R61" s="208">
        <v>-0.16802419155012427</v>
      </c>
    </row>
    <row r="62" spans="2:18" ht="15" hidden="1" customHeight="1" outlineLevel="1" x14ac:dyDescent="0.25">
      <c r="B62" s="43" t="s">
        <v>56</v>
      </c>
      <c r="C62" s="205">
        <v>16738</v>
      </c>
      <c r="D62" s="206">
        <v>-0.27656999611012667</v>
      </c>
      <c r="E62" s="207">
        <v>24213</v>
      </c>
      <c r="F62" s="208">
        <v>-0.31215022300502826</v>
      </c>
      <c r="G62" s="205">
        <v>284962</v>
      </c>
      <c r="H62" s="206">
        <v>-0.29387247370872938</v>
      </c>
      <c r="I62" s="207">
        <v>900369</v>
      </c>
      <c r="J62" s="208">
        <v>-0.13707338579054806</v>
      </c>
      <c r="K62" s="205">
        <v>193618</v>
      </c>
      <c r="L62" s="206">
        <v>-0.11392509335871714</v>
      </c>
      <c r="M62" s="207">
        <v>1419900</v>
      </c>
      <c r="N62" s="208">
        <v>-0.17629464275355089</v>
      </c>
      <c r="O62" s="205">
        <v>1003208</v>
      </c>
      <c r="P62" s="206">
        <v>-0.19423050510388895</v>
      </c>
      <c r="Q62" s="207">
        <v>2423108</v>
      </c>
      <c r="R62" s="208">
        <v>-0.18381636922596034</v>
      </c>
    </row>
    <row r="63" spans="2:18" collapsed="1" x14ac:dyDescent="0.25">
      <c r="B63" s="30" t="s">
        <v>67</v>
      </c>
      <c r="C63" s="31">
        <v>147801</v>
      </c>
      <c r="D63" s="32">
        <v>-0.20639071300855349</v>
      </c>
      <c r="E63" s="31">
        <v>272228</v>
      </c>
      <c r="F63" s="32">
        <v>-0.11539611360239166</v>
      </c>
      <c r="G63" s="31">
        <v>2856243</v>
      </c>
      <c r="H63" s="32">
        <v>-0.14707825996073187</v>
      </c>
      <c r="I63" s="31">
        <v>7598602</v>
      </c>
      <c r="J63" s="32">
        <v>-7.8690879568321215E-2</v>
      </c>
      <c r="K63" s="31">
        <v>1420072</v>
      </c>
      <c r="L63" s="32">
        <v>-9.7448960784238925E-2</v>
      </c>
      <c r="M63" s="31">
        <v>12294946</v>
      </c>
      <c r="N63" s="32">
        <v>-0.10017882332001293</v>
      </c>
      <c r="O63" s="31">
        <v>10527598</v>
      </c>
      <c r="P63" s="32">
        <v>-0.11996516507218347</v>
      </c>
      <c r="Q63" s="31">
        <v>22822544</v>
      </c>
      <c r="R63" s="32">
        <v>-0.10941529524625937</v>
      </c>
    </row>
    <row r="64" spans="2:18" ht="15" hidden="1" customHeight="1" outlineLevel="1" x14ac:dyDescent="0.25">
      <c r="B64" s="43" t="s">
        <v>58</v>
      </c>
      <c r="C64" s="205">
        <v>16505</v>
      </c>
      <c r="D64" s="206">
        <v>-0.26539967954424071</v>
      </c>
      <c r="E64" s="207">
        <v>27823</v>
      </c>
      <c r="F64" s="208">
        <v>-0.25019538092543181</v>
      </c>
      <c r="G64" s="205">
        <v>345919</v>
      </c>
      <c r="H64" s="206">
        <v>-0.24448409768967672</v>
      </c>
      <c r="I64" s="207">
        <v>1050740</v>
      </c>
      <c r="J64" s="208">
        <v>-0.10192318047434634</v>
      </c>
      <c r="K64" s="205">
        <v>207581</v>
      </c>
      <c r="L64" s="206">
        <v>-0.12193378368660823</v>
      </c>
      <c r="M64" s="207">
        <v>1648568</v>
      </c>
      <c r="N64" s="208">
        <v>-0.14307976436575187</v>
      </c>
      <c r="O64" s="205">
        <v>1269875</v>
      </c>
      <c r="P64" s="206">
        <v>-0.12624943149018031</v>
      </c>
      <c r="Q64" s="207">
        <v>2918443</v>
      </c>
      <c r="R64" s="208">
        <v>-0.13583689398582843</v>
      </c>
    </row>
    <row r="65" spans="2:18" ht="15" hidden="1" customHeight="1" outlineLevel="1" x14ac:dyDescent="0.25">
      <c r="B65" s="43" t="s">
        <v>59</v>
      </c>
      <c r="C65" s="205">
        <v>20655</v>
      </c>
      <c r="D65" s="206">
        <v>-0.23773849503635092</v>
      </c>
      <c r="E65" s="207">
        <v>42207</v>
      </c>
      <c r="F65" s="208">
        <v>-0.1734813770414757</v>
      </c>
      <c r="G65" s="205">
        <v>407720</v>
      </c>
      <c r="H65" s="206">
        <v>-0.21610246885808826</v>
      </c>
      <c r="I65" s="207">
        <v>1066712</v>
      </c>
      <c r="J65" s="208">
        <v>-0.15782260076487509</v>
      </c>
      <c r="K65" s="205">
        <v>190613</v>
      </c>
      <c r="L65" s="206">
        <v>-0.20900904639389162</v>
      </c>
      <c r="M65" s="207">
        <v>1727907</v>
      </c>
      <c r="N65" s="208">
        <v>-0.17948224822567727</v>
      </c>
      <c r="O65" s="205">
        <v>1557564</v>
      </c>
      <c r="P65" s="206">
        <v>-0.1703522994811919</v>
      </c>
      <c r="Q65" s="207">
        <v>3285471</v>
      </c>
      <c r="R65" s="208">
        <v>-0.17517913745897196</v>
      </c>
    </row>
    <row r="66" spans="2:18" ht="15" hidden="1" customHeight="1" outlineLevel="1" x14ac:dyDescent="0.25">
      <c r="B66" s="43" t="s">
        <v>60</v>
      </c>
      <c r="C66" s="205">
        <v>19087</v>
      </c>
      <c r="D66" s="206">
        <v>-0.3470735128108644</v>
      </c>
      <c r="E66" s="207">
        <v>36137</v>
      </c>
      <c r="F66" s="208">
        <v>-0.28702772023281053</v>
      </c>
      <c r="G66" s="205">
        <v>396622</v>
      </c>
      <c r="H66" s="206">
        <v>-0.19450604797764404</v>
      </c>
      <c r="I66" s="207">
        <v>1011628</v>
      </c>
      <c r="J66" s="208">
        <v>-0.12550202712632152</v>
      </c>
      <c r="K66" s="205">
        <v>191112</v>
      </c>
      <c r="L66" s="206">
        <v>-0.12558165072131555</v>
      </c>
      <c r="M66" s="207">
        <v>1654586</v>
      </c>
      <c r="N66" s="208">
        <v>-0.15048496084835161</v>
      </c>
      <c r="O66" s="205">
        <v>1492297</v>
      </c>
      <c r="P66" s="206">
        <v>-0.17127898072052172</v>
      </c>
      <c r="Q66" s="207">
        <v>3146883</v>
      </c>
      <c r="R66" s="208">
        <v>-0.16047434562851515</v>
      </c>
    </row>
    <row r="67" spans="2:18" ht="15" hidden="1" customHeight="1" outlineLevel="1" x14ac:dyDescent="0.25">
      <c r="B67" s="43" t="s">
        <v>61</v>
      </c>
      <c r="C67" s="205">
        <v>18591</v>
      </c>
      <c r="D67" s="206">
        <v>-0.33556111508220154</v>
      </c>
      <c r="E67" s="207">
        <v>36512</v>
      </c>
      <c r="F67" s="208">
        <v>-0.20670925129274753</v>
      </c>
      <c r="G67" s="205">
        <v>427548</v>
      </c>
      <c r="H67" s="206">
        <v>-0.13689612222197545</v>
      </c>
      <c r="I67" s="207">
        <v>1140742</v>
      </c>
      <c r="J67" s="208">
        <v>-5.9400617753231799E-2</v>
      </c>
      <c r="K67" s="205">
        <v>209184</v>
      </c>
      <c r="L67" s="206">
        <v>-5.2342596200019909E-2</v>
      </c>
      <c r="M67" s="207">
        <v>1832577</v>
      </c>
      <c r="N67" s="208">
        <v>-8.5032255938552681E-2</v>
      </c>
      <c r="O67" s="205">
        <v>1587962</v>
      </c>
      <c r="P67" s="206">
        <v>-0.11628429836692333</v>
      </c>
      <c r="Q67" s="207">
        <v>3420539</v>
      </c>
      <c r="R67" s="208">
        <v>-9.9811253323199511E-2</v>
      </c>
    </row>
    <row r="68" spans="2:18" collapsed="1" x14ac:dyDescent="0.25">
      <c r="B68" s="145">
        <v>2009</v>
      </c>
      <c r="C68" s="212">
        <v>197266</v>
      </c>
      <c r="D68" s="213">
        <v>-0.3332274245230723</v>
      </c>
      <c r="E68" s="212">
        <v>349771</v>
      </c>
      <c r="F68" s="213">
        <v>-0.27794728454290973</v>
      </c>
      <c r="G68" s="212">
        <v>4203913</v>
      </c>
      <c r="H68" s="213">
        <v>-0.21320108948825012</v>
      </c>
      <c r="I68" s="212">
        <v>12785243</v>
      </c>
      <c r="J68" s="213">
        <v>-9.6037779458480022E-2</v>
      </c>
      <c r="K68" s="212">
        <v>2490189</v>
      </c>
      <c r="L68" s="213">
        <v>-9.2005993034865452E-2</v>
      </c>
      <c r="M68" s="212">
        <v>20026382</v>
      </c>
      <c r="N68" s="213">
        <v>-0.12964341224210163</v>
      </c>
      <c r="O68" s="212">
        <v>16098324</v>
      </c>
      <c r="P68" s="213">
        <v>-0.1550624012015529</v>
      </c>
      <c r="Q68" s="212">
        <v>36124706</v>
      </c>
      <c r="R68" s="213">
        <v>-0.1411573422777006</v>
      </c>
    </row>
    <row r="69" spans="2:18" ht="15" hidden="1" customHeight="1" outlineLevel="1" x14ac:dyDescent="0.25">
      <c r="B69" s="43" t="s">
        <v>49</v>
      </c>
      <c r="C69" s="205">
        <v>25220</v>
      </c>
      <c r="D69" s="206">
        <v>-4.751114132487344E-2</v>
      </c>
      <c r="E69" s="207">
        <v>43501</v>
      </c>
      <c r="F69" s="208">
        <v>1.2640253270636448E-2</v>
      </c>
      <c r="G69" s="205">
        <v>426170</v>
      </c>
      <c r="H69" s="206">
        <v>-6.9493753247830803E-2</v>
      </c>
      <c r="I69" s="207">
        <v>1110104</v>
      </c>
      <c r="J69" s="208">
        <v>-1.8687391933128517E-2</v>
      </c>
      <c r="K69" s="205">
        <v>183002</v>
      </c>
      <c r="L69" s="206">
        <v>-0.12992502222708235</v>
      </c>
      <c r="M69" s="207">
        <v>1787997</v>
      </c>
      <c r="N69" s="208">
        <v>-4.3343871906311726E-2</v>
      </c>
      <c r="O69" s="205">
        <v>1569972</v>
      </c>
      <c r="P69" s="206">
        <v>-0.10478583187121915</v>
      </c>
      <c r="Q69" s="207">
        <v>3357969</v>
      </c>
      <c r="R69" s="208">
        <v>-7.3087376260990933E-2</v>
      </c>
    </row>
    <row r="70" spans="2:18" ht="15" hidden="1" customHeight="1" outlineLevel="1" x14ac:dyDescent="0.25">
      <c r="B70" s="43" t="s">
        <v>50</v>
      </c>
      <c r="C70" s="205">
        <v>23632</v>
      </c>
      <c r="D70" s="206">
        <v>-0.11731968774511636</v>
      </c>
      <c r="E70" s="207">
        <v>42823</v>
      </c>
      <c r="F70" s="208">
        <v>-4.6937594587376452E-2</v>
      </c>
      <c r="G70" s="205">
        <v>433512</v>
      </c>
      <c r="H70" s="206">
        <v>-0.11562996615618748</v>
      </c>
      <c r="I70" s="207">
        <v>1107264</v>
      </c>
      <c r="J70" s="208">
        <v>-3.9768558747469873E-2</v>
      </c>
      <c r="K70" s="205">
        <v>204681</v>
      </c>
      <c r="L70" s="206">
        <v>-7.9630379063806878E-2</v>
      </c>
      <c r="M70" s="207">
        <v>1811912</v>
      </c>
      <c r="N70" s="208">
        <v>-6.4776170247908271E-2</v>
      </c>
      <c r="O70" s="205">
        <v>1590100</v>
      </c>
      <c r="P70" s="206">
        <v>-7.1143047241964852E-2</v>
      </c>
      <c r="Q70" s="207">
        <v>3402012</v>
      </c>
      <c r="R70" s="208">
        <v>-6.7762877199155191E-2</v>
      </c>
    </row>
    <row r="71" spans="2:18" ht="15" hidden="1" customHeight="1" outlineLevel="1" x14ac:dyDescent="0.25">
      <c r="B71" s="43" t="s">
        <v>51</v>
      </c>
      <c r="C71" s="205">
        <v>24111</v>
      </c>
      <c r="D71" s="206">
        <v>-8.0083937428462426E-2</v>
      </c>
      <c r="E71" s="207">
        <v>43225</v>
      </c>
      <c r="F71" s="208">
        <v>0.23620088085568836</v>
      </c>
      <c r="G71" s="205">
        <v>418752</v>
      </c>
      <c r="H71" s="206">
        <v>-3.7019661952397365E-2</v>
      </c>
      <c r="I71" s="207">
        <v>1111412</v>
      </c>
      <c r="J71" s="208">
        <v>-3.9447562993980445E-2</v>
      </c>
      <c r="K71" s="205">
        <v>233899</v>
      </c>
      <c r="L71" s="206">
        <v>4.4215272662336158E-2</v>
      </c>
      <c r="M71" s="207">
        <v>1831399</v>
      </c>
      <c r="N71" s="208">
        <v>-2.433412392465728E-2</v>
      </c>
      <c r="O71" s="205">
        <v>1459828</v>
      </c>
      <c r="P71" s="206">
        <v>-6.9402096896855281E-2</v>
      </c>
      <c r="Q71" s="207">
        <v>3291227</v>
      </c>
      <c r="R71" s="208">
        <v>-4.4851448513034131E-2</v>
      </c>
    </row>
    <row r="72" spans="2:18" ht="15" hidden="1" customHeight="1" outlineLevel="1" x14ac:dyDescent="0.25">
      <c r="B72" s="43" t="s">
        <v>52</v>
      </c>
      <c r="C72" s="205">
        <v>23338</v>
      </c>
      <c r="D72" s="206">
        <v>3.0147870227322793E-2</v>
      </c>
      <c r="E72" s="207">
        <v>34945</v>
      </c>
      <c r="F72" s="208">
        <v>7.2853985017806711E-2</v>
      </c>
      <c r="G72" s="205">
        <v>359370</v>
      </c>
      <c r="H72" s="206">
        <v>-0.14304927281875435</v>
      </c>
      <c r="I72" s="207">
        <v>1116232</v>
      </c>
      <c r="J72" s="208">
        <v>-3.8852925120161474E-2</v>
      </c>
      <c r="K72" s="205">
        <v>245258</v>
      </c>
      <c r="L72" s="206">
        <v>0.2121502671338833</v>
      </c>
      <c r="M72" s="207">
        <v>1779143</v>
      </c>
      <c r="N72" s="208">
        <v>-3.2166060209772973E-2</v>
      </c>
      <c r="O72" s="205">
        <v>1308186</v>
      </c>
      <c r="P72" s="206">
        <v>-5.2931296604647793E-2</v>
      </c>
      <c r="Q72" s="207">
        <v>3087329</v>
      </c>
      <c r="R72" s="208">
        <v>-4.1075012121172594E-2</v>
      </c>
    </row>
    <row r="73" spans="2:18" ht="15" hidden="1" customHeight="1" outlineLevel="1" x14ac:dyDescent="0.25">
      <c r="B73" s="43" t="s">
        <v>53</v>
      </c>
      <c r="C73" s="205">
        <v>23537</v>
      </c>
      <c r="D73" s="206">
        <v>-6.5621278285033724E-2</v>
      </c>
      <c r="E73" s="207">
        <v>34223</v>
      </c>
      <c r="F73" s="208">
        <v>-2.6095617529880433E-2</v>
      </c>
      <c r="G73" s="205">
        <v>505025</v>
      </c>
      <c r="H73" s="206">
        <v>-0.10640507749119277</v>
      </c>
      <c r="I73" s="207">
        <v>1415379</v>
      </c>
      <c r="J73" s="208">
        <v>1.2729788750332816E-2</v>
      </c>
      <c r="K73" s="205">
        <v>261277</v>
      </c>
      <c r="L73" s="206">
        <v>1.5519814679498145E-2</v>
      </c>
      <c r="M73" s="207">
        <v>2239441</v>
      </c>
      <c r="N73" s="208">
        <v>-1.7945388519283956E-2</v>
      </c>
      <c r="O73" s="205">
        <v>1917147</v>
      </c>
      <c r="P73" s="206">
        <v>-1.6848196488104317E-2</v>
      </c>
      <c r="Q73" s="207">
        <v>4156588</v>
      </c>
      <c r="R73" s="208">
        <v>-1.7439634036220064E-2</v>
      </c>
    </row>
    <row r="74" spans="2:18" ht="15" hidden="1" customHeight="1" outlineLevel="1" x14ac:dyDescent="0.25">
      <c r="B74" s="43" t="s">
        <v>54</v>
      </c>
      <c r="C74" s="205">
        <v>23430</v>
      </c>
      <c r="D74" s="206">
        <v>-3.4491284460378302E-2</v>
      </c>
      <c r="E74" s="207">
        <v>35700</v>
      </c>
      <c r="F74" s="208">
        <v>0.29469790382244132</v>
      </c>
      <c r="G74" s="205">
        <v>430633</v>
      </c>
      <c r="H74" s="206">
        <v>-2.664210478730622E-2</v>
      </c>
      <c r="I74" s="207">
        <v>1352541</v>
      </c>
      <c r="J74" s="208">
        <v>1.6084830181875454E-2</v>
      </c>
      <c r="K74" s="205">
        <v>268579</v>
      </c>
      <c r="L74" s="206">
        <v>0.38962100633811936</v>
      </c>
      <c r="M74" s="207">
        <v>2110883</v>
      </c>
      <c r="N74" s="208">
        <v>4.5682148507975029E-2</v>
      </c>
      <c r="O74" s="205">
        <v>1691231</v>
      </c>
      <c r="P74" s="206">
        <v>1.6319586749147019E-2</v>
      </c>
      <c r="Q74" s="207">
        <v>3802114</v>
      </c>
      <c r="R74" s="208">
        <v>3.2414452282811146E-2</v>
      </c>
    </row>
    <row r="75" spans="2:18" ht="15" hidden="1" customHeight="1" outlineLevel="1" x14ac:dyDescent="0.25">
      <c r="B75" s="43" t="s">
        <v>55</v>
      </c>
      <c r="C75" s="205">
        <v>22669</v>
      </c>
      <c r="D75" s="206">
        <v>3.553971951943713E-2</v>
      </c>
      <c r="E75" s="207">
        <v>29910</v>
      </c>
      <c r="F75" s="208">
        <v>0.33134514377281232</v>
      </c>
      <c r="G75" s="205">
        <v>400307</v>
      </c>
      <c r="H75" s="206">
        <v>9.6479166438408592E-2</v>
      </c>
      <c r="I75" s="207">
        <v>1081044</v>
      </c>
      <c r="J75" s="208">
        <v>8.8176969844018238E-3</v>
      </c>
      <c r="K75" s="205">
        <v>210625</v>
      </c>
      <c r="L75" s="206">
        <v>0.1806069370641914</v>
      </c>
      <c r="M75" s="207">
        <v>1744555</v>
      </c>
      <c r="N75" s="208">
        <v>5.1291399508267776E-2</v>
      </c>
      <c r="O75" s="205">
        <v>1342804</v>
      </c>
      <c r="P75" s="206">
        <v>5.5669331513616749E-2</v>
      </c>
      <c r="Q75" s="207">
        <v>3087359</v>
      </c>
      <c r="R75" s="208">
        <v>5.3191050247438643E-2</v>
      </c>
    </row>
    <row r="76" spans="2:18" ht="15" hidden="1" customHeight="1" outlineLevel="1" x14ac:dyDescent="0.25">
      <c r="B76" s="43" t="s">
        <v>56</v>
      </c>
      <c r="C76" s="205">
        <v>23137</v>
      </c>
      <c r="D76" s="206">
        <v>3.5768645357686424E-2</v>
      </c>
      <c r="E76" s="207">
        <v>35201</v>
      </c>
      <c r="F76" s="208">
        <v>0.29835497196813221</v>
      </c>
      <c r="G76" s="205">
        <v>403556</v>
      </c>
      <c r="H76" s="206">
        <v>0.2319800224076296</v>
      </c>
      <c r="I76" s="207">
        <v>1043390</v>
      </c>
      <c r="J76" s="208">
        <v>7.5540042964288512E-2</v>
      </c>
      <c r="K76" s="205">
        <v>218512</v>
      </c>
      <c r="L76" s="206">
        <v>0.26568699570790599</v>
      </c>
      <c r="M76" s="207">
        <v>1723796</v>
      </c>
      <c r="N76" s="208">
        <v>0.13424943807212686</v>
      </c>
      <c r="O76" s="205">
        <v>1245031</v>
      </c>
      <c r="P76" s="206">
        <v>4.6445033166018446E-2</v>
      </c>
      <c r="Q76" s="207">
        <v>2968827</v>
      </c>
      <c r="R76" s="208">
        <v>9.5694103058083568E-2</v>
      </c>
    </row>
    <row r="77" spans="2:18" collapsed="1" x14ac:dyDescent="0.25">
      <c r="B77" s="30" t="s">
        <v>68</v>
      </c>
      <c r="C77" s="31">
        <v>186239</v>
      </c>
      <c r="D77" s="32">
        <v>2.0408053662435144E-4</v>
      </c>
      <c r="E77" s="31">
        <v>307740</v>
      </c>
      <c r="F77" s="32">
        <v>-3.6692940005384034E-2</v>
      </c>
      <c r="G77" s="31">
        <v>3348775</v>
      </c>
      <c r="H77" s="32">
        <v>4.4003218576711856E-2</v>
      </c>
      <c r="I77" s="31">
        <v>8247614</v>
      </c>
      <c r="J77" s="32">
        <v>1.6059117500022868E-2</v>
      </c>
      <c r="K77" s="31">
        <v>1573398</v>
      </c>
      <c r="L77" s="32">
        <v>1.7442822925666013E-2</v>
      </c>
      <c r="M77" s="31">
        <v>13663766</v>
      </c>
      <c r="N77" s="32">
        <v>2.1439228333702376E-2</v>
      </c>
      <c r="O77" s="31">
        <v>11962706</v>
      </c>
      <c r="P77" s="32">
        <v>2.7534275764220517E-3</v>
      </c>
      <c r="Q77" s="31">
        <v>25626472</v>
      </c>
      <c r="R77" s="32">
        <v>1.263058133866779E-2</v>
      </c>
    </row>
    <row r="78" spans="2:18" ht="15" hidden="1" customHeight="1" outlineLevel="1" x14ac:dyDescent="0.25">
      <c r="B78" s="43" t="s">
        <v>58</v>
      </c>
      <c r="C78" s="205">
        <v>22468</v>
      </c>
      <c r="D78" s="206">
        <v>-0.11585077915945219</v>
      </c>
      <c r="E78" s="207">
        <v>37107</v>
      </c>
      <c r="F78" s="208">
        <v>-6.3332996768982186E-2</v>
      </c>
      <c r="G78" s="205">
        <v>457858</v>
      </c>
      <c r="H78" s="206">
        <v>8.9912327684503524E-2</v>
      </c>
      <c r="I78" s="207">
        <v>1169989</v>
      </c>
      <c r="J78" s="208">
        <v>2.0447518414017818E-2</v>
      </c>
      <c r="K78" s="205">
        <v>236407</v>
      </c>
      <c r="L78" s="206">
        <v>0.22958936883988246</v>
      </c>
      <c r="M78" s="207">
        <v>1923829</v>
      </c>
      <c r="N78" s="208">
        <v>5.4774182052441889E-2</v>
      </c>
      <c r="O78" s="205">
        <v>1453361</v>
      </c>
      <c r="P78" s="206">
        <v>-1.6239190118536362E-2</v>
      </c>
      <c r="Q78" s="207">
        <v>3377190</v>
      </c>
      <c r="R78" s="208">
        <v>2.2995041009888029E-2</v>
      </c>
    </row>
    <row r="79" spans="2:18" ht="15" hidden="1" customHeight="1" outlineLevel="1" x14ac:dyDescent="0.25">
      <c r="B79" s="43" t="s">
        <v>59</v>
      </c>
      <c r="C79" s="205">
        <v>27097</v>
      </c>
      <c r="D79" s="206">
        <v>-8.1893338754489342E-2</v>
      </c>
      <c r="E79" s="207">
        <v>51066</v>
      </c>
      <c r="F79" s="208">
        <v>-5.9194163488642038E-2</v>
      </c>
      <c r="G79" s="205">
        <v>520119</v>
      </c>
      <c r="H79" s="206">
        <v>5.0775173439248755E-2</v>
      </c>
      <c r="I79" s="207">
        <v>1266612</v>
      </c>
      <c r="J79" s="208">
        <v>3.6552321827378664E-2</v>
      </c>
      <c r="K79" s="205">
        <v>240980</v>
      </c>
      <c r="L79" s="206">
        <v>6.2334685240698295E-2</v>
      </c>
      <c r="M79" s="207">
        <v>2105874</v>
      </c>
      <c r="N79" s="208">
        <v>3.8621677420118461E-2</v>
      </c>
      <c r="O79" s="205">
        <v>1877380</v>
      </c>
      <c r="P79" s="206">
        <v>2.2325420310153277E-2</v>
      </c>
      <c r="Q79" s="207">
        <v>3983254</v>
      </c>
      <c r="R79" s="208">
        <v>3.0876709520935686E-2</v>
      </c>
    </row>
    <row r="80" spans="2:18" ht="15" hidden="1" customHeight="1" outlineLevel="1" x14ac:dyDescent="0.25">
      <c r="B80" s="43" t="s">
        <v>60</v>
      </c>
      <c r="C80" s="205">
        <v>29233</v>
      </c>
      <c r="D80" s="206">
        <v>8.1102071005917153E-2</v>
      </c>
      <c r="E80" s="207">
        <v>50685</v>
      </c>
      <c r="F80" s="208">
        <v>0.10343100970958341</v>
      </c>
      <c r="G80" s="205">
        <v>492396</v>
      </c>
      <c r="H80" s="206">
        <v>7.4157617113363328E-2</v>
      </c>
      <c r="I80" s="207">
        <v>1156810</v>
      </c>
      <c r="J80" s="208">
        <v>7.5491046484277291E-2</v>
      </c>
      <c r="K80" s="205">
        <v>218559</v>
      </c>
      <c r="L80" s="206">
        <v>-8.5554219873438253E-3</v>
      </c>
      <c r="M80" s="207">
        <v>1947683</v>
      </c>
      <c r="N80" s="208">
        <v>6.5803269287174615E-2</v>
      </c>
      <c r="O80" s="205">
        <v>1800723</v>
      </c>
      <c r="P80" s="206">
        <v>5.2222453358514276E-2</v>
      </c>
      <c r="Q80" s="207">
        <v>3748406</v>
      </c>
      <c r="R80" s="208">
        <v>5.9235601833850238E-2</v>
      </c>
    </row>
    <row r="81" spans="2:18" ht="15" hidden="1" customHeight="1" outlineLevel="1" x14ac:dyDescent="0.25">
      <c r="B81" s="43" t="s">
        <v>61</v>
      </c>
      <c r="C81" s="205">
        <v>27980</v>
      </c>
      <c r="D81" s="206">
        <v>3.583592477417441E-2</v>
      </c>
      <c r="E81" s="207">
        <v>46026</v>
      </c>
      <c r="F81" s="208">
        <v>0.11063922202649557</v>
      </c>
      <c r="G81" s="205">
        <v>495361</v>
      </c>
      <c r="H81" s="206">
        <v>1.7072309391720664E-2</v>
      </c>
      <c r="I81" s="207">
        <v>1212782</v>
      </c>
      <c r="J81" s="208">
        <v>1.4113172963716059E-2</v>
      </c>
      <c r="K81" s="205">
        <v>220738</v>
      </c>
      <c r="L81" s="206">
        <v>-5.2500416848803022E-3</v>
      </c>
      <c r="M81" s="207">
        <v>2002887</v>
      </c>
      <c r="N81" s="208">
        <v>1.4990579261402015E-2</v>
      </c>
      <c r="O81" s="205">
        <v>1796915</v>
      </c>
      <c r="P81" s="206">
        <v>1.5024427828462361E-2</v>
      </c>
      <c r="Q81" s="207">
        <v>3799802</v>
      </c>
      <c r="R81" s="208">
        <v>1.5006585866151667E-2</v>
      </c>
    </row>
    <row r="82" spans="2:18" collapsed="1" x14ac:dyDescent="0.25">
      <c r="B82" s="145">
        <v>2008</v>
      </c>
      <c r="C82" s="212">
        <v>295852</v>
      </c>
      <c r="D82" s="213">
        <v>-2.9293260712645153E-2</v>
      </c>
      <c r="E82" s="212">
        <v>484412</v>
      </c>
      <c r="F82" s="213">
        <v>7.8892625670950345E-2</v>
      </c>
      <c r="G82" s="212">
        <v>5343059</v>
      </c>
      <c r="H82" s="213">
        <v>-3.7466766284683928E-3</v>
      </c>
      <c r="I82" s="212">
        <v>14143559</v>
      </c>
      <c r="J82" s="213">
        <v>9.3023700577234969E-3</v>
      </c>
      <c r="K82" s="212">
        <v>2742517</v>
      </c>
      <c r="L82" s="213">
        <v>8.7391648090920926E-2</v>
      </c>
      <c r="M82" s="212">
        <v>23009399</v>
      </c>
      <c r="N82" s="213">
        <v>1.5767408703919239E-2</v>
      </c>
      <c r="O82" s="212">
        <v>19052678</v>
      </c>
      <c r="P82" s="213">
        <v>-1.214256123466384E-2</v>
      </c>
      <c r="Q82" s="212">
        <v>42062077</v>
      </c>
      <c r="R82" s="213">
        <v>2.9322277811290043E-3</v>
      </c>
    </row>
    <row r="83" spans="2:18" ht="15" hidden="1" customHeight="1" outlineLevel="1" x14ac:dyDescent="0.25">
      <c r="B83" s="43" t="s">
        <v>49</v>
      </c>
      <c r="C83" s="205">
        <v>26478</v>
      </c>
      <c r="D83" s="206">
        <v>2.2040375188173034E-2</v>
      </c>
      <c r="E83" s="207">
        <v>42958</v>
      </c>
      <c r="F83" s="208">
        <v>-9.8070503264817699E-2</v>
      </c>
      <c r="G83" s="205">
        <v>457998</v>
      </c>
      <c r="H83" s="206">
        <v>3.4425281644969274E-2</v>
      </c>
      <c r="I83" s="207">
        <v>1131244</v>
      </c>
      <c r="J83" s="208">
        <v>1.0624906754002961E-2</v>
      </c>
      <c r="K83" s="205">
        <v>210329</v>
      </c>
      <c r="L83" s="206">
        <v>-8.3980802397087273E-2</v>
      </c>
      <c r="M83" s="207">
        <v>1869007</v>
      </c>
      <c r="N83" s="208">
        <v>2.0115212129172555E-3</v>
      </c>
      <c r="O83" s="205">
        <v>1753739</v>
      </c>
      <c r="P83" s="206">
        <v>1.9982772870003718E-2</v>
      </c>
      <c r="Q83" s="207">
        <v>3622746</v>
      </c>
      <c r="R83" s="208">
        <v>1.0631483921937912E-2</v>
      </c>
    </row>
    <row r="84" spans="2:18" ht="15" hidden="1" customHeight="1" outlineLevel="1" x14ac:dyDescent="0.25">
      <c r="B84" s="43" t="s">
        <v>50</v>
      </c>
      <c r="C84" s="205">
        <v>26773</v>
      </c>
      <c r="D84" s="206">
        <v>2.039027364890611E-2</v>
      </c>
      <c r="E84" s="207">
        <v>44932</v>
      </c>
      <c r="F84" s="208">
        <v>-4.1552901023890754E-2</v>
      </c>
      <c r="G84" s="205">
        <v>490193</v>
      </c>
      <c r="H84" s="206">
        <v>8.0469929576688637E-2</v>
      </c>
      <c r="I84" s="207">
        <v>1153122</v>
      </c>
      <c r="J84" s="208">
        <v>2.8991650254811319E-2</v>
      </c>
      <c r="K84" s="205">
        <v>222390</v>
      </c>
      <c r="L84" s="206">
        <v>-4.718448348992943E-2</v>
      </c>
      <c r="M84" s="207">
        <v>1937410</v>
      </c>
      <c r="N84" s="208">
        <v>3.0077534547082507E-2</v>
      </c>
      <c r="O84" s="205">
        <v>1711889</v>
      </c>
      <c r="P84" s="206">
        <v>3.9804070372329026E-3</v>
      </c>
      <c r="Q84" s="207">
        <v>3649299</v>
      </c>
      <c r="R84" s="208">
        <v>1.7668444628620383E-2</v>
      </c>
    </row>
    <row r="85" spans="2:18" ht="15" hidden="1" customHeight="1" outlineLevel="1" x14ac:dyDescent="0.25">
      <c r="B85" s="43" t="s">
        <v>51</v>
      </c>
      <c r="C85" s="205">
        <v>26210</v>
      </c>
      <c r="D85" s="206">
        <v>4.5139165802695613E-2</v>
      </c>
      <c r="E85" s="207">
        <v>34966</v>
      </c>
      <c r="F85" s="208">
        <v>-0.199551312867706</v>
      </c>
      <c r="G85" s="205">
        <v>434850</v>
      </c>
      <c r="H85" s="206">
        <v>-3.5096867531902665E-2</v>
      </c>
      <c r="I85" s="207">
        <v>1157055</v>
      </c>
      <c r="J85" s="208">
        <v>-6.482998415055119E-2</v>
      </c>
      <c r="K85" s="205">
        <v>223995</v>
      </c>
      <c r="L85" s="206">
        <v>9.1865054335094065E-3</v>
      </c>
      <c r="M85" s="207">
        <v>1877076</v>
      </c>
      <c r="N85" s="208">
        <v>-5.1335480587531568E-2</v>
      </c>
      <c r="O85" s="205">
        <v>1568699</v>
      </c>
      <c r="P85" s="206">
        <v>-8.2617142268996191E-2</v>
      </c>
      <c r="Q85" s="207">
        <v>3445775</v>
      </c>
      <c r="R85" s="208">
        <v>-6.5837034579028564E-2</v>
      </c>
    </row>
    <row r="86" spans="2:18" ht="15" hidden="1" customHeight="1" outlineLevel="1" x14ac:dyDescent="0.25">
      <c r="B86" s="43" t="s">
        <v>52</v>
      </c>
      <c r="C86" s="205">
        <v>22655</v>
      </c>
      <c r="D86" s="206">
        <v>-4.2071881606765338E-2</v>
      </c>
      <c r="E86" s="207">
        <v>32572</v>
      </c>
      <c r="F86" s="208">
        <v>-7.6809704665268375E-2</v>
      </c>
      <c r="G86" s="205">
        <v>419359</v>
      </c>
      <c r="H86" s="206">
        <v>-7.1962846202056063E-4</v>
      </c>
      <c r="I86" s="207">
        <v>1161354</v>
      </c>
      <c r="J86" s="208">
        <v>-4.5319917631536755E-2</v>
      </c>
      <c r="K86" s="205">
        <v>202333</v>
      </c>
      <c r="L86" s="206">
        <v>-0.14166387388801449</v>
      </c>
      <c r="M86" s="207">
        <v>1838273</v>
      </c>
      <c r="N86" s="208">
        <v>-4.7924052403013229E-2</v>
      </c>
      <c r="O86" s="205">
        <v>1381300</v>
      </c>
      <c r="P86" s="206">
        <v>-0.11251119560733835</v>
      </c>
      <c r="Q86" s="207">
        <v>3219573</v>
      </c>
      <c r="R86" s="208">
        <v>-7.6750556819058402E-2</v>
      </c>
    </row>
    <row r="87" spans="2:18" ht="15" hidden="1" customHeight="1" outlineLevel="1" x14ac:dyDescent="0.25">
      <c r="B87" s="43" t="s">
        <v>53</v>
      </c>
      <c r="C87" s="205">
        <v>25190</v>
      </c>
      <c r="D87" s="206">
        <v>-0.1055322775371067</v>
      </c>
      <c r="E87" s="207">
        <v>35140</v>
      </c>
      <c r="F87" s="208">
        <v>-8.9708053778203789E-2</v>
      </c>
      <c r="G87" s="205">
        <v>565161</v>
      </c>
      <c r="H87" s="206">
        <v>-5.9137583155203122E-2</v>
      </c>
      <c r="I87" s="207">
        <v>1397588</v>
      </c>
      <c r="J87" s="208">
        <v>-1.6465339183735272E-2</v>
      </c>
      <c r="K87" s="205">
        <v>257284</v>
      </c>
      <c r="L87" s="206">
        <v>-6.280302340406152E-2</v>
      </c>
      <c r="M87" s="207">
        <v>2280363</v>
      </c>
      <c r="N87" s="208">
        <v>-3.4954478685411017E-2</v>
      </c>
      <c r="O87" s="205">
        <v>1950001</v>
      </c>
      <c r="P87" s="206">
        <v>-0.10745544374088578</v>
      </c>
      <c r="Q87" s="207">
        <v>4230364</v>
      </c>
      <c r="R87" s="208">
        <v>-6.9784562610975764E-2</v>
      </c>
    </row>
    <row r="88" spans="2:18" ht="15" hidden="1" customHeight="1" outlineLevel="1" x14ac:dyDescent="0.25">
      <c r="B88" s="43" t="s">
        <v>54</v>
      </c>
      <c r="C88" s="205">
        <v>24267</v>
      </c>
      <c r="D88" s="206">
        <v>0.11041456941521011</v>
      </c>
      <c r="E88" s="207">
        <v>27574</v>
      </c>
      <c r="F88" s="208">
        <v>-0.26878811986210549</v>
      </c>
      <c r="G88" s="205">
        <v>442420</v>
      </c>
      <c r="H88" s="206">
        <v>-0.16892397050038888</v>
      </c>
      <c r="I88" s="207">
        <v>1331130</v>
      </c>
      <c r="J88" s="208">
        <v>5.165031828376021E-3</v>
      </c>
      <c r="K88" s="205">
        <v>193275</v>
      </c>
      <c r="L88" s="206">
        <v>-0.1942443343839112</v>
      </c>
      <c r="M88" s="207">
        <v>2018666</v>
      </c>
      <c r="N88" s="208">
        <v>-6.3728045683160262E-2</v>
      </c>
      <c r="O88" s="205">
        <v>1664074</v>
      </c>
      <c r="P88" s="206">
        <v>-0.11107205605125214</v>
      </c>
      <c r="Q88" s="207">
        <v>3682740</v>
      </c>
      <c r="R88" s="208">
        <v>-8.5730656550322304E-2</v>
      </c>
    </row>
    <row r="89" spans="2:18" ht="15" hidden="1" customHeight="1" outlineLevel="1" x14ac:dyDescent="0.25">
      <c r="B89" s="43" t="s">
        <v>55</v>
      </c>
      <c r="C89" s="205">
        <v>21891</v>
      </c>
      <c r="D89" s="206">
        <v>0.191541476159373</v>
      </c>
      <c r="E89" s="207">
        <v>22466</v>
      </c>
      <c r="F89" s="208">
        <v>-0.28335832083958024</v>
      </c>
      <c r="G89" s="205">
        <v>365084</v>
      </c>
      <c r="H89" s="206">
        <v>-0.14188943027516687</v>
      </c>
      <c r="I89" s="207">
        <v>1071595</v>
      </c>
      <c r="J89" s="208">
        <v>-4.678564407649588E-2</v>
      </c>
      <c r="K89" s="205">
        <v>178404</v>
      </c>
      <c r="L89" s="206">
        <v>-7.1122125958014037E-2</v>
      </c>
      <c r="M89" s="207">
        <v>1659440</v>
      </c>
      <c r="N89" s="208">
        <v>-7.3677018376969827E-2</v>
      </c>
      <c r="O89" s="205">
        <v>1271993</v>
      </c>
      <c r="P89" s="206">
        <v>-8.7916185346202935E-2</v>
      </c>
      <c r="Q89" s="207">
        <v>2931433</v>
      </c>
      <c r="R89" s="208">
        <v>-7.9909843855735074E-2</v>
      </c>
    </row>
    <row r="90" spans="2:18" ht="15" hidden="1" customHeight="1" outlineLevel="1" x14ac:dyDescent="0.25">
      <c r="B90" s="43" t="s">
        <v>56</v>
      </c>
      <c r="C90" s="205">
        <v>22338</v>
      </c>
      <c r="D90" s="206">
        <v>0.20556964757946994</v>
      </c>
      <c r="E90" s="207">
        <v>27112</v>
      </c>
      <c r="F90" s="208">
        <v>-0.13124839784670594</v>
      </c>
      <c r="G90" s="205">
        <v>327567</v>
      </c>
      <c r="H90" s="206">
        <v>-0.14528266439832382</v>
      </c>
      <c r="I90" s="207">
        <v>970108</v>
      </c>
      <c r="J90" s="208">
        <v>-0.1028085440111276</v>
      </c>
      <c r="K90" s="205">
        <v>172643</v>
      </c>
      <c r="L90" s="206">
        <v>-0.10387480210739408</v>
      </c>
      <c r="M90" s="207">
        <v>1519768</v>
      </c>
      <c r="N90" s="208">
        <v>-0.1096378836611186</v>
      </c>
      <c r="O90" s="205">
        <v>1189772</v>
      </c>
      <c r="P90" s="206">
        <v>-7.2388604877987928E-2</v>
      </c>
      <c r="Q90" s="207">
        <v>2709540</v>
      </c>
      <c r="R90" s="208">
        <v>-9.3656559277397911E-2</v>
      </c>
    </row>
    <row r="91" spans="2:18" collapsed="1" x14ac:dyDescent="0.25">
      <c r="B91" s="30" t="s">
        <v>69</v>
      </c>
      <c r="C91" s="31">
        <v>186201</v>
      </c>
      <c r="D91" s="32">
        <v>0.26729418490689327</v>
      </c>
      <c r="E91" s="31">
        <v>319462</v>
      </c>
      <c r="F91" s="32">
        <v>1.3766009570835624E-2</v>
      </c>
      <c r="G91" s="31">
        <v>3207629</v>
      </c>
      <c r="H91" s="32">
        <v>-4.2134531162000166E-2</v>
      </c>
      <c r="I91" s="31">
        <v>8117258</v>
      </c>
      <c r="J91" s="32">
        <v>8.7230583381787685E-3</v>
      </c>
      <c r="K91" s="31">
        <v>1546424</v>
      </c>
      <c r="L91" s="32">
        <v>0.14116789312269584</v>
      </c>
      <c r="M91" s="31">
        <v>13376974</v>
      </c>
      <c r="N91" s="32">
        <v>1.2412732494182732E-2</v>
      </c>
      <c r="O91" s="31">
        <v>11929858</v>
      </c>
      <c r="P91" s="32">
        <v>-3.0429987881449683E-2</v>
      </c>
      <c r="Q91" s="31">
        <v>25306832</v>
      </c>
      <c r="R91" s="32">
        <v>-8.2457970967239058E-3</v>
      </c>
    </row>
    <row r="92" spans="2:18" ht="15" hidden="1" customHeight="1" outlineLevel="1" x14ac:dyDescent="0.25">
      <c r="B92" s="43" t="s">
        <v>58</v>
      </c>
      <c r="C92" s="205">
        <v>25412</v>
      </c>
      <c r="D92" s="206">
        <v>0.3479021906327906</v>
      </c>
      <c r="E92" s="207">
        <v>39616</v>
      </c>
      <c r="F92" s="208">
        <v>-9.1146848975658945E-2</v>
      </c>
      <c r="G92" s="205">
        <v>420087</v>
      </c>
      <c r="H92" s="206">
        <v>-0.10772044298877237</v>
      </c>
      <c r="I92" s="207">
        <v>1146545</v>
      </c>
      <c r="J92" s="208">
        <v>-1.9659061662863131E-2</v>
      </c>
      <c r="K92" s="205">
        <v>192265</v>
      </c>
      <c r="L92" s="206">
        <v>-0.18614200026244609</v>
      </c>
      <c r="M92" s="207">
        <v>1823925</v>
      </c>
      <c r="N92" s="208">
        <v>-5.9357304205217121E-2</v>
      </c>
      <c r="O92" s="205">
        <v>1477352</v>
      </c>
      <c r="P92" s="206">
        <v>-0.10179409903202918</v>
      </c>
      <c r="Q92" s="207">
        <v>3301277</v>
      </c>
      <c r="R92" s="208">
        <v>-7.8833618272889594E-2</v>
      </c>
    </row>
    <row r="93" spans="2:18" ht="15" hidden="1" customHeight="1" outlineLevel="1" x14ac:dyDescent="0.25">
      <c r="B93" s="43" t="s">
        <v>59</v>
      </c>
      <c r="C93" s="205">
        <v>29514</v>
      </c>
      <c r="D93" s="206">
        <v>0.31606171408186934</v>
      </c>
      <c r="E93" s="207">
        <v>54279</v>
      </c>
      <c r="F93" s="208">
        <v>5.6381612237748735E-2</v>
      </c>
      <c r="G93" s="205">
        <v>494986</v>
      </c>
      <c r="H93" s="206">
        <v>-3.9760845189550698E-2</v>
      </c>
      <c r="I93" s="207">
        <v>1221947</v>
      </c>
      <c r="J93" s="208">
        <v>1.4744326486141768E-2</v>
      </c>
      <c r="K93" s="205">
        <v>226840</v>
      </c>
      <c r="L93" s="206">
        <v>-1.0283729717230128E-2</v>
      </c>
      <c r="M93" s="207">
        <v>2027566</v>
      </c>
      <c r="N93" s="208">
        <v>2.4161026045161904E-3</v>
      </c>
      <c r="O93" s="205">
        <v>1836382</v>
      </c>
      <c r="P93" s="206">
        <v>-5.8806492912417685E-3</v>
      </c>
      <c r="Q93" s="207">
        <v>3863948</v>
      </c>
      <c r="R93" s="208">
        <v>-1.5442163722078073E-3</v>
      </c>
    </row>
    <row r="94" spans="2:18" ht="15" hidden="1" customHeight="1" outlineLevel="1" x14ac:dyDescent="0.25">
      <c r="B94" s="43" t="s">
        <v>60</v>
      </c>
      <c r="C94" s="205">
        <v>27040</v>
      </c>
      <c r="D94" s="206">
        <v>0.27866836903579695</v>
      </c>
      <c r="E94" s="207">
        <v>45934</v>
      </c>
      <c r="F94" s="208">
        <v>-2.4714425240986881E-2</v>
      </c>
      <c r="G94" s="205">
        <v>458402</v>
      </c>
      <c r="H94" s="206">
        <v>-3.4321057354843365E-2</v>
      </c>
      <c r="I94" s="207">
        <v>1075611</v>
      </c>
      <c r="J94" s="208">
        <v>1.6197969514372579E-2</v>
      </c>
      <c r="K94" s="205">
        <v>220445</v>
      </c>
      <c r="L94" s="206">
        <v>3.5040519856138097E-2</v>
      </c>
      <c r="M94" s="207">
        <v>1827432</v>
      </c>
      <c r="N94" s="208">
        <v>7.1897560994429455E-3</v>
      </c>
      <c r="O94" s="205">
        <v>1711352</v>
      </c>
      <c r="P94" s="206">
        <v>-2.7795577976231001E-2</v>
      </c>
      <c r="Q94" s="207">
        <v>3538784</v>
      </c>
      <c r="R94" s="208">
        <v>-1.0038137818151993E-2</v>
      </c>
    </row>
    <row r="95" spans="2:18" ht="15" hidden="1" customHeight="1" outlineLevel="1" x14ac:dyDescent="0.25">
      <c r="B95" s="43" t="s">
        <v>61</v>
      </c>
      <c r="C95" s="205">
        <v>27012</v>
      </c>
      <c r="D95" s="206">
        <v>0.29219288174512048</v>
      </c>
      <c r="E95" s="207">
        <v>41441</v>
      </c>
      <c r="F95" s="208">
        <v>1.945879458794586E-2</v>
      </c>
      <c r="G95" s="205">
        <v>487046</v>
      </c>
      <c r="H95" s="206">
        <v>-3.3026856284036898E-2</v>
      </c>
      <c r="I95" s="207">
        <v>1195904</v>
      </c>
      <c r="J95" s="208">
        <v>2.0321904981293937E-2</v>
      </c>
      <c r="K95" s="205">
        <v>221903</v>
      </c>
      <c r="L95" s="206">
        <v>6.7020892938715715E-2</v>
      </c>
      <c r="M95" s="207">
        <v>1973306</v>
      </c>
      <c r="N95" s="208">
        <v>1.4404573108824703E-2</v>
      </c>
      <c r="O95" s="205">
        <v>1770317</v>
      </c>
      <c r="P95" s="206">
        <v>-2.575561961303563E-2</v>
      </c>
      <c r="Q95" s="207">
        <v>3743623</v>
      </c>
      <c r="R95" s="208">
        <v>-4.9914908105271882E-3</v>
      </c>
    </row>
    <row r="96" spans="2:18" collapsed="1" x14ac:dyDescent="0.25">
      <c r="B96" s="145">
        <v>2007</v>
      </c>
      <c r="C96" s="212">
        <v>304780</v>
      </c>
      <c r="D96" s="213">
        <v>0.12415166715845372</v>
      </c>
      <c r="E96" s="212">
        <v>448990</v>
      </c>
      <c r="F96" s="213">
        <v>-9.3064923050197645E-2</v>
      </c>
      <c r="G96" s="212">
        <v>5363153</v>
      </c>
      <c r="H96" s="213">
        <v>-5.4643668293921088E-2</v>
      </c>
      <c r="I96" s="212">
        <v>14013203</v>
      </c>
      <c r="J96" s="213">
        <v>-1.6531340214028578E-2</v>
      </c>
      <c r="K96" s="212">
        <v>2522106</v>
      </c>
      <c r="L96" s="213">
        <v>-6.8024342683614902E-2</v>
      </c>
      <c r="M96" s="212">
        <v>22652232</v>
      </c>
      <c r="N96" s="213">
        <v>-3.1719413523430995E-2</v>
      </c>
      <c r="O96" s="212">
        <v>19286870</v>
      </c>
      <c r="P96" s="213">
        <v>-5.8914487359399748E-2</v>
      </c>
      <c r="Q96" s="212">
        <v>41939102</v>
      </c>
      <c r="R96" s="213">
        <v>-4.4418472100876349E-2</v>
      </c>
    </row>
    <row r="97" spans="2:18" ht="15" hidden="1" customHeight="1" outlineLevel="1" x14ac:dyDescent="0.25">
      <c r="B97" s="43" t="s">
        <v>49</v>
      </c>
      <c r="C97" s="205">
        <v>25907</v>
      </c>
      <c r="D97" s="206">
        <v>0.25318047695061185</v>
      </c>
      <c r="E97" s="207">
        <v>47629</v>
      </c>
      <c r="F97" s="208">
        <v>3.131022237619896E-2</v>
      </c>
      <c r="G97" s="205">
        <v>442756</v>
      </c>
      <c r="H97" s="206">
        <v>-3.5581101731343434E-3</v>
      </c>
      <c r="I97" s="207">
        <v>1119351</v>
      </c>
      <c r="J97" s="208">
        <v>6.1491235723199811E-2</v>
      </c>
      <c r="K97" s="205">
        <v>229612</v>
      </c>
      <c r="L97" s="206">
        <v>0.58413191210459137</v>
      </c>
      <c r="M97" s="207">
        <v>1865255</v>
      </c>
      <c r="N97" s="208">
        <v>9.0380476147607469E-2</v>
      </c>
      <c r="O97" s="205">
        <v>1719381</v>
      </c>
      <c r="P97" s="206">
        <v>7.0330267609948205E-3</v>
      </c>
      <c r="Q97" s="207">
        <v>3584636</v>
      </c>
      <c r="R97" s="208">
        <v>4.8746657054861364E-2</v>
      </c>
    </row>
    <row r="98" spans="2:18" ht="15" hidden="1" customHeight="1" outlineLevel="1" x14ac:dyDescent="0.25">
      <c r="B98" s="43" t="s">
        <v>50</v>
      </c>
      <c r="C98" s="205">
        <v>26238</v>
      </c>
      <c r="D98" s="206">
        <v>0.26344681465787056</v>
      </c>
      <c r="E98" s="207">
        <v>46880</v>
      </c>
      <c r="F98" s="208">
        <v>3.069211151174045E-2</v>
      </c>
      <c r="G98" s="205">
        <v>453685</v>
      </c>
      <c r="H98" s="206">
        <v>-3.1458879939200046E-2</v>
      </c>
      <c r="I98" s="207">
        <v>1120633</v>
      </c>
      <c r="J98" s="208">
        <v>-1.7973207564696114E-2</v>
      </c>
      <c r="K98" s="205">
        <v>233403</v>
      </c>
      <c r="L98" s="206">
        <v>0.43964841942945254</v>
      </c>
      <c r="M98" s="207">
        <v>1880839</v>
      </c>
      <c r="N98" s="208">
        <v>2.3340805466990133E-2</v>
      </c>
      <c r="O98" s="205">
        <v>1705102</v>
      </c>
      <c r="P98" s="206">
        <v>-5.0635674141976339E-2</v>
      </c>
      <c r="Q98" s="207">
        <v>3585941</v>
      </c>
      <c r="R98" s="208">
        <v>-1.3221019563641634E-2</v>
      </c>
    </row>
    <row r="99" spans="2:18" ht="15" hidden="1" customHeight="1" outlineLevel="1" x14ac:dyDescent="0.25">
      <c r="B99" s="43" t="s">
        <v>51</v>
      </c>
      <c r="C99" s="205">
        <v>25078</v>
      </c>
      <c r="D99" s="206">
        <v>0.13178084664680934</v>
      </c>
      <c r="E99" s="207">
        <v>43683</v>
      </c>
      <c r="F99" s="208">
        <v>7.2291226864352742E-2</v>
      </c>
      <c r="G99" s="205">
        <v>450667</v>
      </c>
      <c r="H99" s="206">
        <v>-4.3797169160784133E-2</v>
      </c>
      <c r="I99" s="207">
        <v>1237267</v>
      </c>
      <c r="J99" s="208">
        <v>-7.9101490459710933E-3</v>
      </c>
      <c r="K99" s="205">
        <v>221956</v>
      </c>
      <c r="L99" s="206">
        <v>0.37288691230956705</v>
      </c>
      <c r="M99" s="207">
        <v>1978651</v>
      </c>
      <c r="N99" s="208">
        <v>1.8344237388626228E-2</v>
      </c>
      <c r="O99" s="205">
        <v>1709972</v>
      </c>
      <c r="P99" s="206">
        <v>-1.2395505690658726E-2</v>
      </c>
      <c r="Q99" s="207">
        <v>3688623</v>
      </c>
      <c r="R99" s="208">
        <v>3.8593615030526607E-3</v>
      </c>
    </row>
    <row r="100" spans="2:18" ht="15" hidden="1" customHeight="1" outlineLevel="1" x14ac:dyDescent="0.25">
      <c r="B100" s="43" t="s">
        <v>52</v>
      </c>
      <c r="C100" s="205">
        <v>23650</v>
      </c>
      <c r="D100" s="206">
        <v>0.16016678930586226</v>
      </c>
      <c r="E100" s="207">
        <v>35282</v>
      </c>
      <c r="F100" s="208">
        <v>7.0384078636005043E-2</v>
      </c>
      <c r="G100" s="205">
        <v>419661</v>
      </c>
      <c r="H100" s="206">
        <v>-3.264465000703054E-2</v>
      </c>
      <c r="I100" s="207">
        <v>1216485</v>
      </c>
      <c r="J100" s="208">
        <v>-1.1359148027326293E-2</v>
      </c>
      <c r="K100" s="205">
        <v>235727</v>
      </c>
      <c r="L100" s="206">
        <v>0.49480966663918791</v>
      </c>
      <c r="M100" s="207">
        <v>1930805</v>
      </c>
      <c r="N100" s="208">
        <v>2.958200934342714E-2</v>
      </c>
      <c r="O100" s="205">
        <v>1556414</v>
      </c>
      <c r="P100" s="206">
        <v>6.5726715779004241E-3</v>
      </c>
      <c r="Q100" s="207">
        <v>3487219</v>
      </c>
      <c r="R100" s="208">
        <v>1.918382735461388E-2</v>
      </c>
    </row>
    <row r="101" spans="2:18" ht="15" hidden="1" customHeight="1" outlineLevel="1" x14ac:dyDescent="0.25">
      <c r="B101" s="43" t="s">
        <v>53</v>
      </c>
      <c r="C101" s="205">
        <v>28162</v>
      </c>
      <c r="D101" s="206">
        <v>0.25236803486458848</v>
      </c>
      <c r="E101" s="207">
        <v>38603</v>
      </c>
      <c r="F101" s="208">
        <v>6.0638531706781018E-2</v>
      </c>
      <c r="G101" s="205">
        <v>600684</v>
      </c>
      <c r="H101" s="206">
        <v>8.3243107138359917E-3</v>
      </c>
      <c r="I101" s="207">
        <v>1420985</v>
      </c>
      <c r="J101" s="208">
        <v>-4.0797260471857166E-2</v>
      </c>
      <c r="K101" s="205">
        <v>274525</v>
      </c>
      <c r="L101" s="206">
        <v>0.43046588818891895</v>
      </c>
      <c r="M101" s="207">
        <v>2362959</v>
      </c>
      <c r="N101" s="208">
        <v>1.5041169375208385E-2</v>
      </c>
      <c r="O101" s="205">
        <v>2184766</v>
      </c>
      <c r="P101" s="206">
        <v>2.7986821538371842E-2</v>
      </c>
      <c r="Q101" s="207">
        <v>4547725</v>
      </c>
      <c r="R101" s="208">
        <v>2.121942949275013E-2</v>
      </c>
    </row>
    <row r="102" spans="2:18" ht="15" hidden="1" customHeight="1" outlineLevel="1" x14ac:dyDescent="0.25">
      <c r="B102" s="43" t="s">
        <v>54</v>
      </c>
      <c r="C102" s="205">
        <v>21854</v>
      </c>
      <c r="D102" s="206">
        <v>0.1777322698857513</v>
      </c>
      <c r="E102" s="207">
        <v>37710</v>
      </c>
      <c r="F102" s="208">
        <v>0.17268401903162611</v>
      </c>
      <c r="G102" s="205">
        <v>532346</v>
      </c>
      <c r="H102" s="206">
        <v>0.17401640790402251</v>
      </c>
      <c r="I102" s="207">
        <v>1324290</v>
      </c>
      <c r="J102" s="208">
        <v>2.1091248912822325E-2</v>
      </c>
      <c r="K102" s="205">
        <v>239868</v>
      </c>
      <c r="L102" s="206">
        <v>0.53961886300763173</v>
      </c>
      <c r="M102" s="207">
        <v>2156068</v>
      </c>
      <c r="N102" s="208">
        <v>0.10178518319411545</v>
      </c>
      <c r="O102" s="205">
        <v>1872001</v>
      </c>
      <c r="P102" s="206">
        <v>7.0229790562087668E-2</v>
      </c>
      <c r="Q102" s="207">
        <v>4028069</v>
      </c>
      <c r="R102" s="208">
        <v>8.6891844781119776E-2</v>
      </c>
    </row>
    <row r="103" spans="2:18" ht="15" hidden="1" customHeight="1" outlineLevel="1" x14ac:dyDescent="0.25">
      <c r="B103" s="43" t="s">
        <v>55</v>
      </c>
      <c r="C103" s="205">
        <v>18372</v>
      </c>
      <c r="D103" s="206">
        <v>0.15911671924290216</v>
      </c>
      <c r="E103" s="207">
        <v>31349</v>
      </c>
      <c r="F103" s="208">
        <v>-9.6284124650465541E-2</v>
      </c>
      <c r="G103" s="205">
        <v>425451</v>
      </c>
      <c r="H103" s="206">
        <v>0.11572926746756673</v>
      </c>
      <c r="I103" s="207">
        <v>1124191</v>
      </c>
      <c r="J103" s="208">
        <v>0.16093937497547373</v>
      </c>
      <c r="K103" s="205">
        <v>192064</v>
      </c>
      <c r="L103" s="206">
        <v>0.64752910093757765</v>
      </c>
      <c r="M103" s="207">
        <v>1791427</v>
      </c>
      <c r="N103" s="208">
        <v>0.18107006737285425</v>
      </c>
      <c r="O103" s="205">
        <v>1394601</v>
      </c>
      <c r="P103" s="206">
        <v>7.513115341769816E-2</v>
      </c>
      <c r="Q103" s="207">
        <v>3186028</v>
      </c>
      <c r="R103" s="208">
        <v>0.13223508206322276</v>
      </c>
    </row>
    <row r="104" spans="2:18" ht="15" hidden="1" customHeight="1" outlineLevel="1" x14ac:dyDescent="0.25">
      <c r="B104" s="43" t="s">
        <v>56</v>
      </c>
      <c r="C104" s="205">
        <v>18529</v>
      </c>
      <c r="D104" s="206">
        <v>9.6715004439183128E-2</v>
      </c>
      <c r="E104" s="207">
        <v>31208</v>
      </c>
      <c r="F104" s="208">
        <v>-0.16283062396051295</v>
      </c>
      <c r="G104" s="205">
        <v>383246</v>
      </c>
      <c r="H104" s="206">
        <v>3.6522764522288531E-2</v>
      </c>
      <c r="I104" s="207">
        <v>1081272</v>
      </c>
      <c r="J104" s="208">
        <v>0.13192330400773833</v>
      </c>
      <c r="K104" s="205">
        <v>192655</v>
      </c>
      <c r="L104" s="206">
        <v>0.50619976858366944</v>
      </c>
      <c r="M104" s="207">
        <v>1706910</v>
      </c>
      <c r="N104" s="208">
        <v>0.13259791317618563</v>
      </c>
      <c r="O104" s="205">
        <v>1282619</v>
      </c>
      <c r="P104" s="206">
        <v>3.4811625282076042E-2</v>
      </c>
      <c r="Q104" s="207">
        <v>2989529</v>
      </c>
      <c r="R104" s="208">
        <v>8.8468571070719371E-2</v>
      </c>
    </row>
    <row r="105" spans="2:18" collapsed="1" x14ac:dyDescent="0.25">
      <c r="B105" s="30" t="s">
        <v>70</v>
      </c>
      <c r="C105" s="31">
        <v>146928</v>
      </c>
      <c r="D105" s="32">
        <v>-1.9839628557324129E-2</v>
      </c>
      <c r="E105" s="31">
        <v>315124</v>
      </c>
      <c r="F105" s="32">
        <v>0.11493065383526746</v>
      </c>
      <c r="G105" s="31">
        <v>3348726</v>
      </c>
      <c r="H105" s="32">
        <v>3.4182704913248374E-2</v>
      </c>
      <c r="I105" s="31">
        <v>8047063</v>
      </c>
      <c r="J105" s="32">
        <v>5.5056416953143561E-2</v>
      </c>
      <c r="K105" s="31">
        <v>1355124</v>
      </c>
      <c r="L105" s="32">
        <v>0.3392459006024573</v>
      </c>
      <c r="M105" s="31">
        <v>13212965</v>
      </c>
      <c r="N105" s="32">
        <v>7.338886244606746E-2</v>
      </c>
      <c r="O105" s="31">
        <v>12304277</v>
      </c>
      <c r="P105" s="32">
        <v>-1.3445036679470612E-2</v>
      </c>
      <c r="Q105" s="31">
        <v>25517242</v>
      </c>
      <c r="R105" s="32">
        <v>2.9687418159854539E-2</v>
      </c>
    </row>
    <row r="106" spans="2:18" ht="15" hidden="1" customHeight="1" outlineLevel="1" x14ac:dyDescent="0.25">
      <c r="B106" s="43" t="s">
        <v>58</v>
      </c>
      <c r="C106" s="205">
        <v>18853</v>
      </c>
      <c r="D106" s="206">
        <v>-0.12119517083857734</v>
      </c>
      <c r="E106" s="207">
        <v>43589</v>
      </c>
      <c r="F106" s="208">
        <v>0.2285166708942814</v>
      </c>
      <c r="G106" s="205">
        <v>470802</v>
      </c>
      <c r="H106" s="206">
        <v>0.21440565826027069</v>
      </c>
      <c r="I106" s="207">
        <v>1169537</v>
      </c>
      <c r="J106" s="208">
        <v>0.17150630209381967</v>
      </c>
      <c r="K106" s="205">
        <v>236239</v>
      </c>
      <c r="L106" s="206">
        <v>0.65682925973980422</v>
      </c>
      <c r="M106" s="207">
        <v>1939020</v>
      </c>
      <c r="N106" s="208">
        <v>0.22295601629497974</v>
      </c>
      <c r="O106" s="205">
        <v>1644781</v>
      </c>
      <c r="P106" s="206">
        <v>0.114409917603991</v>
      </c>
      <c r="Q106" s="207">
        <v>3583801</v>
      </c>
      <c r="R106" s="208">
        <v>0.17062591460227861</v>
      </c>
    </row>
    <row r="107" spans="2:18" ht="15" hidden="1" customHeight="1" outlineLevel="1" x14ac:dyDescent="0.25">
      <c r="B107" s="43" t="s">
        <v>59</v>
      </c>
      <c r="C107" s="205">
        <v>22426</v>
      </c>
      <c r="D107" s="206">
        <v>-1.1330070978265661E-2</v>
      </c>
      <c r="E107" s="207">
        <v>51382</v>
      </c>
      <c r="F107" s="208">
        <v>0.36974834719556404</v>
      </c>
      <c r="G107" s="205">
        <v>515482</v>
      </c>
      <c r="H107" s="206">
        <v>3.8524458054637778E-2</v>
      </c>
      <c r="I107" s="207">
        <v>1204192</v>
      </c>
      <c r="J107" s="208">
        <v>0.10784901799875612</v>
      </c>
      <c r="K107" s="205">
        <v>229197</v>
      </c>
      <c r="L107" s="206">
        <v>0.6061795272500472</v>
      </c>
      <c r="M107" s="207">
        <v>2022679</v>
      </c>
      <c r="N107" s="208">
        <v>0.13238208592913736</v>
      </c>
      <c r="O107" s="205">
        <v>1847245</v>
      </c>
      <c r="P107" s="206">
        <v>-4.0365786694386951E-2</v>
      </c>
      <c r="Q107" s="207">
        <v>3869924</v>
      </c>
      <c r="R107" s="208">
        <v>4.2779312037762862E-2</v>
      </c>
    </row>
    <row r="108" spans="2:18" ht="15" hidden="1" customHeight="1" outlineLevel="1" x14ac:dyDescent="0.25">
      <c r="B108" s="43" t="s">
        <v>60</v>
      </c>
      <c r="C108" s="205">
        <v>21147</v>
      </c>
      <c r="D108" s="206">
        <v>-7.322912265878001E-3</v>
      </c>
      <c r="E108" s="207">
        <v>47098</v>
      </c>
      <c r="F108" s="208">
        <v>0.14912409115307668</v>
      </c>
      <c r="G108" s="205">
        <v>474694</v>
      </c>
      <c r="H108" s="206">
        <v>-2.4076643948972576E-2</v>
      </c>
      <c r="I108" s="207">
        <v>1058466</v>
      </c>
      <c r="J108" s="208">
        <v>-1.5784222472455478E-2</v>
      </c>
      <c r="K108" s="205">
        <v>212982</v>
      </c>
      <c r="L108" s="206">
        <v>0.47690835459891279</v>
      </c>
      <c r="M108" s="207">
        <v>1814387</v>
      </c>
      <c r="N108" s="208">
        <v>2.6037934948140773E-2</v>
      </c>
      <c r="O108" s="205">
        <v>1760280</v>
      </c>
      <c r="P108" s="206">
        <v>-4.637302878466032E-2</v>
      </c>
      <c r="Q108" s="207">
        <v>3574667</v>
      </c>
      <c r="R108" s="208">
        <v>-1.0944264076750088E-2</v>
      </c>
    </row>
    <row r="109" spans="2:18" ht="15" hidden="1" customHeight="1" outlineLevel="1" x14ac:dyDescent="0.25">
      <c r="B109" s="43" t="s">
        <v>61</v>
      </c>
      <c r="C109" s="205">
        <v>20904</v>
      </c>
      <c r="D109" s="206">
        <v>-3.8056233031153686E-2</v>
      </c>
      <c r="E109" s="207">
        <v>40650</v>
      </c>
      <c r="F109" s="208">
        <v>0.11525693434662121</v>
      </c>
      <c r="G109" s="205">
        <v>503681</v>
      </c>
      <c r="H109" s="206">
        <v>-1.0072601345109899E-2</v>
      </c>
      <c r="I109" s="207">
        <v>1172085</v>
      </c>
      <c r="J109" s="208">
        <v>-1.2974403195979423E-2</v>
      </c>
      <c r="K109" s="205">
        <v>207965</v>
      </c>
      <c r="L109" s="206">
        <v>0.35257390003577127</v>
      </c>
      <c r="M109" s="207">
        <v>1945285</v>
      </c>
      <c r="N109" s="208">
        <v>1.941691606842566E-2</v>
      </c>
      <c r="O109" s="205">
        <v>1817118</v>
      </c>
      <c r="P109" s="206">
        <v>-5.206372722909669E-2</v>
      </c>
      <c r="Q109" s="207">
        <v>3762403</v>
      </c>
      <c r="R109" s="208">
        <v>-1.6404572575266951E-2</v>
      </c>
    </row>
    <row r="110" spans="2:18" collapsed="1" x14ac:dyDescent="0.25">
      <c r="B110" s="145">
        <v>2006</v>
      </c>
      <c r="C110" s="212">
        <v>271120</v>
      </c>
      <c r="D110" s="213">
        <v>0.10687879938434164</v>
      </c>
      <c r="E110" s="212">
        <v>495063</v>
      </c>
      <c r="F110" s="213">
        <v>8.4915025804543021E-2</v>
      </c>
      <c r="G110" s="212">
        <v>5673155</v>
      </c>
      <c r="H110" s="213">
        <v>3.1976199528138016E-2</v>
      </c>
      <c r="I110" s="212">
        <v>14248754</v>
      </c>
      <c r="J110" s="213">
        <v>3.8280259334809941E-2</v>
      </c>
      <c r="K110" s="212">
        <v>2706193</v>
      </c>
      <c r="L110" s="213">
        <v>0.50187360076542364</v>
      </c>
      <c r="M110" s="212">
        <v>23394285</v>
      </c>
      <c r="N110" s="213">
        <v>7.6890489663882899E-2</v>
      </c>
      <c r="O110" s="212">
        <v>20494280</v>
      </c>
      <c r="P110" s="213">
        <v>6.8014418080009076E-3</v>
      </c>
      <c r="Q110" s="212">
        <v>43888565</v>
      </c>
      <c r="R110" s="213">
        <v>4.2985328359698372E-2</v>
      </c>
    </row>
    <row r="111" spans="2:18" ht="15" hidden="1" customHeight="1" outlineLevel="1" x14ac:dyDescent="0.25">
      <c r="B111" s="43" t="s">
        <v>49</v>
      </c>
      <c r="C111" s="205">
        <v>20673</v>
      </c>
      <c r="D111" s="206">
        <v>5.8080441411356709E-4</v>
      </c>
      <c r="E111" s="207">
        <v>46183</v>
      </c>
      <c r="F111" s="208">
        <v>1.8009081691134243E-2</v>
      </c>
      <c r="G111" s="205">
        <v>444337</v>
      </c>
      <c r="H111" s="206">
        <v>-3.143102001624265E-3</v>
      </c>
      <c r="I111" s="207">
        <v>1054508</v>
      </c>
      <c r="J111" s="208">
        <v>9.3690175357989958E-3</v>
      </c>
      <c r="K111" s="205">
        <v>144945</v>
      </c>
      <c r="L111" s="206">
        <v>6.4253931891272709E-2</v>
      </c>
      <c r="M111" s="207">
        <v>1710646</v>
      </c>
      <c r="N111" s="208">
        <v>1.0614534710952306E-2</v>
      </c>
      <c r="O111" s="205">
        <v>1707373</v>
      </c>
      <c r="P111" s="206">
        <v>-4.6717925325242771E-2</v>
      </c>
      <c r="Q111" s="207">
        <v>3418019</v>
      </c>
      <c r="R111" s="208">
        <v>-1.8861127425061519E-2</v>
      </c>
    </row>
    <row r="112" spans="2:18" ht="15" hidden="1" customHeight="1" outlineLevel="1" x14ac:dyDescent="0.25">
      <c r="B112" s="43" t="s">
        <v>50</v>
      </c>
      <c r="C112" s="205">
        <v>20767</v>
      </c>
      <c r="D112" s="206">
        <v>7.9110852261696785E-3</v>
      </c>
      <c r="E112" s="207">
        <v>45484</v>
      </c>
      <c r="F112" s="208">
        <v>-4.4594282353435433E-2</v>
      </c>
      <c r="G112" s="205">
        <v>468421</v>
      </c>
      <c r="H112" s="206">
        <v>4.5055396161757688E-2</v>
      </c>
      <c r="I112" s="207">
        <v>1141143</v>
      </c>
      <c r="J112" s="208">
        <v>6.6947472745292336E-2</v>
      </c>
      <c r="K112" s="205">
        <v>162125</v>
      </c>
      <c r="L112" s="206">
        <v>9.9495435864744186E-2</v>
      </c>
      <c r="M112" s="207">
        <v>1837940</v>
      </c>
      <c r="N112" s="208">
        <v>6.029025672207311E-2</v>
      </c>
      <c r="O112" s="205">
        <v>1796046</v>
      </c>
      <c r="P112" s="206">
        <v>1.0146765616519726E-2</v>
      </c>
      <c r="Q112" s="207">
        <v>3633986</v>
      </c>
      <c r="R112" s="208">
        <v>3.4900251634943702E-2</v>
      </c>
    </row>
    <row r="113" spans="2:18" ht="15" hidden="1" customHeight="1" outlineLevel="1" x14ac:dyDescent="0.25">
      <c r="B113" s="43" t="s">
        <v>51</v>
      </c>
      <c r="C113" s="205">
        <v>22158</v>
      </c>
      <c r="D113" s="206">
        <v>3.2188941165509855E-2</v>
      </c>
      <c r="E113" s="207">
        <v>40738</v>
      </c>
      <c r="F113" s="208">
        <v>3.820178903641791E-2</v>
      </c>
      <c r="G113" s="205">
        <v>471309</v>
      </c>
      <c r="H113" s="206">
        <v>1.3949335771527016E-2</v>
      </c>
      <c r="I113" s="207">
        <v>1247132</v>
      </c>
      <c r="J113" s="208">
        <v>7.0808404827486626E-2</v>
      </c>
      <c r="K113" s="205">
        <v>161671</v>
      </c>
      <c r="L113" s="206">
        <v>0.11525699661292887</v>
      </c>
      <c r="M113" s="207">
        <v>1943008</v>
      </c>
      <c r="N113" s="208">
        <v>5.8768781761570299E-2</v>
      </c>
      <c r="O113" s="205">
        <v>1731434</v>
      </c>
      <c r="P113" s="206">
        <v>-4.4904567731727241E-3</v>
      </c>
      <c r="Q113" s="207">
        <v>3674442</v>
      </c>
      <c r="R113" s="208">
        <v>2.7987898395311905E-2</v>
      </c>
    </row>
    <row r="114" spans="2:18" ht="15" hidden="1" customHeight="1" outlineLevel="1" x14ac:dyDescent="0.25">
      <c r="B114" s="43" t="s">
        <v>52</v>
      </c>
      <c r="C114" s="205">
        <v>20385</v>
      </c>
      <c r="D114" s="206">
        <v>-5.7067603160667613E-3</v>
      </c>
      <c r="E114" s="207">
        <v>32962</v>
      </c>
      <c r="F114" s="208">
        <v>-6.8994606971769512E-3</v>
      </c>
      <c r="G114" s="205">
        <v>433823</v>
      </c>
      <c r="H114" s="206">
        <v>-3.7249671554877017E-2</v>
      </c>
      <c r="I114" s="207">
        <v>1230462</v>
      </c>
      <c r="J114" s="208">
        <v>6.3873275421563624E-2</v>
      </c>
      <c r="K114" s="205">
        <v>157697</v>
      </c>
      <c r="L114" s="206">
        <v>0.18113591934867768</v>
      </c>
      <c r="M114" s="207">
        <v>1875329</v>
      </c>
      <c r="N114" s="208">
        <v>4.5100286948123625E-2</v>
      </c>
      <c r="O114" s="205">
        <v>1546251</v>
      </c>
      <c r="P114" s="206">
        <v>-3.4127251141764514E-3</v>
      </c>
      <c r="Q114" s="207">
        <v>3421580</v>
      </c>
      <c r="R114" s="208">
        <v>2.2604362830612734E-2</v>
      </c>
    </row>
    <row r="115" spans="2:18" ht="15" hidden="1" customHeight="1" outlineLevel="1" x14ac:dyDescent="0.25">
      <c r="B115" s="43" t="s">
        <v>53</v>
      </c>
      <c r="C115" s="205">
        <v>22487</v>
      </c>
      <c r="D115" s="206">
        <v>0.27796090020459197</v>
      </c>
      <c r="E115" s="207">
        <v>36396</v>
      </c>
      <c r="F115" s="208">
        <v>-5.6552741578559385E-3</v>
      </c>
      <c r="G115" s="205">
        <v>595725</v>
      </c>
      <c r="H115" s="206">
        <v>-4.7866780463947656E-2</v>
      </c>
      <c r="I115" s="207">
        <v>1481423</v>
      </c>
      <c r="J115" s="208">
        <v>2.3976747642104446E-2</v>
      </c>
      <c r="K115" s="205">
        <v>191913</v>
      </c>
      <c r="L115" s="206">
        <v>9.3406333328074354E-3</v>
      </c>
      <c r="M115" s="207">
        <v>2327944</v>
      </c>
      <c r="N115" s="208">
        <v>4.8339372697470129E-3</v>
      </c>
      <c r="O115" s="205">
        <v>2125286</v>
      </c>
      <c r="P115" s="206">
        <v>2.6717636538692968E-2</v>
      </c>
      <c r="Q115" s="207">
        <v>4453230</v>
      </c>
      <c r="R115" s="208">
        <v>1.5160281266712428E-2</v>
      </c>
    </row>
    <row r="116" spans="2:18" ht="15" hidden="1" customHeight="1" outlineLevel="1" x14ac:dyDescent="0.25">
      <c r="B116" s="43" t="s">
        <v>54</v>
      </c>
      <c r="C116" s="205">
        <v>18556</v>
      </c>
      <c r="D116" s="206">
        <v>-0.17933749060191939</v>
      </c>
      <c r="E116" s="207">
        <v>32157</v>
      </c>
      <c r="F116" s="208">
        <v>0.22821022076235575</v>
      </c>
      <c r="G116" s="205">
        <v>453440</v>
      </c>
      <c r="H116" s="206">
        <v>-6.6673253305669422E-2</v>
      </c>
      <c r="I116" s="207">
        <v>1296936</v>
      </c>
      <c r="J116" s="208">
        <v>4.2329339281681477E-2</v>
      </c>
      <c r="K116" s="205">
        <v>155797</v>
      </c>
      <c r="L116" s="206">
        <v>5.8108814800225561E-2</v>
      </c>
      <c r="M116" s="207">
        <v>1956886</v>
      </c>
      <c r="N116" s="208">
        <v>1.5966187173990676E-2</v>
      </c>
      <c r="O116" s="205">
        <v>1749158</v>
      </c>
      <c r="P116" s="206">
        <v>-1.698500228863753E-3</v>
      </c>
      <c r="Q116" s="207">
        <v>3706044</v>
      </c>
      <c r="R116" s="208">
        <v>7.5516540805764532E-3</v>
      </c>
    </row>
    <row r="117" spans="2:18" ht="15" hidden="1" customHeight="1" outlineLevel="1" x14ac:dyDescent="0.25">
      <c r="B117" s="43" t="s">
        <v>55</v>
      </c>
      <c r="C117" s="205">
        <v>15850</v>
      </c>
      <c r="D117" s="206">
        <v>-0.14458416536240493</v>
      </c>
      <c r="E117" s="207">
        <v>34689</v>
      </c>
      <c r="F117" s="208">
        <v>0.66414008155432969</v>
      </c>
      <c r="G117" s="205">
        <v>381321</v>
      </c>
      <c r="H117" s="206">
        <v>7.7232740647829479E-2</v>
      </c>
      <c r="I117" s="207">
        <v>968346</v>
      </c>
      <c r="J117" s="208">
        <v>-2.3346095041066883E-3</v>
      </c>
      <c r="K117" s="205">
        <v>116577</v>
      </c>
      <c r="L117" s="206">
        <v>-1.5160080168559187E-3</v>
      </c>
      <c r="M117" s="207">
        <v>1516783</v>
      </c>
      <c r="N117" s="208">
        <v>2.4353659903749714E-2</v>
      </c>
      <c r="O117" s="205">
        <v>1297145</v>
      </c>
      <c r="P117" s="206">
        <v>-9.5580204962164572E-4</v>
      </c>
      <c r="Q117" s="207">
        <v>2813928</v>
      </c>
      <c r="R117" s="208">
        <v>1.2529200016696107E-2</v>
      </c>
    </row>
    <row r="118" spans="2:18" ht="15" hidden="1" customHeight="1" outlineLevel="1" x14ac:dyDescent="0.25">
      <c r="B118" s="43" t="s">
        <v>56</v>
      </c>
      <c r="C118" s="205">
        <v>16895</v>
      </c>
      <c r="D118" s="206">
        <v>-3.9620281946339264E-2</v>
      </c>
      <c r="E118" s="207">
        <v>37278</v>
      </c>
      <c r="F118" s="208">
        <v>0.19872660621261828</v>
      </c>
      <c r="G118" s="205">
        <v>369742</v>
      </c>
      <c r="H118" s="206">
        <v>2.6433845983010462E-2</v>
      </c>
      <c r="I118" s="207">
        <v>955252</v>
      </c>
      <c r="J118" s="208">
        <v>1.5377583613684243E-2</v>
      </c>
      <c r="K118" s="205">
        <v>127908</v>
      </c>
      <c r="L118" s="206">
        <v>-3.9167079821517126E-2</v>
      </c>
      <c r="M118" s="207">
        <v>1507075</v>
      </c>
      <c r="N118" s="208">
        <v>1.6359402407714496E-2</v>
      </c>
      <c r="O118" s="205">
        <v>1239471</v>
      </c>
      <c r="P118" s="206">
        <v>-3.8604854635514552E-2</v>
      </c>
      <c r="Q118" s="207">
        <v>2746546</v>
      </c>
      <c r="R118" s="208">
        <v>-9.2036280613074783E-3</v>
      </c>
    </row>
    <row r="119" spans="2:18" collapsed="1" x14ac:dyDescent="0.25">
      <c r="B119" s="30" t="s">
        <v>71</v>
      </c>
      <c r="C119" s="31">
        <v>149902</v>
      </c>
      <c r="D119" s="32">
        <v>4.1325988343417608E-2</v>
      </c>
      <c r="E119" s="31">
        <v>282640</v>
      </c>
      <c r="F119" s="32">
        <v>0.38063766077072247</v>
      </c>
      <c r="G119" s="31">
        <v>3238041</v>
      </c>
      <c r="H119" s="32">
        <v>2.8712730683049692E-2</v>
      </c>
      <c r="I119" s="31">
        <v>7627140</v>
      </c>
      <c r="J119" s="32">
        <v>3.6740613673388545E-2</v>
      </c>
      <c r="K119" s="31">
        <v>1011856</v>
      </c>
      <c r="L119" s="32">
        <v>-1.2786815511209193E-2</v>
      </c>
      <c r="M119" s="31">
        <v>12309579</v>
      </c>
      <c r="N119" s="32">
        <v>3.6322100934994772E-2</v>
      </c>
      <c r="O119" s="31">
        <v>12471963</v>
      </c>
      <c r="P119" s="32">
        <v>-1.8021701532826007E-2</v>
      </c>
      <c r="Q119" s="31">
        <v>24781542</v>
      </c>
      <c r="R119" s="32">
        <v>8.2406952863895988E-3</v>
      </c>
    </row>
    <row r="120" spans="2:18" ht="15" hidden="1" customHeight="1" outlineLevel="1" x14ac:dyDescent="0.25">
      <c r="B120" s="43" t="s">
        <v>58</v>
      </c>
      <c r="C120" s="205">
        <v>21453</v>
      </c>
      <c r="D120" s="206">
        <v>0.15183892617449657</v>
      </c>
      <c r="E120" s="207">
        <v>35481</v>
      </c>
      <c r="F120" s="208">
        <v>6.5687511263290643E-2</v>
      </c>
      <c r="G120" s="205">
        <v>387681</v>
      </c>
      <c r="H120" s="206">
        <v>-5.1521749767578395E-2</v>
      </c>
      <c r="I120" s="207">
        <v>998319</v>
      </c>
      <c r="J120" s="208">
        <v>-1.0020586578661339E-2</v>
      </c>
      <c r="K120" s="205">
        <v>142585</v>
      </c>
      <c r="L120" s="206">
        <v>-8.6280591352716152E-2</v>
      </c>
      <c r="M120" s="207">
        <v>1585519</v>
      </c>
      <c r="N120" s="208">
        <v>-2.4375250748862265E-2</v>
      </c>
      <c r="O120" s="205">
        <v>1475921</v>
      </c>
      <c r="P120" s="206">
        <v>-0.10981630836262568</v>
      </c>
      <c r="Q120" s="207">
        <v>3061440</v>
      </c>
      <c r="R120" s="208">
        <v>-6.7523410601109668E-2</v>
      </c>
    </row>
    <row r="121" spans="2:18" ht="15" hidden="1" customHeight="1" outlineLevel="1" x14ac:dyDescent="0.25">
      <c r="B121" s="43" t="s">
        <v>59</v>
      </c>
      <c r="C121" s="205">
        <v>22683</v>
      </c>
      <c r="D121" s="206">
        <v>6.4335788446179265E-3</v>
      </c>
      <c r="E121" s="207">
        <v>37512</v>
      </c>
      <c r="F121" s="208">
        <v>-1.2513645198221068E-3</v>
      </c>
      <c r="G121" s="205">
        <v>496360</v>
      </c>
      <c r="H121" s="206">
        <v>4.6382689867146665E-2</v>
      </c>
      <c r="I121" s="207">
        <v>1086964</v>
      </c>
      <c r="J121" s="208">
        <v>3.0702095419434805E-2</v>
      </c>
      <c r="K121" s="205">
        <v>142697</v>
      </c>
      <c r="L121" s="206">
        <v>-2.5047313870308785E-2</v>
      </c>
      <c r="M121" s="207">
        <v>1786216</v>
      </c>
      <c r="N121" s="208">
        <v>2.9279637479226794E-2</v>
      </c>
      <c r="O121" s="205">
        <v>1924947</v>
      </c>
      <c r="P121" s="206">
        <v>2.3081350759678765E-2</v>
      </c>
      <c r="Q121" s="207">
        <v>3711163</v>
      </c>
      <c r="R121" s="208">
        <v>2.6055296173017828E-2</v>
      </c>
    </row>
    <row r="122" spans="2:18" ht="15" hidden="1" customHeight="1" outlineLevel="1" x14ac:dyDescent="0.25">
      <c r="B122" s="43" t="s">
        <v>60</v>
      </c>
      <c r="C122" s="205">
        <v>21303</v>
      </c>
      <c r="D122" s="206">
        <v>-0.11569115815691156</v>
      </c>
      <c r="E122" s="207">
        <v>40986</v>
      </c>
      <c r="F122" s="208">
        <v>0.23014586709886542</v>
      </c>
      <c r="G122" s="205">
        <v>486405</v>
      </c>
      <c r="H122" s="206">
        <v>2.8288205249627829E-2</v>
      </c>
      <c r="I122" s="207">
        <v>1075441</v>
      </c>
      <c r="J122" s="208">
        <v>-2.909533443655099E-2</v>
      </c>
      <c r="K122" s="205">
        <v>144208</v>
      </c>
      <c r="L122" s="206">
        <v>-9.9161679639184874E-2</v>
      </c>
      <c r="M122" s="207">
        <v>1768343</v>
      </c>
      <c r="N122" s="208">
        <v>-1.6594529032918248E-2</v>
      </c>
      <c r="O122" s="205">
        <v>1845879</v>
      </c>
      <c r="P122" s="206">
        <v>-1.2674010229068222E-2</v>
      </c>
      <c r="Q122" s="207">
        <v>3614222</v>
      </c>
      <c r="R122" s="208">
        <v>-1.4596114191861687E-2</v>
      </c>
    </row>
    <row r="123" spans="2:18" ht="15" hidden="1" customHeight="1" outlineLevel="1" x14ac:dyDescent="0.25">
      <c r="B123" s="43" t="s">
        <v>61</v>
      </c>
      <c r="C123" s="205">
        <v>21731</v>
      </c>
      <c r="D123" s="206">
        <v>-0.11142459928034021</v>
      </c>
      <c r="E123" s="207">
        <v>36449</v>
      </c>
      <c r="F123" s="208">
        <v>0.37377506407357153</v>
      </c>
      <c r="G123" s="205">
        <v>508806</v>
      </c>
      <c r="H123" s="206">
        <v>4.1804790853192886E-2</v>
      </c>
      <c r="I123" s="207">
        <v>1187492</v>
      </c>
      <c r="J123" s="208">
        <v>5.6899396740010877E-2</v>
      </c>
      <c r="K123" s="205">
        <v>153755</v>
      </c>
      <c r="L123" s="206">
        <v>4.0635934782167205E-2</v>
      </c>
      <c r="M123" s="207">
        <v>1908233</v>
      </c>
      <c r="N123" s="208">
        <v>5.3870623905803772E-2</v>
      </c>
      <c r="O123" s="205">
        <v>1916920</v>
      </c>
      <c r="P123" s="206">
        <v>3.9143237535181674E-2</v>
      </c>
      <c r="Q123" s="207">
        <v>3825153</v>
      </c>
      <c r="R123" s="208">
        <v>4.6438394463864663E-2</v>
      </c>
    </row>
    <row r="124" spans="2:18" collapsed="1" x14ac:dyDescent="0.25">
      <c r="B124" s="145">
        <v>2005</v>
      </c>
      <c r="C124" s="212">
        <v>244941</v>
      </c>
      <c r="D124" s="213">
        <v>-1.7370652823633703E-2</v>
      </c>
      <c r="E124" s="212">
        <v>456315</v>
      </c>
      <c r="F124" s="213">
        <v>0.11070407999337939</v>
      </c>
      <c r="G124" s="212">
        <v>5497370</v>
      </c>
      <c r="H124" s="213">
        <v>3.2400080589589653E-3</v>
      </c>
      <c r="I124" s="212">
        <v>13723418</v>
      </c>
      <c r="J124" s="213">
        <v>2.9347627400859722E-2</v>
      </c>
      <c r="K124" s="212">
        <v>1801878</v>
      </c>
      <c r="L124" s="213">
        <v>2.4013666563803771E-2</v>
      </c>
      <c r="M124" s="212">
        <v>21723922</v>
      </c>
      <c r="N124" s="213">
        <v>2.3193232506707684E-2</v>
      </c>
      <c r="O124" s="212">
        <v>20355831</v>
      </c>
      <c r="P124" s="213">
        <v>-8.1641011868119895E-3</v>
      </c>
      <c r="Q124" s="212">
        <v>42079753</v>
      </c>
      <c r="R124" s="213">
        <v>7.7804556549927462E-3</v>
      </c>
    </row>
    <row r="125" spans="2:18" ht="15" hidden="1" customHeight="1" outlineLevel="1" x14ac:dyDescent="0.25">
      <c r="B125" s="43" t="s">
        <v>49</v>
      </c>
      <c r="C125" s="205">
        <v>20661</v>
      </c>
      <c r="D125" s="206">
        <v>8.9772667334774958E-2</v>
      </c>
      <c r="E125" s="207">
        <v>45366</v>
      </c>
      <c r="F125" s="208">
        <v>0.9175754501648492</v>
      </c>
      <c r="G125" s="205">
        <v>445738</v>
      </c>
      <c r="H125" s="206">
        <v>2.4324777721858704E-2</v>
      </c>
      <c r="I125" s="207">
        <v>1044720</v>
      </c>
      <c r="J125" s="208">
        <v>8.6624590716386729E-2</v>
      </c>
      <c r="K125" s="205">
        <v>136194</v>
      </c>
      <c r="L125" s="206">
        <v>0.10299977323528453</v>
      </c>
      <c r="M125" s="207">
        <v>1692679</v>
      </c>
      <c r="N125" s="208">
        <v>8.3188390216307528E-2</v>
      </c>
      <c r="O125" s="205">
        <v>1791047</v>
      </c>
      <c r="P125" s="206">
        <v>-8.6720927207667442E-3</v>
      </c>
      <c r="Q125" s="207">
        <v>3483726</v>
      </c>
      <c r="R125" s="208">
        <v>3.3931590726768102E-2</v>
      </c>
    </row>
    <row r="126" spans="2:18" ht="15" hidden="1" customHeight="1" outlineLevel="1" x14ac:dyDescent="0.25">
      <c r="B126" s="43" t="s">
        <v>50</v>
      </c>
      <c r="C126" s="205">
        <v>20604</v>
      </c>
      <c r="D126" s="206">
        <v>0.14715216301987644</v>
      </c>
      <c r="E126" s="207">
        <v>47607</v>
      </c>
      <c r="F126" s="208">
        <v>0.77930183883988646</v>
      </c>
      <c r="G126" s="205">
        <v>448226</v>
      </c>
      <c r="H126" s="206">
        <v>3.4034415061606982E-2</v>
      </c>
      <c r="I126" s="207">
        <v>1069540</v>
      </c>
      <c r="J126" s="208">
        <v>9.3713250257184244E-2</v>
      </c>
      <c r="K126" s="205">
        <v>147454</v>
      </c>
      <c r="L126" s="206">
        <v>4.6463270100137066E-2</v>
      </c>
      <c r="M126" s="207">
        <v>1733431</v>
      </c>
      <c r="N126" s="208">
        <v>8.5432953766292341E-2</v>
      </c>
      <c r="O126" s="205">
        <v>1778005</v>
      </c>
      <c r="P126" s="206">
        <v>9.5274595806895679E-3</v>
      </c>
      <c r="Q126" s="207">
        <v>3511436</v>
      </c>
      <c r="R126" s="208">
        <v>4.5624169947174442E-2</v>
      </c>
    </row>
    <row r="127" spans="2:18" ht="15" hidden="1" customHeight="1" outlineLevel="1" x14ac:dyDescent="0.25">
      <c r="B127" s="43" t="s">
        <v>51</v>
      </c>
      <c r="C127" s="205">
        <v>21467</v>
      </c>
      <c r="D127" s="206">
        <v>0.23914800277072268</v>
      </c>
      <c r="E127" s="207">
        <v>39239</v>
      </c>
      <c r="F127" s="208">
        <v>0.66266949152542365</v>
      </c>
      <c r="G127" s="205">
        <v>464825</v>
      </c>
      <c r="H127" s="206">
        <v>6.9728853969612814E-2</v>
      </c>
      <c r="I127" s="207">
        <v>1164664</v>
      </c>
      <c r="J127" s="208">
        <v>3.6851335831990628E-2</v>
      </c>
      <c r="K127" s="205">
        <v>144963</v>
      </c>
      <c r="L127" s="206">
        <v>-3.5727114292176121E-2</v>
      </c>
      <c r="M127" s="207">
        <v>1835158</v>
      </c>
      <c r="N127" s="208">
        <v>4.9228897449707043E-2</v>
      </c>
      <c r="O127" s="205">
        <v>1739244</v>
      </c>
      <c r="P127" s="206">
        <v>-7.4433522624770321E-2</v>
      </c>
      <c r="Q127" s="207">
        <v>3574402</v>
      </c>
      <c r="R127" s="208">
        <v>-1.481877763620032E-2</v>
      </c>
    </row>
    <row r="128" spans="2:18" ht="15" hidden="1" customHeight="1" outlineLevel="1" x14ac:dyDescent="0.25">
      <c r="B128" s="43" t="s">
        <v>52</v>
      </c>
      <c r="C128" s="205">
        <v>20502</v>
      </c>
      <c r="D128" s="206">
        <v>8.5968536469092749E-2</v>
      </c>
      <c r="E128" s="207">
        <v>33191</v>
      </c>
      <c r="F128" s="208">
        <v>0.65039033364825216</v>
      </c>
      <c r="G128" s="205">
        <v>450608</v>
      </c>
      <c r="H128" s="206">
        <v>2.0564947183417503E-2</v>
      </c>
      <c r="I128" s="207">
        <v>1156587</v>
      </c>
      <c r="J128" s="208">
        <v>6.1650009546329043E-2</v>
      </c>
      <c r="K128" s="205">
        <v>133513</v>
      </c>
      <c r="L128" s="206">
        <v>-1.9944211994421202E-2</v>
      </c>
      <c r="M128" s="207">
        <v>1794401</v>
      </c>
      <c r="N128" s="208">
        <v>5.171166799126925E-2</v>
      </c>
      <c r="O128" s="205">
        <v>1551546</v>
      </c>
      <c r="P128" s="206">
        <v>-8.4424585436320809E-2</v>
      </c>
      <c r="Q128" s="207">
        <v>3345947</v>
      </c>
      <c r="R128" s="208">
        <v>-1.6125100528260439E-2</v>
      </c>
    </row>
    <row r="129" spans="2:18" ht="15" hidden="1" customHeight="1" outlineLevel="1" x14ac:dyDescent="0.25">
      <c r="B129" s="43" t="s">
        <v>53</v>
      </c>
      <c r="C129" s="205">
        <v>17596</v>
      </c>
      <c r="D129" s="206">
        <v>-5.5603263203091502E-2</v>
      </c>
      <c r="E129" s="207">
        <v>36603</v>
      </c>
      <c r="F129" s="208">
        <v>0.52170117236218516</v>
      </c>
      <c r="G129" s="205">
        <v>625674</v>
      </c>
      <c r="H129" s="206">
        <v>7.0754539386990167E-2</v>
      </c>
      <c r="I129" s="207">
        <v>1446735</v>
      </c>
      <c r="J129" s="208">
        <v>2.0873525389618841E-2</v>
      </c>
      <c r="K129" s="205">
        <v>190137</v>
      </c>
      <c r="L129" s="206">
        <v>0.10075028656778628</v>
      </c>
      <c r="M129" s="207">
        <v>2316745</v>
      </c>
      <c r="N129" s="208">
        <v>4.5036230707328873E-2</v>
      </c>
      <c r="O129" s="205">
        <v>2069981</v>
      </c>
      <c r="P129" s="206">
        <v>-8.9863803683139509E-2</v>
      </c>
      <c r="Q129" s="207">
        <v>4386726</v>
      </c>
      <c r="R129" s="208">
        <v>-2.3276722742886835E-2</v>
      </c>
    </row>
    <row r="130" spans="2:18" ht="15" hidden="1" customHeight="1" outlineLevel="1" x14ac:dyDescent="0.25">
      <c r="B130" s="43" t="s">
        <v>54</v>
      </c>
      <c r="C130" s="205">
        <v>22611</v>
      </c>
      <c r="D130" s="206">
        <v>0.1048079742011141</v>
      </c>
      <c r="E130" s="207">
        <v>26182</v>
      </c>
      <c r="F130" s="208">
        <v>0.45933894431748512</v>
      </c>
      <c r="G130" s="205">
        <v>485832</v>
      </c>
      <c r="H130" s="206">
        <v>-2.1561290374553455E-2</v>
      </c>
      <c r="I130" s="207">
        <v>1244267</v>
      </c>
      <c r="J130" s="208">
        <v>2.6220746819522134E-2</v>
      </c>
      <c r="K130" s="205">
        <v>147241</v>
      </c>
      <c r="L130" s="206">
        <v>1.1312279352171162E-2</v>
      </c>
      <c r="M130" s="207">
        <v>1926133</v>
      </c>
      <c r="N130" s="208">
        <v>1.7495380382818171E-2</v>
      </c>
      <c r="O130" s="205">
        <v>1752134</v>
      </c>
      <c r="P130" s="206">
        <v>-0.1145664410971462</v>
      </c>
      <c r="Q130" s="207">
        <v>3678267</v>
      </c>
      <c r="R130" s="208">
        <v>-4.9999263919096149E-2</v>
      </c>
    </row>
    <row r="131" spans="2:18" ht="15" hidden="1" customHeight="1" outlineLevel="1" x14ac:dyDescent="0.25">
      <c r="B131" s="43" t="s">
        <v>55</v>
      </c>
      <c r="C131" s="205">
        <v>18529</v>
      </c>
      <c r="D131" s="206">
        <v>0.13926463354648311</v>
      </c>
      <c r="E131" s="207">
        <v>20845</v>
      </c>
      <c r="F131" s="208">
        <v>0.13776540581845964</v>
      </c>
      <c r="G131" s="205">
        <v>353982</v>
      </c>
      <c r="H131" s="206">
        <v>-6.0445116853127367E-2</v>
      </c>
      <c r="I131" s="207">
        <v>970612</v>
      </c>
      <c r="J131" s="208">
        <v>-1.7222193533754315E-2</v>
      </c>
      <c r="K131" s="205">
        <v>116754</v>
      </c>
      <c r="L131" s="206">
        <v>0.18007236855404396</v>
      </c>
      <c r="M131" s="207">
        <v>1480722</v>
      </c>
      <c r="N131" s="208">
        <v>-1.1467395331728025E-2</v>
      </c>
      <c r="O131" s="205">
        <v>1298386</v>
      </c>
      <c r="P131" s="206">
        <v>-0.18763749120932205</v>
      </c>
      <c r="Q131" s="207">
        <v>2779108</v>
      </c>
      <c r="R131" s="208">
        <v>-0.10240835247787361</v>
      </c>
    </row>
    <row r="132" spans="2:18" ht="15" hidden="1" customHeight="1" outlineLevel="1" x14ac:dyDescent="0.25">
      <c r="B132" s="43" t="s">
        <v>56</v>
      </c>
      <c r="C132" s="205">
        <v>17592</v>
      </c>
      <c r="D132" s="206">
        <v>6.5600581500999455E-2</v>
      </c>
      <c r="E132" s="207">
        <v>31098</v>
      </c>
      <c r="F132" s="208">
        <v>0.4933013205282113</v>
      </c>
      <c r="G132" s="205">
        <v>360220</v>
      </c>
      <c r="H132" s="206">
        <v>-3.1669269706264269E-2</v>
      </c>
      <c r="I132" s="207">
        <v>940785</v>
      </c>
      <c r="J132" s="208">
        <v>-6.384987924784391E-2</v>
      </c>
      <c r="K132" s="205">
        <v>133122</v>
      </c>
      <c r="L132" s="206">
        <v>3.7042230479796157E-2</v>
      </c>
      <c r="M132" s="207">
        <v>1482817</v>
      </c>
      <c r="N132" s="208">
        <v>-3.878772478321435E-2</v>
      </c>
      <c r="O132" s="205">
        <v>1289242</v>
      </c>
      <c r="P132" s="206">
        <v>-0.18699153154278025</v>
      </c>
      <c r="Q132" s="207">
        <v>2772059</v>
      </c>
      <c r="R132" s="208">
        <v>-0.11391085595923822</v>
      </c>
    </row>
    <row r="133" spans="2:18" collapsed="1" x14ac:dyDescent="0.25">
      <c r="B133" s="30" t="s">
        <v>72</v>
      </c>
      <c r="C133" s="31">
        <v>143953</v>
      </c>
      <c r="D133" s="32">
        <v>4.9610277872970343E-2</v>
      </c>
      <c r="E133" s="31">
        <v>204717</v>
      </c>
      <c r="F133" s="32">
        <v>8.3004015299401601E-2</v>
      </c>
      <c r="G133" s="31">
        <v>3147663</v>
      </c>
      <c r="H133" s="32">
        <v>-1.2194180485294304E-2</v>
      </c>
      <c r="I133" s="31">
        <v>7356845</v>
      </c>
      <c r="J133" s="32">
        <v>-7.3924309548433209E-3</v>
      </c>
      <c r="K133" s="31">
        <v>1024962</v>
      </c>
      <c r="L133" s="32">
        <v>8.0382374673633405E-2</v>
      </c>
      <c r="M133" s="31">
        <v>11878140</v>
      </c>
      <c r="N133" s="32">
        <v>4.3005014556518617E-4</v>
      </c>
      <c r="O133" s="31">
        <v>12700854</v>
      </c>
      <c r="P133" s="32">
        <v>1.8596068002354693E-2</v>
      </c>
      <c r="Q133" s="31">
        <v>24578994</v>
      </c>
      <c r="R133" s="32">
        <v>9.7354310945676481E-3</v>
      </c>
    </row>
    <row r="134" spans="2:18" ht="15" hidden="1" customHeight="1" outlineLevel="1" x14ac:dyDescent="0.25">
      <c r="B134" s="43" t="s">
        <v>58</v>
      </c>
      <c r="C134" s="205">
        <v>18625</v>
      </c>
      <c r="D134" s="206">
        <v>-6.8190914548729276E-2</v>
      </c>
      <c r="E134" s="207">
        <v>33294</v>
      </c>
      <c r="F134" s="208">
        <v>0.33528515280340088</v>
      </c>
      <c r="G134" s="205">
        <v>408740</v>
      </c>
      <c r="H134" s="206">
        <v>-8.83522581537316E-2</v>
      </c>
      <c r="I134" s="207">
        <v>1008424</v>
      </c>
      <c r="J134" s="208">
        <v>-4.7654844482639791E-2</v>
      </c>
      <c r="K134" s="205">
        <v>156049</v>
      </c>
      <c r="L134" s="206">
        <v>2.5322776700942962E-2</v>
      </c>
      <c r="M134" s="207">
        <v>1625132</v>
      </c>
      <c r="N134" s="208">
        <v>-4.6482686998894018E-2</v>
      </c>
      <c r="O134" s="205">
        <v>1657996</v>
      </c>
      <c r="P134" s="206">
        <v>-3.644714307050978E-2</v>
      </c>
      <c r="Q134" s="207">
        <v>3283128</v>
      </c>
      <c r="R134" s="208">
        <v>-4.1440953254623381E-2</v>
      </c>
    </row>
    <row r="135" spans="2:18" ht="15" hidden="1" customHeight="1" outlineLevel="1" x14ac:dyDescent="0.25">
      <c r="B135" s="43" t="s">
        <v>59</v>
      </c>
      <c r="C135" s="205">
        <v>22538</v>
      </c>
      <c r="D135" s="206">
        <v>1.4494058336334215E-2</v>
      </c>
      <c r="E135" s="207">
        <v>37559</v>
      </c>
      <c r="F135" s="208">
        <v>0.20435451805297244</v>
      </c>
      <c r="G135" s="205">
        <v>474358</v>
      </c>
      <c r="H135" s="206">
        <v>-6.1888240815232143E-3</v>
      </c>
      <c r="I135" s="207">
        <v>1054586</v>
      </c>
      <c r="J135" s="208">
        <v>-2.4005923046667155E-2</v>
      </c>
      <c r="K135" s="205">
        <v>146363</v>
      </c>
      <c r="L135" s="206">
        <v>-3.3646069233257858E-2</v>
      </c>
      <c r="M135" s="207">
        <v>1735404</v>
      </c>
      <c r="N135" s="208">
        <v>-1.5484217943175782E-2</v>
      </c>
      <c r="O135" s="205">
        <v>1881519</v>
      </c>
      <c r="P135" s="206">
        <v>4.3894733863625301E-2</v>
      </c>
      <c r="Q135" s="207">
        <v>3616923</v>
      </c>
      <c r="R135" s="208">
        <v>1.4535913568788139E-2</v>
      </c>
    </row>
    <row r="136" spans="2:18" ht="15" hidden="1" customHeight="1" outlineLevel="1" x14ac:dyDescent="0.25">
      <c r="B136" s="43" t="s">
        <v>60</v>
      </c>
      <c r="C136" s="205">
        <v>24090</v>
      </c>
      <c r="D136" s="206">
        <v>0.18623202678747286</v>
      </c>
      <c r="E136" s="207">
        <v>33318</v>
      </c>
      <c r="F136" s="208">
        <v>0.20316336848187211</v>
      </c>
      <c r="G136" s="205">
        <v>473024</v>
      </c>
      <c r="H136" s="206">
        <v>2.8029218020242164E-2</v>
      </c>
      <c r="I136" s="207">
        <v>1107669</v>
      </c>
      <c r="J136" s="208">
        <v>8.6454881974564746E-2</v>
      </c>
      <c r="K136" s="205">
        <v>160082</v>
      </c>
      <c r="L136" s="206">
        <v>0.15228251011329763</v>
      </c>
      <c r="M136" s="207">
        <v>1798183</v>
      </c>
      <c r="N136" s="208">
        <v>7.8966553640721582E-2</v>
      </c>
      <c r="O136" s="205">
        <v>1869574</v>
      </c>
      <c r="P136" s="206">
        <v>8.9582961799958172E-2</v>
      </c>
      <c r="Q136" s="207">
        <v>3667757</v>
      </c>
      <c r="R136" s="208">
        <v>8.4352099563599126E-2</v>
      </c>
    </row>
    <row r="137" spans="2:18" ht="15" hidden="1" customHeight="1" outlineLevel="1" x14ac:dyDescent="0.25">
      <c r="B137" s="43" t="s">
        <v>61</v>
      </c>
      <c r="C137" s="205">
        <v>24456</v>
      </c>
      <c r="D137" s="206">
        <v>0.11885808399670594</v>
      </c>
      <c r="E137" s="207">
        <v>26532</v>
      </c>
      <c r="F137" s="208">
        <v>0.10073016926651168</v>
      </c>
      <c r="G137" s="205">
        <v>488389</v>
      </c>
      <c r="H137" s="206">
        <v>4.6973377036809927E-2</v>
      </c>
      <c r="I137" s="207">
        <v>1123562</v>
      </c>
      <c r="J137" s="208">
        <v>2.3568563466403569E-2</v>
      </c>
      <c r="K137" s="205">
        <v>147751</v>
      </c>
      <c r="L137" s="206">
        <v>7.1482443035955079E-2</v>
      </c>
      <c r="M137" s="207">
        <v>1810690</v>
      </c>
      <c r="N137" s="208">
        <v>3.5849622201983511E-2</v>
      </c>
      <c r="O137" s="205">
        <v>1844712</v>
      </c>
      <c r="P137" s="206">
        <v>3.8888075419843959E-2</v>
      </c>
      <c r="Q137" s="207">
        <v>3655402</v>
      </c>
      <c r="R137" s="208">
        <v>3.7380763995863431E-2</v>
      </c>
    </row>
    <row r="138" spans="2:18" collapsed="1" x14ac:dyDescent="0.25">
      <c r="B138" s="145">
        <v>2004</v>
      </c>
      <c r="C138" s="212">
        <v>249271</v>
      </c>
      <c r="D138" s="213">
        <v>8.6792173139638384E-2</v>
      </c>
      <c r="E138" s="212">
        <v>410834</v>
      </c>
      <c r="F138" s="213">
        <v>0.45077723866629937</v>
      </c>
      <c r="G138" s="212">
        <v>5479616</v>
      </c>
      <c r="H138" s="213">
        <v>9.7746773147620036E-3</v>
      </c>
      <c r="I138" s="212">
        <v>13332151</v>
      </c>
      <c r="J138" s="213">
        <v>2.3121658316230365E-2</v>
      </c>
      <c r="K138" s="212">
        <v>1759623</v>
      </c>
      <c r="L138" s="213">
        <v>4.9234550586922055E-2</v>
      </c>
      <c r="M138" s="212">
        <v>21231495</v>
      </c>
      <c r="N138" s="213">
        <v>2.8307510974097116E-2</v>
      </c>
      <c r="O138" s="212">
        <v>20523386</v>
      </c>
      <c r="P138" s="213">
        <v>-4.9559868775690519E-2</v>
      </c>
      <c r="Q138" s="212">
        <v>41754881</v>
      </c>
      <c r="R138" s="213">
        <v>-1.1498608601314686E-2</v>
      </c>
    </row>
    <row r="139" spans="2:18" ht="15" hidden="1" customHeight="1" outlineLevel="1" x14ac:dyDescent="0.25">
      <c r="B139" s="43" t="s">
        <v>49</v>
      </c>
      <c r="C139" s="205">
        <v>18959</v>
      </c>
      <c r="D139" s="206">
        <v>0.12683506686478463</v>
      </c>
      <c r="E139" s="207">
        <v>23658</v>
      </c>
      <c r="F139" s="208">
        <v>-0.13404099560761351</v>
      </c>
      <c r="G139" s="205">
        <v>435153</v>
      </c>
      <c r="H139" s="206">
        <v>1.9100836774028851E-2</v>
      </c>
      <c r="I139" s="207">
        <v>961436</v>
      </c>
      <c r="J139" s="208">
        <v>-3.8069567757827549E-2</v>
      </c>
      <c r="K139" s="205">
        <v>123476</v>
      </c>
      <c r="L139" s="206">
        <v>3.5490255274898574E-2</v>
      </c>
      <c r="M139" s="207">
        <v>1562682</v>
      </c>
      <c r="N139" s="208">
        <v>-1.7102005696056022E-2</v>
      </c>
      <c r="O139" s="205">
        <v>1806715</v>
      </c>
      <c r="P139" s="206">
        <v>4.6984150286999427E-3</v>
      </c>
      <c r="Q139" s="207">
        <v>3369397</v>
      </c>
      <c r="R139" s="208">
        <v>-5.5313567511122708E-3</v>
      </c>
    </row>
    <row r="140" spans="2:18" ht="15" hidden="1" customHeight="1" outlineLevel="1" x14ac:dyDescent="0.25">
      <c r="B140" s="43" t="s">
        <v>50</v>
      </c>
      <c r="C140" s="205">
        <v>17961</v>
      </c>
      <c r="D140" s="206">
        <v>1.4058265582655771E-2</v>
      </c>
      <c r="E140" s="207">
        <v>26756</v>
      </c>
      <c r="F140" s="208">
        <v>-6.0038643948708947E-2</v>
      </c>
      <c r="G140" s="205">
        <v>433473</v>
      </c>
      <c r="H140" s="206">
        <v>-3.6204075098497879E-2</v>
      </c>
      <c r="I140" s="207">
        <v>977898</v>
      </c>
      <c r="J140" s="208">
        <v>-8.7406293073923114E-2</v>
      </c>
      <c r="K140" s="205">
        <v>140907</v>
      </c>
      <c r="L140" s="206">
        <v>0.14950114618089261</v>
      </c>
      <c r="M140" s="207">
        <v>1596995</v>
      </c>
      <c r="N140" s="208">
        <v>-5.5073360736488941E-2</v>
      </c>
      <c r="O140" s="205">
        <v>1761225</v>
      </c>
      <c r="P140" s="206">
        <v>-3.4532038094110429E-2</v>
      </c>
      <c r="Q140" s="207">
        <v>3358220</v>
      </c>
      <c r="R140" s="208">
        <v>-4.4410652273630058E-2</v>
      </c>
    </row>
    <row r="141" spans="2:18" ht="15" hidden="1" customHeight="1" outlineLevel="1" x14ac:dyDescent="0.25">
      <c r="B141" s="43" t="s">
        <v>51</v>
      </c>
      <c r="C141" s="205">
        <v>17324</v>
      </c>
      <c r="D141" s="206">
        <v>-5.0323429448525414E-2</v>
      </c>
      <c r="E141" s="207">
        <v>23600</v>
      </c>
      <c r="F141" s="208">
        <v>-6.8151306957277114E-2</v>
      </c>
      <c r="G141" s="205">
        <v>434526</v>
      </c>
      <c r="H141" s="206">
        <v>-5.0212241364989585E-2</v>
      </c>
      <c r="I141" s="207">
        <v>1123270</v>
      </c>
      <c r="J141" s="208">
        <v>3.6262307846301134E-2</v>
      </c>
      <c r="K141" s="205">
        <v>150334</v>
      </c>
      <c r="L141" s="206">
        <v>0.18931362931552798</v>
      </c>
      <c r="M141" s="207">
        <v>1749054</v>
      </c>
      <c r="N141" s="208">
        <v>2.1982163485219752E-2</v>
      </c>
      <c r="O141" s="205">
        <v>1879113</v>
      </c>
      <c r="P141" s="206">
        <v>2.5795653486430981E-2</v>
      </c>
      <c r="Q141" s="207">
        <v>3628167</v>
      </c>
      <c r="R141" s="208">
        <v>2.3953713100698382E-2</v>
      </c>
    </row>
    <row r="142" spans="2:18" ht="15" hidden="1" customHeight="1" outlineLevel="1" x14ac:dyDescent="0.25">
      <c r="B142" s="43" t="s">
        <v>52</v>
      </c>
      <c r="C142" s="205">
        <v>18879</v>
      </c>
      <c r="D142" s="206">
        <v>-8.4388185654008407E-2</v>
      </c>
      <c r="E142" s="207">
        <v>20111</v>
      </c>
      <c r="F142" s="208">
        <v>-0.11178341135942049</v>
      </c>
      <c r="G142" s="205">
        <v>441528</v>
      </c>
      <c r="H142" s="206">
        <v>-2.6656672986199892E-2</v>
      </c>
      <c r="I142" s="207">
        <v>1089424</v>
      </c>
      <c r="J142" s="208">
        <v>-3.4873656635562522E-2</v>
      </c>
      <c r="K142" s="205">
        <v>136230</v>
      </c>
      <c r="L142" s="206">
        <v>0.26015207296542275</v>
      </c>
      <c r="M142" s="207">
        <v>1706172</v>
      </c>
      <c r="N142" s="208">
        <v>-1.5921318555568886E-2</v>
      </c>
      <c r="O142" s="205">
        <v>1694613</v>
      </c>
      <c r="P142" s="206">
        <v>-4.4427628043516409E-2</v>
      </c>
      <c r="Q142" s="207">
        <v>3400785</v>
      </c>
      <c r="R142" s="208">
        <v>-3.0335509157365048E-2</v>
      </c>
    </row>
    <row r="143" spans="2:18" ht="15" hidden="1" customHeight="1" outlineLevel="1" x14ac:dyDescent="0.25">
      <c r="B143" s="43" t="s">
        <v>53</v>
      </c>
      <c r="C143" s="205">
        <v>18632</v>
      </c>
      <c r="D143" s="206">
        <v>-0.1565796025530759</v>
      </c>
      <c r="E143" s="207">
        <v>24054</v>
      </c>
      <c r="F143" s="208">
        <v>2.9885254324370614E-2</v>
      </c>
      <c r="G143" s="205">
        <v>584330</v>
      </c>
      <c r="H143" s="206">
        <v>3.2204614387236097E-2</v>
      </c>
      <c r="I143" s="207">
        <v>1417154</v>
      </c>
      <c r="J143" s="208">
        <v>0.12488520194535568</v>
      </c>
      <c r="K143" s="205">
        <v>172734</v>
      </c>
      <c r="L143" s="206">
        <v>0.12591906971893407</v>
      </c>
      <c r="M143" s="207">
        <v>2216904</v>
      </c>
      <c r="N143" s="208">
        <v>9.4884735796379127E-2</v>
      </c>
      <c r="O143" s="205">
        <v>2274364</v>
      </c>
      <c r="P143" s="206">
        <v>1.6933662181666698E-2</v>
      </c>
      <c r="Q143" s="207">
        <v>4491268</v>
      </c>
      <c r="R143" s="208">
        <v>5.397281330118342E-2</v>
      </c>
    </row>
    <row r="144" spans="2:18" ht="15" hidden="1" customHeight="1" outlineLevel="1" x14ac:dyDescent="0.25">
      <c r="B144" s="43" t="s">
        <v>54</v>
      </c>
      <c r="C144" s="205">
        <v>20466</v>
      </c>
      <c r="D144" s="206">
        <v>-6.96426947904355E-2</v>
      </c>
      <c r="E144" s="207">
        <v>17941</v>
      </c>
      <c r="F144" s="208">
        <v>-7.872034507548531E-2</v>
      </c>
      <c r="G144" s="205">
        <v>496538</v>
      </c>
      <c r="H144" s="206">
        <v>5.3429057566075633E-2</v>
      </c>
      <c r="I144" s="207">
        <v>1212475</v>
      </c>
      <c r="J144" s="208">
        <v>4.8681445091204756E-2</v>
      </c>
      <c r="K144" s="205">
        <v>145594</v>
      </c>
      <c r="L144" s="206">
        <v>0.56571207347105568</v>
      </c>
      <c r="M144" s="207">
        <v>1893014</v>
      </c>
      <c r="N144" s="208">
        <v>7.4352229420461269E-2</v>
      </c>
      <c r="O144" s="205">
        <v>1978843</v>
      </c>
      <c r="P144" s="206">
        <v>3.1644657790330655E-4</v>
      </c>
      <c r="Q144" s="207">
        <v>3871857</v>
      </c>
      <c r="R144" s="208">
        <v>3.5194434982736222E-2</v>
      </c>
    </row>
    <row r="145" spans="2:18" ht="15" hidden="1" customHeight="1" outlineLevel="1" x14ac:dyDescent="0.25">
      <c r="B145" s="43" t="s">
        <v>55</v>
      </c>
      <c r="C145" s="205">
        <v>16264</v>
      </c>
      <c r="D145" s="206">
        <v>-0.26854058916123225</v>
      </c>
      <c r="E145" s="207">
        <v>18321</v>
      </c>
      <c r="F145" s="208">
        <v>-0.1379975534017126</v>
      </c>
      <c r="G145" s="205">
        <v>376755</v>
      </c>
      <c r="H145" s="206">
        <v>-3.2545085240184957E-2</v>
      </c>
      <c r="I145" s="207">
        <v>987621</v>
      </c>
      <c r="J145" s="208">
        <v>3.0135731786563147E-2</v>
      </c>
      <c r="K145" s="205">
        <v>98938</v>
      </c>
      <c r="L145" s="206">
        <v>0.33541194255479967</v>
      </c>
      <c r="M145" s="207">
        <v>1497899</v>
      </c>
      <c r="N145" s="208">
        <v>2.1943939388770817E-2</v>
      </c>
      <c r="O145" s="205">
        <v>1598284</v>
      </c>
      <c r="P145" s="206">
        <v>1.5713434140972149E-2</v>
      </c>
      <c r="Q145" s="207">
        <v>3096183</v>
      </c>
      <c r="R145" s="208">
        <v>1.8718168995223605E-2</v>
      </c>
    </row>
    <row r="146" spans="2:18" ht="15" hidden="1" customHeight="1" outlineLevel="1" x14ac:dyDescent="0.25">
      <c r="B146" s="43" t="s">
        <v>56</v>
      </c>
      <c r="C146" s="205">
        <v>16509</v>
      </c>
      <c r="D146" s="206">
        <v>-0.12078606806199077</v>
      </c>
      <c r="E146" s="207">
        <v>20825</v>
      </c>
      <c r="F146" s="208">
        <v>-7.8988103135641974E-2</v>
      </c>
      <c r="G146" s="205">
        <v>372001</v>
      </c>
      <c r="H146" s="206">
        <v>7.5866738894907471E-3</v>
      </c>
      <c r="I146" s="207">
        <v>1004951</v>
      </c>
      <c r="J146" s="208">
        <v>7.8706476633327194E-2</v>
      </c>
      <c r="K146" s="205">
        <v>128367</v>
      </c>
      <c r="L146" s="206">
        <v>0.7754526216788149</v>
      </c>
      <c r="M146" s="207">
        <v>1542653</v>
      </c>
      <c r="N146" s="208">
        <v>9.0587940035984138E-2</v>
      </c>
      <c r="O146" s="205">
        <v>1585767</v>
      </c>
      <c r="P146" s="206">
        <v>0.15155231872912678</v>
      </c>
      <c r="Q146" s="207">
        <v>3128420</v>
      </c>
      <c r="R146" s="208">
        <v>0.1206612446553641</v>
      </c>
    </row>
    <row r="147" spans="2:18" collapsed="1" x14ac:dyDescent="0.25">
      <c r="B147" s="30" t="s">
        <v>73</v>
      </c>
      <c r="C147" s="31">
        <v>137149</v>
      </c>
      <c r="D147" s="32">
        <v>-7.9462775525545704E-2</v>
      </c>
      <c r="E147" s="31">
        <v>189027</v>
      </c>
      <c r="F147" s="32">
        <v>4.7733204343827218E-3</v>
      </c>
      <c r="G147" s="31">
        <v>3186520</v>
      </c>
      <c r="H147" s="32">
        <v>-8.4334122700468916E-2</v>
      </c>
      <c r="I147" s="31">
        <v>7411635</v>
      </c>
      <c r="J147" s="32">
        <v>9.4096814401112283E-3</v>
      </c>
      <c r="K147" s="31">
        <v>948703</v>
      </c>
      <c r="L147" s="32">
        <v>0.21740653575984048</v>
      </c>
      <c r="M147" s="31">
        <v>11873034</v>
      </c>
      <c r="N147" s="32">
        <v>-5.5207553497603756E-3</v>
      </c>
      <c r="O147" s="31">
        <v>12468980</v>
      </c>
      <c r="P147" s="32">
        <v>-4.4067127156832253E-2</v>
      </c>
      <c r="Q147" s="31">
        <v>24342014</v>
      </c>
      <c r="R147" s="32">
        <v>-2.564627850089074E-2</v>
      </c>
    </row>
    <row r="148" spans="2:18" ht="15" hidden="1" customHeight="1" outlineLevel="1" x14ac:dyDescent="0.25">
      <c r="B148" s="43" t="s">
        <v>58</v>
      </c>
      <c r="C148" s="205">
        <v>19988</v>
      </c>
      <c r="D148" s="206">
        <v>4.1475614839516561E-2</v>
      </c>
      <c r="E148" s="207">
        <v>24934</v>
      </c>
      <c r="F148" s="208">
        <v>0.19204474829086382</v>
      </c>
      <c r="G148" s="205">
        <v>448353</v>
      </c>
      <c r="H148" s="206">
        <v>6.6856868194624219E-2</v>
      </c>
      <c r="I148" s="207">
        <v>1058885</v>
      </c>
      <c r="J148" s="208">
        <v>7.7495502316001996E-2</v>
      </c>
      <c r="K148" s="205">
        <v>152195</v>
      </c>
      <c r="L148" s="206">
        <v>0.45742959196376409</v>
      </c>
      <c r="M148" s="207">
        <v>1704355</v>
      </c>
      <c r="N148" s="208">
        <v>0.10134602460711339</v>
      </c>
      <c r="O148" s="205">
        <v>1720711</v>
      </c>
      <c r="P148" s="206">
        <v>3.3475577711377102E-2</v>
      </c>
      <c r="Q148" s="207">
        <v>3425066</v>
      </c>
      <c r="R148" s="208">
        <v>6.6170064077920809E-2</v>
      </c>
    </row>
    <row r="149" spans="2:18" ht="15" hidden="1" customHeight="1" outlineLevel="1" x14ac:dyDescent="0.25">
      <c r="B149" s="43" t="s">
        <v>59</v>
      </c>
      <c r="C149" s="205">
        <v>22216</v>
      </c>
      <c r="D149" s="206">
        <v>-1.9291043128945362E-2</v>
      </c>
      <c r="E149" s="207">
        <v>31186</v>
      </c>
      <c r="F149" s="208">
        <v>0.10085071834515857</v>
      </c>
      <c r="G149" s="205">
        <v>477312</v>
      </c>
      <c r="H149" s="206">
        <v>-0.11445883719290695</v>
      </c>
      <c r="I149" s="207">
        <v>1080525</v>
      </c>
      <c r="J149" s="208">
        <v>-5.2795044667942381E-2</v>
      </c>
      <c r="K149" s="205">
        <v>151459</v>
      </c>
      <c r="L149" s="206">
        <v>0.28015518159458397</v>
      </c>
      <c r="M149" s="207">
        <v>1762698</v>
      </c>
      <c r="N149" s="208">
        <v>-4.6701769339099197E-2</v>
      </c>
      <c r="O149" s="205">
        <v>1802403</v>
      </c>
      <c r="P149" s="206">
        <v>-0.14965588106524952</v>
      </c>
      <c r="Q149" s="207">
        <v>3565101</v>
      </c>
      <c r="R149" s="208">
        <v>-0.1016882742522176</v>
      </c>
    </row>
    <row r="150" spans="2:18" ht="15" hidden="1" customHeight="1" outlineLevel="1" x14ac:dyDescent="0.25">
      <c r="B150" s="43" t="s">
        <v>60</v>
      </c>
      <c r="C150" s="205">
        <v>20308</v>
      </c>
      <c r="D150" s="206">
        <v>-3.9492976398808111E-2</v>
      </c>
      <c r="E150" s="207">
        <v>27692</v>
      </c>
      <c r="F150" s="208">
        <v>-6.13519073225266E-4</v>
      </c>
      <c r="G150" s="205">
        <v>460127</v>
      </c>
      <c r="H150" s="206">
        <v>-8.8286928057953129E-2</v>
      </c>
      <c r="I150" s="207">
        <v>1019526</v>
      </c>
      <c r="J150" s="208">
        <v>-4.2723759375340342E-2</v>
      </c>
      <c r="K150" s="205">
        <v>138926</v>
      </c>
      <c r="L150" s="206">
        <v>0.24349725210791062</v>
      </c>
      <c r="M150" s="207">
        <v>1666579</v>
      </c>
      <c r="N150" s="208">
        <v>-3.681876868910694E-2</v>
      </c>
      <c r="O150" s="205">
        <v>1715862</v>
      </c>
      <c r="P150" s="206">
        <v>-9.2968673185553574E-2</v>
      </c>
      <c r="Q150" s="207">
        <v>3382441</v>
      </c>
      <c r="R150" s="208">
        <v>-6.6145134482968104E-2</v>
      </c>
    </row>
    <row r="151" spans="2:18" ht="15" hidden="1" customHeight="1" outlineLevel="1" x14ac:dyDescent="0.25">
      <c r="B151" s="43" t="s">
        <v>61</v>
      </c>
      <c r="C151" s="205">
        <v>21858</v>
      </c>
      <c r="D151" s="206">
        <v>3.1329621591016377E-2</v>
      </c>
      <c r="E151" s="207">
        <v>24104</v>
      </c>
      <c r="F151" s="208">
        <v>-1.7446600358715147E-2</v>
      </c>
      <c r="G151" s="205">
        <v>466477</v>
      </c>
      <c r="H151" s="206">
        <v>-0.11159252748675896</v>
      </c>
      <c r="I151" s="207">
        <v>1097691</v>
      </c>
      <c r="J151" s="208">
        <v>8.4322389262779129E-2</v>
      </c>
      <c r="K151" s="205">
        <v>137894</v>
      </c>
      <c r="L151" s="206">
        <v>0.10995379686720219</v>
      </c>
      <c r="M151" s="207">
        <v>1748024</v>
      </c>
      <c r="N151" s="208">
        <v>2.3816886889701072E-2</v>
      </c>
      <c r="O151" s="205">
        <v>1775660</v>
      </c>
      <c r="P151" s="206">
        <v>-9.4240490509638342E-2</v>
      </c>
      <c r="Q151" s="207">
        <v>3523684</v>
      </c>
      <c r="R151" s="208">
        <v>-3.9284360796887463E-2</v>
      </c>
    </row>
    <row r="152" spans="2:18" collapsed="1" x14ac:dyDescent="0.25">
      <c r="B152" s="145">
        <v>2003</v>
      </c>
      <c r="C152" s="212">
        <v>229364</v>
      </c>
      <c r="D152" s="213">
        <v>-5.4874506038791626E-2</v>
      </c>
      <c r="E152" s="212">
        <v>283182</v>
      </c>
      <c r="F152" s="213">
        <v>-2.9982701628787245E-2</v>
      </c>
      <c r="G152" s="212">
        <v>5426573</v>
      </c>
      <c r="H152" s="213">
        <v>-2.6269116826395988E-2</v>
      </c>
      <c r="I152" s="212">
        <v>13030856</v>
      </c>
      <c r="J152" s="213">
        <v>1.8752014600266875E-2</v>
      </c>
      <c r="K152" s="212">
        <v>1677054</v>
      </c>
      <c r="L152" s="213">
        <v>0.26300830305198342</v>
      </c>
      <c r="M152" s="212">
        <v>20647029</v>
      </c>
      <c r="N152" s="213">
        <v>2.0795534155591655E-2</v>
      </c>
      <c r="O152" s="212">
        <v>21593560</v>
      </c>
      <c r="P152" s="213">
        <v>-1.9802979743453131E-2</v>
      </c>
      <c r="Q152" s="212">
        <v>42240589</v>
      </c>
      <c r="R152" s="213">
        <v>-3.7005197766593056E-4</v>
      </c>
    </row>
    <row r="153" spans="2:18" ht="15" hidden="1" customHeight="1" outlineLevel="1" x14ac:dyDescent="0.25">
      <c r="B153" s="43" t="s">
        <v>49</v>
      </c>
      <c r="C153" s="205">
        <v>16825</v>
      </c>
      <c r="D153" s="206">
        <v>-0.17216099193072232</v>
      </c>
      <c r="E153" s="207">
        <v>27320</v>
      </c>
      <c r="F153" s="208">
        <v>1.4143063959315416E-2</v>
      </c>
      <c r="G153" s="205">
        <v>426997</v>
      </c>
      <c r="H153" s="206">
        <v>-0.11479362315235198</v>
      </c>
      <c r="I153" s="207">
        <v>999486</v>
      </c>
      <c r="J153" s="208">
        <v>4.333856314765927E-2</v>
      </c>
      <c r="K153" s="205">
        <v>119244</v>
      </c>
      <c r="L153" s="206">
        <v>0.2417628191777399</v>
      </c>
      <c r="M153" s="207">
        <v>1589872</v>
      </c>
      <c r="N153" s="208">
        <v>3.9415772623656586E-3</v>
      </c>
      <c r="O153" s="205">
        <v>1798266</v>
      </c>
      <c r="P153" s="206">
        <v>3.5050084294028228E-2</v>
      </c>
      <c r="Q153" s="207">
        <v>3388138</v>
      </c>
      <c r="R153" s="208">
        <v>2.0215892738364216E-2</v>
      </c>
    </row>
    <row r="154" spans="2:18" ht="15" hidden="1" customHeight="1" outlineLevel="1" x14ac:dyDescent="0.25">
      <c r="B154" s="43" t="s">
        <v>50</v>
      </c>
      <c r="C154" s="205">
        <v>17712</v>
      </c>
      <c r="D154" s="206">
        <v>-0.26870355078447561</v>
      </c>
      <c r="E154" s="207">
        <v>28465</v>
      </c>
      <c r="F154" s="208">
        <v>-4.1517947336521033E-2</v>
      </c>
      <c r="G154" s="205">
        <v>449756</v>
      </c>
      <c r="H154" s="206">
        <v>-0.11392095827258752</v>
      </c>
      <c r="I154" s="207">
        <v>1071559</v>
      </c>
      <c r="J154" s="208">
        <v>1.382664187824334E-2</v>
      </c>
      <c r="K154" s="205">
        <v>122581</v>
      </c>
      <c r="L154" s="206">
        <v>6.7518375309157941E-2</v>
      </c>
      <c r="M154" s="207">
        <v>1690073</v>
      </c>
      <c r="N154" s="208">
        <v>-2.49228193398493E-2</v>
      </c>
      <c r="O154" s="205">
        <v>1824219</v>
      </c>
      <c r="P154" s="206">
        <v>1.0095870067652779E-2</v>
      </c>
      <c r="Q154" s="207">
        <v>3514292</v>
      </c>
      <c r="R154" s="208">
        <v>-7.0537403754517003E-3</v>
      </c>
    </row>
    <row r="155" spans="2:18" ht="15" hidden="1" customHeight="1" outlineLevel="1" x14ac:dyDescent="0.25">
      <c r="B155" s="43" t="s">
        <v>51</v>
      </c>
      <c r="C155" s="205">
        <v>18242</v>
      </c>
      <c r="D155" s="206">
        <v>-9.9694008488796726E-2</v>
      </c>
      <c r="E155" s="207">
        <v>25326</v>
      </c>
      <c r="F155" s="208">
        <v>-0.15594067655390764</v>
      </c>
      <c r="G155" s="205">
        <v>457498</v>
      </c>
      <c r="H155" s="206">
        <v>-8.6895951588308984E-2</v>
      </c>
      <c r="I155" s="207">
        <v>1083963</v>
      </c>
      <c r="J155" s="208">
        <v>-3.801138451216457E-2</v>
      </c>
      <c r="K155" s="205">
        <v>126404</v>
      </c>
      <c r="L155" s="206">
        <v>0.1519547981408913</v>
      </c>
      <c r="M155" s="207">
        <v>1711433</v>
      </c>
      <c r="N155" s="208">
        <v>-4.2730085181619915E-2</v>
      </c>
      <c r="O155" s="205">
        <v>1831859</v>
      </c>
      <c r="P155" s="206">
        <v>-1.7079557222499431E-2</v>
      </c>
      <c r="Q155" s="207">
        <v>3543292</v>
      </c>
      <c r="R155" s="208">
        <v>-2.9638366739084043E-2</v>
      </c>
    </row>
    <row r="156" spans="2:18" ht="15" hidden="1" customHeight="1" outlineLevel="1" x14ac:dyDescent="0.25">
      <c r="B156" s="43" t="s">
        <v>52</v>
      </c>
      <c r="C156" s="205">
        <v>20619</v>
      </c>
      <c r="D156" s="206">
        <v>0.11938110749185671</v>
      </c>
      <c r="E156" s="207">
        <v>22642</v>
      </c>
      <c r="F156" s="208">
        <v>-0.10994929045953061</v>
      </c>
      <c r="G156" s="205">
        <v>453620</v>
      </c>
      <c r="H156" s="206">
        <v>-5.1758016639491644E-2</v>
      </c>
      <c r="I156" s="207">
        <v>1128789</v>
      </c>
      <c r="J156" s="208">
        <v>1.1203252221882787E-2</v>
      </c>
      <c r="K156" s="205">
        <v>108106</v>
      </c>
      <c r="L156" s="206">
        <v>0.1772405531961232</v>
      </c>
      <c r="M156" s="207">
        <v>1733776</v>
      </c>
      <c r="N156" s="208">
        <v>1.9787881309698552E-3</v>
      </c>
      <c r="O156" s="205">
        <v>1773401</v>
      </c>
      <c r="P156" s="206">
        <v>-2.8350091828370783E-2</v>
      </c>
      <c r="Q156" s="207">
        <v>3507177</v>
      </c>
      <c r="R156" s="208">
        <v>-1.3589946381601936E-2</v>
      </c>
    </row>
    <row r="157" spans="2:18" ht="15" hidden="1" customHeight="1" outlineLevel="1" x14ac:dyDescent="0.25">
      <c r="B157" s="43" t="s">
        <v>53</v>
      </c>
      <c r="C157" s="205">
        <v>22091</v>
      </c>
      <c r="D157" s="206">
        <v>-2.5735958100053802E-3</v>
      </c>
      <c r="E157" s="207">
        <v>23356</v>
      </c>
      <c r="F157" s="208">
        <v>-1.4390007173903818E-2</v>
      </c>
      <c r="G157" s="205">
        <v>566099</v>
      </c>
      <c r="H157" s="206">
        <v>-4.7574262756235108E-2</v>
      </c>
      <c r="I157" s="207">
        <v>1259821</v>
      </c>
      <c r="J157" s="208">
        <v>-3.5914973985137211E-2</v>
      </c>
      <c r="K157" s="205">
        <v>153416</v>
      </c>
      <c r="L157" s="206">
        <v>0.52216533714331081</v>
      </c>
      <c r="M157" s="207">
        <v>2024783</v>
      </c>
      <c r="N157" s="208">
        <v>-1.1221518906982308E-2</v>
      </c>
      <c r="O157" s="205">
        <v>2236492</v>
      </c>
      <c r="P157" s="206">
        <v>-2.7653604324685332E-2</v>
      </c>
      <c r="Q157" s="207">
        <v>4261275</v>
      </c>
      <c r="R157" s="208">
        <v>-1.9914394667721602E-2</v>
      </c>
    </row>
    <row r="158" spans="2:18" ht="15" hidden="1" customHeight="1" outlineLevel="1" x14ac:dyDescent="0.25">
      <c r="B158" s="43" t="s">
        <v>54</v>
      </c>
      <c r="C158" s="205">
        <v>21998</v>
      </c>
      <c r="D158" s="206">
        <v>0.20030556010258094</v>
      </c>
      <c r="E158" s="207">
        <v>19474</v>
      </c>
      <c r="F158" s="208">
        <v>-5.9999034609258151E-2</v>
      </c>
      <c r="G158" s="205">
        <v>471354</v>
      </c>
      <c r="H158" s="206">
        <v>-0.10963478996739673</v>
      </c>
      <c r="I158" s="207">
        <v>1156190</v>
      </c>
      <c r="J158" s="208">
        <v>1.4377935816922482E-2</v>
      </c>
      <c r="K158" s="205">
        <v>92989</v>
      </c>
      <c r="L158" s="206">
        <v>4.1007097597564046E-2</v>
      </c>
      <c r="M158" s="207">
        <v>1762005</v>
      </c>
      <c r="N158" s="208">
        <v>-1.9782861936641027E-2</v>
      </c>
      <c r="O158" s="205">
        <v>1978217</v>
      </c>
      <c r="P158" s="206">
        <v>-6.8545286664001615E-2</v>
      </c>
      <c r="Q158" s="207">
        <v>3740222</v>
      </c>
      <c r="R158" s="208">
        <v>-4.6192404214967286E-2</v>
      </c>
    </row>
    <row r="159" spans="2:18" ht="15" hidden="1" customHeight="1" outlineLevel="1" x14ac:dyDescent="0.25">
      <c r="B159" s="43" t="s">
        <v>55</v>
      </c>
      <c r="C159" s="205">
        <v>22235</v>
      </c>
      <c r="D159" s="206">
        <v>0.3415590684204175</v>
      </c>
      <c r="E159" s="207">
        <v>21254</v>
      </c>
      <c r="F159" s="208">
        <v>3.7337107716335582E-2</v>
      </c>
      <c r="G159" s="205">
        <v>389429</v>
      </c>
      <c r="H159" s="206">
        <v>-0.14128682720952235</v>
      </c>
      <c r="I159" s="207">
        <v>958729</v>
      </c>
      <c r="J159" s="208">
        <v>2.2606089372663396E-2</v>
      </c>
      <c r="K159" s="205">
        <v>74088</v>
      </c>
      <c r="L159" s="206">
        <v>-0.21878591688897797</v>
      </c>
      <c r="M159" s="207">
        <v>1465735</v>
      </c>
      <c r="N159" s="208">
        <v>-3.7560951266565001E-2</v>
      </c>
      <c r="O159" s="205">
        <v>1573558</v>
      </c>
      <c r="P159" s="206">
        <v>-6.6344918101264194E-2</v>
      </c>
      <c r="Q159" s="207">
        <v>3039293</v>
      </c>
      <c r="R159" s="208">
        <v>-5.2681597051658313E-2</v>
      </c>
    </row>
    <row r="160" spans="2:18" ht="15" hidden="1" customHeight="1" outlineLevel="1" x14ac:dyDescent="0.25">
      <c r="B160" s="43" t="s">
        <v>56</v>
      </c>
      <c r="C160" s="205">
        <v>18777</v>
      </c>
      <c r="D160" s="206">
        <v>-7.7342636725468039E-2</v>
      </c>
      <c r="E160" s="207">
        <v>22611</v>
      </c>
      <c r="F160" s="208">
        <v>-4.7757422615287481E-2</v>
      </c>
      <c r="G160" s="205">
        <v>369200</v>
      </c>
      <c r="H160" s="206">
        <v>-0.16101777724249355</v>
      </c>
      <c r="I160" s="207">
        <v>931626</v>
      </c>
      <c r="J160" s="208">
        <v>-4.7574941574095142E-2</v>
      </c>
      <c r="K160" s="205">
        <v>72301</v>
      </c>
      <c r="L160" s="206">
        <v>-0.40833878887070374</v>
      </c>
      <c r="M160" s="207">
        <v>1414515</v>
      </c>
      <c r="N160" s="208">
        <v>-0.10728835006295301</v>
      </c>
      <c r="O160" s="205">
        <v>1377069</v>
      </c>
      <c r="P160" s="206">
        <v>-9.8130532023930739E-2</v>
      </c>
      <c r="Q160" s="207">
        <v>2791584</v>
      </c>
      <c r="R160" s="208">
        <v>-0.10279422257361592</v>
      </c>
    </row>
    <row r="161" spans="2:18" collapsed="1" x14ac:dyDescent="0.25">
      <c r="B161" s="30" t="s">
        <v>74</v>
      </c>
      <c r="C161" s="31">
        <v>148988</v>
      </c>
      <c r="D161" s="32">
        <v>8.4645568975182162E-2</v>
      </c>
      <c r="E161" s="31">
        <v>188129</v>
      </c>
      <c r="F161" s="32">
        <v>-0.12989043212017781</v>
      </c>
      <c r="G161" s="31">
        <v>3480003</v>
      </c>
      <c r="H161" s="32">
        <v>2.123192156945608E-2</v>
      </c>
      <c r="I161" s="31">
        <v>7342544</v>
      </c>
      <c r="J161" s="32">
        <v>2.2853552766668228E-2</v>
      </c>
      <c r="K161" s="31">
        <v>779282</v>
      </c>
      <c r="L161" s="32">
        <v>9.0617228315557075E-2</v>
      </c>
      <c r="M161" s="31">
        <v>11938946</v>
      </c>
      <c r="N161" s="32">
        <v>2.4428601105056291E-2</v>
      </c>
      <c r="O161" s="31">
        <v>13043782</v>
      </c>
      <c r="P161" s="32">
        <v>5.9603607666742775E-3</v>
      </c>
      <c r="Q161" s="31">
        <v>24982728</v>
      </c>
      <c r="R161" s="32">
        <v>1.4702316493578227E-2</v>
      </c>
    </row>
    <row r="162" spans="2:18" ht="15" hidden="1" customHeight="1" outlineLevel="1" x14ac:dyDescent="0.25">
      <c r="B162" s="43" t="s">
        <v>58</v>
      </c>
      <c r="C162" s="205">
        <v>19192</v>
      </c>
      <c r="D162" s="206">
        <v>-8.0446552632839841E-2</v>
      </c>
      <c r="E162" s="207">
        <v>20917</v>
      </c>
      <c r="F162" s="208">
        <v>-0.39960963288268891</v>
      </c>
      <c r="G162" s="205">
        <v>420256</v>
      </c>
      <c r="H162" s="206">
        <v>-0.11037914982885233</v>
      </c>
      <c r="I162" s="207">
        <v>982728</v>
      </c>
      <c r="J162" s="208">
        <v>-1.3080553109054205E-2</v>
      </c>
      <c r="K162" s="205">
        <v>104427</v>
      </c>
      <c r="L162" s="206">
        <v>-8.6489843763668528E-2</v>
      </c>
      <c r="M162" s="207">
        <v>1547520</v>
      </c>
      <c r="N162" s="208">
        <v>-5.5339597210556146E-2</v>
      </c>
      <c r="O162" s="205">
        <v>1664975</v>
      </c>
      <c r="P162" s="206">
        <v>-4.6540407250753923E-2</v>
      </c>
      <c r="Q162" s="207">
        <v>3212495</v>
      </c>
      <c r="R162" s="208">
        <v>-5.0799516135990097E-2</v>
      </c>
    </row>
    <row r="163" spans="2:18" ht="15" hidden="1" customHeight="1" outlineLevel="1" x14ac:dyDescent="0.25">
      <c r="B163" s="43" t="s">
        <v>59</v>
      </c>
      <c r="C163" s="205">
        <v>22653</v>
      </c>
      <c r="D163" s="206">
        <v>-5.2770227890445276E-2</v>
      </c>
      <c r="E163" s="207">
        <v>28329</v>
      </c>
      <c r="F163" s="208">
        <v>-0.16359610274579273</v>
      </c>
      <c r="G163" s="205">
        <v>539006</v>
      </c>
      <c r="H163" s="206">
        <v>2.0465887662912907E-2</v>
      </c>
      <c r="I163" s="207">
        <v>1140751</v>
      </c>
      <c r="J163" s="208">
        <v>2.9594904513787101E-2</v>
      </c>
      <c r="K163" s="205">
        <v>118313</v>
      </c>
      <c r="L163" s="206">
        <v>0.10002324392171458</v>
      </c>
      <c r="M163" s="207">
        <v>1849052</v>
      </c>
      <c r="N163" s="208">
        <v>2.6397490531485657E-2</v>
      </c>
      <c r="O163" s="205">
        <v>2119616</v>
      </c>
      <c r="P163" s="206">
        <v>6.331534566768493E-2</v>
      </c>
      <c r="Q163" s="207">
        <v>3968668</v>
      </c>
      <c r="R163" s="208">
        <v>4.5789875886057541E-2</v>
      </c>
    </row>
    <row r="164" spans="2:18" ht="15" hidden="1" customHeight="1" outlineLevel="1" x14ac:dyDescent="0.25">
      <c r="B164" s="43" t="s">
        <v>60</v>
      </c>
      <c r="C164" s="205">
        <v>21143</v>
      </c>
      <c r="D164" s="206">
        <v>-3.7686040690000477E-2</v>
      </c>
      <c r="E164" s="207">
        <v>27709</v>
      </c>
      <c r="F164" s="208">
        <v>-0.15726885644768851</v>
      </c>
      <c r="G164" s="205">
        <v>504684</v>
      </c>
      <c r="H164" s="206">
        <v>2.3048200537588714E-2</v>
      </c>
      <c r="I164" s="207">
        <v>1065028</v>
      </c>
      <c r="J164" s="208">
        <v>3.8870285091676671E-2</v>
      </c>
      <c r="K164" s="205">
        <v>111722</v>
      </c>
      <c r="L164" s="206">
        <v>0.12277774986181589</v>
      </c>
      <c r="M164" s="207">
        <v>1730286</v>
      </c>
      <c r="N164" s="208">
        <v>3.4334838350622121E-2</v>
      </c>
      <c r="O164" s="205">
        <v>1891734</v>
      </c>
      <c r="P164" s="206">
        <v>2.4215934211402557E-2</v>
      </c>
      <c r="Q164" s="207">
        <v>3622020</v>
      </c>
      <c r="R164" s="208">
        <v>2.9025051024814674E-2</v>
      </c>
    </row>
    <row r="165" spans="2:18" ht="15" hidden="1" customHeight="1" outlineLevel="1" x14ac:dyDescent="0.25">
      <c r="B165" s="43" t="s">
        <v>61</v>
      </c>
      <c r="C165" s="205">
        <v>21194</v>
      </c>
      <c r="D165" s="206">
        <v>-6.4323870910776515E-2</v>
      </c>
      <c r="E165" s="207">
        <v>24532</v>
      </c>
      <c r="F165" s="208">
        <v>-0.11675967596759673</v>
      </c>
      <c r="G165" s="205">
        <v>525071</v>
      </c>
      <c r="H165" s="206">
        <v>4.6498093637952653E-2</v>
      </c>
      <c r="I165" s="207">
        <v>1012329</v>
      </c>
      <c r="J165" s="208">
        <v>4.2590179973737818E-2</v>
      </c>
      <c r="K165" s="205">
        <v>124234</v>
      </c>
      <c r="L165" s="206">
        <v>0.32423040845911144</v>
      </c>
      <c r="M165" s="207">
        <v>1707360</v>
      </c>
      <c r="N165" s="208">
        <v>5.5908687795230394E-2</v>
      </c>
      <c r="O165" s="205">
        <v>1960410</v>
      </c>
      <c r="P165" s="206">
        <v>2.6213754355915997E-2</v>
      </c>
      <c r="Q165" s="207">
        <v>3667770</v>
      </c>
      <c r="R165" s="208">
        <v>3.9826314301825372E-2</v>
      </c>
    </row>
    <row r="166" spans="2:18" collapsed="1" x14ac:dyDescent="0.25">
      <c r="B166" s="145">
        <v>2002</v>
      </c>
      <c r="C166" s="212">
        <v>242681</v>
      </c>
      <c r="D166" s="213">
        <v>-2.9408000511930377E-2</v>
      </c>
      <c r="E166" s="212">
        <v>291935</v>
      </c>
      <c r="F166" s="213">
        <v>-0.11559772548948322</v>
      </c>
      <c r="G166" s="212">
        <v>5572970</v>
      </c>
      <c r="H166" s="213">
        <v>-6.8430679201771372E-2</v>
      </c>
      <c r="I166" s="212">
        <v>12790999</v>
      </c>
      <c r="J166" s="213">
        <v>5.5729073433399279E-3</v>
      </c>
      <c r="K166" s="212">
        <v>1327825</v>
      </c>
      <c r="L166" s="213">
        <v>7.5373535035638595E-2</v>
      </c>
      <c r="M166" s="212">
        <v>20226410</v>
      </c>
      <c r="N166" s="213">
        <v>-1.4179761402805524E-2</v>
      </c>
      <c r="O166" s="212">
        <v>22029816</v>
      </c>
      <c r="P166" s="213">
        <v>-1.5002403271131448E-2</v>
      </c>
      <c r="Q166" s="212">
        <v>42256226</v>
      </c>
      <c r="R166" s="213">
        <v>-1.4608808015336483E-2</v>
      </c>
    </row>
    <row r="167" spans="2:18" ht="15" hidden="1" customHeight="1" outlineLevel="1" x14ac:dyDescent="0.25">
      <c r="B167" s="43" t="s">
        <v>49</v>
      </c>
      <c r="C167" s="205">
        <v>20324</v>
      </c>
      <c r="D167" s="206">
        <v>0.28771462966482919</v>
      </c>
      <c r="E167" s="207">
        <v>26939</v>
      </c>
      <c r="F167" s="208">
        <v>-7.2635891080587989E-2</v>
      </c>
      <c r="G167" s="205">
        <v>482370</v>
      </c>
      <c r="H167" s="206">
        <v>4.7510054463486773E-2</v>
      </c>
      <c r="I167" s="207">
        <v>957969</v>
      </c>
      <c r="J167" s="208">
        <v>7.544205066071008E-3</v>
      </c>
      <c r="K167" s="205">
        <v>96028</v>
      </c>
      <c r="L167" s="206">
        <v>6.0473540065376863E-2</v>
      </c>
      <c r="M167" s="207">
        <v>1583630</v>
      </c>
      <c r="N167" s="208">
        <v>2.3895176223530212E-2</v>
      </c>
      <c r="O167" s="205">
        <v>1737371</v>
      </c>
      <c r="P167" s="206">
        <v>-3.1239614675174887E-2</v>
      </c>
      <c r="Q167" s="207">
        <v>3321001</v>
      </c>
      <c r="R167" s="208">
        <v>-5.7085664124203461E-3</v>
      </c>
    </row>
    <row r="168" spans="2:18" ht="15" hidden="1" customHeight="1" outlineLevel="1" x14ac:dyDescent="0.25">
      <c r="B168" s="43" t="s">
        <v>50</v>
      </c>
      <c r="C168" s="205">
        <v>24220</v>
      </c>
      <c r="D168" s="206">
        <v>0.52836499021896888</v>
      </c>
      <c r="E168" s="207">
        <v>29698</v>
      </c>
      <c r="F168" s="208">
        <v>-1.5383595252304261E-2</v>
      </c>
      <c r="G168" s="205">
        <v>507580</v>
      </c>
      <c r="H168" s="206">
        <v>6.3680866401783831E-2</v>
      </c>
      <c r="I168" s="207">
        <v>1056945</v>
      </c>
      <c r="J168" s="208">
        <v>1.8682924887247765E-3</v>
      </c>
      <c r="K168" s="205">
        <v>114828</v>
      </c>
      <c r="L168" s="206">
        <v>7.4554795481981184E-2</v>
      </c>
      <c r="M168" s="207">
        <v>1733271</v>
      </c>
      <c r="N168" s="208">
        <v>2.8625501176235968E-2</v>
      </c>
      <c r="O168" s="205">
        <v>1805986</v>
      </c>
      <c r="P168" s="206">
        <v>-1.2579592934695238E-2</v>
      </c>
      <c r="Q168" s="207">
        <v>3539257</v>
      </c>
      <c r="R168" s="208">
        <v>7.1789370039527789E-3</v>
      </c>
    </row>
    <row r="169" spans="2:18" ht="15" hidden="1" customHeight="1" outlineLevel="1" x14ac:dyDescent="0.25">
      <c r="B169" s="43" t="s">
        <v>51</v>
      </c>
      <c r="C169" s="205">
        <v>20262</v>
      </c>
      <c r="D169" s="206">
        <v>0.24131593457085088</v>
      </c>
      <c r="E169" s="207">
        <v>30005</v>
      </c>
      <c r="F169" s="208">
        <v>8.5642955351327821E-2</v>
      </c>
      <c r="G169" s="205">
        <v>501036</v>
      </c>
      <c r="H169" s="206">
        <v>5.6329298065854516E-2</v>
      </c>
      <c r="I169" s="207">
        <v>1126794</v>
      </c>
      <c r="J169" s="208">
        <v>5.0279069247202823E-2</v>
      </c>
      <c r="K169" s="205">
        <v>109730</v>
      </c>
      <c r="L169" s="206">
        <v>7.6523104091042793E-2</v>
      </c>
      <c r="M169" s="207">
        <v>1787827</v>
      </c>
      <c r="N169" s="208">
        <v>5.5973175213415161E-2</v>
      </c>
      <c r="O169" s="205">
        <v>1863690</v>
      </c>
      <c r="P169" s="206">
        <v>8.9718144698931468E-3</v>
      </c>
      <c r="Q169" s="207">
        <v>3651517</v>
      </c>
      <c r="R169" s="208">
        <v>3.1449822170009023E-2</v>
      </c>
    </row>
    <row r="170" spans="2:18" ht="15" hidden="1" customHeight="1" outlineLevel="1" x14ac:dyDescent="0.25">
      <c r="B170" s="43" t="s">
        <v>52</v>
      </c>
      <c r="C170" s="205">
        <v>18420</v>
      </c>
      <c r="D170" s="206">
        <v>0.2058919803600654</v>
      </c>
      <c r="E170" s="207">
        <v>25439</v>
      </c>
      <c r="F170" s="208">
        <v>-0.15313425879689735</v>
      </c>
      <c r="G170" s="205">
        <v>478380</v>
      </c>
      <c r="H170" s="206">
        <v>1.9921711766261119E-2</v>
      </c>
      <c r="I170" s="207">
        <v>1116283</v>
      </c>
      <c r="J170" s="208">
        <v>6.1980738878904873E-2</v>
      </c>
      <c r="K170" s="205">
        <v>91830</v>
      </c>
      <c r="L170" s="206">
        <v>8.3373641801257614E-2</v>
      </c>
      <c r="M170" s="207">
        <v>1730352</v>
      </c>
      <c r="N170" s="208">
        <v>4.8541853759984877E-2</v>
      </c>
      <c r="O170" s="205">
        <v>1825144</v>
      </c>
      <c r="P170" s="206">
        <v>1.9463798764228102E-2</v>
      </c>
      <c r="Q170" s="207">
        <v>3555496</v>
      </c>
      <c r="R170" s="208">
        <v>3.3410995470483762E-2</v>
      </c>
    </row>
    <row r="171" spans="2:18" ht="15" hidden="1" customHeight="1" outlineLevel="1" x14ac:dyDescent="0.25">
      <c r="B171" s="43" t="s">
        <v>53</v>
      </c>
      <c r="C171" s="205">
        <v>22148</v>
      </c>
      <c r="D171" s="206">
        <v>0.24482913669064743</v>
      </c>
      <c r="E171" s="207">
        <v>23697</v>
      </c>
      <c r="F171" s="208">
        <v>-0.38596082089552242</v>
      </c>
      <c r="G171" s="205">
        <v>594376</v>
      </c>
      <c r="H171" s="206">
        <v>3.7502771033233184E-2</v>
      </c>
      <c r="I171" s="207">
        <v>1306753</v>
      </c>
      <c r="J171" s="208">
        <v>7.9677407094664421E-2</v>
      </c>
      <c r="K171" s="205">
        <v>100788</v>
      </c>
      <c r="L171" s="206">
        <v>0.22019370460048426</v>
      </c>
      <c r="M171" s="207">
        <v>2047762</v>
      </c>
      <c r="N171" s="208">
        <v>6.5325906399617439E-2</v>
      </c>
      <c r="O171" s="205">
        <v>2300098</v>
      </c>
      <c r="P171" s="206">
        <v>6.316404476931714E-2</v>
      </c>
      <c r="Q171" s="207">
        <v>4347860</v>
      </c>
      <c r="R171" s="208">
        <v>6.4181147673595174E-2</v>
      </c>
    </row>
    <row r="172" spans="2:18" ht="15" hidden="1" customHeight="1" outlineLevel="1" x14ac:dyDescent="0.25">
      <c r="B172" s="43" t="s">
        <v>54</v>
      </c>
      <c r="C172" s="205">
        <v>18327</v>
      </c>
      <c r="D172" s="206">
        <v>0.32391822581810303</v>
      </c>
      <c r="E172" s="207">
        <v>20717</v>
      </c>
      <c r="F172" s="208">
        <v>-0.18004432834639439</v>
      </c>
      <c r="G172" s="205">
        <v>529394</v>
      </c>
      <c r="H172" s="206">
        <v>2.4176963689090947E-2</v>
      </c>
      <c r="I172" s="207">
        <v>1139802</v>
      </c>
      <c r="J172" s="208">
        <v>4.5993150307795716E-2</v>
      </c>
      <c r="K172" s="205">
        <v>89326</v>
      </c>
      <c r="L172" s="206">
        <v>0.28680294452367572</v>
      </c>
      <c r="M172" s="207">
        <v>1797566</v>
      </c>
      <c r="N172" s="208">
        <v>4.8078049940907475E-2</v>
      </c>
      <c r="O172" s="205">
        <v>2123793</v>
      </c>
      <c r="P172" s="206">
        <v>9.8621778109534652E-2</v>
      </c>
      <c r="Q172" s="207">
        <v>3921359</v>
      </c>
      <c r="R172" s="208">
        <v>7.4860275474542659E-2</v>
      </c>
    </row>
    <row r="173" spans="2:18" ht="15" hidden="1" customHeight="1" outlineLevel="1" x14ac:dyDescent="0.25">
      <c r="B173" s="43" t="s">
        <v>55</v>
      </c>
      <c r="C173" s="205">
        <v>16574</v>
      </c>
      <c r="D173" s="206">
        <v>0.34769881281509196</v>
      </c>
      <c r="E173" s="207">
        <v>20489</v>
      </c>
      <c r="F173" s="208">
        <v>2.5578135949544389E-2</v>
      </c>
      <c r="G173" s="205">
        <v>453503</v>
      </c>
      <c r="H173" s="206">
        <v>0.19799709946612221</v>
      </c>
      <c r="I173" s="207">
        <v>937535</v>
      </c>
      <c r="J173" s="208">
        <v>2.8152224454523811E-2</v>
      </c>
      <c r="K173" s="205">
        <v>94837</v>
      </c>
      <c r="L173" s="206">
        <v>0.2906505171475231</v>
      </c>
      <c r="M173" s="207">
        <v>1522938</v>
      </c>
      <c r="N173" s="208">
        <v>9.0796184708033634E-2</v>
      </c>
      <c r="O173" s="205">
        <v>1685374</v>
      </c>
      <c r="P173" s="206">
        <v>0.11160402172852013</v>
      </c>
      <c r="Q173" s="207">
        <v>3208312</v>
      </c>
      <c r="R173" s="208">
        <v>0.10162876180109781</v>
      </c>
    </row>
    <row r="174" spans="2:18" ht="15" hidden="1" customHeight="1" outlineLevel="1" x14ac:dyDescent="0.25">
      <c r="B174" s="43" t="s">
        <v>56</v>
      </c>
      <c r="C174" s="205">
        <v>20351</v>
      </c>
      <c r="D174" s="206">
        <v>0.5941563528121574</v>
      </c>
      <c r="E174" s="207">
        <v>23745</v>
      </c>
      <c r="F174" s="208">
        <v>-5.0313962324521011E-2</v>
      </c>
      <c r="G174" s="205">
        <v>440057</v>
      </c>
      <c r="H174" s="206">
        <v>0.12305277664352787</v>
      </c>
      <c r="I174" s="207">
        <v>978162</v>
      </c>
      <c r="J174" s="208">
        <v>6.0540547573303849E-2</v>
      </c>
      <c r="K174" s="205">
        <v>122200</v>
      </c>
      <c r="L174" s="206">
        <v>0.42165759225650334</v>
      </c>
      <c r="M174" s="207">
        <v>1584515</v>
      </c>
      <c r="N174" s="208">
        <v>0.10197310084436273</v>
      </c>
      <c r="O174" s="205">
        <v>1526905</v>
      </c>
      <c r="P174" s="206">
        <v>6.6939043035186829E-2</v>
      </c>
      <c r="Q174" s="207">
        <v>3111420</v>
      </c>
      <c r="R174" s="208">
        <v>8.449747420439957E-2</v>
      </c>
    </row>
    <row r="175" spans="2:18" collapsed="1" x14ac:dyDescent="0.25">
      <c r="B175" s="30" t="s">
        <v>75</v>
      </c>
      <c r="C175" s="31">
        <v>137361</v>
      </c>
      <c r="D175" s="32">
        <v>8.6776957584676406E-2</v>
      </c>
      <c r="E175" s="31">
        <v>216213</v>
      </c>
      <c r="F175" s="32">
        <v>-4.0584134647384862E-2</v>
      </c>
      <c r="G175" s="31">
        <v>3407652</v>
      </c>
      <c r="H175" s="32">
        <v>-3.4260727204772357E-3</v>
      </c>
      <c r="I175" s="31">
        <v>7178490</v>
      </c>
      <c r="J175" s="32">
        <v>4.5785921926002837E-2</v>
      </c>
      <c r="K175" s="31">
        <v>714533</v>
      </c>
      <c r="L175" s="32">
        <v>9.5512973831557879E-2</v>
      </c>
      <c r="M175" s="31">
        <v>11654249</v>
      </c>
      <c r="N175" s="32">
        <v>3.2485111278591328E-2</v>
      </c>
      <c r="O175" s="31">
        <v>12966497</v>
      </c>
      <c r="P175" s="32">
        <v>2.4894593876382709E-2</v>
      </c>
      <c r="Q175" s="31">
        <v>24620746</v>
      </c>
      <c r="R175" s="32">
        <v>2.8473611365634088E-2</v>
      </c>
    </row>
    <row r="176" spans="2:18" ht="15" hidden="1" customHeight="1" outlineLevel="1" x14ac:dyDescent="0.25">
      <c r="B176" s="43" t="s">
        <v>58</v>
      </c>
      <c r="C176" s="205">
        <v>20871</v>
      </c>
      <c r="D176" s="206">
        <v>0.19099520657384161</v>
      </c>
      <c r="E176" s="207">
        <v>34839</v>
      </c>
      <c r="F176" s="208">
        <v>4.2802837558741702E-2</v>
      </c>
      <c r="G176" s="205">
        <v>472399</v>
      </c>
      <c r="H176" s="206">
        <v>7.8640874052990917E-3</v>
      </c>
      <c r="I176" s="207">
        <v>995753</v>
      </c>
      <c r="J176" s="208">
        <v>-2.0385112253417104E-3</v>
      </c>
      <c r="K176" s="205">
        <v>114314</v>
      </c>
      <c r="L176" s="206">
        <v>8.4336435123265385E-2</v>
      </c>
      <c r="M176" s="207">
        <v>1638176</v>
      </c>
      <c r="N176" s="208">
        <v>9.4401474930616569E-3</v>
      </c>
      <c r="O176" s="205">
        <v>1746246</v>
      </c>
      <c r="P176" s="206">
        <v>6.4924162504098604E-4</v>
      </c>
      <c r="Q176" s="207">
        <v>3384422</v>
      </c>
      <c r="R176" s="208">
        <v>4.8851399760507785E-3</v>
      </c>
    </row>
    <row r="177" spans="2:18" ht="15" hidden="1" customHeight="1" outlineLevel="1" x14ac:dyDescent="0.25">
      <c r="B177" s="43" t="s">
        <v>59</v>
      </c>
      <c r="C177" s="205">
        <v>23915</v>
      </c>
      <c r="D177" s="206">
        <v>0.28685966422729225</v>
      </c>
      <c r="E177" s="207">
        <v>33870</v>
      </c>
      <c r="F177" s="208">
        <v>-0.10037451193922808</v>
      </c>
      <c r="G177" s="205">
        <v>528196</v>
      </c>
      <c r="H177" s="206">
        <v>7.6558086068230002E-2</v>
      </c>
      <c r="I177" s="207">
        <v>1107961</v>
      </c>
      <c r="J177" s="208">
        <v>1.4277279114581765E-2</v>
      </c>
      <c r="K177" s="205">
        <v>107555</v>
      </c>
      <c r="L177" s="206">
        <v>0.35983766151667629</v>
      </c>
      <c r="M177" s="207">
        <v>1801497</v>
      </c>
      <c r="N177" s="208">
        <v>4.8396239152296072E-2</v>
      </c>
      <c r="O177" s="205">
        <v>1993403</v>
      </c>
      <c r="P177" s="206">
        <v>4.4651527435031646E-2</v>
      </c>
      <c r="Q177" s="207">
        <v>3794900</v>
      </c>
      <c r="R177" s="208">
        <v>4.6425858291730293E-2</v>
      </c>
    </row>
    <row r="178" spans="2:18" ht="15" hidden="1" customHeight="1" outlineLevel="1" x14ac:dyDescent="0.25">
      <c r="B178" s="43" t="s">
        <v>60</v>
      </c>
      <c r="C178" s="205">
        <v>21971</v>
      </c>
      <c r="D178" s="206">
        <v>0.14069882145267631</v>
      </c>
      <c r="E178" s="207">
        <v>32880</v>
      </c>
      <c r="F178" s="208">
        <v>1.8251505749233843E-4</v>
      </c>
      <c r="G178" s="205">
        <v>493314</v>
      </c>
      <c r="H178" s="206">
        <v>1.3981155654947841E-2</v>
      </c>
      <c r="I178" s="207">
        <v>1025179</v>
      </c>
      <c r="J178" s="208">
        <v>2.0585345360532248E-2</v>
      </c>
      <c r="K178" s="205">
        <v>99505</v>
      </c>
      <c r="L178" s="206">
        <v>3.529179195322163E-2</v>
      </c>
      <c r="M178" s="207">
        <v>1672849</v>
      </c>
      <c r="N178" s="208">
        <v>2.0489720672912881E-2</v>
      </c>
      <c r="O178" s="205">
        <v>1847007</v>
      </c>
      <c r="P178" s="206">
        <v>2.3460824927355128E-2</v>
      </c>
      <c r="Q178" s="207">
        <v>3519856</v>
      </c>
      <c r="R178" s="208">
        <v>2.2046621750912987E-2</v>
      </c>
    </row>
    <row r="179" spans="2:18" ht="15" hidden="1" customHeight="1" outlineLevel="1" x14ac:dyDescent="0.25">
      <c r="B179" s="43" t="s">
        <v>61</v>
      </c>
      <c r="C179" s="205">
        <v>22651</v>
      </c>
      <c r="D179" s="206">
        <v>0.32555009363295873</v>
      </c>
      <c r="E179" s="207">
        <v>27775</v>
      </c>
      <c r="F179" s="208">
        <v>-0.15651857025722005</v>
      </c>
      <c r="G179" s="205">
        <v>501741</v>
      </c>
      <c r="H179" s="206">
        <v>7.1956433029028322E-2</v>
      </c>
      <c r="I179" s="207">
        <v>970975</v>
      </c>
      <c r="J179" s="208">
        <v>9.9100435010476273E-2</v>
      </c>
      <c r="K179" s="205">
        <v>93816</v>
      </c>
      <c r="L179" s="206">
        <v>0.26824652237978719</v>
      </c>
      <c r="M179" s="207">
        <v>1616958</v>
      </c>
      <c r="N179" s="208">
        <v>9.5887569994266286E-2</v>
      </c>
      <c r="O179" s="205">
        <v>1910333</v>
      </c>
      <c r="P179" s="206">
        <v>6.8286861635111107E-2</v>
      </c>
      <c r="Q179" s="207">
        <v>3527291</v>
      </c>
      <c r="R179" s="208">
        <v>8.0764800920673174E-2</v>
      </c>
    </row>
    <row r="180" spans="2:18" collapsed="1" x14ac:dyDescent="0.25">
      <c r="B180" s="145">
        <v>2001</v>
      </c>
      <c r="C180" s="212">
        <v>250034</v>
      </c>
      <c r="D180" s="213">
        <v>0.29966109447771117</v>
      </c>
      <c r="E180" s="212">
        <v>330093</v>
      </c>
      <c r="F180" s="213">
        <v>-8.9619623374187829E-2</v>
      </c>
      <c r="G180" s="212">
        <v>5982346</v>
      </c>
      <c r="H180" s="213">
        <v>5.7860490382461105E-2</v>
      </c>
      <c r="I180" s="212">
        <v>12720111</v>
      </c>
      <c r="J180" s="213">
        <v>3.9052852775582458E-2</v>
      </c>
      <c r="K180" s="212">
        <v>1234757</v>
      </c>
      <c r="L180" s="213">
        <v>0.17577764192572198</v>
      </c>
      <c r="M180" s="212">
        <v>20517341</v>
      </c>
      <c r="N180" s="213">
        <v>5.2046922040911436E-2</v>
      </c>
      <c r="O180" s="212">
        <v>22365350</v>
      </c>
      <c r="P180" s="213">
        <v>3.7841623902290289E-2</v>
      </c>
      <c r="Q180" s="212">
        <v>42882691</v>
      </c>
      <c r="R180" s="213">
        <v>4.4590013673819096E-2</v>
      </c>
    </row>
    <row r="181" spans="2:18" ht="15" hidden="1" customHeight="1" outlineLevel="1" x14ac:dyDescent="0.25">
      <c r="B181" s="43" t="s">
        <v>49</v>
      </c>
      <c r="C181" s="205">
        <v>15783</v>
      </c>
      <c r="D181" s="206">
        <v>1.8389469608981912E-2</v>
      </c>
      <c r="E181" s="207">
        <v>29049</v>
      </c>
      <c r="F181" s="208">
        <v>4.6923991782895413E-2</v>
      </c>
      <c r="G181" s="205">
        <v>460492</v>
      </c>
      <c r="H181" s="206">
        <v>1.2221606745623559E-2</v>
      </c>
      <c r="I181" s="207">
        <v>950796</v>
      </c>
      <c r="J181" s="208">
        <v>0.17742135218272148</v>
      </c>
      <c r="K181" s="205">
        <v>90552</v>
      </c>
      <c r="L181" s="206">
        <v>0.19323213156230223</v>
      </c>
      <c r="M181" s="207">
        <v>1546672</v>
      </c>
      <c r="N181" s="208">
        <v>0.11948777820321377</v>
      </c>
      <c r="O181" s="205">
        <v>1793396</v>
      </c>
      <c r="P181" s="206">
        <v>7.489391287669922E-2</v>
      </c>
      <c r="Q181" s="207">
        <v>3340068</v>
      </c>
      <c r="R181" s="208">
        <v>9.5093849927328611E-2</v>
      </c>
    </row>
    <row r="182" spans="2:18" ht="15" hidden="1" customHeight="1" outlineLevel="1" x14ac:dyDescent="0.25">
      <c r="B182" s="43" t="s">
        <v>50</v>
      </c>
      <c r="C182" s="205">
        <v>15847</v>
      </c>
      <c r="D182" s="206">
        <v>-0.10610333935018046</v>
      </c>
      <c r="E182" s="207">
        <v>30162</v>
      </c>
      <c r="F182" s="208">
        <v>-8.1882381590161923E-2</v>
      </c>
      <c r="G182" s="205">
        <v>477192</v>
      </c>
      <c r="H182" s="206">
        <v>-7.9160346883719868E-2</v>
      </c>
      <c r="I182" s="207">
        <v>1054974</v>
      </c>
      <c r="J182" s="208">
        <v>1.641331177777472E-2</v>
      </c>
      <c r="K182" s="205">
        <v>106861</v>
      </c>
      <c r="L182" s="206">
        <v>-4.9795040058331352E-2</v>
      </c>
      <c r="M182" s="207">
        <v>1685036</v>
      </c>
      <c r="N182" s="208">
        <v>-1.9868042738657055E-2</v>
      </c>
      <c r="O182" s="205">
        <v>1828994</v>
      </c>
      <c r="P182" s="206">
        <v>-2.5126137045648145E-2</v>
      </c>
      <c r="Q182" s="207">
        <v>3514030</v>
      </c>
      <c r="R182" s="208">
        <v>-2.2611851439382269E-2</v>
      </c>
    </row>
    <row r="183" spans="2:18" ht="15" hidden="1" customHeight="1" outlineLevel="1" x14ac:dyDescent="0.25">
      <c r="B183" s="43" t="s">
        <v>51</v>
      </c>
      <c r="C183" s="205">
        <v>16323</v>
      </c>
      <c r="D183" s="206">
        <v>-0.21183003380009657</v>
      </c>
      <c r="E183" s="207">
        <v>27638</v>
      </c>
      <c r="F183" s="208">
        <v>-9.3551740205741751E-3</v>
      </c>
      <c r="G183" s="205">
        <v>474318</v>
      </c>
      <c r="H183" s="206">
        <v>-0.1089289706387927</v>
      </c>
      <c r="I183" s="207">
        <v>1072852</v>
      </c>
      <c r="J183" s="208">
        <v>3.0930252223580368E-2</v>
      </c>
      <c r="K183" s="205">
        <v>101930</v>
      </c>
      <c r="L183" s="206">
        <v>-6.7292558837524274E-2</v>
      </c>
      <c r="M183" s="207">
        <v>1693061</v>
      </c>
      <c r="N183" s="208">
        <v>-2.1837146663677753E-2</v>
      </c>
      <c r="O183" s="205">
        <v>1847118</v>
      </c>
      <c r="P183" s="206">
        <v>-7.3351472806644225E-3</v>
      </c>
      <c r="Q183" s="207">
        <v>3540179</v>
      </c>
      <c r="R183" s="208">
        <v>-1.432387846726757E-2</v>
      </c>
    </row>
    <row r="184" spans="2:18" ht="15" hidden="1" customHeight="1" outlineLevel="1" x14ac:dyDescent="0.25">
      <c r="B184" s="43" t="s">
        <v>52</v>
      </c>
      <c r="C184" s="205">
        <v>15275</v>
      </c>
      <c r="D184" s="206">
        <v>-0.1938888595704259</v>
      </c>
      <c r="E184" s="207">
        <v>30039</v>
      </c>
      <c r="F184" s="208">
        <v>0.32575690705269666</v>
      </c>
      <c r="G184" s="205">
        <v>469036</v>
      </c>
      <c r="H184" s="206">
        <v>-7.6297121970624993E-2</v>
      </c>
      <c r="I184" s="207">
        <v>1051133</v>
      </c>
      <c r="J184" s="208">
        <v>2.1451657729690599E-2</v>
      </c>
      <c r="K184" s="205">
        <v>84763</v>
      </c>
      <c r="L184" s="206">
        <v>1.3281212642853646E-2</v>
      </c>
      <c r="M184" s="207">
        <v>1650246</v>
      </c>
      <c r="N184" s="208">
        <v>-7.1289547228046146E-3</v>
      </c>
      <c r="O184" s="205">
        <v>1790298</v>
      </c>
      <c r="P184" s="206">
        <v>-1.9964757448807102E-2</v>
      </c>
      <c r="Q184" s="207">
        <v>3440544</v>
      </c>
      <c r="R184" s="208">
        <v>-1.3849780329643124E-2</v>
      </c>
    </row>
    <row r="185" spans="2:18" ht="15" hidden="1" customHeight="1" outlineLevel="1" x14ac:dyDescent="0.25">
      <c r="B185" s="43" t="s">
        <v>53</v>
      </c>
      <c r="C185" s="205">
        <v>17792</v>
      </c>
      <c r="D185" s="206">
        <v>-0.16532182398198536</v>
      </c>
      <c r="E185" s="207">
        <v>38592</v>
      </c>
      <c r="F185" s="208">
        <v>0.37377189235369501</v>
      </c>
      <c r="G185" s="205">
        <v>572891</v>
      </c>
      <c r="H185" s="206">
        <v>-3.920230232815558E-2</v>
      </c>
      <c r="I185" s="207">
        <v>1210318</v>
      </c>
      <c r="J185" s="208">
        <v>2.7397132362740662E-2</v>
      </c>
      <c r="K185" s="205">
        <v>82600</v>
      </c>
      <c r="L185" s="206">
        <v>-8.2976219552812092E-2</v>
      </c>
      <c r="M185" s="207">
        <v>1922193</v>
      </c>
      <c r="N185" s="208">
        <v>4.390239059542056E-3</v>
      </c>
      <c r="O185" s="205">
        <v>2163446</v>
      </c>
      <c r="P185" s="206">
        <v>-4.8344932216802472E-2</v>
      </c>
      <c r="Q185" s="207">
        <v>4085639</v>
      </c>
      <c r="R185" s="208">
        <v>-2.4241594863513072E-2</v>
      </c>
    </row>
    <row r="186" spans="2:18" ht="15" hidden="1" customHeight="1" outlineLevel="1" x14ac:dyDescent="0.25">
      <c r="B186" s="43" t="s">
        <v>54</v>
      </c>
      <c r="C186" s="205">
        <v>13843</v>
      </c>
      <c r="D186" s="206">
        <v>-0.210415240702715</v>
      </c>
      <c r="E186" s="207">
        <v>25266</v>
      </c>
      <c r="F186" s="208">
        <v>0.21139185884834832</v>
      </c>
      <c r="G186" s="205">
        <v>516897</v>
      </c>
      <c r="H186" s="206">
        <v>-4.2707382193506449E-3</v>
      </c>
      <c r="I186" s="207">
        <v>1089684</v>
      </c>
      <c r="J186" s="208">
        <v>6.327750320783343E-2</v>
      </c>
      <c r="K186" s="205">
        <v>69417</v>
      </c>
      <c r="L186" s="206">
        <v>3.9285553875405999E-2</v>
      </c>
      <c r="M186" s="207">
        <v>1715107</v>
      </c>
      <c r="N186" s="208">
        <v>4.0006524648436015E-2</v>
      </c>
      <c r="O186" s="205">
        <v>1933143</v>
      </c>
      <c r="P186" s="206">
        <v>-4.1996879906119666E-2</v>
      </c>
      <c r="Q186" s="207">
        <v>3648250</v>
      </c>
      <c r="R186" s="208">
        <v>-5.1183263571854543E-3</v>
      </c>
    </row>
    <row r="187" spans="2:18" ht="15" hidden="1" customHeight="1" outlineLevel="1" x14ac:dyDescent="0.25">
      <c r="B187" s="43" t="s">
        <v>55</v>
      </c>
      <c r="C187" s="205">
        <v>12298</v>
      </c>
      <c r="D187" s="206">
        <v>-0.29167146642091923</v>
      </c>
      <c r="E187" s="207">
        <v>19978</v>
      </c>
      <c r="F187" s="208">
        <v>0.12729940187337774</v>
      </c>
      <c r="G187" s="205">
        <v>378551</v>
      </c>
      <c r="H187" s="206">
        <v>-0.17121651651322922</v>
      </c>
      <c r="I187" s="207">
        <v>911864</v>
      </c>
      <c r="J187" s="208">
        <v>3.419476156667578E-2</v>
      </c>
      <c r="K187" s="205">
        <v>73480</v>
      </c>
      <c r="L187" s="206">
        <v>0.13288416768165767</v>
      </c>
      <c r="M187" s="207">
        <v>1396171</v>
      </c>
      <c r="N187" s="208">
        <v>-2.9367761993417729E-2</v>
      </c>
      <c r="O187" s="205">
        <v>1516164</v>
      </c>
      <c r="P187" s="206">
        <v>-1.886221034975466E-2</v>
      </c>
      <c r="Q187" s="207">
        <v>2912335</v>
      </c>
      <c r="R187" s="208">
        <v>-2.3926794886661829E-2</v>
      </c>
    </row>
    <row r="188" spans="2:18" ht="15" hidden="1" customHeight="1" outlineLevel="1" x14ac:dyDescent="0.25">
      <c r="B188" s="43" t="s">
        <v>56</v>
      </c>
      <c r="C188" s="205">
        <v>12766</v>
      </c>
      <c r="D188" s="206">
        <v>-0.36478081305667509</v>
      </c>
      <c r="E188" s="207">
        <v>25003</v>
      </c>
      <c r="F188" s="208">
        <v>0.2446734368777379</v>
      </c>
      <c r="G188" s="205">
        <v>391840</v>
      </c>
      <c r="H188" s="206">
        <v>-3.5002819828938603E-2</v>
      </c>
      <c r="I188" s="207">
        <v>922324</v>
      </c>
      <c r="J188" s="208">
        <v>8.1421675474069755E-2</v>
      </c>
      <c r="K188" s="205">
        <v>85956</v>
      </c>
      <c r="L188" s="206">
        <v>5.1912768925765462E-2</v>
      </c>
      <c r="M188" s="207">
        <v>1437889</v>
      </c>
      <c r="N188" s="208">
        <v>4.1319985834637585E-2</v>
      </c>
      <c r="O188" s="205">
        <v>1431108</v>
      </c>
      <c r="P188" s="206">
        <v>-5.1493834181025711E-2</v>
      </c>
      <c r="Q188" s="207">
        <v>2868997</v>
      </c>
      <c r="R188" s="208">
        <v>-7.1420784978033502E-3</v>
      </c>
    </row>
    <row r="189" spans="2:18" collapsed="1" x14ac:dyDescent="0.25">
      <c r="B189" s="30" t="s">
        <v>76</v>
      </c>
      <c r="C189" s="31">
        <v>126393</v>
      </c>
      <c r="D189" s="32">
        <v>-0.12249630303324843</v>
      </c>
      <c r="E189" s="31">
        <v>225359</v>
      </c>
      <c r="F189" s="32">
        <v>0.14145123384253822</v>
      </c>
      <c r="G189" s="31">
        <v>3419367</v>
      </c>
      <c r="H189" s="32">
        <v>-3.0461341987831458E-2</v>
      </c>
      <c r="I189" s="31">
        <v>6864206</v>
      </c>
      <c r="J189" s="32">
        <v>4.050905802346505E-2</v>
      </c>
      <c r="K189" s="31">
        <v>652236</v>
      </c>
      <c r="L189" s="32">
        <v>-0.13411915891262416</v>
      </c>
      <c r="M189" s="31">
        <v>11287571</v>
      </c>
      <c r="N189" s="32">
        <v>6.1583187175735521E-3</v>
      </c>
      <c r="O189" s="31">
        <v>12651542</v>
      </c>
      <c r="P189" s="32">
        <v>-1.3917654778716981E-2</v>
      </c>
      <c r="Q189" s="31">
        <v>23939113</v>
      </c>
      <c r="R189" s="32">
        <v>-4.5523664983116996E-3</v>
      </c>
    </row>
    <row r="190" spans="2:18" ht="15" hidden="1" customHeight="1" outlineLevel="1" x14ac:dyDescent="0.25">
      <c r="B190" s="43" t="s">
        <v>58</v>
      </c>
      <c r="C190" s="205">
        <v>17524</v>
      </c>
      <c r="D190" s="206">
        <v>-0.12423788105947031</v>
      </c>
      <c r="E190" s="207">
        <v>33409</v>
      </c>
      <c r="F190" s="208">
        <v>0.50321709786276725</v>
      </c>
      <c r="G190" s="205">
        <v>468713</v>
      </c>
      <c r="H190" s="206">
        <v>-5.9762772755131977E-3</v>
      </c>
      <c r="I190" s="207">
        <v>997787</v>
      </c>
      <c r="J190" s="208">
        <v>7.8168796450576172E-2</v>
      </c>
      <c r="K190" s="205">
        <v>105423</v>
      </c>
      <c r="L190" s="206">
        <v>0.1269763215564701</v>
      </c>
      <c r="M190" s="207">
        <v>1622856</v>
      </c>
      <c r="N190" s="208">
        <v>5.8782311873310622E-2</v>
      </c>
      <c r="O190" s="205">
        <v>1745113</v>
      </c>
      <c r="P190" s="206">
        <v>4.7826426332664873E-2</v>
      </c>
      <c r="Q190" s="207">
        <v>3367969</v>
      </c>
      <c r="R190" s="208">
        <v>5.3077073882103587E-2</v>
      </c>
    </row>
    <row r="191" spans="2:18" ht="15" hidden="1" customHeight="1" outlineLevel="1" x14ac:dyDescent="0.25">
      <c r="B191" s="43" t="s">
        <v>59</v>
      </c>
      <c r="C191" s="205">
        <v>18584</v>
      </c>
      <c r="D191" s="206">
        <v>-0.20821439222870775</v>
      </c>
      <c r="E191" s="207">
        <v>37649</v>
      </c>
      <c r="F191" s="208">
        <v>0.31272663877266393</v>
      </c>
      <c r="G191" s="205">
        <v>490634</v>
      </c>
      <c r="H191" s="206">
        <v>-8.3653328950514028E-2</v>
      </c>
      <c r="I191" s="207">
        <v>1092365</v>
      </c>
      <c r="J191" s="208">
        <v>0.11935603199960654</v>
      </c>
      <c r="K191" s="205">
        <v>79094</v>
      </c>
      <c r="L191" s="206">
        <v>-0.26235486127302399</v>
      </c>
      <c r="M191" s="207">
        <v>1718336</v>
      </c>
      <c r="N191" s="208">
        <v>2.8529837095492061E-2</v>
      </c>
      <c r="O191" s="205">
        <v>1908199</v>
      </c>
      <c r="P191" s="206">
        <v>-2.0672534833580447E-2</v>
      </c>
      <c r="Q191" s="207">
        <v>3626535</v>
      </c>
      <c r="R191" s="208">
        <v>2.0402575079072616E-3</v>
      </c>
    </row>
    <row r="192" spans="2:18" ht="15" hidden="1" customHeight="1" outlineLevel="1" x14ac:dyDescent="0.25">
      <c r="B192" s="43" t="s">
        <v>60</v>
      </c>
      <c r="C192" s="205">
        <v>19261</v>
      </c>
      <c r="D192" s="206">
        <v>-0.15243124312431244</v>
      </c>
      <c r="E192" s="207">
        <v>32874</v>
      </c>
      <c r="F192" s="208">
        <v>0.12520536692223438</v>
      </c>
      <c r="G192" s="205">
        <v>486512</v>
      </c>
      <c r="H192" s="206">
        <v>-2.3070234798725275E-2</v>
      </c>
      <c r="I192" s="207">
        <v>1004501</v>
      </c>
      <c r="J192" s="208">
        <v>8.754012634724373E-2</v>
      </c>
      <c r="K192" s="205">
        <v>96113</v>
      </c>
      <c r="L192" s="206">
        <v>-0.14726158050234672</v>
      </c>
      <c r="M192" s="207">
        <v>1639261</v>
      </c>
      <c r="N192" s="208">
        <v>3.3387799770282722E-2</v>
      </c>
      <c r="O192" s="205">
        <v>1804668</v>
      </c>
      <c r="P192" s="206">
        <v>-4.5233064185896898E-2</v>
      </c>
      <c r="Q192" s="207">
        <v>3443929</v>
      </c>
      <c r="R192" s="208">
        <v>-9.3586471771317514E-3</v>
      </c>
    </row>
    <row r="193" spans="2:18" ht="15" hidden="1" customHeight="1" outlineLevel="1" x14ac:dyDescent="0.25">
      <c r="B193" s="43" t="s">
        <v>61</v>
      </c>
      <c r="C193" s="205">
        <v>17088</v>
      </c>
      <c r="D193" s="206">
        <v>-0.23785736586236117</v>
      </c>
      <c r="E193" s="207">
        <v>32929</v>
      </c>
      <c r="F193" s="208">
        <v>0.1049629207073588</v>
      </c>
      <c r="G193" s="205">
        <v>468061</v>
      </c>
      <c r="H193" s="206">
        <v>-9.2442465830452347E-2</v>
      </c>
      <c r="I193" s="207">
        <v>883427</v>
      </c>
      <c r="J193" s="208">
        <v>-0.10314711227069229</v>
      </c>
      <c r="K193" s="205">
        <v>73973</v>
      </c>
      <c r="L193" s="206">
        <v>-0.30988254391775272</v>
      </c>
      <c r="M193" s="207">
        <v>1475478</v>
      </c>
      <c r="N193" s="208">
        <v>-0.11125313068839604</v>
      </c>
      <c r="O193" s="205">
        <v>1788221</v>
      </c>
      <c r="P193" s="206">
        <v>-6.5860696714931555E-2</v>
      </c>
      <c r="Q193" s="207">
        <v>3263699</v>
      </c>
      <c r="R193" s="208">
        <v>-8.6943372958721787E-2</v>
      </c>
    </row>
    <row r="194" spans="2:18" collapsed="1" x14ac:dyDescent="0.25">
      <c r="B194" s="145">
        <v>2000</v>
      </c>
      <c r="C194" s="212">
        <v>192384</v>
      </c>
      <c r="D194" s="213">
        <v>-0.19104865464912391</v>
      </c>
      <c r="E194" s="212">
        <v>362588</v>
      </c>
      <c r="F194" s="213">
        <v>0.17785711269275617</v>
      </c>
      <c r="G194" s="212">
        <v>5655137</v>
      </c>
      <c r="H194" s="213">
        <v>-5.9375034305782393E-2</v>
      </c>
      <c r="I194" s="212">
        <v>12242025</v>
      </c>
      <c r="J194" s="213">
        <v>4.9676467599815366E-2</v>
      </c>
      <c r="K194" s="212">
        <v>1050162</v>
      </c>
      <c r="L194" s="213">
        <v>-4.9968472865404956E-2</v>
      </c>
      <c r="M194" s="212">
        <v>19502306</v>
      </c>
      <c r="N194" s="213">
        <v>9.1327095284858828E-3</v>
      </c>
      <c r="O194" s="212">
        <v>21549868</v>
      </c>
      <c r="P194" s="213">
        <v>-2.0276446492263567E-2</v>
      </c>
      <c r="Q194" s="212">
        <v>41052174</v>
      </c>
      <c r="R194" s="213">
        <v>-6.5220250631176091E-3</v>
      </c>
    </row>
    <row r="195" spans="2:18" ht="15" hidden="1" customHeight="1" outlineLevel="1" x14ac:dyDescent="0.25">
      <c r="B195" s="43" t="s">
        <v>49</v>
      </c>
      <c r="C195" s="205">
        <v>15498</v>
      </c>
      <c r="D195" s="206">
        <v>-0.18790609935024105</v>
      </c>
      <c r="E195" s="207">
        <v>27747</v>
      </c>
      <c r="F195" s="208">
        <v>-0.15475066256435255</v>
      </c>
      <c r="G195" s="205">
        <v>454932</v>
      </c>
      <c r="H195" s="206">
        <v>-0.10348687348013386</v>
      </c>
      <c r="I195" s="207">
        <v>807524</v>
      </c>
      <c r="J195" s="208">
        <v>-8.8535300006885143E-2</v>
      </c>
      <c r="K195" s="205">
        <v>75888</v>
      </c>
      <c r="L195" s="206">
        <v>-0.29455072787104686</v>
      </c>
      <c r="M195" s="207">
        <v>1381589</v>
      </c>
      <c r="N195" s="208">
        <v>-0.11031338906583454</v>
      </c>
      <c r="O195" s="205">
        <v>1668440</v>
      </c>
      <c r="P195" s="206">
        <v>-0.10365764883927953</v>
      </c>
      <c r="Q195" s="207">
        <v>3050029</v>
      </c>
      <c r="R195" s="208">
        <v>-0.10668483349788727</v>
      </c>
    </row>
    <row r="196" spans="2:18" ht="15" hidden="1" customHeight="1" outlineLevel="1" x14ac:dyDescent="0.25">
      <c r="B196" s="43" t="s">
        <v>50</v>
      </c>
      <c r="C196" s="205">
        <v>17728</v>
      </c>
      <c r="D196" s="206">
        <v>-6.0917470070982138E-2</v>
      </c>
      <c r="E196" s="207">
        <v>32852</v>
      </c>
      <c r="F196" s="208">
        <v>0.11673125297436937</v>
      </c>
      <c r="G196" s="205">
        <v>518214</v>
      </c>
      <c r="H196" s="206">
        <v>-4.3919308357348585E-3</v>
      </c>
      <c r="I196" s="207">
        <v>1037938</v>
      </c>
      <c r="J196" s="208">
        <v>9.5750913972080909E-2</v>
      </c>
      <c r="K196" s="205">
        <v>112461</v>
      </c>
      <c r="L196" s="206">
        <v>-0.1088245082967495</v>
      </c>
      <c r="M196" s="207">
        <v>1719193</v>
      </c>
      <c r="N196" s="208">
        <v>4.6865571123150263E-2</v>
      </c>
      <c r="O196" s="205">
        <v>1876134</v>
      </c>
      <c r="P196" s="206">
        <v>4.2892274032058308E-2</v>
      </c>
      <c r="Q196" s="207">
        <v>3595327</v>
      </c>
      <c r="R196" s="208">
        <v>4.4788432875615181E-2</v>
      </c>
    </row>
    <row r="197" spans="2:18" ht="15" hidden="1" customHeight="1" outlineLevel="1" x14ac:dyDescent="0.25">
      <c r="B197" s="43" t="s">
        <v>51</v>
      </c>
      <c r="C197" s="205">
        <v>20710</v>
      </c>
      <c r="D197" s="206">
        <v>0.18695552498853729</v>
      </c>
      <c r="E197" s="207">
        <v>27899</v>
      </c>
      <c r="F197" s="208">
        <v>0.10425489808034838</v>
      </c>
      <c r="G197" s="205">
        <v>532301</v>
      </c>
      <c r="H197" s="206">
        <v>0.11323011801513716</v>
      </c>
      <c r="I197" s="207">
        <v>1040664</v>
      </c>
      <c r="J197" s="208">
        <v>9.1118406222116866E-2</v>
      </c>
      <c r="K197" s="205">
        <v>109284</v>
      </c>
      <c r="L197" s="206">
        <v>0.1058335441436884</v>
      </c>
      <c r="M197" s="207">
        <v>1730858</v>
      </c>
      <c r="N197" s="208">
        <v>0.10003584466295856</v>
      </c>
      <c r="O197" s="205">
        <v>1860767</v>
      </c>
      <c r="P197" s="206">
        <v>6.2478837693315636E-2</v>
      </c>
      <c r="Q197" s="207">
        <v>3591625</v>
      </c>
      <c r="R197" s="208">
        <v>8.0252622638167015E-2</v>
      </c>
    </row>
    <row r="198" spans="2:18" ht="15" hidden="1" customHeight="1" outlineLevel="1" x14ac:dyDescent="0.25">
      <c r="B198" s="43" t="s">
        <v>52</v>
      </c>
      <c r="C198" s="205">
        <v>18949</v>
      </c>
      <c r="D198" s="206">
        <v>0.19816629781852679</v>
      </c>
      <c r="E198" s="207">
        <v>22658</v>
      </c>
      <c r="F198" s="208">
        <v>5.1561702325149783E-2</v>
      </c>
      <c r="G198" s="205">
        <v>507778</v>
      </c>
      <c r="H198" s="206">
        <v>7.6667656163860842E-2</v>
      </c>
      <c r="I198" s="207">
        <v>1029058</v>
      </c>
      <c r="J198" s="208">
        <v>0.12568696945830049</v>
      </c>
      <c r="K198" s="205">
        <v>83652</v>
      </c>
      <c r="L198" s="206">
        <v>9.6069182389937113E-2</v>
      </c>
      <c r="M198" s="207">
        <v>1662095</v>
      </c>
      <c r="N198" s="208">
        <v>0.10846090130993646</v>
      </c>
      <c r="O198" s="205">
        <v>1826769</v>
      </c>
      <c r="P198" s="206">
        <v>0.1118557557527704</v>
      </c>
      <c r="Q198" s="207">
        <v>3488864</v>
      </c>
      <c r="R198" s="208">
        <v>0.1102358571472668</v>
      </c>
    </row>
    <row r="199" spans="2:18" ht="15" hidden="1" customHeight="1" outlineLevel="1" x14ac:dyDescent="0.25">
      <c r="B199" s="43" t="s">
        <v>53</v>
      </c>
      <c r="C199" s="205">
        <v>21316</v>
      </c>
      <c r="D199" s="206">
        <v>0.24523892978151651</v>
      </c>
      <c r="E199" s="207">
        <v>28092</v>
      </c>
      <c r="F199" s="208">
        <v>0.10882178804026044</v>
      </c>
      <c r="G199" s="205">
        <v>596266</v>
      </c>
      <c r="H199" s="206">
        <v>7.8587824992176536E-2</v>
      </c>
      <c r="I199" s="207">
        <v>1178043</v>
      </c>
      <c r="J199" s="208">
        <v>9.5146946994219439E-2</v>
      </c>
      <c r="K199" s="205">
        <v>90074</v>
      </c>
      <c r="L199" s="206">
        <v>0.10700898398613679</v>
      </c>
      <c r="M199" s="207">
        <v>1913791</v>
      </c>
      <c r="N199" s="208">
        <v>9.2137633500443794E-2</v>
      </c>
      <c r="O199" s="205">
        <v>2273351</v>
      </c>
      <c r="P199" s="206">
        <v>5.7712009900851902E-2</v>
      </c>
      <c r="Q199" s="207">
        <v>4187142</v>
      </c>
      <c r="R199" s="208">
        <v>7.3173494769513958E-2</v>
      </c>
    </row>
    <row r="200" spans="2:18" ht="15" hidden="1" customHeight="1" outlineLevel="1" x14ac:dyDescent="0.25">
      <c r="B200" s="43" t="s">
        <v>54</v>
      </c>
      <c r="C200" s="205">
        <v>17532</v>
      </c>
      <c r="D200" s="206">
        <v>0.24234693877551017</v>
      </c>
      <c r="E200" s="207">
        <v>20857</v>
      </c>
      <c r="F200" s="208">
        <v>0.28208753380870411</v>
      </c>
      <c r="G200" s="205">
        <v>519114</v>
      </c>
      <c r="H200" s="206">
        <v>8.3869755399889279E-2</v>
      </c>
      <c r="I200" s="207">
        <v>1024835</v>
      </c>
      <c r="J200" s="208">
        <v>0.11469744959668637</v>
      </c>
      <c r="K200" s="205">
        <v>66793</v>
      </c>
      <c r="L200" s="206">
        <v>0.17090316247107507</v>
      </c>
      <c r="M200" s="207">
        <v>1649131</v>
      </c>
      <c r="N200" s="208">
        <v>0.10996309615393685</v>
      </c>
      <c r="O200" s="205">
        <v>2017888</v>
      </c>
      <c r="P200" s="206">
        <v>9.3130932176074266E-2</v>
      </c>
      <c r="Q200" s="207">
        <v>3667019</v>
      </c>
      <c r="R200" s="208">
        <v>0.10063708758588641</v>
      </c>
    </row>
    <row r="201" spans="2:18" ht="15" hidden="1" customHeight="1" outlineLevel="1" x14ac:dyDescent="0.25">
      <c r="B201" s="43" t="s">
        <v>55</v>
      </c>
      <c r="C201" s="205">
        <v>17362</v>
      </c>
      <c r="D201" s="206">
        <v>0.4108564927677556</v>
      </c>
      <c r="E201" s="207">
        <v>17722</v>
      </c>
      <c r="F201" s="208">
        <v>-0.11456407694229331</v>
      </c>
      <c r="G201" s="205">
        <v>456755</v>
      </c>
      <c r="H201" s="206">
        <v>0.19189649728482827</v>
      </c>
      <c r="I201" s="207">
        <v>881714</v>
      </c>
      <c r="J201" s="208">
        <v>2.5614957897761137E-2</v>
      </c>
      <c r="K201" s="205">
        <v>64861</v>
      </c>
      <c r="L201" s="206">
        <v>-1.2018278750952072E-2</v>
      </c>
      <c r="M201" s="207">
        <v>1438414</v>
      </c>
      <c r="N201" s="208">
        <v>7.2737998375694835E-2</v>
      </c>
      <c r="O201" s="205">
        <v>1545312</v>
      </c>
      <c r="P201" s="206">
        <v>8.7757630363779704E-2</v>
      </c>
      <c r="Q201" s="207">
        <v>2983726</v>
      </c>
      <c r="R201" s="208">
        <v>8.0464714916163915E-2</v>
      </c>
    </row>
    <row r="202" spans="2:18" ht="15" hidden="1" customHeight="1" outlineLevel="1" x14ac:dyDescent="0.25">
      <c r="B202" s="43" t="s">
        <v>56</v>
      </c>
      <c r="C202" s="205">
        <v>20097</v>
      </c>
      <c r="D202" s="206">
        <v>0.12828430271726932</v>
      </c>
      <c r="E202" s="207">
        <v>20088</v>
      </c>
      <c r="F202" s="208">
        <v>-0.12489653670224354</v>
      </c>
      <c r="G202" s="205">
        <v>406053</v>
      </c>
      <c r="H202" s="206">
        <v>5.4370913547676869E-2</v>
      </c>
      <c r="I202" s="207">
        <v>852881</v>
      </c>
      <c r="J202" s="208">
        <v>-2.5210900417057647E-2</v>
      </c>
      <c r="K202" s="205">
        <v>81714</v>
      </c>
      <c r="L202" s="206">
        <v>-4.4783447308434199E-2</v>
      </c>
      <c r="M202" s="207">
        <v>1380833</v>
      </c>
      <c r="N202" s="208">
        <v>-3.9902911570907085E-3</v>
      </c>
      <c r="O202" s="205">
        <v>1508802</v>
      </c>
      <c r="P202" s="206">
        <v>0.12208370548911485</v>
      </c>
      <c r="Q202" s="207">
        <v>2889635</v>
      </c>
      <c r="R202" s="208">
        <v>5.8083681922572072E-2</v>
      </c>
    </row>
    <row r="203" spans="2:18" collapsed="1" x14ac:dyDescent="0.25">
      <c r="B203" s="30" t="s">
        <v>77</v>
      </c>
      <c r="C203" s="31">
        <v>144037</v>
      </c>
      <c r="D203" s="32">
        <v>0.11513955018774436</v>
      </c>
      <c r="E203" s="31">
        <v>197432</v>
      </c>
      <c r="F203" s="32">
        <v>-7.6449538065723299E-2</v>
      </c>
      <c r="G203" s="31">
        <v>3526798</v>
      </c>
      <c r="H203" s="32">
        <v>4.0594969982706841E-2</v>
      </c>
      <c r="I203" s="31">
        <v>6596969</v>
      </c>
      <c r="J203" s="32">
        <v>1.8749117836640572E-2</v>
      </c>
      <c r="K203" s="31">
        <v>753263</v>
      </c>
      <c r="L203" s="32">
        <v>0.13316254076757361</v>
      </c>
      <c r="M203" s="31">
        <v>11218484</v>
      </c>
      <c r="N203" s="32">
        <v>3.1826206684690828E-2</v>
      </c>
      <c r="O203" s="31">
        <v>12830107</v>
      </c>
      <c r="P203" s="32">
        <v>5.2698265097392838E-3</v>
      </c>
      <c r="Q203" s="31">
        <v>24048591</v>
      </c>
      <c r="R203" s="32">
        <v>1.7486003141740758E-2</v>
      </c>
    </row>
    <row r="204" spans="2:18" ht="15" hidden="1" customHeight="1" outlineLevel="1" x14ac:dyDescent="0.25">
      <c r="B204" s="43" t="s">
        <v>58</v>
      </c>
      <c r="C204" s="205">
        <v>20010</v>
      </c>
      <c r="D204" s="206">
        <v>-5.9768818720045136E-2</v>
      </c>
      <c r="E204" s="207">
        <v>22225</v>
      </c>
      <c r="F204" s="208">
        <v>-0.23412247148419996</v>
      </c>
      <c r="G204" s="205">
        <v>471531</v>
      </c>
      <c r="H204" s="206">
        <v>-8.3303189117798215E-3</v>
      </c>
      <c r="I204" s="207">
        <v>925446</v>
      </c>
      <c r="J204" s="208">
        <v>4.8203169597955897E-2</v>
      </c>
      <c r="K204" s="205">
        <v>93545</v>
      </c>
      <c r="L204" s="206">
        <v>8.2634106822521813E-2</v>
      </c>
      <c r="M204" s="207">
        <v>1532757</v>
      </c>
      <c r="N204" s="208">
        <v>2.5196543877743505E-2</v>
      </c>
      <c r="O204" s="205">
        <v>1665460</v>
      </c>
      <c r="P204" s="206">
        <v>-2.3523362420195815E-2</v>
      </c>
      <c r="Q204" s="207">
        <v>3198217</v>
      </c>
      <c r="R204" s="208">
        <v>-7.6546544829558805E-4</v>
      </c>
    </row>
    <row r="205" spans="2:18" ht="15" hidden="1" customHeight="1" outlineLevel="1" x14ac:dyDescent="0.25">
      <c r="B205" s="43" t="s">
        <v>59</v>
      </c>
      <c r="C205" s="205">
        <v>23471</v>
      </c>
      <c r="D205" s="206">
        <v>9.7185863874345468E-2</v>
      </c>
      <c r="E205" s="207">
        <v>28680</v>
      </c>
      <c r="F205" s="208">
        <v>-8.5313347153563979E-2</v>
      </c>
      <c r="G205" s="205">
        <v>535424</v>
      </c>
      <c r="H205" s="206">
        <v>4.2504390627616351E-2</v>
      </c>
      <c r="I205" s="207">
        <v>975887</v>
      </c>
      <c r="J205" s="208">
        <v>1.8983905290349989E-2</v>
      </c>
      <c r="K205" s="205">
        <v>107225</v>
      </c>
      <c r="L205" s="206">
        <v>9.2471650246054526E-2</v>
      </c>
      <c r="M205" s="207">
        <v>1670672</v>
      </c>
      <c r="N205" s="208">
        <v>2.98829487928709E-2</v>
      </c>
      <c r="O205" s="205">
        <v>1948479</v>
      </c>
      <c r="P205" s="206">
        <v>-1.4775742136955983E-2</v>
      </c>
      <c r="Q205" s="207">
        <v>3619151</v>
      </c>
      <c r="R205" s="208">
        <v>5.3484863594708276E-3</v>
      </c>
    </row>
    <row r="206" spans="2:18" ht="15" hidden="1" customHeight="1" outlineLevel="1" x14ac:dyDescent="0.25">
      <c r="B206" s="43" t="s">
        <v>60</v>
      </c>
      <c r="C206" s="205">
        <v>22725</v>
      </c>
      <c r="D206" s="206">
        <v>8.3329360728416901E-2</v>
      </c>
      <c r="E206" s="207">
        <v>29216</v>
      </c>
      <c r="F206" s="208">
        <v>-9.0014327540023698E-2</v>
      </c>
      <c r="G206" s="205">
        <v>498001</v>
      </c>
      <c r="H206" s="206">
        <v>9.8080962925111148E-3</v>
      </c>
      <c r="I206" s="207">
        <v>923645</v>
      </c>
      <c r="J206" s="208">
        <v>1.5622852380098973E-2</v>
      </c>
      <c r="K206" s="205">
        <v>112711</v>
      </c>
      <c r="L206" s="206">
        <v>6.963833240014039E-2</v>
      </c>
      <c r="M206" s="207">
        <v>1586298</v>
      </c>
      <c r="N206" s="208">
        <v>1.6169172554237221E-2</v>
      </c>
      <c r="O206" s="205">
        <v>1890166</v>
      </c>
      <c r="P206" s="206">
        <v>3.6667948219418545E-2</v>
      </c>
      <c r="Q206" s="207">
        <v>3476464</v>
      </c>
      <c r="R206" s="208">
        <v>2.7212777814219935E-2</v>
      </c>
    </row>
    <row r="207" spans="2:18" ht="15" hidden="1" customHeight="1" outlineLevel="1" x14ac:dyDescent="0.25">
      <c r="B207" s="43" t="s">
        <v>61</v>
      </c>
      <c r="C207" s="205">
        <v>22421</v>
      </c>
      <c r="D207" s="206">
        <v>9.8583958057719689E-2</v>
      </c>
      <c r="E207" s="207">
        <v>29801</v>
      </c>
      <c r="F207" s="208">
        <v>-0.11561860106240907</v>
      </c>
      <c r="G207" s="205">
        <v>515737</v>
      </c>
      <c r="H207" s="206">
        <v>-5.9768174266341401E-3</v>
      </c>
      <c r="I207" s="207">
        <v>985030</v>
      </c>
      <c r="J207" s="208">
        <v>3.0913916600034286E-2</v>
      </c>
      <c r="K207" s="205">
        <v>107189</v>
      </c>
      <c r="L207" s="206">
        <v>0.13134202332576916</v>
      </c>
      <c r="M207" s="207">
        <v>1660178</v>
      </c>
      <c r="N207" s="208">
        <v>2.2792898635457082E-2</v>
      </c>
      <c r="O207" s="205">
        <v>1914298</v>
      </c>
      <c r="P207" s="206">
        <v>-2.0628572627197417E-2</v>
      </c>
      <c r="Q207" s="207">
        <v>3574476</v>
      </c>
      <c r="R207" s="208">
        <v>-9.2906255240654545E-4</v>
      </c>
    </row>
    <row r="208" spans="2:18" collapsed="1" x14ac:dyDescent="0.25">
      <c r="B208" s="145">
        <v>1999</v>
      </c>
      <c r="C208" s="212">
        <v>237819</v>
      </c>
      <c r="D208" s="213">
        <v>9.7796734569525423E-2</v>
      </c>
      <c r="E208" s="212">
        <v>307837</v>
      </c>
      <c r="F208" s="213">
        <v>-3.7428824259631566E-2</v>
      </c>
      <c r="G208" s="212">
        <v>6012106</v>
      </c>
      <c r="H208" s="213">
        <v>4.0352938529930382E-2</v>
      </c>
      <c r="I208" s="212">
        <v>11662665</v>
      </c>
      <c r="J208" s="213">
        <v>4.7260620486740956E-2</v>
      </c>
      <c r="K208" s="212">
        <v>1105397</v>
      </c>
      <c r="L208" s="213">
        <v>2.0500539609357826E-2</v>
      </c>
      <c r="M208" s="212">
        <v>19325809</v>
      </c>
      <c r="N208" s="213">
        <v>4.2671620206103045E-2</v>
      </c>
      <c r="O208" s="212">
        <v>21995866</v>
      </c>
      <c r="P208" s="213">
        <v>3.3811860417252593E-2</v>
      </c>
      <c r="Q208" s="212">
        <v>41321675</v>
      </c>
      <c r="R208" s="213">
        <v>3.7936680592003835E-2</v>
      </c>
    </row>
    <row r="209" spans="2:18" ht="15" hidden="1" customHeight="1" outlineLevel="1" x14ac:dyDescent="0.25">
      <c r="B209" s="43" t="s">
        <v>49</v>
      </c>
      <c r="C209" s="205">
        <v>19084</v>
      </c>
      <c r="D209" s="206">
        <v>0.12126909518213869</v>
      </c>
      <c r="E209" s="207">
        <v>32827</v>
      </c>
      <c r="F209" s="208">
        <v>7.5977580386115573E-2</v>
      </c>
      <c r="G209" s="205">
        <v>507446</v>
      </c>
      <c r="H209" s="206">
        <v>3.3337066639515411E-2</v>
      </c>
      <c r="I209" s="207">
        <v>885963</v>
      </c>
      <c r="J209" s="208">
        <v>-2.5218839807940263E-2</v>
      </c>
      <c r="K209" s="205">
        <v>107574</v>
      </c>
      <c r="L209" s="206">
        <v>0.16166862844616259</v>
      </c>
      <c r="M209" s="207">
        <v>1552894</v>
      </c>
      <c r="N209" s="208">
        <v>8.3131451323330552E-3</v>
      </c>
      <c r="O209" s="205">
        <v>1861387</v>
      </c>
      <c r="P209" s="206">
        <v>2.1780085743614563E-2</v>
      </c>
      <c r="Q209" s="207">
        <v>3414281</v>
      </c>
      <c r="R209" s="208">
        <v>1.5610680108667951E-2</v>
      </c>
    </row>
    <row r="210" spans="2:18" ht="15" hidden="1" customHeight="1" outlineLevel="1" x14ac:dyDescent="0.25">
      <c r="B210" s="43" t="s">
        <v>50</v>
      </c>
      <c r="C210" s="205">
        <v>18878</v>
      </c>
      <c r="D210" s="206">
        <v>0.73926662981389346</v>
      </c>
      <c r="E210" s="207">
        <v>29418</v>
      </c>
      <c r="F210" s="208">
        <v>-7.4061250826225167E-2</v>
      </c>
      <c r="G210" s="205">
        <v>520500</v>
      </c>
      <c r="H210" s="206">
        <v>0.14034953191992794</v>
      </c>
      <c r="I210" s="207">
        <v>947239</v>
      </c>
      <c r="J210" s="208">
        <v>1.8800570900631142E-2</v>
      </c>
      <c r="K210" s="205">
        <v>126194</v>
      </c>
      <c r="L210" s="206">
        <v>0.23713543453752273</v>
      </c>
      <c r="M210" s="207">
        <v>1642229</v>
      </c>
      <c r="N210" s="208">
        <v>7.277172876378013E-2</v>
      </c>
      <c r="O210" s="205">
        <v>1798972</v>
      </c>
      <c r="P210" s="206">
        <v>8.9590678172382088E-3</v>
      </c>
      <c r="Q210" s="207">
        <v>3441201</v>
      </c>
      <c r="R210" s="208">
        <v>3.8437443607479693E-2</v>
      </c>
    </row>
    <row r="211" spans="2:18" ht="15" hidden="1" customHeight="1" outlineLevel="1" x14ac:dyDescent="0.25">
      <c r="B211" s="43" t="s">
        <v>51</v>
      </c>
      <c r="C211" s="205">
        <v>17448</v>
      </c>
      <c r="D211" s="206">
        <v>1.2593581335964332E-2</v>
      </c>
      <c r="E211" s="207">
        <v>25265</v>
      </c>
      <c r="F211" s="208">
        <v>-2.0933723042894092E-3</v>
      </c>
      <c r="G211" s="205">
        <v>478159</v>
      </c>
      <c r="H211" s="206">
        <v>8.5218026785531809E-2</v>
      </c>
      <c r="I211" s="207">
        <v>953759</v>
      </c>
      <c r="J211" s="208">
        <v>2.401459321102184E-2</v>
      </c>
      <c r="K211" s="205">
        <v>98825</v>
      </c>
      <c r="L211" s="206">
        <v>0.15633483103997015</v>
      </c>
      <c r="M211" s="207">
        <v>1573456</v>
      </c>
      <c r="N211" s="208">
        <v>4.8959477765570414E-2</v>
      </c>
      <c r="O211" s="205">
        <v>1751345</v>
      </c>
      <c r="P211" s="206">
        <v>3.2066124079293656E-2</v>
      </c>
      <c r="Q211" s="207">
        <v>3324801</v>
      </c>
      <c r="R211" s="208">
        <v>3.9992530373509583E-2</v>
      </c>
    </row>
    <row r="212" spans="2:18" ht="15" hidden="1" customHeight="1" outlineLevel="1" x14ac:dyDescent="0.25">
      <c r="B212" s="43" t="s">
        <v>52</v>
      </c>
      <c r="C212" s="205">
        <v>15815</v>
      </c>
      <c r="D212" s="206">
        <v>-2.9695073317381415E-2</v>
      </c>
      <c r="E212" s="207">
        <v>21547</v>
      </c>
      <c r="F212" s="208">
        <v>-0.12620138691755545</v>
      </c>
      <c r="G212" s="205">
        <v>471620</v>
      </c>
      <c r="H212" s="206">
        <v>2.2349396284494061E-2</v>
      </c>
      <c r="I212" s="207">
        <v>914160</v>
      </c>
      <c r="J212" s="208">
        <v>4.9910951826037664E-3</v>
      </c>
      <c r="K212" s="205">
        <v>76320</v>
      </c>
      <c r="L212" s="206">
        <v>0.13041546323039332</v>
      </c>
      <c r="M212" s="207">
        <v>1499462</v>
      </c>
      <c r="N212" s="208">
        <v>1.3558847724386203E-2</v>
      </c>
      <c r="O212" s="205">
        <v>1642991</v>
      </c>
      <c r="P212" s="206">
        <v>3.7596173945773081E-2</v>
      </c>
      <c r="Q212" s="207">
        <v>3142453</v>
      </c>
      <c r="R212" s="208">
        <v>2.5985826328447148E-2</v>
      </c>
    </row>
    <row r="213" spans="2:18" ht="15" hidden="1" customHeight="1" outlineLevel="1" x14ac:dyDescent="0.25">
      <c r="B213" s="43" t="s">
        <v>53</v>
      </c>
      <c r="C213" s="205">
        <v>17118</v>
      </c>
      <c r="D213" s="206">
        <v>-0.11383755241497129</v>
      </c>
      <c r="E213" s="207">
        <v>25335</v>
      </c>
      <c r="F213" s="208">
        <v>-0.12649979313198179</v>
      </c>
      <c r="G213" s="205">
        <v>552821</v>
      </c>
      <c r="H213" s="206">
        <v>1.7719202645085641E-2</v>
      </c>
      <c r="I213" s="207">
        <v>1075694</v>
      </c>
      <c r="J213" s="208">
        <v>3.3361320158391328E-2</v>
      </c>
      <c r="K213" s="205">
        <v>81367</v>
      </c>
      <c r="L213" s="206">
        <v>-6.5895967029056202E-2</v>
      </c>
      <c r="M213" s="207">
        <v>1752335</v>
      </c>
      <c r="N213" s="208">
        <v>1.9042329857698714E-2</v>
      </c>
      <c r="O213" s="205">
        <v>2149310</v>
      </c>
      <c r="P213" s="206">
        <v>5.0135388806751058E-2</v>
      </c>
      <c r="Q213" s="207">
        <v>3901645</v>
      </c>
      <c r="R213" s="208">
        <v>3.5939099718343304E-2</v>
      </c>
    </row>
    <row r="214" spans="2:18" ht="15" hidden="1" customHeight="1" outlineLevel="1" x14ac:dyDescent="0.25">
      <c r="B214" s="43" t="s">
        <v>54</v>
      </c>
      <c r="C214" s="205">
        <v>14112</v>
      </c>
      <c r="D214" s="206">
        <v>-6.7714870846270703E-2</v>
      </c>
      <c r="E214" s="207">
        <v>16268</v>
      </c>
      <c r="F214" s="208">
        <v>-0.32940352034296549</v>
      </c>
      <c r="G214" s="205">
        <v>478945</v>
      </c>
      <c r="H214" s="206">
        <v>-7.0427207251286816E-3</v>
      </c>
      <c r="I214" s="207">
        <v>919384</v>
      </c>
      <c r="J214" s="208">
        <v>6.9817450639062306E-2</v>
      </c>
      <c r="K214" s="205">
        <v>57044</v>
      </c>
      <c r="L214" s="206">
        <v>8.3497948640024244E-2</v>
      </c>
      <c r="M214" s="207">
        <v>1485753</v>
      </c>
      <c r="N214" s="208">
        <v>3.6256163819859522E-2</v>
      </c>
      <c r="O214" s="205">
        <v>1845971</v>
      </c>
      <c r="P214" s="206">
        <v>7.8087295295872217E-3</v>
      </c>
      <c r="Q214" s="207">
        <v>3331724</v>
      </c>
      <c r="R214" s="208">
        <v>2.0299267663327347E-2</v>
      </c>
    </row>
    <row r="215" spans="2:18" ht="15" hidden="1" customHeight="1" outlineLevel="1" x14ac:dyDescent="0.25">
      <c r="B215" s="43" t="s">
        <v>55</v>
      </c>
      <c r="C215" s="205">
        <v>12306</v>
      </c>
      <c r="D215" s="206">
        <v>0.18338301759784592</v>
      </c>
      <c r="E215" s="207">
        <v>20015</v>
      </c>
      <c r="F215" s="208">
        <v>-0.15694368392232849</v>
      </c>
      <c r="G215" s="205">
        <v>383217</v>
      </c>
      <c r="H215" s="206">
        <v>-1.3232704013843022E-2</v>
      </c>
      <c r="I215" s="207">
        <v>859693</v>
      </c>
      <c r="J215" s="208">
        <v>0.15207299782636086</v>
      </c>
      <c r="K215" s="205">
        <v>65650</v>
      </c>
      <c r="L215" s="206">
        <v>0.66632824001218327</v>
      </c>
      <c r="M215" s="207">
        <v>1340881</v>
      </c>
      <c r="N215" s="208">
        <v>0.10990159820148526</v>
      </c>
      <c r="O215" s="205">
        <v>1420640</v>
      </c>
      <c r="P215" s="206">
        <v>8.3636602178653874E-2</v>
      </c>
      <c r="Q215" s="207">
        <v>2761521</v>
      </c>
      <c r="R215" s="208">
        <v>9.6232743347726135E-2</v>
      </c>
    </row>
    <row r="216" spans="2:18" ht="15" hidden="1" customHeight="1" outlineLevel="1" x14ac:dyDescent="0.25">
      <c r="B216" s="43" t="s">
        <v>56</v>
      </c>
      <c r="C216" s="205">
        <v>17812</v>
      </c>
      <c r="D216" s="206">
        <v>0.1484944225933329</v>
      </c>
      <c r="E216" s="207">
        <v>22955</v>
      </c>
      <c r="F216" s="208">
        <v>-0.19223731437821101</v>
      </c>
      <c r="G216" s="205">
        <v>385114</v>
      </c>
      <c r="H216" s="206">
        <v>-1.6638153359037844E-2</v>
      </c>
      <c r="I216" s="207">
        <v>874939</v>
      </c>
      <c r="J216" s="208">
        <v>0.1165732720940591</v>
      </c>
      <c r="K216" s="205">
        <v>85545</v>
      </c>
      <c r="L216" s="206">
        <v>0.31039183848534058</v>
      </c>
      <c r="M216" s="207">
        <v>1386365</v>
      </c>
      <c r="N216" s="208">
        <v>7.9360370965531946E-2</v>
      </c>
      <c r="O216" s="205">
        <v>1344643</v>
      </c>
      <c r="P216" s="206">
        <v>-7.1548134764493065E-3</v>
      </c>
      <c r="Q216" s="207">
        <v>2731008</v>
      </c>
      <c r="R216" s="208">
        <v>3.4956883238939529E-2</v>
      </c>
    </row>
    <row r="217" spans="2:18" collapsed="1" x14ac:dyDescent="0.25">
      <c r="B217" s="30" t="s">
        <v>78</v>
      </c>
      <c r="C217" s="31">
        <v>129165</v>
      </c>
      <c r="D217" s="32">
        <v>0.12669114889088551</v>
      </c>
      <c r="E217" s="31">
        <v>213775</v>
      </c>
      <c r="F217" s="32">
        <v>-8.0383376136212048E-2</v>
      </c>
      <c r="G217" s="31">
        <v>3389213</v>
      </c>
      <c r="H217" s="32">
        <v>9.4291856512211947E-3</v>
      </c>
      <c r="I217" s="31">
        <v>6475558</v>
      </c>
      <c r="J217" s="32">
        <v>3.2014720760083826E-2</v>
      </c>
      <c r="K217" s="31">
        <v>664744</v>
      </c>
      <c r="L217" s="32">
        <v>0.25709919968532047</v>
      </c>
      <c r="M217" s="31">
        <v>10872455</v>
      </c>
      <c r="N217" s="32">
        <v>3.4671364745981315E-2</v>
      </c>
      <c r="O217" s="31">
        <v>12762849</v>
      </c>
      <c r="P217" s="32">
        <v>3.0782919701520806E-2</v>
      </c>
      <c r="Q217" s="31">
        <v>23635304</v>
      </c>
      <c r="R217" s="32">
        <v>3.2568003569096282E-2</v>
      </c>
    </row>
    <row r="218" spans="2:18" ht="15" hidden="1" customHeight="1" outlineLevel="1" x14ac:dyDescent="0.25">
      <c r="B218" s="43" t="s">
        <v>58</v>
      </c>
      <c r="C218" s="205">
        <v>21282</v>
      </c>
      <c r="D218" s="206">
        <v>0.32655987034843847</v>
      </c>
      <c r="E218" s="207">
        <v>29019</v>
      </c>
      <c r="F218" s="208">
        <v>-0.15465509205313444</v>
      </c>
      <c r="G218" s="205">
        <v>475492</v>
      </c>
      <c r="H218" s="206">
        <v>3.3089848825234247E-2</v>
      </c>
      <c r="I218" s="207">
        <v>882888</v>
      </c>
      <c r="J218" s="208">
        <v>-1.6826318098704052E-2</v>
      </c>
      <c r="K218" s="205">
        <v>86405</v>
      </c>
      <c r="L218" s="206">
        <v>0.15877209452029084</v>
      </c>
      <c r="M218" s="207">
        <v>1495086</v>
      </c>
      <c r="N218" s="208">
        <v>8.0157929122024463E-3</v>
      </c>
      <c r="O218" s="205">
        <v>1705581</v>
      </c>
      <c r="P218" s="206">
        <v>0.10369803789862764</v>
      </c>
      <c r="Q218" s="207">
        <v>3200667</v>
      </c>
      <c r="R218" s="208">
        <v>5.6838466186565739E-2</v>
      </c>
    </row>
    <row r="219" spans="2:18" ht="15" hidden="1" customHeight="1" outlineLevel="1" x14ac:dyDescent="0.25">
      <c r="B219" s="43" t="s">
        <v>59</v>
      </c>
      <c r="C219" s="205">
        <v>21392</v>
      </c>
      <c r="D219" s="206">
        <v>0.13551674717341688</v>
      </c>
      <c r="E219" s="207">
        <v>31355</v>
      </c>
      <c r="F219" s="208">
        <v>-0.21256184233657305</v>
      </c>
      <c r="G219" s="205">
        <v>513594</v>
      </c>
      <c r="H219" s="206">
        <v>-1.8572059169177924E-2</v>
      </c>
      <c r="I219" s="207">
        <v>957706</v>
      </c>
      <c r="J219" s="208">
        <v>3.2481400465945054E-2</v>
      </c>
      <c r="K219" s="205">
        <v>98149</v>
      </c>
      <c r="L219" s="206">
        <v>0.19724563607753209</v>
      </c>
      <c r="M219" s="207">
        <v>1622196</v>
      </c>
      <c r="N219" s="208">
        <v>1.9270172607816161E-2</v>
      </c>
      <c r="O219" s="205">
        <v>1977701</v>
      </c>
      <c r="P219" s="206">
        <v>1.8858952734901013E-2</v>
      </c>
      <c r="Q219" s="207">
        <v>3599897</v>
      </c>
      <c r="R219" s="208">
        <v>1.9044216744451115E-2</v>
      </c>
    </row>
    <row r="220" spans="2:18" ht="15" hidden="1" customHeight="1" outlineLevel="1" x14ac:dyDescent="0.25">
      <c r="B220" s="43" t="s">
        <v>60</v>
      </c>
      <c r="C220" s="205">
        <v>20977</v>
      </c>
      <c r="D220" s="206">
        <v>0.15239246278086038</v>
      </c>
      <c r="E220" s="207">
        <v>32106</v>
      </c>
      <c r="F220" s="208">
        <v>-9.6343831799375113E-2</v>
      </c>
      <c r="G220" s="205">
        <v>493164</v>
      </c>
      <c r="H220" s="206">
        <v>5.132960693774713E-2</v>
      </c>
      <c r="I220" s="207">
        <v>909437</v>
      </c>
      <c r="J220" s="208">
        <v>6.8508240806244292E-3</v>
      </c>
      <c r="K220" s="205">
        <v>105373</v>
      </c>
      <c r="L220" s="206">
        <v>0.33102176411888795</v>
      </c>
      <c r="M220" s="207">
        <v>1561057</v>
      </c>
      <c r="N220" s="208">
        <v>3.7085928167979176E-2</v>
      </c>
      <c r="O220" s="205">
        <v>1823309</v>
      </c>
      <c r="P220" s="206">
        <v>2.8077606422958201E-2</v>
      </c>
      <c r="Q220" s="207">
        <v>3384366</v>
      </c>
      <c r="R220" s="208">
        <v>3.2213220477212756E-2</v>
      </c>
    </row>
    <row r="221" spans="2:18" ht="15" hidden="1" customHeight="1" outlineLevel="1" x14ac:dyDescent="0.25">
      <c r="B221" s="43" t="s">
        <v>61</v>
      </c>
      <c r="C221" s="205">
        <v>20409</v>
      </c>
      <c r="D221" s="206">
        <v>0.15481242573417076</v>
      </c>
      <c r="E221" s="207">
        <v>33697</v>
      </c>
      <c r="F221" s="208">
        <v>-8.4345534088747565E-2</v>
      </c>
      <c r="G221" s="205">
        <v>518838</v>
      </c>
      <c r="H221" s="206">
        <v>-3.6142264556767723E-3</v>
      </c>
      <c r="I221" s="207">
        <v>955492</v>
      </c>
      <c r="J221" s="208">
        <v>2.1311436859871247E-2</v>
      </c>
      <c r="K221" s="205">
        <v>94745</v>
      </c>
      <c r="L221" s="206">
        <v>0.21236356191378003</v>
      </c>
      <c r="M221" s="207">
        <v>1623181</v>
      </c>
      <c r="N221" s="208">
        <v>2.1577232507834054E-2</v>
      </c>
      <c r="O221" s="205">
        <v>1954619</v>
      </c>
      <c r="P221" s="206">
        <v>-3.9330655234040002E-3</v>
      </c>
      <c r="Q221" s="207">
        <v>3577800</v>
      </c>
      <c r="R221" s="208">
        <v>7.4807799204446024E-3</v>
      </c>
    </row>
    <row r="222" spans="2:18" collapsed="1" x14ac:dyDescent="0.25">
      <c r="B222" s="145">
        <v>1998</v>
      </c>
      <c r="C222" s="212">
        <v>216633</v>
      </c>
      <c r="D222" s="213">
        <v>0.12522594585610114</v>
      </c>
      <c r="E222" s="212">
        <v>319807</v>
      </c>
      <c r="F222" s="213">
        <v>-0.12178571820867978</v>
      </c>
      <c r="G222" s="212">
        <v>5778910</v>
      </c>
      <c r="H222" s="213">
        <v>2.6752115188492631E-2</v>
      </c>
      <c r="I222" s="212">
        <v>11136354</v>
      </c>
      <c r="J222" s="213">
        <v>3.3614035022586419E-2</v>
      </c>
      <c r="K222" s="212">
        <v>1083191</v>
      </c>
      <c r="L222" s="213">
        <v>0.19572947058284562</v>
      </c>
      <c r="M222" s="212">
        <v>18534895</v>
      </c>
      <c r="N222" s="213">
        <v>3.7492220163645396E-2</v>
      </c>
      <c r="O222" s="212">
        <v>21276469</v>
      </c>
      <c r="P222" s="213">
        <v>3.0284246329741693E-2</v>
      </c>
      <c r="Q222" s="212">
        <v>39811364</v>
      </c>
      <c r="R222" s="213">
        <v>3.3627547502139254E-2</v>
      </c>
    </row>
    <row r="223" spans="2:18" ht="15" hidden="1" customHeight="1" outlineLevel="1" x14ac:dyDescent="0.25">
      <c r="B223" s="43" t="s">
        <v>49</v>
      </c>
      <c r="C223" s="205">
        <v>17020</v>
      </c>
      <c r="D223" s="206">
        <v>1.25527990957226E-2</v>
      </c>
      <c r="E223" s="207">
        <v>30509</v>
      </c>
      <c r="F223" s="208">
        <v>-4.7694852826419498E-2</v>
      </c>
      <c r="G223" s="205">
        <v>491075</v>
      </c>
      <c r="H223" s="206">
        <v>7.9848184658822374E-2</v>
      </c>
      <c r="I223" s="207">
        <v>908884</v>
      </c>
      <c r="J223" s="208">
        <v>9.2539968746243595E-2</v>
      </c>
      <c r="K223" s="205">
        <v>92603</v>
      </c>
      <c r="L223" s="206">
        <v>0.41692295922270683</v>
      </c>
      <c r="M223" s="207">
        <v>1540091</v>
      </c>
      <c r="N223" s="208">
        <v>9.9386521461041211E-2</v>
      </c>
      <c r="O223" s="205">
        <v>1821710</v>
      </c>
      <c r="P223" s="206">
        <v>1.9785989985249275E-2</v>
      </c>
      <c r="Q223" s="207">
        <v>3361801</v>
      </c>
      <c r="R223" s="208">
        <v>5.4772342997632117E-2</v>
      </c>
    </row>
    <row r="224" spans="2:18" ht="15" hidden="1" customHeight="1" outlineLevel="1" x14ac:dyDescent="0.25">
      <c r="B224" s="43" t="s">
        <v>50</v>
      </c>
      <c r="C224" s="205">
        <v>10854</v>
      </c>
      <c r="D224" s="206">
        <v>-9.723030857523085E-2</v>
      </c>
      <c r="E224" s="207">
        <v>31771</v>
      </c>
      <c r="F224" s="208">
        <v>1.9543033181439018E-2</v>
      </c>
      <c r="G224" s="205">
        <v>456439</v>
      </c>
      <c r="H224" s="206">
        <v>-2.7463643990771613E-3</v>
      </c>
      <c r="I224" s="207">
        <v>929759</v>
      </c>
      <c r="J224" s="208">
        <v>6.0982359163729294E-2</v>
      </c>
      <c r="K224" s="205">
        <v>102005</v>
      </c>
      <c r="L224" s="206">
        <v>0.30925029841742502</v>
      </c>
      <c r="M224" s="207">
        <v>1530828</v>
      </c>
      <c r="N224" s="208">
        <v>5.2035205561637543E-2</v>
      </c>
      <c r="O224" s="205">
        <v>1782998</v>
      </c>
      <c r="P224" s="206">
        <v>3.6570697049520096E-2</v>
      </c>
      <c r="Q224" s="207">
        <v>3313826</v>
      </c>
      <c r="R224" s="208">
        <v>4.3657667349877416E-2</v>
      </c>
    </row>
    <row r="225" spans="2:18" ht="15" hidden="1" customHeight="1" outlineLevel="1" x14ac:dyDescent="0.25">
      <c r="B225" s="43" t="s">
        <v>51</v>
      </c>
      <c r="C225" s="205">
        <v>17231</v>
      </c>
      <c r="D225" s="206">
        <v>0.14484087436050763</v>
      </c>
      <c r="E225" s="207">
        <v>25318</v>
      </c>
      <c r="F225" s="208">
        <v>0.11116962914197948</v>
      </c>
      <c r="G225" s="205">
        <v>440611</v>
      </c>
      <c r="H225" s="206">
        <v>-6.5936139270829308E-2</v>
      </c>
      <c r="I225" s="207">
        <v>931392</v>
      </c>
      <c r="J225" s="208">
        <v>3.2494936696231713E-2</v>
      </c>
      <c r="K225" s="205">
        <v>85464</v>
      </c>
      <c r="L225" s="206">
        <v>0.19254866392241676</v>
      </c>
      <c r="M225" s="207">
        <v>1500016</v>
      </c>
      <c r="N225" s="208">
        <v>1.1273557366240361E-2</v>
      </c>
      <c r="O225" s="205">
        <v>1696931</v>
      </c>
      <c r="P225" s="206">
        <v>2.6595780078150222E-2</v>
      </c>
      <c r="Q225" s="207">
        <v>3196947</v>
      </c>
      <c r="R225" s="208">
        <v>1.9349142594227597E-2</v>
      </c>
    </row>
    <row r="226" spans="2:18" ht="15" hidden="1" customHeight="1" outlineLevel="1" x14ac:dyDescent="0.25">
      <c r="B226" s="43" t="s">
        <v>52</v>
      </c>
      <c r="C226" s="205">
        <v>16299</v>
      </c>
      <c r="D226" s="206">
        <v>0.36017691729950774</v>
      </c>
      <c r="E226" s="207">
        <v>24659</v>
      </c>
      <c r="F226" s="208">
        <v>3.8142550414684395E-2</v>
      </c>
      <c r="G226" s="205">
        <v>461310</v>
      </c>
      <c r="H226" s="206">
        <v>8.9882012729583849E-2</v>
      </c>
      <c r="I226" s="207">
        <v>909620</v>
      </c>
      <c r="J226" s="208">
        <v>0.10318213020076605</v>
      </c>
      <c r="K226" s="205">
        <v>67515</v>
      </c>
      <c r="L226" s="206">
        <v>0.21973912415088881</v>
      </c>
      <c r="M226" s="207">
        <v>1479403</v>
      </c>
      <c r="N226" s="208">
        <v>0.10494243018128357</v>
      </c>
      <c r="O226" s="205">
        <v>1583459</v>
      </c>
      <c r="P226" s="206">
        <v>3.186314279700464E-2</v>
      </c>
      <c r="Q226" s="207">
        <v>3062862</v>
      </c>
      <c r="R226" s="208">
        <v>6.5914634591967447E-2</v>
      </c>
    </row>
    <row r="227" spans="2:18" ht="15" hidden="1" customHeight="1" outlineLevel="1" x14ac:dyDescent="0.25">
      <c r="B227" s="43" t="s">
        <v>53</v>
      </c>
      <c r="C227" s="205">
        <v>19317</v>
      </c>
      <c r="D227" s="206">
        <v>0.43770467401012203</v>
      </c>
      <c r="E227" s="207">
        <v>29004</v>
      </c>
      <c r="F227" s="208">
        <v>0.13089250204702307</v>
      </c>
      <c r="G227" s="205">
        <v>543196</v>
      </c>
      <c r="H227" s="206">
        <v>9.8755193436548039E-2</v>
      </c>
      <c r="I227" s="207">
        <v>1040966</v>
      </c>
      <c r="J227" s="208">
        <v>0.16321007299074308</v>
      </c>
      <c r="K227" s="205">
        <v>87107</v>
      </c>
      <c r="L227" s="206">
        <v>0.72687443003845997</v>
      </c>
      <c r="M227" s="207">
        <v>1719590</v>
      </c>
      <c r="N227" s="208">
        <v>0.16282246432428304</v>
      </c>
      <c r="O227" s="205">
        <v>2046698</v>
      </c>
      <c r="P227" s="206">
        <v>6.7729162645354224E-2</v>
      </c>
      <c r="Q227" s="207">
        <v>3766288</v>
      </c>
      <c r="R227" s="208">
        <v>0.10914200614487179</v>
      </c>
    </row>
    <row r="228" spans="2:18" ht="15" hidden="1" customHeight="1" outlineLevel="1" x14ac:dyDescent="0.25">
      <c r="B228" s="43" t="s">
        <v>54</v>
      </c>
      <c r="C228" s="205">
        <v>15137</v>
      </c>
      <c r="D228" s="206">
        <v>0.16572968810165567</v>
      </c>
      <c r="E228" s="207">
        <v>24259</v>
      </c>
      <c r="F228" s="208">
        <v>-5.2382812499999987E-2</v>
      </c>
      <c r="G228" s="205">
        <v>482342</v>
      </c>
      <c r="H228" s="206">
        <v>2.6566111785542024E-3</v>
      </c>
      <c r="I228" s="207">
        <v>859384</v>
      </c>
      <c r="J228" s="208">
        <v>0.1140532250976467</v>
      </c>
      <c r="K228" s="205">
        <v>52648</v>
      </c>
      <c r="L228" s="206">
        <v>0.2468738158393331</v>
      </c>
      <c r="M228" s="207">
        <v>1433770</v>
      </c>
      <c r="N228" s="208">
        <v>7.537374107086614E-2</v>
      </c>
      <c r="O228" s="205">
        <v>1831668</v>
      </c>
      <c r="P228" s="206">
        <v>4.4562783785355942E-2</v>
      </c>
      <c r="Q228" s="207">
        <v>3265438</v>
      </c>
      <c r="R228" s="208">
        <v>5.7870896805172434E-2</v>
      </c>
    </row>
    <row r="229" spans="2:18" ht="15" hidden="1" customHeight="1" outlineLevel="1" x14ac:dyDescent="0.25">
      <c r="B229" s="43" t="s">
        <v>55</v>
      </c>
      <c r="C229" s="205">
        <v>10399</v>
      </c>
      <c r="D229" s="206">
        <v>-0.11286469885685035</v>
      </c>
      <c r="E229" s="207">
        <v>23741</v>
      </c>
      <c r="F229" s="208">
        <v>-1.0997708810664419E-2</v>
      </c>
      <c r="G229" s="205">
        <v>388356</v>
      </c>
      <c r="H229" s="206">
        <v>-3.9357652244679908E-2</v>
      </c>
      <c r="I229" s="207">
        <v>746214</v>
      </c>
      <c r="J229" s="208">
        <v>5.7045682158474609E-2</v>
      </c>
      <c r="K229" s="205">
        <v>39398</v>
      </c>
      <c r="L229" s="206">
        <v>-8.5702350838922303E-2</v>
      </c>
      <c r="M229" s="207">
        <v>1208108</v>
      </c>
      <c r="N229" s="208">
        <v>1.6046720514571566E-2</v>
      </c>
      <c r="O229" s="205">
        <v>1310993</v>
      </c>
      <c r="P229" s="206">
        <v>1.3085173794105343E-2</v>
      </c>
      <c r="Q229" s="207">
        <v>2519101</v>
      </c>
      <c r="R229" s="208">
        <v>1.4503312005051727E-2</v>
      </c>
    </row>
    <row r="230" spans="2:18" ht="15" hidden="1" customHeight="1" outlineLevel="1" x14ac:dyDescent="0.25">
      <c r="B230" s="43" t="s">
        <v>56</v>
      </c>
      <c r="C230" s="205">
        <v>15509</v>
      </c>
      <c r="D230" s="206">
        <v>7.0250500310537589E-2</v>
      </c>
      <c r="E230" s="207">
        <v>28418</v>
      </c>
      <c r="F230" s="208">
        <v>0.27098707455610715</v>
      </c>
      <c r="G230" s="205">
        <v>391630</v>
      </c>
      <c r="H230" s="206">
        <v>-7.6347483675118788E-3</v>
      </c>
      <c r="I230" s="207">
        <v>783593</v>
      </c>
      <c r="J230" s="208">
        <v>4.0749782179059446E-2</v>
      </c>
      <c r="K230" s="205">
        <v>65282</v>
      </c>
      <c r="L230" s="206">
        <v>0.22652888680131511</v>
      </c>
      <c r="M230" s="207">
        <v>1284432</v>
      </c>
      <c r="N230" s="208">
        <v>3.7815825408239911E-2</v>
      </c>
      <c r="O230" s="205">
        <v>1354333</v>
      </c>
      <c r="P230" s="206">
        <v>5.6812737314732686E-2</v>
      </c>
      <c r="Q230" s="207">
        <v>2638765</v>
      </c>
      <c r="R230" s="208">
        <v>4.7479790850586401E-2</v>
      </c>
    </row>
    <row r="231" spans="2:18" collapsed="1" x14ac:dyDescent="0.25">
      <c r="B231" s="30" t="s">
        <v>79</v>
      </c>
      <c r="C231" s="31">
        <v>114641</v>
      </c>
      <c r="D231" s="32">
        <v>-0.18125852550688826</v>
      </c>
      <c r="E231" s="31">
        <v>232461</v>
      </c>
      <c r="F231" s="32">
        <v>7.8410087261492123E-2</v>
      </c>
      <c r="G231" s="31">
        <v>3357554</v>
      </c>
      <c r="H231" s="32">
        <v>-1.1552360386776317E-2</v>
      </c>
      <c r="I231" s="31">
        <v>6274676</v>
      </c>
      <c r="J231" s="32">
        <v>2.3137304778583223E-2</v>
      </c>
      <c r="K231" s="31">
        <v>528792</v>
      </c>
      <c r="L231" s="32">
        <v>0.47199465530919871</v>
      </c>
      <c r="M231" s="31">
        <v>10508124</v>
      </c>
      <c r="N231" s="32">
        <v>2.5744236601691339E-2</v>
      </c>
      <c r="O231" s="31">
        <v>12381704</v>
      </c>
      <c r="P231" s="32">
        <v>8.1687888494614835E-3</v>
      </c>
      <c r="Q231" s="31">
        <v>22889828</v>
      </c>
      <c r="R231" s="32">
        <v>1.6161844855913987E-2</v>
      </c>
    </row>
    <row r="232" spans="2:18" ht="15" hidden="1" customHeight="1" outlineLevel="1" x14ac:dyDescent="0.25">
      <c r="B232" s="43" t="s">
        <v>58</v>
      </c>
      <c r="C232" s="205">
        <v>16043</v>
      </c>
      <c r="D232" s="206">
        <v>0.42579097049413428</v>
      </c>
      <c r="E232" s="207">
        <v>34328</v>
      </c>
      <c r="F232" s="208">
        <v>0.23731257208765855</v>
      </c>
      <c r="G232" s="205">
        <v>460262</v>
      </c>
      <c r="H232" s="206">
        <v>3.2390534814374927E-3</v>
      </c>
      <c r="I232" s="207">
        <v>897998</v>
      </c>
      <c r="J232" s="208">
        <v>7.8627041648549278E-2</v>
      </c>
      <c r="K232" s="205">
        <v>74566</v>
      </c>
      <c r="L232" s="206">
        <v>0.21530086707086515</v>
      </c>
      <c r="M232" s="207">
        <v>1483197</v>
      </c>
      <c r="N232" s="208">
        <v>6.577080995008866E-2</v>
      </c>
      <c r="O232" s="205">
        <v>1545333</v>
      </c>
      <c r="P232" s="206">
        <v>-3.8548091167063037E-2</v>
      </c>
      <c r="Q232" s="207">
        <v>3028530</v>
      </c>
      <c r="R232" s="208">
        <v>9.8610950407092002E-3</v>
      </c>
    </row>
    <row r="233" spans="2:18" ht="15" hidden="1" customHeight="1" outlineLevel="1" x14ac:dyDescent="0.25">
      <c r="B233" s="43" t="s">
        <v>59</v>
      </c>
      <c r="C233" s="205">
        <v>18839</v>
      </c>
      <c r="D233" s="206">
        <v>6.9485274466833946E-3</v>
      </c>
      <c r="E233" s="207">
        <v>39819</v>
      </c>
      <c r="F233" s="208">
        <v>0.15087141246856839</v>
      </c>
      <c r="G233" s="205">
        <v>523313</v>
      </c>
      <c r="H233" s="206">
        <v>-8.5201114037247727E-3</v>
      </c>
      <c r="I233" s="207">
        <v>927577</v>
      </c>
      <c r="J233" s="208">
        <v>5.2192348615985651E-2</v>
      </c>
      <c r="K233" s="205">
        <v>81979</v>
      </c>
      <c r="L233" s="206">
        <v>0.59312448987523814</v>
      </c>
      <c r="M233" s="207">
        <v>1591527</v>
      </c>
      <c r="N233" s="208">
        <v>5.1108152339740975E-2</v>
      </c>
      <c r="O233" s="205">
        <v>1941094</v>
      </c>
      <c r="P233" s="206">
        <v>1.8608514860941172E-2</v>
      </c>
      <c r="Q233" s="207">
        <v>3532621</v>
      </c>
      <c r="R233" s="208">
        <v>3.2998077358890487E-2</v>
      </c>
    </row>
    <row r="234" spans="2:18" ht="15" hidden="1" customHeight="1" outlineLevel="1" x14ac:dyDescent="0.25">
      <c r="B234" s="43" t="s">
        <v>60</v>
      </c>
      <c r="C234" s="205">
        <v>18203</v>
      </c>
      <c r="D234" s="206">
        <v>-0.13232279898946564</v>
      </c>
      <c r="E234" s="207">
        <v>35529</v>
      </c>
      <c r="F234" s="208">
        <v>1.2597258243794096E-2</v>
      </c>
      <c r="G234" s="205">
        <v>469086</v>
      </c>
      <c r="H234" s="206">
        <v>-7.4813911932120725E-2</v>
      </c>
      <c r="I234" s="207">
        <v>903249</v>
      </c>
      <c r="J234" s="208">
        <v>3.1123820613366604E-2</v>
      </c>
      <c r="K234" s="205">
        <v>79167</v>
      </c>
      <c r="L234" s="206">
        <v>2.6183779019274933E-2</v>
      </c>
      <c r="M234" s="207">
        <v>1505234</v>
      </c>
      <c r="N234" s="208">
        <v>-7.2430313359046483E-3</v>
      </c>
      <c r="O234" s="205">
        <v>1773513</v>
      </c>
      <c r="P234" s="206">
        <v>-4.0492177647499905E-2</v>
      </c>
      <c r="Q234" s="207">
        <v>3278747</v>
      </c>
      <c r="R234" s="208">
        <v>-2.5508734689364765E-2</v>
      </c>
    </row>
    <row r="235" spans="2:18" ht="15" hidden="1" customHeight="1" outlineLevel="1" x14ac:dyDescent="0.25">
      <c r="B235" s="43" t="s">
        <v>61</v>
      </c>
      <c r="C235" s="205">
        <v>17673</v>
      </c>
      <c r="D235" s="206">
        <v>-0.21393942089578788</v>
      </c>
      <c r="E235" s="207">
        <v>36801</v>
      </c>
      <c r="F235" s="208">
        <v>0.17282809611829952</v>
      </c>
      <c r="G235" s="205">
        <v>520720</v>
      </c>
      <c r="H235" s="206">
        <v>-1.347398414647083E-2</v>
      </c>
      <c r="I235" s="207">
        <v>935554</v>
      </c>
      <c r="J235" s="208">
        <v>5.0564554616658652E-2</v>
      </c>
      <c r="K235" s="205">
        <v>78149</v>
      </c>
      <c r="L235" s="206">
        <v>3.0459262384788799E-2</v>
      </c>
      <c r="M235" s="207">
        <v>1588897</v>
      </c>
      <c r="N235" s="208">
        <v>2.6381457530310515E-2</v>
      </c>
      <c r="O235" s="205">
        <v>1962337</v>
      </c>
      <c r="P235" s="206">
        <v>3.8047810767076529E-2</v>
      </c>
      <c r="Q235" s="207">
        <v>3551234</v>
      </c>
      <c r="R235" s="208">
        <v>3.2795419355364119E-2</v>
      </c>
    </row>
    <row r="236" spans="2:18" collapsed="1" x14ac:dyDescent="0.25">
      <c r="B236" s="145">
        <v>1997</v>
      </c>
      <c r="C236" s="212">
        <v>192524</v>
      </c>
      <c r="D236" s="213">
        <v>5.8271906246049054E-2</v>
      </c>
      <c r="E236" s="212">
        <v>364156</v>
      </c>
      <c r="F236" s="213">
        <v>8.3294660812242016E-2</v>
      </c>
      <c r="G236" s="212">
        <v>5628340</v>
      </c>
      <c r="H236" s="213">
        <v>4.4825986757979219E-3</v>
      </c>
      <c r="I236" s="212">
        <v>10774190</v>
      </c>
      <c r="J236" s="213">
        <v>7.3060229348386851E-2</v>
      </c>
      <c r="K236" s="212">
        <v>905883</v>
      </c>
      <c r="L236" s="213">
        <v>0.24938177956459073</v>
      </c>
      <c r="M236" s="212">
        <v>17865093</v>
      </c>
      <c r="N236" s="213">
        <v>5.7920693608634943E-2</v>
      </c>
      <c r="O236" s="212">
        <v>20651067</v>
      </c>
      <c r="P236" s="213">
        <v>2.2752111960658628E-2</v>
      </c>
      <c r="Q236" s="212">
        <v>38516160</v>
      </c>
      <c r="R236" s="213">
        <v>3.8769182837854688E-2</v>
      </c>
    </row>
    <row r="237" spans="2:18" ht="15" hidden="1" customHeight="1" outlineLevel="1" x14ac:dyDescent="0.25">
      <c r="B237" s="43" t="s">
        <v>49</v>
      </c>
      <c r="C237" s="205">
        <v>16809</v>
      </c>
      <c r="D237" s="206">
        <v>-7.5971634324666026E-2</v>
      </c>
      <c r="E237" s="207">
        <v>32037</v>
      </c>
      <c r="F237" s="208">
        <v>-3.9974828443858468E-2</v>
      </c>
      <c r="G237" s="205">
        <v>454763</v>
      </c>
      <c r="H237" s="206">
        <v>-1.3736805921530593E-2</v>
      </c>
      <c r="I237" s="207">
        <v>831900</v>
      </c>
      <c r="J237" s="208">
        <v>-1.9818799546998944E-3</v>
      </c>
      <c r="K237" s="205">
        <v>65355</v>
      </c>
      <c r="L237" s="206">
        <v>1.2709267173981029</v>
      </c>
      <c r="M237" s="207">
        <v>1400864</v>
      </c>
      <c r="N237" s="208">
        <v>1.8817591400664746E-2</v>
      </c>
      <c r="O237" s="205">
        <v>1786365</v>
      </c>
      <c r="P237" s="206">
        <v>5.7743605837125456E-2</v>
      </c>
      <c r="Q237" s="207">
        <v>3187229</v>
      </c>
      <c r="R237" s="208">
        <v>4.0274362033203559E-2</v>
      </c>
    </row>
    <row r="238" spans="2:18" ht="15" hidden="1" customHeight="1" outlineLevel="1" x14ac:dyDescent="0.25">
      <c r="B238" s="43" t="s">
        <v>50</v>
      </c>
      <c r="C238" s="205">
        <v>12023</v>
      </c>
      <c r="D238" s="206">
        <v>-0.64221521247470537</v>
      </c>
      <c r="E238" s="207">
        <v>31162</v>
      </c>
      <c r="F238" s="208">
        <v>0.11221357698622314</v>
      </c>
      <c r="G238" s="205">
        <v>457696</v>
      </c>
      <c r="H238" s="206">
        <v>2.0096772971322396E-2</v>
      </c>
      <c r="I238" s="207">
        <v>876319</v>
      </c>
      <c r="J238" s="208">
        <v>-2.8776307165744308E-3</v>
      </c>
      <c r="K238" s="205">
        <v>77911</v>
      </c>
      <c r="L238" s="206">
        <v>1.3463634994729707</v>
      </c>
      <c r="M238" s="207">
        <v>1455111</v>
      </c>
      <c r="N238" s="208">
        <v>2.3030131739355975E-2</v>
      </c>
      <c r="O238" s="205">
        <v>1720093</v>
      </c>
      <c r="P238" s="206">
        <v>5.2338788272930037E-2</v>
      </c>
      <c r="Q238" s="207">
        <v>3175204</v>
      </c>
      <c r="R238" s="208">
        <v>3.8701663811374631E-2</v>
      </c>
    </row>
    <row r="239" spans="2:18" ht="15" hidden="1" customHeight="1" outlineLevel="1" x14ac:dyDescent="0.25">
      <c r="B239" s="43" t="s">
        <v>51</v>
      </c>
      <c r="C239" s="205">
        <v>15051</v>
      </c>
      <c r="D239" s="206">
        <v>1.6753360805242146E-2</v>
      </c>
      <c r="E239" s="207">
        <v>22785</v>
      </c>
      <c r="F239" s="208">
        <v>-0.10160870593801752</v>
      </c>
      <c r="G239" s="205">
        <v>471714</v>
      </c>
      <c r="H239" s="206">
        <v>1.316843613276264E-2</v>
      </c>
      <c r="I239" s="207">
        <v>902079</v>
      </c>
      <c r="J239" s="208">
        <v>-4.0102536163257652E-2</v>
      </c>
      <c r="K239" s="205">
        <v>71665</v>
      </c>
      <c r="L239" s="206">
        <v>1.2786238911322374</v>
      </c>
      <c r="M239" s="207">
        <v>1483294</v>
      </c>
      <c r="N239" s="208">
        <v>4.2851387812168351E-3</v>
      </c>
      <c r="O239" s="205">
        <v>1652969</v>
      </c>
      <c r="P239" s="206">
        <v>-3.1255347828635038E-2</v>
      </c>
      <c r="Q239" s="207">
        <v>3136263</v>
      </c>
      <c r="R239" s="208">
        <v>-1.4765343130402231E-2</v>
      </c>
    </row>
    <row r="240" spans="2:18" ht="15" hidden="1" customHeight="1" outlineLevel="1" x14ac:dyDescent="0.25">
      <c r="B240" s="43" t="s">
        <v>52</v>
      </c>
      <c r="C240" s="205">
        <v>11983</v>
      </c>
      <c r="D240" s="206">
        <v>-0.19872952189903037</v>
      </c>
      <c r="E240" s="207">
        <v>23753</v>
      </c>
      <c r="F240" s="208">
        <v>-6.7485866834170904E-2</v>
      </c>
      <c r="G240" s="205">
        <v>423266</v>
      </c>
      <c r="H240" s="206">
        <v>-7.2818000998887245E-2</v>
      </c>
      <c r="I240" s="207">
        <v>824542</v>
      </c>
      <c r="J240" s="208">
        <v>-5.5961622129101718E-2</v>
      </c>
      <c r="K240" s="205">
        <v>55352</v>
      </c>
      <c r="L240" s="206">
        <v>1.0039099268698863</v>
      </c>
      <c r="M240" s="207">
        <v>1338896</v>
      </c>
      <c r="N240" s="208">
        <v>-4.2261782561515693E-2</v>
      </c>
      <c r="O240" s="205">
        <v>1534563</v>
      </c>
      <c r="P240" s="206">
        <v>-9.7911260920733545E-2</v>
      </c>
      <c r="Q240" s="207">
        <v>2873459</v>
      </c>
      <c r="R240" s="208">
        <v>-7.2808258142124549E-2</v>
      </c>
    </row>
    <row r="241" spans="2:18" ht="15" hidden="1" customHeight="1" outlineLevel="1" x14ac:dyDescent="0.25">
      <c r="B241" s="43" t="s">
        <v>53</v>
      </c>
      <c r="C241" s="205">
        <v>13436</v>
      </c>
      <c r="D241" s="206">
        <v>2.9110994998879924E-3</v>
      </c>
      <c r="E241" s="207">
        <v>25647</v>
      </c>
      <c r="F241" s="208">
        <v>-8.180581412000576E-2</v>
      </c>
      <c r="G241" s="205">
        <v>494374</v>
      </c>
      <c r="H241" s="206">
        <v>-7.1803806855945562E-2</v>
      </c>
      <c r="I241" s="207">
        <v>894908</v>
      </c>
      <c r="J241" s="208">
        <v>-8.8941668965755949E-2</v>
      </c>
      <c r="K241" s="205">
        <v>50442</v>
      </c>
      <c r="L241" s="206">
        <v>0.93575869214828455</v>
      </c>
      <c r="M241" s="207">
        <v>1478807</v>
      </c>
      <c r="N241" s="208">
        <v>-6.5393691879682359E-2</v>
      </c>
      <c r="O241" s="205">
        <v>1916870</v>
      </c>
      <c r="P241" s="206">
        <v>-3.5044864727862279E-4</v>
      </c>
      <c r="Q241" s="207">
        <v>3395677</v>
      </c>
      <c r="R241" s="208">
        <v>-2.9756673200336037E-2</v>
      </c>
    </row>
    <row r="242" spans="2:18" ht="15" hidden="1" customHeight="1" outlineLevel="1" x14ac:dyDescent="0.25">
      <c r="B242" s="43" t="s">
        <v>54</v>
      </c>
      <c r="C242" s="205">
        <v>12985</v>
      </c>
      <c r="D242" s="206">
        <v>-9.4175095919079133E-2</v>
      </c>
      <c r="E242" s="207">
        <v>25600</v>
      </c>
      <c r="F242" s="208">
        <v>7.8303357061623391E-2</v>
      </c>
      <c r="G242" s="205">
        <v>481064</v>
      </c>
      <c r="H242" s="206">
        <v>-4.2556714687862485E-3</v>
      </c>
      <c r="I242" s="207">
        <v>771403</v>
      </c>
      <c r="J242" s="208">
        <v>-0.15058970691384699</v>
      </c>
      <c r="K242" s="205">
        <v>42224</v>
      </c>
      <c r="L242" s="206">
        <v>0.61480801590943868</v>
      </c>
      <c r="M242" s="207">
        <v>1333276</v>
      </c>
      <c r="N242" s="208">
        <v>-8.3978297596644991E-2</v>
      </c>
      <c r="O242" s="205">
        <v>1753526</v>
      </c>
      <c r="P242" s="206">
        <v>-7.8113902109607891E-2</v>
      </c>
      <c r="Q242" s="207">
        <v>3086802</v>
      </c>
      <c r="R242" s="208">
        <v>-8.0656084946036044E-2</v>
      </c>
    </row>
    <row r="243" spans="2:18" ht="15" hidden="1" customHeight="1" outlineLevel="1" x14ac:dyDescent="0.25">
      <c r="B243" s="43" t="s">
        <v>55</v>
      </c>
      <c r="C243" s="205">
        <v>11722</v>
      </c>
      <c r="D243" s="206">
        <v>0.52115234881910211</v>
      </c>
      <c r="E243" s="207">
        <v>24005</v>
      </c>
      <c r="F243" s="208">
        <v>-0.23691906669209739</v>
      </c>
      <c r="G243" s="205">
        <v>404267</v>
      </c>
      <c r="H243" s="206">
        <v>1.6226257629231799E-2</v>
      </c>
      <c r="I243" s="207">
        <v>705943</v>
      </c>
      <c r="J243" s="208">
        <v>-0.10990530947787824</v>
      </c>
      <c r="K243" s="205">
        <v>43091</v>
      </c>
      <c r="L243" s="206">
        <v>0.45764833231851698</v>
      </c>
      <c r="M243" s="207">
        <v>1189028</v>
      </c>
      <c r="N243" s="208">
        <v>-5.6063281170612767E-2</v>
      </c>
      <c r="O243" s="205">
        <v>1294060</v>
      </c>
      <c r="P243" s="206">
        <v>-0.15508057702578648</v>
      </c>
      <c r="Q243" s="207">
        <v>2483088</v>
      </c>
      <c r="R243" s="208">
        <v>-0.11039521701216592</v>
      </c>
    </row>
    <row r="244" spans="2:18" ht="15" hidden="1" customHeight="1" outlineLevel="1" x14ac:dyDescent="0.25">
      <c r="B244" s="43" t="s">
        <v>56</v>
      </c>
      <c r="C244" s="205">
        <v>14491</v>
      </c>
      <c r="D244" s="206">
        <v>0.13060778653351024</v>
      </c>
      <c r="E244" s="207">
        <v>22359</v>
      </c>
      <c r="F244" s="208">
        <v>-0.41664057608015026</v>
      </c>
      <c r="G244" s="205">
        <v>394643</v>
      </c>
      <c r="H244" s="206">
        <v>-2.3641819994606572E-2</v>
      </c>
      <c r="I244" s="207">
        <v>752912</v>
      </c>
      <c r="J244" s="208">
        <v>-9.8280904555111848E-2</v>
      </c>
      <c r="K244" s="205">
        <v>53225</v>
      </c>
      <c r="L244" s="206">
        <v>1.027078493354153</v>
      </c>
      <c r="M244" s="207">
        <v>1237630</v>
      </c>
      <c r="N244" s="208">
        <v>-5.9962402445739915E-2</v>
      </c>
      <c r="O244" s="205">
        <v>1281526</v>
      </c>
      <c r="P244" s="206">
        <v>-0.14379994120633899</v>
      </c>
      <c r="Q244" s="207">
        <v>2519156</v>
      </c>
      <c r="R244" s="208">
        <v>-0.10456593331402053</v>
      </c>
    </row>
    <row r="245" spans="2:18" collapsed="1" x14ac:dyDescent="0.25">
      <c r="B245" s="30" t="s">
        <v>80</v>
      </c>
      <c r="C245" s="31">
        <v>140021</v>
      </c>
      <c r="D245" s="32">
        <v>0.10741938800528317</v>
      </c>
      <c r="E245" s="31">
        <v>215559</v>
      </c>
      <c r="F245" s="32">
        <v>-0.34772188785097635</v>
      </c>
      <c r="G245" s="31">
        <v>3396795</v>
      </c>
      <c r="H245" s="32">
        <v>6.7878678894306432E-2</v>
      </c>
      <c r="I245" s="31">
        <v>6132780</v>
      </c>
      <c r="J245" s="32">
        <v>-2.6833571304572201E-2</v>
      </c>
      <c r="K245" s="31">
        <v>359235</v>
      </c>
      <c r="L245" s="32">
        <v>0.7128695876067459</v>
      </c>
      <c r="M245" s="31">
        <v>10244390</v>
      </c>
      <c r="N245" s="32">
        <v>9.3591739413168007E-3</v>
      </c>
      <c r="O245" s="31">
        <v>12281380</v>
      </c>
      <c r="P245" s="32">
        <v>3.5185387797131984E-3</v>
      </c>
      <c r="Q245" s="31">
        <v>22525770</v>
      </c>
      <c r="R245" s="32">
        <v>6.166371839846585E-3</v>
      </c>
    </row>
    <row r="246" spans="2:18" ht="15" hidden="1" customHeight="1" outlineLevel="1" x14ac:dyDescent="0.25">
      <c r="B246" s="43" t="s">
        <v>58</v>
      </c>
      <c r="C246" s="205">
        <v>11252</v>
      </c>
      <c r="D246" s="206">
        <v>-0.21577920267633122</v>
      </c>
      <c r="E246" s="207">
        <v>27744</v>
      </c>
      <c r="F246" s="208">
        <v>-0.34137308897540597</v>
      </c>
      <c r="G246" s="205">
        <v>458776</v>
      </c>
      <c r="H246" s="206">
        <v>2.6326150762402412E-2</v>
      </c>
      <c r="I246" s="207">
        <v>832538</v>
      </c>
      <c r="J246" s="208">
        <v>-8.2270046110380468E-2</v>
      </c>
      <c r="K246" s="205">
        <v>61356</v>
      </c>
      <c r="L246" s="206">
        <v>1.3943804878048782</v>
      </c>
      <c r="M246" s="207">
        <v>1391666</v>
      </c>
      <c r="N246" s="208">
        <v>-3.1059489958754405E-2</v>
      </c>
      <c r="O246" s="205">
        <v>1607291</v>
      </c>
      <c r="P246" s="206">
        <v>-0.1127164949648739</v>
      </c>
      <c r="Q246" s="207">
        <v>2998957</v>
      </c>
      <c r="R246" s="208">
        <v>-7.6604726349010832E-2</v>
      </c>
    </row>
    <row r="247" spans="2:18" ht="15" hidden="1" customHeight="1" outlineLevel="1" x14ac:dyDescent="0.25">
      <c r="B247" s="43" t="s">
        <v>59</v>
      </c>
      <c r="C247" s="205">
        <v>18709</v>
      </c>
      <c r="D247" s="206">
        <v>-0.21529234124653973</v>
      </c>
      <c r="E247" s="207">
        <v>34599</v>
      </c>
      <c r="F247" s="208">
        <v>-0.34827079566003616</v>
      </c>
      <c r="G247" s="205">
        <v>527810</v>
      </c>
      <c r="H247" s="206">
        <v>6.2838801137324651E-2</v>
      </c>
      <c r="I247" s="207">
        <v>881566</v>
      </c>
      <c r="J247" s="208">
        <v>-9.4495168776956406E-2</v>
      </c>
      <c r="K247" s="205">
        <v>51458</v>
      </c>
      <c r="L247" s="206">
        <v>0.41313780414126433</v>
      </c>
      <c r="M247" s="207">
        <v>1514142</v>
      </c>
      <c r="N247" s="208">
        <v>-4.3807084384004935E-2</v>
      </c>
      <c r="O247" s="205">
        <v>1905633</v>
      </c>
      <c r="P247" s="206">
        <v>-5.6313187314922519E-3</v>
      </c>
      <c r="Q247" s="207">
        <v>3419775</v>
      </c>
      <c r="R247" s="208">
        <v>-2.2903561665127636E-2</v>
      </c>
    </row>
    <row r="248" spans="2:18" ht="15" hidden="1" customHeight="1" outlineLevel="1" x14ac:dyDescent="0.25">
      <c r="B248" s="43" t="s">
        <v>60</v>
      </c>
      <c r="C248" s="205">
        <v>20979</v>
      </c>
      <c r="D248" s="206">
        <v>-0.1011568123393316</v>
      </c>
      <c r="E248" s="207">
        <v>35087</v>
      </c>
      <c r="F248" s="208">
        <v>-0.28156353659035993</v>
      </c>
      <c r="G248" s="205">
        <v>507018</v>
      </c>
      <c r="H248" s="206">
        <v>0.11528858992492408</v>
      </c>
      <c r="I248" s="207">
        <v>875985</v>
      </c>
      <c r="J248" s="208">
        <v>-8.0849256900212829E-3</v>
      </c>
      <c r="K248" s="205">
        <v>77147</v>
      </c>
      <c r="L248" s="206">
        <v>1.2846185737976783</v>
      </c>
      <c r="M248" s="207">
        <v>1516216</v>
      </c>
      <c r="N248" s="208">
        <v>5.0245276301225106E-2</v>
      </c>
      <c r="O248" s="205">
        <v>1848357</v>
      </c>
      <c r="P248" s="206">
        <v>4.1386556989126078E-2</v>
      </c>
      <c r="Q248" s="207">
        <v>3364573</v>
      </c>
      <c r="R248" s="208">
        <v>4.5360093805401069E-2</v>
      </c>
    </row>
    <row r="249" spans="2:18" ht="15" hidden="1" customHeight="1" outlineLevel="1" x14ac:dyDescent="0.25">
      <c r="B249" s="43" t="s">
        <v>61</v>
      </c>
      <c r="C249" s="205">
        <v>22483</v>
      </c>
      <c r="D249" s="206">
        <v>1.2747747747747784E-2</v>
      </c>
      <c r="E249" s="207">
        <v>31378</v>
      </c>
      <c r="F249" s="208">
        <v>-0.36148304912294982</v>
      </c>
      <c r="G249" s="205">
        <v>527832</v>
      </c>
      <c r="H249" s="206">
        <v>9.4194982099657265E-2</v>
      </c>
      <c r="I249" s="207">
        <v>890525</v>
      </c>
      <c r="J249" s="208">
        <v>-4.2367978458454636E-2</v>
      </c>
      <c r="K249" s="205">
        <v>75839</v>
      </c>
      <c r="L249" s="206">
        <v>1.6448699169979775</v>
      </c>
      <c r="M249" s="207">
        <v>1548057</v>
      </c>
      <c r="N249" s="208">
        <v>2.3621781710774004E-2</v>
      </c>
      <c r="O249" s="205">
        <v>1890411</v>
      </c>
      <c r="P249" s="206">
        <v>2.5333798339537417E-2</v>
      </c>
      <c r="Q249" s="207">
        <v>3438468</v>
      </c>
      <c r="R249" s="208">
        <v>2.4562311012158444E-2</v>
      </c>
    </row>
    <row r="250" spans="2:18" collapsed="1" x14ac:dyDescent="0.25">
      <c r="B250" s="145">
        <v>1996</v>
      </c>
      <c r="C250" s="212">
        <v>181923</v>
      </c>
      <c r="D250" s="213">
        <v>-0.14805327389036138</v>
      </c>
      <c r="E250" s="212">
        <v>336156</v>
      </c>
      <c r="F250" s="213">
        <v>-0.2125170424996603</v>
      </c>
      <c r="G250" s="212">
        <v>5603223</v>
      </c>
      <c r="H250" s="213">
        <v>1.3199274966601671E-2</v>
      </c>
      <c r="I250" s="212">
        <v>10040620</v>
      </c>
      <c r="J250" s="213">
        <v>-6.4935389069490257E-2</v>
      </c>
      <c r="K250" s="212">
        <v>725065</v>
      </c>
      <c r="L250" s="213">
        <v>1.0507377751631251</v>
      </c>
      <c r="M250" s="212">
        <v>16886987</v>
      </c>
      <c r="N250" s="213">
        <v>-2.1729984986755935E-2</v>
      </c>
      <c r="O250" s="212">
        <v>20191664</v>
      </c>
      <c r="P250" s="213">
        <v>-3.5059714081027038E-2</v>
      </c>
      <c r="Q250" s="212">
        <v>37078651</v>
      </c>
      <c r="R250" s="213">
        <v>-2.9034190893009737E-2</v>
      </c>
    </row>
    <row r="251" spans="2:18" ht="15" hidden="1" customHeight="1" outlineLevel="1" x14ac:dyDescent="0.25">
      <c r="B251" s="43" t="s">
        <v>49</v>
      </c>
      <c r="C251" s="205">
        <v>18191</v>
      </c>
      <c r="D251" s="206">
        <v>0.24938186813186802</v>
      </c>
      <c r="E251" s="207">
        <v>33371</v>
      </c>
      <c r="F251" s="208">
        <v>-0.38273865675230745</v>
      </c>
      <c r="G251" s="205">
        <v>461097</v>
      </c>
      <c r="H251" s="206">
        <v>9.0172073822932797E-2</v>
      </c>
      <c r="I251" s="207">
        <v>833552</v>
      </c>
      <c r="J251" s="208">
        <v>6.4322706518075146E-2</v>
      </c>
      <c r="K251" s="205">
        <v>28779</v>
      </c>
      <c r="L251" s="206">
        <v>0.1081205960494398</v>
      </c>
      <c r="M251" s="207">
        <v>1374990</v>
      </c>
      <c r="N251" s="208">
        <v>5.7092643504252916E-2</v>
      </c>
      <c r="O251" s="205">
        <v>1688845</v>
      </c>
      <c r="P251" s="206">
        <v>6.611800844261162E-2</v>
      </c>
      <c r="Q251" s="207">
        <v>3063835</v>
      </c>
      <c r="R251" s="208">
        <v>6.2048609365873642E-2</v>
      </c>
    </row>
    <row r="252" spans="2:18" ht="15" hidden="1" customHeight="1" outlineLevel="1" x14ac:dyDescent="0.25">
      <c r="B252" s="43" t="s">
        <v>50</v>
      </c>
      <c r="C252" s="205">
        <v>33604</v>
      </c>
      <c r="D252" s="206">
        <v>1.8842159471290016</v>
      </c>
      <c r="E252" s="207">
        <v>28018</v>
      </c>
      <c r="F252" s="208">
        <v>-0.38327096632181379</v>
      </c>
      <c r="G252" s="205">
        <v>448679</v>
      </c>
      <c r="H252" s="206">
        <v>7.2352824970367546E-3</v>
      </c>
      <c r="I252" s="207">
        <v>878848</v>
      </c>
      <c r="J252" s="208">
        <v>-2.8074591311540997E-2</v>
      </c>
      <c r="K252" s="205">
        <v>33205</v>
      </c>
      <c r="L252" s="206">
        <v>6.3649176756999104E-2</v>
      </c>
      <c r="M252" s="207">
        <v>1422354</v>
      </c>
      <c r="N252" s="208">
        <v>-1.0872823088354688E-2</v>
      </c>
      <c r="O252" s="205">
        <v>1634543</v>
      </c>
      <c r="P252" s="206">
        <v>9.6265622702997877E-3</v>
      </c>
      <c r="Q252" s="207">
        <v>3056897</v>
      </c>
      <c r="R252" s="208">
        <v>-1.6356188052957243E-5</v>
      </c>
    </row>
    <row r="253" spans="2:18" ht="15" hidden="1" customHeight="1" outlineLevel="1" x14ac:dyDescent="0.25">
      <c r="B253" s="43" t="s">
        <v>51</v>
      </c>
      <c r="C253" s="205">
        <v>14803</v>
      </c>
      <c r="D253" s="206">
        <v>-0.10273972602739723</v>
      </c>
      <c r="E253" s="207">
        <v>25362</v>
      </c>
      <c r="F253" s="208">
        <v>-0.32879902609432066</v>
      </c>
      <c r="G253" s="205">
        <v>465583</v>
      </c>
      <c r="H253" s="206">
        <v>7.8100288291208964E-2</v>
      </c>
      <c r="I253" s="207">
        <v>939766</v>
      </c>
      <c r="J253" s="208">
        <v>2.0720351823471317E-2</v>
      </c>
      <c r="K253" s="205">
        <v>31451</v>
      </c>
      <c r="L253" s="206">
        <v>0.12096802936878492</v>
      </c>
      <c r="M253" s="207">
        <v>1476965</v>
      </c>
      <c r="N253" s="208">
        <v>2.9326392010509572E-2</v>
      </c>
      <c r="O253" s="205">
        <v>1706300</v>
      </c>
      <c r="P253" s="206">
        <v>1.0391105384331079E-2</v>
      </c>
      <c r="Q253" s="207">
        <v>3183265</v>
      </c>
      <c r="R253" s="208">
        <v>1.9089285982974324E-2</v>
      </c>
    </row>
    <row r="254" spans="2:18" ht="15" hidden="1" customHeight="1" outlineLevel="1" x14ac:dyDescent="0.25">
      <c r="B254" s="43" t="s">
        <v>52</v>
      </c>
      <c r="C254" s="205">
        <v>14955</v>
      </c>
      <c r="D254" s="206">
        <v>3.8181187087816815E-2</v>
      </c>
      <c r="E254" s="207">
        <v>25472</v>
      </c>
      <c r="F254" s="208">
        <v>-0.39801006782785431</v>
      </c>
      <c r="G254" s="205">
        <v>456508</v>
      </c>
      <c r="H254" s="206">
        <v>5.1830244716172036E-2</v>
      </c>
      <c r="I254" s="207">
        <v>873420</v>
      </c>
      <c r="J254" s="208">
        <v>-8.9153309486813104E-2</v>
      </c>
      <c r="K254" s="205">
        <v>27622</v>
      </c>
      <c r="L254" s="206">
        <v>-0.10210317589311835</v>
      </c>
      <c r="M254" s="207">
        <v>1397977</v>
      </c>
      <c r="N254" s="208">
        <v>-5.5678720133152892E-2</v>
      </c>
      <c r="O254" s="205">
        <v>1701122</v>
      </c>
      <c r="P254" s="206">
        <v>-2.9552319694225337E-2</v>
      </c>
      <c r="Q254" s="207">
        <v>3099099</v>
      </c>
      <c r="R254" s="208">
        <v>-4.1514488627665158E-2</v>
      </c>
    </row>
    <row r="255" spans="2:18" ht="15" hidden="1" customHeight="1" outlineLevel="1" x14ac:dyDescent="0.25">
      <c r="B255" s="43" t="s">
        <v>53</v>
      </c>
      <c r="C255" s="205">
        <v>13397</v>
      </c>
      <c r="D255" s="206">
        <v>-0.34594541815163793</v>
      </c>
      <c r="E255" s="207">
        <v>27932</v>
      </c>
      <c r="F255" s="208">
        <v>-0.45403725494028657</v>
      </c>
      <c r="G255" s="205">
        <v>532618</v>
      </c>
      <c r="H255" s="206">
        <v>6.7347212786892374E-2</v>
      </c>
      <c r="I255" s="207">
        <v>982273</v>
      </c>
      <c r="J255" s="208">
        <v>-4.8077156034162738E-2</v>
      </c>
      <c r="K255" s="205">
        <v>26058</v>
      </c>
      <c r="L255" s="206">
        <v>-0.1577620479007078</v>
      </c>
      <c r="M255" s="207">
        <v>1582278</v>
      </c>
      <c r="N255" s="208">
        <v>-3.1343569575818964E-2</v>
      </c>
      <c r="O255" s="205">
        <v>1917542</v>
      </c>
      <c r="P255" s="206">
        <v>-8.3036572052140767E-2</v>
      </c>
      <c r="Q255" s="207">
        <v>3499820</v>
      </c>
      <c r="R255" s="208">
        <v>-6.0366250485949902E-2</v>
      </c>
    </row>
    <row r="256" spans="2:18" ht="15" hidden="1" customHeight="1" outlineLevel="1" x14ac:dyDescent="0.25">
      <c r="B256" s="43" t="s">
        <v>54</v>
      </c>
      <c r="C256" s="205">
        <v>14335</v>
      </c>
      <c r="D256" s="206">
        <v>-4.6494612212318764E-2</v>
      </c>
      <c r="E256" s="207">
        <v>23741</v>
      </c>
      <c r="F256" s="208">
        <v>-0.48565795745049611</v>
      </c>
      <c r="G256" s="205">
        <v>483120</v>
      </c>
      <c r="H256" s="206">
        <v>-1.9929241455418856E-2</v>
      </c>
      <c r="I256" s="207">
        <v>908163</v>
      </c>
      <c r="J256" s="208">
        <v>-5.5608243434639659E-2</v>
      </c>
      <c r="K256" s="205">
        <v>26148</v>
      </c>
      <c r="L256" s="206">
        <v>0.1224244505494505</v>
      </c>
      <c r="M256" s="207">
        <v>1455507</v>
      </c>
      <c r="N256" s="208">
        <v>-5.4294476534530567E-2</v>
      </c>
      <c r="O256" s="205">
        <v>1902107</v>
      </c>
      <c r="P256" s="206">
        <v>-3.0591723696468898E-2</v>
      </c>
      <c r="Q256" s="207">
        <v>3357614</v>
      </c>
      <c r="R256" s="208">
        <v>-4.1011058487913532E-2</v>
      </c>
    </row>
    <row r="257" spans="2:18" ht="15" hidden="1" customHeight="1" outlineLevel="1" x14ac:dyDescent="0.25">
      <c r="B257" s="43" t="s">
        <v>55</v>
      </c>
      <c r="C257" s="205">
        <v>7706</v>
      </c>
      <c r="D257" s="206">
        <v>-0.37364870356823543</v>
      </c>
      <c r="E257" s="207">
        <v>31458</v>
      </c>
      <c r="F257" s="208">
        <v>-0.16782180836992755</v>
      </c>
      <c r="G257" s="205">
        <v>397812</v>
      </c>
      <c r="H257" s="206">
        <v>-5.5831925114398051E-2</v>
      </c>
      <c r="I257" s="207">
        <v>793110</v>
      </c>
      <c r="J257" s="208">
        <v>-7.6796824528422736E-2</v>
      </c>
      <c r="K257" s="205">
        <v>29562</v>
      </c>
      <c r="L257" s="206">
        <v>-0.19877493495229837</v>
      </c>
      <c r="M257" s="207">
        <v>1259648</v>
      </c>
      <c r="N257" s="208">
        <v>-7.8815464428684034E-2</v>
      </c>
      <c r="O257" s="205">
        <v>1531578</v>
      </c>
      <c r="P257" s="206">
        <v>-9.0093704181554157E-3</v>
      </c>
      <c r="Q257" s="207">
        <v>2791226</v>
      </c>
      <c r="R257" s="208">
        <v>-4.1778638920891842E-2</v>
      </c>
    </row>
    <row r="258" spans="2:18" ht="15" hidden="1" customHeight="1" outlineLevel="1" x14ac:dyDescent="0.25">
      <c r="B258" s="43" t="s">
        <v>56</v>
      </c>
      <c r="C258" s="205">
        <v>12817</v>
      </c>
      <c r="D258" s="206">
        <v>-4.2650134448760091E-2</v>
      </c>
      <c r="E258" s="207">
        <v>38328</v>
      </c>
      <c r="F258" s="208">
        <v>0.13312638580931258</v>
      </c>
      <c r="G258" s="205">
        <v>404199</v>
      </c>
      <c r="H258" s="206">
        <v>1.6321019441399187E-2</v>
      </c>
      <c r="I258" s="207">
        <v>834974</v>
      </c>
      <c r="J258" s="208">
        <v>-1.0967351430233085E-2</v>
      </c>
      <c r="K258" s="205">
        <v>26257</v>
      </c>
      <c r="L258" s="206">
        <v>-0.26349892008639308</v>
      </c>
      <c r="M258" s="207">
        <v>1316575</v>
      </c>
      <c r="N258" s="208">
        <v>-6.2122350081710298E-3</v>
      </c>
      <c r="O258" s="205">
        <v>1496760</v>
      </c>
      <c r="P258" s="206">
        <v>4.7006006035414938E-2</v>
      </c>
      <c r="Q258" s="207">
        <v>2813335</v>
      </c>
      <c r="R258" s="208">
        <v>2.1408911739067449E-2</v>
      </c>
    </row>
    <row r="259" spans="2:18" collapsed="1" x14ac:dyDescent="0.25">
      <c r="B259" s="30" t="s">
        <v>81</v>
      </c>
      <c r="C259" s="31">
        <v>126439</v>
      </c>
      <c r="D259" s="32">
        <v>-2.8595354983443566E-2</v>
      </c>
      <c r="E259" s="31">
        <v>330471</v>
      </c>
      <c r="F259" s="32">
        <v>-0.40510556027592559</v>
      </c>
      <c r="G259" s="31">
        <v>3180881</v>
      </c>
      <c r="H259" s="32">
        <v>4.7881164973829993E-2</v>
      </c>
      <c r="I259" s="31">
        <v>6301882</v>
      </c>
      <c r="J259" s="32">
        <v>3.788533573304198E-2</v>
      </c>
      <c r="K259" s="31">
        <v>209727</v>
      </c>
      <c r="L259" s="32">
        <v>-0.25446834831077236</v>
      </c>
      <c r="M259" s="31">
        <v>10149400</v>
      </c>
      <c r="N259" s="32">
        <v>7.4477121098106558E-3</v>
      </c>
      <c r="O259" s="31">
        <v>12238319</v>
      </c>
      <c r="P259" s="32">
        <v>6.6085564420883536E-2</v>
      </c>
      <c r="Q259" s="31">
        <v>22387719</v>
      </c>
      <c r="R259" s="32">
        <v>3.8678212031364678E-2</v>
      </c>
    </row>
    <row r="260" spans="2:18" ht="15" hidden="1" customHeight="1" outlineLevel="1" x14ac:dyDescent="0.25">
      <c r="B260" s="43" t="s">
        <v>58</v>
      </c>
      <c r="C260" s="205">
        <v>14348</v>
      </c>
      <c r="D260" s="206">
        <v>-0.1779534777128452</v>
      </c>
      <c r="E260" s="207">
        <v>42124</v>
      </c>
      <c r="F260" s="208">
        <v>-2.8281430219146531E-2</v>
      </c>
      <c r="G260" s="205">
        <v>447008</v>
      </c>
      <c r="H260" s="206">
        <v>2.9863194223653799E-2</v>
      </c>
      <c r="I260" s="207">
        <v>907171</v>
      </c>
      <c r="J260" s="208">
        <v>1.5965685423584564E-2</v>
      </c>
      <c r="K260" s="205">
        <v>25625</v>
      </c>
      <c r="L260" s="206">
        <v>-0.22263681592039797</v>
      </c>
      <c r="M260" s="207">
        <v>1436276</v>
      </c>
      <c r="N260" s="208">
        <v>1.0942973642404707E-2</v>
      </c>
      <c r="O260" s="205">
        <v>1811474</v>
      </c>
      <c r="P260" s="206">
        <v>0.14065702535802282</v>
      </c>
      <c r="Q260" s="207">
        <v>3247750</v>
      </c>
      <c r="R260" s="208">
        <v>7.9407715833351711E-2</v>
      </c>
    </row>
    <row r="261" spans="2:18" ht="15" hidden="1" customHeight="1" outlineLevel="1" x14ac:dyDescent="0.25">
      <c r="B261" s="43" t="s">
        <v>59</v>
      </c>
      <c r="C261" s="205">
        <v>23842</v>
      </c>
      <c r="D261" s="206">
        <v>0.15401742497579862</v>
      </c>
      <c r="E261" s="207">
        <v>53088</v>
      </c>
      <c r="F261" s="208">
        <v>-5.088139593091856E-2</v>
      </c>
      <c r="G261" s="205">
        <v>496604</v>
      </c>
      <c r="H261" s="206">
        <v>8.8046483705725986E-2</v>
      </c>
      <c r="I261" s="207">
        <v>973563</v>
      </c>
      <c r="J261" s="208">
        <v>3.9971414654155879E-2</v>
      </c>
      <c r="K261" s="205">
        <v>36414</v>
      </c>
      <c r="L261" s="206">
        <v>-0.14111847536382294</v>
      </c>
      <c r="M261" s="207">
        <v>1583511</v>
      </c>
      <c r="N261" s="208">
        <v>4.7605343643259523E-2</v>
      </c>
      <c r="O261" s="205">
        <v>1916425</v>
      </c>
      <c r="P261" s="206">
        <v>2.4022865484670586E-2</v>
      </c>
      <c r="Q261" s="207">
        <v>3499936</v>
      </c>
      <c r="R261" s="208">
        <v>3.4559653800450452E-2</v>
      </c>
    </row>
    <row r="262" spans="2:18" ht="15" hidden="1" customHeight="1" outlineLevel="1" x14ac:dyDescent="0.25">
      <c r="B262" s="43" t="s">
        <v>60</v>
      </c>
      <c r="C262" s="205">
        <v>23340</v>
      </c>
      <c r="D262" s="206">
        <v>0.23577063588711811</v>
      </c>
      <c r="E262" s="207">
        <v>48838</v>
      </c>
      <c r="F262" s="208">
        <v>-6.0645111653940154E-2</v>
      </c>
      <c r="G262" s="205">
        <v>454607</v>
      </c>
      <c r="H262" s="206">
        <v>9.0901455632717898E-2</v>
      </c>
      <c r="I262" s="207">
        <v>883125</v>
      </c>
      <c r="J262" s="208">
        <v>1.7109904879708981E-2</v>
      </c>
      <c r="K262" s="205">
        <v>33768</v>
      </c>
      <c r="L262" s="206">
        <v>-0.22694077516540367</v>
      </c>
      <c r="M262" s="207">
        <v>1443678</v>
      </c>
      <c r="N262" s="208">
        <v>3.1527186517990691E-2</v>
      </c>
      <c r="O262" s="205">
        <v>1774900</v>
      </c>
      <c r="P262" s="206">
        <v>1.4520753405552256E-2</v>
      </c>
      <c r="Q262" s="207">
        <v>3218578</v>
      </c>
      <c r="R262" s="208">
        <v>2.2079039710388937E-2</v>
      </c>
    </row>
    <row r="263" spans="2:18" ht="15" hidden="1" customHeight="1" outlineLevel="1" x14ac:dyDescent="0.25">
      <c r="B263" s="43" t="s">
        <v>61</v>
      </c>
      <c r="C263" s="205">
        <v>22200</v>
      </c>
      <c r="D263" s="206">
        <v>3.4805406138407324E-3</v>
      </c>
      <c r="E263" s="207">
        <v>49142</v>
      </c>
      <c r="F263" s="208">
        <v>-7.3858389400878188E-2</v>
      </c>
      <c r="G263" s="205">
        <v>482393</v>
      </c>
      <c r="H263" s="206">
        <v>8.0474573537844041E-2</v>
      </c>
      <c r="I263" s="207">
        <v>929924</v>
      </c>
      <c r="J263" s="208">
        <v>-1.2147331676862883E-2</v>
      </c>
      <c r="K263" s="205">
        <v>28674</v>
      </c>
      <c r="L263" s="206">
        <v>-0.36346482562656779</v>
      </c>
      <c r="M263" s="207">
        <v>1512333</v>
      </c>
      <c r="N263" s="208">
        <v>2.8374315508596926E-3</v>
      </c>
      <c r="O263" s="205">
        <v>1843703</v>
      </c>
      <c r="P263" s="206">
        <v>2.5185594600560801E-2</v>
      </c>
      <c r="Q263" s="207">
        <v>3356036</v>
      </c>
      <c r="R263" s="208">
        <v>1.4992758122501337E-2</v>
      </c>
    </row>
    <row r="264" spans="2:18" collapsed="1" x14ac:dyDescent="0.25">
      <c r="B264" s="145">
        <v>1995</v>
      </c>
      <c r="C264" s="212">
        <v>213538</v>
      </c>
      <c r="D264" s="213">
        <v>8.1500764766062606E-2</v>
      </c>
      <c r="E264" s="212">
        <v>426874</v>
      </c>
      <c r="F264" s="213">
        <v>-0.22790002785444785</v>
      </c>
      <c r="G264" s="212">
        <v>5530228</v>
      </c>
      <c r="H264" s="213">
        <v>4.3648959649438934E-2</v>
      </c>
      <c r="I264" s="212">
        <v>10737889</v>
      </c>
      <c r="J264" s="213">
        <v>-1.5101625447659695E-2</v>
      </c>
      <c r="K264" s="212">
        <v>353563</v>
      </c>
      <c r="L264" s="213">
        <v>-0.13103863546991745</v>
      </c>
      <c r="M264" s="212">
        <v>17262092</v>
      </c>
      <c r="N264" s="213">
        <v>-5.5636750972281046E-3</v>
      </c>
      <c r="O264" s="212">
        <v>20925299</v>
      </c>
      <c r="P264" s="213">
        <v>1.183259049522456E-2</v>
      </c>
      <c r="Q264" s="212">
        <v>38187391</v>
      </c>
      <c r="R264" s="213">
        <v>3.894055363426574E-3</v>
      </c>
    </row>
    <row r="265" spans="2:18" ht="15" hidden="1" customHeight="1" outlineLevel="1" x14ac:dyDescent="0.25">
      <c r="B265" s="43" t="s">
        <v>49</v>
      </c>
      <c r="C265" s="205">
        <v>14560</v>
      </c>
      <c r="D265" s="206">
        <v>-0.23263413091599028</v>
      </c>
      <c r="E265" s="207">
        <v>54063</v>
      </c>
      <c r="F265" s="208">
        <v>-0.5356728762464249</v>
      </c>
      <c r="G265" s="205">
        <v>422958</v>
      </c>
      <c r="H265" s="206">
        <v>-4.9007036968198303E-3</v>
      </c>
      <c r="I265" s="207">
        <v>783176</v>
      </c>
      <c r="J265" s="208">
        <v>7.7244304817762455E-2</v>
      </c>
      <c r="K265" s="205">
        <v>25971</v>
      </c>
      <c r="L265" s="206">
        <v>-0.28924466338259447</v>
      </c>
      <c r="M265" s="207">
        <v>1300728</v>
      </c>
      <c r="N265" s="208">
        <v>-1.7581491322546827E-2</v>
      </c>
      <c r="O265" s="205">
        <v>1584107</v>
      </c>
      <c r="P265" s="206">
        <v>7.8151883915931641E-2</v>
      </c>
      <c r="Q265" s="207">
        <v>2884835</v>
      </c>
      <c r="R265" s="208">
        <v>3.2774660382073328E-2</v>
      </c>
    </row>
    <row r="266" spans="2:18" ht="15" hidden="1" customHeight="1" outlineLevel="1" x14ac:dyDescent="0.25">
      <c r="B266" s="43" t="s">
        <v>50</v>
      </c>
      <c r="C266" s="205">
        <v>11651</v>
      </c>
      <c r="D266" s="206">
        <v>-0.29792106056040979</v>
      </c>
      <c r="E266" s="207">
        <v>45430</v>
      </c>
      <c r="F266" s="208">
        <v>-0.61107448912326956</v>
      </c>
      <c r="G266" s="205">
        <v>445456</v>
      </c>
      <c r="H266" s="206">
        <v>1.5078422838444183E-2</v>
      </c>
      <c r="I266" s="207">
        <v>904234</v>
      </c>
      <c r="J266" s="208">
        <v>7.6096257129970368E-2</v>
      </c>
      <c r="K266" s="205">
        <v>31218</v>
      </c>
      <c r="L266" s="206">
        <v>-0.27853015946383175</v>
      </c>
      <c r="M266" s="207">
        <v>1437989</v>
      </c>
      <c r="N266" s="208">
        <v>-1.2237224241724798E-2</v>
      </c>
      <c r="O266" s="205">
        <v>1618958</v>
      </c>
      <c r="P266" s="206">
        <v>0.11146597171352135</v>
      </c>
      <c r="Q266" s="207">
        <v>3056947</v>
      </c>
      <c r="R266" s="208">
        <v>4.9631214932284395E-2</v>
      </c>
    </row>
    <row r="267" spans="2:18" ht="15" hidden="1" customHeight="1" outlineLevel="1" x14ac:dyDescent="0.25">
      <c r="B267" s="43" t="s">
        <v>51</v>
      </c>
      <c r="C267" s="205">
        <v>16498</v>
      </c>
      <c r="D267" s="206">
        <v>6.6589087147659765E-2</v>
      </c>
      <c r="E267" s="207">
        <v>37786</v>
      </c>
      <c r="F267" s="208">
        <v>-0.67960045449149531</v>
      </c>
      <c r="G267" s="205">
        <v>431855</v>
      </c>
      <c r="H267" s="206">
        <v>3.314098975602997E-2</v>
      </c>
      <c r="I267" s="207">
        <v>920689</v>
      </c>
      <c r="J267" s="208">
        <v>6.3332994553341626E-2</v>
      </c>
      <c r="K267" s="205">
        <v>28057</v>
      </c>
      <c r="L267" s="206">
        <v>-0.25007350386229388</v>
      </c>
      <c r="M267" s="207">
        <v>1434885</v>
      </c>
      <c r="N267" s="208">
        <v>-1.3600344820711818E-2</v>
      </c>
      <c r="O267" s="205">
        <v>1688752</v>
      </c>
      <c r="P267" s="206">
        <v>9.2101825481203159E-2</v>
      </c>
      <c r="Q267" s="207">
        <v>3123637</v>
      </c>
      <c r="R267" s="208">
        <v>4.08650313678669E-2</v>
      </c>
    </row>
    <row r="268" spans="2:18" ht="15" hidden="1" customHeight="1" outlineLevel="1" x14ac:dyDescent="0.25">
      <c r="B268" s="43" t="s">
        <v>52</v>
      </c>
      <c r="C268" s="205">
        <v>14405</v>
      </c>
      <c r="D268" s="206">
        <v>4.634270356649961E-2</v>
      </c>
      <c r="E268" s="207">
        <v>42313</v>
      </c>
      <c r="F268" s="208">
        <v>-0.67372227876993307</v>
      </c>
      <c r="G268" s="205">
        <v>434013</v>
      </c>
      <c r="H268" s="206">
        <v>-3.3236511380291933E-2</v>
      </c>
      <c r="I268" s="207">
        <v>958910</v>
      </c>
      <c r="J268" s="208">
        <v>0.12555520081132099</v>
      </c>
      <c r="K268" s="205">
        <v>30763</v>
      </c>
      <c r="L268" s="206">
        <v>-0.22199742039907944</v>
      </c>
      <c r="M268" s="207">
        <v>1480404</v>
      </c>
      <c r="N268" s="208">
        <v>-2.3357841320331696E-3</v>
      </c>
      <c r="O268" s="205">
        <v>1752925</v>
      </c>
      <c r="P268" s="206">
        <v>0.15776837697441648</v>
      </c>
      <c r="Q268" s="207">
        <v>3233329</v>
      </c>
      <c r="R268" s="208">
        <v>7.8522311265291744E-2</v>
      </c>
    </row>
    <row r="269" spans="2:18" ht="15" hidden="1" customHeight="1" outlineLevel="1" x14ac:dyDescent="0.25">
      <c r="B269" s="43" t="s">
        <v>53</v>
      </c>
      <c r="C269" s="205">
        <v>20483</v>
      </c>
      <c r="D269" s="206">
        <v>9.1844349680170634E-2</v>
      </c>
      <c r="E269" s="207">
        <v>51161</v>
      </c>
      <c r="F269" s="208">
        <v>-0.70427167630057808</v>
      </c>
      <c r="G269" s="205">
        <v>499011</v>
      </c>
      <c r="H269" s="206">
        <v>-1.4367401759878384E-2</v>
      </c>
      <c r="I269" s="207">
        <v>1031883</v>
      </c>
      <c r="J269" s="208">
        <v>6.6074129480705235E-2</v>
      </c>
      <c r="K269" s="205">
        <v>30939</v>
      </c>
      <c r="L269" s="206">
        <v>-0.30519436771542141</v>
      </c>
      <c r="M269" s="207">
        <v>1633477</v>
      </c>
      <c r="N269" s="208">
        <v>-4.5030640127868948E-2</v>
      </c>
      <c r="O269" s="205">
        <v>2091187</v>
      </c>
      <c r="P269" s="206">
        <v>0.11307180880083756</v>
      </c>
      <c r="Q269" s="207">
        <v>3724664</v>
      </c>
      <c r="R269" s="208">
        <v>3.7726213378542317E-2</v>
      </c>
    </row>
    <row r="270" spans="2:18" ht="15" hidden="1" customHeight="1" outlineLevel="1" x14ac:dyDescent="0.25">
      <c r="B270" s="43" t="s">
        <v>54</v>
      </c>
      <c r="C270" s="205">
        <v>15034</v>
      </c>
      <c r="D270" s="206">
        <v>0.24063376794850644</v>
      </c>
      <c r="E270" s="207">
        <v>46158</v>
      </c>
      <c r="F270" s="208">
        <v>-0.70863343412090729</v>
      </c>
      <c r="G270" s="205">
        <v>492944</v>
      </c>
      <c r="H270" s="206">
        <v>4.2251512620450349E-3</v>
      </c>
      <c r="I270" s="207">
        <v>961638</v>
      </c>
      <c r="J270" s="208">
        <v>0.16374571902266655</v>
      </c>
      <c r="K270" s="205">
        <v>23296</v>
      </c>
      <c r="L270" s="206">
        <v>-0.13171822586656723</v>
      </c>
      <c r="M270" s="207">
        <v>1539070</v>
      </c>
      <c r="N270" s="208">
        <v>1.6178221234187662E-2</v>
      </c>
      <c r="O270" s="205">
        <v>1962132</v>
      </c>
      <c r="P270" s="206">
        <v>0.18545934365495675</v>
      </c>
      <c r="Q270" s="207">
        <v>3501202</v>
      </c>
      <c r="R270" s="208">
        <v>0.10457316120947735</v>
      </c>
    </row>
    <row r="271" spans="2:18" ht="15" hidden="1" customHeight="1" outlineLevel="1" x14ac:dyDescent="0.25">
      <c r="B271" s="43" t="s">
        <v>55</v>
      </c>
      <c r="C271" s="205">
        <v>12303</v>
      </c>
      <c r="D271" s="206">
        <v>-0.19964871194379397</v>
      </c>
      <c r="E271" s="207">
        <v>37802</v>
      </c>
      <c r="F271" s="208">
        <v>-0.67369029841083505</v>
      </c>
      <c r="G271" s="205">
        <v>421336</v>
      </c>
      <c r="H271" s="206">
        <v>0.13952821666765836</v>
      </c>
      <c r="I271" s="207">
        <v>859085</v>
      </c>
      <c r="J271" s="208">
        <v>0.24570426803627421</v>
      </c>
      <c r="K271" s="205">
        <v>36896</v>
      </c>
      <c r="L271" s="206">
        <v>0.6855185015989036</v>
      </c>
      <c r="M271" s="207">
        <v>1367422</v>
      </c>
      <c r="N271" s="208">
        <v>0.12777723252835282</v>
      </c>
      <c r="O271" s="205">
        <v>1545502</v>
      </c>
      <c r="P271" s="206">
        <v>0.26627453582966476</v>
      </c>
      <c r="Q271" s="207">
        <v>2912924</v>
      </c>
      <c r="R271" s="208">
        <v>0.19725409411575145</v>
      </c>
    </row>
    <row r="272" spans="2:18" ht="15" hidden="1" customHeight="1" outlineLevel="1" x14ac:dyDescent="0.25">
      <c r="B272" s="43" t="s">
        <v>56</v>
      </c>
      <c r="C272" s="205">
        <v>13388</v>
      </c>
      <c r="D272" s="206">
        <v>0.22510980966325045</v>
      </c>
      <c r="E272" s="207">
        <v>33825</v>
      </c>
      <c r="F272" s="208">
        <v>-0.72632830893953737</v>
      </c>
      <c r="G272" s="205">
        <v>397708</v>
      </c>
      <c r="H272" s="206">
        <v>7.8150075905443428E-2</v>
      </c>
      <c r="I272" s="207">
        <v>844233</v>
      </c>
      <c r="J272" s="208">
        <v>0.19760913109349554</v>
      </c>
      <c r="K272" s="205">
        <v>35651</v>
      </c>
      <c r="L272" s="206">
        <v>0.24120043170977956</v>
      </c>
      <c r="M272" s="207">
        <v>1324805</v>
      </c>
      <c r="N272" s="208">
        <v>7.0930270156661868E-2</v>
      </c>
      <c r="O272" s="205">
        <v>1429562</v>
      </c>
      <c r="P272" s="206">
        <v>0.23570892645365626</v>
      </c>
      <c r="Q272" s="207">
        <v>2754367</v>
      </c>
      <c r="R272" s="208">
        <v>0.15055999826227606</v>
      </c>
    </row>
    <row r="273" spans="2:18" collapsed="1" x14ac:dyDescent="0.25">
      <c r="B273" s="30" t="s">
        <v>82</v>
      </c>
      <c r="C273" s="31">
        <v>130161</v>
      </c>
      <c r="D273" s="32">
        <v>0.20061432313766003</v>
      </c>
      <c r="E273" s="31">
        <v>555512</v>
      </c>
      <c r="F273" s="32">
        <v>-0.43655526152703916</v>
      </c>
      <c r="G273" s="31">
        <v>3035536</v>
      </c>
      <c r="H273" s="32">
        <v>5.5568750249936016E-2</v>
      </c>
      <c r="I273" s="31">
        <v>6071848</v>
      </c>
      <c r="J273" s="32">
        <v>0.16697501050342245</v>
      </c>
      <c r="K273" s="31">
        <v>281312</v>
      </c>
      <c r="L273" s="32">
        <v>0.23699299961304399</v>
      </c>
      <c r="M273" s="31">
        <v>10074369</v>
      </c>
      <c r="N273" s="32">
        <v>7.1678678375201477E-2</v>
      </c>
      <c r="O273" s="31">
        <v>11479678</v>
      </c>
      <c r="P273" s="32">
        <v>0.20664856783194918</v>
      </c>
      <c r="Q273" s="31">
        <v>21554047</v>
      </c>
      <c r="R273" s="32">
        <v>0.13956729316824701</v>
      </c>
    </row>
    <row r="274" spans="2:18" ht="15" hidden="1" customHeight="1" outlineLevel="1" x14ac:dyDescent="0.25">
      <c r="B274" s="43" t="s">
        <v>58</v>
      </c>
      <c r="C274" s="205">
        <v>17454</v>
      </c>
      <c r="D274" s="206">
        <v>0.63457576325154519</v>
      </c>
      <c r="E274" s="207">
        <v>43350</v>
      </c>
      <c r="F274" s="208">
        <v>-0.71553438195169006</v>
      </c>
      <c r="G274" s="205">
        <v>434046</v>
      </c>
      <c r="H274" s="206">
        <v>7.9702988768796335E-2</v>
      </c>
      <c r="I274" s="207">
        <v>892915</v>
      </c>
      <c r="J274" s="208">
        <v>0.2176982630124058</v>
      </c>
      <c r="K274" s="205">
        <v>32964</v>
      </c>
      <c r="L274" s="206">
        <v>0.15178197064989507</v>
      </c>
      <c r="M274" s="207">
        <v>1420729</v>
      </c>
      <c r="N274" s="208">
        <v>7.0652423745737547E-2</v>
      </c>
      <c r="O274" s="205">
        <v>1588097</v>
      </c>
      <c r="P274" s="206">
        <v>0.12550531251417429</v>
      </c>
      <c r="Q274" s="207">
        <v>3008826</v>
      </c>
      <c r="R274" s="208">
        <v>9.8920628798644827E-2</v>
      </c>
    </row>
    <row r="275" spans="2:18" ht="15" hidden="1" customHeight="1" outlineLevel="1" x14ac:dyDescent="0.25">
      <c r="B275" s="43" t="s">
        <v>59</v>
      </c>
      <c r="C275" s="205">
        <v>20660</v>
      </c>
      <c r="D275" s="206">
        <v>0.26337675044334374</v>
      </c>
      <c r="E275" s="207">
        <v>55934</v>
      </c>
      <c r="F275" s="208">
        <v>-0.62990458798152638</v>
      </c>
      <c r="G275" s="205">
        <v>456418</v>
      </c>
      <c r="H275" s="206">
        <v>-4.1639982446157409E-2</v>
      </c>
      <c r="I275" s="207">
        <v>936144</v>
      </c>
      <c r="J275" s="208">
        <v>0.19519544057115423</v>
      </c>
      <c r="K275" s="205">
        <v>42397</v>
      </c>
      <c r="L275" s="206">
        <v>0.51710441565877052</v>
      </c>
      <c r="M275" s="207">
        <v>1511553</v>
      </c>
      <c r="N275" s="208">
        <v>3.891231104005799E-2</v>
      </c>
      <c r="O275" s="205">
        <v>1871467</v>
      </c>
      <c r="P275" s="206">
        <v>0.32331068969637911</v>
      </c>
      <c r="Q275" s="207">
        <v>3383020</v>
      </c>
      <c r="R275" s="208">
        <v>0.17909401642078238</v>
      </c>
    </row>
    <row r="276" spans="2:18" ht="15" hidden="1" customHeight="1" outlineLevel="1" x14ac:dyDescent="0.25">
      <c r="B276" s="43" t="s">
        <v>60</v>
      </c>
      <c r="C276" s="205">
        <v>18887</v>
      </c>
      <c r="D276" s="206">
        <v>0.14182939362795488</v>
      </c>
      <c r="E276" s="207">
        <v>51991</v>
      </c>
      <c r="F276" s="208">
        <v>-0.6430954473062771</v>
      </c>
      <c r="G276" s="205">
        <v>416726</v>
      </c>
      <c r="H276" s="206">
        <v>-6.642638062556161E-4</v>
      </c>
      <c r="I276" s="207">
        <v>868269</v>
      </c>
      <c r="J276" s="208">
        <v>0.11256060807971058</v>
      </c>
      <c r="K276" s="205">
        <v>43681</v>
      </c>
      <c r="L276" s="206">
        <v>0.37608291591847021</v>
      </c>
      <c r="M276" s="207">
        <v>1399554</v>
      </c>
      <c r="N276" s="208">
        <v>5.8725742660359348E-3</v>
      </c>
      <c r="O276" s="205">
        <v>1749496</v>
      </c>
      <c r="P276" s="206">
        <v>0.22320308643615339</v>
      </c>
      <c r="Q276" s="207">
        <v>3149050</v>
      </c>
      <c r="R276" s="208">
        <v>0.11603495979821665</v>
      </c>
    </row>
    <row r="277" spans="2:18" ht="15" hidden="1" customHeight="1" outlineLevel="1" x14ac:dyDescent="0.25">
      <c r="B277" s="43" t="s">
        <v>61</v>
      </c>
      <c r="C277" s="205">
        <v>22123</v>
      </c>
      <c r="D277" s="206">
        <v>8.1174860717427411E-2</v>
      </c>
      <c r="E277" s="207">
        <v>53061</v>
      </c>
      <c r="F277" s="208">
        <v>-0.66290999879295343</v>
      </c>
      <c r="G277" s="205">
        <v>446464</v>
      </c>
      <c r="H277" s="206">
        <v>2.2463958960735608E-2</v>
      </c>
      <c r="I277" s="207">
        <v>941359</v>
      </c>
      <c r="J277" s="208">
        <v>0.19891921907656029</v>
      </c>
      <c r="K277" s="205">
        <v>45047</v>
      </c>
      <c r="L277" s="206">
        <v>0.33058632402894705</v>
      </c>
      <c r="M277" s="207">
        <v>1508054</v>
      </c>
      <c r="N277" s="208">
        <v>5.1968743416711094E-2</v>
      </c>
      <c r="O277" s="205">
        <v>1798409</v>
      </c>
      <c r="P277" s="206">
        <v>0.25245332399197995</v>
      </c>
      <c r="Q277" s="207">
        <v>3306463</v>
      </c>
      <c r="R277" s="208">
        <v>0.15229330365995319</v>
      </c>
    </row>
    <row r="278" spans="2:18" collapsed="1" x14ac:dyDescent="0.25">
      <c r="B278" s="145">
        <v>1994</v>
      </c>
      <c r="C278" s="212">
        <v>197446</v>
      </c>
      <c r="D278" s="213">
        <v>6.1446327197660411E-2</v>
      </c>
      <c r="E278" s="212">
        <v>552874</v>
      </c>
      <c r="F278" s="213">
        <v>-0.66660777204040933</v>
      </c>
      <c r="G278" s="212">
        <v>5298935</v>
      </c>
      <c r="H278" s="213">
        <v>1.931823143905298E-2</v>
      </c>
      <c r="I278" s="212">
        <v>10902535</v>
      </c>
      <c r="J278" s="213">
        <v>0.14090190033200889</v>
      </c>
      <c r="K278" s="212">
        <v>406880</v>
      </c>
      <c r="L278" s="213">
        <v>1.4916438014467515E-2</v>
      </c>
      <c r="M278" s="212">
        <v>17358670</v>
      </c>
      <c r="N278" s="213">
        <v>2.1108986971098087E-2</v>
      </c>
      <c r="O278" s="212">
        <v>20680594</v>
      </c>
      <c r="P278" s="213">
        <v>0.17577020970407831</v>
      </c>
      <c r="Q278" s="212">
        <v>38039264</v>
      </c>
      <c r="R278" s="213">
        <v>9.9756779630121306E-2</v>
      </c>
    </row>
    <row r="279" spans="2:18" ht="15" hidden="1" customHeight="1" outlineLevel="1" x14ac:dyDescent="0.25">
      <c r="B279" s="43" t="s">
        <v>49</v>
      </c>
      <c r="C279" s="205">
        <v>18974</v>
      </c>
      <c r="D279" s="206">
        <v>2.845682692828877E-2</v>
      </c>
      <c r="E279" s="207">
        <v>116433</v>
      </c>
      <c r="F279" s="208">
        <v>-0.22082432694688514</v>
      </c>
      <c r="G279" s="205">
        <v>425041</v>
      </c>
      <c r="H279" s="206">
        <v>0.13260906639380088</v>
      </c>
      <c r="I279" s="207">
        <v>727018</v>
      </c>
      <c r="J279" s="208">
        <v>0.11251757871976431</v>
      </c>
      <c r="K279" s="205">
        <v>36540</v>
      </c>
      <c r="L279" s="206">
        <v>0.13931154901471698</v>
      </c>
      <c r="M279" s="207">
        <v>1324006</v>
      </c>
      <c r="N279" s="208">
        <v>7.7551624987690415E-2</v>
      </c>
      <c r="O279" s="205">
        <v>1469280</v>
      </c>
      <c r="P279" s="206">
        <v>0.11984390719795135</v>
      </c>
      <c r="Q279" s="207">
        <v>2793286</v>
      </c>
      <c r="R279" s="208">
        <v>9.9391244420462099E-2</v>
      </c>
    </row>
    <row r="280" spans="2:18" ht="15" hidden="1" customHeight="1" outlineLevel="1" x14ac:dyDescent="0.25">
      <c r="B280" s="43" t="s">
        <v>50</v>
      </c>
      <c r="C280" s="205">
        <v>16595</v>
      </c>
      <c r="D280" s="206">
        <v>-1.2037315678603555E-3</v>
      </c>
      <c r="E280" s="207">
        <v>116809</v>
      </c>
      <c r="F280" s="208">
        <v>-6.005375305780869E-2</v>
      </c>
      <c r="G280" s="205">
        <v>438839</v>
      </c>
      <c r="H280" s="206">
        <v>0.22893108180010646</v>
      </c>
      <c r="I280" s="207">
        <v>840291</v>
      </c>
      <c r="J280" s="208">
        <v>0.24425066522146666</v>
      </c>
      <c r="K280" s="205">
        <v>43270</v>
      </c>
      <c r="L280" s="206">
        <v>0.26413275292880312</v>
      </c>
      <c r="M280" s="207">
        <v>1455804</v>
      </c>
      <c r="N280" s="208">
        <v>0.20558985379426864</v>
      </c>
      <c r="O280" s="205">
        <v>1456597</v>
      </c>
      <c r="P280" s="206">
        <v>0.22523470535341028</v>
      </c>
      <c r="Q280" s="207">
        <v>2912401</v>
      </c>
      <c r="R280" s="208">
        <v>0.21533557338247422</v>
      </c>
    </row>
    <row r="281" spans="2:18" ht="15" hidden="1" customHeight="1" outlineLevel="1" x14ac:dyDescent="0.25">
      <c r="B281" s="43" t="s">
        <v>51</v>
      </c>
      <c r="C281" s="205">
        <v>15468</v>
      </c>
      <c r="D281" s="206">
        <v>0.66072578913463609</v>
      </c>
      <c r="E281" s="207">
        <v>117934</v>
      </c>
      <c r="F281" s="208">
        <v>0.11667234783926062</v>
      </c>
      <c r="G281" s="205">
        <v>418002</v>
      </c>
      <c r="H281" s="206">
        <v>1.59068869894059E-2</v>
      </c>
      <c r="I281" s="207">
        <v>865852</v>
      </c>
      <c r="J281" s="208">
        <v>9.3103935846807984E-2</v>
      </c>
      <c r="K281" s="205">
        <v>37413</v>
      </c>
      <c r="L281" s="206">
        <v>-3.9485507432415079E-2</v>
      </c>
      <c r="M281" s="207">
        <v>1454669</v>
      </c>
      <c r="N281" s="208">
        <v>7.1628317462749669E-2</v>
      </c>
      <c r="O281" s="205">
        <v>1546332</v>
      </c>
      <c r="P281" s="206">
        <v>0.17021274985602508</v>
      </c>
      <c r="Q281" s="207">
        <v>3001001</v>
      </c>
      <c r="R281" s="208">
        <v>0.12025761810389457</v>
      </c>
    </row>
    <row r="282" spans="2:18" ht="15" hidden="1" customHeight="1" outlineLevel="1" x14ac:dyDescent="0.25">
      <c r="B282" s="43" t="s">
        <v>52</v>
      </c>
      <c r="C282" s="205">
        <v>13767</v>
      </c>
      <c r="D282" s="206">
        <v>2.25044563279857E-2</v>
      </c>
      <c r="E282" s="207">
        <v>129684</v>
      </c>
      <c r="F282" s="208">
        <v>0.2116376410793035</v>
      </c>
      <c r="G282" s="205">
        <v>448934</v>
      </c>
      <c r="H282" s="206">
        <v>9.6793423158203273E-2</v>
      </c>
      <c r="I282" s="207">
        <v>851944</v>
      </c>
      <c r="J282" s="208">
        <v>0.12715904174599424</v>
      </c>
      <c r="K282" s="205">
        <v>39541</v>
      </c>
      <c r="L282" s="206">
        <v>0.11688275004943094</v>
      </c>
      <c r="M282" s="207">
        <v>1483870</v>
      </c>
      <c r="N282" s="208">
        <v>0.12325299554065827</v>
      </c>
      <c r="O282" s="205">
        <v>1514055</v>
      </c>
      <c r="P282" s="206">
        <v>3.9800810520698837E-2</v>
      </c>
      <c r="Q282" s="207">
        <v>2997925</v>
      </c>
      <c r="R282" s="208">
        <v>7.9497743728458081E-2</v>
      </c>
    </row>
    <row r="283" spans="2:18" ht="15" hidden="1" customHeight="1" outlineLevel="1" x14ac:dyDescent="0.25">
      <c r="B283" s="43" t="s">
        <v>53</v>
      </c>
      <c r="C283" s="205">
        <v>18760</v>
      </c>
      <c r="D283" s="206">
        <v>0.41992128368150161</v>
      </c>
      <c r="E283" s="207">
        <v>173000</v>
      </c>
      <c r="F283" s="208">
        <v>3.4710929625513662</v>
      </c>
      <c r="G283" s="205">
        <v>506285</v>
      </c>
      <c r="H283" s="206">
        <v>-3.4704387334671738E-2</v>
      </c>
      <c r="I283" s="207">
        <v>967928</v>
      </c>
      <c r="J283" s="208">
        <v>4.9132991833929829E-2</v>
      </c>
      <c r="K283" s="205">
        <v>44529</v>
      </c>
      <c r="L283" s="206">
        <v>-6.477222607271127E-2</v>
      </c>
      <c r="M283" s="207">
        <v>1710502</v>
      </c>
      <c r="N283" s="208">
        <v>0.10597354330749398</v>
      </c>
      <c r="O283" s="205">
        <v>1878753</v>
      </c>
      <c r="P283" s="206">
        <v>-1.2232784092701454E-2</v>
      </c>
      <c r="Q283" s="207">
        <v>3589255</v>
      </c>
      <c r="R283" s="208">
        <v>4.0779174760476877E-2</v>
      </c>
    </row>
    <row r="284" spans="2:18" ht="15" hidden="1" customHeight="1" outlineLevel="1" x14ac:dyDescent="0.25">
      <c r="B284" s="43" t="s">
        <v>54</v>
      </c>
      <c r="C284" s="205">
        <v>12118</v>
      </c>
      <c r="D284" s="206">
        <v>0.23918601083955404</v>
      </c>
      <c r="E284" s="207">
        <v>158419</v>
      </c>
      <c r="F284" s="208">
        <v>0.16659548145748038</v>
      </c>
      <c r="G284" s="205">
        <v>490870</v>
      </c>
      <c r="H284" s="206">
        <v>0.10834390791309723</v>
      </c>
      <c r="I284" s="207">
        <v>826330</v>
      </c>
      <c r="J284" s="208">
        <v>5.8129037627971503E-2</v>
      </c>
      <c r="K284" s="205">
        <v>26830</v>
      </c>
      <c r="L284" s="206">
        <v>-0.28150607894595903</v>
      </c>
      <c r="M284" s="207">
        <v>1514567</v>
      </c>
      <c r="N284" s="208">
        <v>7.6651800121984248E-2</v>
      </c>
      <c r="O284" s="205">
        <v>1655166</v>
      </c>
      <c r="P284" s="206">
        <v>6.0920876700668369E-2</v>
      </c>
      <c r="Q284" s="207">
        <v>3169733</v>
      </c>
      <c r="R284" s="208">
        <v>6.837970109813063E-2</v>
      </c>
    </row>
    <row r="285" spans="2:18" ht="15" hidden="1" customHeight="1" outlineLevel="1" x14ac:dyDescent="0.25">
      <c r="B285" s="43" t="s">
        <v>55</v>
      </c>
      <c r="C285" s="205">
        <v>15372</v>
      </c>
      <c r="D285" s="206">
        <v>0.86848182812689934</v>
      </c>
      <c r="E285" s="207">
        <v>115847</v>
      </c>
      <c r="F285" s="208">
        <v>5.7992456414331039E-2</v>
      </c>
      <c r="G285" s="205">
        <v>369746</v>
      </c>
      <c r="H285" s="206">
        <v>0.16841839153104754</v>
      </c>
      <c r="I285" s="207">
        <v>689638</v>
      </c>
      <c r="J285" s="208">
        <v>6.6979605350694582E-2</v>
      </c>
      <c r="K285" s="205">
        <v>21890</v>
      </c>
      <c r="L285" s="206">
        <v>-0.36081992583291966</v>
      </c>
      <c r="M285" s="207">
        <v>1212493</v>
      </c>
      <c r="N285" s="208">
        <v>8.7664955995288674E-2</v>
      </c>
      <c r="O285" s="205">
        <v>1220511</v>
      </c>
      <c r="P285" s="206">
        <v>6.1576076178812889E-2</v>
      </c>
      <c r="Q285" s="207">
        <v>2433004</v>
      </c>
      <c r="R285" s="208">
        <v>7.4419194138352962E-2</v>
      </c>
    </row>
    <row r="286" spans="2:18" ht="15" hidden="1" customHeight="1" outlineLevel="1" x14ac:dyDescent="0.25">
      <c r="B286" s="43" t="s">
        <v>56</v>
      </c>
      <c r="C286" s="205">
        <v>10928</v>
      </c>
      <c r="D286" s="206">
        <v>0.80927152317880791</v>
      </c>
      <c r="E286" s="207">
        <v>123597</v>
      </c>
      <c r="F286" s="208">
        <v>0.14386591641061708</v>
      </c>
      <c r="G286" s="205">
        <v>368880</v>
      </c>
      <c r="H286" s="206">
        <v>0.23364636006100015</v>
      </c>
      <c r="I286" s="207">
        <v>704932</v>
      </c>
      <c r="J286" s="208">
        <v>3.5039085671328074E-2</v>
      </c>
      <c r="K286" s="205">
        <v>28723</v>
      </c>
      <c r="L286" s="206">
        <v>-0.1859252331150979</v>
      </c>
      <c r="M286" s="207">
        <v>1237060</v>
      </c>
      <c r="N286" s="208">
        <v>9.5267734375484192E-2</v>
      </c>
      <c r="O286" s="205">
        <v>1156876</v>
      </c>
      <c r="P286" s="206">
        <v>0.12457374378356101</v>
      </c>
      <c r="Q286" s="207">
        <v>2393936</v>
      </c>
      <c r="R286" s="208">
        <v>0.10923679780630291</v>
      </c>
    </row>
    <row r="287" spans="2:18" collapsed="1" x14ac:dyDescent="0.25">
      <c r="B287" s="30" t="s">
        <v>175</v>
      </c>
      <c r="C287" s="31">
        <v>108412</v>
      </c>
      <c r="D287" s="32">
        <v>-3.7919865110706885E-2</v>
      </c>
      <c r="E287" s="31">
        <v>985921</v>
      </c>
      <c r="F287" s="32">
        <v>6.6570819053553443E-2</v>
      </c>
      <c r="G287" s="31">
        <v>2875735</v>
      </c>
      <c r="H287" s="32">
        <v>7.2701229281175506E-2</v>
      </c>
      <c r="I287" s="31">
        <v>5203066</v>
      </c>
      <c r="J287" s="32">
        <v>-4.1755397861684918E-2</v>
      </c>
      <c r="K287" s="31">
        <v>227416</v>
      </c>
      <c r="L287" s="32">
        <v>-6.8406283923560629E-2</v>
      </c>
      <c r="M287" s="31">
        <v>9400550</v>
      </c>
      <c r="N287" s="32">
        <v>9.3081119205162821E-4</v>
      </c>
      <c r="O287" s="31">
        <v>9513688</v>
      </c>
      <c r="P287" s="32">
        <v>-2.1497723267107638E-2</v>
      </c>
      <c r="Q287" s="31">
        <v>18914238</v>
      </c>
      <c r="R287" s="32">
        <v>-1.0477588964866058E-2</v>
      </c>
    </row>
    <row r="288" spans="2:18" ht="15" hidden="1" customHeight="1" outlineLevel="1" x14ac:dyDescent="0.25">
      <c r="B288" s="43" t="s">
        <v>58</v>
      </c>
      <c r="C288" s="205">
        <v>10678</v>
      </c>
      <c r="D288" s="206">
        <v>-0.13852359822509075</v>
      </c>
      <c r="E288" s="207">
        <v>152391</v>
      </c>
      <c r="F288" s="208">
        <v>0.13236190164811479</v>
      </c>
      <c r="G288" s="205">
        <v>402005</v>
      </c>
      <c r="H288" s="206">
        <v>0.10884471953749064</v>
      </c>
      <c r="I288" s="207">
        <v>733281</v>
      </c>
      <c r="J288" s="208">
        <v>2.0273823934549462E-2</v>
      </c>
      <c r="K288" s="205">
        <v>28620</v>
      </c>
      <c r="L288" s="206">
        <v>-3.5649302513646508E-2</v>
      </c>
      <c r="M288" s="207">
        <v>1326975</v>
      </c>
      <c r="N288" s="208">
        <v>5.4908757020601717E-2</v>
      </c>
      <c r="O288" s="205">
        <v>1411008</v>
      </c>
      <c r="P288" s="206">
        <v>-5.6748793744595405E-3</v>
      </c>
      <c r="Q288" s="207">
        <v>2737983</v>
      </c>
      <c r="R288" s="208">
        <v>2.2793341417111757E-2</v>
      </c>
    </row>
    <row r="289" spans="2:18" ht="15" hidden="1" customHeight="1" outlineLevel="1" x14ac:dyDescent="0.25">
      <c r="B289" s="43" t="s">
        <v>59</v>
      </c>
      <c r="C289" s="205">
        <v>16353</v>
      </c>
      <c r="D289" s="206">
        <v>-3.9696987491925517E-2</v>
      </c>
      <c r="E289" s="207">
        <v>151134</v>
      </c>
      <c r="F289" s="208">
        <v>4.9301201807919082E-2</v>
      </c>
      <c r="G289" s="205">
        <v>476249</v>
      </c>
      <c r="H289" s="206">
        <v>0.22984851849747701</v>
      </c>
      <c r="I289" s="207">
        <v>783256</v>
      </c>
      <c r="J289" s="208">
        <v>4.9717285457925087E-2</v>
      </c>
      <c r="K289" s="205">
        <v>27946</v>
      </c>
      <c r="L289" s="206">
        <v>-0.11992189960319954</v>
      </c>
      <c r="M289" s="207">
        <v>1454938</v>
      </c>
      <c r="N289" s="208">
        <v>9.7058776957315462E-2</v>
      </c>
      <c r="O289" s="205">
        <v>1414231</v>
      </c>
      <c r="P289" s="206">
        <v>-1.5237648264692094E-2</v>
      </c>
      <c r="Q289" s="207">
        <v>2869169</v>
      </c>
      <c r="R289" s="208">
        <v>3.867675524765124E-2</v>
      </c>
    </row>
    <row r="290" spans="2:18" ht="15" hidden="1" customHeight="1" outlineLevel="1" x14ac:dyDescent="0.25">
      <c r="B290" s="43" t="s">
        <v>60</v>
      </c>
      <c r="C290" s="205">
        <v>16541</v>
      </c>
      <c r="D290" s="206">
        <v>-1.8221747388414089E-2</v>
      </c>
      <c r="E290" s="207">
        <v>145672</v>
      </c>
      <c r="F290" s="208">
        <v>0.11404951093232585</v>
      </c>
      <c r="G290" s="205">
        <v>417003</v>
      </c>
      <c r="H290" s="206">
        <v>0.13049383519307711</v>
      </c>
      <c r="I290" s="207">
        <v>780424</v>
      </c>
      <c r="J290" s="208">
        <v>4.2660385601468453E-2</v>
      </c>
      <c r="K290" s="205">
        <v>31743</v>
      </c>
      <c r="L290" s="206">
        <v>4.1232040936823422E-2</v>
      </c>
      <c r="M290" s="207">
        <v>1391383</v>
      </c>
      <c r="N290" s="208">
        <v>7.4050487319503366E-2</v>
      </c>
      <c r="O290" s="205">
        <v>1430258</v>
      </c>
      <c r="P290" s="206">
        <v>8.3167602070131075E-3</v>
      </c>
      <c r="Q290" s="207">
        <v>2821641</v>
      </c>
      <c r="R290" s="208">
        <v>3.9693947673379526E-2</v>
      </c>
    </row>
    <row r="291" spans="2:18" ht="15" hidden="1" customHeight="1" outlineLevel="1" x14ac:dyDescent="0.25">
      <c r="B291" s="43" t="s">
        <v>61</v>
      </c>
      <c r="C291" s="205">
        <v>20462</v>
      </c>
      <c r="D291" s="206">
        <v>0.20187958883994117</v>
      </c>
      <c r="E291" s="207">
        <v>157409</v>
      </c>
      <c r="F291" s="208">
        <v>3.2504987284813769E-3</v>
      </c>
      <c r="G291" s="205">
        <v>436655</v>
      </c>
      <c r="H291" s="206">
        <v>0.10064351556611983</v>
      </c>
      <c r="I291" s="207">
        <v>785173</v>
      </c>
      <c r="J291" s="208">
        <v>-4.6778883216685552E-2</v>
      </c>
      <c r="K291" s="205">
        <v>33855</v>
      </c>
      <c r="L291" s="206">
        <v>0.10183557898847884</v>
      </c>
      <c r="M291" s="207">
        <v>1433554</v>
      </c>
      <c r="N291" s="208">
        <v>5.9449210641913108E-3</v>
      </c>
      <c r="O291" s="205">
        <v>1435909</v>
      </c>
      <c r="P291" s="206">
        <v>-2.1757732078160785E-2</v>
      </c>
      <c r="Q291" s="207">
        <v>2869463</v>
      </c>
      <c r="R291" s="208">
        <v>-8.1111593513560898E-3</v>
      </c>
    </row>
    <row r="292" spans="2:18" collapsed="1" x14ac:dyDescent="0.25">
      <c r="B292" s="145">
        <v>1993</v>
      </c>
      <c r="C292" s="212">
        <v>186016</v>
      </c>
      <c r="D292" s="213">
        <v>0.17436567611760334</v>
      </c>
      <c r="E292" s="212">
        <v>1658329</v>
      </c>
      <c r="F292" s="213">
        <v>0.14790738820506499</v>
      </c>
      <c r="G292" s="212">
        <v>5198509</v>
      </c>
      <c r="H292" s="213">
        <v>0.11763252796280144</v>
      </c>
      <c r="I292" s="212">
        <v>9556067</v>
      </c>
      <c r="J292" s="213">
        <v>6.8340201585751936E-2</v>
      </c>
      <c r="K292" s="212">
        <v>400900</v>
      </c>
      <c r="L292" s="213">
        <v>-4.0413227888095316E-2</v>
      </c>
      <c r="M292" s="212">
        <v>16999821</v>
      </c>
      <c r="N292" s="213">
        <v>8.8547831167271163E-2</v>
      </c>
      <c r="O292" s="212">
        <v>17588976</v>
      </c>
      <c r="P292" s="213">
        <v>5.5732538268631115E-2</v>
      </c>
      <c r="Q292" s="212">
        <v>34588797</v>
      </c>
      <c r="R292" s="213">
        <v>7.1609752935945625E-2</v>
      </c>
    </row>
    <row r="293" spans="2:18" ht="15" hidden="1" customHeight="1" outlineLevel="1" x14ac:dyDescent="0.25">
      <c r="B293" s="43" t="s">
        <v>49</v>
      </c>
      <c r="C293" s="205">
        <v>18449</v>
      </c>
      <c r="D293" s="206">
        <v>2.0014374965444892E-2</v>
      </c>
      <c r="E293" s="207">
        <v>149431</v>
      </c>
      <c r="F293" s="208">
        <v>0.15318603807656994</v>
      </c>
      <c r="G293" s="205">
        <v>375276</v>
      </c>
      <c r="H293" s="206">
        <v>-4.7484161793372337E-2</v>
      </c>
      <c r="I293" s="207">
        <v>653489</v>
      </c>
      <c r="J293" s="208">
        <v>-0.11497045563198405</v>
      </c>
      <c r="K293" s="205">
        <v>32072</v>
      </c>
      <c r="L293" s="206">
        <v>-5.3308932050298075E-2</v>
      </c>
      <c r="M293" s="207">
        <v>1228717</v>
      </c>
      <c r="N293" s="208">
        <v>-6.4840008189291365E-2</v>
      </c>
      <c r="O293" s="205">
        <v>1312040</v>
      </c>
      <c r="P293" s="206">
        <v>-5.4658797709634888E-2</v>
      </c>
      <c r="Q293" s="207">
        <v>2540757</v>
      </c>
      <c r="R293" s="208">
        <v>-5.9609995069975219E-2</v>
      </c>
    </row>
    <row r="294" spans="2:18" ht="15" hidden="1" customHeight="1" outlineLevel="1" x14ac:dyDescent="0.25">
      <c r="B294" s="43" t="s">
        <v>50</v>
      </c>
      <c r="C294" s="205">
        <v>16615</v>
      </c>
      <c r="D294" s="206">
        <v>-0.17678244066788884</v>
      </c>
      <c r="E294" s="207">
        <v>124272</v>
      </c>
      <c r="F294" s="208">
        <v>0.14246839806940925</v>
      </c>
      <c r="G294" s="205">
        <v>357090</v>
      </c>
      <c r="H294" s="206">
        <v>-8.6237912336773359E-2</v>
      </c>
      <c r="I294" s="207">
        <v>675339</v>
      </c>
      <c r="J294" s="208">
        <v>-0.15813926237662024</v>
      </c>
      <c r="K294" s="205">
        <v>34229</v>
      </c>
      <c r="L294" s="206">
        <v>-5.1618087110717026E-2</v>
      </c>
      <c r="M294" s="207">
        <v>1207545</v>
      </c>
      <c r="N294" s="208">
        <v>-0.11081714148120936</v>
      </c>
      <c r="O294" s="205">
        <v>1188831</v>
      </c>
      <c r="P294" s="206">
        <v>-9.4324055628140169E-2</v>
      </c>
      <c r="Q294" s="207">
        <v>2396376</v>
      </c>
      <c r="R294" s="208">
        <v>-0.10271076623067354</v>
      </c>
    </row>
    <row r="295" spans="2:18" ht="15" hidden="1" customHeight="1" outlineLevel="1" x14ac:dyDescent="0.25">
      <c r="B295" s="43" t="s">
        <v>51</v>
      </c>
      <c r="C295" s="205">
        <v>9314</v>
      </c>
      <c r="D295" s="206">
        <v>-0.16225939917251309</v>
      </c>
      <c r="E295" s="207">
        <v>105612</v>
      </c>
      <c r="F295" s="208">
        <v>-0.11812890889202476</v>
      </c>
      <c r="G295" s="205">
        <v>411457</v>
      </c>
      <c r="H295" s="206">
        <v>8.0850270175134353E-2</v>
      </c>
      <c r="I295" s="207">
        <v>792104</v>
      </c>
      <c r="J295" s="208">
        <v>-7.0456484416347998E-2</v>
      </c>
      <c r="K295" s="205">
        <v>38951</v>
      </c>
      <c r="L295" s="206">
        <v>-0.24368458864876408</v>
      </c>
      <c r="M295" s="207">
        <v>1357438</v>
      </c>
      <c r="N295" s="208">
        <v>-4.0815432447710576E-2</v>
      </c>
      <c r="O295" s="205">
        <v>1321411</v>
      </c>
      <c r="P295" s="206">
        <v>3.1807420456071656E-2</v>
      </c>
      <c r="Q295" s="207">
        <v>2678849</v>
      </c>
      <c r="R295" s="208">
        <v>-6.3159433149002631E-3</v>
      </c>
    </row>
    <row r="296" spans="2:18" ht="15" hidden="1" customHeight="1" outlineLevel="1" x14ac:dyDescent="0.25">
      <c r="B296" s="43" t="s">
        <v>52</v>
      </c>
      <c r="C296" s="205">
        <v>13464</v>
      </c>
      <c r="D296" s="206">
        <v>0.56140554331439185</v>
      </c>
      <c r="E296" s="207">
        <v>107032</v>
      </c>
      <c r="F296" s="208">
        <v>-0.17416766328459554</v>
      </c>
      <c r="G296" s="205">
        <v>409315</v>
      </c>
      <c r="H296" s="206">
        <v>5.692138063526575E-2</v>
      </c>
      <c r="I296" s="207">
        <v>755833</v>
      </c>
      <c r="J296" s="208">
        <v>-6.3410928791111876E-2</v>
      </c>
      <c r="K296" s="205">
        <v>35403</v>
      </c>
      <c r="L296" s="206">
        <v>-0.18167949518063931</v>
      </c>
      <c r="M296" s="207">
        <v>1321047</v>
      </c>
      <c r="N296" s="208">
        <v>-3.9774874833547469E-2</v>
      </c>
      <c r="O296" s="205">
        <v>1456101</v>
      </c>
      <c r="P296" s="206">
        <v>2.104568582022992E-2</v>
      </c>
      <c r="Q296" s="207">
        <v>2777148</v>
      </c>
      <c r="R296" s="208">
        <v>-8.8184403481120777E-3</v>
      </c>
    </row>
    <row r="297" spans="2:18" ht="15" hidden="1" customHeight="1" outlineLevel="1" x14ac:dyDescent="0.25">
      <c r="B297" s="43" t="s">
        <v>53</v>
      </c>
      <c r="C297" s="205">
        <v>13212</v>
      </c>
      <c r="D297" s="206">
        <v>0.25816588896295589</v>
      </c>
      <c r="E297" s="207">
        <v>38693</v>
      </c>
      <c r="F297" s="208">
        <v>-0.44486370157819222</v>
      </c>
      <c r="G297" s="205">
        <v>524487</v>
      </c>
      <c r="H297" s="206">
        <v>7.2844796727179695E-2</v>
      </c>
      <c r="I297" s="207">
        <v>922598</v>
      </c>
      <c r="J297" s="208">
        <v>2.2225794957808631E-3</v>
      </c>
      <c r="K297" s="205">
        <v>47613</v>
      </c>
      <c r="L297" s="206">
        <v>3.3044044261228089E-2</v>
      </c>
      <c r="M297" s="207">
        <v>1546603</v>
      </c>
      <c r="N297" s="208">
        <v>7.0878898339408192E-3</v>
      </c>
      <c r="O297" s="205">
        <v>1902020</v>
      </c>
      <c r="P297" s="206">
        <v>0.11136560973130005</v>
      </c>
      <c r="Q297" s="207">
        <v>3448623</v>
      </c>
      <c r="R297" s="208">
        <v>6.2048064391354352E-2</v>
      </c>
    </row>
    <row r="298" spans="2:18" ht="15" hidden="1" customHeight="1" outlineLevel="1" x14ac:dyDescent="0.25">
      <c r="B298" s="43" t="s">
        <v>54</v>
      </c>
      <c r="C298" s="205">
        <v>9779</v>
      </c>
      <c r="D298" s="206">
        <v>0.21102167182662535</v>
      </c>
      <c r="E298" s="207">
        <v>135796</v>
      </c>
      <c r="F298" s="208">
        <v>-4.9566763252565149E-2</v>
      </c>
      <c r="G298" s="205">
        <v>442886</v>
      </c>
      <c r="H298" s="206">
        <v>0.11908004618972656</v>
      </c>
      <c r="I298" s="207">
        <v>780935</v>
      </c>
      <c r="J298" s="208">
        <v>-2.4804008002017985E-2</v>
      </c>
      <c r="K298" s="205">
        <v>37342</v>
      </c>
      <c r="L298" s="206">
        <v>0.19166453918815418</v>
      </c>
      <c r="M298" s="207">
        <v>1406738</v>
      </c>
      <c r="N298" s="208">
        <v>2.0228509927867178E-2</v>
      </c>
      <c r="O298" s="205">
        <v>1560122</v>
      </c>
      <c r="P298" s="206">
        <v>-1.6100011919394586E-2</v>
      </c>
      <c r="Q298" s="207">
        <v>2966860</v>
      </c>
      <c r="R298" s="208">
        <v>7.9709981153630594E-4</v>
      </c>
    </row>
    <row r="299" spans="2:18" ht="15" hidden="1" customHeight="1" outlineLevel="1" x14ac:dyDescent="0.25">
      <c r="B299" s="43" t="s">
        <v>55</v>
      </c>
      <c r="C299" s="205">
        <v>8227</v>
      </c>
      <c r="D299" s="206">
        <v>0.15482874789444123</v>
      </c>
      <c r="E299" s="207">
        <v>109497</v>
      </c>
      <c r="F299" s="208">
        <v>3.9433090001234072E-2</v>
      </c>
      <c r="G299" s="205">
        <v>316450</v>
      </c>
      <c r="H299" s="206">
        <v>9.1319791702589859E-2</v>
      </c>
      <c r="I299" s="207">
        <v>646346</v>
      </c>
      <c r="J299" s="208">
        <v>2.0071714002537711E-2</v>
      </c>
      <c r="K299" s="205">
        <v>34247</v>
      </c>
      <c r="L299" s="206">
        <v>0.11553745928338754</v>
      </c>
      <c r="M299" s="207">
        <v>1114767</v>
      </c>
      <c r="N299" s="208">
        <v>4.4997726772063151E-2</v>
      </c>
      <c r="O299" s="205">
        <v>1149716</v>
      </c>
      <c r="P299" s="206">
        <v>0.18469409309874041</v>
      </c>
      <c r="Q299" s="207">
        <v>2264483</v>
      </c>
      <c r="R299" s="208">
        <v>0.11154454065304042</v>
      </c>
    </row>
    <row r="300" spans="2:18" ht="15" hidden="1" customHeight="1" outlineLevel="1" x14ac:dyDescent="0.25">
      <c r="B300" s="43" t="s">
        <v>56</v>
      </c>
      <c r="C300" s="205">
        <v>6040</v>
      </c>
      <c r="D300" s="206">
        <v>-0.23037716615698267</v>
      </c>
      <c r="E300" s="207">
        <v>108052</v>
      </c>
      <c r="F300" s="208">
        <v>-9.7420153049534441E-3</v>
      </c>
      <c r="G300" s="205">
        <v>299016</v>
      </c>
      <c r="H300" s="206">
        <v>7.5070420636953461E-3</v>
      </c>
      <c r="I300" s="207">
        <v>681068</v>
      </c>
      <c r="J300" s="208">
        <v>4.3365029467140381E-2</v>
      </c>
      <c r="K300" s="205">
        <v>35283</v>
      </c>
      <c r="L300" s="206">
        <v>4.8684797146678616E-2</v>
      </c>
      <c r="M300" s="207">
        <v>1129459</v>
      </c>
      <c r="N300" s="208">
        <v>2.6634380365711419E-2</v>
      </c>
      <c r="O300" s="205">
        <v>1028724</v>
      </c>
      <c r="P300" s="206">
        <v>0.24913362880213707</v>
      </c>
      <c r="Q300" s="207">
        <v>2158183</v>
      </c>
      <c r="R300" s="208">
        <v>0.121887584751732</v>
      </c>
    </row>
    <row r="301" spans="2:18" collapsed="1" x14ac:dyDescent="0.25">
      <c r="B301" s="30" t="s">
        <v>176</v>
      </c>
      <c r="C301" s="31">
        <v>112685</v>
      </c>
      <c r="D301" s="32">
        <v>0.24854575471175466</v>
      </c>
      <c r="E301" s="31">
        <v>924384</v>
      </c>
      <c r="F301" s="32">
        <v>0.17701196259064256</v>
      </c>
      <c r="G301" s="31">
        <v>2680835</v>
      </c>
      <c r="H301" s="32">
        <v>0.14501007978405345</v>
      </c>
      <c r="I301" s="31">
        <v>5429789</v>
      </c>
      <c r="J301" s="32">
        <v>0.21127105864296669</v>
      </c>
      <c r="K301" s="31">
        <v>244115</v>
      </c>
      <c r="L301" s="32">
        <v>0.11837252665191467</v>
      </c>
      <c r="M301" s="31">
        <v>9391808</v>
      </c>
      <c r="N301" s="32">
        <v>0.18614360941331287</v>
      </c>
      <c r="O301" s="31">
        <v>9722704</v>
      </c>
      <c r="P301" s="32">
        <v>0.2642091658279957</v>
      </c>
      <c r="Q301" s="31">
        <v>19114512</v>
      </c>
      <c r="R301" s="32">
        <v>0.22460823868778101</v>
      </c>
    </row>
    <row r="302" spans="2:18" ht="15" hidden="1" customHeight="1" outlineLevel="1" x14ac:dyDescent="0.25">
      <c r="B302" s="43" t="s">
        <v>58</v>
      </c>
      <c r="C302" s="205">
        <v>12395</v>
      </c>
      <c r="D302" s="206">
        <v>0.66420515574650918</v>
      </c>
      <c r="E302" s="207">
        <v>134578</v>
      </c>
      <c r="F302" s="208">
        <v>0.26415360192378134</v>
      </c>
      <c r="G302" s="205">
        <v>362544</v>
      </c>
      <c r="H302" s="206">
        <v>0.30312604462080928</v>
      </c>
      <c r="I302" s="207">
        <v>718710</v>
      </c>
      <c r="J302" s="208">
        <v>0.1414255312390813</v>
      </c>
      <c r="K302" s="205">
        <v>29678</v>
      </c>
      <c r="L302" s="206">
        <v>4.3310131477184877E-2</v>
      </c>
      <c r="M302" s="207">
        <v>1257905</v>
      </c>
      <c r="N302" s="208">
        <v>0.19775152301132515</v>
      </c>
      <c r="O302" s="205">
        <v>1419061</v>
      </c>
      <c r="P302" s="206">
        <v>0.50918500068596373</v>
      </c>
      <c r="Q302" s="207">
        <v>2676966</v>
      </c>
      <c r="R302" s="208">
        <v>0.34486775968912409</v>
      </c>
    </row>
    <row r="303" spans="2:18" ht="15" hidden="1" customHeight="1" outlineLevel="1" x14ac:dyDescent="0.25">
      <c r="B303" s="43" t="s">
        <v>59</v>
      </c>
      <c r="C303" s="205">
        <v>17029</v>
      </c>
      <c r="D303" s="206">
        <v>0.16877144818119416</v>
      </c>
      <c r="E303" s="207">
        <v>144033</v>
      </c>
      <c r="F303" s="208">
        <v>-1.6584506561428958E-2</v>
      </c>
      <c r="G303" s="205">
        <v>387242</v>
      </c>
      <c r="H303" s="206">
        <v>5.872381842887342E-2</v>
      </c>
      <c r="I303" s="207">
        <v>746159</v>
      </c>
      <c r="J303" s="208">
        <v>0.24711102939947516</v>
      </c>
      <c r="K303" s="205">
        <v>31754</v>
      </c>
      <c r="L303" s="206">
        <v>5.0378750289437946E-2</v>
      </c>
      <c r="M303" s="207">
        <v>1326217</v>
      </c>
      <c r="N303" s="208">
        <v>0.14790589058074888</v>
      </c>
      <c r="O303" s="205">
        <v>1436114</v>
      </c>
      <c r="P303" s="206">
        <v>0.20450765464239606</v>
      </c>
      <c r="Q303" s="207">
        <v>2762331</v>
      </c>
      <c r="R303" s="208">
        <v>0.176652173968604</v>
      </c>
    </row>
    <row r="304" spans="2:18" ht="15" hidden="1" customHeight="1" outlineLevel="1" x14ac:dyDescent="0.25">
      <c r="B304" s="43" t="s">
        <v>60</v>
      </c>
      <c r="C304" s="205">
        <v>16848</v>
      </c>
      <c r="D304" s="206">
        <v>0.19795221843003419</v>
      </c>
      <c r="E304" s="207">
        <v>130759</v>
      </c>
      <c r="F304" s="208">
        <v>8.8198333902014703E-2</v>
      </c>
      <c r="G304" s="205">
        <v>368868</v>
      </c>
      <c r="H304" s="206">
        <v>0.11334530582678126</v>
      </c>
      <c r="I304" s="207">
        <v>748493</v>
      </c>
      <c r="J304" s="208">
        <v>0.2359793060286961</v>
      </c>
      <c r="K304" s="205">
        <v>30486</v>
      </c>
      <c r="L304" s="206">
        <v>-5.6751467710371983E-3</v>
      </c>
      <c r="M304" s="207">
        <v>1295454</v>
      </c>
      <c r="N304" s="208">
        <v>0.17577535403848477</v>
      </c>
      <c r="O304" s="205">
        <v>1418461</v>
      </c>
      <c r="P304" s="206">
        <v>0.22649916300047046</v>
      </c>
      <c r="Q304" s="207">
        <v>2713915</v>
      </c>
      <c r="R304" s="208">
        <v>0.20175184951151293</v>
      </c>
    </row>
    <row r="305" spans="2:18" ht="15" hidden="1" customHeight="1" outlineLevel="1" x14ac:dyDescent="0.25">
      <c r="B305" s="43" t="s">
        <v>61</v>
      </c>
      <c r="C305" s="205">
        <v>17025</v>
      </c>
      <c r="D305" s="206">
        <v>0.10251262789794069</v>
      </c>
      <c r="E305" s="207">
        <v>156899</v>
      </c>
      <c r="F305" s="208">
        <v>0.38384533290997447</v>
      </c>
      <c r="G305" s="205">
        <v>396727</v>
      </c>
      <c r="H305" s="206">
        <v>0.12795937689248005</v>
      </c>
      <c r="I305" s="207">
        <v>823705</v>
      </c>
      <c r="J305" s="208">
        <v>0.27403987440644673</v>
      </c>
      <c r="K305" s="205">
        <v>30726</v>
      </c>
      <c r="L305" s="206">
        <v>6.9995821145006243E-2</v>
      </c>
      <c r="M305" s="207">
        <v>1425082</v>
      </c>
      <c r="N305" s="208">
        <v>0.23299601657051294</v>
      </c>
      <c r="O305" s="205">
        <v>1467846</v>
      </c>
      <c r="P305" s="206">
        <v>0.22890712907892619</v>
      </c>
      <c r="Q305" s="207">
        <v>2892928</v>
      </c>
      <c r="R305" s="208">
        <v>0.23091795661682735</v>
      </c>
    </row>
    <row r="306" spans="2:18" collapsed="1" x14ac:dyDescent="0.25">
      <c r="B306" s="145">
        <v>1992</v>
      </c>
      <c r="C306" s="212">
        <v>158397</v>
      </c>
      <c r="D306" s="213">
        <v>0.10702878748698308</v>
      </c>
      <c r="E306" s="212">
        <v>1444654</v>
      </c>
      <c r="F306" s="213">
        <v>3.1000952744582477E-2</v>
      </c>
      <c r="G306" s="212">
        <v>4651358</v>
      </c>
      <c r="H306" s="213">
        <v>6.9000743945189402E-2</v>
      </c>
      <c r="I306" s="212">
        <v>8944779</v>
      </c>
      <c r="J306" s="213">
        <v>2.9608449052518138E-2</v>
      </c>
      <c r="K306" s="212">
        <v>417784</v>
      </c>
      <c r="L306" s="213">
        <v>-1.5955417163261543E-2</v>
      </c>
      <c r="M306" s="212">
        <v>15616972</v>
      </c>
      <c r="N306" s="213">
        <v>4.0608595534363801E-2</v>
      </c>
      <c r="O306" s="212">
        <v>16660447</v>
      </c>
      <c r="P306" s="213">
        <v>0.11203669328941901</v>
      </c>
      <c r="Q306" s="212">
        <v>32277419</v>
      </c>
      <c r="R306" s="213">
        <v>7.6292139848204599E-2</v>
      </c>
    </row>
    <row r="307" spans="2:18" ht="15" hidden="1" customHeight="1" outlineLevel="1" x14ac:dyDescent="0.25">
      <c r="B307" s="43" t="s">
        <v>49</v>
      </c>
      <c r="C307" s="205">
        <v>18087</v>
      </c>
      <c r="D307" s="206">
        <v>0.23351292368546672</v>
      </c>
      <c r="E307" s="207">
        <v>129581</v>
      </c>
      <c r="F307" s="208">
        <v>0.19806026313113101</v>
      </c>
      <c r="G307" s="205">
        <v>393984</v>
      </c>
      <c r="H307" s="206">
        <v>0.14705959420391124</v>
      </c>
      <c r="I307" s="207">
        <v>738381</v>
      </c>
      <c r="J307" s="208">
        <v>0.21925931063180526</v>
      </c>
      <c r="K307" s="205">
        <v>33878</v>
      </c>
      <c r="L307" s="206">
        <v>0.2163142210892901</v>
      </c>
      <c r="M307" s="207">
        <v>1313911</v>
      </c>
      <c r="N307" s="208">
        <v>0.1947404218792339</v>
      </c>
      <c r="O307" s="205">
        <v>1387901</v>
      </c>
      <c r="P307" s="206">
        <v>0.17870251944403392</v>
      </c>
      <c r="Q307" s="207">
        <v>2701812</v>
      </c>
      <c r="R307" s="208">
        <v>0.18644773382375424</v>
      </c>
    </row>
    <row r="308" spans="2:18" ht="15" hidden="1" customHeight="1" outlineLevel="1" x14ac:dyDescent="0.25">
      <c r="B308" s="43" t="s">
        <v>50</v>
      </c>
      <c r="C308" s="205">
        <v>20183</v>
      </c>
      <c r="D308" s="206">
        <v>0.33866153744113547</v>
      </c>
      <c r="E308" s="207">
        <v>108775</v>
      </c>
      <c r="F308" s="208">
        <v>0.17295332988267775</v>
      </c>
      <c r="G308" s="205">
        <v>390791</v>
      </c>
      <c r="H308" s="206">
        <v>0.20221929624866952</v>
      </c>
      <c r="I308" s="207">
        <v>802198</v>
      </c>
      <c r="J308" s="208">
        <v>0.22454842565299482</v>
      </c>
      <c r="K308" s="205">
        <v>36092</v>
      </c>
      <c r="L308" s="206">
        <v>2.2581102139113129E-2</v>
      </c>
      <c r="M308" s="207">
        <v>1358039</v>
      </c>
      <c r="N308" s="208">
        <v>0.20901249306707337</v>
      </c>
      <c r="O308" s="205">
        <v>1312645</v>
      </c>
      <c r="P308" s="206">
        <v>0.22411230187890974</v>
      </c>
      <c r="Q308" s="207">
        <v>2670684</v>
      </c>
      <c r="R308" s="208">
        <v>0.21638723493990453</v>
      </c>
    </row>
    <row r="309" spans="2:18" ht="15" hidden="1" customHeight="1" outlineLevel="1" x14ac:dyDescent="0.25">
      <c r="B309" s="43" t="s">
        <v>51</v>
      </c>
      <c r="C309" s="205">
        <v>11118</v>
      </c>
      <c r="D309" s="206">
        <v>0.2368450328178886</v>
      </c>
      <c r="E309" s="207">
        <v>119759</v>
      </c>
      <c r="F309" s="208">
        <v>0.22189346093805806</v>
      </c>
      <c r="G309" s="205">
        <v>380679</v>
      </c>
      <c r="H309" s="206">
        <v>0.1009315198435996</v>
      </c>
      <c r="I309" s="207">
        <v>852143</v>
      </c>
      <c r="J309" s="208">
        <v>0.14853667017998817</v>
      </c>
      <c r="K309" s="205">
        <v>51501</v>
      </c>
      <c r="L309" s="206">
        <v>0.38906570288056974</v>
      </c>
      <c r="M309" s="207">
        <v>1415200</v>
      </c>
      <c r="N309" s="208">
        <v>0.14889433533069263</v>
      </c>
      <c r="O309" s="205">
        <v>1280676</v>
      </c>
      <c r="P309" s="206">
        <v>0.33762679857617939</v>
      </c>
      <c r="Q309" s="207">
        <v>2695876</v>
      </c>
      <c r="R309" s="208">
        <v>0.23143388709296531</v>
      </c>
    </row>
    <row r="310" spans="2:18" ht="15" hidden="1" customHeight="1" outlineLevel="1" x14ac:dyDescent="0.25">
      <c r="B310" s="43" t="s">
        <v>52</v>
      </c>
      <c r="C310" s="205">
        <v>8623</v>
      </c>
      <c r="D310" s="206">
        <v>-0.13536548681439886</v>
      </c>
      <c r="E310" s="207">
        <v>129605</v>
      </c>
      <c r="F310" s="208">
        <v>0.43976760203514842</v>
      </c>
      <c r="G310" s="205">
        <v>387271</v>
      </c>
      <c r="H310" s="206">
        <v>-5.3673186132207285E-2</v>
      </c>
      <c r="I310" s="207">
        <v>807006</v>
      </c>
      <c r="J310" s="208">
        <v>0.20564002276805127</v>
      </c>
      <c r="K310" s="205">
        <v>43263</v>
      </c>
      <c r="L310" s="206">
        <v>7.0892843882274237E-2</v>
      </c>
      <c r="M310" s="207">
        <v>1375768</v>
      </c>
      <c r="N310" s="208">
        <v>0.12861766141502962</v>
      </c>
      <c r="O310" s="205">
        <v>1426088</v>
      </c>
      <c r="P310" s="206">
        <v>0.30810479602712904</v>
      </c>
      <c r="Q310" s="207">
        <v>2801856</v>
      </c>
      <c r="R310" s="208">
        <v>0.21335591567392576</v>
      </c>
    </row>
    <row r="311" spans="2:18" ht="15" hidden="1" customHeight="1" outlineLevel="1" x14ac:dyDescent="0.25">
      <c r="B311" s="43" t="s">
        <v>53</v>
      </c>
      <c r="C311" s="205">
        <v>10501</v>
      </c>
      <c r="D311" s="206">
        <v>0.34026802807913215</v>
      </c>
      <c r="E311" s="207">
        <v>69700</v>
      </c>
      <c r="F311" s="208">
        <v>-0.49091015331127519</v>
      </c>
      <c r="G311" s="205">
        <v>488875</v>
      </c>
      <c r="H311" s="206">
        <v>3.0746881667833348E-2</v>
      </c>
      <c r="I311" s="207">
        <v>920552</v>
      </c>
      <c r="J311" s="208">
        <v>0.11748667710647398</v>
      </c>
      <c r="K311" s="205">
        <v>46090</v>
      </c>
      <c r="L311" s="206">
        <v>-1.0051978177756826E-2</v>
      </c>
      <c r="M311" s="207">
        <v>1535718</v>
      </c>
      <c r="N311" s="208">
        <v>3.1121967333751499E-2</v>
      </c>
      <c r="O311" s="205">
        <v>1711426</v>
      </c>
      <c r="P311" s="206">
        <v>0.1761618149755273</v>
      </c>
      <c r="Q311" s="207">
        <v>3247144</v>
      </c>
      <c r="R311" s="208">
        <v>0.1027977965399427</v>
      </c>
    </row>
    <row r="312" spans="2:18" ht="15" hidden="1" customHeight="1" outlineLevel="1" x14ac:dyDescent="0.25">
      <c r="B312" s="43" t="s">
        <v>54</v>
      </c>
      <c r="C312" s="205">
        <v>8075</v>
      </c>
      <c r="D312" s="206">
        <v>2.383669329276028E-2</v>
      </c>
      <c r="E312" s="207">
        <v>142878</v>
      </c>
      <c r="F312" s="208">
        <v>0.35782031056963115</v>
      </c>
      <c r="G312" s="205">
        <v>395759</v>
      </c>
      <c r="H312" s="206">
        <v>4.4976103272442725E-3</v>
      </c>
      <c r="I312" s="207">
        <v>800798</v>
      </c>
      <c r="J312" s="208">
        <v>0.19681247748872011</v>
      </c>
      <c r="K312" s="205">
        <v>31336</v>
      </c>
      <c r="L312" s="206">
        <v>1.6544475442808126E-2</v>
      </c>
      <c r="M312" s="207">
        <v>1378846</v>
      </c>
      <c r="N312" s="208">
        <v>0.14234135712717522</v>
      </c>
      <c r="O312" s="205">
        <v>1585651</v>
      </c>
      <c r="P312" s="206">
        <v>0.26179693648485958</v>
      </c>
      <c r="Q312" s="207">
        <v>2964497</v>
      </c>
      <c r="R312" s="208">
        <v>0.20327223813327611</v>
      </c>
    </row>
    <row r="313" spans="2:18" ht="15" hidden="1" customHeight="1" outlineLevel="1" x14ac:dyDescent="0.25">
      <c r="B313" s="43" t="s">
        <v>55</v>
      </c>
      <c r="C313" s="205">
        <v>7124</v>
      </c>
      <c r="D313" s="206">
        <v>-0.19420879990951245</v>
      </c>
      <c r="E313" s="207">
        <v>105343</v>
      </c>
      <c r="F313" s="208">
        <v>0.37081473577368018</v>
      </c>
      <c r="G313" s="205">
        <v>289970</v>
      </c>
      <c r="H313" s="206">
        <v>7.5197448922837307E-2</v>
      </c>
      <c r="I313" s="207">
        <v>633628</v>
      </c>
      <c r="J313" s="208">
        <v>0.11297731109116493</v>
      </c>
      <c r="K313" s="205">
        <v>30700</v>
      </c>
      <c r="L313" s="206">
        <v>-0.1061550107727246</v>
      </c>
      <c r="M313" s="207">
        <v>1066765</v>
      </c>
      <c r="N313" s="208">
        <v>0.11233398642173942</v>
      </c>
      <c r="O313" s="205">
        <v>970475</v>
      </c>
      <c r="P313" s="206">
        <v>0.20342871314753386</v>
      </c>
      <c r="Q313" s="207">
        <v>2037240</v>
      </c>
      <c r="R313" s="208">
        <v>0.15394418898665396</v>
      </c>
    </row>
    <row r="314" spans="2:18" ht="15" hidden="1" customHeight="1" outlineLevel="1" x14ac:dyDescent="0.25">
      <c r="B314" s="43" t="s">
        <v>56</v>
      </c>
      <c r="C314" s="205">
        <v>7848</v>
      </c>
      <c r="D314" s="206">
        <v>-0.24247104247104245</v>
      </c>
      <c r="E314" s="207">
        <v>109115</v>
      </c>
      <c r="F314" s="208">
        <v>0.40724547963579139</v>
      </c>
      <c r="G314" s="205">
        <v>296788</v>
      </c>
      <c r="H314" s="206">
        <v>0.18279458474978183</v>
      </c>
      <c r="I314" s="207">
        <v>652761</v>
      </c>
      <c r="J314" s="208">
        <v>8.0619207962096651E-2</v>
      </c>
      <c r="K314" s="205">
        <v>33645</v>
      </c>
      <c r="L314" s="206">
        <v>0.15594722737579891</v>
      </c>
      <c r="M314" s="207">
        <v>1100157</v>
      </c>
      <c r="N314" s="208">
        <v>0.13186390352957389</v>
      </c>
      <c r="O314" s="205">
        <v>823550</v>
      </c>
      <c r="P314" s="206">
        <v>0.22248281799694203</v>
      </c>
      <c r="Q314" s="207">
        <v>1923707</v>
      </c>
      <c r="R314" s="208">
        <v>0.16895987438451643</v>
      </c>
    </row>
    <row r="315" spans="2:18" collapsed="1" x14ac:dyDescent="0.25">
      <c r="B315" s="30" t="s">
        <v>177</v>
      </c>
      <c r="C315" s="31">
        <v>90253</v>
      </c>
      <c r="D315" s="32">
        <v>-0.14142067561525506</v>
      </c>
      <c r="E315" s="31">
        <v>785365</v>
      </c>
      <c r="F315" s="32">
        <v>7.8964071395599245E-2</v>
      </c>
      <c r="G315" s="31">
        <v>2341320</v>
      </c>
      <c r="H315" s="32">
        <v>-1.4374442740919036E-2</v>
      </c>
      <c r="I315" s="31">
        <v>4482720</v>
      </c>
      <c r="J315" s="32">
        <v>9.1420118055061783E-2</v>
      </c>
      <c r="K315" s="31">
        <v>218277</v>
      </c>
      <c r="L315" s="32">
        <v>-3.3154383820129141E-2</v>
      </c>
      <c r="M315" s="31">
        <v>7917935</v>
      </c>
      <c r="N315" s="32">
        <v>4.9919173593586663E-2</v>
      </c>
      <c r="O315" s="31">
        <v>7690740</v>
      </c>
      <c r="P315" s="32">
        <v>9.3206736348455221E-2</v>
      </c>
      <c r="Q315" s="31">
        <v>15608675</v>
      </c>
      <c r="R315" s="32">
        <v>7.0810967709050043E-2</v>
      </c>
    </row>
    <row r="316" spans="2:18" ht="15" hidden="1" customHeight="1" outlineLevel="1" x14ac:dyDescent="0.25">
      <c r="B316" s="43" t="s">
        <v>58</v>
      </c>
      <c r="C316" s="205">
        <v>7448</v>
      </c>
      <c r="D316" s="206">
        <v>-0.37495803961060759</v>
      </c>
      <c r="E316" s="207">
        <v>106457</v>
      </c>
      <c r="F316" s="208">
        <v>0.10347865746211404</v>
      </c>
      <c r="G316" s="205">
        <v>278211</v>
      </c>
      <c r="H316" s="206">
        <v>-0.10857236235004619</v>
      </c>
      <c r="I316" s="207">
        <v>629660</v>
      </c>
      <c r="J316" s="208">
        <v>7.642836262058661E-2</v>
      </c>
      <c r="K316" s="205">
        <v>28446</v>
      </c>
      <c r="L316" s="206">
        <v>-1.6696048947423048E-2</v>
      </c>
      <c r="M316" s="207">
        <v>1050222</v>
      </c>
      <c r="N316" s="208">
        <v>1.5327233634451209E-2</v>
      </c>
      <c r="O316" s="205">
        <v>940283</v>
      </c>
      <c r="P316" s="206">
        <v>-2.3224673813679098E-2</v>
      </c>
      <c r="Q316" s="207">
        <v>1990505</v>
      </c>
      <c r="R316" s="208">
        <v>-3.2563715318115749E-3</v>
      </c>
    </row>
    <row r="317" spans="2:18" ht="15" hidden="1" customHeight="1" outlineLevel="1" x14ac:dyDescent="0.25">
      <c r="B317" s="43" t="s">
        <v>59</v>
      </c>
      <c r="C317" s="205">
        <v>14570</v>
      </c>
      <c r="D317" s="206">
        <v>-0.25678432972862686</v>
      </c>
      <c r="E317" s="207">
        <v>146462</v>
      </c>
      <c r="F317" s="208">
        <v>0.21193214729002907</v>
      </c>
      <c r="G317" s="205">
        <v>365763</v>
      </c>
      <c r="H317" s="206">
        <v>6.5274043660961123E-3</v>
      </c>
      <c r="I317" s="207">
        <v>598310</v>
      </c>
      <c r="J317" s="208">
        <v>-6.7498106349884179E-2</v>
      </c>
      <c r="K317" s="205">
        <v>30231</v>
      </c>
      <c r="L317" s="206">
        <v>6.6933066933065888E-3</v>
      </c>
      <c r="M317" s="207">
        <v>1155336</v>
      </c>
      <c r="N317" s="208">
        <v>-1.7147698880384699E-2</v>
      </c>
      <c r="O317" s="205">
        <v>1192283</v>
      </c>
      <c r="P317" s="206">
        <v>4.4705773082780231E-2</v>
      </c>
      <c r="Q317" s="207">
        <v>2347619</v>
      </c>
      <c r="R317" s="208">
        <v>1.3322081963781152E-2</v>
      </c>
    </row>
    <row r="318" spans="2:18" ht="15" hidden="1" customHeight="1" outlineLevel="1" x14ac:dyDescent="0.25">
      <c r="B318" s="43" t="s">
        <v>60</v>
      </c>
      <c r="C318" s="205">
        <v>14064</v>
      </c>
      <c r="D318" s="206">
        <v>-9.5911545384417596E-2</v>
      </c>
      <c r="E318" s="207">
        <v>120161</v>
      </c>
      <c r="F318" s="208">
        <v>0.11877583702655392</v>
      </c>
      <c r="G318" s="205">
        <v>331315</v>
      </c>
      <c r="H318" s="206">
        <v>-2.7463447138147967E-2</v>
      </c>
      <c r="I318" s="207">
        <v>605587</v>
      </c>
      <c r="J318" s="208">
        <v>2.6493456302747465E-2</v>
      </c>
      <c r="K318" s="205">
        <v>30660</v>
      </c>
      <c r="L318" s="206">
        <v>5.0683664027963315E-2</v>
      </c>
      <c r="M318" s="207">
        <v>1101787</v>
      </c>
      <c r="N318" s="208">
        <v>1.7564226534006799E-2</v>
      </c>
      <c r="O318" s="205">
        <v>1156512</v>
      </c>
      <c r="P318" s="206">
        <v>0.12532146495581964</v>
      </c>
      <c r="Q318" s="207">
        <v>2258299</v>
      </c>
      <c r="R318" s="208">
        <v>7.003742265999402E-2</v>
      </c>
    </row>
    <row r="319" spans="2:18" ht="15" hidden="1" customHeight="1" outlineLevel="1" x14ac:dyDescent="0.25">
      <c r="B319" s="43" t="s">
        <v>61</v>
      </c>
      <c r="C319" s="205">
        <v>15442</v>
      </c>
      <c r="D319" s="206">
        <v>-0.13431999103038461</v>
      </c>
      <c r="E319" s="207">
        <v>113379</v>
      </c>
      <c r="F319" s="208">
        <v>6.4311730249324128E-2</v>
      </c>
      <c r="G319" s="205">
        <v>351721</v>
      </c>
      <c r="H319" s="206">
        <v>-2.4038248090925252E-2</v>
      </c>
      <c r="I319" s="207">
        <v>646530</v>
      </c>
      <c r="J319" s="208">
        <v>5.3611936795995074E-2</v>
      </c>
      <c r="K319" s="205">
        <v>28716</v>
      </c>
      <c r="L319" s="206">
        <v>-5.9355345911949686E-2</v>
      </c>
      <c r="M319" s="207">
        <v>1155788</v>
      </c>
      <c r="N319" s="208">
        <v>2.3808806725071019E-2</v>
      </c>
      <c r="O319" s="205">
        <v>1194432</v>
      </c>
      <c r="P319" s="206">
        <v>8.2004190570401203E-2</v>
      </c>
      <c r="Q319" s="207">
        <v>2350220</v>
      </c>
      <c r="R319" s="208">
        <v>5.2580663798242222E-2</v>
      </c>
    </row>
    <row r="320" spans="2:18" collapsed="1" x14ac:dyDescent="0.25">
      <c r="B320" s="145">
        <v>1991</v>
      </c>
      <c r="C320" s="212">
        <v>143083</v>
      </c>
      <c r="D320" s="213">
        <v>-3.6731094190751268E-2</v>
      </c>
      <c r="E320" s="212">
        <v>1401215</v>
      </c>
      <c r="F320" s="213">
        <v>0.15165011646237114</v>
      </c>
      <c r="G320" s="212">
        <v>4351127</v>
      </c>
      <c r="H320" s="213">
        <v>3.8708486891074534E-2</v>
      </c>
      <c r="I320" s="212">
        <v>8687554</v>
      </c>
      <c r="J320" s="213">
        <v>0.11831931457718081</v>
      </c>
      <c r="K320" s="212">
        <v>424558</v>
      </c>
      <c r="L320" s="213">
        <v>6.105811404878958E-2</v>
      </c>
      <c r="M320" s="212">
        <v>15007537</v>
      </c>
      <c r="N320" s="213">
        <v>9.3624760871510615E-2</v>
      </c>
      <c r="O320" s="212">
        <v>14981922</v>
      </c>
      <c r="P320" s="213">
        <v>0.17737976235382868</v>
      </c>
      <c r="Q320" s="212">
        <v>29989459</v>
      </c>
      <c r="R320" s="213">
        <v>0.13392209364739593</v>
      </c>
    </row>
    <row r="321" spans="2:18" ht="15" hidden="1" customHeight="1" outlineLevel="1" x14ac:dyDescent="0.25">
      <c r="B321" s="43" t="s">
        <v>49</v>
      </c>
      <c r="C321" s="205">
        <v>14663</v>
      </c>
      <c r="D321" s="206">
        <v>-0.10553284938693341</v>
      </c>
      <c r="E321" s="207">
        <v>108159</v>
      </c>
      <c r="F321" s="208">
        <v>7.1889521077970198E-3</v>
      </c>
      <c r="G321" s="205">
        <v>343473</v>
      </c>
      <c r="H321" s="206">
        <v>4.064121869120374E-2</v>
      </c>
      <c r="I321" s="207">
        <v>605598</v>
      </c>
      <c r="J321" s="208">
        <v>0.17552812561266062</v>
      </c>
      <c r="K321" s="205">
        <v>27853</v>
      </c>
      <c r="L321" s="206">
        <v>-0.14390656216382358</v>
      </c>
      <c r="M321" s="207">
        <v>1099746</v>
      </c>
      <c r="N321" s="208">
        <v>9.8049513501639929E-2</v>
      </c>
      <c r="O321" s="205">
        <v>1177482</v>
      </c>
      <c r="P321" s="206">
        <v>0.18117316614420065</v>
      </c>
      <c r="Q321" s="207">
        <v>2277228</v>
      </c>
      <c r="R321" s="208">
        <v>0.13951421623082227</v>
      </c>
    </row>
    <row r="322" spans="2:18" ht="15" hidden="1" customHeight="1" outlineLevel="1" x14ac:dyDescent="0.25">
      <c r="B322" s="43" t="s">
        <v>50</v>
      </c>
      <c r="C322" s="205">
        <v>15077</v>
      </c>
      <c r="D322" s="206">
        <v>0.10027001386557699</v>
      </c>
      <c r="E322" s="207">
        <v>92736</v>
      </c>
      <c r="F322" s="208">
        <v>-4.2408847309562847E-2</v>
      </c>
      <c r="G322" s="205">
        <v>325058</v>
      </c>
      <c r="H322" s="206">
        <v>2.6228887134964518E-2</v>
      </c>
      <c r="I322" s="207">
        <v>655097</v>
      </c>
      <c r="J322" s="208">
        <v>0.18984585150379685</v>
      </c>
      <c r="K322" s="205">
        <v>35295</v>
      </c>
      <c r="L322" s="206">
        <v>0.11678901404885456</v>
      </c>
      <c r="M322" s="207">
        <v>1123263</v>
      </c>
      <c r="N322" s="208">
        <v>0.11272218276268897</v>
      </c>
      <c r="O322" s="205">
        <v>1072324</v>
      </c>
      <c r="P322" s="206">
        <v>0.2262250540885451</v>
      </c>
      <c r="Q322" s="207">
        <v>2195587</v>
      </c>
      <c r="R322" s="208">
        <v>0.16540753145626375</v>
      </c>
    </row>
    <row r="323" spans="2:18" ht="15" hidden="1" customHeight="1" outlineLevel="1" x14ac:dyDescent="0.25">
      <c r="B323" s="43" t="s">
        <v>51</v>
      </c>
      <c r="C323" s="205">
        <v>8989</v>
      </c>
      <c r="D323" s="206">
        <v>-0.11079236324067665</v>
      </c>
      <c r="E323" s="207">
        <v>98011</v>
      </c>
      <c r="F323" s="208">
        <v>6.070214930412754E-2</v>
      </c>
      <c r="G323" s="205">
        <v>345779</v>
      </c>
      <c r="H323" s="206">
        <v>-1.7994121238799843E-2</v>
      </c>
      <c r="I323" s="207">
        <v>741938</v>
      </c>
      <c r="J323" s="208">
        <v>0.21364168733192446</v>
      </c>
      <c r="K323" s="205">
        <v>37076</v>
      </c>
      <c r="L323" s="206">
        <v>-0.13686416016761727</v>
      </c>
      <c r="M323" s="207">
        <v>1231793</v>
      </c>
      <c r="N323" s="208">
        <v>0.11081121783223757</v>
      </c>
      <c r="O323" s="205">
        <v>957424</v>
      </c>
      <c r="P323" s="206">
        <v>3.1556831710904065E-2</v>
      </c>
      <c r="Q323" s="207">
        <v>2189217</v>
      </c>
      <c r="R323" s="208">
        <v>7.4700743428726346E-2</v>
      </c>
    </row>
    <row r="324" spans="2:18" ht="15" hidden="1" customHeight="1" outlineLevel="1" x14ac:dyDescent="0.25">
      <c r="B324" s="43" t="s">
        <v>52</v>
      </c>
      <c r="C324" s="205">
        <v>9973</v>
      </c>
      <c r="D324" s="206">
        <v>8.4257447271145924E-2</v>
      </c>
      <c r="E324" s="207">
        <v>90018</v>
      </c>
      <c r="F324" s="208">
        <v>-5.6246920310747184E-2</v>
      </c>
      <c r="G324" s="205">
        <v>409236</v>
      </c>
      <c r="H324" s="206">
        <v>2.3824594146300004E-2</v>
      </c>
      <c r="I324" s="207">
        <v>669359</v>
      </c>
      <c r="J324" s="208">
        <v>9.3777472751932267E-2</v>
      </c>
      <c r="K324" s="205">
        <v>40399</v>
      </c>
      <c r="L324" s="206">
        <v>0.17994625854313928</v>
      </c>
      <c r="M324" s="207">
        <v>1218985</v>
      </c>
      <c r="N324" s="208">
        <v>5.9524451065708694E-2</v>
      </c>
      <c r="O324" s="205">
        <v>1090194</v>
      </c>
      <c r="P324" s="206">
        <v>-3.7896598466556575E-2</v>
      </c>
      <c r="Q324" s="207">
        <v>2309179</v>
      </c>
      <c r="R324" s="208">
        <v>1.1184347081280022E-2</v>
      </c>
    </row>
    <row r="325" spans="2:18" ht="15" hidden="1" customHeight="1" outlineLevel="1" x14ac:dyDescent="0.25">
      <c r="B325" s="43" t="s">
        <v>53</v>
      </c>
      <c r="C325" s="205">
        <v>7835</v>
      </c>
      <c r="D325" s="206">
        <v>-0.2079458147998382</v>
      </c>
      <c r="E325" s="207">
        <v>136911</v>
      </c>
      <c r="F325" s="208">
        <v>0.13645494388737633</v>
      </c>
      <c r="G325" s="205">
        <v>474292</v>
      </c>
      <c r="H325" s="206">
        <v>3.2274633648411211E-2</v>
      </c>
      <c r="I325" s="207">
        <v>823770</v>
      </c>
      <c r="J325" s="208">
        <v>0.13322557347731889</v>
      </c>
      <c r="K325" s="205">
        <v>46558</v>
      </c>
      <c r="L325" s="206">
        <v>8.7397234678624702E-2</v>
      </c>
      <c r="M325" s="207">
        <v>1489366</v>
      </c>
      <c r="N325" s="208">
        <v>9.5470031657114651E-2</v>
      </c>
      <c r="O325" s="205">
        <v>1455094</v>
      </c>
      <c r="P325" s="206">
        <v>1.7494175134748158E-2</v>
      </c>
      <c r="Q325" s="207">
        <v>2944460</v>
      </c>
      <c r="R325" s="208">
        <v>5.5496687032467129E-2</v>
      </c>
    </row>
    <row r="326" spans="2:18" ht="15" hidden="1" customHeight="1" outlineLevel="1" x14ac:dyDescent="0.25">
      <c r="B326" s="43" t="s">
        <v>54</v>
      </c>
      <c r="C326" s="205">
        <v>7887</v>
      </c>
      <c r="D326" s="206">
        <v>-0.10303650631183892</v>
      </c>
      <c r="E326" s="207">
        <v>105226</v>
      </c>
      <c r="F326" s="208">
        <v>-0.14000130765961616</v>
      </c>
      <c r="G326" s="205">
        <v>393987</v>
      </c>
      <c r="H326" s="206">
        <v>1.2932020763220642E-2</v>
      </c>
      <c r="I326" s="207">
        <v>669109</v>
      </c>
      <c r="J326" s="208">
        <v>9.1775812865191764E-2</v>
      </c>
      <c r="K326" s="205">
        <v>30826</v>
      </c>
      <c r="L326" s="206">
        <v>4.0961739776449457E-2</v>
      </c>
      <c r="M326" s="207">
        <v>1207035</v>
      </c>
      <c r="N326" s="208">
        <v>3.8236442676731652E-2</v>
      </c>
      <c r="O326" s="205">
        <v>1256661</v>
      </c>
      <c r="P326" s="206">
        <v>-9.6475952730859849E-2</v>
      </c>
      <c r="Q326" s="207">
        <v>2463696</v>
      </c>
      <c r="R326" s="208">
        <v>-3.5141022297102031E-2</v>
      </c>
    </row>
    <row r="327" spans="2:18" ht="15" hidden="1" customHeight="1" outlineLevel="1" x14ac:dyDescent="0.25">
      <c r="B327" s="43" t="s">
        <v>55</v>
      </c>
      <c r="C327" s="205">
        <v>8841</v>
      </c>
      <c r="D327" s="206">
        <v>5.4886051783796574E-2</v>
      </c>
      <c r="E327" s="207">
        <v>76847</v>
      </c>
      <c r="F327" s="208">
        <v>-5.8628250829933948E-2</v>
      </c>
      <c r="G327" s="205">
        <v>269690</v>
      </c>
      <c r="H327" s="206">
        <v>-6.5960136457305141E-2</v>
      </c>
      <c r="I327" s="207">
        <v>569309</v>
      </c>
      <c r="J327" s="208">
        <v>0.12229091181491669</v>
      </c>
      <c r="K327" s="205">
        <v>34346</v>
      </c>
      <c r="L327" s="206">
        <v>0.1930665555092399</v>
      </c>
      <c r="M327" s="207">
        <v>959033</v>
      </c>
      <c r="N327" s="208">
        <v>4.8340039636602494E-2</v>
      </c>
      <c r="O327" s="205">
        <v>806425</v>
      </c>
      <c r="P327" s="206">
        <v>-7.6679906159512812E-2</v>
      </c>
      <c r="Q327" s="207">
        <v>1765458</v>
      </c>
      <c r="R327" s="208">
        <v>-1.2722233655145243E-2</v>
      </c>
    </row>
    <row r="328" spans="2:18" ht="15" hidden="1" customHeight="1" outlineLevel="1" x14ac:dyDescent="0.25">
      <c r="B328" s="43" t="s">
        <v>56</v>
      </c>
      <c r="C328" s="205">
        <v>10360</v>
      </c>
      <c r="D328" s="206">
        <v>0.10648296486168962</v>
      </c>
      <c r="E328" s="207">
        <v>77538</v>
      </c>
      <c r="F328" s="208">
        <v>-0.13014505435331336</v>
      </c>
      <c r="G328" s="205">
        <v>250921</v>
      </c>
      <c r="H328" s="206">
        <v>-0.11478596476373926</v>
      </c>
      <c r="I328" s="207">
        <v>604062</v>
      </c>
      <c r="J328" s="208">
        <v>7.7320102441912786E-2</v>
      </c>
      <c r="K328" s="205">
        <v>29106</v>
      </c>
      <c r="L328" s="206">
        <v>3.4218100415734032E-2</v>
      </c>
      <c r="M328" s="207">
        <v>971987</v>
      </c>
      <c r="N328" s="208">
        <v>1.2113583385437998E-3</v>
      </c>
      <c r="O328" s="205">
        <v>673670</v>
      </c>
      <c r="P328" s="206">
        <v>-0.20506881175092073</v>
      </c>
      <c r="Q328" s="207">
        <v>1645657</v>
      </c>
      <c r="R328" s="208">
        <v>-9.4931550244518381E-2</v>
      </c>
    </row>
    <row r="329" spans="2:18" collapsed="1" x14ac:dyDescent="0.25">
      <c r="B329" s="30" t="s">
        <v>178</v>
      </c>
      <c r="C329" s="31">
        <v>105119</v>
      </c>
      <c r="D329" s="32">
        <v>7.1276433121019167E-2</v>
      </c>
      <c r="E329" s="31">
        <v>727888</v>
      </c>
      <c r="F329" s="32">
        <v>-0.26230732667888912</v>
      </c>
      <c r="G329" s="31">
        <v>2375466</v>
      </c>
      <c r="H329" s="32">
        <v>-0.11340216959248761</v>
      </c>
      <c r="I329" s="31">
        <v>4107236</v>
      </c>
      <c r="J329" s="32">
        <v>9.2208044307824366E-3</v>
      </c>
      <c r="K329" s="31">
        <v>225762</v>
      </c>
      <c r="L329" s="32">
        <v>-0.16888347316455421</v>
      </c>
      <c r="M329" s="31">
        <v>7541471</v>
      </c>
      <c r="N329" s="32">
        <v>-6.9584353115901942E-2</v>
      </c>
      <c r="O329" s="31">
        <v>7035028</v>
      </c>
      <c r="P329" s="32">
        <v>-9.2683056429730404E-2</v>
      </c>
      <c r="Q329" s="31">
        <v>14576499</v>
      </c>
      <c r="R329" s="32">
        <v>-8.0877489817075321E-2</v>
      </c>
    </row>
    <row r="330" spans="2:18" ht="15" hidden="1" customHeight="1" outlineLevel="1" x14ac:dyDescent="0.25">
      <c r="B330" s="43" t="s">
        <v>58</v>
      </c>
      <c r="C330" s="205">
        <v>11916</v>
      </c>
      <c r="D330" s="206">
        <v>-0.1803549319026001</v>
      </c>
      <c r="E330" s="207">
        <v>96474</v>
      </c>
      <c r="F330" s="208">
        <v>-0.12595129375951297</v>
      </c>
      <c r="G330" s="205">
        <v>312096</v>
      </c>
      <c r="H330" s="206">
        <v>5.9435752426278077E-2</v>
      </c>
      <c r="I330" s="207">
        <v>584953</v>
      </c>
      <c r="J330" s="208">
        <v>7.4645154889936505E-2</v>
      </c>
      <c r="K330" s="205">
        <v>28929</v>
      </c>
      <c r="L330" s="206">
        <v>-0.20114323585452742</v>
      </c>
      <c r="M330" s="207">
        <v>1034368</v>
      </c>
      <c r="N330" s="208">
        <v>3.4330764092492583E-2</v>
      </c>
      <c r="O330" s="205">
        <v>962640</v>
      </c>
      <c r="P330" s="206">
        <v>5.4153142616854444E-2</v>
      </c>
      <c r="Q330" s="207">
        <v>1997008</v>
      </c>
      <c r="R330" s="208">
        <v>4.3792049441152781E-2</v>
      </c>
    </row>
    <row r="331" spans="2:18" ht="15" hidden="1" customHeight="1" outlineLevel="1" x14ac:dyDescent="0.25">
      <c r="B331" s="43" t="s">
        <v>59</v>
      </c>
      <c r="C331" s="205">
        <v>19604</v>
      </c>
      <c r="D331" s="206">
        <v>0.28973684210526307</v>
      </c>
      <c r="E331" s="207">
        <v>120850</v>
      </c>
      <c r="F331" s="208">
        <v>-0.23207920037109286</v>
      </c>
      <c r="G331" s="205">
        <v>363391</v>
      </c>
      <c r="H331" s="206">
        <v>-9.9706170906460279E-2</v>
      </c>
      <c r="I331" s="207">
        <v>641618</v>
      </c>
      <c r="J331" s="208">
        <v>9.4870158458214782E-2</v>
      </c>
      <c r="K331" s="205">
        <v>30030</v>
      </c>
      <c r="L331" s="206">
        <v>-0.24614032885653325</v>
      </c>
      <c r="M331" s="207">
        <v>1175493</v>
      </c>
      <c r="N331" s="208">
        <v>-2.2106107318566548E-2</v>
      </c>
      <c r="O331" s="205">
        <v>1141262</v>
      </c>
      <c r="P331" s="206">
        <v>-6.4995350628177295E-2</v>
      </c>
      <c r="Q331" s="207">
        <v>2316755</v>
      </c>
      <c r="R331" s="208">
        <v>-4.3714741765356391E-2</v>
      </c>
    </row>
    <row r="332" spans="2:18" ht="15" hidden="1" customHeight="1" outlineLevel="1" x14ac:dyDescent="0.25">
      <c r="B332" s="43" t="s">
        <v>60</v>
      </c>
      <c r="C332" s="205">
        <v>15556</v>
      </c>
      <c r="D332" s="206">
        <v>-1.0432569974554662E-2</v>
      </c>
      <c r="E332" s="207">
        <v>107404</v>
      </c>
      <c r="F332" s="208">
        <v>-0.32891374300977849</v>
      </c>
      <c r="G332" s="205">
        <v>340671</v>
      </c>
      <c r="H332" s="206">
        <v>-0.1316125545815352</v>
      </c>
      <c r="I332" s="207">
        <v>589957</v>
      </c>
      <c r="J332" s="208">
        <v>-5.8062692891686862E-2</v>
      </c>
      <c r="K332" s="205">
        <v>29181</v>
      </c>
      <c r="L332" s="206">
        <v>-0.19737602112385511</v>
      </c>
      <c r="M332" s="207">
        <v>1082769</v>
      </c>
      <c r="N332" s="208">
        <v>-0.12023501155394933</v>
      </c>
      <c r="O332" s="205">
        <v>1027717</v>
      </c>
      <c r="P332" s="206">
        <v>-8.6747347683405085E-2</v>
      </c>
      <c r="Q332" s="207">
        <v>2110486</v>
      </c>
      <c r="R332" s="208">
        <v>-0.10424029693326009</v>
      </c>
    </row>
    <row r="333" spans="2:18" ht="15" hidden="1" customHeight="1" outlineLevel="1" x14ac:dyDescent="0.25">
      <c r="B333" s="43" t="s">
        <v>61</v>
      </c>
      <c r="C333" s="205">
        <v>17838</v>
      </c>
      <c r="D333" s="206">
        <v>-1.0319573901464762E-2</v>
      </c>
      <c r="E333" s="207">
        <v>106528</v>
      </c>
      <c r="F333" s="208">
        <v>-0.34378080031539526</v>
      </c>
      <c r="G333" s="205">
        <v>360384</v>
      </c>
      <c r="H333" s="206">
        <v>-0.16608470493498917</v>
      </c>
      <c r="I333" s="207">
        <v>613632</v>
      </c>
      <c r="J333" s="208">
        <v>-2.8055975734344929E-2</v>
      </c>
      <c r="K333" s="205">
        <v>30528</v>
      </c>
      <c r="L333" s="206">
        <v>-0.20520697734964854</v>
      </c>
      <c r="M333" s="207">
        <v>1128910</v>
      </c>
      <c r="N333" s="208">
        <v>-0.1196031425420776</v>
      </c>
      <c r="O333" s="205">
        <v>1103907</v>
      </c>
      <c r="P333" s="206">
        <v>-0.12318953965955604</v>
      </c>
      <c r="Q333" s="207">
        <v>2232817</v>
      </c>
      <c r="R333" s="208">
        <v>-0.12137992041009305</v>
      </c>
    </row>
    <row r="334" spans="2:18" collapsed="1" x14ac:dyDescent="0.25">
      <c r="B334" s="145">
        <v>1990</v>
      </c>
      <c r="C334" s="212">
        <v>148539</v>
      </c>
      <c r="D334" s="213">
        <v>-5.1904041148184143E-3</v>
      </c>
      <c r="E334" s="212">
        <v>1216702</v>
      </c>
      <c r="F334" s="213">
        <v>-0.12827772981454344</v>
      </c>
      <c r="G334" s="212">
        <v>4188978</v>
      </c>
      <c r="H334" s="213">
        <v>-3.5227841964469708E-2</v>
      </c>
      <c r="I334" s="212">
        <v>7768402</v>
      </c>
      <c r="J334" s="213">
        <v>9.6484205403433831E-2</v>
      </c>
      <c r="K334" s="212">
        <v>400127</v>
      </c>
      <c r="L334" s="213">
        <v>-5.0722763797517056E-2</v>
      </c>
      <c r="M334" s="212">
        <v>13722748</v>
      </c>
      <c r="N334" s="213">
        <v>2.4595752109128455E-2</v>
      </c>
      <c r="O334" s="212">
        <v>12724800</v>
      </c>
      <c r="P334" s="213">
        <v>-2.0606833077609576E-2</v>
      </c>
      <c r="Q334" s="212">
        <v>26447548</v>
      </c>
      <c r="R334" s="213">
        <v>2.3377669194384332E-3</v>
      </c>
    </row>
    <row r="335" spans="2:18" ht="15" hidden="1" customHeight="1" outlineLevel="1" x14ac:dyDescent="0.25">
      <c r="B335" s="43" t="s">
        <v>49</v>
      </c>
      <c r="C335" s="205">
        <v>16393</v>
      </c>
      <c r="D335" s="206">
        <v>0.28552383939774151</v>
      </c>
      <c r="E335" s="207">
        <v>107387</v>
      </c>
      <c r="F335" s="208">
        <v>-0.22878544138347079</v>
      </c>
      <c r="G335" s="205">
        <v>330059</v>
      </c>
      <c r="H335" s="206">
        <v>-0.16769677300591834</v>
      </c>
      <c r="I335" s="207">
        <v>515171</v>
      </c>
      <c r="J335" s="208">
        <v>6.0127337679441561E-2</v>
      </c>
      <c r="K335" s="205">
        <v>32535</v>
      </c>
      <c r="L335" s="206">
        <v>-0.13592542426898258</v>
      </c>
      <c r="M335" s="207">
        <v>1001545</v>
      </c>
      <c r="N335" s="208">
        <v>-6.5864113818620673E-2</v>
      </c>
      <c r="O335" s="205">
        <v>996875</v>
      </c>
      <c r="P335" s="206">
        <v>-0.10722841608551625</v>
      </c>
      <c r="Q335" s="207">
        <v>1998420</v>
      </c>
      <c r="R335" s="208">
        <v>-8.6966235358779342E-2</v>
      </c>
    </row>
    <row r="336" spans="2:18" ht="15" hidden="1" customHeight="1" outlineLevel="1" x14ac:dyDescent="0.25">
      <c r="B336" s="43" t="s">
        <v>50</v>
      </c>
      <c r="C336" s="205">
        <v>13703</v>
      </c>
      <c r="D336" s="206">
        <v>0.22512293249888238</v>
      </c>
      <c r="E336" s="207">
        <v>96843</v>
      </c>
      <c r="F336" s="208">
        <v>-0.2468034469885515</v>
      </c>
      <c r="G336" s="205">
        <v>316750</v>
      </c>
      <c r="H336" s="206">
        <v>-0.17457132433418465</v>
      </c>
      <c r="I336" s="207">
        <v>550573</v>
      </c>
      <c r="J336" s="208">
        <v>-1.6326282670878323E-2</v>
      </c>
      <c r="K336" s="205">
        <v>31604</v>
      </c>
      <c r="L336" s="206">
        <v>-0.16728585355571368</v>
      </c>
      <c r="M336" s="207">
        <v>1009473</v>
      </c>
      <c r="N336" s="208">
        <v>-9.9621375979449978E-2</v>
      </c>
      <c r="O336" s="205">
        <v>874492</v>
      </c>
      <c r="P336" s="206">
        <v>-0.1917542466794151</v>
      </c>
      <c r="Q336" s="207">
        <v>1883965</v>
      </c>
      <c r="R336" s="208">
        <v>-0.14486811478951744</v>
      </c>
    </row>
    <row r="337" spans="2:18" ht="15" hidden="1" customHeight="1" outlineLevel="1" x14ac:dyDescent="0.25">
      <c r="B337" s="43" t="s">
        <v>51</v>
      </c>
      <c r="C337" s="205">
        <v>10109</v>
      </c>
      <c r="D337" s="206">
        <v>-5.5763123482159505E-2</v>
      </c>
      <c r="E337" s="207">
        <v>92402</v>
      </c>
      <c r="F337" s="208">
        <v>-0.28236472790251554</v>
      </c>
      <c r="G337" s="205">
        <v>352115</v>
      </c>
      <c r="H337" s="206">
        <v>-6.4317772953265684E-2</v>
      </c>
      <c r="I337" s="207">
        <v>611332</v>
      </c>
      <c r="J337" s="208">
        <v>-3.8839057599031501E-2</v>
      </c>
      <c r="K337" s="205">
        <v>42955</v>
      </c>
      <c r="L337" s="206">
        <v>-5.0004423213021898E-2</v>
      </c>
      <c r="M337" s="207">
        <v>1108913</v>
      </c>
      <c r="N337" s="208">
        <v>-7.3616895078255862E-2</v>
      </c>
      <c r="O337" s="205">
        <v>928135</v>
      </c>
      <c r="P337" s="206">
        <v>-0.1049530940202591</v>
      </c>
      <c r="Q337" s="207">
        <v>2037048</v>
      </c>
      <c r="R337" s="208">
        <v>-8.8162370417586677E-2</v>
      </c>
    </row>
    <row r="338" spans="2:18" ht="15" hidden="1" customHeight="1" outlineLevel="1" x14ac:dyDescent="0.25">
      <c r="B338" s="43" t="s">
        <v>52</v>
      </c>
      <c r="C338" s="205">
        <v>9198</v>
      </c>
      <c r="D338" s="206">
        <v>-3.716110122474614E-2</v>
      </c>
      <c r="E338" s="207">
        <v>95383</v>
      </c>
      <c r="F338" s="208">
        <v>-0.2637246426035138</v>
      </c>
      <c r="G338" s="205">
        <v>399713</v>
      </c>
      <c r="H338" s="206">
        <v>-1.7288473121980563E-2</v>
      </c>
      <c r="I338" s="207">
        <v>611970</v>
      </c>
      <c r="J338" s="208">
        <v>-5.6317797463911745E-3</v>
      </c>
      <c r="K338" s="205">
        <v>34238</v>
      </c>
      <c r="L338" s="206">
        <v>-0.21684432041721946</v>
      </c>
      <c r="M338" s="207">
        <v>1150502</v>
      </c>
      <c r="N338" s="208">
        <v>-4.522655601659753E-2</v>
      </c>
      <c r="O338" s="205">
        <v>1133136</v>
      </c>
      <c r="P338" s="206">
        <v>7.7519814761105588E-2</v>
      </c>
      <c r="Q338" s="207">
        <v>2283638</v>
      </c>
      <c r="R338" s="208">
        <v>1.1975015676134459E-2</v>
      </c>
    </row>
    <row r="339" spans="2:18" ht="15" hidden="1" customHeight="1" outlineLevel="1" x14ac:dyDescent="0.25">
      <c r="B339" s="43" t="s">
        <v>53</v>
      </c>
      <c r="C339" s="205">
        <v>9892</v>
      </c>
      <c r="D339" s="206">
        <v>-0.16126844158046461</v>
      </c>
      <c r="E339" s="207">
        <v>120472</v>
      </c>
      <c r="F339" s="208">
        <v>-0.36400542700728</v>
      </c>
      <c r="G339" s="205">
        <v>459463</v>
      </c>
      <c r="H339" s="206">
        <v>1.9859450052828409E-2</v>
      </c>
      <c r="I339" s="207">
        <v>726925</v>
      </c>
      <c r="J339" s="208">
        <v>7.6844564336620458E-2</v>
      </c>
      <c r="K339" s="205">
        <v>42816</v>
      </c>
      <c r="L339" s="206">
        <v>-7.4068467377435554E-2</v>
      </c>
      <c r="M339" s="207">
        <v>1359568</v>
      </c>
      <c r="N339" s="208">
        <v>-9.8009868720525528E-3</v>
      </c>
      <c r="O339" s="205">
        <v>1430076</v>
      </c>
      <c r="P339" s="206">
        <v>8.310044124530247E-2</v>
      </c>
      <c r="Q339" s="207">
        <v>2789644</v>
      </c>
      <c r="R339" s="208">
        <v>3.5741349435040481E-2</v>
      </c>
    </row>
    <row r="340" spans="2:18" ht="15" hidden="1" customHeight="1" outlineLevel="1" x14ac:dyDescent="0.25">
      <c r="B340" s="43" t="s">
        <v>54</v>
      </c>
      <c r="C340" s="205">
        <v>8793</v>
      </c>
      <c r="D340" s="206">
        <v>3.6177233089794925E-2</v>
      </c>
      <c r="E340" s="207">
        <v>122356</v>
      </c>
      <c r="F340" s="208">
        <v>-0.17537084588581786</v>
      </c>
      <c r="G340" s="205">
        <v>388957</v>
      </c>
      <c r="H340" s="206">
        <v>9.0398109393879045E-2</v>
      </c>
      <c r="I340" s="207">
        <v>612863</v>
      </c>
      <c r="J340" s="208">
        <v>3.1471108986744323E-2</v>
      </c>
      <c r="K340" s="205">
        <v>29613</v>
      </c>
      <c r="L340" s="206">
        <v>-0.17524021723993877</v>
      </c>
      <c r="M340" s="207">
        <v>1162582</v>
      </c>
      <c r="N340" s="208">
        <v>1.6560237766505725E-2</v>
      </c>
      <c r="O340" s="205">
        <v>1390844</v>
      </c>
      <c r="P340" s="206">
        <v>0.20692650459698791</v>
      </c>
      <c r="Q340" s="207">
        <v>2553426</v>
      </c>
      <c r="R340" s="208">
        <v>0.11210577571353664</v>
      </c>
    </row>
    <row r="341" spans="2:18" ht="15" hidden="1" customHeight="1" outlineLevel="1" x14ac:dyDescent="0.25">
      <c r="B341" s="43" t="s">
        <v>55</v>
      </c>
      <c r="C341" s="205">
        <v>8381</v>
      </c>
      <c r="D341" s="206">
        <v>0.33391691866942552</v>
      </c>
      <c r="E341" s="207">
        <v>81633</v>
      </c>
      <c r="F341" s="208">
        <v>-0.18476241835939844</v>
      </c>
      <c r="G341" s="205">
        <v>288735</v>
      </c>
      <c r="H341" s="206">
        <v>-3.8479469845815739E-2</v>
      </c>
      <c r="I341" s="207">
        <v>507274</v>
      </c>
      <c r="J341" s="208">
        <v>-9.8084954688580694E-2</v>
      </c>
      <c r="K341" s="205">
        <v>28788</v>
      </c>
      <c r="L341" s="206">
        <v>-0.19649436195154624</v>
      </c>
      <c r="M341" s="207">
        <v>914811</v>
      </c>
      <c r="N341" s="208">
        <v>-8.9718560443234452E-2</v>
      </c>
      <c r="O341" s="205">
        <v>873397</v>
      </c>
      <c r="P341" s="206">
        <v>9.1848610807263142E-2</v>
      </c>
      <c r="Q341" s="207">
        <v>1788208</v>
      </c>
      <c r="R341" s="208">
        <v>-9.2487067157700498E-3</v>
      </c>
    </row>
    <row r="342" spans="2:18" ht="15" hidden="1" customHeight="1" outlineLevel="1" x14ac:dyDescent="0.25">
      <c r="B342" s="43" t="s">
        <v>56</v>
      </c>
      <c r="C342" s="205">
        <v>9363</v>
      </c>
      <c r="D342" s="206">
        <v>0.18865050145994666</v>
      </c>
      <c r="E342" s="207">
        <v>89139</v>
      </c>
      <c r="F342" s="208">
        <v>-0.12760210223435797</v>
      </c>
      <c r="G342" s="205">
        <v>283458</v>
      </c>
      <c r="H342" s="206">
        <v>1.8808518285560183E-2</v>
      </c>
      <c r="I342" s="207">
        <v>560708</v>
      </c>
      <c r="J342" s="208">
        <v>-3.7483863879809953E-2</v>
      </c>
      <c r="K342" s="205">
        <v>28143</v>
      </c>
      <c r="L342" s="206">
        <v>-0.27305367567288319</v>
      </c>
      <c r="M342" s="207">
        <v>970811</v>
      </c>
      <c r="N342" s="208">
        <v>-3.8360159162071361E-2</v>
      </c>
      <c r="O342" s="205">
        <v>847457</v>
      </c>
      <c r="P342" s="206">
        <v>9.3817520038204982E-2</v>
      </c>
      <c r="Q342" s="207">
        <v>1818268</v>
      </c>
      <c r="R342" s="208">
        <v>1.9033159652458886E-2</v>
      </c>
    </row>
    <row r="343" spans="2:18" collapsed="1" x14ac:dyDescent="0.25">
      <c r="B343" s="30" t="s">
        <v>179</v>
      </c>
      <c r="C343" s="31">
        <v>98125</v>
      </c>
      <c r="D343" s="32">
        <v>-3.4088671890380784E-2</v>
      </c>
      <c r="E343" s="31">
        <v>986709</v>
      </c>
      <c r="F343" s="32">
        <v>1.1332934283945439E-2</v>
      </c>
      <c r="G343" s="31">
        <v>2679305</v>
      </c>
      <c r="H343" s="32">
        <v>8.3671016942326037E-3</v>
      </c>
      <c r="I343" s="31">
        <v>4069710</v>
      </c>
      <c r="J343" s="32">
        <v>-5.0852066736151391E-2</v>
      </c>
      <c r="K343" s="31">
        <v>271637</v>
      </c>
      <c r="L343" s="32">
        <v>9.7954662047121666E-3</v>
      </c>
      <c r="M343" s="31">
        <v>8105486</v>
      </c>
      <c r="N343" s="32">
        <v>-2.2383129021045112E-2</v>
      </c>
      <c r="O343" s="31">
        <v>7753661</v>
      </c>
      <c r="P343" s="32">
        <v>4.095827661111251E-2</v>
      </c>
      <c r="Q343" s="31">
        <v>15859147</v>
      </c>
      <c r="R343" s="32">
        <v>7.5923562702744363E-3</v>
      </c>
    </row>
    <row r="344" spans="2:18" ht="15" hidden="1" customHeight="1" outlineLevel="1" x14ac:dyDescent="0.25">
      <c r="B344" s="43" t="s">
        <v>58</v>
      </c>
      <c r="C344" s="205">
        <v>14538</v>
      </c>
      <c r="D344" s="206">
        <v>0.31625169760072436</v>
      </c>
      <c r="E344" s="207">
        <v>110376</v>
      </c>
      <c r="F344" s="208">
        <v>-7.2922441163130625E-2</v>
      </c>
      <c r="G344" s="205">
        <v>294587</v>
      </c>
      <c r="H344" s="206">
        <v>-1.0027858897540431E-2</v>
      </c>
      <c r="I344" s="207">
        <v>544322</v>
      </c>
      <c r="J344" s="208">
        <v>1.6825607352680239E-2</v>
      </c>
      <c r="K344" s="205">
        <v>36213</v>
      </c>
      <c r="L344" s="206">
        <v>3.3328577543158877E-2</v>
      </c>
      <c r="M344" s="207">
        <v>1000036</v>
      </c>
      <c r="N344" s="208">
        <v>2.005943685285283E-3</v>
      </c>
      <c r="O344" s="205">
        <v>913188</v>
      </c>
      <c r="P344" s="206">
        <v>2.2844041115913871E-2</v>
      </c>
      <c r="Q344" s="207">
        <v>1913224</v>
      </c>
      <c r="R344" s="208">
        <v>1.1845081543684355E-2</v>
      </c>
    </row>
    <row r="345" spans="2:18" ht="15" hidden="1" customHeight="1" outlineLevel="1" x14ac:dyDescent="0.25">
      <c r="B345" s="43" t="s">
        <v>59</v>
      </c>
      <c r="C345" s="205">
        <v>15200</v>
      </c>
      <c r="D345" s="206">
        <v>8.131180194920673E-2</v>
      </c>
      <c r="E345" s="207">
        <v>157373</v>
      </c>
      <c r="F345" s="208">
        <v>2.1995506084968808E-2</v>
      </c>
      <c r="G345" s="205">
        <v>403636</v>
      </c>
      <c r="H345" s="206">
        <v>2.8856913449651467E-2</v>
      </c>
      <c r="I345" s="207">
        <v>586022</v>
      </c>
      <c r="J345" s="208">
        <v>-8.6183963286557863E-2</v>
      </c>
      <c r="K345" s="205">
        <v>39835</v>
      </c>
      <c r="L345" s="206">
        <v>-1.1194956064141337E-2</v>
      </c>
      <c r="M345" s="207">
        <v>1202066</v>
      </c>
      <c r="N345" s="208">
        <v>-3.2102324195710685E-2</v>
      </c>
      <c r="O345" s="205">
        <v>1220595</v>
      </c>
      <c r="P345" s="206">
        <v>-8.8212509074608869E-3</v>
      </c>
      <c r="Q345" s="207">
        <v>2422661</v>
      </c>
      <c r="R345" s="208">
        <v>-2.0511095487049547E-2</v>
      </c>
    </row>
    <row r="346" spans="2:18" ht="15" hidden="1" customHeight="1" outlineLevel="1" x14ac:dyDescent="0.25">
      <c r="B346" s="43" t="s">
        <v>60</v>
      </c>
      <c r="C346" s="205">
        <v>15720</v>
      </c>
      <c r="D346" s="206">
        <v>3.9201427910358966E-2</v>
      </c>
      <c r="E346" s="207">
        <v>160045</v>
      </c>
      <c r="F346" s="208">
        <v>4.8389209867809146E-2</v>
      </c>
      <c r="G346" s="205">
        <v>392303</v>
      </c>
      <c r="H346" s="206">
        <v>-2.1280682977698917E-2</v>
      </c>
      <c r="I346" s="207">
        <v>626323</v>
      </c>
      <c r="J346" s="208">
        <v>-6.8888981390356485E-2</v>
      </c>
      <c r="K346" s="205">
        <v>36357</v>
      </c>
      <c r="L346" s="206">
        <v>-9.1029551477573856E-2</v>
      </c>
      <c r="M346" s="207">
        <v>1230748</v>
      </c>
      <c r="N346" s="208">
        <v>-3.9437186933670931E-2</v>
      </c>
      <c r="O346" s="205">
        <v>1125337</v>
      </c>
      <c r="P346" s="206">
        <v>-9.7616657257961092E-2</v>
      </c>
      <c r="Q346" s="207">
        <v>2356085</v>
      </c>
      <c r="R346" s="208">
        <v>-6.8133367611287965E-2</v>
      </c>
    </row>
    <row r="347" spans="2:18" ht="15" hidden="1" customHeight="1" outlineLevel="1" x14ac:dyDescent="0.25">
      <c r="B347" s="43" t="s">
        <v>61</v>
      </c>
      <c r="C347" s="205">
        <v>18024</v>
      </c>
      <c r="D347" s="206">
        <v>0.18314296967309973</v>
      </c>
      <c r="E347" s="207">
        <v>162336</v>
      </c>
      <c r="F347" s="208">
        <v>-1.9550702718654778E-3</v>
      </c>
      <c r="G347" s="205">
        <v>432159</v>
      </c>
      <c r="H347" s="206">
        <v>2.1785338519192843E-2</v>
      </c>
      <c r="I347" s="207">
        <v>631345</v>
      </c>
      <c r="J347" s="208">
        <v>-7.3027810120058767E-2</v>
      </c>
      <c r="K347" s="205">
        <v>38410</v>
      </c>
      <c r="L347" s="206">
        <v>4.9449255644802292E-3</v>
      </c>
      <c r="M347" s="207">
        <v>1282274</v>
      </c>
      <c r="N347" s="208">
        <v>-2.8681114157091292E-2</v>
      </c>
      <c r="O347" s="205">
        <v>1259003</v>
      </c>
      <c r="P347" s="206">
        <v>-4.2700027364714899E-3</v>
      </c>
      <c r="Q347" s="207">
        <v>2541277</v>
      </c>
      <c r="R347" s="208">
        <v>-1.6738768499914292E-2</v>
      </c>
    </row>
    <row r="348" spans="2:18" collapsed="1" x14ac:dyDescent="0.25">
      <c r="B348" s="145">
        <v>1989</v>
      </c>
      <c r="C348" s="212">
        <v>149314</v>
      </c>
      <c r="D348" s="213">
        <v>0.11346095049180094</v>
      </c>
      <c r="E348" s="212">
        <v>1395745</v>
      </c>
      <c r="F348" s="213">
        <v>-0.15644260767293972</v>
      </c>
      <c r="G348" s="212">
        <v>4341935</v>
      </c>
      <c r="H348" s="213">
        <v>-2.7076450931495244E-2</v>
      </c>
      <c r="I348" s="212">
        <v>7084828</v>
      </c>
      <c r="J348" s="213">
        <v>-2.1660290388217707E-2</v>
      </c>
      <c r="K348" s="212">
        <v>421507</v>
      </c>
      <c r="L348" s="213">
        <v>-0.11220191331527574</v>
      </c>
      <c r="M348" s="212">
        <v>13393329</v>
      </c>
      <c r="N348" s="213">
        <v>-4.1136956113817069E-2</v>
      </c>
      <c r="O348" s="212">
        <v>12992535</v>
      </c>
      <c r="P348" s="213">
        <v>1.7133743583037653E-3</v>
      </c>
      <c r="Q348" s="212">
        <v>26385864</v>
      </c>
      <c r="R348" s="213">
        <v>-2.050523792590897E-2</v>
      </c>
    </row>
    <row r="349" spans="2:18" ht="15" hidden="1" customHeight="1" outlineLevel="1" x14ac:dyDescent="0.25">
      <c r="B349" s="43" t="s">
        <v>49</v>
      </c>
      <c r="C349" s="205">
        <v>12752</v>
      </c>
      <c r="D349" s="206">
        <v>-0.29853127234721377</v>
      </c>
      <c r="E349" s="207">
        <v>139244</v>
      </c>
      <c r="F349" s="208">
        <v>-2.7211312081263705E-2</v>
      </c>
      <c r="G349" s="205">
        <v>396561</v>
      </c>
      <c r="H349" s="206">
        <v>-4.4815700669850966E-2</v>
      </c>
      <c r="I349" s="207">
        <v>485952</v>
      </c>
      <c r="J349" s="208">
        <v>-0.14775017143137747</v>
      </c>
      <c r="K349" s="205">
        <v>37653</v>
      </c>
      <c r="L349" s="206">
        <v>-1.7893007120686533E-2</v>
      </c>
      <c r="M349" s="207">
        <v>1072162</v>
      </c>
      <c r="N349" s="208">
        <v>-9.5239501680558059E-2</v>
      </c>
      <c r="O349" s="205">
        <v>1116607</v>
      </c>
      <c r="P349" s="206">
        <v>5.860397120948968E-2</v>
      </c>
      <c r="Q349" s="207">
        <v>2188769</v>
      </c>
      <c r="R349" s="208">
        <v>-2.2790275089683787E-2</v>
      </c>
    </row>
    <row r="350" spans="2:18" ht="15" hidden="1" customHeight="1" outlineLevel="1" x14ac:dyDescent="0.25">
      <c r="B350" s="43" t="s">
        <v>50</v>
      </c>
      <c r="C350" s="205">
        <v>11185</v>
      </c>
      <c r="D350" s="206">
        <v>-0.26117973446066456</v>
      </c>
      <c r="E350" s="207">
        <v>128576</v>
      </c>
      <c r="F350" s="208">
        <v>-6.1067050074981033E-3</v>
      </c>
      <c r="G350" s="205">
        <v>383740</v>
      </c>
      <c r="H350" s="206">
        <v>7.0752983907369504E-3</v>
      </c>
      <c r="I350" s="207">
        <v>559711</v>
      </c>
      <c r="J350" s="208">
        <v>-1.1570595288761587E-2</v>
      </c>
      <c r="K350" s="205">
        <v>37953</v>
      </c>
      <c r="L350" s="206">
        <v>1.1244038261703615E-2</v>
      </c>
      <c r="M350" s="207">
        <v>1121165</v>
      </c>
      <c r="N350" s="208">
        <v>-7.2413783943408028E-3</v>
      </c>
      <c r="O350" s="205">
        <v>1081963</v>
      </c>
      <c r="P350" s="206">
        <v>0.21949248442332481</v>
      </c>
      <c r="Q350" s="207">
        <v>2203128</v>
      </c>
      <c r="R350" s="208">
        <v>9.2514158964219995E-2</v>
      </c>
    </row>
    <row r="351" spans="2:18" ht="15" hidden="1" customHeight="1" outlineLevel="1" x14ac:dyDescent="0.25">
      <c r="B351" s="43" t="s">
        <v>51</v>
      </c>
      <c r="C351" s="205">
        <v>10706</v>
      </c>
      <c r="D351" s="206">
        <v>-0.16405090965878033</v>
      </c>
      <c r="E351" s="207">
        <v>128759</v>
      </c>
      <c r="F351" s="208">
        <v>0.12168201339826301</v>
      </c>
      <c r="G351" s="205">
        <v>376319</v>
      </c>
      <c r="H351" s="206">
        <v>8.387433107333564E-2</v>
      </c>
      <c r="I351" s="207">
        <v>636035</v>
      </c>
      <c r="J351" s="208">
        <v>2.4313216456393283E-2</v>
      </c>
      <c r="K351" s="205">
        <v>45216</v>
      </c>
      <c r="L351" s="206">
        <v>0.14233742610277389</v>
      </c>
      <c r="M351" s="207">
        <v>1197035</v>
      </c>
      <c r="N351" s="208">
        <v>5.4362838187782092E-2</v>
      </c>
      <c r="O351" s="205">
        <v>1036968</v>
      </c>
      <c r="P351" s="206">
        <v>0.19076890217365094</v>
      </c>
      <c r="Q351" s="207">
        <v>2234003</v>
      </c>
      <c r="R351" s="208">
        <v>0.11357447455455838</v>
      </c>
    </row>
    <row r="352" spans="2:18" ht="15" hidden="1" customHeight="1" outlineLevel="1" x14ac:dyDescent="0.25">
      <c r="B352" s="43" t="s">
        <v>52</v>
      </c>
      <c r="C352" s="205">
        <v>9553</v>
      </c>
      <c r="D352" s="206">
        <v>-0.19274970424201454</v>
      </c>
      <c r="E352" s="207">
        <v>129548</v>
      </c>
      <c r="F352" s="208">
        <v>0.22044692316388437</v>
      </c>
      <c r="G352" s="205">
        <v>406745</v>
      </c>
      <c r="H352" s="206">
        <v>0.13997399117717957</v>
      </c>
      <c r="I352" s="207">
        <v>615436</v>
      </c>
      <c r="J352" s="208">
        <v>1.8569518185549638E-2</v>
      </c>
      <c r="K352" s="205">
        <v>43718</v>
      </c>
      <c r="L352" s="206">
        <v>8.379195795527794E-2</v>
      </c>
      <c r="M352" s="207">
        <v>1205000</v>
      </c>
      <c r="N352" s="208">
        <v>7.6529162772996262E-2</v>
      </c>
      <c r="O352" s="205">
        <v>1051615</v>
      </c>
      <c r="P352" s="206">
        <v>0.31515495621006662</v>
      </c>
      <c r="Q352" s="207">
        <v>2256615</v>
      </c>
      <c r="R352" s="208">
        <v>0.17596280467818093</v>
      </c>
    </row>
    <row r="353" spans="2:18" ht="15" hidden="1" customHeight="1" outlineLevel="1" x14ac:dyDescent="0.25">
      <c r="B353" s="43" t="s">
        <v>53</v>
      </c>
      <c r="C353" s="205">
        <v>11794</v>
      </c>
      <c r="D353" s="206">
        <v>-0.21378574761682556</v>
      </c>
      <c r="E353" s="207">
        <v>189423</v>
      </c>
      <c r="F353" s="208">
        <v>-4.6477327641752608E-2</v>
      </c>
      <c r="G353" s="205">
        <v>450516</v>
      </c>
      <c r="H353" s="206">
        <v>8.8058349736146235E-2</v>
      </c>
      <c r="I353" s="207">
        <v>675051</v>
      </c>
      <c r="J353" s="208">
        <v>4.2623877526434262E-2</v>
      </c>
      <c r="K353" s="205">
        <v>46241</v>
      </c>
      <c r="L353" s="206">
        <v>0.23135302106356348</v>
      </c>
      <c r="M353" s="207">
        <v>1373025</v>
      </c>
      <c r="N353" s="208">
        <v>4.5939763193798555E-2</v>
      </c>
      <c r="O353" s="205">
        <v>1320354</v>
      </c>
      <c r="P353" s="206">
        <v>0.28884810799994143</v>
      </c>
      <c r="Q353" s="207">
        <v>2693379</v>
      </c>
      <c r="R353" s="208">
        <v>0.15241335225084751</v>
      </c>
    </row>
    <row r="354" spans="2:18" ht="15" hidden="1" customHeight="1" outlineLevel="1" x14ac:dyDescent="0.25">
      <c r="B354" s="43" t="s">
        <v>54</v>
      </c>
      <c r="C354" s="205">
        <v>8486</v>
      </c>
      <c r="D354" s="206">
        <v>-0.17015450811656563</v>
      </c>
      <c r="E354" s="207">
        <v>148377</v>
      </c>
      <c r="F354" s="208">
        <v>-6.8399143598018464E-2</v>
      </c>
      <c r="G354" s="205">
        <v>356711</v>
      </c>
      <c r="H354" s="206">
        <v>3.0289639077591302E-2</v>
      </c>
      <c r="I354" s="207">
        <v>594164</v>
      </c>
      <c r="J354" s="208">
        <v>6.1009037516138509E-2</v>
      </c>
      <c r="K354" s="205">
        <v>35905</v>
      </c>
      <c r="L354" s="206">
        <v>8.6384266263237475E-2</v>
      </c>
      <c r="M354" s="207">
        <v>1143643</v>
      </c>
      <c r="N354" s="208">
        <v>3.1451969299313598E-2</v>
      </c>
      <c r="O354" s="205">
        <v>1152385</v>
      </c>
      <c r="P354" s="206">
        <v>0.16175337925027411</v>
      </c>
      <c r="Q354" s="207">
        <v>2296028</v>
      </c>
      <c r="R354" s="208">
        <v>9.2979217463081465E-2</v>
      </c>
    </row>
    <row r="355" spans="2:18" ht="15" hidden="1" customHeight="1" outlineLevel="1" x14ac:dyDescent="0.25">
      <c r="B355" s="43" t="s">
        <v>55</v>
      </c>
      <c r="C355" s="205">
        <v>6283</v>
      </c>
      <c r="D355" s="206">
        <v>-0.40264308803955129</v>
      </c>
      <c r="E355" s="207">
        <v>100134</v>
      </c>
      <c r="F355" s="208">
        <v>-0.1421375026772328</v>
      </c>
      <c r="G355" s="205">
        <v>300290</v>
      </c>
      <c r="H355" s="206">
        <v>0.1125106975744754</v>
      </c>
      <c r="I355" s="207">
        <v>562441</v>
      </c>
      <c r="J355" s="208">
        <v>4.3536261354865546E-2</v>
      </c>
      <c r="K355" s="205">
        <v>35828</v>
      </c>
      <c r="L355" s="206">
        <v>-4.6366782006920459E-2</v>
      </c>
      <c r="M355" s="207">
        <v>1004976</v>
      </c>
      <c r="N355" s="208">
        <v>3.2110176541269908E-2</v>
      </c>
      <c r="O355" s="205">
        <v>799925</v>
      </c>
      <c r="P355" s="206">
        <v>0.1673067999077742</v>
      </c>
      <c r="Q355" s="207">
        <v>1804901</v>
      </c>
      <c r="R355" s="208">
        <v>8.7955640319617334E-2</v>
      </c>
    </row>
    <row r="356" spans="2:18" ht="15" hidden="1" customHeight="1" outlineLevel="1" x14ac:dyDescent="0.25">
      <c r="B356" s="43" t="s">
        <v>56</v>
      </c>
      <c r="C356" s="205">
        <v>7877</v>
      </c>
      <c r="D356" s="206">
        <v>-0.25737720373338357</v>
      </c>
      <c r="E356" s="207">
        <v>102177</v>
      </c>
      <c r="F356" s="208">
        <v>-0.25791457560153674</v>
      </c>
      <c r="G356" s="205">
        <v>278225</v>
      </c>
      <c r="H356" s="206">
        <v>5.6684390429168285E-2</v>
      </c>
      <c r="I356" s="207">
        <v>582544</v>
      </c>
      <c r="J356" s="208">
        <v>1.125752744076558E-2</v>
      </c>
      <c r="K356" s="205">
        <v>38714</v>
      </c>
      <c r="L356" s="206">
        <v>6.60021477544952E-2</v>
      </c>
      <c r="M356" s="207">
        <v>1009537</v>
      </c>
      <c r="N356" s="208">
        <v>-1.4097065154125343E-2</v>
      </c>
      <c r="O356" s="205">
        <v>774770</v>
      </c>
      <c r="P356" s="206">
        <v>0.3330293697630804</v>
      </c>
      <c r="Q356" s="207">
        <v>1784307</v>
      </c>
      <c r="R356" s="208">
        <v>0.111591707357795</v>
      </c>
    </row>
    <row r="357" spans="2:18" collapsed="1" x14ac:dyDescent="0.25">
      <c r="B357" s="30" t="s">
        <v>180</v>
      </c>
      <c r="C357" s="31">
        <v>101588</v>
      </c>
      <c r="D357" s="32">
        <v>-0.15057359777918999</v>
      </c>
      <c r="E357" s="31">
        <v>975652</v>
      </c>
      <c r="F357" s="32">
        <v>-0.10080642931531847</v>
      </c>
      <c r="G357" s="31">
        <v>2657073</v>
      </c>
      <c r="H357" s="32">
        <v>0.22184387131307126</v>
      </c>
      <c r="I357" s="31">
        <v>4287751</v>
      </c>
      <c r="J357" s="32">
        <v>7.0512630061231096E-2</v>
      </c>
      <c r="K357" s="31">
        <v>269002</v>
      </c>
      <c r="L357" s="32">
        <v>3.521235164632186E-2</v>
      </c>
      <c r="M357" s="31">
        <v>8291066</v>
      </c>
      <c r="N357" s="32">
        <v>8.4587043271290518E-2</v>
      </c>
      <c r="O357" s="31">
        <v>7448580</v>
      </c>
      <c r="P357" s="32">
        <v>0.34563046495608352</v>
      </c>
      <c r="Q357" s="31">
        <v>15739646</v>
      </c>
      <c r="R357" s="32">
        <v>0.19422241322117406</v>
      </c>
    </row>
    <row r="358" spans="2:18" ht="15" hidden="1" customHeight="1" outlineLevel="1" x14ac:dyDescent="0.25">
      <c r="B358" s="43" t="s">
        <v>58</v>
      </c>
      <c r="C358" s="205">
        <v>11045</v>
      </c>
      <c r="D358" s="206">
        <v>-0.20733457729295246</v>
      </c>
      <c r="E358" s="207">
        <v>119058</v>
      </c>
      <c r="F358" s="208">
        <v>-0.35233318464199836</v>
      </c>
      <c r="G358" s="205">
        <v>297571</v>
      </c>
      <c r="H358" s="206">
        <v>5.2629530975298211E-2</v>
      </c>
      <c r="I358" s="207">
        <v>535315</v>
      </c>
      <c r="J358" s="208">
        <v>5.7220218745432927E-2</v>
      </c>
      <c r="K358" s="205">
        <v>35045</v>
      </c>
      <c r="L358" s="206">
        <v>0.14935554753861791</v>
      </c>
      <c r="M358" s="207">
        <v>998034</v>
      </c>
      <c r="N358" s="208">
        <v>-1.8924864787286944E-2</v>
      </c>
      <c r="O358" s="205">
        <v>892793</v>
      </c>
      <c r="P358" s="206">
        <v>0.20432389120531802</v>
      </c>
      <c r="Q358" s="207">
        <v>1890827</v>
      </c>
      <c r="R358" s="208">
        <v>7.5183284061437261E-2</v>
      </c>
    </row>
    <row r="359" spans="2:18" ht="15" hidden="1" customHeight="1" outlineLevel="1" x14ac:dyDescent="0.25">
      <c r="B359" s="43" t="s">
        <v>59</v>
      </c>
      <c r="C359" s="205">
        <v>14057</v>
      </c>
      <c r="D359" s="206">
        <v>-0.30623827855098218</v>
      </c>
      <c r="E359" s="207">
        <v>153986</v>
      </c>
      <c r="F359" s="208">
        <v>-6.9880100268792877E-2</v>
      </c>
      <c r="G359" s="205">
        <v>392315</v>
      </c>
      <c r="H359" s="206">
        <v>0.13625897488624816</v>
      </c>
      <c r="I359" s="207">
        <v>641291</v>
      </c>
      <c r="J359" s="208">
        <v>8.7228739997287308E-2</v>
      </c>
      <c r="K359" s="205">
        <v>40286</v>
      </c>
      <c r="L359" s="206">
        <v>0.11977096478305582</v>
      </c>
      <c r="M359" s="207">
        <v>1241935</v>
      </c>
      <c r="N359" s="208">
        <v>7.3499679748431745E-2</v>
      </c>
      <c r="O359" s="205">
        <v>1231458</v>
      </c>
      <c r="P359" s="206">
        <v>0.40818363844066496</v>
      </c>
      <c r="Q359" s="207">
        <v>2473393</v>
      </c>
      <c r="R359" s="208">
        <v>0.21757808884889474</v>
      </c>
    </row>
    <row r="360" spans="2:18" ht="15" hidden="1" customHeight="1" outlineLevel="1" x14ac:dyDescent="0.25">
      <c r="B360" s="43" t="s">
        <v>60</v>
      </c>
      <c r="C360" s="205">
        <v>15127</v>
      </c>
      <c r="D360" s="206">
        <v>-9.673374335701912E-2</v>
      </c>
      <c r="E360" s="207">
        <v>152658</v>
      </c>
      <c r="F360" s="208">
        <v>-4.0857999132953404E-2</v>
      </c>
      <c r="G360" s="205">
        <v>400833</v>
      </c>
      <c r="H360" s="206">
        <v>0.21274915586537424</v>
      </c>
      <c r="I360" s="207">
        <v>672662</v>
      </c>
      <c r="J360" s="208">
        <v>0.12889079835733508</v>
      </c>
      <c r="K360" s="205">
        <v>39998</v>
      </c>
      <c r="L360" s="206">
        <v>5.6889945831681832E-2</v>
      </c>
      <c r="M360" s="207">
        <v>1281278</v>
      </c>
      <c r="N360" s="208">
        <v>0.12379991755326136</v>
      </c>
      <c r="O360" s="205">
        <v>1247072</v>
      </c>
      <c r="P360" s="206">
        <v>0.43088983128637248</v>
      </c>
      <c r="Q360" s="207">
        <v>2528350</v>
      </c>
      <c r="R360" s="208">
        <v>0.25684382993996024</v>
      </c>
    </row>
    <row r="361" spans="2:18" ht="15" hidden="1" customHeight="1" outlineLevel="1" x14ac:dyDescent="0.25">
      <c r="B361" s="43" t="s">
        <v>61</v>
      </c>
      <c r="C361" s="205">
        <v>15234</v>
      </c>
      <c r="D361" s="206">
        <v>-0.10792293728406632</v>
      </c>
      <c r="E361" s="207">
        <v>162654</v>
      </c>
      <c r="F361" s="208">
        <v>4.4870847760311916E-2</v>
      </c>
      <c r="G361" s="205">
        <v>422945</v>
      </c>
      <c r="H361" s="206">
        <v>0.15562532104877747</v>
      </c>
      <c r="I361" s="207">
        <v>681083</v>
      </c>
      <c r="J361" s="208">
        <v>0.16500119735896823</v>
      </c>
      <c r="K361" s="205">
        <v>38221</v>
      </c>
      <c r="L361" s="206">
        <v>8.8793299908842327E-2</v>
      </c>
      <c r="M361" s="207">
        <v>1320137</v>
      </c>
      <c r="N361" s="208">
        <v>0.13956397210775018</v>
      </c>
      <c r="O361" s="205">
        <v>1264402</v>
      </c>
      <c r="P361" s="206">
        <v>0.31634360219917723</v>
      </c>
      <c r="Q361" s="207">
        <v>2584539</v>
      </c>
      <c r="R361" s="208">
        <v>0.21969807442098843</v>
      </c>
    </row>
    <row r="362" spans="2:18" collapsed="1" x14ac:dyDescent="0.25">
      <c r="B362" s="145">
        <v>1988</v>
      </c>
      <c r="C362" s="212">
        <v>134099</v>
      </c>
      <c r="D362" s="213">
        <v>-0.22185213339445597</v>
      </c>
      <c r="E362" s="212">
        <v>1654594</v>
      </c>
      <c r="F362" s="213">
        <v>-6.5199017398909431E-2</v>
      </c>
      <c r="G362" s="212">
        <v>4462771</v>
      </c>
      <c r="H362" s="213">
        <v>8.367634514009481E-2</v>
      </c>
      <c r="I362" s="212">
        <v>7241685</v>
      </c>
      <c r="J362" s="213">
        <v>4.0357334184580429E-2</v>
      </c>
      <c r="K362" s="212">
        <v>474778</v>
      </c>
      <c r="L362" s="213">
        <v>7.9784487954204897E-2</v>
      </c>
      <c r="M362" s="212">
        <v>13967927</v>
      </c>
      <c r="N362" s="213">
        <v>3.7661407411413439E-2</v>
      </c>
      <c r="O362" s="212">
        <v>12970312</v>
      </c>
      <c r="P362" s="213">
        <v>0.25398999964614544</v>
      </c>
      <c r="Q362" s="212">
        <v>26938239</v>
      </c>
      <c r="R362" s="213">
        <v>0.13165898188899594</v>
      </c>
    </row>
    <row r="363" spans="2:18" ht="15" hidden="1" customHeight="1" outlineLevel="1" x14ac:dyDescent="0.25">
      <c r="B363" s="43" t="s">
        <v>49</v>
      </c>
      <c r="C363" s="205">
        <v>18179</v>
      </c>
      <c r="D363" s="206">
        <v>-0.12098061022194284</v>
      </c>
      <c r="E363" s="207">
        <v>143139</v>
      </c>
      <c r="F363" s="208">
        <v>-6.5153642686869295E-2</v>
      </c>
      <c r="G363" s="205">
        <v>415167</v>
      </c>
      <c r="H363" s="206">
        <v>0.42488391009338677</v>
      </c>
      <c r="I363" s="207">
        <v>570199</v>
      </c>
      <c r="J363" s="208">
        <v>9.1912708109122443E-2</v>
      </c>
      <c r="K363" s="205">
        <v>38339</v>
      </c>
      <c r="L363" s="206">
        <v>1.603328563099593E-2</v>
      </c>
      <c r="M363" s="207">
        <v>1185023</v>
      </c>
      <c r="N363" s="208">
        <v>0.15600609110712016</v>
      </c>
      <c r="O363" s="205">
        <v>1054792</v>
      </c>
      <c r="P363" s="206">
        <v>0.39628026422037776</v>
      </c>
      <c r="Q363" s="207">
        <v>2239815</v>
      </c>
      <c r="R363" s="208">
        <v>0.25794776951370135</v>
      </c>
    </row>
    <row r="364" spans="2:18" ht="15" hidden="1" customHeight="1" outlineLevel="1" x14ac:dyDescent="0.25">
      <c r="B364" s="43" t="s">
        <v>50</v>
      </c>
      <c r="C364" s="205">
        <v>15139</v>
      </c>
      <c r="D364" s="206">
        <v>-6.8541192395250139E-2</v>
      </c>
      <c r="E364" s="207">
        <v>129366</v>
      </c>
      <c r="F364" s="208">
        <v>-9.1677608251476195E-2</v>
      </c>
      <c r="G364" s="205">
        <v>381044</v>
      </c>
      <c r="H364" s="206">
        <v>0.37499458726057644</v>
      </c>
      <c r="I364" s="207">
        <v>566263</v>
      </c>
      <c r="J364" s="208">
        <v>-1.1317427476451147E-2</v>
      </c>
      <c r="K364" s="205">
        <v>37531</v>
      </c>
      <c r="L364" s="206">
        <v>-5.6432810512929699E-3</v>
      </c>
      <c r="M364" s="207">
        <v>1129343</v>
      </c>
      <c r="N364" s="208">
        <v>7.9379597797549328E-2</v>
      </c>
      <c r="O364" s="205">
        <v>887224</v>
      </c>
      <c r="P364" s="206">
        <v>0.29884100022105464</v>
      </c>
      <c r="Q364" s="207">
        <v>2016567</v>
      </c>
      <c r="R364" s="208">
        <v>0.16606490888631642</v>
      </c>
    </row>
    <row r="365" spans="2:18" ht="15" hidden="1" customHeight="1" outlineLevel="1" x14ac:dyDescent="0.25">
      <c r="B365" s="43" t="s">
        <v>51</v>
      </c>
      <c r="C365" s="205">
        <v>12807</v>
      </c>
      <c r="D365" s="206">
        <v>-0.12532440923371124</v>
      </c>
      <c r="E365" s="207">
        <v>114791</v>
      </c>
      <c r="F365" s="208">
        <v>-8.3731770978839548E-2</v>
      </c>
      <c r="G365" s="205">
        <v>347198</v>
      </c>
      <c r="H365" s="206">
        <v>0.23258414600810129</v>
      </c>
      <c r="I365" s="207">
        <v>620938</v>
      </c>
      <c r="J365" s="208">
        <v>-2.0162060232123302E-2</v>
      </c>
      <c r="K365" s="205">
        <v>39582</v>
      </c>
      <c r="L365" s="206">
        <v>-0.11955868941432923</v>
      </c>
      <c r="M365" s="207">
        <v>1135316</v>
      </c>
      <c r="N365" s="208">
        <v>3.1844679253788533E-2</v>
      </c>
      <c r="O365" s="205">
        <v>870839</v>
      </c>
      <c r="P365" s="206">
        <v>0.34189314336872823</v>
      </c>
      <c r="Q365" s="207">
        <v>2006155</v>
      </c>
      <c r="R365" s="208">
        <v>0.14687170035461095</v>
      </c>
    </row>
    <row r="366" spans="2:18" ht="15" hidden="1" customHeight="1" outlineLevel="1" x14ac:dyDescent="0.25">
      <c r="B366" s="43" t="s">
        <v>52</v>
      </c>
      <c r="C366" s="205">
        <v>11834</v>
      </c>
      <c r="D366" s="206">
        <v>-0.25134434111469606</v>
      </c>
      <c r="E366" s="207">
        <v>106148</v>
      </c>
      <c r="F366" s="208">
        <v>6.3298239990383642E-2</v>
      </c>
      <c r="G366" s="205">
        <v>356802</v>
      </c>
      <c r="H366" s="206">
        <v>0.17749052039641078</v>
      </c>
      <c r="I366" s="207">
        <v>604216</v>
      </c>
      <c r="J366" s="208">
        <v>-1.031751881608145E-2</v>
      </c>
      <c r="K366" s="205">
        <v>40338</v>
      </c>
      <c r="L366" s="206">
        <v>2.2198570776949866E-2</v>
      </c>
      <c r="M366" s="207">
        <v>1119338</v>
      </c>
      <c r="N366" s="208">
        <v>4.7449449389499909E-2</v>
      </c>
      <c r="O366" s="205">
        <v>799613</v>
      </c>
      <c r="P366" s="206">
        <v>0.23374601538608708</v>
      </c>
      <c r="Q366" s="207">
        <v>1918951</v>
      </c>
      <c r="R366" s="208">
        <v>0.11778127275374972</v>
      </c>
    </row>
    <row r="367" spans="2:18" ht="15" hidden="1" customHeight="1" outlineLevel="1" x14ac:dyDescent="0.25">
      <c r="B367" s="43" t="s">
        <v>53</v>
      </c>
      <c r="C367" s="205">
        <v>15001</v>
      </c>
      <c r="D367" s="206">
        <v>-8.4914292685902559E-2</v>
      </c>
      <c r="E367" s="207">
        <v>198656</v>
      </c>
      <c r="F367" s="208">
        <v>0.3922892005354528</v>
      </c>
      <c r="G367" s="205">
        <v>414055</v>
      </c>
      <c r="H367" s="206">
        <v>0.24334866793187104</v>
      </c>
      <c r="I367" s="207">
        <v>647454</v>
      </c>
      <c r="J367" s="208">
        <v>1.2201062373871085E-3</v>
      </c>
      <c r="K367" s="205">
        <v>37553</v>
      </c>
      <c r="L367" s="206">
        <v>-9.3360695316272335E-2</v>
      </c>
      <c r="M367" s="207">
        <v>1312719</v>
      </c>
      <c r="N367" s="208">
        <v>0.1123068827811422</v>
      </c>
      <c r="O367" s="205">
        <v>1024445</v>
      </c>
      <c r="P367" s="206">
        <v>0.33492960132392513</v>
      </c>
      <c r="Q367" s="207">
        <v>2337164</v>
      </c>
      <c r="R367" s="208">
        <v>0.20002752116459721</v>
      </c>
    </row>
    <row r="368" spans="2:18" ht="15" hidden="1" customHeight="1" outlineLevel="1" x14ac:dyDescent="0.25">
      <c r="B368" s="43" t="s">
        <v>54</v>
      </c>
      <c r="C368" s="205">
        <v>10226</v>
      </c>
      <c r="D368" s="206">
        <v>-0.35056522291375591</v>
      </c>
      <c r="E368" s="207">
        <v>159271</v>
      </c>
      <c r="F368" s="208">
        <v>0.46992699786807934</v>
      </c>
      <c r="G368" s="205">
        <v>346224</v>
      </c>
      <c r="H368" s="206">
        <v>0.27481801411702333</v>
      </c>
      <c r="I368" s="207">
        <v>559999</v>
      </c>
      <c r="J368" s="208">
        <v>-1.5251322379157051E-2</v>
      </c>
      <c r="K368" s="205">
        <v>33050</v>
      </c>
      <c r="L368" s="206">
        <v>-6.3341363185489552E-2</v>
      </c>
      <c r="M368" s="207">
        <v>1108770</v>
      </c>
      <c r="N368" s="208">
        <v>0.1091659722520939</v>
      </c>
      <c r="O368" s="205">
        <v>991936</v>
      </c>
      <c r="P368" s="206">
        <v>0.44732111590988688</v>
      </c>
      <c r="Q368" s="207">
        <v>2100706</v>
      </c>
      <c r="R368" s="208">
        <v>0.24670757262746723</v>
      </c>
    </row>
    <row r="369" spans="2:18" ht="15" hidden="1" customHeight="1" outlineLevel="1" x14ac:dyDescent="0.25">
      <c r="B369" s="43" t="s">
        <v>55</v>
      </c>
      <c r="C369" s="205">
        <v>10518</v>
      </c>
      <c r="D369" s="206">
        <v>-5.8876163206871834E-2</v>
      </c>
      <c r="E369" s="207">
        <v>116725</v>
      </c>
      <c r="F369" s="208">
        <v>0.60156142806179846</v>
      </c>
      <c r="G369" s="205">
        <v>269921</v>
      </c>
      <c r="H369" s="206">
        <v>0.21441072593525745</v>
      </c>
      <c r="I369" s="207">
        <v>538976</v>
      </c>
      <c r="J369" s="208">
        <v>-2.5566019485931513E-2</v>
      </c>
      <c r="K369" s="205">
        <v>37570</v>
      </c>
      <c r="L369" s="206">
        <v>-8.7663914521612485E-2</v>
      </c>
      <c r="M369" s="207">
        <v>973710</v>
      </c>
      <c r="N369" s="208">
        <v>8.1155204192667307E-2</v>
      </c>
      <c r="O369" s="205">
        <v>685274</v>
      </c>
      <c r="P369" s="206">
        <v>0.41074288631694222</v>
      </c>
      <c r="Q369" s="207">
        <v>1658984</v>
      </c>
      <c r="R369" s="208">
        <v>0.19663525138238303</v>
      </c>
    </row>
    <row r="370" spans="2:18" ht="15" hidden="1" customHeight="1" outlineLevel="1" x14ac:dyDescent="0.25">
      <c r="B370" s="43" t="s">
        <v>56</v>
      </c>
      <c r="C370" s="205">
        <v>10607</v>
      </c>
      <c r="D370" s="206">
        <v>-9.9804803530510022E-2</v>
      </c>
      <c r="E370" s="207">
        <v>137689</v>
      </c>
      <c r="F370" s="208">
        <v>0.47502330015961958</v>
      </c>
      <c r="G370" s="205">
        <v>263300</v>
      </c>
      <c r="H370" s="206">
        <v>7.7698236307747637E-2</v>
      </c>
      <c r="I370" s="207">
        <v>576059</v>
      </c>
      <c r="J370" s="208">
        <v>8.4448606965610296E-3</v>
      </c>
      <c r="K370" s="205">
        <v>36317</v>
      </c>
      <c r="L370" s="206">
        <v>-0.28630664622882518</v>
      </c>
      <c r="M370" s="207">
        <v>1023972</v>
      </c>
      <c r="N370" s="208">
        <v>5.3937552492465679E-2</v>
      </c>
      <c r="O370" s="205">
        <v>581210</v>
      </c>
      <c r="P370" s="206">
        <v>0.24522230220759633</v>
      </c>
      <c r="Q370" s="207">
        <v>1605182</v>
      </c>
      <c r="R370" s="208">
        <v>0.11601173591412195</v>
      </c>
    </row>
    <row r="371" spans="2:18" collapsed="1" x14ac:dyDescent="0.25">
      <c r="B371" s="30" t="s">
        <v>181</v>
      </c>
      <c r="C371" s="31">
        <v>119596</v>
      </c>
      <c r="D371" s="32">
        <v>-0.25850331700663398</v>
      </c>
      <c r="E371" s="31">
        <v>1085030</v>
      </c>
      <c r="F371" s="32">
        <v>1.9878144380673701E-2</v>
      </c>
      <c r="G371" s="31">
        <v>2174642</v>
      </c>
      <c r="H371" s="32">
        <v>8.1934050363241528E-2</v>
      </c>
      <c r="I371" s="31">
        <v>4005325</v>
      </c>
      <c r="J371" s="32">
        <v>6.6202473655223137E-2</v>
      </c>
      <c r="K371" s="31">
        <v>259852</v>
      </c>
      <c r="L371" s="32">
        <v>-0.16040814480222809</v>
      </c>
      <c r="M371" s="31">
        <v>7644445</v>
      </c>
      <c r="N371" s="32">
        <v>4.7004247899847362E-2</v>
      </c>
      <c r="O371" s="31">
        <v>5535383</v>
      </c>
      <c r="P371" s="32">
        <v>0.21149750866811901</v>
      </c>
      <c r="Q371" s="31">
        <v>13179828</v>
      </c>
      <c r="R371" s="32">
        <v>0.11031998609638838</v>
      </c>
    </row>
    <row r="372" spans="2:18" ht="15" hidden="1" customHeight="1" outlineLevel="1" x14ac:dyDescent="0.25">
      <c r="B372" s="43" t="s">
        <v>58</v>
      </c>
      <c r="C372" s="205">
        <v>13934</v>
      </c>
      <c r="D372" s="206">
        <v>-0.22260656103548315</v>
      </c>
      <c r="E372" s="207">
        <v>183826</v>
      </c>
      <c r="F372" s="208">
        <v>0.71970363163507778</v>
      </c>
      <c r="G372" s="205">
        <v>282693</v>
      </c>
      <c r="H372" s="206">
        <v>0.11390305217781904</v>
      </c>
      <c r="I372" s="207">
        <v>506342</v>
      </c>
      <c r="J372" s="208">
        <v>-4.5551145266278237E-3</v>
      </c>
      <c r="K372" s="205">
        <v>30491</v>
      </c>
      <c r="L372" s="206">
        <v>-0.17723090207506953</v>
      </c>
      <c r="M372" s="207">
        <v>1017286</v>
      </c>
      <c r="N372" s="208">
        <v>0.10057534062804963</v>
      </c>
      <c r="O372" s="205">
        <v>741323</v>
      </c>
      <c r="P372" s="206">
        <v>0.32036519530575136</v>
      </c>
      <c r="Q372" s="207">
        <v>1758609</v>
      </c>
      <c r="R372" s="208">
        <v>0.18363076508892662</v>
      </c>
    </row>
    <row r="373" spans="2:18" ht="15" hidden="1" customHeight="1" outlineLevel="1" x14ac:dyDescent="0.25">
      <c r="B373" s="43" t="s">
        <v>59</v>
      </c>
      <c r="C373" s="205">
        <v>20262</v>
      </c>
      <c r="D373" s="206">
        <v>-0.20140312155131646</v>
      </c>
      <c r="E373" s="207">
        <v>165555</v>
      </c>
      <c r="F373" s="208">
        <v>0.15341205977636108</v>
      </c>
      <c r="G373" s="205">
        <v>345269</v>
      </c>
      <c r="H373" s="206">
        <v>0.11681518979152861</v>
      </c>
      <c r="I373" s="207">
        <v>589840</v>
      </c>
      <c r="J373" s="208">
        <v>2.6958889608535541E-2</v>
      </c>
      <c r="K373" s="205">
        <v>35977</v>
      </c>
      <c r="L373" s="206">
        <v>-9.5032071437554988E-2</v>
      </c>
      <c r="M373" s="207">
        <v>1156903</v>
      </c>
      <c r="N373" s="208">
        <v>5.9267167380991914E-2</v>
      </c>
      <c r="O373" s="205">
        <v>874501</v>
      </c>
      <c r="P373" s="206">
        <v>0.1217836146661655</v>
      </c>
      <c r="Q373" s="207">
        <v>2031404</v>
      </c>
      <c r="R373" s="208">
        <v>8.5304765201930088E-2</v>
      </c>
    </row>
    <row r="374" spans="2:18" ht="15" hidden="1" customHeight="1" outlineLevel="1" x14ac:dyDescent="0.25">
      <c r="B374" s="43" t="s">
        <v>60</v>
      </c>
      <c r="C374" s="205">
        <v>16747</v>
      </c>
      <c r="D374" s="206">
        <v>-0.31409731323722145</v>
      </c>
      <c r="E374" s="207">
        <v>159161</v>
      </c>
      <c r="F374" s="208">
        <v>6.966631943277668E-2</v>
      </c>
      <c r="G374" s="205">
        <v>330516</v>
      </c>
      <c r="H374" s="206">
        <v>0.11595964507110734</v>
      </c>
      <c r="I374" s="207">
        <v>595861</v>
      </c>
      <c r="J374" s="208">
        <v>5.7135912684332268E-2</v>
      </c>
      <c r="K374" s="205">
        <v>37845</v>
      </c>
      <c r="L374" s="206">
        <v>-0.19279498336319423</v>
      </c>
      <c r="M374" s="207">
        <v>1140130</v>
      </c>
      <c r="N374" s="208">
        <v>5.5751197076087777E-2</v>
      </c>
      <c r="O374" s="205">
        <v>871536</v>
      </c>
      <c r="P374" s="206">
        <v>0.29964002278563306</v>
      </c>
      <c r="Q374" s="207">
        <v>2011666</v>
      </c>
      <c r="R374" s="208">
        <v>0.14918130088128057</v>
      </c>
    </row>
    <row r="375" spans="2:18" ht="15" hidden="1" customHeight="1" outlineLevel="1" x14ac:dyDescent="0.25">
      <c r="B375" s="43" t="s">
        <v>61</v>
      </c>
      <c r="C375" s="205">
        <v>17077</v>
      </c>
      <c r="D375" s="206">
        <v>-0.33115306282312396</v>
      </c>
      <c r="E375" s="207">
        <v>155669</v>
      </c>
      <c r="F375" s="208">
        <v>0.11458049919092694</v>
      </c>
      <c r="G375" s="205">
        <v>365988</v>
      </c>
      <c r="H375" s="206">
        <v>0.13885457346008434</v>
      </c>
      <c r="I375" s="207">
        <v>584620</v>
      </c>
      <c r="J375" s="208">
        <v>-1.9255223134451049E-2</v>
      </c>
      <c r="K375" s="205">
        <v>35104</v>
      </c>
      <c r="L375" s="206">
        <v>-0.32115023882732885</v>
      </c>
      <c r="M375" s="207">
        <v>1158458</v>
      </c>
      <c r="N375" s="208">
        <v>2.1232893618671866E-2</v>
      </c>
      <c r="O375" s="205">
        <v>960541</v>
      </c>
      <c r="P375" s="206">
        <v>0.34451027901071773</v>
      </c>
      <c r="Q375" s="207">
        <v>2118999</v>
      </c>
      <c r="R375" s="208">
        <v>0.1461551318187202</v>
      </c>
    </row>
    <row r="376" spans="2:18" collapsed="1" x14ac:dyDescent="0.25">
      <c r="B376" s="145">
        <v>1987</v>
      </c>
      <c r="C376" s="212">
        <v>172331</v>
      </c>
      <c r="D376" s="213">
        <v>-0.20115424730559739</v>
      </c>
      <c r="E376" s="212">
        <v>1769996</v>
      </c>
      <c r="F376" s="213">
        <v>0.19853223483430082</v>
      </c>
      <c r="G376" s="212">
        <v>4118177</v>
      </c>
      <c r="H376" s="213">
        <v>0.20950036682880757</v>
      </c>
      <c r="I376" s="212">
        <v>6960767</v>
      </c>
      <c r="J376" s="213">
        <v>5.6535775145611922E-3</v>
      </c>
      <c r="K376" s="212">
        <v>439697</v>
      </c>
      <c r="L376" s="213">
        <v>-0.12771858267685299</v>
      </c>
      <c r="M376" s="212">
        <v>13460968</v>
      </c>
      <c r="N376" s="213">
        <v>7.489121302093138E-2</v>
      </c>
      <c r="O376" s="212">
        <v>10343234</v>
      </c>
      <c r="P376" s="213">
        <v>0.31477687814481725</v>
      </c>
      <c r="Q376" s="212">
        <v>23804202</v>
      </c>
      <c r="R376" s="213">
        <v>0.16744435142503611</v>
      </c>
    </row>
    <row r="377" spans="2:18" ht="15" hidden="1" customHeight="1" outlineLevel="1" x14ac:dyDescent="0.25">
      <c r="B377" s="43" t="s">
        <v>49</v>
      </c>
      <c r="C377" s="205">
        <v>20681</v>
      </c>
      <c r="D377" s="206">
        <v>-0.12988051161225178</v>
      </c>
      <c r="E377" s="207">
        <v>153115</v>
      </c>
      <c r="F377" s="208">
        <v>-0.18187258553162389</v>
      </c>
      <c r="G377" s="205">
        <v>291369</v>
      </c>
      <c r="H377" s="206">
        <v>-1.8430804473790641E-2</v>
      </c>
      <c r="I377" s="207">
        <v>522202</v>
      </c>
      <c r="J377" s="208">
        <v>9.8995502595951246E-2</v>
      </c>
      <c r="K377" s="205">
        <v>37734</v>
      </c>
      <c r="L377" s="206">
        <v>-4.5482141050288361E-2</v>
      </c>
      <c r="M377" s="207">
        <v>1025101</v>
      </c>
      <c r="N377" s="208">
        <v>2.5869083852996244E-3</v>
      </c>
      <c r="O377" s="205">
        <v>755430</v>
      </c>
      <c r="P377" s="206">
        <v>6.1471275091965261E-2</v>
      </c>
      <c r="Q377" s="207">
        <v>1780531</v>
      </c>
      <c r="R377" s="208">
        <v>2.6752772847374207E-2</v>
      </c>
    </row>
    <row r="378" spans="2:18" ht="15" hidden="1" customHeight="1" outlineLevel="1" x14ac:dyDescent="0.25">
      <c r="B378" s="43" t="s">
        <v>50</v>
      </c>
      <c r="C378" s="205">
        <v>16253</v>
      </c>
      <c r="D378" s="206">
        <v>-0.30782334653549681</v>
      </c>
      <c r="E378" s="207">
        <v>142423</v>
      </c>
      <c r="F378" s="208">
        <v>-0.22299328412358088</v>
      </c>
      <c r="G378" s="205">
        <v>277124</v>
      </c>
      <c r="H378" s="206">
        <v>2.4279721313596125E-2</v>
      </c>
      <c r="I378" s="207">
        <v>572745</v>
      </c>
      <c r="J378" s="208">
        <v>0.15520760638490994</v>
      </c>
      <c r="K378" s="205">
        <v>37744</v>
      </c>
      <c r="L378" s="206">
        <v>-0.18950374712791773</v>
      </c>
      <c r="M378" s="207">
        <v>1046289</v>
      </c>
      <c r="N378" s="208">
        <v>2.6079341293875791E-2</v>
      </c>
      <c r="O378" s="205">
        <v>683089</v>
      </c>
      <c r="P378" s="206">
        <v>0.18476038177961462</v>
      </c>
      <c r="Q378" s="207">
        <v>1729378</v>
      </c>
      <c r="R378" s="208">
        <v>8.3394361441345044E-2</v>
      </c>
    </row>
    <row r="379" spans="2:18" ht="15" hidden="1" customHeight="1" outlineLevel="1" x14ac:dyDescent="0.25">
      <c r="B379" s="43" t="s">
        <v>51</v>
      </c>
      <c r="C379" s="205">
        <v>14642</v>
      </c>
      <c r="D379" s="206">
        <v>-0.29595614752127708</v>
      </c>
      <c r="E379" s="207">
        <v>125281</v>
      </c>
      <c r="F379" s="208">
        <v>-0.18934011466138656</v>
      </c>
      <c r="G379" s="205">
        <v>281683</v>
      </c>
      <c r="H379" s="206">
        <v>7.477726691722153E-2</v>
      </c>
      <c r="I379" s="207">
        <v>633715</v>
      </c>
      <c r="J379" s="208">
        <v>0.16727543327420658</v>
      </c>
      <c r="K379" s="205">
        <v>44957</v>
      </c>
      <c r="L379" s="206">
        <v>-6.3161623739268147E-2</v>
      </c>
      <c r="M379" s="207">
        <v>1100278</v>
      </c>
      <c r="N379" s="208">
        <v>6.998355559056435E-2</v>
      </c>
      <c r="O379" s="205">
        <v>648963</v>
      </c>
      <c r="P379" s="206">
        <v>0.16979591395290994</v>
      </c>
      <c r="Q379" s="207">
        <v>1749241</v>
      </c>
      <c r="R379" s="208">
        <v>0.10496128114895087</v>
      </c>
    </row>
    <row r="380" spans="2:18" ht="15" hidden="1" customHeight="1" outlineLevel="1" x14ac:dyDescent="0.25">
      <c r="B380" s="43" t="s">
        <v>52</v>
      </c>
      <c r="C380" s="205">
        <v>15807</v>
      </c>
      <c r="D380" s="206">
        <v>-0.31716272841159443</v>
      </c>
      <c r="E380" s="207">
        <v>99829</v>
      </c>
      <c r="F380" s="208">
        <v>-0.28266243191584151</v>
      </c>
      <c r="G380" s="205">
        <v>303019</v>
      </c>
      <c r="H380" s="206">
        <v>8.020461999144457E-2</v>
      </c>
      <c r="I380" s="207">
        <v>610515</v>
      </c>
      <c r="J380" s="208">
        <v>0.27093451465233875</v>
      </c>
      <c r="K380" s="205">
        <v>39462</v>
      </c>
      <c r="L380" s="206">
        <v>0.10133683123552228</v>
      </c>
      <c r="M380" s="207">
        <v>1068632</v>
      </c>
      <c r="N380" s="208">
        <v>0.11428073903609159</v>
      </c>
      <c r="O380" s="205">
        <v>648118</v>
      </c>
      <c r="P380" s="206">
        <v>0.23808559573931576</v>
      </c>
      <c r="Q380" s="207">
        <v>1716750</v>
      </c>
      <c r="R380" s="208">
        <v>0.1579968391593487</v>
      </c>
    </row>
    <row r="381" spans="2:18" ht="15" hidden="1" customHeight="1" outlineLevel="1" x14ac:dyDescent="0.25">
      <c r="B381" s="43" t="s">
        <v>53</v>
      </c>
      <c r="C381" s="205">
        <v>16393</v>
      </c>
      <c r="D381" s="206">
        <v>-0.33356370436620864</v>
      </c>
      <c r="E381" s="207">
        <v>142683</v>
      </c>
      <c r="F381" s="208">
        <v>-5.5992219443452007E-2</v>
      </c>
      <c r="G381" s="205">
        <v>333016</v>
      </c>
      <c r="H381" s="206">
        <v>8.4922902501718633E-2</v>
      </c>
      <c r="I381" s="207">
        <v>646665</v>
      </c>
      <c r="J381" s="208">
        <v>0.25183177660552669</v>
      </c>
      <c r="K381" s="205">
        <v>41420</v>
      </c>
      <c r="L381" s="206">
        <v>2.0498669557504678E-2</v>
      </c>
      <c r="M381" s="207">
        <v>1180177</v>
      </c>
      <c r="N381" s="208">
        <v>0.13494272283854691</v>
      </c>
      <c r="O381" s="205">
        <v>767415</v>
      </c>
      <c r="P381" s="206">
        <v>0.2495257789030636</v>
      </c>
      <c r="Q381" s="207">
        <v>1947592</v>
      </c>
      <c r="R381" s="208">
        <v>0.17748928217960946</v>
      </c>
    </row>
    <row r="382" spans="2:18" ht="15" hidden="1" customHeight="1" outlineLevel="1" x14ac:dyDescent="0.25">
      <c r="B382" s="43" t="s">
        <v>54</v>
      </c>
      <c r="C382" s="205">
        <v>15746</v>
      </c>
      <c r="D382" s="206">
        <v>-0.18040807828440553</v>
      </c>
      <c r="E382" s="207">
        <v>108353</v>
      </c>
      <c r="F382" s="208">
        <v>-0.12556491703789785</v>
      </c>
      <c r="G382" s="205">
        <v>271587</v>
      </c>
      <c r="H382" s="206">
        <v>3.4290110174687527E-2</v>
      </c>
      <c r="I382" s="207">
        <v>568672</v>
      </c>
      <c r="J382" s="208">
        <v>0.41611466934945662</v>
      </c>
      <c r="K382" s="205">
        <v>35285</v>
      </c>
      <c r="L382" s="206">
        <v>2.2635056805008213E-2</v>
      </c>
      <c r="M382" s="207">
        <v>999643</v>
      </c>
      <c r="N382" s="208">
        <v>0.18753051558418266</v>
      </c>
      <c r="O382" s="205">
        <v>685360</v>
      </c>
      <c r="P382" s="206">
        <v>0.327411860634925</v>
      </c>
      <c r="Q382" s="207">
        <v>1685003</v>
      </c>
      <c r="R382" s="208">
        <v>0.24070978782059593</v>
      </c>
    </row>
    <row r="383" spans="2:18" ht="15" hidden="1" customHeight="1" outlineLevel="1" x14ac:dyDescent="0.25">
      <c r="B383" s="43" t="s">
        <v>55</v>
      </c>
      <c r="C383" s="205">
        <v>11176</v>
      </c>
      <c r="D383" s="206">
        <v>-0.40302334277015117</v>
      </c>
      <c r="E383" s="207">
        <v>72882</v>
      </c>
      <c r="F383" s="208">
        <v>-0.36835810547298176</v>
      </c>
      <c r="G383" s="205">
        <v>222265</v>
      </c>
      <c r="H383" s="206">
        <v>6.477311922737905E-2</v>
      </c>
      <c r="I383" s="207">
        <v>553117</v>
      </c>
      <c r="J383" s="208">
        <v>0.51635285989999113</v>
      </c>
      <c r="K383" s="205">
        <v>41180</v>
      </c>
      <c r="L383" s="206">
        <v>-2.4771467816037562E-2</v>
      </c>
      <c r="M383" s="207">
        <v>900620</v>
      </c>
      <c r="N383" s="208">
        <v>0.20107649057670662</v>
      </c>
      <c r="O383" s="205">
        <v>485754</v>
      </c>
      <c r="P383" s="206">
        <v>0.41941610830428289</v>
      </c>
      <c r="Q383" s="207">
        <v>1386374</v>
      </c>
      <c r="R383" s="208">
        <v>0.26949769473428775</v>
      </c>
    </row>
    <row r="384" spans="2:18" ht="15" hidden="1" customHeight="1" outlineLevel="1" x14ac:dyDescent="0.25">
      <c r="B384" s="43" t="s">
        <v>56</v>
      </c>
      <c r="C384" s="205">
        <v>11783</v>
      </c>
      <c r="D384" s="206">
        <v>-0.36149344315595533</v>
      </c>
      <c r="E384" s="207">
        <v>93347</v>
      </c>
      <c r="F384" s="208">
        <v>-0.32541535081697104</v>
      </c>
      <c r="G384" s="205">
        <v>244317</v>
      </c>
      <c r="H384" s="206">
        <v>-3.687073757243664E-2</v>
      </c>
      <c r="I384" s="207">
        <v>571235</v>
      </c>
      <c r="J384" s="208">
        <v>0.25238150570355544</v>
      </c>
      <c r="K384" s="205">
        <v>50886</v>
      </c>
      <c r="L384" s="206">
        <v>0.1098848368522074</v>
      </c>
      <c r="M384" s="207">
        <v>971568</v>
      </c>
      <c r="N384" s="208">
        <v>6.4769394652743895E-2</v>
      </c>
      <c r="O384" s="205">
        <v>466752</v>
      </c>
      <c r="P384" s="206">
        <v>0.28191241012232693</v>
      </c>
      <c r="Q384" s="207">
        <v>1438320</v>
      </c>
      <c r="R384" s="208">
        <v>0.12670319151102882</v>
      </c>
    </row>
    <row r="385" spans="2:18" collapsed="1" x14ac:dyDescent="0.25">
      <c r="B385" s="30" t="s">
        <v>182</v>
      </c>
      <c r="C385" s="31">
        <v>161290</v>
      </c>
      <c r="D385" s="32">
        <v>-0.10784020886573076</v>
      </c>
      <c r="E385" s="31">
        <v>1063882</v>
      </c>
      <c r="F385" s="32">
        <v>-5.0868052457846424E-2</v>
      </c>
      <c r="G385" s="31">
        <v>2009958</v>
      </c>
      <c r="H385" s="32">
        <v>-9.0277168014382014E-2</v>
      </c>
      <c r="I385" s="31">
        <v>3756627</v>
      </c>
      <c r="J385" s="32">
        <v>0.12252918955325653</v>
      </c>
      <c r="K385" s="31">
        <v>309498</v>
      </c>
      <c r="L385" s="32">
        <v>-9.3861346715189531E-2</v>
      </c>
      <c r="M385" s="31">
        <v>7301255</v>
      </c>
      <c r="N385" s="32">
        <v>1.4170950107893487E-2</v>
      </c>
      <c r="O385" s="31">
        <v>4569042</v>
      </c>
      <c r="P385" s="32">
        <v>0.21839560453626183</v>
      </c>
      <c r="Q385" s="31">
        <v>11870297</v>
      </c>
      <c r="R385" s="32">
        <v>8.411637547408346E-2</v>
      </c>
    </row>
    <row r="386" spans="2:18" ht="15" hidden="1" customHeight="1" outlineLevel="1" x14ac:dyDescent="0.25">
      <c r="B386" s="43" t="s">
        <v>58</v>
      </c>
      <c r="C386" s="205">
        <v>17924</v>
      </c>
      <c r="D386" s="206">
        <v>-0.15814193790803621</v>
      </c>
      <c r="E386" s="207">
        <v>106894</v>
      </c>
      <c r="F386" s="208">
        <v>-0.46504051206854269</v>
      </c>
      <c r="G386" s="205">
        <v>253786</v>
      </c>
      <c r="H386" s="206">
        <v>-3.2152758974437257E-2</v>
      </c>
      <c r="I386" s="207">
        <v>508659</v>
      </c>
      <c r="J386" s="208">
        <v>9.0216410504814881E-2</v>
      </c>
      <c r="K386" s="205">
        <v>37059</v>
      </c>
      <c r="L386" s="206">
        <v>-0.211376404494382</v>
      </c>
      <c r="M386" s="207">
        <v>924322</v>
      </c>
      <c r="N386" s="208">
        <v>-7.27888099317473E-2</v>
      </c>
      <c r="O386" s="205">
        <v>561453</v>
      </c>
      <c r="P386" s="206">
        <v>0.22315851849269852</v>
      </c>
      <c r="Q386" s="207">
        <v>1485775</v>
      </c>
      <c r="R386" s="208">
        <v>2.0517850433717122E-2</v>
      </c>
    </row>
    <row r="387" spans="2:18" ht="15" hidden="1" customHeight="1" outlineLevel="1" x14ac:dyDescent="0.25">
      <c r="B387" s="43" t="s">
        <v>59</v>
      </c>
      <c r="C387" s="205">
        <v>25372</v>
      </c>
      <c r="D387" s="206">
        <v>-5.8587807502504585E-2</v>
      </c>
      <c r="E387" s="207">
        <v>143535</v>
      </c>
      <c r="F387" s="208">
        <v>-0.3193490105700425</v>
      </c>
      <c r="G387" s="205">
        <v>309155</v>
      </c>
      <c r="H387" s="206">
        <v>-7.3698434765933962E-2</v>
      </c>
      <c r="I387" s="207">
        <v>574356</v>
      </c>
      <c r="J387" s="208">
        <v>0.10422710677640579</v>
      </c>
      <c r="K387" s="205">
        <v>39755</v>
      </c>
      <c r="L387" s="206">
        <v>-0.20858798001313872</v>
      </c>
      <c r="M387" s="207">
        <v>1092173</v>
      </c>
      <c r="N387" s="208">
        <v>-4.3596174290122747E-2</v>
      </c>
      <c r="O387" s="205">
        <v>779563</v>
      </c>
      <c r="P387" s="206">
        <v>0.30260416231525644</v>
      </c>
      <c r="Q387" s="207">
        <v>1871736</v>
      </c>
      <c r="R387" s="208">
        <v>7.5448899491675325E-2</v>
      </c>
    </row>
    <row r="388" spans="2:18" ht="15" hidden="1" customHeight="1" outlineLevel="1" x14ac:dyDescent="0.25">
      <c r="B388" s="43" t="s">
        <v>60</v>
      </c>
      <c r="C388" s="205">
        <v>24416</v>
      </c>
      <c r="D388" s="206">
        <v>-0.10083228990204018</v>
      </c>
      <c r="E388" s="207">
        <v>148795</v>
      </c>
      <c r="F388" s="208">
        <v>-0.15898917049128436</v>
      </c>
      <c r="G388" s="205">
        <v>296172</v>
      </c>
      <c r="H388" s="206">
        <v>-6.6636833198347345E-2</v>
      </c>
      <c r="I388" s="207">
        <v>563656</v>
      </c>
      <c r="J388" s="208">
        <v>0.14521398501373461</v>
      </c>
      <c r="K388" s="205">
        <v>46884</v>
      </c>
      <c r="L388" s="206">
        <v>-4.6916463220464388E-3</v>
      </c>
      <c r="M388" s="207">
        <v>1079923</v>
      </c>
      <c r="N388" s="208">
        <v>1.8138295665815596E-2</v>
      </c>
      <c r="O388" s="205">
        <v>670598</v>
      </c>
      <c r="P388" s="206">
        <v>0.21054655274810763</v>
      </c>
      <c r="Q388" s="207">
        <v>1750521</v>
      </c>
      <c r="R388" s="208">
        <v>8.4150901094790287E-2</v>
      </c>
    </row>
    <row r="389" spans="2:18" ht="15" hidden="1" customHeight="1" outlineLevel="1" x14ac:dyDescent="0.25">
      <c r="B389" s="43" t="s">
        <v>61</v>
      </c>
      <c r="C389" s="205">
        <v>25532</v>
      </c>
      <c r="D389" s="206">
        <v>-5.4300318542114256E-2</v>
      </c>
      <c r="E389" s="207">
        <v>139666</v>
      </c>
      <c r="F389" s="208">
        <v>-0.20826955999229047</v>
      </c>
      <c r="G389" s="205">
        <v>321365</v>
      </c>
      <c r="H389" s="206">
        <v>-6.0882702754829765E-2</v>
      </c>
      <c r="I389" s="207">
        <v>596098</v>
      </c>
      <c r="J389" s="208">
        <v>0.13303136802449678</v>
      </c>
      <c r="K389" s="205">
        <v>51711</v>
      </c>
      <c r="L389" s="206">
        <v>9.5038434661076199E-2</v>
      </c>
      <c r="M389" s="207">
        <v>1134372</v>
      </c>
      <c r="N389" s="208">
        <v>1.3796154378940662E-2</v>
      </c>
      <c r="O389" s="205">
        <v>714417</v>
      </c>
      <c r="P389" s="206">
        <v>0.20501662255911501</v>
      </c>
      <c r="Q389" s="207">
        <v>1848789</v>
      </c>
      <c r="R389" s="208">
        <v>8.0023764402934017E-2</v>
      </c>
    </row>
    <row r="390" spans="2:18" collapsed="1" x14ac:dyDescent="0.25">
      <c r="B390" s="145">
        <v>1986</v>
      </c>
      <c r="C390" s="212">
        <v>215725</v>
      </c>
      <c r="D390" s="213">
        <v>-0.21432837777793967</v>
      </c>
      <c r="E390" s="212">
        <v>1476803</v>
      </c>
      <c r="F390" s="213">
        <v>-0.24537558431152928</v>
      </c>
      <c r="G390" s="212">
        <v>3404858</v>
      </c>
      <c r="H390" s="213">
        <v>2.1860635285897434E-3</v>
      </c>
      <c r="I390" s="212">
        <v>6921635</v>
      </c>
      <c r="J390" s="213">
        <v>0.20622498589294103</v>
      </c>
      <c r="K390" s="212">
        <v>504077</v>
      </c>
      <c r="L390" s="213">
        <v>-3.9192663907944292E-2</v>
      </c>
      <c r="M390" s="212">
        <v>12523098</v>
      </c>
      <c r="N390" s="213">
        <v>5.3077091905337381E-2</v>
      </c>
      <c r="O390" s="212">
        <v>7866912</v>
      </c>
      <c r="P390" s="213">
        <v>0.22774398465825674</v>
      </c>
      <c r="Q390" s="212">
        <v>20390010</v>
      </c>
      <c r="R390" s="213">
        <v>0.11423705728771338</v>
      </c>
    </row>
    <row r="391" spans="2:18" ht="15" hidden="1" customHeight="1" outlineLevel="1" x14ac:dyDescent="0.25">
      <c r="B391" s="43" t="s">
        <v>49</v>
      </c>
      <c r="C391" s="205">
        <v>23768</v>
      </c>
      <c r="D391" s="206">
        <v>-0.207257687946101</v>
      </c>
      <c r="E391" s="207">
        <v>187153</v>
      </c>
      <c r="F391" s="208">
        <v>0.37633752270571197</v>
      </c>
      <c r="G391" s="205">
        <v>296840</v>
      </c>
      <c r="H391" s="206">
        <v>-0.11109780200035935</v>
      </c>
      <c r="I391" s="207">
        <v>475163</v>
      </c>
      <c r="J391" s="208">
        <v>0.15507169926902975</v>
      </c>
      <c r="K391" s="205">
        <v>39532</v>
      </c>
      <c r="L391" s="206">
        <v>-0.13333625641250491</v>
      </c>
      <c r="M391" s="207">
        <v>1022456</v>
      </c>
      <c r="N391" s="208">
        <v>6.8524359223564701E-2</v>
      </c>
      <c r="O391" s="205">
        <v>711682</v>
      </c>
      <c r="P391" s="206">
        <v>0.32453267027477728</v>
      </c>
      <c r="Q391" s="207">
        <v>1734138</v>
      </c>
      <c r="R391" s="208">
        <v>0.16058423471115524</v>
      </c>
    </row>
    <row r="392" spans="2:18" ht="15" hidden="1" customHeight="1" outlineLevel="1" x14ac:dyDescent="0.25">
      <c r="B392" s="43" t="s">
        <v>50</v>
      </c>
      <c r="C392" s="205">
        <v>23481</v>
      </c>
      <c r="D392" s="206">
        <v>-0.132037112335046</v>
      </c>
      <c r="E392" s="207">
        <v>183297</v>
      </c>
      <c r="F392" s="208">
        <v>0.70005935929065655</v>
      </c>
      <c r="G392" s="205">
        <v>270555</v>
      </c>
      <c r="H392" s="206">
        <v>-0.10738263890492672</v>
      </c>
      <c r="I392" s="207">
        <v>495794</v>
      </c>
      <c r="J392" s="208">
        <v>0.11081636356711244</v>
      </c>
      <c r="K392" s="205">
        <v>46569</v>
      </c>
      <c r="L392" s="206">
        <v>-7.4432563501212412E-2</v>
      </c>
      <c r="M392" s="207">
        <v>1019696</v>
      </c>
      <c r="N392" s="208">
        <v>9.1026202064794282E-2</v>
      </c>
      <c r="O392" s="205">
        <v>576563</v>
      </c>
      <c r="P392" s="206">
        <v>7.7639507760399518E-2</v>
      </c>
      <c r="Q392" s="207">
        <v>1596259</v>
      </c>
      <c r="R392" s="208">
        <v>8.6152778392060592E-2</v>
      </c>
    </row>
    <row r="393" spans="2:18" ht="15" hidden="1" customHeight="1" outlineLevel="1" x14ac:dyDescent="0.25">
      <c r="B393" s="43" t="s">
        <v>51</v>
      </c>
      <c r="C393" s="205">
        <v>20797</v>
      </c>
      <c r="D393" s="206">
        <v>-2.6220911176663364E-2</v>
      </c>
      <c r="E393" s="207">
        <v>154542</v>
      </c>
      <c r="F393" s="208">
        <v>0.36669702945780314</v>
      </c>
      <c r="G393" s="205">
        <v>262085</v>
      </c>
      <c r="H393" s="206">
        <v>-0.17294644829436079</v>
      </c>
      <c r="I393" s="207">
        <v>542901</v>
      </c>
      <c r="J393" s="208">
        <v>0.12200460043772354</v>
      </c>
      <c r="K393" s="205">
        <v>47988</v>
      </c>
      <c r="L393" s="206">
        <v>-0.11258229158961464</v>
      </c>
      <c r="M393" s="207">
        <v>1028313</v>
      </c>
      <c r="N393" s="208">
        <v>3.9469627512087158E-2</v>
      </c>
      <c r="O393" s="205">
        <v>554766</v>
      </c>
      <c r="P393" s="206">
        <v>0.17187579214195181</v>
      </c>
      <c r="Q393" s="207">
        <v>1583079</v>
      </c>
      <c r="R393" s="208">
        <v>8.232359108395837E-2</v>
      </c>
    </row>
    <row r="394" spans="2:18" ht="15" hidden="1" customHeight="1" outlineLevel="1" x14ac:dyDescent="0.25">
      <c r="B394" s="43" t="s">
        <v>52</v>
      </c>
      <c r="C394" s="205">
        <v>23149</v>
      </c>
      <c r="D394" s="206">
        <v>0.18920168498921197</v>
      </c>
      <c r="E394" s="207">
        <v>139166</v>
      </c>
      <c r="F394" s="208">
        <v>8.1724341634797693E-2</v>
      </c>
      <c r="G394" s="205">
        <v>280520</v>
      </c>
      <c r="H394" s="206">
        <v>-7.7000019741907511E-2</v>
      </c>
      <c r="I394" s="207">
        <v>480367</v>
      </c>
      <c r="J394" s="208">
        <v>8.5290635675167703E-2</v>
      </c>
      <c r="K394" s="205">
        <v>35831</v>
      </c>
      <c r="L394" s="206">
        <v>-0.23087985918818554</v>
      </c>
      <c r="M394" s="207">
        <v>959033</v>
      </c>
      <c r="N394" s="208">
        <v>1.8900538968151581E-2</v>
      </c>
      <c r="O394" s="205">
        <v>523484</v>
      </c>
      <c r="P394" s="206">
        <v>0.16455549771531031</v>
      </c>
      <c r="Q394" s="207">
        <v>1482517</v>
      </c>
      <c r="R394" s="208">
        <v>6.5978456337088431E-2</v>
      </c>
    </row>
    <row r="395" spans="2:18" ht="15" hidden="1" customHeight="1" outlineLevel="1" x14ac:dyDescent="0.25">
      <c r="B395" s="43" t="s">
        <v>53</v>
      </c>
      <c r="C395" s="205">
        <v>24598</v>
      </c>
      <c r="D395" s="206">
        <v>3.5356511490866271E-2</v>
      </c>
      <c r="E395" s="207">
        <v>151146</v>
      </c>
      <c r="F395" s="208">
        <v>-0.12644993498049417</v>
      </c>
      <c r="G395" s="205">
        <v>306949</v>
      </c>
      <c r="H395" s="206">
        <v>-0.11170629925133624</v>
      </c>
      <c r="I395" s="207">
        <v>516575</v>
      </c>
      <c r="J395" s="208">
        <v>5.9408499057642672E-2</v>
      </c>
      <c r="K395" s="205">
        <v>40588</v>
      </c>
      <c r="L395" s="206">
        <v>-0.19567199080496211</v>
      </c>
      <c r="M395" s="207">
        <v>1039856</v>
      </c>
      <c r="N395" s="208">
        <v>-3.7527732758485088E-2</v>
      </c>
      <c r="O395" s="205">
        <v>614165</v>
      </c>
      <c r="P395" s="206">
        <v>0.14439119465448291</v>
      </c>
      <c r="Q395" s="207">
        <v>1654021</v>
      </c>
      <c r="R395" s="208">
        <v>2.2847425134888688E-2</v>
      </c>
    </row>
    <row r="396" spans="2:18" ht="15" hidden="1" customHeight="1" outlineLevel="1" x14ac:dyDescent="0.25">
      <c r="B396" s="43" t="s">
        <v>54</v>
      </c>
      <c r="C396" s="205">
        <v>19212</v>
      </c>
      <c r="D396" s="206">
        <v>-0.10575311859988834</v>
      </c>
      <c r="E396" s="207">
        <v>123912</v>
      </c>
      <c r="F396" s="208">
        <v>-0.19367496339677892</v>
      </c>
      <c r="G396" s="205">
        <v>262583</v>
      </c>
      <c r="H396" s="206">
        <v>-2.212829345498557E-2</v>
      </c>
      <c r="I396" s="207">
        <v>401572</v>
      </c>
      <c r="J396" s="208">
        <v>-6.6259289228680074E-2</v>
      </c>
      <c r="K396" s="205">
        <v>34504</v>
      </c>
      <c r="L396" s="206">
        <v>8.1813931743806023E-3</v>
      </c>
      <c r="M396" s="207">
        <v>841783</v>
      </c>
      <c r="N396" s="208">
        <v>-7.29017066530393E-2</v>
      </c>
      <c r="O396" s="205">
        <v>516313</v>
      </c>
      <c r="P396" s="206">
        <v>0.14195190784991985</v>
      </c>
      <c r="Q396" s="207">
        <v>1358096</v>
      </c>
      <c r="R396" s="208">
        <v>-1.4792942913356422E-3</v>
      </c>
    </row>
    <row r="397" spans="2:18" ht="15" hidden="1" customHeight="1" outlineLevel="1" x14ac:dyDescent="0.25">
      <c r="B397" s="43" t="s">
        <v>55</v>
      </c>
      <c r="C397" s="205">
        <v>18721</v>
      </c>
      <c r="D397" s="206">
        <v>-0.10258376875509323</v>
      </c>
      <c r="E397" s="207">
        <v>115385</v>
      </c>
      <c r="F397" s="208">
        <v>0.10766055486224446</v>
      </c>
      <c r="G397" s="205">
        <v>208744</v>
      </c>
      <c r="H397" s="206">
        <v>-0.13375965341090645</v>
      </c>
      <c r="I397" s="207">
        <v>364768</v>
      </c>
      <c r="J397" s="208">
        <v>-8.2589296942199075E-2</v>
      </c>
      <c r="K397" s="205">
        <v>42226</v>
      </c>
      <c r="L397" s="206">
        <v>7.0367553865652743E-2</v>
      </c>
      <c r="M397" s="207">
        <v>749844</v>
      </c>
      <c r="N397" s="208">
        <v>-6.62711813753325E-2</v>
      </c>
      <c r="O397" s="205">
        <v>342221</v>
      </c>
      <c r="P397" s="206">
        <v>5.4782445206767116E-2</v>
      </c>
      <c r="Q397" s="207">
        <v>1092065</v>
      </c>
      <c r="R397" s="208">
        <v>-3.1437387307086118E-2</v>
      </c>
    </row>
    <row r="398" spans="2:18" ht="15" hidden="1" customHeight="1" outlineLevel="1" x14ac:dyDescent="0.25">
      <c r="B398" s="43" t="s">
        <v>56</v>
      </c>
      <c r="C398" s="205">
        <v>18454</v>
      </c>
      <c r="D398" s="206">
        <v>-0.14422185123353737</v>
      </c>
      <c r="E398" s="207">
        <v>138377</v>
      </c>
      <c r="F398" s="208">
        <v>0.4715478279364067</v>
      </c>
      <c r="G398" s="205">
        <v>253670</v>
      </c>
      <c r="H398" s="206">
        <v>-2.719329704933271E-4</v>
      </c>
      <c r="I398" s="207">
        <v>456119</v>
      </c>
      <c r="J398" s="208">
        <v>-1.2115751559951704E-2</v>
      </c>
      <c r="K398" s="205">
        <v>45848</v>
      </c>
      <c r="L398" s="206">
        <v>-8.9377929609914974E-2</v>
      </c>
      <c r="M398" s="207">
        <v>912468</v>
      </c>
      <c r="N398" s="208">
        <v>3.5249642897257738E-2</v>
      </c>
      <c r="O398" s="205">
        <v>364106</v>
      </c>
      <c r="P398" s="206">
        <v>0.13521316463905109</v>
      </c>
      <c r="Q398" s="207">
        <v>1276574</v>
      </c>
      <c r="R398" s="208">
        <v>6.1920563130491768E-2</v>
      </c>
    </row>
    <row r="399" spans="2:18" collapsed="1" x14ac:dyDescent="0.25">
      <c r="B399" s="30" t="s">
        <v>183</v>
      </c>
      <c r="C399" s="31">
        <v>180786</v>
      </c>
      <c r="D399" s="32">
        <v>7.9306515743095662E-2</v>
      </c>
      <c r="E399" s="31">
        <v>1120900</v>
      </c>
      <c r="F399" s="32">
        <v>-4.5599061351061843E-2</v>
      </c>
      <c r="G399" s="31">
        <v>2209418</v>
      </c>
      <c r="H399" s="32">
        <v>4.7563867259083459E-2</v>
      </c>
      <c r="I399" s="31">
        <v>3346574</v>
      </c>
      <c r="J399" s="32">
        <v>0.13189297091912811</v>
      </c>
      <c r="K399" s="31">
        <v>341557</v>
      </c>
      <c r="L399" s="32">
        <v>8.1403595423085839E-2</v>
      </c>
      <c r="M399" s="31">
        <v>7199235</v>
      </c>
      <c r="N399" s="32">
        <v>7.0753861072771373E-2</v>
      </c>
      <c r="O399" s="31">
        <v>3750048</v>
      </c>
      <c r="P399" s="32">
        <v>1.2905055547002275E-2</v>
      </c>
      <c r="Q399" s="31">
        <v>10949283</v>
      </c>
      <c r="R399" s="32">
        <v>5.0211350890436046E-2</v>
      </c>
    </row>
    <row r="400" spans="2:18" ht="15" hidden="1" customHeight="1" outlineLevel="1" x14ac:dyDescent="0.25">
      <c r="B400" s="43" t="s">
        <v>58</v>
      </c>
      <c r="C400" s="205">
        <v>21291</v>
      </c>
      <c r="D400" s="206">
        <v>-8.755464129596302E-2</v>
      </c>
      <c r="E400" s="207">
        <v>199817</v>
      </c>
      <c r="F400" s="208">
        <v>0.42679548148465507</v>
      </c>
      <c r="G400" s="205">
        <v>262217</v>
      </c>
      <c r="H400" s="206">
        <v>-6.3480611876810311E-2</v>
      </c>
      <c r="I400" s="207">
        <v>466567</v>
      </c>
      <c r="J400" s="208">
        <v>0.14044389039622596</v>
      </c>
      <c r="K400" s="205">
        <v>46992</v>
      </c>
      <c r="L400" s="206">
        <v>3.0842802614837961E-2</v>
      </c>
      <c r="M400" s="207">
        <v>996884</v>
      </c>
      <c r="N400" s="208">
        <v>0.11003299308403491</v>
      </c>
      <c r="O400" s="205">
        <v>459019</v>
      </c>
      <c r="P400" s="206">
        <v>-0.11805472829908814</v>
      </c>
      <c r="Q400" s="207">
        <v>1455903</v>
      </c>
      <c r="R400" s="208">
        <v>2.634701158735564E-2</v>
      </c>
    </row>
    <row r="401" spans="2:18" ht="15" hidden="1" customHeight="1" outlineLevel="1" x14ac:dyDescent="0.25">
      <c r="B401" s="43" t="s">
        <v>59</v>
      </c>
      <c r="C401" s="205">
        <v>26951</v>
      </c>
      <c r="D401" s="206">
        <v>0.11211521003548741</v>
      </c>
      <c r="E401" s="207">
        <v>210879</v>
      </c>
      <c r="F401" s="208">
        <v>0.17197321254897613</v>
      </c>
      <c r="G401" s="205">
        <v>333752</v>
      </c>
      <c r="H401" s="206">
        <v>3.8929667606756091E-2</v>
      </c>
      <c r="I401" s="207">
        <v>520143</v>
      </c>
      <c r="J401" s="208">
        <v>0.13729747458183006</v>
      </c>
      <c r="K401" s="205">
        <v>50233</v>
      </c>
      <c r="L401" s="206">
        <v>3.7914789867349974E-2</v>
      </c>
      <c r="M401" s="207">
        <v>1141958</v>
      </c>
      <c r="N401" s="208">
        <v>0.10744664034687057</v>
      </c>
      <c r="O401" s="205">
        <v>598465</v>
      </c>
      <c r="P401" s="206">
        <v>0.11074919171334496</v>
      </c>
      <c r="Q401" s="207">
        <v>1740423</v>
      </c>
      <c r="R401" s="208">
        <v>0.1085800439120308</v>
      </c>
    </row>
    <row r="402" spans="2:18" ht="15" hidden="1" customHeight="1" outlineLevel="1" x14ac:dyDescent="0.25">
      <c r="B402" s="43" t="s">
        <v>60</v>
      </c>
      <c r="C402" s="205">
        <v>27154</v>
      </c>
      <c r="D402" s="206">
        <v>3.3768606997373052E-2</v>
      </c>
      <c r="E402" s="207">
        <v>176924</v>
      </c>
      <c r="F402" s="208">
        <v>-3.7509724239605302E-2</v>
      </c>
      <c r="G402" s="205">
        <v>317317</v>
      </c>
      <c r="H402" s="206">
        <v>1.0364195604689597E-2</v>
      </c>
      <c r="I402" s="207">
        <v>492184</v>
      </c>
      <c r="J402" s="208">
        <v>0.13012989338960446</v>
      </c>
      <c r="K402" s="205">
        <v>47105</v>
      </c>
      <c r="L402" s="206">
        <v>-2.5104515915393866E-2</v>
      </c>
      <c r="M402" s="207">
        <v>1060684</v>
      </c>
      <c r="N402" s="208">
        <v>5.2289883598534592E-2</v>
      </c>
      <c r="O402" s="205">
        <v>553963</v>
      </c>
      <c r="P402" s="206">
        <v>-2.9522699999124047E-2</v>
      </c>
      <c r="Q402" s="207">
        <v>1614647</v>
      </c>
      <c r="R402" s="208">
        <v>2.2710401370161559E-2</v>
      </c>
    </row>
    <row r="403" spans="2:18" ht="15" hidden="1" customHeight="1" outlineLevel="1" x14ac:dyDescent="0.25">
      <c r="B403" s="43" t="s">
        <v>61</v>
      </c>
      <c r="C403" s="205">
        <v>26998</v>
      </c>
      <c r="D403" s="206">
        <v>3.6073374779338474E-2</v>
      </c>
      <c r="E403" s="207">
        <v>176406</v>
      </c>
      <c r="F403" s="208">
        <v>-6.2587680142838886E-2</v>
      </c>
      <c r="G403" s="205">
        <v>342199</v>
      </c>
      <c r="H403" s="206">
        <v>4.9432654563297262E-2</v>
      </c>
      <c r="I403" s="207">
        <v>526109</v>
      </c>
      <c r="J403" s="208">
        <v>0.14583750773171178</v>
      </c>
      <c r="K403" s="205">
        <v>47223</v>
      </c>
      <c r="L403" s="206">
        <v>-1.070515774919345E-2</v>
      </c>
      <c r="M403" s="207">
        <v>1118935</v>
      </c>
      <c r="N403" s="208">
        <v>6.8497637518573296E-2</v>
      </c>
      <c r="O403" s="205">
        <v>592869</v>
      </c>
      <c r="P403" s="206">
        <v>-2.2542544456937819E-2</v>
      </c>
      <c r="Q403" s="207">
        <v>1711804</v>
      </c>
      <c r="R403" s="208">
        <v>3.5106963221679832E-2</v>
      </c>
    </row>
    <row r="404" spans="2:18" collapsed="1" x14ac:dyDescent="0.25">
      <c r="B404" s="145">
        <v>1985</v>
      </c>
      <c r="C404" s="212">
        <v>274574</v>
      </c>
      <c r="D404" s="213">
        <v>-3.7993399154923613E-2</v>
      </c>
      <c r="E404" s="212">
        <v>1957004</v>
      </c>
      <c r="F404" s="213">
        <v>0.14954579230093712</v>
      </c>
      <c r="G404" s="212">
        <v>3397431</v>
      </c>
      <c r="H404" s="213">
        <v>-5.8367959858360186E-2</v>
      </c>
      <c r="I404" s="212">
        <v>5738262</v>
      </c>
      <c r="J404" s="213">
        <v>7.8154557240290856E-2</v>
      </c>
      <c r="K404" s="212">
        <v>524639</v>
      </c>
      <c r="L404" s="213">
        <v>-6.4999616831607265E-2</v>
      </c>
      <c r="M404" s="212">
        <v>11891910</v>
      </c>
      <c r="N404" s="213">
        <v>3.5946717160014074E-2</v>
      </c>
      <c r="O404" s="212">
        <v>6407616</v>
      </c>
      <c r="P404" s="213">
        <v>9.2359334111850711E-2</v>
      </c>
      <c r="Q404" s="212">
        <v>18299526</v>
      </c>
      <c r="R404" s="213">
        <v>5.5024589628044129E-2</v>
      </c>
    </row>
    <row r="405" spans="2:18" ht="15" hidden="1" customHeight="1" outlineLevel="1" x14ac:dyDescent="0.25">
      <c r="B405" s="43" t="s">
        <v>49</v>
      </c>
      <c r="C405" s="205">
        <v>29982</v>
      </c>
      <c r="D405" s="206">
        <v>8.8078388677190977E-2</v>
      </c>
      <c r="E405" s="207">
        <v>135979</v>
      </c>
      <c r="F405" s="208">
        <v>-0.16843096605328978</v>
      </c>
      <c r="G405" s="205">
        <v>333940</v>
      </c>
      <c r="H405" s="206">
        <v>8.2649531361951967E-2</v>
      </c>
      <c r="I405" s="207">
        <v>411371</v>
      </c>
      <c r="J405" s="208">
        <v>8.8588334294802173E-2</v>
      </c>
      <c r="K405" s="205">
        <v>45614</v>
      </c>
      <c r="L405" s="206">
        <v>7.1078028506351698E-2</v>
      </c>
      <c r="M405" s="207">
        <v>956886</v>
      </c>
      <c r="N405" s="208">
        <v>4.0088956134973319E-2</v>
      </c>
      <c r="O405" s="205">
        <v>537308</v>
      </c>
      <c r="P405" s="206">
        <v>1.6227625546594737E-2</v>
      </c>
      <c r="Q405" s="207">
        <v>1494194</v>
      </c>
      <c r="R405" s="208">
        <v>3.1380545194004128E-2</v>
      </c>
    </row>
    <row r="406" spans="2:18" ht="15" hidden="1" customHeight="1" outlineLevel="1" x14ac:dyDescent="0.25">
      <c r="B406" s="43" t="s">
        <v>50</v>
      </c>
      <c r="C406" s="205">
        <v>27053</v>
      </c>
      <c r="D406" s="206">
        <v>0.54676958261863917</v>
      </c>
      <c r="E406" s="207">
        <v>107818</v>
      </c>
      <c r="F406" s="208">
        <v>-0.3830686922438703</v>
      </c>
      <c r="G406" s="205">
        <v>303103</v>
      </c>
      <c r="H406" s="206">
        <v>2.5975784367817667E-2</v>
      </c>
      <c r="I406" s="207">
        <v>446333</v>
      </c>
      <c r="J406" s="208">
        <v>0.11593851415884515</v>
      </c>
      <c r="K406" s="205">
        <v>50314</v>
      </c>
      <c r="L406" s="206">
        <v>0.22911933553194097</v>
      </c>
      <c r="M406" s="207">
        <v>934621</v>
      </c>
      <c r="N406" s="208">
        <v>6.5045483377326185E-3</v>
      </c>
      <c r="O406" s="205">
        <v>535024</v>
      </c>
      <c r="P406" s="206">
        <v>5.2082636892424983E-2</v>
      </c>
      <c r="Q406" s="207">
        <v>1469645</v>
      </c>
      <c r="R406" s="208">
        <v>2.2632781279768865E-2</v>
      </c>
    </row>
    <row r="407" spans="2:18" ht="15" hidden="1" customHeight="1" outlineLevel="1" x14ac:dyDescent="0.25">
      <c r="B407" s="43" t="s">
        <v>51</v>
      </c>
      <c r="C407" s="205">
        <v>21357</v>
      </c>
      <c r="D407" s="206">
        <v>-5.3492288601311833E-2</v>
      </c>
      <c r="E407" s="207">
        <v>113077</v>
      </c>
      <c r="F407" s="208">
        <v>-0.21574515896354662</v>
      </c>
      <c r="G407" s="205">
        <v>316890</v>
      </c>
      <c r="H407" s="206">
        <v>0.20104151664228365</v>
      </c>
      <c r="I407" s="207">
        <v>483867</v>
      </c>
      <c r="J407" s="208">
        <v>0.15856882210122536</v>
      </c>
      <c r="K407" s="205">
        <v>54076</v>
      </c>
      <c r="L407" s="206">
        <v>0.27875520242149077</v>
      </c>
      <c r="M407" s="207">
        <v>989267</v>
      </c>
      <c r="N407" s="208">
        <v>0.11088190773072926</v>
      </c>
      <c r="O407" s="205">
        <v>473400</v>
      </c>
      <c r="P407" s="206">
        <v>0.10506523246286692</v>
      </c>
      <c r="Q407" s="207">
        <v>1462667</v>
      </c>
      <c r="R407" s="208">
        <v>0.10899261893298662</v>
      </c>
    </row>
    <row r="408" spans="2:18" ht="15" hidden="1" customHeight="1" outlineLevel="1" x14ac:dyDescent="0.25">
      <c r="B408" s="43" t="s">
        <v>52</v>
      </c>
      <c r="C408" s="205">
        <v>19466</v>
      </c>
      <c r="D408" s="206">
        <v>-0.11962371670209393</v>
      </c>
      <c r="E408" s="207">
        <v>128652</v>
      </c>
      <c r="F408" s="208">
        <v>0.7446468043557859</v>
      </c>
      <c r="G408" s="205">
        <v>303922</v>
      </c>
      <c r="H408" s="206">
        <v>0.13014506011014304</v>
      </c>
      <c r="I408" s="207">
        <v>442616</v>
      </c>
      <c r="J408" s="208">
        <v>0.12816696063538013</v>
      </c>
      <c r="K408" s="205">
        <v>46587</v>
      </c>
      <c r="L408" s="206">
        <v>0.196256162695152</v>
      </c>
      <c r="M408" s="207">
        <v>941243</v>
      </c>
      <c r="N408" s="208">
        <v>0.18239032423801982</v>
      </c>
      <c r="O408" s="205">
        <v>449514</v>
      </c>
      <c r="P408" s="206">
        <v>7.6349224851381958E-3</v>
      </c>
      <c r="Q408" s="207">
        <v>1390757</v>
      </c>
      <c r="R408" s="208">
        <v>0.11962880758421424</v>
      </c>
    </row>
    <row r="409" spans="2:18" ht="15" hidden="1" customHeight="1" outlineLevel="1" x14ac:dyDescent="0.25">
      <c r="B409" s="43" t="s">
        <v>53</v>
      </c>
      <c r="C409" s="205">
        <v>23758</v>
      </c>
      <c r="D409" s="206">
        <v>-9.6294134811788501E-3</v>
      </c>
      <c r="E409" s="207">
        <v>173025</v>
      </c>
      <c r="F409" s="208">
        <v>0.17385463944802892</v>
      </c>
      <c r="G409" s="205">
        <v>345549</v>
      </c>
      <c r="H409" s="206">
        <v>0.13848693314355742</v>
      </c>
      <c r="I409" s="207">
        <v>487607</v>
      </c>
      <c r="J409" s="208">
        <v>0.10485553926644631</v>
      </c>
      <c r="K409" s="205">
        <v>50462</v>
      </c>
      <c r="L409" s="206">
        <v>1.8385098181671333E-2</v>
      </c>
      <c r="M409" s="207">
        <v>1080401</v>
      </c>
      <c r="N409" s="208">
        <v>0.1186753587233611</v>
      </c>
      <c r="O409" s="205">
        <v>536674</v>
      </c>
      <c r="P409" s="206">
        <v>-4.4417933834265177E-2</v>
      </c>
      <c r="Q409" s="207">
        <v>1617075</v>
      </c>
      <c r="R409" s="208">
        <v>5.8706722377678267E-2</v>
      </c>
    </row>
    <row r="410" spans="2:18" ht="15" hidden="1" customHeight="1" outlineLevel="1" x14ac:dyDescent="0.25">
      <c r="B410" s="43" t="s">
        <v>54</v>
      </c>
      <c r="C410" s="205">
        <v>21484</v>
      </c>
      <c r="D410" s="206">
        <v>-1.3907375958140178E-2</v>
      </c>
      <c r="E410" s="207">
        <v>153675</v>
      </c>
      <c r="F410" s="208">
        <v>0.27699620245801504</v>
      </c>
      <c r="G410" s="205">
        <v>268525</v>
      </c>
      <c r="H410" s="206">
        <v>6.9479847060697875E-2</v>
      </c>
      <c r="I410" s="207">
        <v>430068</v>
      </c>
      <c r="J410" s="208">
        <v>9.3958741383257438E-2</v>
      </c>
      <c r="K410" s="205">
        <v>34224</v>
      </c>
      <c r="L410" s="206">
        <v>0.10943983402489632</v>
      </c>
      <c r="M410" s="207">
        <v>907976</v>
      </c>
      <c r="N410" s="208">
        <v>0.11110077754636039</v>
      </c>
      <c r="O410" s="205">
        <v>452132</v>
      </c>
      <c r="P410" s="206">
        <v>-6.1230591625797803E-2</v>
      </c>
      <c r="Q410" s="207">
        <v>1360108</v>
      </c>
      <c r="R410" s="208">
        <v>4.7197122284433179E-2</v>
      </c>
    </row>
    <row r="411" spans="2:18" ht="15" hidden="1" customHeight="1" outlineLevel="1" x14ac:dyDescent="0.25">
      <c r="B411" s="43" t="s">
        <v>55</v>
      </c>
      <c r="C411" s="205">
        <v>20861</v>
      </c>
      <c r="D411" s="206">
        <v>7.8310761914607729E-2</v>
      </c>
      <c r="E411" s="207">
        <v>104170</v>
      </c>
      <c r="F411" s="208">
        <v>-1.1819837595810845E-2</v>
      </c>
      <c r="G411" s="205">
        <v>240977</v>
      </c>
      <c r="H411" s="206">
        <v>0.12103181987346479</v>
      </c>
      <c r="I411" s="207">
        <v>397606</v>
      </c>
      <c r="J411" s="208">
        <v>0.17514962538237588</v>
      </c>
      <c r="K411" s="205">
        <v>39450</v>
      </c>
      <c r="L411" s="206">
        <v>5.1103058723222849E-2</v>
      </c>
      <c r="M411" s="207">
        <v>803064</v>
      </c>
      <c r="N411" s="208">
        <v>0.12222627477120573</v>
      </c>
      <c r="O411" s="205">
        <v>324447</v>
      </c>
      <c r="P411" s="206">
        <v>0.20284503564636136</v>
      </c>
      <c r="Q411" s="207">
        <v>1127511</v>
      </c>
      <c r="R411" s="208">
        <v>0.14429552678691038</v>
      </c>
    </row>
    <row r="412" spans="2:18" ht="15" hidden="1" customHeight="1" outlineLevel="1" x14ac:dyDescent="0.25">
      <c r="B412" s="43" t="s">
        <v>56</v>
      </c>
      <c r="C412" s="205">
        <v>21564</v>
      </c>
      <c r="D412" s="206">
        <v>7.5940524897714745E-2</v>
      </c>
      <c r="E412" s="207">
        <v>94035</v>
      </c>
      <c r="F412" s="208">
        <v>-0.13298235261575908</v>
      </c>
      <c r="G412" s="205">
        <v>253739</v>
      </c>
      <c r="H412" s="206">
        <v>0.20888539507849169</v>
      </c>
      <c r="I412" s="207">
        <v>461713</v>
      </c>
      <c r="J412" s="208">
        <v>0.31692241871078153</v>
      </c>
      <c r="K412" s="205">
        <v>50348</v>
      </c>
      <c r="L412" s="206">
        <v>0.44665689739390291</v>
      </c>
      <c r="M412" s="207">
        <v>881399</v>
      </c>
      <c r="N412" s="208">
        <v>0.2177416903611229</v>
      </c>
      <c r="O412" s="205">
        <v>320738</v>
      </c>
      <c r="P412" s="206">
        <v>0.12132039323721489</v>
      </c>
      <c r="Q412" s="207">
        <v>1202137</v>
      </c>
      <c r="R412" s="208">
        <v>0.19043030834770858</v>
      </c>
    </row>
    <row r="413" spans="2:18" collapsed="1" x14ac:dyDescent="0.25">
      <c r="B413" s="30" t="s">
        <v>184</v>
      </c>
      <c r="C413" s="31">
        <v>167502</v>
      </c>
      <c r="D413" s="32">
        <v>-0.10968071139648239</v>
      </c>
      <c r="E413" s="31">
        <v>1174454</v>
      </c>
      <c r="F413" s="32">
        <v>4.4011079662632069E-2</v>
      </c>
      <c r="G413" s="31">
        <v>2109101</v>
      </c>
      <c r="H413" s="32">
        <v>3.7821849606197722E-2</v>
      </c>
      <c r="I413" s="31">
        <v>2956617</v>
      </c>
      <c r="J413" s="32">
        <v>7.5839988006669135E-2</v>
      </c>
      <c r="K413" s="31">
        <v>315846</v>
      </c>
      <c r="L413" s="32">
        <v>3.3091397937389022E-2</v>
      </c>
      <c r="M413" s="31">
        <v>6723520</v>
      </c>
      <c r="N413" s="32">
        <v>5.067443925389914E-2</v>
      </c>
      <c r="O413" s="31">
        <v>3702270</v>
      </c>
      <c r="P413" s="32">
        <v>7.5363794717508092E-2</v>
      </c>
      <c r="Q413" s="31">
        <v>10425790</v>
      </c>
      <c r="R413" s="32">
        <v>5.931092194318488E-2</v>
      </c>
    </row>
    <row r="414" spans="2:18" ht="15" hidden="1" customHeight="1" outlineLevel="1" x14ac:dyDescent="0.25">
      <c r="B414" s="43" t="s">
        <v>58</v>
      </c>
      <c r="C414" s="205">
        <v>23334</v>
      </c>
      <c r="D414" s="206">
        <v>-7.5283909659308312E-3</v>
      </c>
      <c r="E414" s="207">
        <v>140046</v>
      </c>
      <c r="F414" s="208">
        <v>0.16392679642958052</v>
      </c>
      <c r="G414" s="205">
        <v>279991</v>
      </c>
      <c r="H414" s="206">
        <v>0.16127279589559818</v>
      </c>
      <c r="I414" s="207">
        <v>409110</v>
      </c>
      <c r="J414" s="208">
        <v>0.1000449041820044</v>
      </c>
      <c r="K414" s="205">
        <v>45586</v>
      </c>
      <c r="L414" s="206">
        <v>0.22744284983440588</v>
      </c>
      <c r="M414" s="207">
        <v>898067</v>
      </c>
      <c r="N414" s="208">
        <v>0.13109239252275251</v>
      </c>
      <c r="O414" s="205">
        <v>520462</v>
      </c>
      <c r="P414" s="206">
        <v>0.21583669922372328</v>
      </c>
      <c r="Q414" s="207">
        <v>1418529</v>
      </c>
      <c r="R414" s="208">
        <v>0.16077725070393956</v>
      </c>
    </row>
    <row r="415" spans="2:18" ht="15" hidden="1" customHeight="1" outlineLevel="1" x14ac:dyDescent="0.25">
      <c r="B415" s="43" t="s">
        <v>59</v>
      </c>
      <c r="C415" s="205">
        <v>24234</v>
      </c>
      <c r="D415" s="206">
        <v>-0.21588041157056881</v>
      </c>
      <c r="E415" s="207">
        <v>179935</v>
      </c>
      <c r="F415" s="208">
        <v>-6.8572641343396357E-2</v>
      </c>
      <c r="G415" s="205">
        <v>321246</v>
      </c>
      <c r="H415" s="206">
        <v>1.9200873113066841E-2</v>
      </c>
      <c r="I415" s="207">
        <v>457350</v>
      </c>
      <c r="J415" s="208">
        <v>5.7446867543421654E-2</v>
      </c>
      <c r="K415" s="205">
        <v>48398</v>
      </c>
      <c r="L415" s="206">
        <v>0.10366687950378539</v>
      </c>
      <c r="M415" s="207">
        <v>1031163</v>
      </c>
      <c r="N415" s="208">
        <v>1.528595818588907E-2</v>
      </c>
      <c r="O415" s="205">
        <v>538794</v>
      </c>
      <c r="P415" s="206">
        <v>-4.4398370422133016E-2</v>
      </c>
      <c r="Q415" s="207">
        <v>1569957</v>
      </c>
      <c r="R415" s="208">
        <v>-6.0197598553940468E-3</v>
      </c>
    </row>
    <row r="416" spans="2:18" ht="15" hidden="1" customHeight="1" outlineLevel="1" x14ac:dyDescent="0.25">
      <c r="B416" s="43" t="s">
        <v>60</v>
      </c>
      <c r="C416" s="205">
        <v>26267</v>
      </c>
      <c r="D416" s="206">
        <v>-0.16018160309492602</v>
      </c>
      <c r="E416" s="207">
        <v>183819</v>
      </c>
      <c r="F416" s="208">
        <v>6.1413159493588498E-3</v>
      </c>
      <c r="G416" s="205">
        <v>314062</v>
      </c>
      <c r="H416" s="206">
        <v>3.6207306128912986E-2</v>
      </c>
      <c r="I416" s="207">
        <v>435511</v>
      </c>
      <c r="J416" s="208">
        <v>0.10672020126297599</v>
      </c>
      <c r="K416" s="205">
        <v>48318</v>
      </c>
      <c r="L416" s="206">
        <v>3.6622256548883403E-2</v>
      </c>
      <c r="M416" s="207">
        <v>1007977</v>
      </c>
      <c r="N416" s="208">
        <v>5.3060631767218203E-2</v>
      </c>
      <c r="O416" s="205">
        <v>570815</v>
      </c>
      <c r="P416" s="206">
        <v>7.4368110099133578E-2</v>
      </c>
      <c r="Q416" s="207">
        <v>1578792</v>
      </c>
      <c r="R416" s="208">
        <v>6.0666137719341373E-2</v>
      </c>
    </row>
    <row r="417" spans="2:18" ht="15" hidden="1" customHeight="1" outlineLevel="1" x14ac:dyDescent="0.25">
      <c r="B417" s="43" t="s">
        <v>61</v>
      </c>
      <c r="C417" s="205">
        <v>26058</v>
      </c>
      <c r="D417" s="206">
        <v>-0.19576556279127189</v>
      </c>
      <c r="E417" s="207">
        <v>188184</v>
      </c>
      <c r="F417" s="208">
        <v>-6.9943065000790727E-2</v>
      </c>
      <c r="G417" s="205">
        <v>326080</v>
      </c>
      <c r="H417" s="206">
        <v>-7.0888622317706651E-2</v>
      </c>
      <c r="I417" s="207">
        <v>459148</v>
      </c>
      <c r="J417" s="208">
        <v>6.7781080087999657E-2</v>
      </c>
      <c r="K417" s="205">
        <v>47734</v>
      </c>
      <c r="L417" s="206">
        <v>-3.117515729652931E-2</v>
      </c>
      <c r="M417" s="207">
        <v>1047204</v>
      </c>
      <c r="N417" s="208">
        <v>-1.6680313399088043E-2</v>
      </c>
      <c r="O417" s="205">
        <v>606542</v>
      </c>
      <c r="P417" s="206">
        <v>4.1944599527592885E-2</v>
      </c>
      <c r="Q417" s="207">
        <v>1653746</v>
      </c>
      <c r="R417" s="208">
        <v>4.0392376143909559E-3</v>
      </c>
    </row>
    <row r="418" spans="2:18" collapsed="1" x14ac:dyDescent="0.25">
      <c r="B418" s="145">
        <v>1984</v>
      </c>
      <c r="C418" s="212">
        <v>285418</v>
      </c>
      <c r="D418" s="213">
        <v>-2.5807310421566032E-2</v>
      </c>
      <c r="E418" s="212">
        <v>1702415</v>
      </c>
      <c r="F418" s="213">
        <v>-1.9550646696944507E-2</v>
      </c>
      <c r="G418" s="212">
        <v>3608024</v>
      </c>
      <c r="H418" s="213">
        <v>8.4648952454933868E-2</v>
      </c>
      <c r="I418" s="212">
        <v>5322300</v>
      </c>
      <c r="J418" s="213">
        <v>0.1230471222748335</v>
      </c>
      <c r="K418" s="212">
        <v>561111</v>
      </c>
      <c r="L418" s="213">
        <v>0.13502508293551263</v>
      </c>
      <c r="M418" s="212">
        <v>11479268</v>
      </c>
      <c r="N418" s="213">
        <v>8.4043570375959442E-2</v>
      </c>
      <c r="O418" s="212">
        <v>5865850</v>
      </c>
      <c r="P418" s="213">
        <v>4.4470361994978669E-2</v>
      </c>
      <c r="Q418" s="212">
        <v>17345118</v>
      </c>
      <c r="R418" s="213">
        <v>7.0329189551263882E-2</v>
      </c>
    </row>
    <row r="419" spans="2:18" ht="15" hidden="1" customHeight="1" outlineLevel="1" x14ac:dyDescent="0.25">
      <c r="B419" s="43" t="s">
        <v>49</v>
      </c>
      <c r="C419" s="205">
        <v>27555</v>
      </c>
      <c r="D419" s="206">
        <v>-1.3409683966366659E-3</v>
      </c>
      <c r="E419" s="207">
        <v>163521</v>
      </c>
      <c r="F419" s="208">
        <v>-8.1482022389862241E-2</v>
      </c>
      <c r="G419" s="205">
        <v>308447</v>
      </c>
      <c r="H419" s="206">
        <v>8.2490471745127136E-2</v>
      </c>
      <c r="I419" s="207">
        <v>377894</v>
      </c>
      <c r="J419" s="208">
        <v>3.2629873235087592E-2</v>
      </c>
      <c r="K419" s="205">
        <v>42587</v>
      </c>
      <c r="L419" s="206">
        <v>3.22369537290641E-2</v>
      </c>
      <c r="M419" s="207">
        <v>920004</v>
      </c>
      <c r="N419" s="208">
        <v>2.4764667158997167E-2</v>
      </c>
      <c r="O419" s="205">
        <v>528728</v>
      </c>
      <c r="P419" s="206">
        <v>7.3378496618843991E-2</v>
      </c>
      <c r="Q419" s="207">
        <v>1448732</v>
      </c>
      <c r="R419" s="208">
        <v>4.1987867837975035E-2</v>
      </c>
    </row>
    <row r="420" spans="2:18" ht="15" hidden="1" customHeight="1" outlineLevel="1" x14ac:dyDescent="0.25">
      <c r="B420" s="43" t="s">
        <v>50</v>
      </c>
      <c r="C420" s="205">
        <v>17490</v>
      </c>
      <c r="D420" s="206">
        <v>-0.29020737794732354</v>
      </c>
      <c r="E420" s="207">
        <v>174765</v>
      </c>
      <c r="F420" s="208">
        <v>0.29811334769367903</v>
      </c>
      <c r="G420" s="205">
        <v>295429</v>
      </c>
      <c r="H420" s="206">
        <v>5.2915012367151126E-2</v>
      </c>
      <c r="I420" s="207">
        <v>399962</v>
      </c>
      <c r="J420" s="208">
        <v>7.7306800337229031E-2</v>
      </c>
      <c r="K420" s="205">
        <v>40935</v>
      </c>
      <c r="L420" s="206">
        <v>-1.2353125678577492E-2</v>
      </c>
      <c r="M420" s="207">
        <v>928581</v>
      </c>
      <c r="N420" s="208">
        <v>8.916664027559329E-2</v>
      </c>
      <c r="O420" s="205">
        <v>508538</v>
      </c>
      <c r="P420" s="206">
        <v>9.3322096355650253E-2</v>
      </c>
      <c r="Q420" s="207">
        <v>1437119</v>
      </c>
      <c r="R420" s="208">
        <v>9.0633471251248432E-2</v>
      </c>
    </row>
    <row r="421" spans="2:18" ht="15" hidden="1" customHeight="1" outlineLevel="1" x14ac:dyDescent="0.25">
      <c r="B421" s="43" t="s">
        <v>51</v>
      </c>
      <c r="C421" s="205">
        <v>22564</v>
      </c>
      <c r="D421" s="206">
        <v>0.2669998315458475</v>
      </c>
      <c r="E421" s="207">
        <v>144184</v>
      </c>
      <c r="F421" s="208">
        <v>0.26755164835164824</v>
      </c>
      <c r="G421" s="205">
        <v>263846</v>
      </c>
      <c r="H421" s="206">
        <v>2.9177035956406083E-2</v>
      </c>
      <c r="I421" s="207">
        <v>417642</v>
      </c>
      <c r="J421" s="208">
        <v>9.0289670439831271E-2</v>
      </c>
      <c r="K421" s="205">
        <v>42288</v>
      </c>
      <c r="L421" s="206">
        <v>-8.3743201958702551E-2</v>
      </c>
      <c r="M421" s="207">
        <v>890524</v>
      </c>
      <c r="N421" s="208">
        <v>8.9813910570359257E-2</v>
      </c>
      <c r="O421" s="205">
        <v>428391</v>
      </c>
      <c r="P421" s="206">
        <v>0.12803046062211498</v>
      </c>
      <c r="Q421" s="207">
        <v>1318915</v>
      </c>
      <c r="R421" s="208">
        <v>0.10193975618742712</v>
      </c>
    </row>
    <row r="422" spans="2:18" ht="15" hidden="1" customHeight="1" outlineLevel="1" x14ac:dyDescent="0.25">
      <c r="B422" s="43" t="s">
        <v>52</v>
      </c>
      <c r="C422" s="205">
        <v>22111</v>
      </c>
      <c r="D422" s="206">
        <v>0.14345555153332978</v>
      </c>
      <c r="E422" s="207">
        <v>73741</v>
      </c>
      <c r="F422" s="208">
        <v>-0.36591426974504493</v>
      </c>
      <c r="G422" s="205">
        <v>268923</v>
      </c>
      <c r="H422" s="206">
        <v>0.12124598174639245</v>
      </c>
      <c r="I422" s="207">
        <v>392332</v>
      </c>
      <c r="J422" s="208">
        <v>4.458910765871904E-2</v>
      </c>
      <c r="K422" s="205">
        <v>38944</v>
      </c>
      <c r="L422" s="206">
        <v>4.2844901456726703E-2</v>
      </c>
      <c r="M422" s="207">
        <v>796051</v>
      </c>
      <c r="N422" s="208">
        <v>9.699341961735275E-3</v>
      </c>
      <c r="O422" s="205">
        <v>446108</v>
      </c>
      <c r="P422" s="206">
        <v>0.24760327989887343</v>
      </c>
      <c r="Q422" s="207">
        <v>1242159</v>
      </c>
      <c r="R422" s="208">
        <v>8.3931077090619643E-2</v>
      </c>
    </row>
    <row r="423" spans="2:18" ht="15" hidden="1" customHeight="1" outlineLevel="1" x14ac:dyDescent="0.25">
      <c r="B423" s="43" t="s">
        <v>53</v>
      </c>
      <c r="C423" s="205">
        <v>23989</v>
      </c>
      <c r="D423" s="206">
        <v>-6.4172583287820828E-2</v>
      </c>
      <c r="E423" s="207">
        <v>147399</v>
      </c>
      <c r="F423" s="208">
        <v>8.6957162978312352E-2</v>
      </c>
      <c r="G423" s="205">
        <v>303516</v>
      </c>
      <c r="H423" s="206">
        <v>5.6092478041767091E-3</v>
      </c>
      <c r="I423" s="207">
        <v>441331</v>
      </c>
      <c r="J423" s="208">
        <v>6.7762984397190529E-2</v>
      </c>
      <c r="K423" s="205">
        <v>49551</v>
      </c>
      <c r="L423" s="206">
        <v>0.1011333333333333</v>
      </c>
      <c r="M423" s="207">
        <v>965786</v>
      </c>
      <c r="N423" s="208">
        <v>4.8187135264552206E-2</v>
      </c>
      <c r="O423" s="205">
        <v>561620</v>
      </c>
      <c r="P423" s="206">
        <v>9.6134779180426344E-2</v>
      </c>
      <c r="Q423" s="207">
        <v>1527406</v>
      </c>
      <c r="R423" s="208">
        <v>6.5321663245570427E-2</v>
      </c>
    </row>
    <row r="424" spans="2:18" ht="15" hidden="1" customHeight="1" outlineLevel="1" x14ac:dyDescent="0.25">
      <c r="B424" s="43" t="s">
        <v>54</v>
      </c>
      <c r="C424" s="205">
        <v>21787</v>
      </c>
      <c r="D424" s="206">
        <v>0.3674993723324127</v>
      </c>
      <c r="E424" s="207">
        <v>120341</v>
      </c>
      <c r="F424" s="208">
        <v>9.3432553744389413E-2</v>
      </c>
      <c r="G424" s="205">
        <v>251080</v>
      </c>
      <c r="H424" s="206">
        <v>4.2955233676305049E-2</v>
      </c>
      <c r="I424" s="207">
        <v>393130</v>
      </c>
      <c r="J424" s="208">
        <v>0.10025832127554168</v>
      </c>
      <c r="K424" s="205">
        <v>30848</v>
      </c>
      <c r="L424" s="206">
        <v>0.10026037022505974</v>
      </c>
      <c r="M424" s="207">
        <v>817186</v>
      </c>
      <c r="N424" s="208">
        <v>8.6578031653842036E-2</v>
      </c>
      <c r="O424" s="205">
        <v>481622</v>
      </c>
      <c r="P424" s="206">
        <v>9.3184253055146993E-2</v>
      </c>
      <c r="Q424" s="207">
        <v>1298808</v>
      </c>
      <c r="R424" s="208">
        <v>8.9018405370937304E-2</v>
      </c>
    </row>
    <row r="425" spans="2:18" ht="15" hidden="1" customHeight="1" outlineLevel="1" x14ac:dyDescent="0.25">
      <c r="B425" s="43" t="s">
        <v>55</v>
      </c>
      <c r="C425" s="205">
        <v>19346</v>
      </c>
      <c r="D425" s="206">
        <v>0.14270525694034264</v>
      </c>
      <c r="E425" s="207">
        <v>105416</v>
      </c>
      <c r="F425" s="208">
        <v>0.39877658798083937</v>
      </c>
      <c r="G425" s="205">
        <v>214960</v>
      </c>
      <c r="H425" s="206">
        <v>0.16396558352601009</v>
      </c>
      <c r="I425" s="207">
        <v>338345</v>
      </c>
      <c r="J425" s="208">
        <v>6.276816956797604E-2</v>
      </c>
      <c r="K425" s="205">
        <v>37532</v>
      </c>
      <c r="L425" s="206">
        <v>0.23619116629887027</v>
      </c>
      <c r="M425" s="207">
        <v>715599</v>
      </c>
      <c r="N425" s="208">
        <v>0.14368662047802849</v>
      </c>
      <c r="O425" s="205">
        <v>269733</v>
      </c>
      <c r="P425" s="206">
        <v>-6.3254696176726966E-2</v>
      </c>
      <c r="Q425" s="207">
        <v>985332</v>
      </c>
      <c r="R425" s="208">
        <v>7.8466182596684586E-2</v>
      </c>
    </row>
    <row r="426" spans="2:18" ht="15" hidden="1" customHeight="1" outlineLevel="1" x14ac:dyDescent="0.25">
      <c r="B426" s="43" t="s">
        <v>56</v>
      </c>
      <c r="C426" s="205">
        <v>20042</v>
      </c>
      <c r="D426" s="206">
        <v>0.34302754137907931</v>
      </c>
      <c r="E426" s="207">
        <v>108458</v>
      </c>
      <c r="F426" s="208">
        <v>2.6879633399293779E-2</v>
      </c>
      <c r="G426" s="205">
        <v>209895</v>
      </c>
      <c r="H426" s="206">
        <v>2.6798162579433127E-2</v>
      </c>
      <c r="I426" s="207">
        <v>350600</v>
      </c>
      <c r="J426" s="208">
        <v>2.5971175652937273E-2</v>
      </c>
      <c r="K426" s="205">
        <v>34803</v>
      </c>
      <c r="L426" s="206">
        <v>8.9875677199135584E-2</v>
      </c>
      <c r="M426" s="207">
        <v>723798</v>
      </c>
      <c r="N426" s="208">
        <v>3.6044069926726596E-2</v>
      </c>
      <c r="O426" s="205">
        <v>286036</v>
      </c>
      <c r="P426" s="206">
        <v>3.9767921011713003E-3</v>
      </c>
      <c r="Q426" s="207">
        <v>1009834</v>
      </c>
      <c r="R426" s="208">
        <v>2.675492109972355E-2</v>
      </c>
    </row>
    <row r="427" spans="2:18" collapsed="1" x14ac:dyDescent="0.25">
      <c r="B427" s="30" t="s">
        <v>185</v>
      </c>
      <c r="C427" s="31">
        <v>188137</v>
      </c>
      <c r="D427" s="32">
        <v>5.417187298634496E-2</v>
      </c>
      <c r="E427" s="31">
        <v>1124944</v>
      </c>
      <c r="F427" s="32">
        <v>0.41221368296044858</v>
      </c>
      <c r="G427" s="31">
        <v>2032238</v>
      </c>
      <c r="H427" s="32">
        <v>1.1568459285902444E-2</v>
      </c>
      <c r="I427" s="31">
        <v>2748194</v>
      </c>
      <c r="J427" s="32">
        <v>2.3912712035651928E-3</v>
      </c>
      <c r="K427" s="31">
        <v>305729</v>
      </c>
      <c r="L427" s="32">
        <v>3.630625927909481E-2</v>
      </c>
      <c r="M427" s="31">
        <v>6399242</v>
      </c>
      <c r="N427" s="32">
        <v>6.2872713888608267E-2</v>
      </c>
      <c r="O427" s="31">
        <v>3442807</v>
      </c>
      <c r="P427" s="32">
        <v>2.9964893071205534E-2</v>
      </c>
      <c r="Q427" s="31">
        <v>9842049</v>
      </c>
      <c r="R427" s="32">
        <v>5.112486995838772E-2</v>
      </c>
    </row>
    <row r="428" spans="2:18" ht="15" hidden="1" customHeight="1" outlineLevel="1" x14ac:dyDescent="0.25">
      <c r="B428" s="43" t="s">
        <v>58</v>
      </c>
      <c r="C428" s="205">
        <v>23511</v>
      </c>
      <c r="D428" s="206">
        <v>0.20501255701911747</v>
      </c>
      <c r="E428" s="207">
        <v>120322</v>
      </c>
      <c r="F428" s="208">
        <v>-9.5485606582690341E-4</v>
      </c>
      <c r="G428" s="205">
        <v>241107</v>
      </c>
      <c r="H428" s="206">
        <v>-1.1540574445929486E-2</v>
      </c>
      <c r="I428" s="207">
        <v>371903</v>
      </c>
      <c r="J428" s="208">
        <v>-1.2346236376383657E-2</v>
      </c>
      <c r="K428" s="205">
        <v>37139</v>
      </c>
      <c r="L428" s="206">
        <v>-6.9827435069000909E-2</v>
      </c>
      <c r="M428" s="207">
        <v>793982</v>
      </c>
      <c r="N428" s="208">
        <v>-7.9552795093140727E-3</v>
      </c>
      <c r="O428" s="205">
        <v>428069</v>
      </c>
      <c r="P428" s="206">
        <v>-4.0619193936256237E-2</v>
      </c>
      <c r="Q428" s="207">
        <v>1222051</v>
      </c>
      <c r="R428" s="208">
        <v>-1.9647151880963443E-2</v>
      </c>
    </row>
    <row r="429" spans="2:18" ht="15" hidden="1" customHeight="1" outlineLevel="1" x14ac:dyDescent="0.25">
      <c r="B429" s="43" t="s">
        <v>59</v>
      </c>
      <c r="C429" s="205">
        <v>30906</v>
      </c>
      <c r="D429" s="206">
        <v>0.11461338718984426</v>
      </c>
      <c r="E429" s="207">
        <v>193182</v>
      </c>
      <c r="F429" s="208">
        <v>0.9126741319392877</v>
      </c>
      <c r="G429" s="205">
        <v>315194</v>
      </c>
      <c r="H429" s="206">
        <v>-2.873782817699988E-2</v>
      </c>
      <c r="I429" s="207">
        <v>432504</v>
      </c>
      <c r="J429" s="208">
        <v>6.0151210890135864E-4</v>
      </c>
      <c r="K429" s="205">
        <v>43852</v>
      </c>
      <c r="L429" s="206">
        <v>-0.11302588996763752</v>
      </c>
      <c r="M429" s="207">
        <v>1015638</v>
      </c>
      <c r="N429" s="208">
        <v>8.6321693640079022E-2</v>
      </c>
      <c r="O429" s="205">
        <v>563827</v>
      </c>
      <c r="P429" s="206">
        <v>9.2904023663592517E-2</v>
      </c>
      <c r="Q429" s="207">
        <v>1579465</v>
      </c>
      <c r="R429" s="208">
        <v>8.8662290783695585E-2</v>
      </c>
    </row>
    <row r="430" spans="2:18" ht="15" hidden="1" customHeight="1" outlineLevel="1" x14ac:dyDescent="0.25">
      <c r="B430" s="43" t="s">
        <v>60</v>
      </c>
      <c r="C430" s="205">
        <v>31277</v>
      </c>
      <c r="D430" s="206">
        <v>0.15588159207657348</v>
      </c>
      <c r="E430" s="207">
        <v>182697</v>
      </c>
      <c r="F430" s="208">
        <v>0.35201918167084778</v>
      </c>
      <c r="G430" s="205">
        <v>303088</v>
      </c>
      <c r="H430" s="206">
        <v>-2.1930787004169283E-2</v>
      </c>
      <c r="I430" s="207">
        <v>393515</v>
      </c>
      <c r="J430" s="208">
        <v>1.7923566813076608E-2</v>
      </c>
      <c r="K430" s="205">
        <v>46611</v>
      </c>
      <c r="L430" s="206">
        <v>9.1311371777762274E-2</v>
      </c>
      <c r="M430" s="207">
        <v>957188</v>
      </c>
      <c r="N430" s="208">
        <v>6.1926913395069061E-2</v>
      </c>
      <c r="O430" s="205">
        <v>531303</v>
      </c>
      <c r="P430" s="206">
        <v>0.11342960788135215</v>
      </c>
      <c r="Q430" s="207">
        <v>1488491</v>
      </c>
      <c r="R430" s="208">
        <v>7.9754320856902927E-2</v>
      </c>
    </row>
    <row r="431" spans="2:18" ht="15" hidden="1" customHeight="1" outlineLevel="1" x14ac:dyDescent="0.25">
      <c r="B431" s="43" t="s">
        <v>61</v>
      </c>
      <c r="C431" s="205">
        <v>32401</v>
      </c>
      <c r="D431" s="206">
        <v>0.18251824817518258</v>
      </c>
      <c r="E431" s="207">
        <v>202336</v>
      </c>
      <c r="F431" s="208">
        <v>0.82800148165547904</v>
      </c>
      <c r="G431" s="205">
        <v>350959</v>
      </c>
      <c r="H431" s="206">
        <v>6.2333896345265538E-2</v>
      </c>
      <c r="I431" s="207">
        <v>430002</v>
      </c>
      <c r="J431" s="208">
        <v>4.7076842907548322E-2</v>
      </c>
      <c r="K431" s="205">
        <v>49270</v>
      </c>
      <c r="L431" s="206">
        <v>0.10167028151063207</v>
      </c>
      <c r="M431" s="207">
        <v>1064968</v>
      </c>
      <c r="N431" s="208">
        <v>0.15275614415838157</v>
      </c>
      <c r="O431" s="205">
        <v>582125</v>
      </c>
      <c r="P431" s="206">
        <v>9.8622675836246065E-2</v>
      </c>
      <c r="Q431" s="207">
        <v>1647093</v>
      </c>
      <c r="R431" s="208">
        <v>0.13302488180266669</v>
      </c>
    </row>
    <row r="432" spans="2:18" collapsed="1" x14ac:dyDescent="0.25">
      <c r="B432" s="145">
        <v>1983</v>
      </c>
      <c r="C432" s="212">
        <v>292979</v>
      </c>
      <c r="D432" s="213">
        <v>0.10768782892746964</v>
      </c>
      <c r="E432" s="212">
        <v>1736362</v>
      </c>
      <c r="F432" s="213">
        <v>0.20865820271849644</v>
      </c>
      <c r="G432" s="212">
        <v>3326444</v>
      </c>
      <c r="H432" s="213">
        <v>3.883753169421289E-2</v>
      </c>
      <c r="I432" s="212">
        <v>4739160</v>
      </c>
      <c r="J432" s="213">
        <v>4.5566772264095112E-2</v>
      </c>
      <c r="K432" s="212">
        <v>494360</v>
      </c>
      <c r="L432" s="213">
        <v>3.3505946694039501E-2</v>
      </c>
      <c r="M432" s="212">
        <v>10589305</v>
      </c>
      <c r="N432" s="213">
        <v>6.8101432519902305E-2</v>
      </c>
      <c r="O432" s="212">
        <v>5616100</v>
      </c>
      <c r="P432" s="213">
        <v>8.2105822130481121E-2</v>
      </c>
      <c r="Q432" s="212">
        <v>16205405</v>
      </c>
      <c r="R432" s="213">
        <v>7.2913526655094207E-2</v>
      </c>
    </row>
    <row r="433" spans="2:18" ht="15" hidden="1" customHeight="1" outlineLevel="1" x14ac:dyDescent="0.25">
      <c r="B433" s="43" t="s">
        <v>49</v>
      </c>
      <c r="C433" s="205">
        <v>27592</v>
      </c>
      <c r="D433" s="206">
        <v>-5.7296115343879239E-2</v>
      </c>
      <c r="E433" s="207">
        <v>178027</v>
      </c>
      <c r="F433" s="208">
        <v>0.41291269841269851</v>
      </c>
      <c r="G433" s="205">
        <v>284942</v>
      </c>
      <c r="H433" s="206">
        <v>-4.4546620221720401E-3</v>
      </c>
      <c r="I433" s="207">
        <v>365953</v>
      </c>
      <c r="J433" s="208">
        <v>1.7290601640661318E-2</v>
      </c>
      <c r="K433" s="205">
        <v>41257</v>
      </c>
      <c r="L433" s="206">
        <v>6.571435951747473E-2</v>
      </c>
      <c r="M433" s="207">
        <v>897771</v>
      </c>
      <c r="N433" s="208">
        <v>6.8861526885509727E-2</v>
      </c>
      <c r="O433" s="205">
        <v>492583</v>
      </c>
      <c r="P433" s="206">
        <v>-5.9155311581995385E-2</v>
      </c>
      <c r="Q433" s="207">
        <v>1390354</v>
      </c>
      <c r="R433" s="208">
        <v>1.9705372845779223E-2</v>
      </c>
    </row>
    <row r="434" spans="2:18" ht="15" hidden="1" customHeight="1" outlineLevel="1" x14ac:dyDescent="0.25">
      <c r="B434" s="43" t="s">
        <v>50</v>
      </c>
      <c r="C434" s="205">
        <v>24641</v>
      </c>
      <c r="D434" s="206">
        <v>2.7350427350427253E-2</v>
      </c>
      <c r="E434" s="207">
        <v>134630</v>
      </c>
      <c r="F434" s="208">
        <v>0.28049534425855294</v>
      </c>
      <c r="G434" s="205">
        <v>280582</v>
      </c>
      <c r="H434" s="206">
        <v>3.5445812744254956E-2</v>
      </c>
      <c r="I434" s="207">
        <v>371261</v>
      </c>
      <c r="J434" s="208">
        <v>-1.8905170249593706E-2</v>
      </c>
      <c r="K434" s="205">
        <v>41447</v>
      </c>
      <c r="L434" s="206">
        <v>-8.9428755888190103E-3</v>
      </c>
      <c r="M434" s="207">
        <v>852561</v>
      </c>
      <c r="N434" s="208">
        <v>3.9281417271194607E-2</v>
      </c>
      <c r="O434" s="205">
        <v>465131</v>
      </c>
      <c r="P434" s="206">
        <v>-2.3031069364161882E-2</v>
      </c>
      <c r="Q434" s="207">
        <v>1317692</v>
      </c>
      <c r="R434" s="208">
        <v>1.6398070706314938E-2</v>
      </c>
    </row>
    <row r="435" spans="2:18" ht="15" hidden="1" customHeight="1" outlineLevel="1" x14ac:dyDescent="0.25">
      <c r="B435" s="43" t="s">
        <v>51</v>
      </c>
      <c r="C435" s="205">
        <v>17809</v>
      </c>
      <c r="D435" s="206">
        <v>-0.24271803376280987</v>
      </c>
      <c r="E435" s="207">
        <v>113750</v>
      </c>
      <c r="F435" s="208">
        <v>0.1584800741427248</v>
      </c>
      <c r="G435" s="205">
        <v>256366</v>
      </c>
      <c r="H435" s="206">
        <v>5.4522419800009159E-2</v>
      </c>
      <c r="I435" s="207">
        <v>383056</v>
      </c>
      <c r="J435" s="208">
        <v>-3.6189201361718437E-2</v>
      </c>
      <c r="K435" s="205">
        <v>46153</v>
      </c>
      <c r="L435" s="206">
        <v>0.22476979009102238</v>
      </c>
      <c r="M435" s="207">
        <v>817134</v>
      </c>
      <c r="N435" s="208">
        <v>2.1495389023413081E-2</v>
      </c>
      <c r="O435" s="205">
        <v>379769</v>
      </c>
      <c r="P435" s="206">
        <v>1.5808098775206725E-2</v>
      </c>
      <c r="Q435" s="207">
        <v>1196903</v>
      </c>
      <c r="R435" s="208">
        <v>1.9683966065711545E-2</v>
      </c>
    </row>
    <row r="436" spans="2:18" ht="15" hidden="1" customHeight="1" outlineLevel="1" x14ac:dyDescent="0.25">
      <c r="B436" s="43" t="s">
        <v>52</v>
      </c>
      <c r="C436" s="205">
        <v>19337</v>
      </c>
      <c r="D436" s="206">
        <v>-0.20230188523575765</v>
      </c>
      <c r="E436" s="207">
        <v>116295</v>
      </c>
      <c r="F436" s="208">
        <v>-9.4291409004957361E-3</v>
      </c>
      <c r="G436" s="205">
        <v>239843</v>
      </c>
      <c r="H436" s="206">
        <v>4.184440293644931E-2</v>
      </c>
      <c r="I436" s="207">
        <v>375585</v>
      </c>
      <c r="J436" s="208">
        <v>0.11149418484211782</v>
      </c>
      <c r="K436" s="205">
        <v>37344</v>
      </c>
      <c r="L436" s="206">
        <v>0.26204798918553562</v>
      </c>
      <c r="M436" s="207">
        <v>788404</v>
      </c>
      <c r="N436" s="208">
        <v>6.6343140556675895E-2</v>
      </c>
      <c r="O436" s="205">
        <v>357572</v>
      </c>
      <c r="P436" s="206">
        <v>-0.16452602532319904</v>
      </c>
      <c r="Q436" s="207">
        <v>1145976</v>
      </c>
      <c r="R436" s="208">
        <v>-1.8301437456096803E-2</v>
      </c>
    </row>
    <row r="437" spans="2:18" ht="15" hidden="1" customHeight="1" outlineLevel="1" x14ac:dyDescent="0.25">
      <c r="B437" s="43" t="s">
        <v>53</v>
      </c>
      <c r="C437" s="205">
        <v>25634</v>
      </c>
      <c r="D437" s="206">
        <v>-4.2220893737856868E-2</v>
      </c>
      <c r="E437" s="207">
        <v>135607</v>
      </c>
      <c r="F437" s="208">
        <v>-0.13468483989943469</v>
      </c>
      <c r="G437" s="205">
        <v>301823</v>
      </c>
      <c r="H437" s="206">
        <v>4.9078389867328376E-2</v>
      </c>
      <c r="I437" s="207">
        <v>413323</v>
      </c>
      <c r="J437" s="208">
        <v>6.3678170976815496E-2</v>
      </c>
      <c r="K437" s="205">
        <v>45000</v>
      </c>
      <c r="L437" s="206">
        <v>0.14448485465042338</v>
      </c>
      <c r="M437" s="207">
        <v>921387</v>
      </c>
      <c r="N437" s="208">
        <v>2.4812057672351395E-2</v>
      </c>
      <c r="O437" s="205">
        <v>512364</v>
      </c>
      <c r="P437" s="206">
        <v>-8.1178985424078975E-2</v>
      </c>
      <c r="Q437" s="207">
        <v>1433751</v>
      </c>
      <c r="R437" s="208">
        <v>-1.5761534031115354E-2</v>
      </c>
    </row>
    <row r="438" spans="2:18" ht="15" hidden="1" customHeight="1" outlineLevel="1" x14ac:dyDescent="0.25">
      <c r="B438" s="43" t="s">
        <v>54</v>
      </c>
      <c r="C438" s="205">
        <v>15932</v>
      </c>
      <c r="D438" s="206">
        <v>-0.36616804583068108</v>
      </c>
      <c r="E438" s="207">
        <v>110058</v>
      </c>
      <c r="F438" s="208">
        <v>-3.4875257596352016E-2</v>
      </c>
      <c r="G438" s="205">
        <v>240739</v>
      </c>
      <c r="H438" s="206">
        <v>6.3348895965935847E-2</v>
      </c>
      <c r="I438" s="207">
        <v>357307</v>
      </c>
      <c r="J438" s="208">
        <v>0.16898791120707979</v>
      </c>
      <c r="K438" s="205">
        <v>28037</v>
      </c>
      <c r="L438" s="206">
        <v>0.25036792579048295</v>
      </c>
      <c r="M438" s="207">
        <v>752073</v>
      </c>
      <c r="N438" s="208">
        <v>8.4231726269595741E-2</v>
      </c>
      <c r="O438" s="205">
        <v>440568</v>
      </c>
      <c r="P438" s="206">
        <v>6.9363165700221607E-2</v>
      </c>
      <c r="Q438" s="207">
        <v>1192641</v>
      </c>
      <c r="R438" s="208">
        <v>7.8691288370414503E-2</v>
      </c>
    </row>
    <row r="439" spans="2:18" ht="15" hidden="1" customHeight="1" outlineLevel="1" x14ac:dyDescent="0.25">
      <c r="B439" s="43" t="s">
        <v>55</v>
      </c>
      <c r="C439" s="205">
        <v>16930</v>
      </c>
      <c r="D439" s="206">
        <v>-1.7297422800092832E-2</v>
      </c>
      <c r="E439" s="207">
        <v>75363</v>
      </c>
      <c r="F439" s="208">
        <v>0.1086870172857668</v>
      </c>
      <c r="G439" s="205">
        <v>184679</v>
      </c>
      <c r="H439" s="206">
        <v>7.1727435744172174E-2</v>
      </c>
      <c r="I439" s="207">
        <v>318362</v>
      </c>
      <c r="J439" s="208">
        <v>0.2179718195625644</v>
      </c>
      <c r="K439" s="205">
        <v>30361</v>
      </c>
      <c r="L439" s="206">
        <v>6.1239470096822624E-2</v>
      </c>
      <c r="M439" s="207">
        <v>625695</v>
      </c>
      <c r="N439" s="208">
        <v>0.14278434681599506</v>
      </c>
      <c r="O439" s="205">
        <v>287947</v>
      </c>
      <c r="P439" s="206">
        <v>0.14801333216384527</v>
      </c>
      <c r="Q439" s="207">
        <v>913642</v>
      </c>
      <c r="R439" s="208">
        <v>0.14442718641180452</v>
      </c>
    </row>
    <row r="440" spans="2:18" ht="15" hidden="1" customHeight="1" outlineLevel="1" x14ac:dyDescent="0.25">
      <c r="B440" s="43" t="s">
        <v>56</v>
      </c>
      <c r="C440" s="205">
        <v>14923</v>
      </c>
      <c r="D440" s="206">
        <v>-8.7389921722113462E-2</v>
      </c>
      <c r="E440" s="207">
        <v>105619</v>
      </c>
      <c r="F440" s="208">
        <v>0.45997539499329587</v>
      </c>
      <c r="G440" s="205">
        <v>204417</v>
      </c>
      <c r="H440" s="206">
        <v>0.37095086716832326</v>
      </c>
      <c r="I440" s="207">
        <v>341725</v>
      </c>
      <c r="J440" s="208">
        <v>0.27098629056853607</v>
      </c>
      <c r="K440" s="205">
        <v>31933</v>
      </c>
      <c r="L440" s="206">
        <v>2.1561790204421172E-2</v>
      </c>
      <c r="M440" s="207">
        <v>698617</v>
      </c>
      <c r="N440" s="208">
        <v>0.29872324446113407</v>
      </c>
      <c r="O440" s="205">
        <v>284903</v>
      </c>
      <c r="P440" s="206">
        <v>0.19225731395499679</v>
      </c>
      <c r="Q440" s="207">
        <v>983520</v>
      </c>
      <c r="R440" s="208">
        <v>0.26597561807573045</v>
      </c>
    </row>
    <row r="441" spans="2:18" collapsed="1" x14ac:dyDescent="0.25">
      <c r="B441" s="30" t="s">
        <v>186</v>
      </c>
      <c r="C441" s="31">
        <v>178469</v>
      </c>
      <c r="D441" s="32">
        <v>-7.7092932458358576E-2</v>
      </c>
      <c r="E441" s="31">
        <v>796582</v>
      </c>
      <c r="F441" s="32">
        <v>4.5022518474594708E-2</v>
      </c>
      <c r="G441" s="31">
        <v>2008997</v>
      </c>
      <c r="H441" s="32">
        <v>0.3067046602400203</v>
      </c>
      <c r="I441" s="31">
        <v>2741638</v>
      </c>
      <c r="J441" s="32">
        <v>0.43914076886090259</v>
      </c>
      <c r="K441" s="31">
        <v>295018</v>
      </c>
      <c r="L441" s="32">
        <v>0.43682728928630565</v>
      </c>
      <c r="M441" s="31">
        <v>6020704</v>
      </c>
      <c r="N441" s="32">
        <v>0.30786182860715328</v>
      </c>
      <c r="O441" s="31">
        <v>3342645</v>
      </c>
      <c r="P441" s="32">
        <v>7.6352506657478836E-2</v>
      </c>
      <c r="Q441" s="31">
        <v>9363349</v>
      </c>
      <c r="R441" s="32">
        <v>0.21459953111953167</v>
      </c>
    </row>
    <row r="442" spans="2:18" ht="15" hidden="1" customHeight="1" outlineLevel="1" x14ac:dyDescent="0.25">
      <c r="B442" s="43" t="s">
        <v>58</v>
      </c>
      <c r="C442" s="205">
        <v>19511</v>
      </c>
      <c r="D442" s="206">
        <v>-0.18792141846333144</v>
      </c>
      <c r="E442" s="207">
        <v>120437</v>
      </c>
      <c r="F442" s="208">
        <v>0.22978975421972159</v>
      </c>
      <c r="G442" s="205">
        <v>243922</v>
      </c>
      <c r="H442" s="206">
        <v>0.18722834683994072</v>
      </c>
      <c r="I442" s="207">
        <v>376552</v>
      </c>
      <c r="J442" s="208">
        <v>0.43620725823369</v>
      </c>
      <c r="K442" s="205">
        <v>39927</v>
      </c>
      <c r="L442" s="206">
        <v>0.22000183334861134</v>
      </c>
      <c r="M442" s="207">
        <v>800349</v>
      </c>
      <c r="N442" s="208">
        <v>0.28606068202196266</v>
      </c>
      <c r="O442" s="205">
        <v>446193</v>
      </c>
      <c r="P442" s="206">
        <v>5.7843265093232565E-2</v>
      </c>
      <c r="Q442" s="207">
        <v>1246542</v>
      </c>
      <c r="R442" s="208">
        <v>0.19386737743997107</v>
      </c>
    </row>
    <row r="443" spans="2:18" ht="15" hidden="1" customHeight="1" outlineLevel="1" x14ac:dyDescent="0.25">
      <c r="B443" s="43" t="s">
        <v>59</v>
      </c>
      <c r="C443" s="205">
        <v>27728</v>
      </c>
      <c r="D443" s="206">
        <v>-0.17434416222493521</v>
      </c>
      <c r="E443" s="207">
        <v>101001</v>
      </c>
      <c r="F443" s="208">
        <v>-1.8435732472934396E-2</v>
      </c>
      <c r="G443" s="205">
        <v>324520</v>
      </c>
      <c r="H443" s="206">
        <v>0.24940324940324943</v>
      </c>
      <c r="I443" s="207">
        <v>432244</v>
      </c>
      <c r="J443" s="208">
        <v>0.41032676966246306</v>
      </c>
      <c r="K443" s="205">
        <v>49440</v>
      </c>
      <c r="L443" s="206">
        <v>0.70007908943984054</v>
      </c>
      <c r="M443" s="207">
        <v>934933</v>
      </c>
      <c r="N443" s="208">
        <v>0.27760263573963462</v>
      </c>
      <c r="O443" s="205">
        <v>515898</v>
      </c>
      <c r="P443" s="206">
        <v>6.2445425638828933E-2</v>
      </c>
      <c r="Q443" s="207">
        <v>1450831</v>
      </c>
      <c r="R443" s="208">
        <v>0.19178174463984865</v>
      </c>
    </row>
    <row r="444" spans="2:18" ht="15" hidden="1" customHeight="1" outlineLevel="1" x14ac:dyDescent="0.25">
      <c r="B444" s="43" t="s">
        <v>60</v>
      </c>
      <c r="C444" s="205">
        <v>27059</v>
      </c>
      <c r="D444" s="206">
        <v>-8.7170664237762763E-2</v>
      </c>
      <c r="E444" s="207">
        <v>135129</v>
      </c>
      <c r="F444" s="208">
        <v>0.37335989348835796</v>
      </c>
      <c r="G444" s="205">
        <v>309884</v>
      </c>
      <c r="H444" s="206">
        <v>0.22600094951732874</v>
      </c>
      <c r="I444" s="207">
        <v>386586</v>
      </c>
      <c r="J444" s="208">
        <v>0.25523901057867771</v>
      </c>
      <c r="K444" s="205">
        <v>42711</v>
      </c>
      <c r="L444" s="206">
        <v>0.37688588007736934</v>
      </c>
      <c r="M444" s="207">
        <v>901369</v>
      </c>
      <c r="N444" s="208">
        <v>0.25225967429570129</v>
      </c>
      <c r="O444" s="205">
        <v>477177</v>
      </c>
      <c r="P444" s="206">
        <v>-7.9237266059613232E-2</v>
      </c>
      <c r="Q444" s="207">
        <v>1378546</v>
      </c>
      <c r="R444" s="208">
        <v>0.11349517582297763</v>
      </c>
    </row>
    <row r="445" spans="2:18" ht="15" hidden="1" customHeight="1" outlineLevel="1" x14ac:dyDescent="0.25">
      <c r="B445" s="43" t="s">
        <v>61</v>
      </c>
      <c r="C445" s="205">
        <v>27400</v>
      </c>
      <c r="D445" s="206">
        <v>-0.12666539172563274</v>
      </c>
      <c r="E445" s="207">
        <v>110687</v>
      </c>
      <c r="F445" s="208">
        <v>-0.15584078827952808</v>
      </c>
      <c r="G445" s="205">
        <v>330366</v>
      </c>
      <c r="H445" s="206">
        <v>0.21624427525880985</v>
      </c>
      <c r="I445" s="207">
        <v>410669</v>
      </c>
      <c r="J445" s="208">
        <v>0.31916417718672707</v>
      </c>
      <c r="K445" s="205">
        <v>44723</v>
      </c>
      <c r="L445" s="206">
        <v>0.27922542261376959</v>
      </c>
      <c r="M445" s="207">
        <v>923845</v>
      </c>
      <c r="N445" s="208">
        <v>0.18381868645837862</v>
      </c>
      <c r="O445" s="205">
        <v>529868</v>
      </c>
      <c r="P445" s="206">
        <v>1.0806882066680235E-2</v>
      </c>
      <c r="Q445" s="207">
        <v>1453713</v>
      </c>
      <c r="R445" s="208">
        <v>0.11430043147424063</v>
      </c>
    </row>
    <row r="446" spans="2:18" collapsed="1" x14ac:dyDescent="0.25">
      <c r="B446" s="145">
        <v>1982</v>
      </c>
      <c r="C446" s="212">
        <v>264496</v>
      </c>
      <c r="D446" s="213">
        <v>-0.13313537713278145</v>
      </c>
      <c r="E446" s="212">
        <v>1436603</v>
      </c>
      <c r="F446" s="213">
        <v>0.1152520451937753</v>
      </c>
      <c r="G446" s="212">
        <v>3202083</v>
      </c>
      <c r="H446" s="213">
        <v>0.12132553912053523</v>
      </c>
      <c r="I446" s="212">
        <v>4532623</v>
      </c>
      <c r="J446" s="213">
        <v>0.16641550491489587</v>
      </c>
      <c r="K446" s="212">
        <v>478333</v>
      </c>
      <c r="L446" s="213">
        <v>0.20424414535530677</v>
      </c>
      <c r="M446" s="212">
        <v>9914138</v>
      </c>
      <c r="N446" s="213">
        <v>0.13537595090993149</v>
      </c>
      <c r="O446" s="212">
        <v>5189973</v>
      </c>
      <c r="P446" s="213">
        <v>-3.9810260277040044E-3</v>
      </c>
      <c r="Q446" s="212">
        <v>15104111</v>
      </c>
      <c r="R446" s="213">
        <v>8.3295129482366059E-2</v>
      </c>
    </row>
    <row r="447" spans="2:18" ht="15" hidden="1" customHeight="1" outlineLevel="1" x14ac:dyDescent="0.25">
      <c r="B447" s="43" t="s">
        <v>49</v>
      </c>
      <c r="C447" s="205">
        <v>29269</v>
      </c>
      <c r="D447" s="206">
        <v>6.1779003119785347E-2</v>
      </c>
      <c r="E447" s="207">
        <v>126000</v>
      </c>
      <c r="F447" s="208">
        <v>-4.4607720479515889E-2</v>
      </c>
      <c r="G447" s="205">
        <v>286217</v>
      </c>
      <c r="H447" s="206">
        <v>0.42183595709907062</v>
      </c>
      <c r="I447" s="207">
        <v>359733</v>
      </c>
      <c r="J447" s="208">
        <v>0.50285127022521903</v>
      </c>
      <c r="K447" s="205">
        <v>38713</v>
      </c>
      <c r="L447" s="206">
        <v>0.38033944234471928</v>
      </c>
      <c r="M447" s="207">
        <v>839932</v>
      </c>
      <c r="N447" s="208">
        <v>0.33712428143650608</v>
      </c>
      <c r="O447" s="205">
        <v>523554</v>
      </c>
      <c r="P447" s="206">
        <v>4.5554306300837011E-2</v>
      </c>
      <c r="Q447" s="207">
        <v>1363486</v>
      </c>
      <c r="R447" s="208">
        <v>0.20779409445959196</v>
      </c>
    </row>
    <row r="448" spans="2:18" ht="15" hidden="1" customHeight="1" outlineLevel="1" x14ac:dyDescent="0.25">
      <c r="B448" s="43" t="s">
        <v>50</v>
      </c>
      <c r="C448" s="205">
        <v>23985</v>
      </c>
      <c r="D448" s="206">
        <v>-3.9562727745965698E-2</v>
      </c>
      <c r="E448" s="207">
        <v>105139</v>
      </c>
      <c r="F448" s="208">
        <v>0.11034956172774324</v>
      </c>
      <c r="G448" s="205">
        <v>270977</v>
      </c>
      <c r="H448" s="206">
        <v>0.60350908337771458</v>
      </c>
      <c r="I448" s="207">
        <v>378415</v>
      </c>
      <c r="J448" s="208">
        <v>0.63772061178385031</v>
      </c>
      <c r="K448" s="205">
        <v>41821</v>
      </c>
      <c r="L448" s="206">
        <v>0.58251031142392251</v>
      </c>
      <c r="M448" s="207">
        <v>820337</v>
      </c>
      <c r="N448" s="208">
        <v>0.50205807280890324</v>
      </c>
      <c r="O448" s="205">
        <v>476096</v>
      </c>
      <c r="P448" s="206">
        <v>0.2105500026697924</v>
      </c>
      <c r="Q448" s="207">
        <v>1296433</v>
      </c>
      <c r="R448" s="208">
        <v>0.38001939471871804</v>
      </c>
    </row>
    <row r="449" spans="2:18" ht="15" hidden="1" customHeight="1" outlineLevel="1" x14ac:dyDescent="0.25">
      <c r="B449" s="43" t="s">
        <v>51</v>
      </c>
      <c r="C449" s="205">
        <v>23517</v>
      </c>
      <c r="D449" s="206">
        <v>5.8752025931928742E-2</v>
      </c>
      <c r="E449" s="207">
        <v>98189</v>
      </c>
      <c r="F449" s="208">
        <v>-6.7929185058616892E-2</v>
      </c>
      <c r="G449" s="205">
        <v>243111</v>
      </c>
      <c r="H449" s="206">
        <v>0.36903012180494321</v>
      </c>
      <c r="I449" s="207">
        <v>397439</v>
      </c>
      <c r="J449" s="208">
        <v>0.61125007601402714</v>
      </c>
      <c r="K449" s="205">
        <v>37683</v>
      </c>
      <c r="L449" s="206">
        <v>0.63384495317377731</v>
      </c>
      <c r="M449" s="207">
        <v>799939</v>
      </c>
      <c r="N449" s="208">
        <v>0.39152496673131942</v>
      </c>
      <c r="O449" s="205">
        <v>373859</v>
      </c>
      <c r="P449" s="206">
        <v>0.42867133134364854</v>
      </c>
      <c r="Q449" s="207">
        <v>1173798</v>
      </c>
      <c r="R449" s="208">
        <v>0.40314482850954159</v>
      </c>
    </row>
    <row r="450" spans="2:18" ht="15" hidden="1" customHeight="1" outlineLevel="1" x14ac:dyDescent="0.25">
      <c r="B450" s="43" t="s">
        <v>52</v>
      </c>
      <c r="C450" s="205">
        <v>24241</v>
      </c>
      <c r="D450" s="206">
        <v>8.6601819893316501E-2</v>
      </c>
      <c r="E450" s="207">
        <v>117402</v>
      </c>
      <c r="F450" s="208">
        <v>0.19185007715422731</v>
      </c>
      <c r="G450" s="205">
        <v>230210</v>
      </c>
      <c r="H450" s="206">
        <v>0.10276013374337745</v>
      </c>
      <c r="I450" s="207">
        <v>337910</v>
      </c>
      <c r="J450" s="208">
        <v>0.23873205101416128</v>
      </c>
      <c r="K450" s="205">
        <v>29590</v>
      </c>
      <c r="L450" s="206">
        <v>0.58906610815745664</v>
      </c>
      <c r="M450" s="207">
        <v>739353</v>
      </c>
      <c r="N450" s="208">
        <v>0.19062480373732438</v>
      </c>
      <c r="O450" s="205">
        <v>427987</v>
      </c>
      <c r="P450" s="206">
        <v>0.42179397313790834</v>
      </c>
      <c r="Q450" s="207">
        <v>1167340</v>
      </c>
      <c r="R450" s="208">
        <v>0.26609819110236677</v>
      </c>
    </row>
    <row r="451" spans="2:18" ht="15" hidden="1" customHeight="1" outlineLevel="1" x14ac:dyDescent="0.25">
      <c r="B451" s="43" t="s">
        <v>53</v>
      </c>
      <c r="C451" s="205">
        <v>26764</v>
      </c>
      <c r="D451" s="206">
        <v>0.14926142219168681</v>
      </c>
      <c r="E451" s="207">
        <v>156714</v>
      </c>
      <c r="F451" s="208">
        <v>0.21937441643324007</v>
      </c>
      <c r="G451" s="205">
        <v>287703</v>
      </c>
      <c r="H451" s="206">
        <v>0.14151096862762214</v>
      </c>
      <c r="I451" s="207">
        <v>388579</v>
      </c>
      <c r="J451" s="208">
        <v>0.29749069235520986</v>
      </c>
      <c r="K451" s="205">
        <v>39319</v>
      </c>
      <c r="L451" s="206">
        <v>0.62912782266418055</v>
      </c>
      <c r="M451" s="207">
        <v>899079</v>
      </c>
      <c r="N451" s="208">
        <v>0.23590688211804012</v>
      </c>
      <c r="O451" s="205">
        <v>557632</v>
      </c>
      <c r="P451" s="206">
        <v>0.24398122534934763</v>
      </c>
      <c r="Q451" s="207">
        <v>1456711</v>
      </c>
      <c r="R451" s="208">
        <v>0.23898534441184993</v>
      </c>
    </row>
    <row r="452" spans="2:18" ht="15" hidden="1" customHeight="1" outlineLevel="1" x14ac:dyDescent="0.25">
      <c r="B452" s="43" t="s">
        <v>54</v>
      </c>
      <c r="C452" s="205">
        <v>25136</v>
      </c>
      <c r="D452" s="206">
        <v>0.19940831225843403</v>
      </c>
      <c r="E452" s="207">
        <v>114035</v>
      </c>
      <c r="F452" s="208">
        <v>0.7476628352490422</v>
      </c>
      <c r="G452" s="205">
        <v>226397</v>
      </c>
      <c r="H452" s="206">
        <v>0.17951349633481128</v>
      </c>
      <c r="I452" s="207">
        <v>305655</v>
      </c>
      <c r="J452" s="208">
        <v>0.2803268937553407</v>
      </c>
      <c r="K452" s="205">
        <v>22423</v>
      </c>
      <c r="L452" s="206">
        <v>9.6104023072786759E-2</v>
      </c>
      <c r="M452" s="207">
        <v>693646</v>
      </c>
      <c r="N452" s="208">
        <v>0.29089565765990422</v>
      </c>
      <c r="O452" s="205">
        <v>411991</v>
      </c>
      <c r="P452" s="206">
        <v>7.196642486183813E-2</v>
      </c>
      <c r="Q452" s="207">
        <v>1105637</v>
      </c>
      <c r="R452" s="208">
        <v>0.19960311131219566</v>
      </c>
    </row>
    <row r="453" spans="2:18" ht="15" hidden="1" customHeight="1" outlineLevel="1" x14ac:dyDescent="0.25">
      <c r="B453" s="43" t="s">
        <v>55</v>
      </c>
      <c r="C453" s="205">
        <v>17228</v>
      </c>
      <c r="D453" s="206">
        <v>-0.16425730086349088</v>
      </c>
      <c r="E453" s="207">
        <v>67975</v>
      </c>
      <c r="F453" s="208">
        <v>0.45373083256699243</v>
      </c>
      <c r="G453" s="205">
        <v>172319</v>
      </c>
      <c r="H453" s="206">
        <v>0.31414822384576668</v>
      </c>
      <c r="I453" s="207">
        <v>261387</v>
      </c>
      <c r="J453" s="208">
        <v>0.44447023325983515</v>
      </c>
      <c r="K453" s="205">
        <v>28609</v>
      </c>
      <c r="L453" s="206">
        <v>0.16018492234072745</v>
      </c>
      <c r="M453" s="207">
        <v>547518</v>
      </c>
      <c r="N453" s="208">
        <v>0.35485690954307558</v>
      </c>
      <c r="O453" s="205">
        <v>250822</v>
      </c>
      <c r="P453" s="206">
        <v>0.19188751241440594</v>
      </c>
      <c r="Q453" s="207">
        <v>798340</v>
      </c>
      <c r="R453" s="208">
        <v>0.29905167307779923</v>
      </c>
    </row>
    <row r="454" spans="2:18" ht="15" hidden="1" customHeight="1" outlineLevel="1" x14ac:dyDescent="0.25">
      <c r="B454" s="43" t="s">
        <v>56</v>
      </c>
      <c r="C454" s="205">
        <v>16352</v>
      </c>
      <c r="D454" s="206">
        <v>-0.30286493860845842</v>
      </c>
      <c r="E454" s="207">
        <v>72343</v>
      </c>
      <c r="F454" s="208">
        <v>0.43877408961635611</v>
      </c>
      <c r="G454" s="205">
        <v>149106</v>
      </c>
      <c r="H454" s="206">
        <v>4.4554663528225014E-2</v>
      </c>
      <c r="I454" s="207">
        <v>268866</v>
      </c>
      <c r="J454" s="208">
        <v>0.2470709375782707</v>
      </c>
      <c r="K454" s="205">
        <v>31259</v>
      </c>
      <c r="L454" s="206">
        <v>0.40793622196198531</v>
      </c>
      <c r="M454" s="207">
        <v>537926</v>
      </c>
      <c r="N454" s="208">
        <v>0.18412091141425058</v>
      </c>
      <c r="O454" s="205">
        <v>238961</v>
      </c>
      <c r="P454" s="206">
        <v>0.24061469771305455</v>
      </c>
      <c r="Q454" s="207">
        <v>776887</v>
      </c>
      <c r="R454" s="208">
        <v>0.20094203413830303</v>
      </c>
    </row>
    <row r="455" spans="2:18" collapsed="1" x14ac:dyDescent="0.25">
      <c r="B455" s="30" t="s">
        <v>187</v>
      </c>
      <c r="C455" s="31">
        <v>193377</v>
      </c>
      <c r="D455" s="32">
        <v>3.0755782033719425E-2</v>
      </c>
      <c r="E455" s="31">
        <v>762263</v>
      </c>
      <c r="F455" s="32">
        <v>-8.4430356636670645E-2</v>
      </c>
      <c r="G455" s="31">
        <v>1537453</v>
      </c>
      <c r="H455" s="32">
        <v>7.2209502542347481E-2</v>
      </c>
      <c r="I455" s="31">
        <v>1905052</v>
      </c>
      <c r="J455" s="32">
        <v>8.8157174729853072E-2</v>
      </c>
      <c r="K455" s="31">
        <v>205326</v>
      </c>
      <c r="L455" s="32">
        <v>4.3195951713205671E-2</v>
      </c>
      <c r="M455" s="31">
        <v>4603471</v>
      </c>
      <c r="N455" s="32">
        <v>4.5860243928815159E-2</v>
      </c>
      <c r="O455" s="31">
        <v>3105530</v>
      </c>
      <c r="P455" s="32">
        <v>-4.7809000701220294E-2</v>
      </c>
      <c r="Q455" s="31">
        <v>7709001</v>
      </c>
      <c r="R455" s="32">
        <v>5.993943157760917E-3</v>
      </c>
    </row>
    <row r="456" spans="2:18" ht="15" hidden="1" customHeight="1" outlineLevel="1" x14ac:dyDescent="0.25">
      <c r="B456" s="43" t="s">
        <v>58</v>
      </c>
      <c r="C456" s="205">
        <v>24026</v>
      </c>
      <c r="D456" s="206">
        <v>0.1341578549848943</v>
      </c>
      <c r="E456" s="207">
        <v>97933</v>
      </c>
      <c r="F456" s="208">
        <v>0.31501349482362739</v>
      </c>
      <c r="G456" s="205">
        <v>205455</v>
      </c>
      <c r="H456" s="206">
        <v>0.16806144609821816</v>
      </c>
      <c r="I456" s="207">
        <v>262185</v>
      </c>
      <c r="J456" s="208">
        <v>0.14351946754827094</v>
      </c>
      <c r="K456" s="205">
        <v>32727</v>
      </c>
      <c r="L456" s="206">
        <v>0.1041497975708503</v>
      </c>
      <c r="M456" s="207">
        <v>622326</v>
      </c>
      <c r="N456" s="208">
        <v>0.17315965087563856</v>
      </c>
      <c r="O456" s="205">
        <v>421795</v>
      </c>
      <c r="P456" s="206">
        <v>-0.12223510143944327</v>
      </c>
      <c r="Q456" s="207">
        <v>1044121</v>
      </c>
      <c r="R456" s="208">
        <v>3.2757568474079735E-2</v>
      </c>
    </row>
    <row r="457" spans="2:18" ht="15" hidden="1" customHeight="1" outlineLevel="1" x14ac:dyDescent="0.25">
      <c r="B457" s="43" t="s">
        <v>59</v>
      </c>
      <c r="C457" s="205">
        <v>33583</v>
      </c>
      <c r="D457" s="206">
        <v>2.6218487394958023E-2</v>
      </c>
      <c r="E457" s="207">
        <v>102898</v>
      </c>
      <c r="F457" s="208">
        <v>-0.28277083071947362</v>
      </c>
      <c r="G457" s="205">
        <v>259740</v>
      </c>
      <c r="H457" s="206">
        <v>0.15513928914505293</v>
      </c>
      <c r="I457" s="207">
        <v>306485</v>
      </c>
      <c r="J457" s="208">
        <v>0.16445668693009119</v>
      </c>
      <c r="K457" s="205">
        <v>29081</v>
      </c>
      <c r="L457" s="206">
        <v>-1.1677829297612741E-3</v>
      </c>
      <c r="M457" s="207">
        <v>731787</v>
      </c>
      <c r="N457" s="208">
        <v>5.5418381739985811E-2</v>
      </c>
      <c r="O457" s="205">
        <v>485576</v>
      </c>
      <c r="P457" s="206">
        <v>-9.8400956603759582E-2</v>
      </c>
      <c r="Q457" s="207">
        <v>1217363</v>
      </c>
      <c r="R457" s="208">
        <v>-1.1827744018754305E-2</v>
      </c>
    </row>
    <row r="458" spans="2:18" ht="15" hidden="1" customHeight="1" outlineLevel="1" x14ac:dyDescent="0.25">
      <c r="B458" s="43" t="s">
        <v>60</v>
      </c>
      <c r="C458" s="205">
        <v>29643</v>
      </c>
      <c r="D458" s="206">
        <v>-2.0199979800020751E-3</v>
      </c>
      <c r="E458" s="207">
        <v>98393</v>
      </c>
      <c r="F458" s="208">
        <v>-0.20407535936450927</v>
      </c>
      <c r="G458" s="205">
        <v>252760</v>
      </c>
      <c r="H458" s="206">
        <v>8.9388845789156068E-2</v>
      </c>
      <c r="I458" s="207">
        <v>307978</v>
      </c>
      <c r="J458" s="208">
        <v>8.8707738861158569E-2</v>
      </c>
      <c r="K458" s="205">
        <v>31020</v>
      </c>
      <c r="L458" s="206">
        <v>-3.9003686607391841E-2</v>
      </c>
      <c r="M458" s="207">
        <v>719794</v>
      </c>
      <c r="N458" s="208">
        <v>2.7532915445527273E-2</v>
      </c>
      <c r="O458" s="205">
        <v>518241</v>
      </c>
      <c r="P458" s="206">
        <v>5.7410263943979301E-2</v>
      </c>
      <c r="Q458" s="207">
        <v>1238035</v>
      </c>
      <c r="R458" s="208">
        <v>3.983164946401474E-2</v>
      </c>
    </row>
    <row r="459" spans="2:18" ht="15" hidden="1" customHeight="1" outlineLevel="1" x14ac:dyDescent="0.25">
      <c r="B459" s="43" t="s">
        <v>61</v>
      </c>
      <c r="C459" s="205">
        <v>31374</v>
      </c>
      <c r="D459" s="206">
        <v>0.18620741804983165</v>
      </c>
      <c r="E459" s="207">
        <v>131121</v>
      </c>
      <c r="F459" s="208">
        <v>-3.9680970272229943E-2</v>
      </c>
      <c r="G459" s="205">
        <v>271628</v>
      </c>
      <c r="H459" s="206">
        <v>0.3989761127306064</v>
      </c>
      <c r="I459" s="207">
        <v>311310</v>
      </c>
      <c r="J459" s="208">
        <v>0.32352941176470584</v>
      </c>
      <c r="K459" s="205">
        <v>34961</v>
      </c>
      <c r="L459" s="206">
        <v>0.28015378982057859</v>
      </c>
      <c r="M459" s="207">
        <v>780394</v>
      </c>
      <c r="N459" s="208">
        <v>0.25936624536851749</v>
      </c>
      <c r="O459" s="205">
        <v>524203</v>
      </c>
      <c r="P459" s="206">
        <v>6.262606196116427E-2</v>
      </c>
      <c r="Q459" s="207">
        <v>1304597</v>
      </c>
      <c r="R459" s="208">
        <v>0.17216466408680842</v>
      </c>
    </row>
    <row r="460" spans="2:18" collapsed="1" x14ac:dyDescent="0.25">
      <c r="B460" s="145">
        <v>1981</v>
      </c>
      <c r="C460" s="212">
        <v>305118</v>
      </c>
      <c r="D460" s="213">
        <v>3.2771903221002097E-2</v>
      </c>
      <c r="E460" s="212">
        <v>1288142</v>
      </c>
      <c r="F460" s="213">
        <v>7.4050449792425921E-2</v>
      </c>
      <c r="G460" s="212">
        <v>2855623</v>
      </c>
      <c r="H460" s="213">
        <v>0.24081454412729597</v>
      </c>
      <c r="I460" s="212">
        <v>3885942</v>
      </c>
      <c r="J460" s="213">
        <v>0.32389783689716789</v>
      </c>
      <c r="K460" s="212">
        <v>397206</v>
      </c>
      <c r="L460" s="213">
        <v>0.29824974260920722</v>
      </c>
      <c r="M460" s="212">
        <v>8732031</v>
      </c>
      <c r="N460" s="213">
        <v>0.24081061648118052</v>
      </c>
      <c r="O460" s="212">
        <v>5210717</v>
      </c>
      <c r="P460" s="213">
        <v>0.10986657022167012</v>
      </c>
      <c r="Q460" s="212">
        <v>13942748</v>
      </c>
      <c r="R460" s="213">
        <v>0.1884106937927752</v>
      </c>
    </row>
    <row r="461" spans="2:18" ht="15" hidden="1" customHeight="1" outlineLevel="1" x14ac:dyDescent="0.25">
      <c r="B461" s="43" t="s">
        <v>49</v>
      </c>
      <c r="C461" s="205">
        <v>27566</v>
      </c>
      <c r="D461" s="206">
        <v>-0.15630643038594561</v>
      </c>
      <c r="E461" s="207">
        <v>131883</v>
      </c>
      <c r="F461" s="208">
        <v>0.13064538253146329</v>
      </c>
      <c r="G461" s="205">
        <v>201301</v>
      </c>
      <c r="H461" s="206">
        <v>4.5306787969425111E-2</v>
      </c>
      <c r="I461" s="207">
        <v>239367</v>
      </c>
      <c r="J461" s="208">
        <v>7.5415242091642964E-2</v>
      </c>
      <c r="K461" s="205">
        <v>28046</v>
      </c>
      <c r="L461" s="206">
        <v>6.0661069510627108E-2</v>
      </c>
      <c r="M461" s="207">
        <v>628163</v>
      </c>
      <c r="N461" s="208">
        <v>6.3032647618274096E-2</v>
      </c>
      <c r="O461" s="205">
        <v>500743</v>
      </c>
      <c r="P461" s="206">
        <v>8.7706303245678408E-2</v>
      </c>
      <c r="Q461" s="207">
        <v>1128906</v>
      </c>
      <c r="R461" s="208">
        <v>7.3837467016461877E-2</v>
      </c>
    </row>
    <row r="462" spans="2:18" ht="15" hidden="1" customHeight="1" outlineLevel="1" x14ac:dyDescent="0.25">
      <c r="B462" s="43" t="s">
        <v>50</v>
      </c>
      <c r="C462" s="205">
        <v>24973</v>
      </c>
      <c r="D462" s="206">
        <v>3.9458896982310199E-2</v>
      </c>
      <c r="E462" s="207">
        <v>94690</v>
      </c>
      <c r="F462" s="208">
        <v>-0.27846442232957924</v>
      </c>
      <c r="G462" s="205">
        <v>168990</v>
      </c>
      <c r="H462" s="206">
        <v>-0.159755369928401</v>
      </c>
      <c r="I462" s="207">
        <v>231062</v>
      </c>
      <c r="J462" s="208">
        <v>1.7051956969558191E-2</v>
      </c>
      <c r="K462" s="205">
        <v>26427</v>
      </c>
      <c r="L462" s="206">
        <v>0.17893468950749458</v>
      </c>
      <c r="M462" s="207">
        <v>546142</v>
      </c>
      <c r="N462" s="208">
        <v>-9.8750294975271546E-2</v>
      </c>
      <c r="O462" s="205">
        <v>393289</v>
      </c>
      <c r="P462" s="206">
        <v>-6.3996534810164207E-2</v>
      </c>
      <c r="Q462" s="207">
        <v>939431</v>
      </c>
      <c r="R462" s="208">
        <v>-8.4519793171058732E-2</v>
      </c>
    </row>
    <row r="463" spans="2:18" ht="15" hidden="1" customHeight="1" outlineLevel="1" x14ac:dyDescent="0.25">
      <c r="B463" s="43" t="s">
        <v>51</v>
      </c>
      <c r="C463" s="205">
        <v>22212</v>
      </c>
      <c r="D463" s="206">
        <v>6.5425940138142735E-2</v>
      </c>
      <c r="E463" s="207">
        <v>105345</v>
      </c>
      <c r="F463" s="208">
        <v>-1.1578265887276062E-2</v>
      </c>
      <c r="G463" s="205">
        <v>177579</v>
      </c>
      <c r="H463" s="206">
        <v>-0.1674019964085276</v>
      </c>
      <c r="I463" s="207">
        <v>246665</v>
      </c>
      <c r="J463" s="208">
        <v>-0.15051486035058714</v>
      </c>
      <c r="K463" s="205">
        <v>23064</v>
      </c>
      <c r="L463" s="206">
        <v>-0.22138950779825806</v>
      </c>
      <c r="M463" s="207">
        <v>574865</v>
      </c>
      <c r="N463" s="208">
        <v>-0.1299178752296799</v>
      </c>
      <c r="O463" s="205">
        <v>261683</v>
      </c>
      <c r="P463" s="206">
        <v>-0.30843776592652106</v>
      </c>
      <c r="Q463" s="207">
        <v>836548</v>
      </c>
      <c r="R463" s="208">
        <v>-0.19492712896594733</v>
      </c>
    </row>
    <row r="464" spans="2:18" ht="15" hidden="1" customHeight="1" outlineLevel="1" x14ac:dyDescent="0.25">
      <c r="B464" s="43" t="s">
        <v>52</v>
      </c>
      <c r="C464" s="205">
        <v>22309</v>
      </c>
      <c r="D464" s="206">
        <v>0.11439132823817366</v>
      </c>
      <c r="E464" s="207">
        <v>98504</v>
      </c>
      <c r="F464" s="208">
        <v>-9.1978392728747638E-2</v>
      </c>
      <c r="G464" s="205">
        <v>208758</v>
      </c>
      <c r="H464" s="206">
        <v>-3.5345437069965402E-2</v>
      </c>
      <c r="I464" s="207">
        <v>272787</v>
      </c>
      <c r="J464" s="208">
        <v>-0.10849551448600425</v>
      </c>
      <c r="K464" s="205">
        <v>18621</v>
      </c>
      <c r="L464" s="206">
        <v>-0.17228963861848245</v>
      </c>
      <c r="M464" s="207">
        <v>620979</v>
      </c>
      <c r="N464" s="208">
        <v>-7.783156863036278E-2</v>
      </c>
      <c r="O464" s="205">
        <v>301019</v>
      </c>
      <c r="P464" s="206">
        <v>-0.18976803527112795</v>
      </c>
      <c r="Q464" s="207">
        <v>921998</v>
      </c>
      <c r="R464" s="208">
        <v>-0.11763095839649651</v>
      </c>
    </row>
    <row r="465" spans="2:18" ht="15" hidden="1" customHeight="1" outlineLevel="1" x14ac:dyDescent="0.25">
      <c r="B465" s="43" t="s">
        <v>53</v>
      </c>
      <c r="C465" s="205">
        <v>23288</v>
      </c>
      <c r="D465" s="206">
        <v>0.12535034309461679</v>
      </c>
      <c r="E465" s="207">
        <v>128520</v>
      </c>
      <c r="F465" s="208">
        <v>8.178175818996003E-2</v>
      </c>
      <c r="G465" s="205">
        <v>252037</v>
      </c>
      <c r="H465" s="206">
        <v>-1.9730854498074768E-2</v>
      </c>
      <c r="I465" s="207">
        <v>299485</v>
      </c>
      <c r="J465" s="208">
        <v>-7.1070540139827165E-2</v>
      </c>
      <c r="K465" s="205">
        <v>24135</v>
      </c>
      <c r="L465" s="206">
        <v>-1.6142839672251386E-2</v>
      </c>
      <c r="M465" s="207">
        <v>727465</v>
      </c>
      <c r="N465" s="208">
        <v>-2.1615602182540994E-2</v>
      </c>
      <c r="O465" s="205">
        <v>448264</v>
      </c>
      <c r="P465" s="206">
        <v>4.4992120550908732E-2</v>
      </c>
      <c r="Q465" s="207">
        <v>1175729</v>
      </c>
      <c r="R465" s="208">
        <v>2.7530893363842956E-3</v>
      </c>
    </row>
    <row r="466" spans="2:18" ht="15" hidden="1" customHeight="1" outlineLevel="1" x14ac:dyDescent="0.25">
      <c r="B466" s="43" t="s">
        <v>54</v>
      </c>
      <c r="C466" s="205">
        <v>20957</v>
      </c>
      <c r="D466" s="206">
        <v>-7.7962074882308996E-2</v>
      </c>
      <c r="E466" s="207">
        <v>65250</v>
      </c>
      <c r="F466" s="208">
        <v>-0.4491858079874389</v>
      </c>
      <c r="G466" s="205">
        <v>191941</v>
      </c>
      <c r="H466" s="206">
        <v>-6.6670880905607577E-2</v>
      </c>
      <c r="I466" s="207">
        <v>238732</v>
      </c>
      <c r="J466" s="208">
        <v>-0.15153712193908375</v>
      </c>
      <c r="K466" s="205">
        <v>20457</v>
      </c>
      <c r="L466" s="206">
        <v>1.9739793629430347E-2</v>
      </c>
      <c r="M466" s="207">
        <v>537337</v>
      </c>
      <c r="N466" s="208">
        <v>-0.17112543635166044</v>
      </c>
      <c r="O466" s="205">
        <v>384332</v>
      </c>
      <c r="P466" s="206">
        <v>0.10622056944172598</v>
      </c>
      <c r="Q466" s="207">
        <v>921669</v>
      </c>
      <c r="R466" s="208">
        <v>-7.4351637690431183E-2</v>
      </c>
    </row>
    <row r="467" spans="2:18" ht="15" hidden="1" customHeight="1" outlineLevel="1" x14ac:dyDescent="0.25">
      <c r="B467" s="43" t="s">
        <v>55</v>
      </c>
      <c r="C467" s="205">
        <v>20614</v>
      </c>
      <c r="D467" s="206">
        <v>-8.370213584760422E-3</v>
      </c>
      <c r="E467" s="207">
        <v>46759</v>
      </c>
      <c r="F467" s="208">
        <v>-0.30110307305990669</v>
      </c>
      <c r="G467" s="205">
        <v>131126</v>
      </c>
      <c r="H467" s="206">
        <v>-8.4475475650200749E-2</v>
      </c>
      <c r="I467" s="207">
        <v>180957</v>
      </c>
      <c r="J467" s="208">
        <v>-0.22779489455402024</v>
      </c>
      <c r="K467" s="205">
        <v>24659</v>
      </c>
      <c r="L467" s="206">
        <v>7.101285615010422E-2</v>
      </c>
      <c r="M467" s="207">
        <v>404115</v>
      </c>
      <c r="N467" s="208">
        <v>-0.17236866627481418</v>
      </c>
      <c r="O467" s="205">
        <v>210441</v>
      </c>
      <c r="P467" s="206">
        <v>-0.19572179841927451</v>
      </c>
      <c r="Q467" s="207">
        <v>614556</v>
      </c>
      <c r="R467" s="208">
        <v>-0.18051660752789256</v>
      </c>
    </row>
    <row r="468" spans="2:18" ht="15" hidden="1" customHeight="1" outlineLevel="1" x14ac:dyDescent="0.25">
      <c r="B468" s="43" t="s">
        <v>56</v>
      </c>
      <c r="C468" s="205">
        <v>23456</v>
      </c>
      <c r="D468" s="206">
        <v>6.3764172335600833E-2</v>
      </c>
      <c r="E468" s="207">
        <v>50281</v>
      </c>
      <c r="F468" s="208">
        <v>-0.36841642486591053</v>
      </c>
      <c r="G468" s="205">
        <v>142746</v>
      </c>
      <c r="H468" s="206">
        <v>-1.2862536824198134E-2</v>
      </c>
      <c r="I468" s="207">
        <v>215598</v>
      </c>
      <c r="J468" s="208">
        <v>-7.7742415687079736E-2</v>
      </c>
      <c r="K468" s="205">
        <v>22202</v>
      </c>
      <c r="L468" s="206">
        <v>-8.7763990467581543E-2</v>
      </c>
      <c r="M468" s="207">
        <v>454283</v>
      </c>
      <c r="N468" s="208">
        <v>-9.9318565279542859E-2</v>
      </c>
      <c r="O468" s="205">
        <v>192615</v>
      </c>
      <c r="P468" s="206">
        <v>-0.11723458374389883</v>
      </c>
      <c r="Q468" s="207">
        <v>646898</v>
      </c>
      <c r="R468" s="208">
        <v>-0.10472866371794087</v>
      </c>
    </row>
    <row r="469" spans="2:18" collapsed="1" x14ac:dyDescent="0.25">
      <c r="B469" s="30" t="s">
        <v>188</v>
      </c>
      <c r="C469" s="31">
        <v>187607</v>
      </c>
      <c r="D469" s="32">
        <v>-0.13309458897463144</v>
      </c>
      <c r="E469" s="31">
        <v>832556</v>
      </c>
      <c r="F469" s="32">
        <v>-0.10707226275728265</v>
      </c>
      <c r="G469" s="31">
        <v>1433911</v>
      </c>
      <c r="H469" s="32">
        <v>-0.16518731471713577</v>
      </c>
      <c r="I469" s="31">
        <v>1750714</v>
      </c>
      <c r="J469" s="32">
        <v>-0.22691687270129168</v>
      </c>
      <c r="K469" s="31">
        <v>196824</v>
      </c>
      <c r="L469" s="32">
        <v>-0.3052575845819876</v>
      </c>
      <c r="M469" s="31">
        <v>4401612</v>
      </c>
      <c r="N469" s="32">
        <v>-0.18704476172974149</v>
      </c>
      <c r="O469" s="31">
        <v>3261457</v>
      </c>
      <c r="P469" s="32">
        <v>-1.4696219422779322E-2</v>
      </c>
      <c r="Q469" s="31">
        <v>7663069</v>
      </c>
      <c r="R469" s="32">
        <v>-0.12165471288809659</v>
      </c>
    </row>
    <row r="470" spans="2:18" ht="15" hidden="1" customHeight="1" outlineLevel="1" x14ac:dyDescent="0.25">
      <c r="B470" s="43" t="s">
        <v>58</v>
      </c>
      <c r="C470" s="205">
        <v>21184</v>
      </c>
      <c r="D470" s="206">
        <v>-0.25408450704225349</v>
      </c>
      <c r="E470" s="207">
        <v>74473</v>
      </c>
      <c r="F470" s="208">
        <v>-0.35506135633438118</v>
      </c>
      <c r="G470" s="205">
        <v>175894</v>
      </c>
      <c r="H470" s="206">
        <v>-0.19932447810926701</v>
      </c>
      <c r="I470" s="207">
        <v>229279</v>
      </c>
      <c r="J470" s="208">
        <v>-0.2021498341864697</v>
      </c>
      <c r="K470" s="205">
        <v>29640</v>
      </c>
      <c r="L470" s="206">
        <v>-0.1919962925605867</v>
      </c>
      <c r="M470" s="207">
        <v>530470</v>
      </c>
      <c r="N470" s="208">
        <v>-0.2285295858547518</v>
      </c>
      <c r="O470" s="205">
        <v>480533</v>
      </c>
      <c r="P470" s="206">
        <v>0.31111547664846784</v>
      </c>
      <c r="Q470" s="207">
        <v>1011003</v>
      </c>
      <c r="R470" s="208">
        <v>-4.0899673280739512E-2</v>
      </c>
    </row>
    <row r="471" spans="2:18" ht="15" hidden="1" customHeight="1" outlineLevel="1" x14ac:dyDescent="0.25">
      <c r="B471" s="43" t="s">
        <v>59</v>
      </c>
      <c r="C471" s="205">
        <v>32725</v>
      </c>
      <c r="D471" s="206">
        <v>-1.6174127408832617E-2</v>
      </c>
      <c r="E471" s="207">
        <v>143466</v>
      </c>
      <c r="F471" s="208">
        <v>-4.964228934817172E-2</v>
      </c>
      <c r="G471" s="205">
        <v>224856</v>
      </c>
      <c r="H471" s="206">
        <v>-0.14180702336924789</v>
      </c>
      <c r="I471" s="207">
        <v>263200</v>
      </c>
      <c r="J471" s="208">
        <v>-0.23997632145074432</v>
      </c>
      <c r="K471" s="205">
        <v>29115</v>
      </c>
      <c r="L471" s="206">
        <v>-0.32050504107542943</v>
      </c>
      <c r="M471" s="207">
        <v>693362</v>
      </c>
      <c r="N471" s="208">
        <v>-0.17001102483040798</v>
      </c>
      <c r="O471" s="205">
        <v>538572</v>
      </c>
      <c r="P471" s="206">
        <v>5.3309707928983041E-2</v>
      </c>
      <c r="Q471" s="207">
        <v>1231934</v>
      </c>
      <c r="R471" s="208">
        <v>-8.522084709226474E-2</v>
      </c>
    </row>
    <row r="472" spans="2:18" ht="15" hidden="1" customHeight="1" outlineLevel="1" x14ac:dyDescent="0.25">
      <c r="B472" s="43" t="s">
        <v>60</v>
      </c>
      <c r="C472" s="205">
        <v>29703</v>
      </c>
      <c r="D472" s="206">
        <v>-9.6431722081951721E-2</v>
      </c>
      <c r="E472" s="207">
        <v>123621</v>
      </c>
      <c r="F472" s="208">
        <v>0.25600463301633747</v>
      </c>
      <c r="G472" s="205">
        <v>232020</v>
      </c>
      <c r="H472" s="206">
        <v>-4.7118397654142052E-2</v>
      </c>
      <c r="I472" s="207">
        <v>282884</v>
      </c>
      <c r="J472" s="208">
        <v>-0.13920214222682048</v>
      </c>
      <c r="K472" s="205">
        <v>32279</v>
      </c>
      <c r="L472" s="206">
        <v>-0.361671412751147</v>
      </c>
      <c r="M472" s="207">
        <v>700507</v>
      </c>
      <c r="N472" s="208">
        <v>-7.0930837095550592E-2</v>
      </c>
      <c r="O472" s="205">
        <v>490104</v>
      </c>
      <c r="P472" s="206">
        <v>-4.5444718631497127E-2</v>
      </c>
      <c r="Q472" s="207">
        <v>1190611</v>
      </c>
      <c r="R472" s="208">
        <v>-6.0606347515632097E-2</v>
      </c>
    </row>
    <row r="473" spans="2:18" ht="15" hidden="1" customHeight="1" outlineLevel="1" x14ac:dyDescent="0.25">
      <c r="B473" s="43" t="s">
        <v>61</v>
      </c>
      <c r="C473" s="205">
        <v>26449</v>
      </c>
      <c r="D473" s="206">
        <v>-0.20478051713770296</v>
      </c>
      <c r="E473" s="207">
        <v>136539</v>
      </c>
      <c r="F473" s="208">
        <v>-0.15944964294508746</v>
      </c>
      <c r="G473" s="205">
        <v>194162</v>
      </c>
      <c r="H473" s="206">
        <v>-0.29578220831081592</v>
      </c>
      <c r="I473" s="207">
        <v>235212</v>
      </c>
      <c r="J473" s="208">
        <v>-0.32425102563807906</v>
      </c>
      <c r="K473" s="205">
        <v>27310</v>
      </c>
      <c r="L473" s="206">
        <v>-0.42439826328879149</v>
      </c>
      <c r="M473" s="207">
        <v>619672</v>
      </c>
      <c r="N473" s="208">
        <v>-0.28521515453869095</v>
      </c>
      <c r="O473" s="205">
        <v>493309</v>
      </c>
      <c r="P473" s="206">
        <v>-8.3162501974705205E-2</v>
      </c>
      <c r="Q473" s="207">
        <v>1112981</v>
      </c>
      <c r="R473" s="208">
        <v>-0.20783706645598898</v>
      </c>
    </row>
    <row r="474" spans="2:18" collapsed="1" x14ac:dyDescent="0.25">
      <c r="B474" s="145">
        <v>1980</v>
      </c>
      <c r="C474" s="212">
        <v>295436</v>
      </c>
      <c r="D474" s="213">
        <v>-5.1941133809551343E-2</v>
      </c>
      <c r="E474" s="212">
        <v>1199331</v>
      </c>
      <c r="F474" s="213">
        <v>-0.12713461851972607</v>
      </c>
      <c r="G474" s="212">
        <v>2301410</v>
      </c>
      <c r="H474" s="213">
        <v>-0.1062061969537974</v>
      </c>
      <c r="I474" s="212">
        <v>2935228</v>
      </c>
      <c r="J474" s="213">
        <v>-0.14384503019498396</v>
      </c>
      <c r="K474" s="212">
        <v>305955</v>
      </c>
      <c r="L474" s="213">
        <v>-0.1741570304149257</v>
      </c>
      <c r="M474" s="212">
        <v>7037360</v>
      </c>
      <c r="N474" s="213">
        <v>-0.12681081016694096</v>
      </c>
      <c r="O474" s="212">
        <v>4694904</v>
      </c>
      <c r="P474" s="213">
        <v>-2.5147149727378193E-2</v>
      </c>
      <c r="Q474" s="212">
        <v>11732264</v>
      </c>
      <c r="R474" s="213">
        <v>-8.8783725291717408E-2</v>
      </c>
    </row>
    <row r="475" spans="2:18" ht="15" hidden="1" customHeight="1" outlineLevel="1" x14ac:dyDescent="0.25">
      <c r="B475" s="43" t="s">
        <v>49</v>
      </c>
      <c r="C475" s="205">
        <v>32673</v>
      </c>
      <c r="D475" s="206">
        <v>-2.614008941877799E-2</v>
      </c>
      <c r="E475" s="207">
        <v>116644</v>
      </c>
      <c r="F475" s="208">
        <v>-0.20721528967185932</v>
      </c>
      <c r="G475" s="205">
        <v>192576</v>
      </c>
      <c r="H475" s="206">
        <v>-0.2092958324779306</v>
      </c>
      <c r="I475" s="207">
        <v>222581</v>
      </c>
      <c r="J475" s="208">
        <v>-0.28770660991727603</v>
      </c>
      <c r="K475" s="205">
        <v>26442</v>
      </c>
      <c r="L475" s="206">
        <v>-0.25330396475770922</v>
      </c>
      <c r="M475" s="207">
        <v>590916</v>
      </c>
      <c r="N475" s="208">
        <v>-0.23469264850821558</v>
      </c>
      <c r="O475" s="205">
        <v>460366</v>
      </c>
      <c r="P475" s="206">
        <v>-0.13973756694434791</v>
      </c>
      <c r="Q475" s="207">
        <v>1051282</v>
      </c>
      <c r="R475" s="208">
        <v>-0.19582184314700424</v>
      </c>
    </row>
    <row r="476" spans="2:18" ht="15" hidden="1" customHeight="1" outlineLevel="1" x14ac:dyDescent="0.25">
      <c r="B476" s="43" t="s">
        <v>50</v>
      </c>
      <c r="C476" s="205">
        <v>24025</v>
      </c>
      <c r="D476" s="206">
        <v>-0.22761613888442378</v>
      </c>
      <c r="E476" s="207">
        <v>131234</v>
      </c>
      <c r="F476" s="208">
        <v>2.9326640260402437E-2</v>
      </c>
      <c r="G476" s="205">
        <v>201120</v>
      </c>
      <c r="H476" s="206">
        <v>-0.21045503260327647</v>
      </c>
      <c r="I476" s="207">
        <v>227188</v>
      </c>
      <c r="J476" s="208">
        <v>-0.29701680503253636</v>
      </c>
      <c r="K476" s="205">
        <v>22416</v>
      </c>
      <c r="L476" s="206">
        <v>-0.40048141214228405</v>
      </c>
      <c r="M476" s="207">
        <v>605983</v>
      </c>
      <c r="N476" s="208">
        <v>-0.21697101419312159</v>
      </c>
      <c r="O476" s="205">
        <v>420179</v>
      </c>
      <c r="P476" s="206">
        <v>-6.2424830694737365E-2</v>
      </c>
      <c r="Q476" s="207">
        <v>1026162</v>
      </c>
      <c r="R476" s="208">
        <v>-0.16029527409248878</v>
      </c>
    </row>
    <row r="477" spans="2:18" ht="15" hidden="1" customHeight="1" outlineLevel="1" x14ac:dyDescent="0.25">
      <c r="B477" s="43" t="s">
        <v>51</v>
      </c>
      <c r="C477" s="205">
        <v>20848</v>
      </c>
      <c r="D477" s="206">
        <v>-0.12984682165365835</v>
      </c>
      <c r="E477" s="207">
        <v>106579</v>
      </c>
      <c r="F477" s="208">
        <v>-0.18308358563599436</v>
      </c>
      <c r="G477" s="205">
        <v>213283</v>
      </c>
      <c r="H477" s="206">
        <v>-2.3724515485247122E-2</v>
      </c>
      <c r="I477" s="207">
        <v>290370</v>
      </c>
      <c r="J477" s="208">
        <v>-8.844331848447462E-2</v>
      </c>
      <c r="K477" s="205">
        <v>29622</v>
      </c>
      <c r="L477" s="206">
        <v>-0.10121973420717278</v>
      </c>
      <c r="M477" s="207">
        <v>660702</v>
      </c>
      <c r="N477" s="208">
        <v>-8.7920749981708735E-2</v>
      </c>
      <c r="O477" s="205">
        <v>378394</v>
      </c>
      <c r="P477" s="206">
        <v>-4.803906523199386E-2</v>
      </c>
      <c r="Q477" s="207">
        <v>1039096</v>
      </c>
      <c r="R477" s="208">
        <v>-7.3790423218169532E-2</v>
      </c>
    </row>
    <row r="478" spans="2:18" ht="15" hidden="1" customHeight="1" outlineLevel="1" x14ac:dyDescent="0.25">
      <c r="B478" s="43" t="s">
        <v>52</v>
      </c>
      <c r="C478" s="205">
        <v>20019</v>
      </c>
      <c r="D478" s="206">
        <v>5.6244394027330724E-2</v>
      </c>
      <c r="E478" s="207">
        <v>108482</v>
      </c>
      <c r="F478" s="208">
        <v>0.22931350996079147</v>
      </c>
      <c r="G478" s="205">
        <v>216407</v>
      </c>
      <c r="H478" s="206">
        <v>-4.4805303719135936E-2</v>
      </c>
      <c r="I478" s="207">
        <v>305985</v>
      </c>
      <c r="J478" s="208">
        <v>1.1584198676941604E-2</v>
      </c>
      <c r="K478" s="205">
        <v>22497</v>
      </c>
      <c r="L478" s="206">
        <v>-0.23707948996201844</v>
      </c>
      <c r="M478" s="207">
        <v>673390</v>
      </c>
      <c r="N478" s="208">
        <v>1.1512243775967823E-2</v>
      </c>
      <c r="O478" s="205">
        <v>371522</v>
      </c>
      <c r="P478" s="206">
        <v>-5.8971033728128397E-2</v>
      </c>
      <c r="Q478" s="207">
        <v>1044912</v>
      </c>
      <c r="R478" s="208">
        <v>-1.4726598964668658E-2</v>
      </c>
    </row>
    <row r="479" spans="2:18" ht="15" hidden="1" customHeight="1" outlineLevel="1" x14ac:dyDescent="0.25">
      <c r="B479" s="43" t="s">
        <v>53</v>
      </c>
      <c r="C479" s="205">
        <v>20694</v>
      </c>
      <c r="D479" s="206">
        <v>-4.8157858424175526E-2</v>
      </c>
      <c r="E479" s="207">
        <v>118804</v>
      </c>
      <c r="F479" s="208">
        <v>-0.15918355792096028</v>
      </c>
      <c r="G479" s="205">
        <v>257110</v>
      </c>
      <c r="H479" s="206">
        <v>-3.1936202897677624E-2</v>
      </c>
      <c r="I479" s="207">
        <v>322398</v>
      </c>
      <c r="J479" s="208">
        <v>-5.056145031761039E-2</v>
      </c>
      <c r="K479" s="205">
        <v>24531</v>
      </c>
      <c r="L479" s="206">
        <v>-0.39422150882825036</v>
      </c>
      <c r="M479" s="207">
        <v>743537</v>
      </c>
      <c r="N479" s="208">
        <v>-8.0567237671743563E-2</v>
      </c>
      <c r="O479" s="205">
        <v>428964</v>
      </c>
      <c r="P479" s="206">
        <v>-0.13603460985365734</v>
      </c>
      <c r="Q479" s="207">
        <v>1172501</v>
      </c>
      <c r="R479" s="208">
        <v>-0.10166741112644295</v>
      </c>
    </row>
    <row r="480" spans="2:18" ht="15" hidden="1" customHeight="1" outlineLevel="1" x14ac:dyDescent="0.25">
      <c r="B480" s="43" t="s">
        <v>54</v>
      </c>
      <c r="C480" s="205">
        <v>22729</v>
      </c>
      <c r="D480" s="206">
        <v>0.22919258017413879</v>
      </c>
      <c r="E480" s="207">
        <v>118461</v>
      </c>
      <c r="F480" s="208">
        <v>0.38921334083872794</v>
      </c>
      <c r="G480" s="205">
        <v>205652</v>
      </c>
      <c r="H480" s="206">
        <v>-0.10693642873582687</v>
      </c>
      <c r="I480" s="207">
        <v>281370</v>
      </c>
      <c r="J480" s="208">
        <v>-9.2433884790679488E-2</v>
      </c>
      <c r="K480" s="205">
        <v>20061</v>
      </c>
      <c r="L480" s="206">
        <v>-0.12454723979925808</v>
      </c>
      <c r="M480" s="207">
        <v>648273</v>
      </c>
      <c r="N480" s="208">
        <v>-2.8050232240150463E-2</v>
      </c>
      <c r="O480" s="205">
        <v>347428</v>
      </c>
      <c r="P480" s="206">
        <v>-0.1982054542559305</v>
      </c>
      <c r="Q480" s="207">
        <v>995701</v>
      </c>
      <c r="R480" s="208">
        <v>-9.5059961192225706E-2</v>
      </c>
    </row>
    <row r="481" spans="2:18" ht="15" hidden="1" customHeight="1" outlineLevel="1" x14ac:dyDescent="0.25">
      <c r="B481" s="43" t="s">
        <v>55</v>
      </c>
      <c r="C481" s="205">
        <v>20788</v>
      </c>
      <c r="D481" s="206">
        <v>0.25440502051653402</v>
      </c>
      <c r="E481" s="207">
        <v>66904</v>
      </c>
      <c r="F481" s="208">
        <v>-0.24817674094551012</v>
      </c>
      <c r="G481" s="205">
        <v>143225</v>
      </c>
      <c r="H481" s="206">
        <v>-7.2923341812791698E-2</v>
      </c>
      <c r="I481" s="207">
        <v>234338</v>
      </c>
      <c r="J481" s="208">
        <v>-7.9293513003204641E-3</v>
      </c>
      <c r="K481" s="205">
        <v>23024</v>
      </c>
      <c r="L481" s="206">
        <v>0.51973597359735968</v>
      </c>
      <c r="M481" s="207">
        <v>488279</v>
      </c>
      <c r="N481" s="208">
        <v>-4.523545549291863E-2</v>
      </c>
      <c r="O481" s="205">
        <v>261652</v>
      </c>
      <c r="P481" s="206">
        <v>0.15889572454235812</v>
      </c>
      <c r="Q481" s="207">
        <v>749931</v>
      </c>
      <c r="R481" s="208">
        <v>1.7283197004842821E-2</v>
      </c>
    </row>
    <row r="482" spans="2:18" ht="15" hidden="1" customHeight="1" outlineLevel="1" x14ac:dyDescent="0.25">
      <c r="B482" s="43" t="s">
        <v>56</v>
      </c>
      <c r="C482" s="205">
        <v>22050</v>
      </c>
      <c r="D482" s="206">
        <v>0.51556808028043166</v>
      </c>
      <c r="E482" s="207">
        <v>79611</v>
      </c>
      <c r="F482" s="208">
        <v>1.1151613681683603E-2</v>
      </c>
      <c r="G482" s="205">
        <v>144606</v>
      </c>
      <c r="H482" s="206">
        <v>-0.14180415430267057</v>
      </c>
      <c r="I482" s="207">
        <v>233772</v>
      </c>
      <c r="J482" s="208">
        <v>-9.7168368529189086E-2</v>
      </c>
      <c r="K482" s="205">
        <v>24338</v>
      </c>
      <c r="L482" s="206">
        <v>5.8081905921224308E-2</v>
      </c>
      <c r="M482" s="207">
        <v>504377</v>
      </c>
      <c r="N482" s="208">
        <v>-7.2352110292873473E-2</v>
      </c>
      <c r="O482" s="205">
        <v>218195</v>
      </c>
      <c r="P482" s="206">
        <v>-2.7967728858259155E-2</v>
      </c>
      <c r="Q482" s="207">
        <v>722572</v>
      </c>
      <c r="R482" s="208">
        <v>-5.9382521749204997E-2</v>
      </c>
    </row>
    <row r="483" spans="2:18" ht="15" hidden="1" customHeight="1" outlineLevel="1" x14ac:dyDescent="0.25">
      <c r="B483" s="30" t="s">
        <v>189</v>
      </c>
      <c r="C483" s="31">
        <v>216410</v>
      </c>
      <c r="D483" s="32"/>
      <c r="E483" s="31">
        <v>932389</v>
      </c>
      <c r="F483" s="32"/>
      <c r="G483" s="31">
        <v>1717644</v>
      </c>
      <c r="H483" s="32"/>
      <c r="I483" s="31">
        <v>2264587</v>
      </c>
      <c r="J483" s="32"/>
      <c r="K483" s="31">
        <v>283305</v>
      </c>
      <c r="L483" s="32"/>
      <c r="M483" s="31">
        <v>5414335</v>
      </c>
      <c r="N483" s="32"/>
      <c r="O483" s="31">
        <v>3310103</v>
      </c>
      <c r="P483" s="32"/>
      <c r="Q483" s="31">
        <v>8724438</v>
      </c>
      <c r="R483" s="32"/>
    </row>
    <row r="484" spans="2:18" ht="15" hidden="1" customHeight="1" outlineLevel="1" x14ac:dyDescent="0.25">
      <c r="B484" s="43" t="s">
        <v>58</v>
      </c>
      <c r="C484" s="205">
        <v>28400</v>
      </c>
      <c r="D484" s="206">
        <v>0.60970356515331869</v>
      </c>
      <c r="E484" s="207">
        <v>115473</v>
      </c>
      <c r="F484" s="208">
        <v>0.22422950923952811</v>
      </c>
      <c r="G484" s="205">
        <v>219682</v>
      </c>
      <c r="H484" s="206">
        <v>0.14808775725648826</v>
      </c>
      <c r="I484" s="207">
        <v>287371</v>
      </c>
      <c r="J484" s="208">
        <v>4.9465719106293715E-2</v>
      </c>
      <c r="K484" s="205">
        <v>36683</v>
      </c>
      <c r="L484" s="206">
        <v>0.41962074303405572</v>
      </c>
      <c r="M484" s="207">
        <v>687609</v>
      </c>
      <c r="N484" s="208">
        <v>0.14035503782890912</v>
      </c>
      <c r="O484" s="205">
        <v>366507</v>
      </c>
      <c r="P484" s="206">
        <v>0.27551237031958542</v>
      </c>
      <c r="Q484" s="207">
        <v>1054116</v>
      </c>
      <c r="R484" s="208">
        <v>0.18397563120634297</v>
      </c>
    </row>
    <row r="485" spans="2:18" ht="15" hidden="1" customHeight="1" outlineLevel="1" x14ac:dyDescent="0.25">
      <c r="B485" s="43" t="s">
        <v>59</v>
      </c>
      <c r="C485" s="205">
        <v>33263</v>
      </c>
      <c r="D485" s="206">
        <v>0.20544321229252738</v>
      </c>
      <c r="E485" s="207">
        <v>150960</v>
      </c>
      <c r="F485" s="208">
        <v>0.11831334405025595</v>
      </c>
      <c r="G485" s="205">
        <v>262011</v>
      </c>
      <c r="H485" s="206">
        <v>5.1623727167277478E-2</v>
      </c>
      <c r="I485" s="207">
        <v>346305</v>
      </c>
      <c r="J485" s="208">
        <v>0.10511350944263254</v>
      </c>
      <c r="K485" s="205">
        <v>42848</v>
      </c>
      <c r="L485" s="206">
        <v>-2.2694614875806818E-2</v>
      </c>
      <c r="M485" s="207">
        <v>835387</v>
      </c>
      <c r="N485" s="208">
        <v>8.641235153282234E-2</v>
      </c>
      <c r="O485" s="205">
        <v>511314</v>
      </c>
      <c r="P485" s="206">
        <v>0.1563167131020009</v>
      </c>
      <c r="Q485" s="207">
        <v>1346701</v>
      </c>
      <c r="R485" s="208">
        <v>0.11193485769110412</v>
      </c>
    </row>
    <row r="486" spans="2:18" ht="15" hidden="1" customHeight="1" outlineLevel="1" x14ac:dyDescent="0.25">
      <c r="B486" s="43" t="s">
        <v>60</v>
      </c>
      <c r="C486" s="205">
        <v>32873</v>
      </c>
      <c r="D486" s="206">
        <v>0.47043299337985323</v>
      </c>
      <c r="E486" s="207">
        <v>98424</v>
      </c>
      <c r="F486" s="208">
        <v>-0.15248895662731521</v>
      </c>
      <c r="G486" s="205">
        <v>243493</v>
      </c>
      <c r="H486" s="206">
        <v>-1.4150485043807781E-2</v>
      </c>
      <c r="I486" s="207">
        <v>328630</v>
      </c>
      <c r="J486" s="208">
        <v>7.7729824745513598E-2</v>
      </c>
      <c r="K486" s="205">
        <v>50568</v>
      </c>
      <c r="L486" s="206">
        <v>3.1831537708129298E-2</v>
      </c>
      <c r="M486" s="207">
        <v>753988</v>
      </c>
      <c r="N486" s="208">
        <v>1.971158202520118E-2</v>
      </c>
      <c r="O486" s="205">
        <v>513437</v>
      </c>
      <c r="P486" s="206">
        <v>0.22619434281292694</v>
      </c>
      <c r="Q486" s="207">
        <v>1267425</v>
      </c>
      <c r="R486" s="208">
        <v>9.4365347104876207E-2</v>
      </c>
    </row>
    <row r="487" spans="2:18" collapsed="1" x14ac:dyDescent="0.25">
      <c r="B487" s="43" t="s">
        <v>61</v>
      </c>
      <c r="C487" s="205">
        <v>33260</v>
      </c>
      <c r="D487" s="206">
        <v>0.10161632220455741</v>
      </c>
      <c r="E487" s="207">
        <v>162440</v>
      </c>
      <c r="F487" s="208">
        <v>0.11093633522319268</v>
      </c>
      <c r="G487" s="205">
        <v>275713</v>
      </c>
      <c r="H487" s="206">
        <v>0.15200096935663132</v>
      </c>
      <c r="I487" s="207">
        <v>348076</v>
      </c>
      <c r="J487" s="208">
        <v>3.4296683247457826E-2</v>
      </c>
      <c r="K487" s="205">
        <v>47446</v>
      </c>
      <c r="L487" s="206">
        <v>4.2815068794232802E-2</v>
      </c>
      <c r="M487" s="207">
        <v>866935</v>
      </c>
      <c r="N487" s="208">
        <v>8.6688385350793595E-2</v>
      </c>
      <c r="O487" s="205">
        <v>538055</v>
      </c>
      <c r="P487" s="206">
        <v>0.12882855098825341</v>
      </c>
      <c r="Q487" s="207">
        <v>1404990</v>
      </c>
      <c r="R487" s="208">
        <v>0.10244925950977146</v>
      </c>
    </row>
    <row r="488" spans="2:18" ht="15" customHeight="1" x14ac:dyDescent="0.25">
      <c r="B488" s="145">
        <v>1979</v>
      </c>
      <c r="C488" s="212">
        <v>311622</v>
      </c>
      <c r="D488" s="213">
        <v>0.1261885401420284</v>
      </c>
      <c r="E488" s="212">
        <v>1374016</v>
      </c>
      <c r="F488" s="213">
        <v>-3.8251508745066332E-3</v>
      </c>
      <c r="G488" s="212">
        <v>2574878</v>
      </c>
      <c r="H488" s="213">
        <v>-4.2433190280329325E-2</v>
      </c>
      <c r="I488" s="212">
        <v>3428384</v>
      </c>
      <c r="J488" s="213">
        <v>-5.5561631337296746E-2</v>
      </c>
      <c r="K488" s="212">
        <v>370476</v>
      </c>
      <c r="L488" s="213">
        <v>-7.6117396801488324E-2</v>
      </c>
      <c r="M488" s="212">
        <v>8059376</v>
      </c>
      <c r="N488" s="213">
        <v>-3.7807425526080074E-2</v>
      </c>
      <c r="O488" s="212">
        <v>4816013</v>
      </c>
      <c r="P488" s="213">
        <v>7.4141801948679475E-3</v>
      </c>
      <c r="Q488" s="212">
        <v>12875389</v>
      </c>
      <c r="R488" s="213">
        <v>-2.1375775636025773E-2</v>
      </c>
    </row>
    <row r="489" spans="2:18" x14ac:dyDescent="0.25">
      <c r="B489" s="43" t="s">
        <v>49</v>
      </c>
      <c r="C489" s="205">
        <v>33550</v>
      </c>
      <c r="D489" s="205"/>
      <c r="E489" s="207">
        <v>147132</v>
      </c>
      <c r="F489" s="207"/>
      <c r="G489" s="205">
        <v>243550</v>
      </c>
      <c r="H489" s="205"/>
      <c r="I489" s="207">
        <v>312485</v>
      </c>
      <c r="J489" s="207"/>
      <c r="K489" s="205">
        <v>35412</v>
      </c>
      <c r="L489" s="205"/>
      <c r="M489" s="207">
        <v>772129</v>
      </c>
      <c r="N489" s="207"/>
      <c r="O489" s="205">
        <v>535146</v>
      </c>
      <c r="P489" s="205"/>
      <c r="Q489" s="207">
        <v>1307275</v>
      </c>
      <c r="R489" s="207"/>
    </row>
    <row r="490" spans="2:18" x14ac:dyDescent="0.25">
      <c r="B490" s="43" t="s">
        <v>50</v>
      </c>
      <c r="C490" s="205">
        <v>31105</v>
      </c>
      <c r="D490" s="205"/>
      <c r="E490" s="207">
        <v>127495</v>
      </c>
      <c r="F490" s="207"/>
      <c r="G490" s="205">
        <v>254729</v>
      </c>
      <c r="H490" s="205"/>
      <c r="I490" s="207">
        <v>323177</v>
      </c>
      <c r="J490" s="207"/>
      <c r="K490" s="205">
        <v>37390</v>
      </c>
      <c r="L490" s="205"/>
      <c r="M490" s="207">
        <v>773896</v>
      </c>
      <c r="N490" s="207"/>
      <c r="O490" s="205">
        <v>448155</v>
      </c>
      <c r="P490" s="205"/>
      <c r="Q490" s="207">
        <v>1222051</v>
      </c>
      <c r="R490" s="207"/>
    </row>
    <row r="491" spans="2:18" x14ac:dyDescent="0.25">
      <c r="B491" s="43" t="s">
        <v>51</v>
      </c>
      <c r="C491" s="205">
        <v>23959</v>
      </c>
      <c r="D491" s="205"/>
      <c r="E491" s="207">
        <v>130465</v>
      </c>
      <c r="F491" s="207"/>
      <c r="G491" s="205">
        <v>218466</v>
      </c>
      <c r="H491" s="205"/>
      <c r="I491" s="207">
        <v>318543</v>
      </c>
      <c r="J491" s="207"/>
      <c r="K491" s="205">
        <v>32958</v>
      </c>
      <c r="L491" s="205"/>
      <c r="M491" s="207">
        <v>724391</v>
      </c>
      <c r="N491" s="207"/>
      <c r="O491" s="205">
        <v>397489</v>
      </c>
      <c r="P491" s="205"/>
      <c r="Q491" s="207">
        <v>1121880</v>
      </c>
      <c r="R491" s="207"/>
    </row>
    <row r="492" spans="2:18" x14ac:dyDescent="0.25">
      <c r="B492" s="43" t="s">
        <v>52</v>
      </c>
      <c r="C492" s="205">
        <v>18953</v>
      </c>
      <c r="D492" s="205"/>
      <c r="E492" s="207">
        <v>88246</v>
      </c>
      <c r="F492" s="207"/>
      <c r="G492" s="205">
        <v>226558</v>
      </c>
      <c r="H492" s="205"/>
      <c r="I492" s="207">
        <v>302481</v>
      </c>
      <c r="J492" s="207"/>
      <c r="K492" s="205">
        <v>29488</v>
      </c>
      <c r="L492" s="205"/>
      <c r="M492" s="207">
        <v>665726</v>
      </c>
      <c r="N492" s="207"/>
      <c r="O492" s="205">
        <v>394804</v>
      </c>
      <c r="P492" s="205"/>
      <c r="Q492" s="207">
        <v>1060530</v>
      </c>
      <c r="R492" s="207"/>
    </row>
    <row r="493" spans="2:18" x14ac:dyDescent="0.25">
      <c r="B493" s="43" t="s">
        <v>53</v>
      </c>
      <c r="C493" s="205">
        <v>21741</v>
      </c>
      <c r="D493" s="205"/>
      <c r="E493" s="207">
        <v>141296</v>
      </c>
      <c r="F493" s="207"/>
      <c r="G493" s="205">
        <v>265592</v>
      </c>
      <c r="H493" s="205"/>
      <c r="I493" s="207">
        <v>339567</v>
      </c>
      <c r="J493" s="207"/>
      <c r="K493" s="205">
        <v>40495</v>
      </c>
      <c r="L493" s="205"/>
      <c r="M493" s="207">
        <v>808691</v>
      </c>
      <c r="N493" s="207"/>
      <c r="O493" s="205">
        <v>496506</v>
      </c>
      <c r="P493" s="205"/>
      <c r="Q493" s="207">
        <v>1305197</v>
      </c>
      <c r="R493" s="207"/>
    </row>
    <row r="494" spans="2:18" x14ac:dyDescent="0.25">
      <c r="B494" s="43" t="s">
        <v>54</v>
      </c>
      <c r="C494" s="205">
        <v>18491</v>
      </c>
      <c r="D494" s="205"/>
      <c r="E494" s="207">
        <v>85272</v>
      </c>
      <c r="F494" s="207"/>
      <c r="G494" s="205">
        <v>230277</v>
      </c>
      <c r="H494" s="205"/>
      <c r="I494" s="207">
        <v>310027</v>
      </c>
      <c r="J494" s="207"/>
      <c r="K494" s="205">
        <v>22915</v>
      </c>
      <c r="L494" s="205"/>
      <c r="M494" s="207">
        <v>666982</v>
      </c>
      <c r="N494" s="207"/>
      <c r="O494" s="205">
        <v>433313</v>
      </c>
      <c r="P494" s="205"/>
      <c r="Q494" s="207">
        <v>1100295</v>
      </c>
      <c r="R494" s="207"/>
    </row>
    <row r="495" spans="2:18" x14ac:dyDescent="0.25">
      <c r="B495" s="43" t="s">
        <v>55</v>
      </c>
      <c r="C495" s="205">
        <v>16572</v>
      </c>
      <c r="D495" s="205"/>
      <c r="E495" s="207">
        <v>88989</v>
      </c>
      <c r="F495" s="207"/>
      <c r="G495" s="205">
        <v>154491</v>
      </c>
      <c r="H495" s="205"/>
      <c r="I495" s="207">
        <v>236211</v>
      </c>
      <c r="J495" s="207"/>
      <c r="K495" s="205">
        <v>15150</v>
      </c>
      <c r="L495" s="205"/>
      <c r="M495" s="207">
        <v>511413</v>
      </c>
      <c r="N495" s="207"/>
      <c r="O495" s="205">
        <v>225777</v>
      </c>
      <c r="P495" s="205"/>
      <c r="Q495" s="207">
        <v>737190</v>
      </c>
      <c r="R495" s="207"/>
    </row>
    <row r="496" spans="2:18" x14ac:dyDescent="0.25">
      <c r="B496" s="43" t="s">
        <v>56</v>
      </c>
      <c r="C496" s="205">
        <v>14549</v>
      </c>
      <c r="D496" s="205"/>
      <c r="E496" s="207">
        <v>78733</v>
      </c>
      <c r="F496" s="207"/>
      <c r="G496" s="205">
        <v>168500</v>
      </c>
      <c r="H496" s="205"/>
      <c r="I496" s="207">
        <v>258932</v>
      </c>
      <c r="J496" s="207"/>
      <c r="K496" s="205">
        <v>23002</v>
      </c>
      <c r="L496" s="205"/>
      <c r="M496" s="207">
        <v>543716</v>
      </c>
      <c r="N496" s="207"/>
      <c r="O496" s="205">
        <v>224473</v>
      </c>
      <c r="P496" s="205"/>
      <c r="Q496" s="207">
        <v>768189</v>
      </c>
      <c r="R496" s="207"/>
    </row>
    <row r="497" spans="2:18" x14ac:dyDescent="0.25">
      <c r="B497" s="43" t="s">
        <v>58</v>
      </c>
      <c r="C497" s="205">
        <v>17643</v>
      </c>
      <c r="D497" s="205"/>
      <c r="E497" s="207">
        <v>94323</v>
      </c>
      <c r="F497" s="207"/>
      <c r="G497" s="205">
        <v>191346</v>
      </c>
      <c r="H497" s="205"/>
      <c r="I497" s="207">
        <v>273826</v>
      </c>
      <c r="J497" s="207"/>
      <c r="K497" s="205">
        <v>25840</v>
      </c>
      <c r="L497" s="205"/>
      <c r="M497" s="207">
        <v>602978</v>
      </c>
      <c r="N497" s="207"/>
      <c r="O497" s="205">
        <v>287341</v>
      </c>
      <c r="P497" s="205"/>
      <c r="Q497" s="207">
        <v>890319</v>
      </c>
      <c r="R497" s="207"/>
    </row>
    <row r="498" spans="2:18" x14ac:dyDescent="0.25">
      <c r="B498" s="43" t="s">
        <v>59</v>
      </c>
      <c r="C498" s="205">
        <v>27594</v>
      </c>
      <c r="D498" s="205"/>
      <c r="E498" s="207">
        <v>134989</v>
      </c>
      <c r="F498" s="207"/>
      <c r="G498" s="205">
        <v>249149</v>
      </c>
      <c r="H498" s="205"/>
      <c r="I498" s="207">
        <v>313366</v>
      </c>
      <c r="J498" s="207"/>
      <c r="K498" s="205">
        <v>43843</v>
      </c>
      <c r="L498" s="205"/>
      <c r="M498" s="207">
        <v>768941</v>
      </c>
      <c r="N498" s="207"/>
      <c r="O498" s="205">
        <v>442192</v>
      </c>
      <c r="P498" s="205"/>
      <c r="Q498" s="207">
        <v>1211133</v>
      </c>
      <c r="R498" s="207"/>
    </row>
    <row r="499" spans="2:18" x14ac:dyDescent="0.25">
      <c r="B499" s="43" t="s">
        <v>60</v>
      </c>
      <c r="C499" s="205">
        <v>22356</v>
      </c>
      <c r="D499" s="205"/>
      <c r="E499" s="207">
        <v>116133</v>
      </c>
      <c r="F499" s="207"/>
      <c r="G499" s="205">
        <v>246988</v>
      </c>
      <c r="H499" s="205"/>
      <c r="I499" s="207">
        <v>304928</v>
      </c>
      <c r="J499" s="207"/>
      <c r="K499" s="205">
        <v>49008</v>
      </c>
      <c r="L499" s="205"/>
      <c r="M499" s="207">
        <v>739413</v>
      </c>
      <c r="N499" s="207"/>
      <c r="O499" s="205">
        <v>418724</v>
      </c>
      <c r="P499" s="205"/>
      <c r="Q499" s="207">
        <v>1158137</v>
      </c>
      <c r="R499" s="207"/>
    </row>
    <row r="500" spans="2:18" x14ac:dyDescent="0.25">
      <c r="B500" s="43" t="s">
        <v>61</v>
      </c>
      <c r="C500" s="205">
        <v>30192</v>
      </c>
      <c r="D500" s="205"/>
      <c r="E500" s="207">
        <v>146219</v>
      </c>
      <c r="F500" s="207"/>
      <c r="G500" s="205">
        <v>239334</v>
      </c>
      <c r="H500" s="205"/>
      <c r="I500" s="207">
        <v>336534</v>
      </c>
      <c r="J500" s="207"/>
      <c r="K500" s="205">
        <v>45498</v>
      </c>
      <c r="L500" s="205"/>
      <c r="M500" s="207">
        <v>797777</v>
      </c>
      <c r="N500" s="207"/>
      <c r="O500" s="205">
        <v>476649</v>
      </c>
      <c r="P500" s="205"/>
      <c r="Q500" s="207">
        <v>1274426</v>
      </c>
      <c r="R500" s="207"/>
    </row>
    <row r="501" spans="2:18" x14ac:dyDescent="0.25">
      <c r="B501" s="145">
        <v>1978</v>
      </c>
      <c r="C501" s="212">
        <v>276705</v>
      </c>
      <c r="D501" s="212"/>
      <c r="E501" s="212">
        <v>1379292</v>
      </c>
      <c r="F501" s="212"/>
      <c r="G501" s="212">
        <v>2688980</v>
      </c>
      <c r="H501" s="212"/>
      <c r="I501" s="212">
        <v>3630077</v>
      </c>
      <c r="J501" s="212"/>
      <c r="K501" s="212">
        <v>400999</v>
      </c>
      <c r="L501" s="212"/>
      <c r="M501" s="212">
        <v>8376053</v>
      </c>
      <c r="N501" s="212"/>
      <c r="O501" s="212">
        <v>4780569</v>
      </c>
      <c r="P501" s="212"/>
      <c r="Q501" s="212">
        <v>13156622</v>
      </c>
      <c r="R501" s="212"/>
    </row>
    <row r="502" spans="2:18" x14ac:dyDescent="0.25">
      <c r="B502" s="197" t="s">
        <v>169</v>
      </c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</row>
  </sheetData>
  <mergeCells count="2">
    <mergeCell ref="B5:R5"/>
    <mergeCell ref="B502:R5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4" fitToHeight="1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24.7109375" style="121" customWidth="1"/>
    <col min="3" max="7" width="10.7109375" style="121" customWidth="1"/>
    <col min="8" max="14" width="11.42578125" style="121"/>
    <col min="15" max="15" width="13.85546875" style="121" customWidth="1"/>
    <col min="16" max="257" width="11.42578125" style="121"/>
    <col min="258" max="258" width="34.28515625" style="121" customWidth="1"/>
    <col min="259" max="259" width="12.5703125" style="121" customWidth="1"/>
    <col min="260" max="260" width="10.5703125" style="121" customWidth="1"/>
    <col min="261" max="261" width="12.5703125" style="121" customWidth="1"/>
    <col min="262" max="262" width="10.5703125" style="121" customWidth="1"/>
    <col min="263" max="263" width="10.7109375" style="121" customWidth="1"/>
    <col min="264" max="270" width="11.42578125" style="121"/>
    <col min="271" max="271" width="13.85546875" style="121" customWidth="1"/>
    <col min="272" max="513" width="11.42578125" style="121"/>
    <col min="514" max="514" width="34.28515625" style="121" customWidth="1"/>
    <col min="515" max="515" width="12.5703125" style="121" customWidth="1"/>
    <col min="516" max="516" width="10.5703125" style="121" customWidth="1"/>
    <col min="517" max="517" width="12.5703125" style="121" customWidth="1"/>
    <col min="518" max="518" width="10.5703125" style="121" customWidth="1"/>
    <col min="519" max="519" width="10.7109375" style="121" customWidth="1"/>
    <col min="520" max="526" width="11.42578125" style="121"/>
    <col min="527" max="527" width="13.85546875" style="121" customWidth="1"/>
    <col min="528" max="769" width="11.42578125" style="121"/>
    <col min="770" max="770" width="34.28515625" style="121" customWidth="1"/>
    <col min="771" max="771" width="12.5703125" style="121" customWidth="1"/>
    <col min="772" max="772" width="10.5703125" style="121" customWidth="1"/>
    <col min="773" max="773" width="12.5703125" style="121" customWidth="1"/>
    <col min="774" max="774" width="10.5703125" style="121" customWidth="1"/>
    <col min="775" max="775" width="10.7109375" style="121" customWidth="1"/>
    <col min="776" max="782" width="11.42578125" style="121"/>
    <col min="783" max="783" width="13.85546875" style="121" customWidth="1"/>
    <col min="784" max="1025" width="11.42578125" style="121"/>
    <col min="1026" max="1026" width="34.28515625" style="121" customWidth="1"/>
    <col min="1027" max="1027" width="12.5703125" style="121" customWidth="1"/>
    <col min="1028" max="1028" width="10.5703125" style="121" customWidth="1"/>
    <col min="1029" max="1029" width="12.5703125" style="121" customWidth="1"/>
    <col min="1030" max="1030" width="10.5703125" style="121" customWidth="1"/>
    <col min="1031" max="1031" width="10.7109375" style="121" customWidth="1"/>
    <col min="1032" max="1038" width="11.42578125" style="121"/>
    <col min="1039" max="1039" width="13.85546875" style="121" customWidth="1"/>
    <col min="1040" max="1281" width="11.42578125" style="121"/>
    <col min="1282" max="1282" width="34.28515625" style="121" customWidth="1"/>
    <col min="1283" max="1283" width="12.5703125" style="121" customWidth="1"/>
    <col min="1284" max="1284" width="10.5703125" style="121" customWidth="1"/>
    <col min="1285" max="1285" width="12.5703125" style="121" customWidth="1"/>
    <col min="1286" max="1286" width="10.5703125" style="121" customWidth="1"/>
    <col min="1287" max="1287" width="10.7109375" style="121" customWidth="1"/>
    <col min="1288" max="1294" width="11.42578125" style="121"/>
    <col min="1295" max="1295" width="13.85546875" style="121" customWidth="1"/>
    <col min="1296" max="1537" width="11.42578125" style="121"/>
    <col min="1538" max="1538" width="34.28515625" style="121" customWidth="1"/>
    <col min="1539" max="1539" width="12.5703125" style="121" customWidth="1"/>
    <col min="1540" max="1540" width="10.5703125" style="121" customWidth="1"/>
    <col min="1541" max="1541" width="12.5703125" style="121" customWidth="1"/>
    <col min="1542" max="1542" width="10.5703125" style="121" customWidth="1"/>
    <col min="1543" max="1543" width="10.7109375" style="121" customWidth="1"/>
    <col min="1544" max="1550" width="11.42578125" style="121"/>
    <col min="1551" max="1551" width="13.85546875" style="121" customWidth="1"/>
    <col min="1552" max="1793" width="11.42578125" style="121"/>
    <col min="1794" max="1794" width="34.28515625" style="121" customWidth="1"/>
    <col min="1795" max="1795" width="12.5703125" style="121" customWidth="1"/>
    <col min="1796" max="1796" width="10.5703125" style="121" customWidth="1"/>
    <col min="1797" max="1797" width="12.5703125" style="121" customWidth="1"/>
    <col min="1798" max="1798" width="10.5703125" style="121" customWidth="1"/>
    <col min="1799" max="1799" width="10.7109375" style="121" customWidth="1"/>
    <col min="1800" max="1806" width="11.42578125" style="121"/>
    <col min="1807" max="1807" width="13.85546875" style="121" customWidth="1"/>
    <col min="1808" max="2049" width="11.42578125" style="121"/>
    <col min="2050" max="2050" width="34.28515625" style="121" customWidth="1"/>
    <col min="2051" max="2051" width="12.5703125" style="121" customWidth="1"/>
    <col min="2052" max="2052" width="10.5703125" style="121" customWidth="1"/>
    <col min="2053" max="2053" width="12.5703125" style="121" customWidth="1"/>
    <col min="2054" max="2054" width="10.5703125" style="121" customWidth="1"/>
    <col min="2055" max="2055" width="10.7109375" style="121" customWidth="1"/>
    <col min="2056" max="2062" width="11.42578125" style="121"/>
    <col min="2063" max="2063" width="13.85546875" style="121" customWidth="1"/>
    <col min="2064" max="2305" width="11.42578125" style="121"/>
    <col min="2306" max="2306" width="34.28515625" style="121" customWidth="1"/>
    <col min="2307" max="2307" width="12.5703125" style="121" customWidth="1"/>
    <col min="2308" max="2308" width="10.5703125" style="121" customWidth="1"/>
    <col min="2309" max="2309" width="12.5703125" style="121" customWidth="1"/>
    <col min="2310" max="2310" width="10.5703125" style="121" customWidth="1"/>
    <col min="2311" max="2311" width="10.7109375" style="121" customWidth="1"/>
    <col min="2312" max="2318" width="11.42578125" style="121"/>
    <col min="2319" max="2319" width="13.85546875" style="121" customWidth="1"/>
    <col min="2320" max="2561" width="11.42578125" style="121"/>
    <col min="2562" max="2562" width="34.28515625" style="121" customWidth="1"/>
    <col min="2563" max="2563" width="12.5703125" style="121" customWidth="1"/>
    <col min="2564" max="2564" width="10.5703125" style="121" customWidth="1"/>
    <col min="2565" max="2565" width="12.5703125" style="121" customWidth="1"/>
    <col min="2566" max="2566" width="10.5703125" style="121" customWidth="1"/>
    <col min="2567" max="2567" width="10.7109375" style="121" customWidth="1"/>
    <col min="2568" max="2574" width="11.42578125" style="121"/>
    <col min="2575" max="2575" width="13.85546875" style="121" customWidth="1"/>
    <col min="2576" max="2817" width="11.42578125" style="121"/>
    <col min="2818" max="2818" width="34.28515625" style="121" customWidth="1"/>
    <col min="2819" max="2819" width="12.5703125" style="121" customWidth="1"/>
    <col min="2820" max="2820" width="10.5703125" style="121" customWidth="1"/>
    <col min="2821" max="2821" width="12.5703125" style="121" customWidth="1"/>
    <col min="2822" max="2822" width="10.5703125" style="121" customWidth="1"/>
    <col min="2823" max="2823" width="10.7109375" style="121" customWidth="1"/>
    <col min="2824" max="2830" width="11.42578125" style="121"/>
    <col min="2831" max="2831" width="13.85546875" style="121" customWidth="1"/>
    <col min="2832" max="3073" width="11.42578125" style="121"/>
    <col min="3074" max="3074" width="34.28515625" style="121" customWidth="1"/>
    <col min="3075" max="3075" width="12.5703125" style="121" customWidth="1"/>
    <col min="3076" max="3076" width="10.5703125" style="121" customWidth="1"/>
    <col min="3077" max="3077" width="12.5703125" style="121" customWidth="1"/>
    <col min="3078" max="3078" width="10.5703125" style="121" customWidth="1"/>
    <col min="3079" max="3079" width="10.7109375" style="121" customWidth="1"/>
    <col min="3080" max="3086" width="11.42578125" style="121"/>
    <col min="3087" max="3087" width="13.85546875" style="121" customWidth="1"/>
    <col min="3088" max="3329" width="11.42578125" style="121"/>
    <col min="3330" max="3330" width="34.28515625" style="121" customWidth="1"/>
    <col min="3331" max="3331" width="12.5703125" style="121" customWidth="1"/>
    <col min="3332" max="3332" width="10.5703125" style="121" customWidth="1"/>
    <col min="3333" max="3333" width="12.5703125" style="121" customWidth="1"/>
    <col min="3334" max="3334" width="10.5703125" style="121" customWidth="1"/>
    <col min="3335" max="3335" width="10.7109375" style="121" customWidth="1"/>
    <col min="3336" max="3342" width="11.42578125" style="121"/>
    <col min="3343" max="3343" width="13.85546875" style="121" customWidth="1"/>
    <col min="3344" max="3585" width="11.42578125" style="121"/>
    <col min="3586" max="3586" width="34.28515625" style="121" customWidth="1"/>
    <col min="3587" max="3587" width="12.5703125" style="121" customWidth="1"/>
    <col min="3588" max="3588" width="10.5703125" style="121" customWidth="1"/>
    <col min="3589" max="3589" width="12.5703125" style="121" customWidth="1"/>
    <col min="3590" max="3590" width="10.5703125" style="121" customWidth="1"/>
    <col min="3591" max="3591" width="10.7109375" style="121" customWidth="1"/>
    <col min="3592" max="3598" width="11.42578125" style="121"/>
    <col min="3599" max="3599" width="13.85546875" style="121" customWidth="1"/>
    <col min="3600" max="3841" width="11.42578125" style="121"/>
    <col min="3842" max="3842" width="34.28515625" style="121" customWidth="1"/>
    <col min="3843" max="3843" width="12.5703125" style="121" customWidth="1"/>
    <col min="3844" max="3844" width="10.5703125" style="121" customWidth="1"/>
    <col min="3845" max="3845" width="12.5703125" style="121" customWidth="1"/>
    <col min="3846" max="3846" width="10.5703125" style="121" customWidth="1"/>
    <col min="3847" max="3847" width="10.7109375" style="121" customWidth="1"/>
    <col min="3848" max="3854" width="11.42578125" style="121"/>
    <col min="3855" max="3855" width="13.85546875" style="121" customWidth="1"/>
    <col min="3856" max="4097" width="11.42578125" style="121"/>
    <col min="4098" max="4098" width="34.28515625" style="121" customWidth="1"/>
    <col min="4099" max="4099" width="12.5703125" style="121" customWidth="1"/>
    <col min="4100" max="4100" width="10.5703125" style="121" customWidth="1"/>
    <col min="4101" max="4101" width="12.5703125" style="121" customWidth="1"/>
    <col min="4102" max="4102" width="10.5703125" style="121" customWidth="1"/>
    <col min="4103" max="4103" width="10.7109375" style="121" customWidth="1"/>
    <col min="4104" max="4110" width="11.42578125" style="121"/>
    <col min="4111" max="4111" width="13.85546875" style="121" customWidth="1"/>
    <col min="4112" max="4353" width="11.42578125" style="121"/>
    <col min="4354" max="4354" width="34.28515625" style="121" customWidth="1"/>
    <col min="4355" max="4355" width="12.5703125" style="121" customWidth="1"/>
    <col min="4356" max="4356" width="10.5703125" style="121" customWidth="1"/>
    <col min="4357" max="4357" width="12.5703125" style="121" customWidth="1"/>
    <col min="4358" max="4358" width="10.5703125" style="121" customWidth="1"/>
    <col min="4359" max="4359" width="10.7109375" style="121" customWidth="1"/>
    <col min="4360" max="4366" width="11.42578125" style="121"/>
    <col min="4367" max="4367" width="13.85546875" style="121" customWidth="1"/>
    <col min="4368" max="4609" width="11.42578125" style="121"/>
    <col min="4610" max="4610" width="34.28515625" style="121" customWidth="1"/>
    <col min="4611" max="4611" width="12.5703125" style="121" customWidth="1"/>
    <col min="4612" max="4612" width="10.5703125" style="121" customWidth="1"/>
    <col min="4613" max="4613" width="12.5703125" style="121" customWidth="1"/>
    <col min="4614" max="4614" width="10.5703125" style="121" customWidth="1"/>
    <col min="4615" max="4615" width="10.7109375" style="121" customWidth="1"/>
    <col min="4616" max="4622" width="11.42578125" style="121"/>
    <col min="4623" max="4623" width="13.85546875" style="121" customWidth="1"/>
    <col min="4624" max="4865" width="11.42578125" style="121"/>
    <col min="4866" max="4866" width="34.28515625" style="121" customWidth="1"/>
    <col min="4867" max="4867" width="12.5703125" style="121" customWidth="1"/>
    <col min="4868" max="4868" width="10.5703125" style="121" customWidth="1"/>
    <col min="4869" max="4869" width="12.5703125" style="121" customWidth="1"/>
    <col min="4870" max="4870" width="10.5703125" style="121" customWidth="1"/>
    <col min="4871" max="4871" width="10.7109375" style="121" customWidth="1"/>
    <col min="4872" max="4878" width="11.42578125" style="121"/>
    <col min="4879" max="4879" width="13.85546875" style="121" customWidth="1"/>
    <col min="4880" max="5121" width="11.42578125" style="121"/>
    <col min="5122" max="5122" width="34.28515625" style="121" customWidth="1"/>
    <col min="5123" max="5123" width="12.5703125" style="121" customWidth="1"/>
    <col min="5124" max="5124" width="10.5703125" style="121" customWidth="1"/>
    <col min="5125" max="5125" width="12.5703125" style="121" customWidth="1"/>
    <col min="5126" max="5126" width="10.5703125" style="121" customWidth="1"/>
    <col min="5127" max="5127" width="10.7109375" style="121" customWidth="1"/>
    <col min="5128" max="5134" width="11.42578125" style="121"/>
    <col min="5135" max="5135" width="13.85546875" style="121" customWidth="1"/>
    <col min="5136" max="5377" width="11.42578125" style="121"/>
    <col min="5378" max="5378" width="34.28515625" style="121" customWidth="1"/>
    <col min="5379" max="5379" width="12.5703125" style="121" customWidth="1"/>
    <col min="5380" max="5380" width="10.5703125" style="121" customWidth="1"/>
    <col min="5381" max="5381" width="12.5703125" style="121" customWidth="1"/>
    <col min="5382" max="5382" width="10.5703125" style="121" customWidth="1"/>
    <col min="5383" max="5383" width="10.7109375" style="121" customWidth="1"/>
    <col min="5384" max="5390" width="11.42578125" style="121"/>
    <col min="5391" max="5391" width="13.85546875" style="121" customWidth="1"/>
    <col min="5392" max="5633" width="11.42578125" style="121"/>
    <col min="5634" max="5634" width="34.28515625" style="121" customWidth="1"/>
    <col min="5635" max="5635" width="12.5703125" style="121" customWidth="1"/>
    <col min="5636" max="5636" width="10.5703125" style="121" customWidth="1"/>
    <col min="5637" max="5637" width="12.5703125" style="121" customWidth="1"/>
    <col min="5638" max="5638" width="10.5703125" style="121" customWidth="1"/>
    <col min="5639" max="5639" width="10.7109375" style="121" customWidth="1"/>
    <col min="5640" max="5646" width="11.42578125" style="121"/>
    <col min="5647" max="5647" width="13.85546875" style="121" customWidth="1"/>
    <col min="5648" max="5889" width="11.42578125" style="121"/>
    <col min="5890" max="5890" width="34.28515625" style="121" customWidth="1"/>
    <col min="5891" max="5891" width="12.5703125" style="121" customWidth="1"/>
    <col min="5892" max="5892" width="10.5703125" style="121" customWidth="1"/>
    <col min="5893" max="5893" width="12.5703125" style="121" customWidth="1"/>
    <col min="5894" max="5894" width="10.5703125" style="121" customWidth="1"/>
    <col min="5895" max="5895" width="10.7109375" style="121" customWidth="1"/>
    <col min="5896" max="5902" width="11.42578125" style="121"/>
    <col min="5903" max="5903" width="13.85546875" style="121" customWidth="1"/>
    <col min="5904" max="6145" width="11.42578125" style="121"/>
    <col min="6146" max="6146" width="34.28515625" style="121" customWidth="1"/>
    <col min="6147" max="6147" width="12.5703125" style="121" customWidth="1"/>
    <col min="6148" max="6148" width="10.5703125" style="121" customWidth="1"/>
    <col min="6149" max="6149" width="12.5703125" style="121" customWidth="1"/>
    <col min="6150" max="6150" width="10.5703125" style="121" customWidth="1"/>
    <col min="6151" max="6151" width="10.7109375" style="121" customWidth="1"/>
    <col min="6152" max="6158" width="11.42578125" style="121"/>
    <col min="6159" max="6159" width="13.85546875" style="121" customWidth="1"/>
    <col min="6160" max="6401" width="11.42578125" style="121"/>
    <col min="6402" max="6402" width="34.28515625" style="121" customWidth="1"/>
    <col min="6403" max="6403" width="12.5703125" style="121" customWidth="1"/>
    <col min="6404" max="6404" width="10.5703125" style="121" customWidth="1"/>
    <col min="6405" max="6405" width="12.5703125" style="121" customWidth="1"/>
    <col min="6406" max="6406" width="10.5703125" style="121" customWidth="1"/>
    <col min="6407" max="6407" width="10.7109375" style="121" customWidth="1"/>
    <col min="6408" max="6414" width="11.42578125" style="121"/>
    <col min="6415" max="6415" width="13.85546875" style="121" customWidth="1"/>
    <col min="6416" max="6657" width="11.42578125" style="121"/>
    <col min="6658" max="6658" width="34.28515625" style="121" customWidth="1"/>
    <col min="6659" max="6659" width="12.5703125" style="121" customWidth="1"/>
    <col min="6660" max="6660" width="10.5703125" style="121" customWidth="1"/>
    <col min="6661" max="6661" width="12.5703125" style="121" customWidth="1"/>
    <col min="6662" max="6662" width="10.5703125" style="121" customWidth="1"/>
    <col min="6663" max="6663" width="10.7109375" style="121" customWidth="1"/>
    <col min="6664" max="6670" width="11.42578125" style="121"/>
    <col min="6671" max="6671" width="13.85546875" style="121" customWidth="1"/>
    <col min="6672" max="6913" width="11.42578125" style="121"/>
    <col min="6914" max="6914" width="34.28515625" style="121" customWidth="1"/>
    <col min="6915" max="6915" width="12.5703125" style="121" customWidth="1"/>
    <col min="6916" max="6916" width="10.5703125" style="121" customWidth="1"/>
    <col min="6917" max="6917" width="12.5703125" style="121" customWidth="1"/>
    <col min="6918" max="6918" width="10.5703125" style="121" customWidth="1"/>
    <col min="6919" max="6919" width="10.7109375" style="121" customWidth="1"/>
    <col min="6920" max="6926" width="11.42578125" style="121"/>
    <col min="6927" max="6927" width="13.85546875" style="121" customWidth="1"/>
    <col min="6928" max="7169" width="11.42578125" style="121"/>
    <col min="7170" max="7170" width="34.28515625" style="121" customWidth="1"/>
    <col min="7171" max="7171" width="12.5703125" style="121" customWidth="1"/>
    <col min="7172" max="7172" width="10.5703125" style="121" customWidth="1"/>
    <col min="7173" max="7173" width="12.5703125" style="121" customWidth="1"/>
    <col min="7174" max="7174" width="10.5703125" style="121" customWidth="1"/>
    <col min="7175" max="7175" width="10.7109375" style="121" customWidth="1"/>
    <col min="7176" max="7182" width="11.42578125" style="121"/>
    <col min="7183" max="7183" width="13.85546875" style="121" customWidth="1"/>
    <col min="7184" max="7425" width="11.42578125" style="121"/>
    <col min="7426" max="7426" width="34.28515625" style="121" customWidth="1"/>
    <col min="7427" max="7427" width="12.5703125" style="121" customWidth="1"/>
    <col min="7428" max="7428" width="10.5703125" style="121" customWidth="1"/>
    <col min="7429" max="7429" width="12.5703125" style="121" customWidth="1"/>
    <col min="7430" max="7430" width="10.5703125" style="121" customWidth="1"/>
    <col min="7431" max="7431" width="10.7109375" style="121" customWidth="1"/>
    <col min="7432" max="7438" width="11.42578125" style="121"/>
    <col min="7439" max="7439" width="13.85546875" style="121" customWidth="1"/>
    <col min="7440" max="7681" width="11.42578125" style="121"/>
    <col min="7682" max="7682" width="34.28515625" style="121" customWidth="1"/>
    <col min="7683" max="7683" width="12.5703125" style="121" customWidth="1"/>
    <col min="7684" max="7684" width="10.5703125" style="121" customWidth="1"/>
    <col min="7685" max="7685" width="12.5703125" style="121" customWidth="1"/>
    <col min="7686" max="7686" width="10.5703125" style="121" customWidth="1"/>
    <col min="7687" max="7687" width="10.7109375" style="121" customWidth="1"/>
    <col min="7688" max="7694" width="11.42578125" style="121"/>
    <col min="7695" max="7695" width="13.85546875" style="121" customWidth="1"/>
    <col min="7696" max="7937" width="11.42578125" style="121"/>
    <col min="7938" max="7938" width="34.28515625" style="121" customWidth="1"/>
    <col min="7939" max="7939" width="12.5703125" style="121" customWidth="1"/>
    <col min="7940" max="7940" width="10.5703125" style="121" customWidth="1"/>
    <col min="7941" max="7941" width="12.5703125" style="121" customWidth="1"/>
    <col min="7942" max="7942" width="10.5703125" style="121" customWidth="1"/>
    <col min="7943" max="7943" width="10.7109375" style="121" customWidth="1"/>
    <col min="7944" max="7950" width="11.42578125" style="121"/>
    <col min="7951" max="7951" width="13.85546875" style="121" customWidth="1"/>
    <col min="7952" max="8193" width="11.42578125" style="121"/>
    <col min="8194" max="8194" width="34.28515625" style="121" customWidth="1"/>
    <col min="8195" max="8195" width="12.5703125" style="121" customWidth="1"/>
    <col min="8196" max="8196" width="10.5703125" style="121" customWidth="1"/>
    <col min="8197" max="8197" width="12.5703125" style="121" customWidth="1"/>
    <col min="8198" max="8198" width="10.5703125" style="121" customWidth="1"/>
    <col min="8199" max="8199" width="10.7109375" style="121" customWidth="1"/>
    <col min="8200" max="8206" width="11.42578125" style="121"/>
    <col min="8207" max="8207" width="13.85546875" style="121" customWidth="1"/>
    <col min="8208" max="8449" width="11.42578125" style="121"/>
    <col min="8450" max="8450" width="34.28515625" style="121" customWidth="1"/>
    <col min="8451" max="8451" width="12.5703125" style="121" customWidth="1"/>
    <col min="8452" max="8452" width="10.5703125" style="121" customWidth="1"/>
    <col min="8453" max="8453" width="12.5703125" style="121" customWidth="1"/>
    <col min="8454" max="8454" width="10.5703125" style="121" customWidth="1"/>
    <col min="8455" max="8455" width="10.7109375" style="121" customWidth="1"/>
    <col min="8456" max="8462" width="11.42578125" style="121"/>
    <col min="8463" max="8463" width="13.85546875" style="121" customWidth="1"/>
    <col min="8464" max="8705" width="11.42578125" style="121"/>
    <col min="8706" max="8706" width="34.28515625" style="121" customWidth="1"/>
    <col min="8707" max="8707" width="12.5703125" style="121" customWidth="1"/>
    <col min="8708" max="8708" width="10.5703125" style="121" customWidth="1"/>
    <col min="8709" max="8709" width="12.5703125" style="121" customWidth="1"/>
    <col min="8710" max="8710" width="10.5703125" style="121" customWidth="1"/>
    <col min="8711" max="8711" width="10.7109375" style="121" customWidth="1"/>
    <col min="8712" max="8718" width="11.42578125" style="121"/>
    <col min="8719" max="8719" width="13.85546875" style="121" customWidth="1"/>
    <col min="8720" max="8961" width="11.42578125" style="121"/>
    <col min="8962" max="8962" width="34.28515625" style="121" customWidth="1"/>
    <col min="8963" max="8963" width="12.5703125" style="121" customWidth="1"/>
    <col min="8964" max="8964" width="10.5703125" style="121" customWidth="1"/>
    <col min="8965" max="8965" width="12.5703125" style="121" customWidth="1"/>
    <col min="8966" max="8966" width="10.5703125" style="121" customWidth="1"/>
    <col min="8967" max="8967" width="10.7109375" style="121" customWidth="1"/>
    <col min="8968" max="8974" width="11.42578125" style="121"/>
    <col min="8975" max="8975" width="13.85546875" style="121" customWidth="1"/>
    <col min="8976" max="9217" width="11.42578125" style="121"/>
    <col min="9218" max="9218" width="34.28515625" style="121" customWidth="1"/>
    <col min="9219" max="9219" width="12.5703125" style="121" customWidth="1"/>
    <col min="9220" max="9220" width="10.5703125" style="121" customWidth="1"/>
    <col min="9221" max="9221" width="12.5703125" style="121" customWidth="1"/>
    <col min="9222" max="9222" width="10.5703125" style="121" customWidth="1"/>
    <col min="9223" max="9223" width="10.7109375" style="121" customWidth="1"/>
    <col min="9224" max="9230" width="11.42578125" style="121"/>
    <col min="9231" max="9231" width="13.85546875" style="121" customWidth="1"/>
    <col min="9232" max="9473" width="11.42578125" style="121"/>
    <col min="9474" max="9474" width="34.28515625" style="121" customWidth="1"/>
    <col min="9475" max="9475" width="12.5703125" style="121" customWidth="1"/>
    <col min="9476" max="9476" width="10.5703125" style="121" customWidth="1"/>
    <col min="9477" max="9477" width="12.5703125" style="121" customWidth="1"/>
    <col min="9478" max="9478" width="10.5703125" style="121" customWidth="1"/>
    <col min="9479" max="9479" width="10.7109375" style="121" customWidth="1"/>
    <col min="9480" max="9486" width="11.42578125" style="121"/>
    <col min="9487" max="9487" width="13.85546875" style="121" customWidth="1"/>
    <col min="9488" max="9729" width="11.42578125" style="121"/>
    <col min="9730" max="9730" width="34.28515625" style="121" customWidth="1"/>
    <col min="9731" max="9731" width="12.5703125" style="121" customWidth="1"/>
    <col min="9732" max="9732" width="10.5703125" style="121" customWidth="1"/>
    <col min="9733" max="9733" width="12.5703125" style="121" customWidth="1"/>
    <col min="9734" max="9734" width="10.5703125" style="121" customWidth="1"/>
    <col min="9735" max="9735" width="10.7109375" style="121" customWidth="1"/>
    <col min="9736" max="9742" width="11.42578125" style="121"/>
    <col min="9743" max="9743" width="13.85546875" style="121" customWidth="1"/>
    <col min="9744" max="9985" width="11.42578125" style="121"/>
    <col min="9986" max="9986" width="34.28515625" style="121" customWidth="1"/>
    <col min="9987" max="9987" width="12.5703125" style="121" customWidth="1"/>
    <col min="9988" max="9988" width="10.5703125" style="121" customWidth="1"/>
    <col min="9989" max="9989" width="12.5703125" style="121" customWidth="1"/>
    <col min="9990" max="9990" width="10.5703125" style="121" customWidth="1"/>
    <col min="9991" max="9991" width="10.7109375" style="121" customWidth="1"/>
    <col min="9992" max="9998" width="11.42578125" style="121"/>
    <col min="9999" max="9999" width="13.85546875" style="121" customWidth="1"/>
    <col min="10000" max="10241" width="11.42578125" style="121"/>
    <col min="10242" max="10242" width="34.28515625" style="121" customWidth="1"/>
    <col min="10243" max="10243" width="12.5703125" style="121" customWidth="1"/>
    <col min="10244" max="10244" width="10.5703125" style="121" customWidth="1"/>
    <col min="10245" max="10245" width="12.5703125" style="121" customWidth="1"/>
    <col min="10246" max="10246" width="10.5703125" style="121" customWidth="1"/>
    <col min="10247" max="10247" width="10.7109375" style="121" customWidth="1"/>
    <col min="10248" max="10254" width="11.42578125" style="121"/>
    <col min="10255" max="10255" width="13.85546875" style="121" customWidth="1"/>
    <col min="10256" max="10497" width="11.42578125" style="121"/>
    <col min="10498" max="10498" width="34.28515625" style="121" customWidth="1"/>
    <col min="10499" max="10499" width="12.5703125" style="121" customWidth="1"/>
    <col min="10500" max="10500" width="10.5703125" style="121" customWidth="1"/>
    <col min="10501" max="10501" width="12.5703125" style="121" customWidth="1"/>
    <col min="10502" max="10502" width="10.5703125" style="121" customWidth="1"/>
    <col min="10503" max="10503" width="10.7109375" style="121" customWidth="1"/>
    <col min="10504" max="10510" width="11.42578125" style="121"/>
    <col min="10511" max="10511" width="13.85546875" style="121" customWidth="1"/>
    <col min="10512" max="10753" width="11.42578125" style="121"/>
    <col min="10754" max="10754" width="34.28515625" style="121" customWidth="1"/>
    <col min="10755" max="10755" width="12.5703125" style="121" customWidth="1"/>
    <col min="10756" max="10756" width="10.5703125" style="121" customWidth="1"/>
    <col min="10757" max="10757" width="12.5703125" style="121" customWidth="1"/>
    <col min="10758" max="10758" width="10.5703125" style="121" customWidth="1"/>
    <col min="10759" max="10759" width="10.7109375" style="121" customWidth="1"/>
    <col min="10760" max="10766" width="11.42578125" style="121"/>
    <col min="10767" max="10767" width="13.85546875" style="121" customWidth="1"/>
    <col min="10768" max="11009" width="11.42578125" style="121"/>
    <col min="11010" max="11010" width="34.28515625" style="121" customWidth="1"/>
    <col min="11011" max="11011" width="12.5703125" style="121" customWidth="1"/>
    <col min="11012" max="11012" width="10.5703125" style="121" customWidth="1"/>
    <col min="11013" max="11013" width="12.5703125" style="121" customWidth="1"/>
    <col min="11014" max="11014" width="10.5703125" style="121" customWidth="1"/>
    <col min="11015" max="11015" width="10.7109375" style="121" customWidth="1"/>
    <col min="11016" max="11022" width="11.42578125" style="121"/>
    <col min="11023" max="11023" width="13.85546875" style="121" customWidth="1"/>
    <col min="11024" max="11265" width="11.42578125" style="121"/>
    <col min="11266" max="11266" width="34.28515625" style="121" customWidth="1"/>
    <col min="11267" max="11267" width="12.5703125" style="121" customWidth="1"/>
    <col min="11268" max="11268" width="10.5703125" style="121" customWidth="1"/>
    <col min="11269" max="11269" width="12.5703125" style="121" customWidth="1"/>
    <col min="11270" max="11270" width="10.5703125" style="121" customWidth="1"/>
    <col min="11271" max="11271" width="10.7109375" style="121" customWidth="1"/>
    <col min="11272" max="11278" width="11.42578125" style="121"/>
    <col min="11279" max="11279" width="13.85546875" style="121" customWidth="1"/>
    <col min="11280" max="11521" width="11.42578125" style="121"/>
    <col min="11522" max="11522" width="34.28515625" style="121" customWidth="1"/>
    <col min="11523" max="11523" width="12.5703125" style="121" customWidth="1"/>
    <col min="11524" max="11524" width="10.5703125" style="121" customWidth="1"/>
    <col min="11525" max="11525" width="12.5703125" style="121" customWidth="1"/>
    <col min="11526" max="11526" width="10.5703125" style="121" customWidth="1"/>
    <col min="11527" max="11527" width="10.7109375" style="121" customWidth="1"/>
    <col min="11528" max="11534" width="11.42578125" style="121"/>
    <col min="11535" max="11535" width="13.85546875" style="121" customWidth="1"/>
    <col min="11536" max="11777" width="11.42578125" style="121"/>
    <col min="11778" max="11778" width="34.28515625" style="121" customWidth="1"/>
    <col min="11779" max="11779" width="12.5703125" style="121" customWidth="1"/>
    <col min="11780" max="11780" width="10.5703125" style="121" customWidth="1"/>
    <col min="11781" max="11781" width="12.5703125" style="121" customWidth="1"/>
    <col min="11782" max="11782" width="10.5703125" style="121" customWidth="1"/>
    <col min="11783" max="11783" width="10.7109375" style="121" customWidth="1"/>
    <col min="11784" max="11790" width="11.42578125" style="121"/>
    <col min="11791" max="11791" width="13.85546875" style="121" customWidth="1"/>
    <col min="11792" max="12033" width="11.42578125" style="121"/>
    <col min="12034" max="12034" width="34.28515625" style="121" customWidth="1"/>
    <col min="12035" max="12035" width="12.5703125" style="121" customWidth="1"/>
    <col min="12036" max="12036" width="10.5703125" style="121" customWidth="1"/>
    <col min="12037" max="12037" width="12.5703125" style="121" customWidth="1"/>
    <col min="12038" max="12038" width="10.5703125" style="121" customWidth="1"/>
    <col min="12039" max="12039" width="10.7109375" style="121" customWidth="1"/>
    <col min="12040" max="12046" width="11.42578125" style="121"/>
    <col min="12047" max="12047" width="13.85546875" style="121" customWidth="1"/>
    <col min="12048" max="12289" width="11.42578125" style="121"/>
    <col min="12290" max="12290" width="34.28515625" style="121" customWidth="1"/>
    <col min="12291" max="12291" width="12.5703125" style="121" customWidth="1"/>
    <col min="12292" max="12292" width="10.5703125" style="121" customWidth="1"/>
    <col min="12293" max="12293" width="12.5703125" style="121" customWidth="1"/>
    <col min="12294" max="12294" width="10.5703125" style="121" customWidth="1"/>
    <col min="12295" max="12295" width="10.7109375" style="121" customWidth="1"/>
    <col min="12296" max="12302" width="11.42578125" style="121"/>
    <col min="12303" max="12303" width="13.85546875" style="121" customWidth="1"/>
    <col min="12304" max="12545" width="11.42578125" style="121"/>
    <col min="12546" max="12546" width="34.28515625" style="121" customWidth="1"/>
    <col min="12547" max="12547" width="12.5703125" style="121" customWidth="1"/>
    <col min="12548" max="12548" width="10.5703125" style="121" customWidth="1"/>
    <col min="12549" max="12549" width="12.5703125" style="121" customWidth="1"/>
    <col min="12550" max="12550" width="10.5703125" style="121" customWidth="1"/>
    <col min="12551" max="12551" width="10.7109375" style="121" customWidth="1"/>
    <col min="12552" max="12558" width="11.42578125" style="121"/>
    <col min="12559" max="12559" width="13.85546875" style="121" customWidth="1"/>
    <col min="12560" max="12801" width="11.42578125" style="121"/>
    <col min="12802" max="12802" width="34.28515625" style="121" customWidth="1"/>
    <col min="12803" max="12803" width="12.5703125" style="121" customWidth="1"/>
    <col min="12804" max="12804" width="10.5703125" style="121" customWidth="1"/>
    <col min="12805" max="12805" width="12.5703125" style="121" customWidth="1"/>
    <col min="12806" max="12806" width="10.5703125" style="121" customWidth="1"/>
    <col min="12807" max="12807" width="10.7109375" style="121" customWidth="1"/>
    <col min="12808" max="12814" width="11.42578125" style="121"/>
    <col min="12815" max="12815" width="13.85546875" style="121" customWidth="1"/>
    <col min="12816" max="13057" width="11.42578125" style="121"/>
    <col min="13058" max="13058" width="34.28515625" style="121" customWidth="1"/>
    <col min="13059" max="13059" width="12.5703125" style="121" customWidth="1"/>
    <col min="13060" max="13060" width="10.5703125" style="121" customWidth="1"/>
    <col min="13061" max="13061" width="12.5703125" style="121" customWidth="1"/>
    <col min="13062" max="13062" width="10.5703125" style="121" customWidth="1"/>
    <col min="13063" max="13063" width="10.7109375" style="121" customWidth="1"/>
    <col min="13064" max="13070" width="11.42578125" style="121"/>
    <col min="13071" max="13071" width="13.85546875" style="121" customWidth="1"/>
    <col min="13072" max="13313" width="11.42578125" style="121"/>
    <col min="13314" max="13314" width="34.28515625" style="121" customWidth="1"/>
    <col min="13315" max="13315" width="12.5703125" style="121" customWidth="1"/>
    <col min="13316" max="13316" width="10.5703125" style="121" customWidth="1"/>
    <col min="13317" max="13317" width="12.5703125" style="121" customWidth="1"/>
    <col min="13318" max="13318" width="10.5703125" style="121" customWidth="1"/>
    <col min="13319" max="13319" width="10.7109375" style="121" customWidth="1"/>
    <col min="13320" max="13326" width="11.42578125" style="121"/>
    <col min="13327" max="13327" width="13.85546875" style="121" customWidth="1"/>
    <col min="13328" max="13569" width="11.42578125" style="121"/>
    <col min="13570" max="13570" width="34.28515625" style="121" customWidth="1"/>
    <col min="13571" max="13571" width="12.5703125" style="121" customWidth="1"/>
    <col min="13572" max="13572" width="10.5703125" style="121" customWidth="1"/>
    <col min="13573" max="13573" width="12.5703125" style="121" customWidth="1"/>
    <col min="13574" max="13574" width="10.5703125" style="121" customWidth="1"/>
    <col min="13575" max="13575" width="10.7109375" style="121" customWidth="1"/>
    <col min="13576" max="13582" width="11.42578125" style="121"/>
    <col min="13583" max="13583" width="13.85546875" style="121" customWidth="1"/>
    <col min="13584" max="13825" width="11.42578125" style="121"/>
    <col min="13826" max="13826" width="34.28515625" style="121" customWidth="1"/>
    <col min="13827" max="13827" width="12.5703125" style="121" customWidth="1"/>
    <col min="13828" max="13828" width="10.5703125" style="121" customWidth="1"/>
    <col min="13829" max="13829" width="12.5703125" style="121" customWidth="1"/>
    <col min="13830" max="13830" width="10.5703125" style="121" customWidth="1"/>
    <col min="13831" max="13831" width="10.7109375" style="121" customWidth="1"/>
    <col min="13832" max="13838" width="11.42578125" style="121"/>
    <col min="13839" max="13839" width="13.85546875" style="121" customWidth="1"/>
    <col min="13840" max="14081" width="11.42578125" style="121"/>
    <col min="14082" max="14082" width="34.28515625" style="121" customWidth="1"/>
    <col min="14083" max="14083" width="12.5703125" style="121" customWidth="1"/>
    <col min="14084" max="14084" width="10.5703125" style="121" customWidth="1"/>
    <col min="14085" max="14085" width="12.5703125" style="121" customWidth="1"/>
    <col min="14086" max="14086" width="10.5703125" style="121" customWidth="1"/>
    <col min="14087" max="14087" width="10.7109375" style="121" customWidth="1"/>
    <col min="14088" max="14094" width="11.42578125" style="121"/>
    <col min="14095" max="14095" width="13.85546875" style="121" customWidth="1"/>
    <col min="14096" max="14337" width="11.42578125" style="121"/>
    <col min="14338" max="14338" width="34.28515625" style="121" customWidth="1"/>
    <col min="14339" max="14339" width="12.5703125" style="121" customWidth="1"/>
    <col min="14340" max="14340" width="10.5703125" style="121" customWidth="1"/>
    <col min="14341" max="14341" width="12.5703125" style="121" customWidth="1"/>
    <col min="14342" max="14342" width="10.5703125" style="121" customWidth="1"/>
    <col min="14343" max="14343" width="10.7109375" style="121" customWidth="1"/>
    <col min="14344" max="14350" width="11.42578125" style="121"/>
    <col min="14351" max="14351" width="13.85546875" style="121" customWidth="1"/>
    <col min="14352" max="14593" width="11.42578125" style="121"/>
    <col min="14594" max="14594" width="34.28515625" style="121" customWidth="1"/>
    <col min="14595" max="14595" width="12.5703125" style="121" customWidth="1"/>
    <col min="14596" max="14596" width="10.5703125" style="121" customWidth="1"/>
    <col min="14597" max="14597" width="12.5703125" style="121" customWidth="1"/>
    <col min="14598" max="14598" width="10.5703125" style="121" customWidth="1"/>
    <col min="14599" max="14599" width="10.7109375" style="121" customWidth="1"/>
    <col min="14600" max="14606" width="11.42578125" style="121"/>
    <col min="14607" max="14607" width="13.85546875" style="121" customWidth="1"/>
    <col min="14608" max="14849" width="11.42578125" style="121"/>
    <col min="14850" max="14850" width="34.28515625" style="121" customWidth="1"/>
    <col min="14851" max="14851" width="12.5703125" style="121" customWidth="1"/>
    <col min="14852" max="14852" width="10.5703125" style="121" customWidth="1"/>
    <col min="14853" max="14853" width="12.5703125" style="121" customWidth="1"/>
    <col min="14854" max="14854" width="10.5703125" style="121" customWidth="1"/>
    <col min="14855" max="14855" width="10.7109375" style="121" customWidth="1"/>
    <col min="14856" max="14862" width="11.42578125" style="121"/>
    <col min="14863" max="14863" width="13.85546875" style="121" customWidth="1"/>
    <col min="14864" max="15105" width="11.42578125" style="121"/>
    <col min="15106" max="15106" width="34.28515625" style="121" customWidth="1"/>
    <col min="15107" max="15107" width="12.5703125" style="121" customWidth="1"/>
    <col min="15108" max="15108" width="10.5703125" style="121" customWidth="1"/>
    <col min="15109" max="15109" width="12.5703125" style="121" customWidth="1"/>
    <col min="15110" max="15110" width="10.5703125" style="121" customWidth="1"/>
    <col min="15111" max="15111" width="10.7109375" style="121" customWidth="1"/>
    <col min="15112" max="15118" width="11.42578125" style="121"/>
    <col min="15119" max="15119" width="13.85546875" style="121" customWidth="1"/>
    <col min="15120" max="15361" width="11.42578125" style="121"/>
    <col min="15362" max="15362" width="34.28515625" style="121" customWidth="1"/>
    <col min="15363" max="15363" width="12.5703125" style="121" customWidth="1"/>
    <col min="15364" max="15364" width="10.5703125" style="121" customWidth="1"/>
    <col min="15365" max="15365" width="12.5703125" style="121" customWidth="1"/>
    <col min="15366" max="15366" width="10.5703125" style="121" customWidth="1"/>
    <col min="15367" max="15367" width="10.7109375" style="121" customWidth="1"/>
    <col min="15368" max="15374" width="11.42578125" style="121"/>
    <col min="15375" max="15375" width="13.85546875" style="121" customWidth="1"/>
    <col min="15376" max="15617" width="11.42578125" style="121"/>
    <col min="15618" max="15618" width="34.28515625" style="121" customWidth="1"/>
    <col min="15619" max="15619" width="12.5703125" style="121" customWidth="1"/>
    <col min="15620" max="15620" width="10.5703125" style="121" customWidth="1"/>
    <col min="15621" max="15621" width="12.5703125" style="121" customWidth="1"/>
    <col min="15622" max="15622" width="10.5703125" style="121" customWidth="1"/>
    <col min="15623" max="15623" width="10.7109375" style="121" customWidth="1"/>
    <col min="15624" max="15630" width="11.42578125" style="121"/>
    <col min="15631" max="15631" width="13.85546875" style="121" customWidth="1"/>
    <col min="15632" max="15873" width="11.42578125" style="121"/>
    <col min="15874" max="15874" width="34.28515625" style="121" customWidth="1"/>
    <col min="15875" max="15875" width="12.5703125" style="121" customWidth="1"/>
    <col min="15876" max="15876" width="10.5703125" style="121" customWidth="1"/>
    <col min="15877" max="15877" width="12.5703125" style="121" customWidth="1"/>
    <col min="15878" max="15878" width="10.5703125" style="121" customWidth="1"/>
    <col min="15879" max="15879" width="10.7109375" style="121" customWidth="1"/>
    <col min="15880" max="15886" width="11.42578125" style="121"/>
    <col min="15887" max="15887" width="13.85546875" style="121" customWidth="1"/>
    <col min="15888" max="16129" width="11.42578125" style="121"/>
    <col min="16130" max="16130" width="34.28515625" style="121" customWidth="1"/>
    <col min="16131" max="16131" width="12.5703125" style="121" customWidth="1"/>
    <col min="16132" max="16132" width="10.5703125" style="121" customWidth="1"/>
    <col min="16133" max="16133" width="12.5703125" style="121" customWidth="1"/>
    <col min="16134" max="16134" width="10.5703125" style="121" customWidth="1"/>
    <col min="16135" max="16135" width="10.7109375" style="121" customWidth="1"/>
    <col min="16136" max="16142" width="11.42578125" style="121"/>
    <col min="16143" max="16143" width="13.85546875" style="121" customWidth="1"/>
    <col min="16144" max="16384" width="11.42578125" style="12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2" t="s">
        <v>308</v>
      </c>
      <c r="C5" s="122"/>
      <c r="D5" s="122"/>
      <c r="E5" s="122"/>
      <c r="F5" s="122"/>
      <c r="G5" s="122"/>
    </row>
    <row r="6" spans="2:7" ht="30" customHeight="1" x14ac:dyDescent="0.25">
      <c r="B6" s="123" t="s">
        <v>164</v>
      </c>
      <c r="C6" s="186" t="s">
        <v>97</v>
      </c>
      <c r="D6" s="124" t="s">
        <v>165</v>
      </c>
      <c r="E6" s="186" t="s">
        <v>98</v>
      </c>
      <c r="F6" s="124" t="s">
        <v>165</v>
      </c>
      <c r="G6" s="125" t="s">
        <v>99</v>
      </c>
    </row>
    <row r="7" spans="2:7" ht="15" customHeight="1" x14ac:dyDescent="0.2">
      <c r="B7" s="316" t="s">
        <v>309</v>
      </c>
      <c r="C7" s="127">
        <v>23527966</v>
      </c>
      <c r="D7" s="128">
        <f>C7/C7</f>
        <v>1</v>
      </c>
      <c r="E7" s="127">
        <v>22470695</v>
      </c>
      <c r="F7" s="128">
        <f>E7/E7</f>
        <v>1</v>
      </c>
      <c r="G7" s="128">
        <f>(E7-C7)/C7</f>
        <v>-4.4936778640363557E-2</v>
      </c>
    </row>
    <row r="8" spans="2:7" ht="15" customHeight="1" x14ac:dyDescent="0.2">
      <c r="B8" s="317" t="s">
        <v>310</v>
      </c>
      <c r="C8" s="160">
        <v>13922534</v>
      </c>
      <c r="D8" s="161">
        <f>C8/C7</f>
        <v>0.59174405471344182</v>
      </c>
      <c r="E8" s="160">
        <v>13656305</v>
      </c>
      <c r="F8" s="161">
        <f>E8/E7</f>
        <v>0.60773843443649611</v>
      </c>
      <c r="G8" s="132">
        <f>(E8-C8)/C8</f>
        <v>-1.9122165548311823E-2</v>
      </c>
    </row>
    <row r="9" spans="2:7" ht="15" customHeight="1" x14ac:dyDescent="0.2">
      <c r="B9" s="317" t="s">
        <v>311</v>
      </c>
      <c r="C9" s="160">
        <v>9605432</v>
      </c>
      <c r="D9" s="161">
        <f>C9/C7</f>
        <v>0.40825594528655812</v>
      </c>
      <c r="E9" s="160">
        <v>8814390</v>
      </c>
      <c r="F9" s="161">
        <f>E9/E7</f>
        <v>0.39226156556350394</v>
      </c>
      <c r="G9" s="132">
        <f>(E9-C9)/C9</f>
        <v>-8.2353609915722686E-2</v>
      </c>
    </row>
    <row r="10" spans="2:7" ht="15" customHeight="1" x14ac:dyDescent="0.25">
      <c r="B10" s="283" t="s">
        <v>153</v>
      </c>
      <c r="C10" s="283"/>
      <c r="D10" s="283"/>
      <c r="E10" s="283"/>
      <c r="F10" s="283"/>
      <c r="G10" s="283"/>
    </row>
    <row r="21" spans="2:11" x14ac:dyDescent="0.25">
      <c r="B21" s="136"/>
      <c r="C21" s="136"/>
      <c r="D21" s="136"/>
      <c r="E21" s="136"/>
      <c r="F21" s="136"/>
      <c r="G21" s="136"/>
      <c r="H21" s="136"/>
      <c r="I21" s="136"/>
      <c r="J21" s="136"/>
      <c r="K21" s="136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0099"/>
    <pageSetUpPr autoPageBreaks="0" fitToPage="1"/>
  </sheetPr>
  <dimension ref="B1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26.85546875" style="121" bestFit="1" customWidth="1"/>
    <col min="3" max="7" width="11.7109375" style="121" customWidth="1"/>
    <col min="8" max="8" width="10.7109375" style="121" customWidth="1"/>
    <col min="9" max="15" width="11.42578125" style="121"/>
    <col min="16" max="16" width="13.85546875" style="121" customWidth="1"/>
    <col min="17" max="257" width="11.42578125" style="121"/>
    <col min="258" max="258" width="26.85546875" style="121" bestFit="1" customWidth="1"/>
    <col min="259" max="263" width="11.7109375" style="121" customWidth="1"/>
    <col min="264" max="264" width="10.7109375" style="121" customWidth="1"/>
    <col min="265" max="271" width="11.42578125" style="121"/>
    <col min="272" max="272" width="13.85546875" style="121" customWidth="1"/>
    <col min="273" max="513" width="11.42578125" style="121"/>
    <col min="514" max="514" width="26.85546875" style="121" bestFit="1" customWidth="1"/>
    <col min="515" max="519" width="11.7109375" style="121" customWidth="1"/>
    <col min="520" max="520" width="10.7109375" style="121" customWidth="1"/>
    <col min="521" max="527" width="11.42578125" style="121"/>
    <col min="528" max="528" width="13.85546875" style="121" customWidth="1"/>
    <col min="529" max="769" width="11.42578125" style="121"/>
    <col min="770" max="770" width="26.85546875" style="121" bestFit="1" customWidth="1"/>
    <col min="771" max="775" width="11.7109375" style="121" customWidth="1"/>
    <col min="776" max="776" width="10.7109375" style="121" customWidth="1"/>
    <col min="777" max="783" width="11.42578125" style="121"/>
    <col min="784" max="784" width="13.85546875" style="121" customWidth="1"/>
    <col min="785" max="1025" width="11.42578125" style="121"/>
    <col min="1026" max="1026" width="26.85546875" style="121" bestFit="1" customWidth="1"/>
    <col min="1027" max="1031" width="11.7109375" style="121" customWidth="1"/>
    <col min="1032" max="1032" width="10.7109375" style="121" customWidth="1"/>
    <col min="1033" max="1039" width="11.42578125" style="121"/>
    <col min="1040" max="1040" width="13.85546875" style="121" customWidth="1"/>
    <col min="1041" max="1281" width="11.42578125" style="121"/>
    <col min="1282" max="1282" width="26.85546875" style="121" bestFit="1" customWidth="1"/>
    <col min="1283" max="1287" width="11.7109375" style="121" customWidth="1"/>
    <col min="1288" max="1288" width="10.7109375" style="121" customWidth="1"/>
    <col min="1289" max="1295" width="11.42578125" style="121"/>
    <col min="1296" max="1296" width="13.85546875" style="121" customWidth="1"/>
    <col min="1297" max="1537" width="11.42578125" style="121"/>
    <col min="1538" max="1538" width="26.85546875" style="121" bestFit="1" customWidth="1"/>
    <col min="1539" max="1543" width="11.7109375" style="121" customWidth="1"/>
    <col min="1544" max="1544" width="10.7109375" style="121" customWidth="1"/>
    <col min="1545" max="1551" width="11.42578125" style="121"/>
    <col min="1552" max="1552" width="13.85546875" style="121" customWidth="1"/>
    <col min="1553" max="1793" width="11.42578125" style="121"/>
    <col min="1794" max="1794" width="26.85546875" style="121" bestFit="1" customWidth="1"/>
    <col min="1795" max="1799" width="11.7109375" style="121" customWidth="1"/>
    <col min="1800" max="1800" width="10.7109375" style="121" customWidth="1"/>
    <col min="1801" max="1807" width="11.42578125" style="121"/>
    <col min="1808" max="1808" width="13.85546875" style="121" customWidth="1"/>
    <col min="1809" max="2049" width="11.42578125" style="121"/>
    <col min="2050" max="2050" width="26.85546875" style="121" bestFit="1" customWidth="1"/>
    <col min="2051" max="2055" width="11.7109375" style="121" customWidth="1"/>
    <col min="2056" max="2056" width="10.7109375" style="121" customWidth="1"/>
    <col min="2057" max="2063" width="11.42578125" style="121"/>
    <col min="2064" max="2064" width="13.85546875" style="121" customWidth="1"/>
    <col min="2065" max="2305" width="11.42578125" style="121"/>
    <col min="2306" max="2306" width="26.85546875" style="121" bestFit="1" customWidth="1"/>
    <col min="2307" max="2311" width="11.7109375" style="121" customWidth="1"/>
    <col min="2312" max="2312" width="10.7109375" style="121" customWidth="1"/>
    <col min="2313" max="2319" width="11.42578125" style="121"/>
    <col min="2320" max="2320" width="13.85546875" style="121" customWidth="1"/>
    <col min="2321" max="2561" width="11.42578125" style="121"/>
    <col min="2562" max="2562" width="26.85546875" style="121" bestFit="1" customWidth="1"/>
    <col min="2563" max="2567" width="11.7109375" style="121" customWidth="1"/>
    <col min="2568" max="2568" width="10.7109375" style="121" customWidth="1"/>
    <col min="2569" max="2575" width="11.42578125" style="121"/>
    <col min="2576" max="2576" width="13.85546875" style="121" customWidth="1"/>
    <col min="2577" max="2817" width="11.42578125" style="121"/>
    <col min="2818" max="2818" width="26.85546875" style="121" bestFit="1" customWidth="1"/>
    <col min="2819" max="2823" width="11.7109375" style="121" customWidth="1"/>
    <col min="2824" max="2824" width="10.7109375" style="121" customWidth="1"/>
    <col min="2825" max="2831" width="11.42578125" style="121"/>
    <col min="2832" max="2832" width="13.85546875" style="121" customWidth="1"/>
    <col min="2833" max="3073" width="11.42578125" style="121"/>
    <col min="3074" max="3074" width="26.85546875" style="121" bestFit="1" customWidth="1"/>
    <col min="3075" max="3079" width="11.7109375" style="121" customWidth="1"/>
    <col min="3080" max="3080" width="10.7109375" style="121" customWidth="1"/>
    <col min="3081" max="3087" width="11.42578125" style="121"/>
    <col min="3088" max="3088" width="13.85546875" style="121" customWidth="1"/>
    <col min="3089" max="3329" width="11.42578125" style="121"/>
    <col min="3330" max="3330" width="26.85546875" style="121" bestFit="1" customWidth="1"/>
    <col min="3331" max="3335" width="11.7109375" style="121" customWidth="1"/>
    <col min="3336" max="3336" width="10.7109375" style="121" customWidth="1"/>
    <col min="3337" max="3343" width="11.42578125" style="121"/>
    <col min="3344" max="3344" width="13.85546875" style="121" customWidth="1"/>
    <col min="3345" max="3585" width="11.42578125" style="121"/>
    <col min="3586" max="3586" width="26.85546875" style="121" bestFit="1" customWidth="1"/>
    <col min="3587" max="3591" width="11.7109375" style="121" customWidth="1"/>
    <col min="3592" max="3592" width="10.7109375" style="121" customWidth="1"/>
    <col min="3593" max="3599" width="11.42578125" style="121"/>
    <col min="3600" max="3600" width="13.85546875" style="121" customWidth="1"/>
    <col min="3601" max="3841" width="11.42578125" style="121"/>
    <col min="3842" max="3842" width="26.85546875" style="121" bestFit="1" customWidth="1"/>
    <col min="3843" max="3847" width="11.7109375" style="121" customWidth="1"/>
    <col min="3848" max="3848" width="10.7109375" style="121" customWidth="1"/>
    <col min="3849" max="3855" width="11.42578125" style="121"/>
    <col min="3856" max="3856" width="13.85546875" style="121" customWidth="1"/>
    <col min="3857" max="4097" width="11.42578125" style="121"/>
    <col min="4098" max="4098" width="26.85546875" style="121" bestFit="1" customWidth="1"/>
    <col min="4099" max="4103" width="11.7109375" style="121" customWidth="1"/>
    <col min="4104" max="4104" width="10.7109375" style="121" customWidth="1"/>
    <col min="4105" max="4111" width="11.42578125" style="121"/>
    <col min="4112" max="4112" width="13.85546875" style="121" customWidth="1"/>
    <col min="4113" max="4353" width="11.42578125" style="121"/>
    <col min="4354" max="4354" width="26.85546875" style="121" bestFit="1" customWidth="1"/>
    <col min="4355" max="4359" width="11.7109375" style="121" customWidth="1"/>
    <col min="4360" max="4360" width="10.7109375" style="121" customWidth="1"/>
    <col min="4361" max="4367" width="11.42578125" style="121"/>
    <col min="4368" max="4368" width="13.85546875" style="121" customWidth="1"/>
    <col min="4369" max="4609" width="11.42578125" style="121"/>
    <col min="4610" max="4610" width="26.85546875" style="121" bestFit="1" customWidth="1"/>
    <col min="4611" max="4615" width="11.7109375" style="121" customWidth="1"/>
    <col min="4616" max="4616" width="10.7109375" style="121" customWidth="1"/>
    <col min="4617" max="4623" width="11.42578125" style="121"/>
    <col min="4624" max="4624" width="13.85546875" style="121" customWidth="1"/>
    <col min="4625" max="4865" width="11.42578125" style="121"/>
    <col min="4866" max="4866" width="26.85546875" style="121" bestFit="1" customWidth="1"/>
    <col min="4867" max="4871" width="11.7109375" style="121" customWidth="1"/>
    <col min="4872" max="4872" width="10.7109375" style="121" customWidth="1"/>
    <col min="4873" max="4879" width="11.42578125" style="121"/>
    <col min="4880" max="4880" width="13.85546875" style="121" customWidth="1"/>
    <col min="4881" max="5121" width="11.42578125" style="121"/>
    <col min="5122" max="5122" width="26.85546875" style="121" bestFit="1" customWidth="1"/>
    <col min="5123" max="5127" width="11.7109375" style="121" customWidth="1"/>
    <col min="5128" max="5128" width="10.7109375" style="121" customWidth="1"/>
    <col min="5129" max="5135" width="11.42578125" style="121"/>
    <col min="5136" max="5136" width="13.85546875" style="121" customWidth="1"/>
    <col min="5137" max="5377" width="11.42578125" style="121"/>
    <col min="5378" max="5378" width="26.85546875" style="121" bestFit="1" customWidth="1"/>
    <col min="5379" max="5383" width="11.7109375" style="121" customWidth="1"/>
    <col min="5384" max="5384" width="10.7109375" style="121" customWidth="1"/>
    <col min="5385" max="5391" width="11.42578125" style="121"/>
    <col min="5392" max="5392" width="13.85546875" style="121" customWidth="1"/>
    <col min="5393" max="5633" width="11.42578125" style="121"/>
    <col min="5634" max="5634" width="26.85546875" style="121" bestFit="1" customWidth="1"/>
    <col min="5635" max="5639" width="11.7109375" style="121" customWidth="1"/>
    <col min="5640" max="5640" width="10.7109375" style="121" customWidth="1"/>
    <col min="5641" max="5647" width="11.42578125" style="121"/>
    <col min="5648" max="5648" width="13.85546875" style="121" customWidth="1"/>
    <col min="5649" max="5889" width="11.42578125" style="121"/>
    <col min="5890" max="5890" width="26.85546875" style="121" bestFit="1" customWidth="1"/>
    <col min="5891" max="5895" width="11.7109375" style="121" customWidth="1"/>
    <col min="5896" max="5896" width="10.7109375" style="121" customWidth="1"/>
    <col min="5897" max="5903" width="11.42578125" style="121"/>
    <col min="5904" max="5904" width="13.85546875" style="121" customWidth="1"/>
    <col min="5905" max="6145" width="11.42578125" style="121"/>
    <col min="6146" max="6146" width="26.85546875" style="121" bestFit="1" customWidth="1"/>
    <col min="6147" max="6151" width="11.7109375" style="121" customWidth="1"/>
    <col min="6152" max="6152" width="10.7109375" style="121" customWidth="1"/>
    <col min="6153" max="6159" width="11.42578125" style="121"/>
    <col min="6160" max="6160" width="13.85546875" style="121" customWidth="1"/>
    <col min="6161" max="6401" width="11.42578125" style="121"/>
    <col min="6402" max="6402" width="26.85546875" style="121" bestFit="1" customWidth="1"/>
    <col min="6403" max="6407" width="11.7109375" style="121" customWidth="1"/>
    <col min="6408" max="6408" width="10.7109375" style="121" customWidth="1"/>
    <col min="6409" max="6415" width="11.42578125" style="121"/>
    <col min="6416" max="6416" width="13.85546875" style="121" customWidth="1"/>
    <col min="6417" max="6657" width="11.42578125" style="121"/>
    <col min="6658" max="6658" width="26.85546875" style="121" bestFit="1" customWidth="1"/>
    <col min="6659" max="6663" width="11.7109375" style="121" customWidth="1"/>
    <col min="6664" max="6664" width="10.7109375" style="121" customWidth="1"/>
    <col min="6665" max="6671" width="11.42578125" style="121"/>
    <col min="6672" max="6672" width="13.85546875" style="121" customWidth="1"/>
    <col min="6673" max="6913" width="11.42578125" style="121"/>
    <col min="6914" max="6914" width="26.85546875" style="121" bestFit="1" customWidth="1"/>
    <col min="6915" max="6919" width="11.7109375" style="121" customWidth="1"/>
    <col min="6920" max="6920" width="10.7109375" style="121" customWidth="1"/>
    <col min="6921" max="6927" width="11.42578125" style="121"/>
    <col min="6928" max="6928" width="13.85546875" style="121" customWidth="1"/>
    <col min="6929" max="7169" width="11.42578125" style="121"/>
    <col min="7170" max="7170" width="26.85546875" style="121" bestFit="1" customWidth="1"/>
    <col min="7171" max="7175" width="11.7109375" style="121" customWidth="1"/>
    <col min="7176" max="7176" width="10.7109375" style="121" customWidth="1"/>
    <col min="7177" max="7183" width="11.42578125" style="121"/>
    <col min="7184" max="7184" width="13.85546875" style="121" customWidth="1"/>
    <col min="7185" max="7425" width="11.42578125" style="121"/>
    <col min="7426" max="7426" width="26.85546875" style="121" bestFit="1" customWidth="1"/>
    <col min="7427" max="7431" width="11.7109375" style="121" customWidth="1"/>
    <col min="7432" max="7432" width="10.7109375" style="121" customWidth="1"/>
    <col min="7433" max="7439" width="11.42578125" style="121"/>
    <col min="7440" max="7440" width="13.85546875" style="121" customWidth="1"/>
    <col min="7441" max="7681" width="11.42578125" style="121"/>
    <col min="7682" max="7682" width="26.85546875" style="121" bestFit="1" customWidth="1"/>
    <col min="7683" max="7687" width="11.7109375" style="121" customWidth="1"/>
    <col min="7688" max="7688" width="10.7109375" style="121" customWidth="1"/>
    <col min="7689" max="7695" width="11.42578125" style="121"/>
    <col min="7696" max="7696" width="13.85546875" style="121" customWidth="1"/>
    <col min="7697" max="7937" width="11.42578125" style="121"/>
    <col min="7938" max="7938" width="26.85546875" style="121" bestFit="1" customWidth="1"/>
    <col min="7939" max="7943" width="11.7109375" style="121" customWidth="1"/>
    <col min="7944" max="7944" width="10.7109375" style="121" customWidth="1"/>
    <col min="7945" max="7951" width="11.42578125" style="121"/>
    <col min="7952" max="7952" width="13.85546875" style="121" customWidth="1"/>
    <col min="7953" max="8193" width="11.42578125" style="121"/>
    <col min="8194" max="8194" width="26.85546875" style="121" bestFit="1" customWidth="1"/>
    <col min="8195" max="8199" width="11.7109375" style="121" customWidth="1"/>
    <col min="8200" max="8200" width="10.7109375" style="121" customWidth="1"/>
    <col min="8201" max="8207" width="11.42578125" style="121"/>
    <col min="8208" max="8208" width="13.85546875" style="121" customWidth="1"/>
    <col min="8209" max="8449" width="11.42578125" style="121"/>
    <col min="8450" max="8450" width="26.85546875" style="121" bestFit="1" customWidth="1"/>
    <col min="8451" max="8455" width="11.7109375" style="121" customWidth="1"/>
    <col min="8456" max="8456" width="10.7109375" style="121" customWidth="1"/>
    <col min="8457" max="8463" width="11.42578125" style="121"/>
    <col min="8464" max="8464" width="13.85546875" style="121" customWidth="1"/>
    <col min="8465" max="8705" width="11.42578125" style="121"/>
    <col min="8706" max="8706" width="26.85546875" style="121" bestFit="1" customWidth="1"/>
    <col min="8707" max="8711" width="11.7109375" style="121" customWidth="1"/>
    <col min="8712" max="8712" width="10.7109375" style="121" customWidth="1"/>
    <col min="8713" max="8719" width="11.42578125" style="121"/>
    <col min="8720" max="8720" width="13.85546875" style="121" customWidth="1"/>
    <col min="8721" max="8961" width="11.42578125" style="121"/>
    <col min="8962" max="8962" width="26.85546875" style="121" bestFit="1" customWidth="1"/>
    <col min="8963" max="8967" width="11.7109375" style="121" customWidth="1"/>
    <col min="8968" max="8968" width="10.7109375" style="121" customWidth="1"/>
    <col min="8969" max="8975" width="11.42578125" style="121"/>
    <col min="8976" max="8976" width="13.85546875" style="121" customWidth="1"/>
    <col min="8977" max="9217" width="11.42578125" style="121"/>
    <col min="9218" max="9218" width="26.85546875" style="121" bestFit="1" customWidth="1"/>
    <col min="9219" max="9223" width="11.7109375" style="121" customWidth="1"/>
    <col min="9224" max="9224" width="10.7109375" style="121" customWidth="1"/>
    <col min="9225" max="9231" width="11.42578125" style="121"/>
    <col min="9232" max="9232" width="13.85546875" style="121" customWidth="1"/>
    <col min="9233" max="9473" width="11.42578125" style="121"/>
    <col min="9474" max="9474" width="26.85546875" style="121" bestFit="1" customWidth="1"/>
    <col min="9475" max="9479" width="11.7109375" style="121" customWidth="1"/>
    <col min="9480" max="9480" width="10.7109375" style="121" customWidth="1"/>
    <col min="9481" max="9487" width="11.42578125" style="121"/>
    <col min="9488" max="9488" width="13.85546875" style="121" customWidth="1"/>
    <col min="9489" max="9729" width="11.42578125" style="121"/>
    <col min="9730" max="9730" width="26.85546875" style="121" bestFit="1" customWidth="1"/>
    <col min="9731" max="9735" width="11.7109375" style="121" customWidth="1"/>
    <col min="9736" max="9736" width="10.7109375" style="121" customWidth="1"/>
    <col min="9737" max="9743" width="11.42578125" style="121"/>
    <col min="9744" max="9744" width="13.85546875" style="121" customWidth="1"/>
    <col min="9745" max="9985" width="11.42578125" style="121"/>
    <col min="9986" max="9986" width="26.85546875" style="121" bestFit="1" customWidth="1"/>
    <col min="9987" max="9991" width="11.7109375" style="121" customWidth="1"/>
    <col min="9992" max="9992" width="10.7109375" style="121" customWidth="1"/>
    <col min="9993" max="9999" width="11.42578125" style="121"/>
    <col min="10000" max="10000" width="13.85546875" style="121" customWidth="1"/>
    <col min="10001" max="10241" width="11.42578125" style="121"/>
    <col min="10242" max="10242" width="26.85546875" style="121" bestFit="1" customWidth="1"/>
    <col min="10243" max="10247" width="11.7109375" style="121" customWidth="1"/>
    <col min="10248" max="10248" width="10.7109375" style="121" customWidth="1"/>
    <col min="10249" max="10255" width="11.42578125" style="121"/>
    <col min="10256" max="10256" width="13.85546875" style="121" customWidth="1"/>
    <col min="10257" max="10497" width="11.42578125" style="121"/>
    <col min="10498" max="10498" width="26.85546875" style="121" bestFit="1" customWidth="1"/>
    <col min="10499" max="10503" width="11.7109375" style="121" customWidth="1"/>
    <col min="10504" max="10504" width="10.7109375" style="121" customWidth="1"/>
    <col min="10505" max="10511" width="11.42578125" style="121"/>
    <col min="10512" max="10512" width="13.85546875" style="121" customWidth="1"/>
    <col min="10513" max="10753" width="11.42578125" style="121"/>
    <col min="10754" max="10754" width="26.85546875" style="121" bestFit="1" customWidth="1"/>
    <col min="10755" max="10759" width="11.7109375" style="121" customWidth="1"/>
    <col min="10760" max="10760" width="10.7109375" style="121" customWidth="1"/>
    <col min="10761" max="10767" width="11.42578125" style="121"/>
    <col min="10768" max="10768" width="13.85546875" style="121" customWidth="1"/>
    <col min="10769" max="11009" width="11.42578125" style="121"/>
    <col min="11010" max="11010" width="26.85546875" style="121" bestFit="1" customWidth="1"/>
    <col min="11011" max="11015" width="11.7109375" style="121" customWidth="1"/>
    <col min="11016" max="11016" width="10.7109375" style="121" customWidth="1"/>
    <col min="11017" max="11023" width="11.42578125" style="121"/>
    <col min="11024" max="11024" width="13.85546875" style="121" customWidth="1"/>
    <col min="11025" max="11265" width="11.42578125" style="121"/>
    <col min="11266" max="11266" width="26.85546875" style="121" bestFit="1" customWidth="1"/>
    <col min="11267" max="11271" width="11.7109375" style="121" customWidth="1"/>
    <col min="11272" max="11272" width="10.7109375" style="121" customWidth="1"/>
    <col min="11273" max="11279" width="11.42578125" style="121"/>
    <col min="11280" max="11280" width="13.85546875" style="121" customWidth="1"/>
    <col min="11281" max="11521" width="11.42578125" style="121"/>
    <col min="11522" max="11522" width="26.85546875" style="121" bestFit="1" customWidth="1"/>
    <col min="11523" max="11527" width="11.7109375" style="121" customWidth="1"/>
    <col min="11528" max="11528" width="10.7109375" style="121" customWidth="1"/>
    <col min="11529" max="11535" width="11.42578125" style="121"/>
    <col min="11536" max="11536" width="13.85546875" style="121" customWidth="1"/>
    <col min="11537" max="11777" width="11.42578125" style="121"/>
    <col min="11778" max="11778" width="26.85546875" style="121" bestFit="1" customWidth="1"/>
    <col min="11779" max="11783" width="11.7109375" style="121" customWidth="1"/>
    <col min="11784" max="11784" width="10.7109375" style="121" customWidth="1"/>
    <col min="11785" max="11791" width="11.42578125" style="121"/>
    <col min="11792" max="11792" width="13.85546875" style="121" customWidth="1"/>
    <col min="11793" max="12033" width="11.42578125" style="121"/>
    <col min="12034" max="12034" width="26.85546875" style="121" bestFit="1" customWidth="1"/>
    <col min="12035" max="12039" width="11.7109375" style="121" customWidth="1"/>
    <col min="12040" max="12040" width="10.7109375" style="121" customWidth="1"/>
    <col min="12041" max="12047" width="11.42578125" style="121"/>
    <col min="12048" max="12048" width="13.85546875" style="121" customWidth="1"/>
    <col min="12049" max="12289" width="11.42578125" style="121"/>
    <col min="12290" max="12290" width="26.85546875" style="121" bestFit="1" customWidth="1"/>
    <col min="12291" max="12295" width="11.7109375" style="121" customWidth="1"/>
    <col min="12296" max="12296" width="10.7109375" style="121" customWidth="1"/>
    <col min="12297" max="12303" width="11.42578125" style="121"/>
    <col min="12304" max="12304" width="13.85546875" style="121" customWidth="1"/>
    <col min="12305" max="12545" width="11.42578125" style="121"/>
    <col min="12546" max="12546" width="26.85546875" style="121" bestFit="1" customWidth="1"/>
    <col min="12547" max="12551" width="11.7109375" style="121" customWidth="1"/>
    <col min="12552" max="12552" width="10.7109375" style="121" customWidth="1"/>
    <col min="12553" max="12559" width="11.42578125" style="121"/>
    <col min="12560" max="12560" width="13.85546875" style="121" customWidth="1"/>
    <col min="12561" max="12801" width="11.42578125" style="121"/>
    <col min="12802" max="12802" width="26.85546875" style="121" bestFit="1" customWidth="1"/>
    <col min="12803" max="12807" width="11.7109375" style="121" customWidth="1"/>
    <col min="12808" max="12808" width="10.7109375" style="121" customWidth="1"/>
    <col min="12809" max="12815" width="11.42578125" style="121"/>
    <col min="12816" max="12816" width="13.85546875" style="121" customWidth="1"/>
    <col min="12817" max="13057" width="11.42578125" style="121"/>
    <col min="13058" max="13058" width="26.85546875" style="121" bestFit="1" customWidth="1"/>
    <col min="13059" max="13063" width="11.7109375" style="121" customWidth="1"/>
    <col min="13064" max="13064" width="10.7109375" style="121" customWidth="1"/>
    <col min="13065" max="13071" width="11.42578125" style="121"/>
    <col min="13072" max="13072" width="13.85546875" style="121" customWidth="1"/>
    <col min="13073" max="13313" width="11.42578125" style="121"/>
    <col min="13314" max="13314" width="26.85546875" style="121" bestFit="1" customWidth="1"/>
    <col min="13315" max="13319" width="11.7109375" style="121" customWidth="1"/>
    <col min="13320" max="13320" width="10.7109375" style="121" customWidth="1"/>
    <col min="13321" max="13327" width="11.42578125" style="121"/>
    <col min="13328" max="13328" width="13.85546875" style="121" customWidth="1"/>
    <col min="13329" max="13569" width="11.42578125" style="121"/>
    <col min="13570" max="13570" width="26.85546875" style="121" bestFit="1" customWidth="1"/>
    <col min="13571" max="13575" width="11.7109375" style="121" customWidth="1"/>
    <col min="13576" max="13576" width="10.7109375" style="121" customWidth="1"/>
    <col min="13577" max="13583" width="11.42578125" style="121"/>
    <col min="13584" max="13584" width="13.85546875" style="121" customWidth="1"/>
    <col min="13585" max="13825" width="11.42578125" style="121"/>
    <col min="13826" max="13826" width="26.85546875" style="121" bestFit="1" customWidth="1"/>
    <col min="13827" max="13831" width="11.7109375" style="121" customWidth="1"/>
    <col min="13832" max="13832" width="10.7109375" style="121" customWidth="1"/>
    <col min="13833" max="13839" width="11.42578125" style="121"/>
    <col min="13840" max="13840" width="13.85546875" style="121" customWidth="1"/>
    <col min="13841" max="14081" width="11.42578125" style="121"/>
    <col min="14082" max="14082" width="26.85546875" style="121" bestFit="1" customWidth="1"/>
    <col min="14083" max="14087" width="11.7109375" style="121" customWidth="1"/>
    <col min="14088" max="14088" width="10.7109375" style="121" customWidth="1"/>
    <col min="14089" max="14095" width="11.42578125" style="121"/>
    <col min="14096" max="14096" width="13.85546875" style="121" customWidth="1"/>
    <col min="14097" max="14337" width="11.42578125" style="121"/>
    <col min="14338" max="14338" width="26.85546875" style="121" bestFit="1" customWidth="1"/>
    <col min="14339" max="14343" width="11.7109375" style="121" customWidth="1"/>
    <col min="14344" max="14344" width="10.7109375" style="121" customWidth="1"/>
    <col min="14345" max="14351" width="11.42578125" style="121"/>
    <col min="14352" max="14352" width="13.85546875" style="121" customWidth="1"/>
    <col min="14353" max="14593" width="11.42578125" style="121"/>
    <col min="14594" max="14594" width="26.85546875" style="121" bestFit="1" customWidth="1"/>
    <col min="14595" max="14599" width="11.7109375" style="121" customWidth="1"/>
    <col min="14600" max="14600" width="10.7109375" style="121" customWidth="1"/>
    <col min="14601" max="14607" width="11.42578125" style="121"/>
    <col min="14608" max="14608" width="13.85546875" style="121" customWidth="1"/>
    <col min="14609" max="14849" width="11.42578125" style="121"/>
    <col min="14850" max="14850" width="26.85546875" style="121" bestFit="1" customWidth="1"/>
    <col min="14851" max="14855" width="11.7109375" style="121" customWidth="1"/>
    <col min="14856" max="14856" width="10.7109375" style="121" customWidth="1"/>
    <col min="14857" max="14863" width="11.42578125" style="121"/>
    <col min="14864" max="14864" width="13.85546875" style="121" customWidth="1"/>
    <col min="14865" max="15105" width="11.42578125" style="121"/>
    <col min="15106" max="15106" width="26.85546875" style="121" bestFit="1" customWidth="1"/>
    <col min="15107" max="15111" width="11.7109375" style="121" customWidth="1"/>
    <col min="15112" max="15112" width="10.7109375" style="121" customWidth="1"/>
    <col min="15113" max="15119" width="11.42578125" style="121"/>
    <col min="15120" max="15120" width="13.85546875" style="121" customWidth="1"/>
    <col min="15121" max="15361" width="11.42578125" style="121"/>
    <col min="15362" max="15362" width="26.85546875" style="121" bestFit="1" customWidth="1"/>
    <col min="15363" max="15367" width="11.7109375" style="121" customWidth="1"/>
    <col min="15368" max="15368" width="10.7109375" style="121" customWidth="1"/>
    <col min="15369" max="15375" width="11.42578125" style="121"/>
    <col min="15376" max="15376" width="13.85546875" style="121" customWidth="1"/>
    <col min="15377" max="15617" width="11.42578125" style="121"/>
    <col min="15618" max="15618" width="26.85546875" style="121" bestFit="1" customWidth="1"/>
    <col min="15619" max="15623" width="11.7109375" style="121" customWidth="1"/>
    <col min="15624" max="15624" width="10.7109375" style="121" customWidth="1"/>
    <col min="15625" max="15631" width="11.42578125" style="121"/>
    <col min="15632" max="15632" width="13.85546875" style="121" customWidth="1"/>
    <col min="15633" max="15873" width="11.42578125" style="121"/>
    <col min="15874" max="15874" width="26.85546875" style="121" bestFit="1" customWidth="1"/>
    <col min="15875" max="15879" width="11.7109375" style="121" customWidth="1"/>
    <col min="15880" max="15880" width="10.7109375" style="121" customWidth="1"/>
    <col min="15881" max="15887" width="11.42578125" style="121"/>
    <col min="15888" max="15888" width="13.85546875" style="121" customWidth="1"/>
    <col min="15889" max="16129" width="11.42578125" style="121"/>
    <col min="16130" max="16130" width="26.85546875" style="121" bestFit="1" customWidth="1"/>
    <col min="16131" max="16135" width="11.7109375" style="121" customWidth="1"/>
    <col min="16136" max="16136" width="10.7109375" style="121" customWidth="1"/>
    <col min="16137" max="16143" width="11.42578125" style="121"/>
    <col min="16144" max="16144" width="13.85546875" style="121" customWidth="1"/>
    <col min="16145" max="16384" width="11.42578125" style="12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2" t="s">
        <v>312</v>
      </c>
      <c r="C5" s="122"/>
      <c r="D5" s="122"/>
      <c r="E5" s="122"/>
      <c r="F5" s="122"/>
      <c r="G5" s="122"/>
    </row>
    <row r="6" spans="2:7" ht="25.5" x14ac:dyDescent="0.25">
      <c r="B6" s="123" t="s">
        <v>216</v>
      </c>
      <c r="C6" s="186" t="s">
        <v>97</v>
      </c>
      <c r="D6" s="124" t="s">
        <v>165</v>
      </c>
      <c r="E6" s="186" t="s">
        <v>98</v>
      </c>
      <c r="F6" s="124" t="s">
        <v>165</v>
      </c>
      <c r="G6" s="125" t="s">
        <v>99</v>
      </c>
    </row>
    <row r="7" spans="2:7" ht="15" customHeight="1" x14ac:dyDescent="0.25">
      <c r="B7" s="157" t="s">
        <v>313</v>
      </c>
      <c r="C7" s="158"/>
      <c r="D7" s="158"/>
      <c r="E7" s="158"/>
      <c r="F7" s="158"/>
      <c r="G7" s="158"/>
    </row>
    <row r="8" spans="2:7" ht="15" customHeight="1" x14ac:dyDescent="0.2">
      <c r="B8" s="316" t="s">
        <v>309</v>
      </c>
      <c r="C8" s="127">
        <v>23527966</v>
      </c>
      <c r="D8" s="128">
        <f>C8/C8</f>
        <v>1</v>
      </c>
      <c r="E8" s="127">
        <v>22470695</v>
      </c>
      <c r="F8" s="128">
        <f>E8/E8</f>
        <v>1</v>
      </c>
      <c r="G8" s="128">
        <f>(E8-C8)/C8</f>
        <v>-4.4936778640363557E-2</v>
      </c>
    </row>
    <row r="9" spans="2:7" ht="15" customHeight="1" x14ac:dyDescent="0.2">
      <c r="B9" s="316" t="s">
        <v>310</v>
      </c>
      <c r="C9" s="127">
        <v>13922534</v>
      </c>
      <c r="D9" s="128">
        <f>C9/C9</f>
        <v>1</v>
      </c>
      <c r="E9" s="127">
        <v>13656305</v>
      </c>
      <c r="F9" s="128">
        <f>E9/E9</f>
        <v>1</v>
      </c>
      <c r="G9" s="128">
        <f>(E9-C9)/C9</f>
        <v>-1.9122165548311823E-2</v>
      </c>
    </row>
    <row r="10" spans="2:7" ht="15" customHeight="1" x14ac:dyDescent="0.2">
      <c r="B10" s="316" t="s">
        <v>311</v>
      </c>
      <c r="C10" s="127">
        <v>9605432</v>
      </c>
      <c r="D10" s="128">
        <f>C10/C10</f>
        <v>1</v>
      </c>
      <c r="E10" s="127">
        <v>8814390</v>
      </c>
      <c r="F10" s="128">
        <f>E10/E10</f>
        <v>1</v>
      </c>
      <c r="G10" s="128">
        <f>(E10-C10)/C10</f>
        <v>-8.2353609915722686E-2</v>
      </c>
    </row>
    <row r="11" spans="2:7" ht="15" customHeight="1" x14ac:dyDescent="0.25">
      <c r="B11" s="157" t="s">
        <v>219</v>
      </c>
      <c r="C11" s="158"/>
      <c r="D11" s="158"/>
      <c r="E11" s="158"/>
      <c r="F11" s="158"/>
      <c r="G11" s="159"/>
    </row>
    <row r="12" spans="2:7" ht="15" customHeight="1" x14ac:dyDescent="0.2">
      <c r="B12" s="317" t="s">
        <v>309</v>
      </c>
      <c r="C12" s="160">
        <v>220209</v>
      </c>
      <c r="D12" s="161">
        <f>C12/C12</f>
        <v>1</v>
      </c>
      <c r="E12" s="160">
        <v>239634</v>
      </c>
      <c r="F12" s="161">
        <f>E12/E12</f>
        <v>1</v>
      </c>
      <c r="G12" s="132">
        <f>(E12-C12)/C12</f>
        <v>8.8211653474653623E-2</v>
      </c>
    </row>
    <row r="13" spans="2:7" ht="15" customHeight="1" x14ac:dyDescent="0.2">
      <c r="B13" s="317" t="s">
        <v>310</v>
      </c>
      <c r="C13" s="160">
        <v>220209</v>
      </c>
      <c r="D13" s="161">
        <f>C13/C12</f>
        <v>1</v>
      </c>
      <c r="E13" s="160">
        <v>239634</v>
      </c>
      <c r="F13" s="161">
        <f>E13/E12</f>
        <v>1</v>
      </c>
      <c r="G13" s="132">
        <f>(E13-C13)/C13</f>
        <v>8.8211653474653623E-2</v>
      </c>
    </row>
    <row r="14" spans="2:7" ht="15" customHeight="1" x14ac:dyDescent="0.2">
      <c r="B14" s="317" t="s">
        <v>311</v>
      </c>
      <c r="C14" s="318" t="s">
        <v>121</v>
      </c>
      <c r="D14" s="162" t="s">
        <v>121</v>
      </c>
      <c r="E14" s="318" t="s">
        <v>121</v>
      </c>
      <c r="F14" s="162" t="s">
        <v>121</v>
      </c>
      <c r="G14" s="163" t="s">
        <v>121</v>
      </c>
    </row>
    <row r="15" spans="2:7" ht="15" customHeight="1" x14ac:dyDescent="0.25">
      <c r="B15" s="157" t="s">
        <v>158</v>
      </c>
      <c r="C15" s="158"/>
      <c r="D15" s="158"/>
      <c r="E15" s="158"/>
      <c r="F15" s="158"/>
      <c r="G15" s="159"/>
    </row>
    <row r="16" spans="2:7" ht="15" customHeight="1" x14ac:dyDescent="0.2">
      <c r="B16" s="317" t="s">
        <v>309</v>
      </c>
      <c r="C16" s="160">
        <v>101330</v>
      </c>
      <c r="D16" s="161">
        <f>C16/C16</f>
        <v>1</v>
      </c>
      <c r="E16" s="160">
        <v>86758</v>
      </c>
      <c r="F16" s="161">
        <f>E16/E16</f>
        <v>1</v>
      </c>
      <c r="G16" s="132">
        <f>(E16-C16)/C16</f>
        <v>-0.14380736208427908</v>
      </c>
    </row>
    <row r="17" spans="2:12" ht="15" customHeight="1" x14ac:dyDescent="0.2">
      <c r="B17" s="317" t="s">
        <v>310</v>
      </c>
      <c r="C17" s="160">
        <v>30178</v>
      </c>
      <c r="D17" s="161">
        <f>C17/C16</f>
        <v>0.29781900720418436</v>
      </c>
      <c r="E17" s="160">
        <v>63830</v>
      </c>
      <c r="F17" s="161">
        <f>E17/E16</f>
        <v>0.73572465939740428</v>
      </c>
      <c r="G17" s="132">
        <f>(E17-C17)/C17</f>
        <v>1.1151169726290675</v>
      </c>
    </row>
    <row r="18" spans="2:12" ht="15" customHeight="1" x14ac:dyDescent="0.2">
      <c r="B18" s="317" t="s">
        <v>311</v>
      </c>
      <c r="C18" s="160">
        <v>71152</v>
      </c>
      <c r="D18" s="161">
        <f>C18/C16</f>
        <v>0.70218099279581569</v>
      </c>
      <c r="E18" s="160">
        <v>22928</v>
      </c>
      <c r="F18" s="161">
        <f>E18/E16</f>
        <v>0.26427534060259572</v>
      </c>
      <c r="G18" s="132">
        <f>(E18-C18)/C18</f>
        <v>-0.67776028783449516</v>
      </c>
    </row>
    <row r="19" spans="2:12" ht="15" customHeight="1" x14ac:dyDescent="0.25">
      <c r="B19" s="157" t="s">
        <v>220</v>
      </c>
      <c r="C19" s="158"/>
      <c r="D19" s="158"/>
      <c r="E19" s="158"/>
      <c r="F19" s="158"/>
      <c r="G19" s="159"/>
    </row>
    <row r="20" spans="2:12" ht="15" customHeight="1" x14ac:dyDescent="0.2">
      <c r="B20" s="317" t="s">
        <v>309</v>
      </c>
      <c r="C20" s="160">
        <v>3708318</v>
      </c>
      <c r="D20" s="161">
        <f>C20/C20</f>
        <v>1</v>
      </c>
      <c r="E20" s="160">
        <v>3521730</v>
      </c>
      <c r="F20" s="161">
        <f>E20/E20</f>
        <v>1</v>
      </c>
      <c r="G20" s="132">
        <f>(E20-C20)/C20</f>
        <v>-5.0316073217021841E-2</v>
      </c>
    </row>
    <row r="21" spans="2:12" ht="15" customHeight="1" x14ac:dyDescent="0.2">
      <c r="B21" s="317" t="s">
        <v>310</v>
      </c>
      <c r="C21" s="160">
        <v>2648121</v>
      </c>
      <c r="D21" s="161">
        <f>C21/C20</f>
        <v>0.71410299763936103</v>
      </c>
      <c r="E21" s="160">
        <v>2545180</v>
      </c>
      <c r="F21" s="161">
        <f>E21/E20</f>
        <v>0.72270730578437303</v>
      </c>
      <c r="G21" s="132">
        <f>(E21-C21)/C21</f>
        <v>-3.8873223693328213E-2</v>
      </c>
    </row>
    <row r="22" spans="2:12" ht="15" customHeight="1" x14ac:dyDescent="0.2">
      <c r="B22" s="317" t="s">
        <v>311</v>
      </c>
      <c r="C22" s="160">
        <v>1060197</v>
      </c>
      <c r="D22" s="161">
        <f>C22/C20</f>
        <v>0.28589700236063897</v>
      </c>
      <c r="E22" s="160">
        <v>976550</v>
      </c>
      <c r="F22" s="161">
        <f>E22/E20</f>
        <v>0.27729269421562697</v>
      </c>
      <c r="G22" s="132">
        <f>(E22-C22)/C22</f>
        <v>-7.8897601106209511E-2</v>
      </c>
    </row>
    <row r="23" spans="2:12" ht="15" customHeight="1" x14ac:dyDescent="0.25">
      <c r="B23" s="157" t="s">
        <v>221</v>
      </c>
      <c r="C23" s="158"/>
      <c r="D23" s="158"/>
      <c r="E23" s="158"/>
      <c r="F23" s="158"/>
      <c r="G23" s="159"/>
    </row>
    <row r="24" spans="2:12" ht="15" customHeight="1" x14ac:dyDescent="0.2">
      <c r="B24" s="317" t="s">
        <v>309</v>
      </c>
      <c r="C24" s="160">
        <v>19498109</v>
      </c>
      <c r="D24" s="161">
        <f>C24/C24</f>
        <v>1</v>
      </c>
      <c r="E24" s="160">
        <v>18622573</v>
      </c>
      <c r="F24" s="161">
        <f>E24/E24</f>
        <v>1</v>
      </c>
      <c r="G24" s="132">
        <f>(E24-C24)/C24</f>
        <v>-4.4903636552652365E-2</v>
      </c>
    </row>
    <row r="25" spans="2:12" ht="15" customHeight="1" x14ac:dyDescent="0.2">
      <c r="B25" s="317" t="s">
        <v>310</v>
      </c>
      <c r="C25" s="160">
        <v>11024026</v>
      </c>
      <c r="D25" s="161">
        <f>C25/C24</f>
        <v>0.56538949495051027</v>
      </c>
      <c r="E25" s="160">
        <v>10807661</v>
      </c>
      <c r="F25" s="161">
        <f>E25/E24</f>
        <v>0.58035272569477914</v>
      </c>
      <c r="G25" s="132">
        <f>(E25-C25)/C25</f>
        <v>-1.9626677223003645E-2</v>
      </c>
    </row>
    <row r="26" spans="2:12" ht="15" customHeight="1" x14ac:dyDescent="0.2">
      <c r="B26" s="317" t="s">
        <v>311</v>
      </c>
      <c r="C26" s="160">
        <v>8474083</v>
      </c>
      <c r="D26" s="161">
        <f>C26/C24</f>
        <v>0.43461050504948967</v>
      </c>
      <c r="E26" s="160">
        <v>7814912</v>
      </c>
      <c r="F26" s="161">
        <f>E26/E24</f>
        <v>0.41964727430522086</v>
      </c>
      <c r="G26" s="132">
        <f>(E26-C26)/C26</f>
        <v>-7.7786705652989244E-2</v>
      </c>
    </row>
    <row r="27" spans="2:12" s="164" customFormat="1" ht="40.5" customHeight="1" x14ac:dyDescent="0.25">
      <c r="B27" s="165" t="s">
        <v>314</v>
      </c>
      <c r="C27" s="165"/>
      <c r="D27" s="165"/>
      <c r="E27" s="165"/>
      <c r="F27" s="165"/>
      <c r="G27" s="165"/>
    </row>
    <row r="28" spans="2:12" ht="15" customHeight="1" thickBot="1" x14ac:dyDescent="0.3"/>
    <row r="29" spans="2:12" ht="30" customHeight="1" thickBot="1" x14ac:dyDescent="0.3">
      <c r="B29" s="136"/>
      <c r="C29" s="136"/>
      <c r="D29" s="136"/>
      <c r="E29" s="136"/>
      <c r="F29" s="136"/>
      <c r="G29" s="46" t="s">
        <v>66</v>
      </c>
      <c r="H29" s="136"/>
      <c r="I29" s="136"/>
      <c r="J29" s="136"/>
      <c r="K29" s="136"/>
      <c r="L29" s="136"/>
    </row>
  </sheetData>
  <mergeCells count="2">
    <mergeCell ref="B5:G5"/>
    <mergeCell ref="B27:G27"/>
  </mergeCells>
  <hyperlinks>
    <hyperlink ref="G29" location="'Gráfica pernoct zonas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8.5703125" style="121" customWidth="1"/>
    <col min="2" max="8" width="11.42578125" style="121"/>
    <col min="9" max="9" width="12.85546875" style="121" customWidth="1"/>
    <col min="10" max="33" width="11.42578125" style="121"/>
    <col min="34" max="34" width="13.85546875" style="121" customWidth="1"/>
    <col min="35" max="264" width="11.42578125" style="121"/>
    <col min="265" max="265" width="12.85546875" style="121" customWidth="1"/>
    <col min="266" max="289" width="11.42578125" style="121"/>
    <col min="290" max="290" width="13.85546875" style="121" customWidth="1"/>
    <col min="291" max="520" width="11.42578125" style="121"/>
    <col min="521" max="521" width="12.85546875" style="121" customWidth="1"/>
    <col min="522" max="545" width="11.42578125" style="121"/>
    <col min="546" max="546" width="13.85546875" style="121" customWidth="1"/>
    <col min="547" max="776" width="11.42578125" style="121"/>
    <col min="777" max="777" width="12.85546875" style="121" customWidth="1"/>
    <col min="778" max="801" width="11.42578125" style="121"/>
    <col min="802" max="802" width="13.85546875" style="121" customWidth="1"/>
    <col min="803" max="1032" width="11.42578125" style="121"/>
    <col min="1033" max="1033" width="12.85546875" style="121" customWidth="1"/>
    <col min="1034" max="1057" width="11.42578125" style="121"/>
    <col min="1058" max="1058" width="13.85546875" style="121" customWidth="1"/>
    <col min="1059" max="1288" width="11.42578125" style="121"/>
    <col min="1289" max="1289" width="12.85546875" style="121" customWidth="1"/>
    <col min="1290" max="1313" width="11.42578125" style="121"/>
    <col min="1314" max="1314" width="13.85546875" style="121" customWidth="1"/>
    <col min="1315" max="1544" width="11.42578125" style="121"/>
    <col min="1545" max="1545" width="12.85546875" style="121" customWidth="1"/>
    <col min="1546" max="1569" width="11.42578125" style="121"/>
    <col min="1570" max="1570" width="13.85546875" style="121" customWidth="1"/>
    <col min="1571" max="1800" width="11.42578125" style="121"/>
    <col min="1801" max="1801" width="12.85546875" style="121" customWidth="1"/>
    <col min="1802" max="1825" width="11.42578125" style="121"/>
    <col min="1826" max="1826" width="13.85546875" style="121" customWidth="1"/>
    <col min="1827" max="2056" width="11.42578125" style="121"/>
    <col min="2057" max="2057" width="12.85546875" style="121" customWidth="1"/>
    <col min="2058" max="2081" width="11.42578125" style="121"/>
    <col min="2082" max="2082" width="13.85546875" style="121" customWidth="1"/>
    <col min="2083" max="2312" width="11.42578125" style="121"/>
    <col min="2313" max="2313" width="12.85546875" style="121" customWidth="1"/>
    <col min="2314" max="2337" width="11.42578125" style="121"/>
    <col min="2338" max="2338" width="13.85546875" style="121" customWidth="1"/>
    <col min="2339" max="2568" width="11.42578125" style="121"/>
    <col min="2569" max="2569" width="12.85546875" style="121" customWidth="1"/>
    <col min="2570" max="2593" width="11.42578125" style="121"/>
    <col min="2594" max="2594" width="13.85546875" style="121" customWidth="1"/>
    <col min="2595" max="2824" width="11.42578125" style="121"/>
    <col min="2825" max="2825" width="12.85546875" style="121" customWidth="1"/>
    <col min="2826" max="2849" width="11.42578125" style="121"/>
    <col min="2850" max="2850" width="13.85546875" style="121" customWidth="1"/>
    <col min="2851" max="3080" width="11.42578125" style="121"/>
    <col min="3081" max="3081" width="12.85546875" style="121" customWidth="1"/>
    <col min="3082" max="3105" width="11.42578125" style="121"/>
    <col min="3106" max="3106" width="13.85546875" style="121" customWidth="1"/>
    <col min="3107" max="3336" width="11.42578125" style="121"/>
    <col min="3337" max="3337" width="12.85546875" style="121" customWidth="1"/>
    <col min="3338" max="3361" width="11.42578125" style="121"/>
    <col min="3362" max="3362" width="13.85546875" style="121" customWidth="1"/>
    <col min="3363" max="3592" width="11.42578125" style="121"/>
    <col min="3593" max="3593" width="12.85546875" style="121" customWidth="1"/>
    <col min="3594" max="3617" width="11.42578125" style="121"/>
    <col min="3618" max="3618" width="13.85546875" style="121" customWidth="1"/>
    <col min="3619" max="3848" width="11.42578125" style="121"/>
    <col min="3849" max="3849" width="12.85546875" style="121" customWidth="1"/>
    <col min="3850" max="3873" width="11.42578125" style="121"/>
    <col min="3874" max="3874" width="13.85546875" style="121" customWidth="1"/>
    <col min="3875" max="4104" width="11.42578125" style="121"/>
    <col min="4105" max="4105" width="12.85546875" style="121" customWidth="1"/>
    <col min="4106" max="4129" width="11.42578125" style="121"/>
    <col min="4130" max="4130" width="13.85546875" style="121" customWidth="1"/>
    <col min="4131" max="4360" width="11.42578125" style="121"/>
    <col min="4361" max="4361" width="12.85546875" style="121" customWidth="1"/>
    <col min="4362" max="4385" width="11.42578125" style="121"/>
    <col min="4386" max="4386" width="13.85546875" style="121" customWidth="1"/>
    <col min="4387" max="4616" width="11.42578125" style="121"/>
    <col min="4617" max="4617" width="12.85546875" style="121" customWidth="1"/>
    <col min="4618" max="4641" width="11.42578125" style="121"/>
    <col min="4642" max="4642" width="13.85546875" style="121" customWidth="1"/>
    <col min="4643" max="4872" width="11.42578125" style="121"/>
    <col min="4873" max="4873" width="12.85546875" style="121" customWidth="1"/>
    <col min="4874" max="4897" width="11.42578125" style="121"/>
    <col min="4898" max="4898" width="13.85546875" style="121" customWidth="1"/>
    <col min="4899" max="5128" width="11.42578125" style="121"/>
    <col min="5129" max="5129" width="12.85546875" style="121" customWidth="1"/>
    <col min="5130" max="5153" width="11.42578125" style="121"/>
    <col min="5154" max="5154" width="13.85546875" style="121" customWidth="1"/>
    <col min="5155" max="5384" width="11.42578125" style="121"/>
    <col min="5385" max="5385" width="12.85546875" style="121" customWidth="1"/>
    <col min="5386" max="5409" width="11.42578125" style="121"/>
    <col min="5410" max="5410" width="13.85546875" style="121" customWidth="1"/>
    <col min="5411" max="5640" width="11.42578125" style="121"/>
    <col min="5641" max="5641" width="12.85546875" style="121" customWidth="1"/>
    <col min="5642" max="5665" width="11.42578125" style="121"/>
    <col min="5666" max="5666" width="13.85546875" style="121" customWidth="1"/>
    <col min="5667" max="5896" width="11.42578125" style="121"/>
    <col min="5897" max="5897" width="12.85546875" style="121" customWidth="1"/>
    <col min="5898" max="5921" width="11.42578125" style="121"/>
    <col min="5922" max="5922" width="13.85546875" style="121" customWidth="1"/>
    <col min="5923" max="6152" width="11.42578125" style="121"/>
    <col min="6153" max="6153" width="12.85546875" style="121" customWidth="1"/>
    <col min="6154" max="6177" width="11.42578125" style="121"/>
    <col min="6178" max="6178" width="13.85546875" style="121" customWidth="1"/>
    <col min="6179" max="6408" width="11.42578125" style="121"/>
    <col min="6409" max="6409" width="12.85546875" style="121" customWidth="1"/>
    <col min="6410" max="6433" width="11.42578125" style="121"/>
    <col min="6434" max="6434" width="13.85546875" style="121" customWidth="1"/>
    <col min="6435" max="6664" width="11.42578125" style="121"/>
    <col min="6665" max="6665" width="12.85546875" style="121" customWidth="1"/>
    <col min="6666" max="6689" width="11.42578125" style="121"/>
    <col min="6690" max="6690" width="13.85546875" style="121" customWidth="1"/>
    <col min="6691" max="6920" width="11.42578125" style="121"/>
    <col min="6921" max="6921" width="12.85546875" style="121" customWidth="1"/>
    <col min="6922" max="6945" width="11.42578125" style="121"/>
    <col min="6946" max="6946" width="13.85546875" style="121" customWidth="1"/>
    <col min="6947" max="7176" width="11.42578125" style="121"/>
    <col min="7177" max="7177" width="12.85546875" style="121" customWidth="1"/>
    <col min="7178" max="7201" width="11.42578125" style="121"/>
    <col min="7202" max="7202" width="13.85546875" style="121" customWidth="1"/>
    <col min="7203" max="7432" width="11.42578125" style="121"/>
    <col min="7433" max="7433" width="12.85546875" style="121" customWidth="1"/>
    <col min="7434" max="7457" width="11.42578125" style="121"/>
    <col min="7458" max="7458" width="13.85546875" style="121" customWidth="1"/>
    <col min="7459" max="7688" width="11.42578125" style="121"/>
    <col min="7689" max="7689" width="12.85546875" style="121" customWidth="1"/>
    <col min="7690" max="7713" width="11.42578125" style="121"/>
    <col min="7714" max="7714" width="13.85546875" style="121" customWidth="1"/>
    <col min="7715" max="7944" width="11.42578125" style="121"/>
    <col min="7945" max="7945" width="12.85546875" style="121" customWidth="1"/>
    <col min="7946" max="7969" width="11.42578125" style="121"/>
    <col min="7970" max="7970" width="13.85546875" style="121" customWidth="1"/>
    <col min="7971" max="8200" width="11.42578125" style="121"/>
    <col min="8201" max="8201" width="12.85546875" style="121" customWidth="1"/>
    <col min="8202" max="8225" width="11.42578125" style="121"/>
    <col min="8226" max="8226" width="13.85546875" style="121" customWidth="1"/>
    <col min="8227" max="8456" width="11.42578125" style="121"/>
    <col min="8457" max="8457" width="12.85546875" style="121" customWidth="1"/>
    <col min="8458" max="8481" width="11.42578125" style="121"/>
    <col min="8482" max="8482" width="13.85546875" style="121" customWidth="1"/>
    <col min="8483" max="8712" width="11.42578125" style="121"/>
    <col min="8713" max="8713" width="12.85546875" style="121" customWidth="1"/>
    <col min="8714" max="8737" width="11.42578125" style="121"/>
    <col min="8738" max="8738" width="13.85546875" style="121" customWidth="1"/>
    <col min="8739" max="8968" width="11.42578125" style="121"/>
    <col min="8969" max="8969" width="12.85546875" style="121" customWidth="1"/>
    <col min="8970" max="8993" width="11.42578125" style="121"/>
    <col min="8994" max="8994" width="13.85546875" style="121" customWidth="1"/>
    <col min="8995" max="9224" width="11.42578125" style="121"/>
    <col min="9225" max="9225" width="12.85546875" style="121" customWidth="1"/>
    <col min="9226" max="9249" width="11.42578125" style="121"/>
    <col min="9250" max="9250" width="13.85546875" style="121" customWidth="1"/>
    <col min="9251" max="9480" width="11.42578125" style="121"/>
    <col min="9481" max="9481" width="12.85546875" style="121" customWidth="1"/>
    <col min="9482" max="9505" width="11.42578125" style="121"/>
    <col min="9506" max="9506" width="13.85546875" style="121" customWidth="1"/>
    <col min="9507" max="9736" width="11.42578125" style="121"/>
    <col min="9737" max="9737" width="12.85546875" style="121" customWidth="1"/>
    <col min="9738" max="9761" width="11.42578125" style="121"/>
    <col min="9762" max="9762" width="13.85546875" style="121" customWidth="1"/>
    <col min="9763" max="9992" width="11.42578125" style="121"/>
    <col min="9993" max="9993" width="12.85546875" style="121" customWidth="1"/>
    <col min="9994" max="10017" width="11.42578125" style="121"/>
    <col min="10018" max="10018" width="13.85546875" style="121" customWidth="1"/>
    <col min="10019" max="10248" width="11.42578125" style="121"/>
    <col min="10249" max="10249" width="12.85546875" style="121" customWidth="1"/>
    <col min="10250" max="10273" width="11.42578125" style="121"/>
    <col min="10274" max="10274" width="13.85546875" style="121" customWidth="1"/>
    <col min="10275" max="10504" width="11.42578125" style="121"/>
    <col min="10505" max="10505" width="12.85546875" style="121" customWidth="1"/>
    <col min="10506" max="10529" width="11.42578125" style="121"/>
    <col min="10530" max="10530" width="13.85546875" style="121" customWidth="1"/>
    <col min="10531" max="10760" width="11.42578125" style="121"/>
    <col min="10761" max="10761" width="12.85546875" style="121" customWidth="1"/>
    <col min="10762" max="10785" width="11.42578125" style="121"/>
    <col min="10786" max="10786" width="13.85546875" style="121" customWidth="1"/>
    <col min="10787" max="11016" width="11.42578125" style="121"/>
    <col min="11017" max="11017" width="12.85546875" style="121" customWidth="1"/>
    <col min="11018" max="11041" width="11.42578125" style="121"/>
    <col min="11042" max="11042" width="13.85546875" style="121" customWidth="1"/>
    <col min="11043" max="11272" width="11.42578125" style="121"/>
    <col min="11273" max="11273" width="12.85546875" style="121" customWidth="1"/>
    <col min="11274" max="11297" width="11.42578125" style="121"/>
    <col min="11298" max="11298" width="13.85546875" style="121" customWidth="1"/>
    <col min="11299" max="11528" width="11.42578125" style="121"/>
    <col min="11529" max="11529" width="12.85546875" style="121" customWidth="1"/>
    <col min="11530" max="11553" width="11.42578125" style="121"/>
    <col min="11554" max="11554" width="13.85546875" style="121" customWidth="1"/>
    <col min="11555" max="11784" width="11.42578125" style="121"/>
    <col min="11785" max="11785" width="12.85546875" style="121" customWidth="1"/>
    <col min="11786" max="11809" width="11.42578125" style="121"/>
    <col min="11810" max="11810" width="13.85546875" style="121" customWidth="1"/>
    <col min="11811" max="12040" width="11.42578125" style="121"/>
    <col min="12041" max="12041" width="12.85546875" style="121" customWidth="1"/>
    <col min="12042" max="12065" width="11.42578125" style="121"/>
    <col min="12066" max="12066" width="13.85546875" style="121" customWidth="1"/>
    <col min="12067" max="12296" width="11.42578125" style="121"/>
    <col min="12297" max="12297" width="12.85546875" style="121" customWidth="1"/>
    <col min="12298" max="12321" width="11.42578125" style="121"/>
    <col min="12322" max="12322" width="13.85546875" style="121" customWidth="1"/>
    <col min="12323" max="12552" width="11.42578125" style="121"/>
    <col min="12553" max="12553" width="12.85546875" style="121" customWidth="1"/>
    <col min="12554" max="12577" width="11.42578125" style="121"/>
    <col min="12578" max="12578" width="13.85546875" style="121" customWidth="1"/>
    <col min="12579" max="12808" width="11.42578125" style="121"/>
    <col min="12809" max="12809" width="12.85546875" style="121" customWidth="1"/>
    <col min="12810" max="12833" width="11.42578125" style="121"/>
    <col min="12834" max="12834" width="13.85546875" style="121" customWidth="1"/>
    <col min="12835" max="13064" width="11.42578125" style="121"/>
    <col min="13065" max="13065" width="12.85546875" style="121" customWidth="1"/>
    <col min="13066" max="13089" width="11.42578125" style="121"/>
    <col min="13090" max="13090" width="13.85546875" style="121" customWidth="1"/>
    <col min="13091" max="13320" width="11.42578125" style="121"/>
    <col min="13321" max="13321" width="12.85546875" style="121" customWidth="1"/>
    <col min="13322" max="13345" width="11.42578125" style="121"/>
    <col min="13346" max="13346" width="13.85546875" style="121" customWidth="1"/>
    <col min="13347" max="13576" width="11.42578125" style="121"/>
    <col min="13577" max="13577" width="12.85546875" style="121" customWidth="1"/>
    <col min="13578" max="13601" width="11.42578125" style="121"/>
    <col min="13602" max="13602" width="13.85546875" style="121" customWidth="1"/>
    <col min="13603" max="13832" width="11.42578125" style="121"/>
    <col min="13833" max="13833" width="12.85546875" style="121" customWidth="1"/>
    <col min="13834" max="13857" width="11.42578125" style="121"/>
    <col min="13858" max="13858" width="13.85546875" style="121" customWidth="1"/>
    <col min="13859" max="14088" width="11.42578125" style="121"/>
    <col min="14089" max="14089" width="12.85546875" style="121" customWidth="1"/>
    <col min="14090" max="14113" width="11.42578125" style="121"/>
    <col min="14114" max="14114" width="13.85546875" style="121" customWidth="1"/>
    <col min="14115" max="14344" width="11.42578125" style="121"/>
    <col min="14345" max="14345" width="12.85546875" style="121" customWidth="1"/>
    <col min="14346" max="14369" width="11.42578125" style="121"/>
    <col min="14370" max="14370" width="13.85546875" style="121" customWidth="1"/>
    <col min="14371" max="14600" width="11.42578125" style="121"/>
    <col min="14601" max="14601" width="12.85546875" style="121" customWidth="1"/>
    <col min="14602" max="14625" width="11.42578125" style="121"/>
    <col min="14626" max="14626" width="13.85546875" style="121" customWidth="1"/>
    <col min="14627" max="14856" width="11.42578125" style="121"/>
    <col min="14857" max="14857" width="12.85546875" style="121" customWidth="1"/>
    <col min="14858" max="14881" width="11.42578125" style="121"/>
    <col min="14882" max="14882" width="13.85546875" style="121" customWidth="1"/>
    <col min="14883" max="15112" width="11.42578125" style="121"/>
    <col min="15113" max="15113" width="12.85546875" style="121" customWidth="1"/>
    <col min="15114" max="15137" width="11.42578125" style="121"/>
    <col min="15138" max="15138" width="13.85546875" style="121" customWidth="1"/>
    <col min="15139" max="15368" width="11.42578125" style="121"/>
    <col min="15369" max="15369" width="12.85546875" style="121" customWidth="1"/>
    <col min="15370" max="15393" width="11.42578125" style="121"/>
    <col min="15394" max="15394" width="13.85546875" style="121" customWidth="1"/>
    <col min="15395" max="15624" width="11.42578125" style="121"/>
    <col min="15625" max="15625" width="12.85546875" style="121" customWidth="1"/>
    <col min="15626" max="15649" width="11.42578125" style="121"/>
    <col min="15650" max="15650" width="13.85546875" style="121" customWidth="1"/>
    <col min="15651" max="15880" width="11.42578125" style="121"/>
    <col min="15881" max="15881" width="12.85546875" style="121" customWidth="1"/>
    <col min="15882" max="15905" width="11.42578125" style="121"/>
    <col min="15906" max="15906" width="13.85546875" style="121" customWidth="1"/>
    <col min="15907" max="16136" width="11.42578125" style="121"/>
    <col min="16137" max="16137" width="12.85546875" style="121" customWidth="1"/>
    <col min="16138" max="16161" width="11.42578125" style="121"/>
    <col min="16162" max="16162" width="13.85546875" style="121" customWidth="1"/>
    <col min="16163" max="16384" width="11.42578125" style="121"/>
  </cols>
  <sheetData>
    <row r="27" spans="2:12" ht="12.75" customHeight="1" x14ac:dyDescent="0.25"/>
    <row r="28" spans="2:12" x14ac:dyDescent="0.25"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</row>
    <row r="29" spans="2:12" ht="24.95" customHeight="1" x14ac:dyDescent="0.25">
      <c r="B29" s="136"/>
      <c r="C29" s="136"/>
      <c r="D29" s="136"/>
      <c r="E29" s="136"/>
      <c r="F29" s="136"/>
      <c r="G29" s="136"/>
      <c r="H29" s="136"/>
      <c r="I29" s="136"/>
      <c r="J29" s="136"/>
      <c r="K29" s="136"/>
    </row>
    <row r="30" spans="2:12" ht="15" customHeight="1" thickBot="1" x14ac:dyDescent="0.3"/>
    <row r="31" spans="2:12" ht="30" customHeight="1" thickBot="1" x14ac:dyDescent="0.3">
      <c r="I31" s="46" t="s">
        <v>84</v>
      </c>
    </row>
  </sheetData>
  <hyperlinks>
    <hyperlink ref="I31" location="'Pernoctaciones zonas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23.140625" style="121" customWidth="1"/>
    <col min="3" max="8" width="10.7109375" style="121" customWidth="1"/>
    <col min="9" max="15" width="11.42578125" style="121"/>
    <col min="16" max="16" width="13.85546875" style="121" customWidth="1"/>
    <col min="17" max="257" width="11.42578125" style="121"/>
    <col min="258" max="258" width="28.85546875" style="121" customWidth="1"/>
    <col min="259" max="263" width="11.7109375" style="121" customWidth="1"/>
    <col min="264" max="264" width="10.7109375" style="121" customWidth="1"/>
    <col min="265" max="271" width="11.42578125" style="121"/>
    <col min="272" max="272" width="13.85546875" style="121" customWidth="1"/>
    <col min="273" max="513" width="11.42578125" style="121"/>
    <col min="514" max="514" width="28.85546875" style="121" customWidth="1"/>
    <col min="515" max="519" width="11.7109375" style="121" customWidth="1"/>
    <col min="520" max="520" width="10.7109375" style="121" customWidth="1"/>
    <col min="521" max="527" width="11.42578125" style="121"/>
    <col min="528" max="528" width="13.85546875" style="121" customWidth="1"/>
    <col min="529" max="769" width="11.42578125" style="121"/>
    <col min="770" max="770" width="28.85546875" style="121" customWidth="1"/>
    <col min="771" max="775" width="11.7109375" style="121" customWidth="1"/>
    <col min="776" max="776" width="10.7109375" style="121" customWidth="1"/>
    <col min="777" max="783" width="11.42578125" style="121"/>
    <col min="784" max="784" width="13.85546875" style="121" customWidth="1"/>
    <col min="785" max="1025" width="11.42578125" style="121"/>
    <col min="1026" max="1026" width="28.85546875" style="121" customWidth="1"/>
    <col min="1027" max="1031" width="11.7109375" style="121" customWidth="1"/>
    <col min="1032" max="1032" width="10.7109375" style="121" customWidth="1"/>
    <col min="1033" max="1039" width="11.42578125" style="121"/>
    <col min="1040" max="1040" width="13.85546875" style="121" customWidth="1"/>
    <col min="1041" max="1281" width="11.42578125" style="121"/>
    <col min="1282" max="1282" width="28.85546875" style="121" customWidth="1"/>
    <col min="1283" max="1287" width="11.7109375" style="121" customWidth="1"/>
    <col min="1288" max="1288" width="10.7109375" style="121" customWidth="1"/>
    <col min="1289" max="1295" width="11.42578125" style="121"/>
    <col min="1296" max="1296" width="13.85546875" style="121" customWidth="1"/>
    <col min="1297" max="1537" width="11.42578125" style="121"/>
    <col min="1538" max="1538" width="28.85546875" style="121" customWidth="1"/>
    <col min="1539" max="1543" width="11.7109375" style="121" customWidth="1"/>
    <col min="1544" max="1544" width="10.7109375" style="121" customWidth="1"/>
    <col min="1545" max="1551" width="11.42578125" style="121"/>
    <col min="1552" max="1552" width="13.85546875" style="121" customWidth="1"/>
    <col min="1553" max="1793" width="11.42578125" style="121"/>
    <col min="1794" max="1794" width="28.85546875" style="121" customWidth="1"/>
    <col min="1795" max="1799" width="11.7109375" style="121" customWidth="1"/>
    <col min="1800" max="1800" width="10.7109375" style="121" customWidth="1"/>
    <col min="1801" max="1807" width="11.42578125" style="121"/>
    <col min="1808" max="1808" width="13.85546875" style="121" customWidth="1"/>
    <col min="1809" max="2049" width="11.42578125" style="121"/>
    <col min="2050" max="2050" width="28.85546875" style="121" customWidth="1"/>
    <col min="2051" max="2055" width="11.7109375" style="121" customWidth="1"/>
    <col min="2056" max="2056" width="10.7109375" style="121" customWidth="1"/>
    <col min="2057" max="2063" width="11.42578125" style="121"/>
    <col min="2064" max="2064" width="13.85546875" style="121" customWidth="1"/>
    <col min="2065" max="2305" width="11.42578125" style="121"/>
    <col min="2306" max="2306" width="28.85546875" style="121" customWidth="1"/>
    <col min="2307" max="2311" width="11.7109375" style="121" customWidth="1"/>
    <col min="2312" max="2312" width="10.7109375" style="121" customWidth="1"/>
    <col min="2313" max="2319" width="11.42578125" style="121"/>
    <col min="2320" max="2320" width="13.85546875" style="121" customWidth="1"/>
    <col min="2321" max="2561" width="11.42578125" style="121"/>
    <col min="2562" max="2562" width="28.85546875" style="121" customWidth="1"/>
    <col min="2563" max="2567" width="11.7109375" style="121" customWidth="1"/>
    <col min="2568" max="2568" width="10.7109375" style="121" customWidth="1"/>
    <col min="2569" max="2575" width="11.42578125" style="121"/>
    <col min="2576" max="2576" width="13.85546875" style="121" customWidth="1"/>
    <col min="2577" max="2817" width="11.42578125" style="121"/>
    <col min="2818" max="2818" width="28.85546875" style="121" customWidth="1"/>
    <col min="2819" max="2823" width="11.7109375" style="121" customWidth="1"/>
    <col min="2824" max="2824" width="10.7109375" style="121" customWidth="1"/>
    <col min="2825" max="2831" width="11.42578125" style="121"/>
    <col min="2832" max="2832" width="13.85546875" style="121" customWidth="1"/>
    <col min="2833" max="3073" width="11.42578125" style="121"/>
    <col min="3074" max="3074" width="28.85546875" style="121" customWidth="1"/>
    <col min="3075" max="3079" width="11.7109375" style="121" customWidth="1"/>
    <col min="3080" max="3080" width="10.7109375" style="121" customWidth="1"/>
    <col min="3081" max="3087" width="11.42578125" style="121"/>
    <col min="3088" max="3088" width="13.85546875" style="121" customWidth="1"/>
    <col min="3089" max="3329" width="11.42578125" style="121"/>
    <col min="3330" max="3330" width="28.85546875" style="121" customWidth="1"/>
    <col min="3331" max="3335" width="11.7109375" style="121" customWidth="1"/>
    <col min="3336" max="3336" width="10.7109375" style="121" customWidth="1"/>
    <col min="3337" max="3343" width="11.42578125" style="121"/>
    <col min="3344" max="3344" width="13.85546875" style="121" customWidth="1"/>
    <col min="3345" max="3585" width="11.42578125" style="121"/>
    <col min="3586" max="3586" width="28.85546875" style="121" customWidth="1"/>
    <col min="3587" max="3591" width="11.7109375" style="121" customWidth="1"/>
    <col min="3592" max="3592" width="10.7109375" style="121" customWidth="1"/>
    <col min="3593" max="3599" width="11.42578125" style="121"/>
    <col min="3600" max="3600" width="13.85546875" style="121" customWidth="1"/>
    <col min="3601" max="3841" width="11.42578125" style="121"/>
    <col min="3842" max="3842" width="28.85546875" style="121" customWidth="1"/>
    <col min="3843" max="3847" width="11.7109375" style="121" customWidth="1"/>
    <col min="3848" max="3848" width="10.7109375" style="121" customWidth="1"/>
    <col min="3849" max="3855" width="11.42578125" style="121"/>
    <col min="3856" max="3856" width="13.85546875" style="121" customWidth="1"/>
    <col min="3857" max="4097" width="11.42578125" style="121"/>
    <col min="4098" max="4098" width="28.85546875" style="121" customWidth="1"/>
    <col min="4099" max="4103" width="11.7109375" style="121" customWidth="1"/>
    <col min="4104" max="4104" width="10.7109375" style="121" customWidth="1"/>
    <col min="4105" max="4111" width="11.42578125" style="121"/>
    <col min="4112" max="4112" width="13.85546875" style="121" customWidth="1"/>
    <col min="4113" max="4353" width="11.42578125" style="121"/>
    <col min="4354" max="4354" width="28.85546875" style="121" customWidth="1"/>
    <col min="4355" max="4359" width="11.7109375" style="121" customWidth="1"/>
    <col min="4360" max="4360" width="10.7109375" style="121" customWidth="1"/>
    <col min="4361" max="4367" width="11.42578125" style="121"/>
    <col min="4368" max="4368" width="13.85546875" style="121" customWidth="1"/>
    <col min="4369" max="4609" width="11.42578125" style="121"/>
    <col min="4610" max="4610" width="28.85546875" style="121" customWidth="1"/>
    <col min="4611" max="4615" width="11.7109375" style="121" customWidth="1"/>
    <col min="4616" max="4616" width="10.7109375" style="121" customWidth="1"/>
    <col min="4617" max="4623" width="11.42578125" style="121"/>
    <col min="4624" max="4624" width="13.85546875" style="121" customWidth="1"/>
    <col min="4625" max="4865" width="11.42578125" style="121"/>
    <col min="4866" max="4866" width="28.85546875" style="121" customWidth="1"/>
    <col min="4867" max="4871" width="11.7109375" style="121" customWidth="1"/>
    <col min="4872" max="4872" width="10.7109375" style="121" customWidth="1"/>
    <col min="4873" max="4879" width="11.42578125" style="121"/>
    <col min="4880" max="4880" width="13.85546875" style="121" customWidth="1"/>
    <col min="4881" max="5121" width="11.42578125" style="121"/>
    <col min="5122" max="5122" width="28.85546875" style="121" customWidth="1"/>
    <col min="5123" max="5127" width="11.7109375" style="121" customWidth="1"/>
    <col min="5128" max="5128" width="10.7109375" style="121" customWidth="1"/>
    <col min="5129" max="5135" width="11.42578125" style="121"/>
    <col min="5136" max="5136" width="13.85546875" style="121" customWidth="1"/>
    <col min="5137" max="5377" width="11.42578125" style="121"/>
    <col min="5378" max="5378" width="28.85546875" style="121" customWidth="1"/>
    <col min="5379" max="5383" width="11.7109375" style="121" customWidth="1"/>
    <col min="5384" max="5384" width="10.7109375" style="121" customWidth="1"/>
    <col min="5385" max="5391" width="11.42578125" style="121"/>
    <col min="5392" max="5392" width="13.85546875" style="121" customWidth="1"/>
    <col min="5393" max="5633" width="11.42578125" style="121"/>
    <col min="5634" max="5634" width="28.85546875" style="121" customWidth="1"/>
    <col min="5635" max="5639" width="11.7109375" style="121" customWidth="1"/>
    <col min="5640" max="5640" width="10.7109375" style="121" customWidth="1"/>
    <col min="5641" max="5647" width="11.42578125" style="121"/>
    <col min="5648" max="5648" width="13.85546875" style="121" customWidth="1"/>
    <col min="5649" max="5889" width="11.42578125" style="121"/>
    <col min="5890" max="5890" width="28.85546875" style="121" customWidth="1"/>
    <col min="5891" max="5895" width="11.7109375" style="121" customWidth="1"/>
    <col min="5896" max="5896" width="10.7109375" style="121" customWidth="1"/>
    <col min="5897" max="5903" width="11.42578125" style="121"/>
    <col min="5904" max="5904" width="13.85546875" style="121" customWidth="1"/>
    <col min="5905" max="6145" width="11.42578125" style="121"/>
    <col min="6146" max="6146" width="28.85546875" style="121" customWidth="1"/>
    <col min="6147" max="6151" width="11.7109375" style="121" customWidth="1"/>
    <col min="6152" max="6152" width="10.7109375" style="121" customWidth="1"/>
    <col min="6153" max="6159" width="11.42578125" style="121"/>
    <col min="6160" max="6160" width="13.85546875" style="121" customWidth="1"/>
    <col min="6161" max="6401" width="11.42578125" style="121"/>
    <col min="6402" max="6402" width="28.85546875" style="121" customWidth="1"/>
    <col min="6403" max="6407" width="11.7109375" style="121" customWidth="1"/>
    <col min="6408" max="6408" width="10.7109375" style="121" customWidth="1"/>
    <col min="6409" max="6415" width="11.42578125" style="121"/>
    <col min="6416" max="6416" width="13.85546875" style="121" customWidth="1"/>
    <col min="6417" max="6657" width="11.42578125" style="121"/>
    <col min="6658" max="6658" width="28.85546875" style="121" customWidth="1"/>
    <col min="6659" max="6663" width="11.7109375" style="121" customWidth="1"/>
    <col min="6664" max="6664" width="10.7109375" style="121" customWidth="1"/>
    <col min="6665" max="6671" width="11.42578125" style="121"/>
    <col min="6672" max="6672" width="13.85546875" style="121" customWidth="1"/>
    <col min="6673" max="6913" width="11.42578125" style="121"/>
    <col min="6914" max="6914" width="28.85546875" style="121" customWidth="1"/>
    <col min="6915" max="6919" width="11.7109375" style="121" customWidth="1"/>
    <col min="6920" max="6920" width="10.7109375" style="121" customWidth="1"/>
    <col min="6921" max="6927" width="11.42578125" style="121"/>
    <col min="6928" max="6928" width="13.85546875" style="121" customWidth="1"/>
    <col min="6929" max="7169" width="11.42578125" style="121"/>
    <col min="7170" max="7170" width="28.85546875" style="121" customWidth="1"/>
    <col min="7171" max="7175" width="11.7109375" style="121" customWidth="1"/>
    <col min="7176" max="7176" width="10.7109375" style="121" customWidth="1"/>
    <col min="7177" max="7183" width="11.42578125" style="121"/>
    <col min="7184" max="7184" width="13.85546875" style="121" customWidth="1"/>
    <col min="7185" max="7425" width="11.42578125" style="121"/>
    <col min="7426" max="7426" width="28.85546875" style="121" customWidth="1"/>
    <col min="7427" max="7431" width="11.7109375" style="121" customWidth="1"/>
    <col min="7432" max="7432" width="10.7109375" style="121" customWidth="1"/>
    <col min="7433" max="7439" width="11.42578125" style="121"/>
    <col min="7440" max="7440" width="13.85546875" style="121" customWidth="1"/>
    <col min="7441" max="7681" width="11.42578125" style="121"/>
    <col min="7682" max="7682" width="28.85546875" style="121" customWidth="1"/>
    <col min="7683" max="7687" width="11.7109375" style="121" customWidth="1"/>
    <col min="7688" max="7688" width="10.7109375" style="121" customWidth="1"/>
    <col min="7689" max="7695" width="11.42578125" style="121"/>
    <col min="7696" max="7696" width="13.85546875" style="121" customWidth="1"/>
    <col min="7697" max="7937" width="11.42578125" style="121"/>
    <col min="7938" max="7938" width="28.85546875" style="121" customWidth="1"/>
    <col min="7939" max="7943" width="11.7109375" style="121" customWidth="1"/>
    <col min="7944" max="7944" width="10.7109375" style="121" customWidth="1"/>
    <col min="7945" max="7951" width="11.42578125" style="121"/>
    <col min="7952" max="7952" width="13.85546875" style="121" customWidth="1"/>
    <col min="7953" max="8193" width="11.42578125" style="121"/>
    <col min="8194" max="8194" width="28.85546875" style="121" customWidth="1"/>
    <col min="8195" max="8199" width="11.7109375" style="121" customWidth="1"/>
    <col min="8200" max="8200" width="10.7109375" style="121" customWidth="1"/>
    <col min="8201" max="8207" width="11.42578125" style="121"/>
    <col min="8208" max="8208" width="13.85546875" style="121" customWidth="1"/>
    <col min="8209" max="8449" width="11.42578125" style="121"/>
    <col min="8450" max="8450" width="28.85546875" style="121" customWidth="1"/>
    <col min="8451" max="8455" width="11.7109375" style="121" customWidth="1"/>
    <col min="8456" max="8456" width="10.7109375" style="121" customWidth="1"/>
    <col min="8457" max="8463" width="11.42578125" style="121"/>
    <col min="8464" max="8464" width="13.85546875" style="121" customWidth="1"/>
    <col min="8465" max="8705" width="11.42578125" style="121"/>
    <col min="8706" max="8706" width="28.85546875" style="121" customWidth="1"/>
    <col min="8707" max="8711" width="11.7109375" style="121" customWidth="1"/>
    <col min="8712" max="8712" width="10.7109375" style="121" customWidth="1"/>
    <col min="8713" max="8719" width="11.42578125" style="121"/>
    <col min="8720" max="8720" width="13.85546875" style="121" customWidth="1"/>
    <col min="8721" max="8961" width="11.42578125" style="121"/>
    <col min="8962" max="8962" width="28.85546875" style="121" customWidth="1"/>
    <col min="8963" max="8967" width="11.7109375" style="121" customWidth="1"/>
    <col min="8968" max="8968" width="10.7109375" style="121" customWidth="1"/>
    <col min="8969" max="8975" width="11.42578125" style="121"/>
    <col min="8976" max="8976" width="13.85546875" style="121" customWidth="1"/>
    <col min="8977" max="9217" width="11.42578125" style="121"/>
    <col min="9218" max="9218" width="28.85546875" style="121" customWidth="1"/>
    <col min="9219" max="9223" width="11.7109375" style="121" customWidth="1"/>
    <col min="9224" max="9224" width="10.7109375" style="121" customWidth="1"/>
    <col min="9225" max="9231" width="11.42578125" style="121"/>
    <col min="9232" max="9232" width="13.85546875" style="121" customWidth="1"/>
    <col min="9233" max="9473" width="11.42578125" style="121"/>
    <col min="9474" max="9474" width="28.85546875" style="121" customWidth="1"/>
    <col min="9475" max="9479" width="11.7109375" style="121" customWidth="1"/>
    <col min="9480" max="9480" width="10.7109375" style="121" customWidth="1"/>
    <col min="9481" max="9487" width="11.42578125" style="121"/>
    <col min="9488" max="9488" width="13.85546875" style="121" customWidth="1"/>
    <col min="9489" max="9729" width="11.42578125" style="121"/>
    <col min="9730" max="9730" width="28.85546875" style="121" customWidth="1"/>
    <col min="9731" max="9735" width="11.7109375" style="121" customWidth="1"/>
    <col min="9736" max="9736" width="10.7109375" style="121" customWidth="1"/>
    <col min="9737" max="9743" width="11.42578125" style="121"/>
    <col min="9744" max="9744" width="13.85546875" style="121" customWidth="1"/>
    <col min="9745" max="9985" width="11.42578125" style="121"/>
    <col min="9986" max="9986" width="28.85546875" style="121" customWidth="1"/>
    <col min="9987" max="9991" width="11.7109375" style="121" customWidth="1"/>
    <col min="9992" max="9992" width="10.7109375" style="121" customWidth="1"/>
    <col min="9993" max="9999" width="11.42578125" style="121"/>
    <col min="10000" max="10000" width="13.85546875" style="121" customWidth="1"/>
    <col min="10001" max="10241" width="11.42578125" style="121"/>
    <col min="10242" max="10242" width="28.85546875" style="121" customWidth="1"/>
    <col min="10243" max="10247" width="11.7109375" style="121" customWidth="1"/>
    <col min="10248" max="10248" width="10.7109375" style="121" customWidth="1"/>
    <col min="10249" max="10255" width="11.42578125" style="121"/>
    <col min="10256" max="10256" width="13.85546875" style="121" customWidth="1"/>
    <col min="10257" max="10497" width="11.42578125" style="121"/>
    <col min="10498" max="10498" width="28.85546875" style="121" customWidth="1"/>
    <col min="10499" max="10503" width="11.7109375" style="121" customWidth="1"/>
    <col min="10504" max="10504" width="10.7109375" style="121" customWidth="1"/>
    <col min="10505" max="10511" width="11.42578125" style="121"/>
    <col min="10512" max="10512" width="13.85546875" style="121" customWidth="1"/>
    <col min="10513" max="10753" width="11.42578125" style="121"/>
    <col min="10754" max="10754" width="28.85546875" style="121" customWidth="1"/>
    <col min="10755" max="10759" width="11.7109375" style="121" customWidth="1"/>
    <col min="10760" max="10760" width="10.7109375" style="121" customWidth="1"/>
    <col min="10761" max="10767" width="11.42578125" style="121"/>
    <col min="10768" max="10768" width="13.85546875" style="121" customWidth="1"/>
    <col min="10769" max="11009" width="11.42578125" style="121"/>
    <col min="11010" max="11010" width="28.85546875" style="121" customWidth="1"/>
    <col min="11011" max="11015" width="11.7109375" style="121" customWidth="1"/>
    <col min="11016" max="11016" width="10.7109375" style="121" customWidth="1"/>
    <col min="11017" max="11023" width="11.42578125" style="121"/>
    <col min="11024" max="11024" width="13.85546875" style="121" customWidth="1"/>
    <col min="11025" max="11265" width="11.42578125" style="121"/>
    <col min="11266" max="11266" width="28.85546875" style="121" customWidth="1"/>
    <col min="11267" max="11271" width="11.7109375" style="121" customWidth="1"/>
    <col min="11272" max="11272" width="10.7109375" style="121" customWidth="1"/>
    <col min="11273" max="11279" width="11.42578125" style="121"/>
    <col min="11280" max="11280" width="13.85546875" style="121" customWidth="1"/>
    <col min="11281" max="11521" width="11.42578125" style="121"/>
    <col min="11522" max="11522" width="28.85546875" style="121" customWidth="1"/>
    <col min="11523" max="11527" width="11.7109375" style="121" customWidth="1"/>
    <col min="11528" max="11528" width="10.7109375" style="121" customWidth="1"/>
    <col min="11529" max="11535" width="11.42578125" style="121"/>
    <col min="11536" max="11536" width="13.85546875" style="121" customWidth="1"/>
    <col min="11537" max="11777" width="11.42578125" style="121"/>
    <col min="11778" max="11778" width="28.85546875" style="121" customWidth="1"/>
    <col min="11779" max="11783" width="11.7109375" style="121" customWidth="1"/>
    <col min="11784" max="11784" width="10.7109375" style="121" customWidth="1"/>
    <col min="11785" max="11791" width="11.42578125" style="121"/>
    <col min="11792" max="11792" width="13.85546875" style="121" customWidth="1"/>
    <col min="11793" max="12033" width="11.42578125" style="121"/>
    <col min="12034" max="12034" width="28.85546875" style="121" customWidth="1"/>
    <col min="12035" max="12039" width="11.7109375" style="121" customWidth="1"/>
    <col min="12040" max="12040" width="10.7109375" style="121" customWidth="1"/>
    <col min="12041" max="12047" width="11.42578125" style="121"/>
    <col min="12048" max="12048" width="13.85546875" style="121" customWidth="1"/>
    <col min="12049" max="12289" width="11.42578125" style="121"/>
    <col min="12290" max="12290" width="28.85546875" style="121" customWidth="1"/>
    <col min="12291" max="12295" width="11.7109375" style="121" customWidth="1"/>
    <col min="12296" max="12296" width="10.7109375" style="121" customWidth="1"/>
    <col min="12297" max="12303" width="11.42578125" style="121"/>
    <col min="12304" max="12304" width="13.85546875" style="121" customWidth="1"/>
    <col min="12305" max="12545" width="11.42578125" style="121"/>
    <col min="12546" max="12546" width="28.85546875" style="121" customWidth="1"/>
    <col min="12547" max="12551" width="11.7109375" style="121" customWidth="1"/>
    <col min="12552" max="12552" width="10.7109375" style="121" customWidth="1"/>
    <col min="12553" max="12559" width="11.42578125" style="121"/>
    <col min="12560" max="12560" width="13.85546875" style="121" customWidth="1"/>
    <col min="12561" max="12801" width="11.42578125" style="121"/>
    <col min="12802" max="12802" width="28.85546875" style="121" customWidth="1"/>
    <col min="12803" max="12807" width="11.7109375" style="121" customWidth="1"/>
    <col min="12808" max="12808" width="10.7109375" style="121" customWidth="1"/>
    <col min="12809" max="12815" width="11.42578125" style="121"/>
    <col min="12816" max="12816" width="13.85546875" style="121" customWidth="1"/>
    <col min="12817" max="13057" width="11.42578125" style="121"/>
    <col min="13058" max="13058" width="28.85546875" style="121" customWidth="1"/>
    <col min="13059" max="13063" width="11.7109375" style="121" customWidth="1"/>
    <col min="13064" max="13064" width="10.7109375" style="121" customWidth="1"/>
    <col min="13065" max="13071" width="11.42578125" style="121"/>
    <col min="13072" max="13072" width="13.85546875" style="121" customWidth="1"/>
    <col min="13073" max="13313" width="11.42578125" style="121"/>
    <col min="13314" max="13314" width="28.85546875" style="121" customWidth="1"/>
    <col min="13315" max="13319" width="11.7109375" style="121" customWidth="1"/>
    <col min="13320" max="13320" width="10.7109375" style="121" customWidth="1"/>
    <col min="13321" max="13327" width="11.42578125" style="121"/>
    <col min="13328" max="13328" width="13.85546875" style="121" customWidth="1"/>
    <col min="13329" max="13569" width="11.42578125" style="121"/>
    <col min="13570" max="13570" width="28.85546875" style="121" customWidth="1"/>
    <col min="13571" max="13575" width="11.7109375" style="121" customWidth="1"/>
    <col min="13576" max="13576" width="10.7109375" style="121" customWidth="1"/>
    <col min="13577" max="13583" width="11.42578125" style="121"/>
    <col min="13584" max="13584" width="13.85546875" style="121" customWidth="1"/>
    <col min="13585" max="13825" width="11.42578125" style="121"/>
    <col min="13826" max="13826" width="28.85546875" style="121" customWidth="1"/>
    <col min="13827" max="13831" width="11.7109375" style="121" customWidth="1"/>
    <col min="13832" max="13832" width="10.7109375" style="121" customWidth="1"/>
    <col min="13833" max="13839" width="11.42578125" style="121"/>
    <col min="13840" max="13840" width="13.85546875" style="121" customWidth="1"/>
    <col min="13841" max="14081" width="11.42578125" style="121"/>
    <col min="14082" max="14082" width="28.85546875" style="121" customWidth="1"/>
    <col min="14083" max="14087" width="11.7109375" style="121" customWidth="1"/>
    <col min="14088" max="14088" width="10.7109375" style="121" customWidth="1"/>
    <col min="14089" max="14095" width="11.42578125" style="121"/>
    <col min="14096" max="14096" width="13.85546875" style="121" customWidth="1"/>
    <col min="14097" max="14337" width="11.42578125" style="121"/>
    <col min="14338" max="14338" width="28.85546875" style="121" customWidth="1"/>
    <col min="14339" max="14343" width="11.7109375" style="121" customWidth="1"/>
    <col min="14344" max="14344" width="10.7109375" style="121" customWidth="1"/>
    <col min="14345" max="14351" width="11.42578125" style="121"/>
    <col min="14352" max="14352" width="13.85546875" style="121" customWidth="1"/>
    <col min="14353" max="14593" width="11.42578125" style="121"/>
    <col min="14594" max="14594" width="28.85546875" style="121" customWidth="1"/>
    <col min="14595" max="14599" width="11.7109375" style="121" customWidth="1"/>
    <col min="14600" max="14600" width="10.7109375" style="121" customWidth="1"/>
    <col min="14601" max="14607" width="11.42578125" style="121"/>
    <col min="14608" max="14608" width="13.85546875" style="121" customWidth="1"/>
    <col min="14609" max="14849" width="11.42578125" style="121"/>
    <col min="14850" max="14850" width="28.85546875" style="121" customWidth="1"/>
    <col min="14851" max="14855" width="11.7109375" style="121" customWidth="1"/>
    <col min="14856" max="14856" width="10.7109375" style="121" customWidth="1"/>
    <col min="14857" max="14863" width="11.42578125" style="121"/>
    <col min="14864" max="14864" width="13.85546875" style="121" customWidth="1"/>
    <col min="14865" max="15105" width="11.42578125" style="121"/>
    <col min="15106" max="15106" width="28.85546875" style="121" customWidth="1"/>
    <col min="15107" max="15111" width="11.7109375" style="121" customWidth="1"/>
    <col min="15112" max="15112" width="10.7109375" style="121" customWidth="1"/>
    <col min="15113" max="15119" width="11.42578125" style="121"/>
    <col min="15120" max="15120" width="13.85546875" style="121" customWidth="1"/>
    <col min="15121" max="15361" width="11.42578125" style="121"/>
    <col min="15362" max="15362" width="28.85546875" style="121" customWidth="1"/>
    <col min="15363" max="15367" width="11.7109375" style="121" customWidth="1"/>
    <col min="15368" max="15368" width="10.7109375" style="121" customWidth="1"/>
    <col min="15369" max="15375" width="11.42578125" style="121"/>
    <col min="15376" max="15376" width="13.85546875" style="121" customWidth="1"/>
    <col min="15377" max="15617" width="11.42578125" style="121"/>
    <col min="15618" max="15618" width="28.85546875" style="121" customWidth="1"/>
    <col min="15619" max="15623" width="11.7109375" style="121" customWidth="1"/>
    <col min="15624" max="15624" width="10.7109375" style="121" customWidth="1"/>
    <col min="15625" max="15631" width="11.42578125" style="121"/>
    <col min="15632" max="15632" width="13.85546875" style="121" customWidth="1"/>
    <col min="15633" max="15873" width="11.42578125" style="121"/>
    <col min="15874" max="15874" width="28.85546875" style="121" customWidth="1"/>
    <col min="15875" max="15879" width="11.7109375" style="121" customWidth="1"/>
    <col min="15880" max="15880" width="10.7109375" style="121" customWidth="1"/>
    <col min="15881" max="15887" width="11.42578125" style="121"/>
    <col min="15888" max="15888" width="13.85546875" style="121" customWidth="1"/>
    <col min="15889" max="16129" width="11.42578125" style="121"/>
    <col min="16130" max="16130" width="28.85546875" style="121" customWidth="1"/>
    <col min="16131" max="16135" width="11.7109375" style="121" customWidth="1"/>
    <col min="16136" max="16136" width="10.7109375" style="121" customWidth="1"/>
    <col min="16137" max="16143" width="11.42578125" style="121"/>
    <col min="16144" max="16144" width="13.85546875" style="121" customWidth="1"/>
    <col min="16145" max="16384" width="11.42578125" style="12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2" t="s">
        <v>315</v>
      </c>
      <c r="C5" s="122"/>
      <c r="D5" s="122"/>
      <c r="E5" s="122"/>
      <c r="F5" s="122"/>
      <c r="G5" s="122"/>
    </row>
    <row r="6" spans="2:7" ht="30" customHeight="1" x14ac:dyDescent="0.25">
      <c r="B6" s="123" t="s">
        <v>248</v>
      </c>
      <c r="C6" s="186" t="s">
        <v>97</v>
      </c>
      <c r="D6" s="124" t="s">
        <v>165</v>
      </c>
      <c r="E6" s="186" t="s">
        <v>98</v>
      </c>
      <c r="F6" s="124" t="s">
        <v>165</v>
      </c>
      <c r="G6" s="125" t="s">
        <v>99</v>
      </c>
    </row>
    <row r="7" spans="2:7" ht="15" customHeight="1" x14ac:dyDescent="0.25">
      <c r="B7" s="157" t="s">
        <v>249</v>
      </c>
      <c r="C7" s="158"/>
      <c r="D7" s="158"/>
      <c r="E7" s="158"/>
      <c r="F7" s="158"/>
      <c r="G7" s="158"/>
    </row>
    <row r="8" spans="2:7" ht="15" customHeight="1" x14ac:dyDescent="0.2">
      <c r="B8" s="126" t="s">
        <v>316</v>
      </c>
      <c r="C8" s="127">
        <v>23527966</v>
      </c>
      <c r="D8" s="128">
        <f>C8/$C$8</f>
        <v>1</v>
      </c>
      <c r="E8" s="127">
        <v>22470695</v>
      </c>
      <c r="F8" s="128">
        <f>E8/$E$8</f>
        <v>1</v>
      </c>
      <c r="G8" s="128">
        <f>(E8-C8)/C8</f>
        <v>-4.4936778640363557E-2</v>
      </c>
    </row>
    <row r="9" spans="2:7" ht="15" customHeight="1" x14ac:dyDescent="0.25">
      <c r="B9" s="157" t="s">
        <v>250</v>
      </c>
      <c r="C9" s="158"/>
      <c r="D9" s="158"/>
      <c r="E9" s="158"/>
      <c r="F9" s="158"/>
      <c r="G9" s="159"/>
    </row>
    <row r="10" spans="2:7" ht="15" customHeight="1" x14ac:dyDescent="0.2">
      <c r="B10" s="200" t="s">
        <v>251</v>
      </c>
      <c r="C10" s="201">
        <v>13922534</v>
      </c>
      <c r="D10" s="202">
        <f t="shared" ref="D10:D15" si="0">C10/$C$8</f>
        <v>0.59174405471344182</v>
      </c>
      <c r="E10" s="201">
        <v>13656305</v>
      </c>
      <c r="F10" s="202">
        <f t="shared" ref="F10:F15" si="1">E10/$E$8</f>
        <v>0.60773843443649611</v>
      </c>
      <c r="G10" s="202">
        <f t="shared" ref="G10:G15" si="2">(E10-C10)/C10</f>
        <v>-1.9122165548311823E-2</v>
      </c>
    </row>
    <row r="11" spans="2:7" ht="15" customHeight="1" x14ac:dyDescent="0.2">
      <c r="B11" s="129" t="s">
        <v>252</v>
      </c>
      <c r="C11" s="160">
        <v>1909769</v>
      </c>
      <c r="D11" s="161">
        <f t="shared" si="0"/>
        <v>8.1170170001095721E-2</v>
      </c>
      <c r="E11" s="160">
        <v>2106081</v>
      </c>
      <c r="F11" s="161">
        <f t="shared" si="1"/>
        <v>9.3725672481425257E-2</v>
      </c>
      <c r="G11" s="132">
        <f t="shared" si="2"/>
        <v>0.10279358393606766</v>
      </c>
    </row>
    <row r="12" spans="2:7" ht="15" customHeight="1" x14ac:dyDescent="0.2">
      <c r="B12" s="129" t="s">
        <v>253</v>
      </c>
      <c r="C12" s="160">
        <v>8925225</v>
      </c>
      <c r="D12" s="161">
        <f t="shared" si="0"/>
        <v>0.37934537137634422</v>
      </c>
      <c r="E12" s="160">
        <v>8632665</v>
      </c>
      <c r="F12" s="161">
        <f t="shared" si="1"/>
        <v>0.38417436576839303</v>
      </c>
      <c r="G12" s="132">
        <f t="shared" si="2"/>
        <v>-3.2779005571288121E-2</v>
      </c>
    </row>
    <row r="13" spans="2:7" ht="15" customHeight="1" x14ac:dyDescent="0.2">
      <c r="B13" s="129" t="s">
        <v>254</v>
      </c>
      <c r="C13" s="160">
        <v>2705325</v>
      </c>
      <c r="D13" s="161">
        <f t="shared" si="0"/>
        <v>0.11498337765363993</v>
      </c>
      <c r="E13" s="160">
        <v>2582602</v>
      </c>
      <c r="F13" s="161">
        <f t="shared" si="1"/>
        <v>0.11493200366076795</v>
      </c>
      <c r="G13" s="132">
        <f t="shared" si="2"/>
        <v>-4.536349606794008E-2</v>
      </c>
    </row>
    <row r="14" spans="2:7" ht="15" customHeight="1" x14ac:dyDescent="0.2">
      <c r="B14" s="129" t="s">
        <v>255</v>
      </c>
      <c r="C14" s="160">
        <v>251676</v>
      </c>
      <c r="D14" s="161">
        <f t="shared" si="0"/>
        <v>1.069688727023832E-2</v>
      </c>
      <c r="E14" s="160">
        <v>224165</v>
      </c>
      <c r="F14" s="161">
        <f t="shared" si="1"/>
        <v>9.9758819208751667E-3</v>
      </c>
      <c r="G14" s="132">
        <f t="shared" si="2"/>
        <v>-0.10931117786360241</v>
      </c>
    </row>
    <row r="15" spans="2:7" ht="15" customHeight="1" x14ac:dyDescent="0.2">
      <c r="B15" s="129" t="s">
        <v>256</v>
      </c>
      <c r="C15" s="160">
        <v>130539</v>
      </c>
      <c r="D15" s="161">
        <f t="shared" si="0"/>
        <v>5.5482484121236828E-3</v>
      </c>
      <c r="E15" s="160">
        <v>110792</v>
      </c>
      <c r="F15" s="161">
        <f t="shared" si="1"/>
        <v>4.9305106050346907E-3</v>
      </c>
      <c r="G15" s="132">
        <f t="shared" si="2"/>
        <v>-0.15127279969970661</v>
      </c>
    </row>
    <row r="16" spans="2:7" ht="15" customHeight="1" x14ac:dyDescent="0.25">
      <c r="B16" s="157" t="s">
        <v>257</v>
      </c>
      <c r="C16" s="158"/>
      <c r="D16" s="158"/>
      <c r="E16" s="158"/>
      <c r="F16" s="158"/>
      <c r="G16" s="159"/>
    </row>
    <row r="17" spans="2:12" ht="15" customHeight="1" x14ac:dyDescent="0.2">
      <c r="B17" s="200" t="s">
        <v>258</v>
      </c>
      <c r="C17" s="201">
        <v>9605432</v>
      </c>
      <c r="D17" s="202">
        <f>C17/$C$8</f>
        <v>0.40825594528655812</v>
      </c>
      <c r="E17" s="201">
        <v>8814390</v>
      </c>
      <c r="F17" s="202">
        <f>E17/$E$8</f>
        <v>0.39226156556350394</v>
      </c>
      <c r="G17" s="202">
        <f>(E17-C17)/C17</f>
        <v>-8.2353609915722686E-2</v>
      </c>
    </row>
    <row r="18" spans="2:12" ht="15" customHeight="1" x14ac:dyDescent="0.2">
      <c r="B18" s="133" t="s">
        <v>153</v>
      </c>
      <c r="C18" s="133"/>
      <c r="D18" s="133"/>
      <c r="E18" s="133"/>
      <c r="F18" s="133"/>
      <c r="G18" s="133"/>
    </row>
    <row r="19" spans="2:12" ht="15" customHeight="1" thickBot="1" x14ac:dyDescent="0.3"/>
    <row r="20" spans="2:12" ht="30" customHeight="1" thickBot="1" x14ac:dyDescent="0.3">
      <c r="G20" s="46" t="s">
        <v>66</v>
      </c>
    </row>
    <row r="26" spans="2:12" x14ac:dyDescent="0.25"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 x14ac:dyDescent="0.3"/>
    <row r="30" spans="2:12" ht="30" customHeight="1" thickBot="1" x14ac:dyDescent="0.3">
      <c r="I30" s="46" t="s">
        <v>84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70" customWidth="1"/>
    <col min="2" max="2" width="29.140625" style="170" customWidth="1"/>
    <col min="3" max="3" width="11.7109375" style="170" customWidth="1"/>
    <col min="4" max="4" width="9.7109375" style="170" customWidth="1"/>
    <col min="5" max="5" width="12.5703125" style="170" bestFit="1" customWidth="1"/>
    <col min="6" max="6" width="9.42578125" style="170" customWidth="1"/>
    <col min="7" max="7" width="9.7109375" style="170" customWidth="1"/>
    <col min="8" max="8" width="7.85546875" style="170" customWidth="1"/>
    <col min="9" max="14" width="11.42578125" style="170"/>
    <col min="15" max="15" width="14.140625" style="170" customWidth="1"/>
    <col min="16" max="257" width="11.42578125" style="170"/>
    <col min="258" max="258" width="36.42578125" style="170" customWidth="1"/>
    <col min="259" max="259" width="11.7109375" style="170" customWidth="1"/>
    <col min="260" max="260" width="9.7109375" style="170" customWidth="1"/>
    <col min="261" max="261" width="12.5703125" style="170" bestFit="1" customWidth="1"/>
    <col min="262" max="262" width="9.42578125" style="170" customWidth="1"/>
    <col min="263" max="263" width="9.7109375" style="170" customWidth="1"/>
    <col min="264" max="264" width="7.85546875" style="170" customWidth="1"/>
    <col min="265" max="270" width="11.42578125" style="170"/>
    <col min="271" max="271" width="14.140625" style="170" customWidth="1"/>
    <col min="272" max="513" width="11.42578125" style="170"/>
    <col min="514" max="514" width="36.42578125" style="170" customWidth="1"/>
    <col min="515" max="515" width="11.7109375" style="170" customWidth="1"/>
    <col min="516" max="516" width="9.7109375" style="170" customWidth="1"/>
    <col min="517" max="517" width="12.5703125" style="170" bestFit="1" customWidth="1"/>
    <col min="518" max="518" width="9.42578125" style="170" customWidth="1"/>
    <col min="519" max="519" width="9.7109375" style="170" customWidth="1"/>
    <col min="520" max="520" width="7.85546875" style="170" customWidth="1"/>
    <col min="521" max="526" width="11.42578125" style="170"/>
    <col min="527" max="527" width="14.140625" style="170" customWidth="1"/>
    <col min="528" max="769" width="11.42578125" style="170"/>
    <col min="770" max="770" width="36.42578125" style="170" customWidth="1"/>
    <col min="771" max="771" width="11.7109375" style="170" customWidth="1"/>
    <col min="772" max="772" width="9.7109375" style="170" customWidth="1"/>
    <col min="773" max="773" width="12.5703125" style="170" bestFit="1" customWidth="1"/>
    <col min="774" max="774" width="9.42578125" style="170" customWidth="1"/>
    <col min="775" max="775" width="9.7109375" style="170" customWidth="1"/>
    <col min="776" max="776" width="7.85546875" style="170" customWidth="1"/>
    <col min="777" max="782" width="11.42578125" style="170"/>
    <col min="783" max="783" width="14.140625" style="170" customWidth="1"/>
    <col min="784" max="1025" width="11.42578125" style="170"/>
    <col min="1026" max="1026" width="36.42578125" style="170" customWidth="1"/>
    <col min="1027" max="1027" width="11.7109375" style="170" customWidth="1"/>
    <col min="1028" max="1028" width="9.7109375" style="170" customWidth="1"/>
    <col min="1029" max="1029" width="12.5703125" style="170" bestFit="1" customWidth="1"/>
    <col min="1030" max="1030" width="9.42578125" style="170" customWidth="1"/>
    <col min="1031" max="1031" width="9.7109375" style="170" customWidth="1"/>
    <col min="1032" max="1032" width="7.85546875" style="170" customWidth="1"/>
    <col min="1033" max="1038" width="11.42578125" style="170"/>
    <col min="1039" max="1039" width="14.140625" style="170" customWidth="1"/>
    <col min="1040" max="1281" width="11.42578125" style="170"/>
    <col min="1282" max="1282" width="36.42578125" style="170" customWidth="1"/>
    <col min="1283" max="1283" width="11.7109375" style="170" customWidth="1"/>
    <col min="1284" max="1284" width="9.7109375" style="170" customWidth="1"/>
    <col min="1285" max="1285" width="12.5703125" style="170" bestFit="1" customWidth="1"/>
    <col min="1286" max="1286" width="9.42578125" style="170" customWidth="1"/>
    <col min="1287" max="1287" width="9.7109375" style="170" customWidth="1"/>
    <col min="1288" max="1288" width="7.85546875" style="170" customWidth="1"/>
    <col min="1289" max="1294" width="11.42578125" style="170"/>
    <col min="1295" max="1295" width="14.140625" style="170" customWidth="1"/>
    <col min="1296" max="1537" width="11.42578125" style="170"/>
    <col min="1538" max="1538" width="36.42578125" style="170" customWidth="1"/>
    <col min="1539" max="1539" width="11.7109375" style="170" customWidth="1"/>
    <col min="1540" max="1540" width="9.7109375" style="170" customWidth="1"/>
    <col min="1541" max="1541" width="12.5703125" style="170" bestFit="1" customWidth="1"/>
    <col min="1542" max="1542" width="9.42578125" style="170" customWidth="1"/>
    <col min="1543" max="1543" width="9.7109375" style="170" customWidth="1"/>
    <col min="1544" max="1544" width="7.85546875" style="170" customWidth="1"/>
    <col min="1545" max="1550" width="11.42578125" style="170"/>
    <col min="1551" max="1551" width="14.140625" style="170" customWidth="1"/>
    <col min="1552" max="1793" width="11.42578125" style="170"/>
    <col min="1794" max="1794" width="36.42578125" style="170" customWidth="1"/>
    <col min="1795" max="1795" width="11.7109375" style="170" customWidth="1"/>
    <col min="1796" max="1796" width="9.7109375" style="170" customWidth="1"/>
    <col min="1797" max="1797" width="12.5703125" style="170" bestFit="1" customWidth="1"/>
    <col min="1798" max="1798" width="9.42578125" style="170" customWidth="1"/>
    <col min="1799" max="1799" width="9.7109375" style="170" customWidth="1"/>
    <col min="1800" max="1800" width="7.85546875" style="170" customWidth="1"/>
    <col min="1801" max="1806" width="11.42578125" style="170"/>
    <col min="1807" max="1807" width="14.140625" style="170" customWidth="1"/>
    <col min="1808" max="2049" width="11.42578125" style="170"/>
    <col min="2050" max="2050" width="36.42578125" style="170" customWidth="1"/>
    <col min="2051" max="2051" width="11.7109375" style="170" customWidth="1"/>
    <col min="2052" max="2052" width="9.7109375" style="170" customWidth="1"/>
    <col min="2053" max="2053" width="12.5703125" style="170" bestFit="1" customWidth="1"/>
    <col min="2054" max="2054" width="9.42578125" style="170" customWidth="1"/>
    <col min="2055" max="2055" width="9.7109375" style="170" customWidth="1"/>
    <col min="2056" max="2056" width="7.85546875" style="170" customWidth="1"/>
    <col min="2057" max="2062" width="11.42578125" style="170"/>
    <col min="2063" max="2063" width="14.140625" style="170" customWidth="1"/>
    <col min="2064" max="2305" width="11.42578125" style="170"/>
    <col min="2306" max="2306" width="36.42578125" style="170" customWidth="1"/>
    <col min="2307" max="2307" width="11.7109375" style="170" customWidth="1"/>
    <col min="2308" max="2308" width="9.7109375" style="170" customWidth="1"/>
    <col min="2309" max="2309" width="12.5703125" style="170" bestFit="1" customWidth="1"/>
    <col min="2310" max="2310" width="9.42578125" style="170" customWidth="1"/>
    <col min="2311" max="2311" width="9.7109375" style="170" customWidth="1"/>
    <col min="2312" max="2312" width="7.85546875" style="170" customWidth="1"/>
    <col min="2313" max="2318" width="11.42578125" style="170"/>
    <col min="2319" max="2319" width="14.140625" style="170" customWidth="1"/>
    <col min="2320" max="2561" width="11.42578125" style="170"/>
    <col min="2562" max="2562" width="36.42578125" style="170" customWidth="1"/>
    <col min="2563" max="2563" width="11.7109375" style="170" customWidth="1"/>
    <col min="2564" max="2564" width="9.7109375" style="170" customWidth="1"/>
    <col min="2565" max="2565" width="12.5703125" style="170" bestFit="1" customWidth="1"/>
    <col min="2566" max="2566" width="9.42578125" style="170" customWidth="1"/>
    <col min="2567" max="2567" width="9.7109375" style="170" customWidth="1"/>
    <col min="2568" max="2568" width="7.85546875" style="170" customWidth="1"/>
    <col min="2569" max="2574" width="11.42578125" style="170"/>
    <col min="2575" max="2575" width="14.140625" style="170" customWidth="1"/>
    <col min="2576" max="2817" width="11.42578125" style="170"/>
    <col min="2818" max="2818" width="36.42578125" style="170" customWidth="1"/>
    <col min="2819" max="2819" width="11.7109375" style="170" customWidth="1"/>
    <col min="2820" max="2820" width="9.7109375" style="170" customWidth="1"/>
    <col min="2821" max="2821" width="12.5703125" style="170" bestFit="1" customWidth="1"/>
    <col min="2822" max="2822" width="9.42578125" style="170" customWidth="1"/>
    <col min="2823" max="2823" width="9.7109375" style="170" customWidth="1"/>
    <col min="2824" max="2824" width="7.85546875" style="170" customWidth="1"/>
    <col min="2825" max="2830" width="11.42578125" style="170"/>
    <col min="2831" max="2831" width="14.140625" style="170" customWidth="1"/>
    <col min="2832" max="3073" width="11.42578125" style="170"/>
    <col min="3074" max="3074" width="36.42578125" style="170" customWidth="1"/>
    <col min="3075" max="3075" width="11.7109375" style="170" customWidth="1"/>
    <col min="3076" max="3076" width="9.7109375" style="170" customWidth="1"/>
    <col min="3077" max="3077" width="12.5703125" style="170" bestFit="1" customWidth="1"/>
    <col min="3078" max="3078" width="9.42578125" style="170" customWidth="1"/>
    <col min="3079" max="3079" width="9.7109375" style="170" customWidth="1"/>
    <col min="3080" max="3080" width="7.85546875" style="170" customWidth="1"/>
    <col min="3081" max="3086" width="11.42578125" style="170"/>
    <col min="3087" max="3087" width="14.140625" style="170" customWidth="1"/>
    <col min="3088" max="3329" width="11.42578125" style="170"/>
    <col min="3330" max="3330" width="36.42578125" style="170" customWidth="1"/>
    <col min="3331" max="3331" width="11.7109375" style="170" customWidth="1"/>
    <col min="3332" max="3332" width="9.7109375" style="170" customWidth="1"/>
    <col min="3333" max="3333" width="12.5703125" style="170" bestFit="1" customWidth="1"/>
    <col min="3334" max="3334" width="9.42578125" style="170" customWidth="1"/>
    <col min="3335" max="3335" width="9.7109375" style="170" customWidth="1"/>
    <col min="3336" max="3336" width="7.85546875" style="170" customWidth="1"/>
    <col min="3337" max="3342" width="11.42578125" style="170"/>
    <col min="3343" max="3343" width="14.140625" style="170" customWidth="1"/>
    <col min="3344" max="3585" width="11.42578125" style="170"/>
    <col min="3586" max="3586" width="36.42578125" style="170" customWidth="1"/>
    <col min="3587" max="3587" width="11.7109375" style="170" customWidth="1"/>
    <col min="3588" max="3588" width="9.7109375" style="170" customWidth="1"/>
    <col min="3589" max="3589" width="12.5703125" style="170" bestFit="1" customWidth="1"/>
    <col min="3590" max="3590" width="9.42578125" style="170" customWidth="1"/>
    <col min="3591" max="3591" width="9.7109375" style="170" customWidth="1"/>
    <col min="3592" max="3592" width="7.85546875" style="170" customWidth="1"/>
    <col min="3593" max="3598" width="11.42578125" style="170"/>
    <col min="3599" max="3599" width="14.140625" style="170" customWidth="1"/>
    <col min="3600" max="3841" width="11.42578125" style="170"/>
    <col min="3842" max="3842" width="36.42578125" style="170" customWidth="1"/>
    <col min="3843" max="3843" width="11.7109375" style="170" customWidth="1"/>
    <col min="3844" max="3844" width="9.7109375" style="170" customWidth="1"/>
    <col min="3845" max="3845" width="12.5703125" style="170" bestFit="1" customWidth="1"/>
    <col min="3846" max="3846" width="9.42578125" style="170" customWidth="1"/>
    <col min="3847" max="3847" width="9.7109375" style="170" customWidth="1"/>
    <col min="3848" max="3848" width="7.85546875" style="170" customWidth="1"/>
    <col min="3849" max="3854" width="11.42578125" style="170"/>
    <col min="3855" max="3855" width="14.140625" style="170" customWidth="1"/>
    <col min="3856" max="4097" width="11.42578125" style="170"/>
    <col min="4098" max="4098" width="36.42578125" style="170" customWidth="1"/>
    <col min="4099" max="4099" width="11.7109375" style="170" customWidth="1"/>
    <col min="4100" max="4100" width="9.7109375" style="170" customWidth="1"/>
    <col min="4101" max="4101" width="12.5703125" style="170" bestFit="1" customWidth="1"/>
    <col min="4102" max="4102" width="9.42578125" style="170" customWidth="1"/>
    <col min="4103" max="4103" width="9.7109375" style="170" customWidth="1"/>
    <col min="4104" max="4104" width="7.85546875" style="170" customWidth="1"/>
    <col min="4105" max="4110" width="11.42578125" style="170"/>
    <col min="4111" max="4111" width="14.140625" style="170" customWidth="1"/>
    <col min="4112" max="4353" width="11.42578125" style="170"/>
    <col min="4354" max="4354" width="36.42578125" style="170" customWidth="1"/>
    <col min="4355" max="4355" width="11.7109375" style="170" customWidth="1"/>
    <col min="4356" max="4356" width="9.7109375" style="170" customWidth="1"/>
    <col min="4357" max="4357" width="12.5703125" style="170" bestFit="1" customWidth="1"/>
    <col min="4358" max="4358" width="9.42578125" style="170" customWidth="1"/>
    <col min="4359" max="4359" width="9.7109375" style="170" customWidth="1"/>
    <col min="4360" max="4360" width="7.85546875" style="170" customWidth="1"/>
    <col min="4361" max="4366" width="11.42578125" style="170"/>
    <col min="4367" max="4367" width="14.140625" style="170" customWidth="1"/>
    <col min="4368" max="4609" width="11.42578125" style="170"/>
    <col min="4610" max="4610" width="36.42578125" style="170" customWidth="1"/>
    <col min="4611" max="4611" width="11.7109375" style="170" customWidth="1"/>
    <col min="4612" max="4612" width="9.7109375" style="170" customWidth="1"/>
    <col min="4613" max="4613" width="12.5703125" style="170" bestFit="1" customWidth="1"/>
    <col min="4614" max="4614" width="9.42578125" style="170" customWidth="1"/>
    <col min="4615" max="4615" width="9.7109375" style="170" customWidth="1"/>
    <col min="4616" max="4616" width="7.85546875" style="170" customWidth="1"/>
    <col min="4617" max="4622" width="11.42578125" style="170"/>
    <col min="4623" max="4623" width="14.140625" style="170" customWidth="1"/>
    <col min="4624" max="4865" width="11.42578125" style="170"/>
    <col min="4866" max="4866" width="36.42578125" style="170" customWidth="1"/>
    <col min="4867" max="4867" width="11.7109375" style="170" customWidth="1"/>
    <col min="4868" max="4868" width="9.7109375" style="170" customWidth="1"/>
    <col min="4869" max="4869" width="12.5703125" style="170" bestFit="1" customWidth="1"/>
    <col min="4870" max="4870" width="9.42578125" style="170" customWidth="1"/>
    <col min="4871" max="4871" width="9.7109375" style="170" customWidth="1"/>
    <col min="4872" max="4872" width="7.85546875" style="170" customWidth="1"/>
    <col min="4873" max="4878" width="11.42578125" style="170"/>
    <col min="4879" max="4879" width="14.140625" style="170" customWidth="1"/>
    <col min="4880" max="5121" width="11.42578125" style="170"/>
    <col min="5122" max="5122" width="36.42578125" style="170" customWidth="1"/>
    <col min="5123" max="5123" width="11.7109375" style="170" customWidth="1"/>
    <col min="5124" max="5124" width="9.7109375" style="170" customWidth="1"/>
    <col min="5125" max="5125" width="12.5703125" style="170" bestFit="1" customWidth="1"/>
    <col min="5126" max="5126" width="9.42578125" style="170" customWidth="1"/>
    <col min="5127" max="5127" width="9.7109375" style="170" customWidth="1"/>
    <col min="5128" max="5128" width="7.85546875" style="170" customWidth="1"/>
    <col min="5129" max="5134" width="11.42578125" style="170"/>
    <col min="5135" max="5135" width="14.140625" style="170" customWidth="1"/>
    <col min="5136" max="5377" width="11.42578125" style="170"/>
    <col min="5378" max="5378" width="36.42578125" style="170" customWidth="1"/>
    <col min="5379" max="5379" width="11.7109375" style="170" customWidth="1"/>
    <col min="5380" max="5380" width="9.7109375" style="170" customWidth="1"/>
    <col min="5381" max="5381" width="12.5703125" style="170" bestFit="1" customWidth="1"/>
    <col min="5382" max="5382" width="9.42578125" style="170" customWidth="1"/>
    <col min="5383" max="5383" width="9.7109375" style="170" customWidth="1"/>
    <col min="5384" max="5384" width="7.85546875" style="170" customWidth="1"/>
    <col min="5385" max="5390" width="11.42578125" style="170"/>
    <col min="5391" max="5391" width="14.140625" style="170" customWidth="1"/>
    <col min="5392" max="5633" width="11.42578125" style="170"/>
    <col min="5634" max="5634" width="36.42578125" style="170" customWidth="1"/>
    <col min="5635" max="5635" width="11.7109375" style="170" customWidth="1"/>
    <col min="5636" max="5636" width="9.7109375" style="170" customWidth="1"/>
    <col min="5637" max="5637" width="12.5703125" style="170" bestFit="1" customWidth="1"/>
    <col min="5638" max="5638" width="9.42578125" style="170" customWidth="1"/>
    <col min="5639" max="5639" width="9.7109375" style="170" customWidth="1"/>
    <col min="5640" max="5640" width="7.85546875" style="170" customWidth="1"/>
    <col min="5641" max="5646" width="11.42578125" style="170"/>
    <col min="5647" max="5647" width="14.140625" style="170" customWidth="1"/>
    <col min="5648" max="5889" width="11.42578125" style="170"/>
    <col min="5890" max="5890" width="36.42578125" style="170" customWidth="1"/>
    <col min="5891" max="5891" width="11.7109375" style="170" customWidth="1"/>
    <col min="5892" max="5892" width="9.7109375" style="170" customWidth="1"/>
    <col min="5893" max="5893" width="12.5703125" style="170" bestFit="1" customWidth="1"/>
    <col min="5894" max="5894" width="9.42578125" style="170" customWidth="1"/>
    <col min="5895" max="5895" width="9.7109375" style="170" customWidth="1"/>
    <col min="5896" max="5896" width="7.85546875" style="170" customWidth="1"/>
    <col min="5897" max="5902" width="11.42578125" style="170"/>
    <col min="5903" max="5903" width="14.140625" style="170" customWidth="1"/>
    <col min="5904" max="6145" width="11.42578125" style="170"/>
    <col min="6146" max="6146" width="36.42578125" style="170" customWidth="1"/>
    <col min="6147" max="6147" width="11.7109375" style="170" customWidth="1"/>
    <col min="6148" max="6148" width="9.7109375" style="170" customWidth="1"/>
    <col min="6149" max="6149" width="12.5703125" style="170" bestFit="1" customWidth="1"/>
    <col min="6150" max="6150" width="9.42578125" style="170" customWidth="1"/>
    <col min="6151" max="6151" width="9.7109375" style="170" customWidth="1"/>
    <col min="6152" max="6152" width="7.85546875" style="170" customWidth="1"/>
    <col min="6153" max="6158" width="11.42578125" style="170"/>
    <col min="6159" max="6159" width="14.140625" style="170" customWidth="1"/>
    <col min="6160" max="6401" width="11.42578125" style="170"/>
    <col min="6402" max="6402" width="36.42578125" style="170" customWidth="1"/>
    <col min="6403" max="6403" width="11.7109375" style="170" customWidth="1"/>
    <col min="6404" max="6404" width="9.7109375" style="170" customWidth="1"/>
    <col min="6405" max="6405" width="12.5703125" style="170" bestFit="1" customWidth="1"/>
    <col min="6406" max="6406" width="9.42578125" style="170" customWidth="1"/>
    <col min="6407" max="6407" width="9.7109375" style="170" customWidth="1"/>
    <col min="6408" max="6408" width="7.85546875" style="170" customWidth="1"/>
    <col min="6409" max="6414" width="11.42578125" style="170"/>
    <col min="6415" max="6415" width="14.140625" style="170" customWidth="1"/>
    <col min="6416" max="6657" width="11.42578125" style="170"/>
    <col min="6658" max="6658" width="36.42578125" style="170" customWidth="1"/>
    <col min="6659" max="6659" width="11.7109375" style="170" customWidth="1"/>
    <col min="6660" max="6660" width="9.7109375" style="170" customWidth="1"/>
    <col min="6661" max="6661" width="12.5703125" style="170" bestFit="1" customWidth="1"/>
    <col min="6662" max="6662" width="9.42578125" style="170" customWidth="1"/>
    <col min="6663" max="6663" width="9.7109375" style="170" customWidth="1"/>
    <col min="6664" max="6664" width="7.85546875" style="170" customWidth="1"/>
    <col min="6665" max="6670" width="11.42578125" style="170"/>
    <col min="6671" max="6671" width="14.140625" style="170" customWidth="1"/>
    <col min="6672" max="6913" width="11.42578125" style="170"/>
    <col min="6914" max="6914" width="36.42578125" style="170" customWidth="1"/>
    <col min="6915" max="6915" width="11.7109375" style="170" customWidth="1"/>
    <col min="6916" max="6916" width="9.7109375" style="170" customWidth="1"/>
    <col min="6917" max="6917" width="12.5703125" style="170" bestFit="1" customWidth="1"/>
    <col min="6918" max="6918" width="9.42578125" style="170" customWidth="1"/>
    <col min="6919" max="6919" width="9.7109375" style="170" customWidth="1"/>
    <col min="6920" max="6920" width="7.85546875" style="170" customWidth="1"/>
    <col min="6921" max="6926" width="11.42578125" style="170"/>
    <col min="6927" max="6927" width="14.140625" style="170" customWidth="1"/>
    <col min="6928" max="7169" width="11.42578125" style="170"/>
    <col min="7170" max="7170" width="36.42578125" style="170" customWidth="1"/>
    <col min="7171" max="7171" width="11.7109375" style="170" customWidth="1"/>
    <col min="7172" max="7172" width="9.7109375" style="170" customWidth="1"/>
    <col min="7173" max="7173" width="12.5703125" style="170" bestFit="1" customWidth="1"/>
    <col min="7174" max="7174" width="9.42578125" style="170" customWidth="1"/>
    <col min="7175" max="7175" width="9.7109375" style="170" customWidth="1"/>
    <col min="7176" max="7176" width="7.85546875" style="170" customWidth="1"/>
    <col min="7177" max="7182" width="11.42578125" style="170"/>
    <col min="7183" max="7183" width="14.140625" style="170" customWidth="1"/>
    <col min="7184" max="7425" width="11.42578125" style="170"/>
    <col min="7426" max="7426" width="36.42578125" style="170" customWidth="1"/>
    <col min="7427" max="7427" width="11.7109375" style="170" customWidth="1"/>
    <col min="7428" max="7428" width="9.7109375" style="170" customWidth="1"/>
    <col min="7429" max="7429" width="12.5703125" style="170" bestFit="1" customWidth="1"/>
    <col min="7430" max="7430" width="9.42578125" style="170" customWidth="1"/>
    <col min="7431" max="7431" width="9.7109375" style="170" customWidth="1"/>
    <col min="7432" max="7432" width="7.85546875" style="170" customWidth="1"/>
    <col min="7433" max="7438" width="11.42578125" style="170"/>
    <col min="7439" max="7439" width="14.140625" style="170" customWidth="1"/>
    <col min="7440" max="7681" width="11.42578125" style="170"/>
    <col min="7682" max="7682" width="36.42578125" style="170" customWidth="1"/>
    <col min="7683" max="7683" width="11.7109375" style="170" customWidth="1"/>
    <col min="7684" max="7684" width="9.7109375" style="170" customWidth="1"/>
    <col min="7685" max="7685" width="12.5703125" style="170" bestFit="1" customWidth="1"/>
    <col min="7686" max="7686" width="9.42578125" style="170" customWidth="1"/>
    <col min="7687" max="7687" width="9.7109375" style="170" customWidth="1"/>
    <col min="7688" max="7688" width="7.85546875" style="170" customWidth="1"/>
    <col min="7689" max="7694" width="11.42578125" style="170"/>
    <col min="7695" max="7695" width="14.140625" style="170" customWidth="1"/>
    <col min="7696" max="7937" width="11.42578125" style="170"/>
    <col min="7938" max="7938" width="36.42578125" style="170" customWidth="1"/>
    <col min="7939" max="7939" width="11.7109375" style="170" customWidth="1"/>
    <col min="7940" max="7940" width="9.7109375" style="170" customWidth="1"/>
    <col min="7941" max="7941" width="12.5703125" style="170" bestFit="1" customWidth="1"/>
    <col min="7942" max="7942" width="9.42578125" style="170" customWidth="1"/>
    <col min="7943" max="7943" width="9.7109375" style="170" customWidth="1"/>
    <col min="7944" max="7944" width="7.85546875" style="170" customWidth="1"/>
    <col min="7945" max="7950" width="11.42578125" style="170"/>
    <col min="7951" max="7951" width="14.140625" style="170" customWidth="1"/>
    <col min="7952" max="8193" width="11.42578125" style="170"/>
    <col min="8194" max="8194" width="36.42578125" style="170" customWidth="1"/>
    <col min="8195" max="8195" width="11.7109375" style="170" customWidth="1"/>
    <col min="8196" max="8196" width="9.7109375" style="170" customWidth="1"/>
    <col min="8197" max="8197" width="12.5703125" style="170" bestFit="1" customWidth="1"/>
    <col min="8198" max="8198" width="9.42578125" style="170" customWidth="1"/>
    <col min="8199" max="8199" width="9.7109375" style="170" customWidth="1"/>
    <col min="8200" max="8200" width="7.85546875" style="170" customWidth="1"/>
    <col min="8201" max="8206" width="11.42578125" style="170"/>
    <col min="8207" max="8207" width="14.140625" style="170" customWidth="1"/>
    <col min="8208" max="8449" width="11.42578125" style="170"/>
    <col min="8450" max="8450" width="36.42578125" style="170" customWidth="1"/>
    <col min="8451" max="8451" width="11.7109375" style="170" customWidth="1"/>
    <col min="8452" max="8452" width="9.7109375" style="170" customWidth="1"/>
    <col min="8453" max="8453" width="12.5703125" style="170" bestFit="1" customWidth="1"/>
    <col min="8454" max="8454" width="9.42578125" style="170" customWidth="1"/>
    <col min="8455" max="8455" width="9.7109375" style="170" customWidth="1"/>
    <col min="8456" max="8456" width="7.85546875" style="170" customWidth="1"/>
    <col min="8457" max="8462" width="11.42578125" style="170"/>
    <col min="8463" max="8463" width="14.140625" style="170" customWidth="1"/>
    <col min="8464" max="8705" width="11.42578125" style="170"/>
    <col min="8706" max="8706" width="36.42578125" style="170" customWidth="1"/>
    <col min="8707" max="8707" width="11.7109375" style="170" customWidth="1"/>
    <col min="8708" max="8708" width="9.7109375" style="170" customWidth="1"/>
    <col min="8709" max="8709" width="12.5703125" style="170" bestFit="1" customWidth="1"/>
    <col min="8710" max="8710" width="9.42578125" style="170" customWidth="1"/>
    <col min="8711" max="8711" width="9.7109375" style="170" customWidth="1"/>
    <col min="8712" max="8712" width="7.85546875" style="170" customWidth="1"/>
    <col min="8713" max="8718" width="11.42578125" style="170"/>
    <col min="8719" max="8719" width="14.140625" style="170" customWidth="1"/>
    <col min="8720" max="8961" width="11.42578125" style="170"/>
    <col min="8962" max="8962" width="36.42578125" style="170" customWidth="1"/>
    <col min="8963" max="8963" width="11.7109375" style="170" customWidth="1"/>
    <col min="8964" max="8964" width="9.7109375" style="170" customWidth="1"/>
    <col min="8965" max="8965" width="12.5703125" style="170" bestFit="1" customWidth="1"/>
    <col min="8966" max="8966" width="9.42578125" style="170" customWidth="1"/>
    <col min="8967" max="8967" width="9.7109375" style="170" customWidth="1"/>
    <col min="8968" max="8968" width="7.85546875" style="170" customWidth="1"/>
    <col min="8969" max="8974" width="11.42578125" style="170"/>
    <col min="8975" max="8975" width="14.140625" style="170" customWidth="1"/>
    <col min="8976" max="9217" width="11.42578125" style="170"/>
    <col min="9218" max="9218" width="36.42578125" style="170" customWidth="1"/>
    <col min="9219" max="9219" width="11.7109375" style="170" customWidth="1"/>
    <col min="9220" max="9220" width="9.7109375" style="170" customWidth="1"/>
    <col min="9221" max="9221" width="12.5703125" style="170" bestFit="1" customWidth="1"/>
    <col min="9222" max="9222" width="9.42578125" style="170" customWidth="1"/>
    <col min="9223" max="9223" width="9.7109375" style="170" customWidth="1"/>
    <col min="9224" max="9224" width="7.85546875" style="170" customWidth="1"/>
    <col min="9225" max="9230" width="11.42578125" style="170"/>
    <col min="9231" max="9231" width="14.140625" style="170" customWidth="1"/>
    <col min="9232" max="9473" width="11.42578125" style="170"/>
    <col min="9474" max="9474" width="36.42578125" style="170" customWidth="1"/>
    <col min="9475" max="9475" width="11.7109375" style="170" customWidth="1"/>
    <col min="9476" max="9476" width="9.7109375" style="170" customWidth="1"/>
    <col min="9477" max="9477" width="12.5703125" style="170" bestFit="1" customWidth="1"/>
    <col min="9478" max="9478" width="9.42578125" style="170" customWidth="1"/>
    <col min="9479" max="9479" width="9.7109375" style="170" customWidth="1"/>
    <col min="9480" max="9480" width="7.85546875" style="170" customWidth="1"/>
    <col min="9481" max="9486" width="11.42578125" style="170"/>
    <col min="9487" max="9487" width="14.140625" style="170" customWidth="1"/>
    <col min="9488" max="9729" width="11.42578125" style="170"/>
    <col min="9730" max="9730" width="36.42578125" style="170" customWidth="1"/>
    <col min="9731" max="9731" width="11.7109375" style="170" customWidth="1"/>
    <col min="9732" max="9732" width="9.7109375" style="170" customWidth="1"/>
    <col min="9733" max="9733" width="12.5703125" style="170" bestFit="1" customWidth="1"/>
    <col min="9734" max="9734" width="9.42578125" style="170" customWidth="1"/>
    <col min="9735" max="9735" width="9.7109375" style="170" customWidth="1"/>
    <col min="9736" max="9736" width="7.85546875" style="170" customWidth="1"/>
    <col min="9737" max="9742" width="11.42578125" style="170"/>
    <col min="9743" max="9743" width="14.140625" style="170" customWidth="1"/>
    <col min="9744" max="9985" width="11.42578125" style="170"/>
    <col min="9986" max="9986" width="36.42578125" style="170" customWidth="1"/>
    <col min="9987" max="9987" width="11.7109375" style="170" customWidth="1"/>
    <col min="9988" max="9988" width="9.7109375" style="170" customWidth="1"/>
    <col min="9989" max="9989" width="12.5703125" style="170" bestFit="1" customWidth="1"/>
    <col min="9990" max="9990" width="9.42578125" style="170" customWidth="1"/>
    <col min="9991" max="9991" width="9.7109375" style="170" customWidth="1"/>
    <col min="9992" max="9992" width="7.85546875" style="170" customWidth="1"/>
    <col min="9993" max="9998" width="11.42578125" style="170"/>
    <col min="9999" max="9999" width="14.140625" style="170" customWidth="1"/>
    <col min="10000" max="10241" width="11.42578125" style="170"/>
    <col min="10242" max="10242" width="36.42578125" style="170" customWidth="1"/>
    <col min="10243" max="10243" width="11.7109375" style="170" customWidth="1"/>
    <col min="10244" max="10244" width="9.7109375" style="170" customWidth="1"/>
    <col min="10245" max="10245" width="12.5703125" style="170" bestFit="1" customWidth="1"/>
    <col min="10246" max="10246" width="9.42578125" style="170" customWidth="1"/>
    <col min="10247" max="10247" width="9.7109375" style="170" customWidth="1"/>
    <col min="10248" max="10248" width="7.85546875" style="170" customWidth="1"/>
    <col min="10249" max="10254" width="11.42578125" style="170"/>
    <col min="10255" max="10255" width="14.140625" style="170" customWidth="1"/>
    <col min="10256" max="10497" width="11.42578125" style="170"/>
    <col min="10498" max="10498" width="36.42578125" style="170" customWidth="1"/>
    <col min="10499" max="10499" width="11.7109375" style="170" customWidth="1"/>
    <col min="10500" max="10500" width="9.7109375" style="170" customWidth="1"/>
    <col min="10501" max="10501" width="12.5703125" style="170" bestFit="1" customWidth="1"/>
    <col min="10502" max="10502" width="9.42578125" style="170" customWidth="1"/>
    <col min="10503" max="10503" width="9.7109375" style="170" customWidth="1"/>
    <col min="10504" max="10504" width="7.85546875" style="170" customWidth="1"/>
    <col min="10505" max="10510" width="11.42578125" style="170"/>
    <col min="10511" max="10511" width="14.140625" style="170" customWidth="1"/>
    <col min="10512" max="10753" width="11.42578125" style="170"/>
    <col min="10754" max="10754" width="36.42578125" style="170" customWidth="1"/>
    <col min="10755" max="10755" width="11.7109375" style="170" customWidth="1"/>
    <col min="10756" max="10756" width="9.7109375" style="170" customWidth="1"/>
    <col min="10757" max="10757" width="12.5703125" style="170" bestFit="1" customWidth="1"/>
    <col min="10758" max="10758" width="9.42578125" style="170" customWidth="1"/>
    <col min="10759" max="10759" width="9.7109375" style="170" customWidth="1"/>
    <col min="10760" max="10760" width="7.85546875" style="170" customWidth="1"/>
    <col min="10761" max="10766" width="11.42578125" style="170"/>
    <col min="10767" max="10767" width="14.140625" style="170" customWidth="1"/>
    <col min="10768" max="11009" width="11.42578125" style="170"/>
    <col min="11010" max="11010" width="36.42578125" style="170" customWidth="1"/>
    <col min="11011" max="11011" width="11.7109375" style="170" customWidth="1"/>
    <col min="11012" max="11012" width="9.7109375" style="170" customWidth="1"/>
    <col min="11013" max="11013" width="12.5703125" style="170" bestFit="1" customWidth="1"/>
    <col min="11014" max="11014" width="9.42578125" style="170" customWidth="1"/>
    <col min="11015" max="11015" width="9.7109375" style="170" customWidth="1"/>
    <col min="11016" max="11016" width="7.85546875" style="170" customWidth="1"/>
    <col min="11017" max="11022" width="11.42578125" style="170"/>
    <col min="11023" max="11023" width="14.140625" style="170" customWidth="1"/>
    <col min="11024" max="11265" width="11.42578125" style="170"/>
    <col min="11266" max="11266" width="36.42578125" style="170" customWidth="1"/>
    <col min="11267" max="11267" width="11.7109375" style="170" customWidth="1"/>
    <col min="11268" max="11268" width="9.7109375" style="170" customWidth="1"/>
    <col min="11269" max="11269" width="12.5703125" style="170" bestFit="1" customWidth="1"/>
    <col min="11270" max="11270" width="9.42578125" style="170" customWidth="1"/>
    <col min="11271" max="11271" width="9.7109375" style="170" customWidth="1"/>
    <col min="11272" max="11272" width="7.85546875" style="170" customWidth="1"/>
    <col min="11273" max="11278" width="11.42578125" style="170"/>
    <col min="11279" max="11279" width="14.140625" style="170" customWidth="1"/>
    <col min="11280" max="11521" width="11.42578125" style="170"/>
    <col min="11522" max="11522" width="36.42578125" style="170" customWidth="1"/>
    <col min="11523" max="11523" width="11.7109375" style="170" customWidth="1"/>
    <col min="11524" max="11524" width="9.7109375" style="170" customWidth="1"/>
    <col min="11525" max="11525" width="12.5703125" style="170" bestFit="1" customWidth="1"/>
    <col min="11526" max="11526" width="9.42578125" style="170" customWidth="1"/>
    <col min="11527" max="11527" width="9.7109375" style="170" customWidth="1"/>
    <col min="11528" max="11528" width="7.85546875" style="170" customWidth="1"/>
    <col min="11529" max="11534" width="11.42578125" style="170"/>
    <col min="11535" max="11535" width="14.140625" style="170" customWidth="1"/>
    <col min="11536" max="11777" width="11.42578125" style="170"/>
    <col min="11778" max="11778" width="36.42578125" style="170" customWidth="1"/>
    <col min="11779" max="11779" width="11.7109375" style="170" customWidth="1"/>
    <col min="11780" max="11780" width="9.7109375" style="170" customWidth="1"/>
    <col min="11781" max="11781" width="12.5703125" style="170" bestFit="1" customWidth="1"/>
    <col min="11782" max="11782" width="9.42578125" style="170" customWidth="1"/>
    <col min="11783" max="11783" width="9.7109375" style="170" customWidth="1"/>
    <col min="11784" max="11784" width="7.85546875" style="170" customWidth="1"/>
    <col min="11785" max="11790" width="11.42578125" style="170"/>
    <col min="11791" max="11791" width="14.140625" style="170" customWidth="1"/>
    <col min="11792" max="12033" width="11.42578125" style="170"/>
    <col min="12034" max="12034" width="36.42578125" style="170" customWidth="1"/>
    <col min="12035" max="12035" width="11.7109375" style="170" customWidth="1"/>
    <col min="12036" max="12036" width="9.7109375" style="170" customWidth="1"/>
    <col min="12037" max="12037" width="12.5703125" style="170" bestFit="1" customWidth="1"/>
    <col min="12038" max="12038" width="9.42578125" style="170" customWidth="1"/>
    <col min="12039" max="12039" width="9.7109375" style="170" customWidth="1"/>
    <col min="12040" max="12040" width="7.85546875" style="170" customWidth="1"/>
    <col min="12041" max="12046" width="11.42578125" style="170"/>
    <col min="12047" max="12047" width="14.140625" style="170" customWidth="1"/>
    <col min="12048" max="12289" width="11.42578125" style="170"/>
    <col min="12290" max="12290" width="36.42578125" style="170" customWidth="1"/>
    <col min="12291" max="12291" width="11.7109375" style="170" customWidth="1"/>
    <col min="12292" max="12292" width="9.7109375" style="170" customWidth="1"/>
    <col min="12293" max="12293" width="12.5703125" style="170" bestFit="1" customWidth="1"/>
    <col min="12294" max="12294" width="9.42578125" style="170" customWidth="1"/>
    <col min="12295" max="12295" width="9.7109375" style="170" customWidth="1"/>
    <col min="12296" max="12296" width="7.85546875" style="170" customWidth="1"/>
    <col min="12297" max="12302" width="11.42578125" style="170"/>
    <col min="12303" max="12303" width="14.140625" style="170" customWidth="1"/>
    <col min="12304" max="12545" width="11.42578125" style="170"/>
    <col min="12546" max="12546" width="36.42578125" style="170" customWidth="1"/>
    <col min="12547" max="12547" width="11.7109375" style="170" customWidth="1"/>
    <col min="12548" max="12548" width="9.7109375" style="170" customWidth="1"/>
    <col min="12549" max="12549" width="12.5703125" style="170" bestFit="1" customWidth="1"/>
    <col min="12550" max="12550" width="9.42578125" style="170" customWidth="1"/>
    <col min="12551" max="12551" width="9.7109375" style="170" customWidth="1"/>
    <col min="12552" max="12552" width="7.85546875" style="170" customWidth="1"/>
    <col min="12553" max="12558" width="11.42578125" style="170"/>
    <col min="12559" max="12559" width="14.140625" style="170" customWidth="1"/>
    <col min="12560" max="12801" width="11.42578125" style="170"/>
    <col min="12802" max="12802" width="36.42578125" style="170" customWidth="1"/>
    <col min="12803" max="12803" width="11.7109375" style="170" customWidth="1"/>
    <col min="12804" max="12804" width="9.7109375" style="170" customWidth="1"/>
    <col min="12805" max="12805" width="12.5703125" style="170" bestFit="1" customWidth="1"/>
    <col min="12806" max="12806" width="9.42578125" style="170" customWidth="1"/>
    <col min="12807" max="12807" width="9.7109375" style="170" customWidth="1"/>
    <col min="12808" max="12808" width="7.85546875" style="170" customWidth="1"/>
    <col min="12809" max="12814" width="11.42578125" style="170"/>
    <col min="12815" max="12815" width="14.140625" style="170" customWidth="1"/>
    <col min="12816" max="13057" width="11.42578125" style="170"/>
    <col min="13058" max="13058" width="36.42578125" style="170" customWidth="1"/>
    <col min="13059" max="13059" width="11.7109375" style="170" customWidth="1"/>
    <col min="13060" max="13060" width="9.7109375" style="170" customWidth="1"/>
    <col min="13061" max="13061" width="12.5703125" style="170" bestFit="1" customWidth="1"/>
    <col min="13062" max="13062" width="9.42578125" style="170" customWidth="1"/>
    <col min="13063" max="13063" width="9.7109375" style="170" customWidth="1"/>
    <col min="13064" max="13064" width="7.85546875" style="170" customWidth="1"/>
    <col min="13065" max="13070" width="11.42578125" style="170"/>
    <col min="13071" max="13071" width="14.140625" style="170" customWidth="1"/>
    <col min="13072" max="13313" width="11.42578125" style="170"/>
    <col min="13314" max="13314" width="36.42578125" style="170" customWidth="1"/>
    <col min="13315" max="13315" width="11.7109375" style="170" customWidth="1"/>
    <col min="13316" max="13316" width="9.7109375" style="170" customWidth="1"/>
    <col min="13317" max="13317" width="12.5703125" style="170" bestFit="1" customWidth="1"/>
    <col min="13318" max="13318" width="9.42578125" style="170" customWidth="1"/>
    <col min="13319" max="13319" width="9.7109375" style="170" customWidth="1"/>
    <col min="13320" max="13320" width="7.85546875" style="170" customWidth="1"/>
    <col min="13321" max="13326" width="11.42578125" style="170"/>
    <col min="13327" max="13327" width="14.140625" style="170" customWidth="1"/>
    <col min="13328" max="13569" width="11.42578125" style="170"/>
    <col min="13570" max="13570" width="36.42578125" style="170" customWidth="1"/>
    <col min="13571" max="13571" width="11.7109375" style="170" customWidth="1"/>
    <col min="13572" max="13572" width="9.7109375" style="170" customWidth="1"/>
    <col min="13573" max="13573" width="12.5703125" style="170" bestFit="1" customWidth="1"/>
    <col min="13574" max="13574" width="9.42578125" style="170" customWidth="1"/>
    <col min="13575" max="13575" width="9.7109375" style="170" customWidth="1"/>
    <col min="13576" max="13576" width="7.85546875" style="170" customWidth="1"/>
    <col min="13577" max="13582" width="11.42578125" style="170"/>
    <col min="13583" max="13583" width="14.140625" style="170" customWidth="1"/>
    <col min="13584" max="13825" width="11.42578125" style="170"/>
    <col min="13826" max="13826" width="36.42578125" style="170" customWidth="1"/>
    <col min="13827" max="13827" width="11.7109375" style="170" customWidth="1"/>
    <col min="13828" max="13828" width="9.7109375" style="170" customWidth="1"/>
    <col min="13829" max="13829" width="12.5703125" style="170" bestFit="1" customWidth="1"/>
    <col min="13830" max="13830" width="9.42578125" style="170" customWidth="1"/>
    <col min="13831" max="13831" width="9.7109375" style="170" customWidth="1"/>
    <col min="13832" max="13832" width="7.85546875" style="170" customWidth="1"/>
    <col min="13833" max="13838" width="11.42578125" style="170"/>
    <col min="13839" max="13839" width="14.140625" style="170" customWidth="1"/>
    <col min="13840" max="14081" width="11.42578125" style="170"/>
    <col min="14082" max="14082" width="36.42578125" style="170" customWidth="1"/>
    <col min="14083" max="14083" width="11.7109375" style="170" customWidth="1"/>
    <col min="14084" max="14084" width="9.7109375" style="170" customWidth="1"/>
    <col min="14085" max="14085" width="12.5703125" style="170" bestFit="1" customWidth="1"/>
    <col min="14086" max="14086" width="9.42578125" style="170" customWidth="1"/>
    <col min="14087" max="14087" width="9.7109375" style="170" customWidth="1"/>
    <col min="14088" max="14088" width="7.85546875" style="170" customWidth="1"/>
    <col min="14089" max="14094" width="11.42578125" style="170"/>
    <col min="14095" max="14095" width="14.140625" style="170" customWidth="1"/>
    <col min="14096" max="14337" width="11.42578125" style="170"/>
    <col min="14338" max="14338" width="36.42578125" style="170" customWidth="1"/>
    <col min="14339" max="14339" width="11.7109375" style="170" customWidth="1"/>
    <col min="14340" max="14340" width="9.7109375" style="170" customWidth="1"/>
    <col min="14341" max="14341" width="12.5703125" style="170" bestFit="1" customWidth="1"/>
    <col min="14342" max="14342" width="9.42578125" style="170" customWidth="1"/>
    <col min="14343" max="14343" width="9.7109375" style="170" customWidth="1"/>
    <col min="14344" max="14344" width="7.85546875" style="170" customWidth="1"/>
    <col min="14345" max="14350" width="11.42578125" style="170"/>
    <col min="14351" max="14351" width="14.140625" style="170" customWidth="1"/>
    <col min="14352" max="14593" width="11.42578125" style="170"/>
    <col min="14594" max="14594" width="36.42578125" style="170" customWidth="1"/>
    <col min="14595" max="14595" width="11.7109375" style="170" customWidth="1"/>
    <col min="14596" max="14596" width="9.7109375" style="170" customWidth="1"/>
    <col min="14597" max="14597" width="12.5703125" style="170" bestFit="1" customWidth="1"/>
    <col min="14598" max="14598" width="9.42578125" style="170" customWidth="1"/>
    <col min="14599" max="14599" width="9.7109375" style="170" customWidth="1"/>
    <col min="14600" max="14600" width="7.85546875" style="170" customWidth="1"/>
    <col min="14601" max="14606" width="11.42578125" style="170"/>
    <col min="14607" max="14607" width="14.140625" style="170" customWidth="1"/>
    <col min="14608" max="14849" width="11.42578125" style="170"/>
    <col min="14850" max="14850" width="36.42578125" style="170" customWidth="1"/>
    <col min="14851" max="14851" width="11.7109375" style="170" customWidth="1"/>
    <col min="14852" max="14852" width="9.7109375" style="170" customWidth="1"/>
    <col min="14853" max="14853" width="12.5703125" style="170" bestFit="1" customWidth="1"/>
    <col min="14854" max="14854" width="9.42578125" style="170" customWidth="1"/>
    <col min="14855" max="14855" width="9.7109375" style="170" customWidth="1"/>
    <col min="14856" max="14856" width="7.85546875" style="170" customWidth="1"/>
    <col min="14857" max="14862" width="11.42578125" style="170"/>
    <col min="14863" max="14863" width="14.140625" style="170" customWidth="1"/>
    <col min="14864" max="15105" width="11.42578125" style="170"/>
    <col min="15106" max="15106" width="36.42578125" style="170" customWidth="1"/>
    <col min="15107" max="15107" width="11.7109375" style="170" customWidth="1"/>
    <col min="15108" max="15108" width="9.7109375" style="170" customWidth="1"/>
    <col min="15109" max="15109" width="12.5703125" style="170" bestFit="1" customWidth="1"/>
    <col min="15110" max="15110" width="9.42578125" style="170" customWidth="1"/>
    <col min="15111" max="15111" width="9.7109375" style="170" customWidth="1"/>
    <col min="15112" max="15112" width="7.85546875" style="170" customWidth="1"/>
    <col min="15113" max="15118" width="11.42578125" style="170"/>
    <col min="15119" max="15119" width="14.140625" style="170" customWidth="1"/>
    <col min="15120" max="15361" width="11.42578125" style="170"/>
    <col min="15362" max="15362" width="36.42578125" style="170" customWidth="1"/>
    <col min="15363" max="15363" width="11.7109375" style="170" customWidth="1"/>
    <col min="15364" max="15364" width="9.7109375" style="170" customWidth="1"/>
    <col min="15365" max="15365" width="12.5703125" style="170" bestFit="1" customWidth="1"/>
    <col min="15366" max="15366" width="9.42578125" style="170" customWidth="1"/>
    <col min="15367" max="15367" width="9.7109375" style="170" customWidth="1"/>
    <col min="15368" max="15368" width="7.85546875" style="170" customWidth="1"/>
    <col min="15369" max="15374" width="11.42578125" style="170"/>
    <col min="15375" max="15375" width="14.140625" style="170" customWidth="1"/>
    <col min="15376" max="15617" width="11.42578125" style="170"/>
    <col min="15618" max="15618" width="36.42578125" style="170" customWidth="1"/>
    <col min="15619" max="15619" width="11.7109375" style="170" customWidth="1"/>
    <col min="15620" max="15620" width="9.7109375" style="170" customWidth="1"/>
    <col min="15621" max="15621" width="12.5703125" style="170" bestFit="1" customWidth="1"/>
    <col min="15622" max="15622" width="9.42578125" style="170" customWidth="1"/>
    <col min="15623" max="15623" width="9.7109375" style="170" customWidth="1"/>
    <col min="15624" max="15624" width="7.85546875" style="170" customWidth="1"/>
    <col min="15625" max="15630" width="11.42578125" style="170"/>
    <col min="15631" max="15631" width="14.140625" style="170" customWidth="1"/>
    <col min="15632" max="15873" width="11.42578125" style="170"/>
    <col min="15874" max="15874" width="36.42578125" style="170" customWidth="1"/>
    <col min="15875" max="15875" width="11.7109375" style="170" customWidth="1"/>
    <col min="15876" max="15876" width="9.7109375" style="170" customWidth="1"/>
    <col min="15877" max="15877" width="12.5703125" style="170" bestFit="1" customWidth="1"/>
    <col min="15878" max="15878" width="9.42578125" style="170" customWidth="1"/>
    <col min="15879" max="15879" width="9.7109375" style="170" customWidth="1"/>
    <col min="15880" max="15880" width="7.85546875" style="170" customWidth="1"/>
    <col min="15881" max="15886" width="11.42578125" style="170"/>
    <col min="15887" max="15887" width="14.140625" style="170" customWidth="1"/>
    <col min="15888" max="16129" width="11.42578125" style="170"/>
    <col min="16130" max="16130" width="36.42578125" style="170" customWidth="1"/>
    <col min="16131" max="16131" width="11.7109375" style="170" customWidth="1"/>
    <col min="16132" max="16132" width="9.7109375" style="170" customWidth="1"/>
    <col min="16133" max="16133" width="12.5703125" style="170" bestFit="1" customWidth="1"/>
    <col min="16134" max="16134" width="9.42578125" style="170" customWidth="1"/>
    <col min="16135" max="16135" width="9.7109375" style="170" customWidth="1"/>
    <col min="16136" max="16136" width="7.85546875" style="170" customWidth="1"/>
    <col min="16137" max="16142" width="11.42578125" style="170"/>
    <col min="16143" max="16143" width="14.140625" style="170" customWidth="1"/>
    <col min="16144" max="16384" width="11.42578125" style="170"/>
  </cols>
  <sheetData>
    <row r="1" spans="2:7" ht="15" customHeight="1" x14ac:dyDescent="0.25"/>
    <row r="2" spans="2:7" ht="15" customHeight="1" x14ac:dyDescent="0.25"/>
    <row r="3" spans="2:7" ht="15" customHeight="1" x14ac:dyDescent="0.25">
      <c r="B3" s="319"/>
    </row>
    <row r="4" spans="2:7" ht="15" customHeight="1" x14ac:dyDescent="0.25">
      <c r="B4" s="319"/>
    </row>
    <row r="5" spans="2:7" ht="36" customHeight="1" x14ac:dyDescent="0.25">
      <c r="B5" s="171" t="s">
        <v>317</v>
      </c>
      <c r="C5" s="171"/>
      <c r="D5" s="171"/>
      <c r="E5" s="171"/>
      <c r="F5" s="171"/>
      <c r="G5" s="171"/>
    </row>
    <row r="6" spans="2:7" ht="30" customHeight="1" x14ac:dyDescent="0.25">
      <c r="B6" s="172" t="s">
        <v>224</v>
      </c>
      <c r="C6" s="186" t="s">
        <v>97</v>
      </c>
      <c r="D6" s="173" t="s">
        <v>225</v>
      </c>
      <c r="E6" s="186" t="s">
        <v>98</v>
      </c>
      <c r="F6" s="173" t="s">
        <v>225</v>
      </c>
      <c r="G6" s="174" t="s">
        <v>99</v>
      </c>
    </row>
    <row r="7" spans="2:7" ht="15" customHeight="1" x14ac:dyDescent="0.25">
      <c r="B7" s="175" t="s">
        <v>318</v>
      </c>
      <c r="C7" s="176"/>
      <c r="D7" s="176"/>
      <c r="E7" s="176"/>
      <c r="F7" s="176"/>
      <c r="G7" s="176"/>
    </row>
    <row r="8" spans="2:7" ht="15" customHeight="1" x14ac:dyDescent="0.25">
      <c r="B8" s="320" t="s">
        <v>227</v>
      </c>
      <c r="C8" s="321">
        <v>220209</v>
      </c>
      <c r="D8" s="178">
        <f>C8/$C$12</f>
        <v>9.359457591871732E-3</v>
      </c>
      <c r="E8" s="321">
        <v>239634</v>
      </c>
      <c r="F8" s="178">
        <f>E8/$E$12</f>
        <v>1.0664289644801818E-2</v>
      </c>
      <c r="G8" s="273">
        <f>(E8-C8)/C8</f>
        <v>8.8211653474653623E-2</v>
      </c>
    </row>
    <row r="9" spans="2:7" ht="15" customHeight="1" x14ac:dyDescent="0.25">
      <c r="B9" s="320" t="s">
        <v>228</v>
      </c>
      <c r="C9" s="321">
        <v>101330</v>
      </c>
      <c r="D9" s="178">
        <f>C9/$C$12</f>
        <v>4.306789630688858E-3</v>
      </c>
      <c r="E9" s="321">
        <v>86758</v>
      </c>
      <c r="F9" s="178">
        <f>E9/$E$12</f>
        <v>3.8609397706657494E-3</v>
      </c>
      <c r="G9" s="273">
        <f>(E9-C9)/C9</f>
        <v>-0.14380736208427908</v>
      </c>
    </row>
    <row r="10" spans="2:7" ht="15" customHeight="1" x14ac:dyDescent="0.25">
      <c r="B10" s="320" t="s">
        <v>229</v>
      </c>
      <c r="C10" s="321">
        <v>3708318</v>
      </c>
      <c r="D10" s="178">
        <f>C10/$C$12</f>
        <v>0.15761319954304592</v>
      </c>
      <c r="E10" s="321">
        <v>3521730</v>
      </c>
      <c r="F10" s="178">
        <f>E10/$E$12</f>
        <v>0.15672545953741085</v>
      </c>
      <c r="G10" s="273">
        <f>(E10-C10)/C10</f>
        <v>-5.0316073217021841E-2</v>
      </c>
    </row>
    <row r="11" spans="2:7" ht="15" customHeight="1" x14ac:dyDescent="0.25">
      <c r="B11" s="320" t="s">
        <v>230</v>
      </c>
      <c r="C11" s="321">
        <v>19498109</v>
      </c>
      <c r="D11" s="178">
        <f>C11/$C$12</f>
        <v>0.82872055323439353</v>
      </c>
      <c r="E11" s="321">
        <v>18622573</v>
      </c>
      <c r="F11" s="178">
        <f>E11/$E$12</f>
        <v>0.82874931104712157</v>
      </c>
      <c r="G11" s="273">
        <f>(E11-C11)/C11</f>
        <v>-4.4903636552652365E-2</v>
      </c>
    </row>
    <row r="12" spans="2:7" ht="15" customHeight="1" x14ac:dyDescent="0.25">
      <c r="B12" s="322" t="s">
        <v>231</v>
      </c>
      <c r="C12" s="323">
        <v>23527966</v>
      </c>
      <c r="D12" s="275">
        <f>C12/$C$12</f>
        <v>1</v>
      </c>
      <c r="E12" s="323">
        <v>22470695</v>
      </c>
      <c r="F12" s="275">
        <f>E12/$E$12</f>
        <v>1</v>
      </c>
      <c r="G12" s="275">
        <f>(E12-C12)/C12</f>
        <v>-4.4936778640363557E-2</v>
      </c>
    </row>
    <row r="13" spans="2:7" ht="15" customHeight="1" x14ac:dyDescent="0.25">
      <c r="B13" s="175" t="s">
        <v>319</v>
      </c>
      <c r="C13" s="176"/>
      <c r="D13" s="176"/>
      <c r="E13" s="176"/>
      <c r="F13" s="176"/>
      <c r="G13" s="176"/>
    </row>
    <row r="14" spans="2:7" ht="15" customHeight="1" x14ac:dyDescent="0.25">
      <c r="B14" s="320" t="s">
        <v>227</v>
      </c>
      <c r="C14" s="321">
        <v>220209</v>
      </c>
      <c r="D14" s="178">
        <f>C14/$C$18</f>
        <v>1.5816732787292887E-2</v>
      </c>
      <c r="E14" s="321">
        <v>239634</v>
      </c>
      <c r="F14" s="178">
        <f>E14/$E$18</f>
        <v>1.7547499122200331E-2</v>
      </c>
      <c r="G14" s="273">
        <f>(E14-C14)/C14</f>
        <v>8.8211653474653623E-2</v>
      </c>
    </row>
    <row r="15" spans="2:7" ht="15" customHeight="1" x14ac:dyDescent="0.25">
      <c r="B15" s="320" t="s">
        <v>228</v>
      </c>
      <c r="C15" s="321">
        <v>30178</v>
      </c>
      <c r="D15" s="178">
        <f>C15/$C$18</f>
        <v>2.1675651860501833E-3</v>
      </c>
      <c r="E15" s="321">
        <v>63830</v>
      </c>
      <c r="F15" s="178">
        <f>E15/$E$18</f>
        <v>4.6740315187746616E-3</v>
      </c>
      <c r="G15" s="273">
        <f>(E15-C15)/C15</f>
        <v>1.1151169726290675</v>
      </c>
    </row>
    <row r="16" spans="2:7" ht="15" customHeight="1" x14ac:dyDescent="0.25">
      <c r="B16" s="320" t="s">
        <v>229</v>
      </c>
      <c r="C16" s="321">
        <v>2648121</v>
      </c>
      <c r="D16" s="178">
        <f>C16/$C$18</f>
        <v>0.19020395281491143</v>
      </c>
      <c r="E16" s="321">
        <v>2545180</v>
      </c>
      <c r="F16" s="178">
        <f>E16/$E$18</f>
        <v>0.18637398622833923</v>
      </c>
      <c r="G16" s="273">
        <f>(E16-C16)/C16</f>
        <v>-3.8873223693328213E-2</v>
      </c>
    </row>
    <row r="17" spans="2:12" ht="15" customHeight="1" x14ac:dyDescent="0.25">
      <c r="B17" s="320" t="s">
        <v>230</v>
      </c>
      <c r="C17" s="321">
        <v>11024026</v>
      </c>
      <c r="D17" s="178">
        <f>C17/$C$18</f>
        <v>0.79181174921174546</v>
      </c>
      <c r="E17" s="321">
        <v>10807661</v>
      </c>
      <c r="F17" s="178">
        <f>E17/$E$18</f>
        <v>0.79140448313068579</v>
      </c>
      <c r="G17" s="273">
        <f>(E17-C17)/C17</f>
        <v>-1.9626677223003645E-2</v>
      </c>
    </row>
    <row r="18" spans="2:12" ht="15" customHeight="1" x14ac:dyDescent="0.25">
      <c r="B18" s="322" t="s">
        <v>231</v>
      </c>
      <c r="C18" s="323">
        <v>13922534</v>
      </c>
      <c r="D18" s="275">
        <f>C18/$C$18</f>
        <v>1</v>
      </c>
      <c r="E18" s="323">
        <v>13656305</v>
      </c>
      <c r="F18" s="275">
        <f>E18/$E$18</f>
        <v>1</v>
      </c>
      <c r="G18" s="275">
        <f>(E18-C18)/C18</f>
        <v>-1.9122165548311823E-2</v>
      </c>
    </row>
    <row r="19" spans="2:12" ht="15" customHeight="1" x14ac:dyDescent="0.25">
      <c r="B19" s="175" t="s">
        <v>320</v>
      </c>
      <c r="C19" s="176"/>
      <c r="D19" s="176"/>
      <c r="E19" s="176"/>
      <c r="F19" s="176"/>
      <c r="G19" s="176"/>
    </row>
    <row r="20" spans="2:12" ht="15" customHeight="1" x14ac:dyDescent="0.25">
      <c r="B20" s="320" t="s">
        <v>227</v>
      </c>
      <c r="C20" s="182" t="s">
        <v>121</v>
      </c>
      <c r="D20" s="182" t="s">
        <v>121</v>
      </c>
      <c r="E20" s="182" t="s">
        <v>121</v>
      </c>
      <c r="F20" s="182" t="s">
        <v>121</v>
      </c>
      <c r="G20" s="183" t="s">
        <v>121</v>
      </c>
    </row>
    <row r="21" spans="2:12" ht="15" customHeight="1" x14ac:dyDescent="0.25">
      <c r="B21" s="320" t="s">
        <v>228</v>
      </c>
      <c r="C21" s="321">
        <v>71152</v>
      </c>
      <c r="D21" s="178">
        <f>C21/$C$24</f>
        <v>7.4074752702429211E-3</v>
      </c>
      <c r="E21" s="321">
        <v>22928</v>
      </c>
      <c r="F21" s="178">
        <f>E21/$E$24</f>
        <v>2.6012009906527848E-3</v>
      </c>
      <c r="G21" s="273">
        <f>(E21-C21)/C21</f>
        <v>-0.67776028783449516</v>
      </c>
    </row>
    <row r="22" spans="2:12" ht="15" customHeight="1" x14ac:dyDescent="0.25">
      <c r="B22" s="320" t="s">
        <v>229</v>
      </c>
      <c r="C22" s="321">
        <v>1060197</v>
      </c>
      <c r="D22" s="178">
        <f>C22/$C$24</f>
        <v>0.11037473379646016</v>
      </c>
      <c r="E22" s="321">
        <v>976550</v>
      </c>
      <c r="F22" s="178">
        <f>E22/$E$24</f>
        <v>0.11079042338721114</v>
      </c>
      <c r="G22" s="273">
        <f>(E22-C22)/C22</f>
        <v>-7.8897601106209511E-2</v>
      </c>
    </row>
    <row r="23" spans="2:12" ht="15" customHeight="1" x14ac:dyDescent="0.25">
      <c r="B23" s="320" t="s">
        <v>230</v>
      </c>
      <c r="C23" s="321">
        <v>8474083</v>
      </c>
      <c r="D23" s="178">
        <f>C23/$C$24</f>
        <v>0.88221779093329689</v>
      </c>
      <c r="E23" s="321">
        <v>7814912</v>
      </c>
      <c r="F23" s="178">
        <f>E23/$E$24</f>
        <v>0.88660837562213612</v>
      </c>
      <c r="G23" s="273">
        <f>(E23-C23)/C23</f>
        <v>-7.7786705652989244E-2</v>
      </c>
    </row>
    <row r="24" spans="2:12" ht="15" customHeight="1" x14ac:dyDescent="0.25">
      <c r="B24" s="322" t="s">
        <v>231</v>
      </c>
      <c r="C24" s="323">
        <v>9605432</v>
      </c>
      <c r="D24" s="275">
        <f>C24/$C$24</f>
        <v>1</v>
      </c>
      <c r="E24" s="323">
        <v>8814390</v>
      </c>
      <c r="F24" s="275">
        <f>E24/$E$24</f>
        <v>1</v>
      </c>
      <c r="G24" s="275">
        <f>(E24-C24)/C24</f>
        <v>-8.2353609915722686E-2</v>
      </c>
    </row>
    <row r="25" spans="2:12" ht="40.5" customHeight="1" x14ac:dyDescent="0.25">
      <c r="B25" s="184" t="s">
        <v>234</v>
      </c>
      <c r="C25" s="184"/>
      <c r="D25" s="184"/>
      <c r="E25" s="184"/>
      <c r="F25" s="184"/>
      <c r="G25" s="184"/>
    </row>
    <row r="28" spans="2:12" x14ac:dyDescent="0.25"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</row>
  </sheetData>
  <mergeCells count="2">
    <mergeCell ref="B5:G5"/>
    <mergeCell ref="B25:G2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502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185" customWidth="1"/>
    <col min="2" max="2" width="13" style="185" customWidth="1"/>
    <col min="3" max="3" width="13.5703125" style="185" customWidth="1"/>
    <col min="4" max="18" width="11" style="185" customWidth="1"/>
    <col min="19" max="21" width="10.42578125" style="185" customWidth="1"/>
    <col min="22" max="25" width="9.28515625" style="185" customWidth="1"/>
    <col min="26" max="37" width="7.28515625" style="185" customWidth="1"/>
    <col min="38" max="38" width="11.5703125" style="185" bestFit="1" customWidth="1"/>
    <col min="39" max="258" width="11.42578125" style="185"/>
    <col min="259" max="259" width="13.7109375" style="185" customWidth="1"/>
    <col min="260" max="260" width="12.140625" style="185" customWidth="1"/>
    <col min="261" max="274" width="11" style="185" customWidth="1"/>
    <col min="275" max="277" width="10.42578125" style="185" customWidth="1"/>
    <col min="278" max="279" width="7.28515625" style="185" customWidth="1"/>
    <col min="280" max="280" width="7.85546875" style="185" bestFit="1" customWidth="1"/>
    <col min="281" max="293" width="7.28515625" style="185" customWidth="1"/>
    <col min="294" max="294" width="11.5703125" style="185" bestFit="1" customWidth="1"/>
    <col min="295" max="514" width="11.42578125" style="185"/>
    <col min="515" max="515" width="13.7109375" style="185" customWidth="1"/>
    <col min="516" max="516" width="12.140625" style="185" customWidth="1"/>
    <col min="517" max="530" width="11" style="185" customWidth="1"/>
    <col min="531" max="533" width="10.42578125" style="185" customWidth="1"/>
    <col min="534" max="535" width="7.28515625" style="185" customWidth="1"/>
    <col min="536" max="536" width="7.85546875" style="185" bestFit="1" customWidth="1"/>
    <col min="537" max="549" width="7.28515625" style="185" customWidth="1"/>
    <col min="550" max="550" width="11.5703125" style="185" bestFit="1" customWidth="1"/>
    <col min="551" max="770" width="11.42578125" style="185"/>
    <col min="771" max="771" width="13.7109375" style="185" customWidth="1"/>
    <col min="772" max="772" width="12.140625" style="185" customWidth="1"/>
    <col min="773" max="786" width="11" style="185" customWidth="1"/>
    <col min="787" max="789" width="10.42578125" style="185" customWidth="1"/>
    <col min="790" max="791" width="7.28515625" style="185" customWidth="1"/>
    <col min="792" max="792" width="7.85546875" style="185" bestFit="1" customWidth="1"/>
    <col min="793" max="805" width="7.28515625" style="185" customWidth="1"/>
    <col min="806" max="806" width="11.5703125" style="185" bestFit="1" customWidth="1"/>
    <col min="807" max="1026" width="11.42578125" style="185"/>
    <col min="1027" max="1027" width="13.7109375" style="185" customWidth="1"/>
    <col min="1028" max="1028" width="12.140625" style="185" customWidth="1"/>
    <col min="1029" max="1042" width="11" style="185" customWidth="1"/>
    <col min="1043" max="1045" width="10.42578125" style="185" customWidth="1"/>
    <col min="1046" max="1047" width="7.28515625" style="185" customWidth="1"/>
    <col min="1048" max="1048" width="7.85546875" style="185" bestFit="1" customWidth="1"/>
    <col min="1049" max="1061" width="7.28515625" style="185" customWidth="1"/>
    <col min="1062" max="1062" width="11.5703125" style="185" bestFit="1" customWidth="1"/>
    <col min="1063" max="1282" width="11.42578125" style="185"/>
    <col min="1283" max="1283" width="13.7109375" style="185" customWidth="1"/>
    <col min="1284" max="1284" width="12.140625" style="185" customWidth="1"/>
    <col min="1285" max="1298" width="11" style="185" customWidth="1"/>
    <col min="1299" max="1301" width="10.42578125" style="185" customWidth="1"/>
    <col min="1302" max="1303" width="7.28515625" style="185" customWidth="1"/>
    <col min="1304" max="1304" width="7.85546875" style="185" bestFit="1" customWidth="1"/>
    <col min="1305" max="1317" width="7.28515625" style="185" customWidth="1"/>
    <col min="1318" max="1318" width="11.5703125" style="185" bestFit="1" customWidth="1"/>
    <col min="1319" max="1538" width="11.42578125" style="185"/>
    <col min="1539" max="1539" width="13.7109375" style="185" customWidth="1"/>
    <col min="1540" max="1540" width="12.140625" style="185" customWidth="1"/>
    <col min="1541" max="1554" width="11" style="185" customWidth="1"/>
    <col min="1555" max="1557" width="10.42578125" style="185" customWidth="1"/>
    <col min="1558" max="1559" width="7.28515625" style="185" customWidth="1"/>
    <col min="1560" max="1560" width="7.85546875" style="185" bestFit="1" customWidth="1"/>
    <col min="1561" max="1573" width="7.28515625" style="185" customWidth="1"/>
    <col min="1574" max="1574" width="11.5703125" style="185" bestFit="1" customWidth="1"/>
    <col min="1575" max="1794" width="11.42578125" style="185"/>
    <col min="1795" max="1795" width="13.7109375" style="185" customWidth="1"/>
    <col min="1796" max="1796" width="12.140625" style="185" customWidth="1"/>
    <col min="1797" max="1810" width="11" style="185" customWidth="1"/>
    <col min="1811" max="1813" width="10.42578125" style="185" customWidth="1"/>
    <col min="1814" max="1815" width="7.28515625" style="185" customWidth="1"/>
    <col min="1816" max="1816" width="7.85546875" style="185" bestFit="1" customWidth="1"/>
    <col min="1817" max="1829" width="7.28515625" style="185" customWidth="1"/>
    <col min="1830" max="1830" width="11.5703125" style="185" bestFit="1" customWidth="1"/>
    <col min="1831" max="2050" width="11.42578125" style="185"/>
    <col min="2051" max="2051" width="13.7109375" style="185" customWidth="1"/>
    <col min="2052" max="2052" width="12.140625" style="185" customWidth="1"/>
    <col min="2053" max="2066" width="11" style="185" customWidth="1"/>
    <col min="2067" max="2069" width="10.42578125" style="185" customWidth="1"/>
    <col min="2070" max="2071" width="7.28515625" style="185" customWidth="1"/>
    <col min="2072" max="2072" width="7.85546875" style="185" bestFit="1" customWidth="1"/>
    <col min="2073" max="2085" width="7.28515625" style="185" customWidth="1"/>
    <col min="2086" max="2086" width="11.5703125" style="185" bestFit="1" customWidth="1"/>
    <col min="2087" max="2306" width="11.42578125" style="185"/>
    <col min="2307" max="2307" width="13.7109375" style="185" customWidth="1"/>
    <col min="2308" max="2308" width="12.140625" style="185" customWidth="1"/>
    <col min="2309" max="2322" width="11" style="185" customWidth="1"/>
    <col min="2323" max="2325" width="10.42578125" style="185" customWidth="1"/>
    <col min="2326" max="2327" width="7.28515625" style="185" customWidth="1"/>
    <col min="2328" max="2328" width="7.85546875" style="185" bestFit="1" customWidth="1"/>
    <col min="2329" max="2341" width="7.28515625" style="185" customWidth="1"/>
    <col min="2342" max="2342" width="11.5703125" style="185" bestFit="1" customWidth="1"/>
    <col min="2343" max="2562" width="11.42578125" style="185"/>
    <col min="2563" max="2563" width="13.7109375" style="185" customWidth="1"/>
    <col min="2564" max="2564" width="12.140625" style="185" customWidth="1"/>
    <col min="2565" max="2578" width="11" style="185" customWidth="1"/>
    <col min="2579" max="2581" width="10.42578125" style="185" customWidth="1"/>
    <col min="2582" max="2583" width="7.28515625" style="185" customWidth="1"/>
    <col min="2584" max="2584" width="7.85546875" style="185" bestFit="1" customWidth="1"/>
    <col min="2585" max="2597" width="7.28515625" style="185" customWidth="1"/>
    <col min="2598" max="2598" width="11.5703125" style="185" bestFit="1" customWidth="1"/>
    <col min="2599" max="2818" width="11.42578125" style="185"/>
    <col min="2819" max="2819" width="13.7109375" style="185" customWidth="1"/>
    <col min="2820" max="2820" width="12.140625" style="185" customWidth="1"/>
    <col min="2821" max="2834" width="11" style="185" customWidth="1"/>
    <col min="2835" max="2837" width="10.42578125" style="185" customWidth="1"/>
    <col min="2838" max="2839" width="7.28515625" style="185" customWidth="1"/>
    <col min="2840" max="2840" width="7.85546875" style="185" bestFit="1" customWidth="1"/>
    <col min="2841" max="2853" width="7.28515625" style="185" customWidth="1"/>
    <col min="2854" max="2854" width="11.5703125" style="185" bestFit="1" customWidth="1"/>
    <col min="2855" max="3074" width="11.42578125" style="185"/>
    <col min="3075" max="3075" width="13.7109375" style="185" customWidth="1"/>
    <col min="3076" max="3076" width="12.140625" style="185" customWidth="1"/>
    <col min="3077" max="3090" width="11" style="185" customWidth="1"/>
    <col min="3091" max="3093" width="10.42578125" style="185" customWidth="1"/>
    <col min="3094" max="3095" width="7.28515625" style="185" customWidth="1"/>
    <col min="3096" max="3096" width="7.85546875" style="185" bestFit="1" customWidth="1"/>
    <col min="3097" max="3109" width="7.28515625" style="185" customWidth="1"/>
    <col min="3110" max="3110" width="11.5703125" style="185" bestFit="1" customWidth="1"/>
    <col min="3111" max="3330" width="11.42578125" style="185"/>
    <col min="3331" max="3331" width="13.7109375" style="185" customWidth="1"/>
    <col min="3332" max="3332" width="12.140625" style="185" customWidth="1"/>
    <col min="3333" max="3346" width="11" style="185" customWidth="1"/>
    <col min="3347" max="3349" width="10.42578125" style="185" customWidth="1"/>
    <col min="3350" max="3351" width="7.28515625" style="185" customWidth="1"/>
    <col min="3352" max="3352" width="7.85546875" style="185" bestFit="1" customWidth="1"/>
    <col min="3353" max="3365" width="7.28515625" style="185" customWidth="1"/>
    <col min="3366" max="3366" width="11.5703125" style="185" bestFit="1" customWidth="1"/>
    <col min="3367" max="3586" width="11.42578125" style="185"/>
    <col min="3587" max="3587" width="13.7109375" style="185" customWidth="1"/>
    <col min="3588" max="3588" width="12.140625" style="185" customWidth="1"/>
    <col min="3589" max="3602" width="11" style="185" customWidth="1"/>
    <col min="3603" max="3605" width="10.42578125" style="185" customWidth="1"/>
    <col min="3606" max="3607" width="7.28515625" style="185" customWidth="1"/>
    <col min="3608" max="3608" width="7.85546875" style="185" bestFit="1" customWidth="1"/>
    <col min="3609" max="3621" width="7.28515625" style="185" customWidth="1"/>
    <col min="3622" max="3622" width="11.5703125" style="185" bestFit="1" customWidth="1"/>
    <col min="3623" max="3842" width="11.42578125" style="185"/>
    <col min="3843" max="3843" width="13.7109375" style="185" customWidth="1"/>
    <col min="3844" max="3844" width="12.140625" style="185" customWidth="1"/>
    <col min="3845" max="3858" width="11" style="185" customWidth="1"/>
    <col min="3859" max="3861" width="10.42578125" style="185" customWidth="1"/>
    <col min="3862" max="3863" width="7.28515625" style="185" customWidth="1"/>
    <col min="3864" max="3864" width="7.85546875" style="185" bestFit="1" customWidth="1"/>
    <col min="3865" max="3877" width="7.28515625" style="185" customWidth="1"/>
    <col min="3878" max="3878" width="11.5703125" style="185" bestFit="1" customWidth="1"/>
    <col min="3879" max="4098" width="11.42578125" style="185"/>
    <col min="4099" max="4099" width="13.7109375" style="185" customWidth="1"/>
    <col min="4100" max="4100" width="12.140625" style="185" customWidth="1"/>
    <col min="4101" max="4114" width="11" style="185" customWidth="1"/>
    <col min="4115" max="4117" width="10.42578125" style="185" customWidth="1"/>
    <col min="4118" max="4119" width="7.28515625" style="185" customWidth="1"/>
    <col min="4120" max="4120" width="7.85546875" style="185" bestFit="1" customWidth="1"/>
    <col min="4121" max="4133" width="7.28515625" style="185" customWidth="1"/>
    <col min="4134" max="4134" width="11.5703125" style="185" bestFit="1" customWidth="1"/>
    <col min="4135" max="4354" width="11.42578125" style="185"/>
    <col min="4355" max="4355" width="13.7109375" style="185" customWidth="1"/>
    <col min="4356" max="4356" width="12.140625" style="185" customWidth="1"/>
    <col min="4357" max="4370" width="11" style="185" customWidth="1"/>
    <col min="4371" max="4373" width="10.42578125" style="185" customWidth="1"/>
    <col min="4374" max="4375" width="7.28515625" style="185" customWidth="1"/>
    <col min="4376" max="4376" width="7.85546875" style="185" bestFit="1" customWidth="1"/>
    <col min="4377" max="4389" width="7.28515625" style="185" customWidth="1"/>
    <col min="4390" max="4390" width="11.5703125" style="185" bestFit="1" customWidth="1"/>
    <col min="4391" max="4610" width="11.42578125" style="185"/>
    <col min="4611" max="4611" width="13.7109375" style="185" customWidth="1"/>
    <col min="4612" max="4612" width="12.140625" style="185" customWidth="1"/>
    <col min="4613" max="4626" width="11" style="185" customWidth="1"/>
    <col min="4627" max="4629" width="10.42578125" style="185" customWidth="1"/>
    <col min="4630" max="4631" width="7.28515625" style="185" customWidth="1"/>
    <col min="4632" max="4632" width="7.85546875" style="185" bestFit="1" customWidth="1"/>
    <col min="4633" max="4645" width="7.28515625" style="185" customWidth="1"/>
    <col min="4646" max="4646" width="11.5703125" style="185" bestFit="1" customWidth="1"/>
    <col min="4647" max="4866" width="11.42578125" style="185"/>
    <col min="4867" max="4867" width="13.7109375" style="185" customWidth="1"/>
    <col min="4868" max="4868" width="12.140625" style="185" customWidth="1"/>
    <col min="4869" max="4882" width="11" style="185" customWidth="1"/>
    <col min="4883" max="4885" width="10.42578125" style="185" customWidth="1"/>
    <col min="4886" max="4887" width="7.28515625" style="185" customWidth="1"/>
    <col min="4888" max="4888" width="7.85546875" style="185" bestFit="1" customWidth="1"/>
    <col min="4889" max="4901" width="7.28515625" style="185" customWidth="1"/>
    <col min="4902" max="4902" width="11.5703125" style="185" bestFit="1" customWidth="1"/>
    <col min="4903" max="5122" width="11.42578125" style="185"/>
    <col min="5123" max="5123" width="13.7109375" style="185" customWidth="1"/>
    <col min="5124" max="5124" width="12.140625" style="185" customWidth="1"/>
    <col min="5125" max="5138" width="11" style="185" customWidth="1"/>
    <col min="5139" max="5141" width="10.42578125" style="185" customWidth="1"/>
    <col min="5142" max="5143" width="7.28515625" style="185" customWidth="1"/>
    <col min="5144" max="5144" width="7.85546875" style="185" bestFit="1" customWidth="1"/>
    <col min="5145" max="5157" width="7.28515625" style="185" customWidth="1"/>
    <col min="5158" max="5158" width="11.5703125" style="185" bestFit="1" customWidth="1"/>
    <col min="5159" max="5378" width="11.42578125" style="185"/>
    <col min="5379" max="5379" width="13.7109375" style="185" customWidth="1"/>
    <col min="5380" max="5380" width="12.140625" style="185" customWidth="1"/>
    <col min="5381" max="5394" width="11" style="185" customWidth="1"/>
    <col min="5395" max="5397" width="10.42578125" style="185" customWidth="1"/>
    <col min="5398" max="5399" width="7.28515625" style="185" customWidth="1"/>
    <col min="5400" max="5400" width="7.85546875" style="185" bestFit="1" customWidth="1"/>
    <col min="5401" max="5413" width="7.28515625" style="185" customWidth="1"/>
    <col min="5414" max="5414" width="11.5703125" style="185" bestFit="1" customWidth="1"/>
    <col min="5415" max="5634" width="11.42578125" style="185"/>
    <col min="5635" max="5635" width="13.7109375" style="185" customWidth="1"/>
    <col min="5636" max="5636" width="12.140625" style="185" customWidth="1"/>
    <col min="5637" max="5650" width="11" style="185" customWidth="1"/>
    <col min="5651" max="5653" width="10.42578125" style="185" customWidth="1"/>
    <col min="5654" max="5655" width="7.28515625" style="185" customWidth="1"/>
    <col min="5656" max="5656" width="7.85546875" style="185" bestFit="1" customWidth="1"/>
    <col min="5657" max="5669" width="7.28515625" style="185" customWidth="1"/>
    <col min="5670" max="5670" width="11.5703125" style="185" bestFit="1" customWidth="1"/>
    <col min="5671" max="5890" width="11.42578125" style="185"/>
    <col min="5891" max="5891" width="13.7109375" style="185" customWidth="1"/>
    <col min="5892" max="5892" width="12.140625" style="185" customWidth="1"/>
    <col min="5893" max="5906" width="11" style="185" customWidth="1"/>
    <col min="5907" max="5909" width="10.42578125" style="185" customWidth="1"/>
    <col min="5910" max="5911" width="7.28515625" style="185" customWidth="1"/>
    <col min="5912" max="5912" width="7.85546875" style="185" bestFit="1" customWidth="1"/>
    <col min="5913" max="5925" width="7.28515625" style="185" customWidth="1"/>
    <col min="5926" max="5926" width="11.5703125" style="185" bestFit="1" customWidth="1"/>
    <col min="5927" max="6146" width="11.42578125" style="185"/>
    <col min="6147" max="6147" width="13.7109375" style="185" customWidth="1"/>
    <col min="6148" max="6148" width="12.140625" style="185" customWidth="1"/>
    <col min="6149" max="6162" width="11" style="185" customWidth="1"/>
    <col min="6163" max="6165" width="10.42578125" style="185" customWidth="1"/>
    <col min="6166" max="6167" width="7.28515625" style="185" customWidth="1"/>
    <col min="6168" max="6168" width="7.85546875" style="185" bestFit="1" customWidth="1"/>
    <col min="6169" max="6181" width="7.28515625" style="185" customWidth="1"/>
    <col min="6182" max="6182" width="11.5703125" style="185" bestFit="1" customWidth="1"/>
    <col min="6183" max="6402" width="11.42578125" style="185"/>
    <col min="6403" max="6403" width="13.7109375" style="185" customWidth="1"/>
    <col min="6404" max="6404" width="12.140625" style="185" customWidth="1"/>
    <col min="6405" max="6418" width="11" style="185" customWidth="1"/>
    <col min="6419" max="6421" width="10.42578125" style="185" customWidth="1"/>
    <col min="6422" max="6423" width="7.28515625" style="185" customWidth="1"/>
    <col min="6424" max="6424" width="7.85546875" style="185" bestFit="1" customWidth="1"/>
    <col min="6425" max="6437" width="7.28515625" style="185" customWidth="1"/>
    <col min="6438" max="6438" width="11.5703125" style="185" bestFit="1" customWidth="1"/>
    <col min="6439" max="6658" width="11.42578125" style="185"/>
    <col min="6659" max="6659" width="13.7109375" style="185" customWidth="1"/>
    <col min="6660" max="6660" width="12.140625" style="185" customWidth="1"/>
    <col min="6661" max="6674" width="11" style="185" customWidth="1"/>
    <col min="6675" max="6677" width="10.42578125" style="185" customWidth="1"/>
    <col min="6678" max="6679" width="7.28515625" style="185" customWidth="1"/>
    <col min="6680" max="6680" width="7.85546875" style="185" bestFit="1" customWidth="1"/>
    <col min="6681" max="6693" width="7.28515625" style="185" customWidth="1"/>
    <col min="6694" max="6694" width="11.5703125" style="185" bestFit="1" customWidth="1"/>
    <col min="6695" max="6914" width="11.42578125" style="185"/>
    <col min="6915" max="6915" width="13.7109375" style="185" customWidth="1"/>
    <col min="6916" max="6916" width="12.140625" style="185" customWidth="1"/>
    <col min="6917" max="6930" width="11" style="185" customWidth="1"/>
    <col min="6931" max="6933" width="10.42578125" style="185" customWidth="1"/>
    <col min="6934" max="6935" width="7.28515625" style="185" customWidth="1"/>
    <col min="6936" max="6936" width="7.85546875" style="185" bestFit="1" customWidth="1"/>
    <col min="6937" max="6949" width="7.28515625" style="185" customWidth="1"/>
    <col min="6950" max="6950" width="11.5703125" style="185" bestFit="1" customWidth="1"/>
    <col min="6951" max="7170" width="11.42578125" style="185"/>
    <col min="7171" max="7171" width="13.7109375" style="185" customWidth="1"/>
    <col min="7172" max="7172" width="12.140625" style="185" customWidth="1"/>
    <col min="7173" max="7186" width="11" style="185" customWidth="1"/>
    <col min="7187" max="7189" width="10.42578125" style="185" customWidth="1"/>
    <col min="7190" max="7191" width="7.28515625" style="185" customWidth="1"/>
    <col min="7192" max="7192" width="7.85546875" style="185" bestFit="1" customWidth="1"/>
    <col min="7193" max="7205" width="7.28515625" style="185" customWidth="1"/>
    <col min="7206" max="7206" width="11.5703125" style="185" bestFit="1" customWidth="1"/>
    <col min="7207" max="7426" width="11.42578125" style="185"/>
    <col min="7427" max="7427" width="13.7109375" style="185" customWidth="1"/>
    <col min="7428" max="7428" width="12.140625" style="185" customWidth="1"/>
    <col min="7429" max="7442" width="11" style="185" customWidth="1"/>
    <col min="7443" max="7445" width="10.42578125" style="185" customWidth="1"/>
    <col min="7446" max="7447" width="7.28515625" style="185" customWidth="1"/>
    <col min="7448" max="7448" width="7.85546875" style="185" bestFit="1" customWidth="1"/>
    <col min="7449" max="7461" width="7.28515625" style="185" customWidth="1"/>
    <col min="7462" max="7462" width="11.5703125" style="185" bestFit="1" customWidth="1"/>
    <col min="7463" max="7682" width="11.42578125" style="185"/>
    <col min="7683" max="7683" width="13.7109375" style="185" customWidth="1"/>
    <col min="7684" max="7684" width="12.140625" style="185" customWidth="1"/>
    <col min="7685" max="7698" width="11" style="185" customWidth="1"/>
    <col min="7699" max="7701" width="10.42578125" style="185" customWidth="1"/>
    <col min="7702" max="7703" width="7.28515625" style="185" customWidth="1"/>
    <col min="7704" max="7704" width="7.85546875" style="185" bestFit="1" customWidth="1"/>
    <col min="7705" max="7717" width="7.28515625" style="185" customWidth="1"/>
    <col min="7718" max="7718" width="11.5703125" style="185" bestFit="1" customWidth="1"/>
    <col min="7719" max="7938" width="11.42578125" style="185"/>
    <col min="7939" max="7939" width="13.7109375" style="185" customWidth="1"/>
    <col min="7940" max="7940" width="12.140625" style="185" customWidth="1"/>
    <col min="7941" max="7954" width="11" style="185" customWidth="1"/>
    <col min="7955" max="7957" width="10.42578125" style="185" customWidth="1"/>
    <col min="7958" max="7959" width="7.28515625" style="185" customWidth="1"/>
    <col min="7960" max="7960" width="7.85546875" style="185" bestFit="1" customWidth="1"/>
    <col min="7961" max="7973" width="7.28515625" style="185" customWidth="1"/>
    <col min="7974" max="7974" width="11.5703125" style="185" bestFit="1" customWidth="1"/>
    <col min="7975" max="8194" width="11.42578125" style="185"/>
    <col min="8195" max="8195" width="13.7109375" style="185" customWidth="1"/>
    <col min="8196" max="8196" width="12.140625" style="185" customWidth="1"/>
    <col min="8197" max="8210" width="11" style="185" customWidth="1"/>
    <col min="8211" max="8213" width="10.42578125" style="185" customWidth="1"/>
    <col min="8214" max="8215" width="7.28515625" style="185" customWidth="1"/>
    <col min="8216" max="8216" width="7.85546875" style="185" bestFit="1" customWidth="1"/>
    <col min="8217" max="8229" width="7.28515625" style="185" customWidth="1"/>
    <col min="8230" max="8230" width="11.5703125" style="185" bestFit="1" customWidth="1"/>
    <col min="8231" max="8450" width="11.42578125" style="185"/>
    <col min="8451" max="8451" width="13.7109375" style="185" customWidth="1"/>
    <col min="8452" max="8452" width="12.140625" style="185" customWidth="1"/>
    <col min="8453" max="8466" width="11" style="185" customWidth="1"/>
    <col min="8467" max="8469" width="10.42578125" style="185" customWidth="1"/>
    <col min="8470" max="8471" width="7.28515625" style="185" customWidth="1"/>
    <col min="8472" max="8472" width="7.85546875" style="185" bestFit="1" customWidth="1"/>
    <col min="8473" max="8485" width="7.28515625" style="185" customWidth="1"/>
    <col min="8486" max="8486" width="11.5703125" style="185" bestFit="1" customWidth="1"/>
    <col min="8487" max="8706" width="11.42578125" style="185"/>
    <col min="8707" max="8707" width="13.7109375" style="185" customWidth="1"/>
    <col min="8708" max="8708" width="12.140625" style="185" customWidth="1"/>
    <col min="8709" max="8722" width="11" style="185" customWidth="1"/>
    <col min="8723" max="8725" width="10.42578125" style="185" customWidth="1"/>
    <col min="8726" max="8727" width="7.28515625" style="185" customWidth="1"/>
    <col min="8728" max="8728" width="7.85546875" style="185" bestFit="1" customWidth="1"/>
    <col min="8729" max="8741" width="7.28515625" style="185" customWidth="1"/>
    <col min="8742" max="8742" width="11.5703125" style="185" bestFit="1" customWidth="1"/>
    <col min="8743" max="8962" width="11.42578125" style="185"/>
    <col min="8963" max="8963" width="13.7109375" style="185" customWidth="1"/>
    <col min="8964" max="8964" width="12.140625" style="185" customWidth="1"/>
    <col min="8965" max="8978" width="11" style="185" customWidth="1"/>
    <col min="8979" max="8981" width="10.42578125" style="185" customWidth="1"/>
    <col min="8982" max="8983" width="7.28515625" style="185" customWidth="1"/>
    <col min="8984" max="8984" width="7.85546875" style="185" bestFit="1" customWidth="1"/>
    <col min="8985" max="8997" width="7.28515625" style="185" customWidth="1"/>
    <col min="8998" max="8998" width="11.5703125" style="185" bestFit="1" customWidth="1"/>
    <col min="8999" max="9218" width="11.42578125" style="185"/>
    <col min="9219" max="9219" width="13.7109375" style="185" customWidth="1"/>
    <col min="9220" max="9220" width="12.140625" style="185" customWidth="1"/>
    <col min="9221" max="9234" width="11" style="185" customWidth="1"/>
    <col min="9235" max="9237" width="10.42578125" style="185" customWidth="1"/>
    <col min="9238" max="9239" width="7.28515625" style="185" customWidth="1"/>
    <col min="9240" max="9240" width="7.85546875" style="185" bestFit="1" customWidth="1"/>
    <col min="9241" max="9253" width="7.28515625" style="185" customWidth="1"/>
    <col min="9254" max="9254" width="11.5703125" style="185" bestFit="1" customWidth="1"/>
    <col min="9255" max="9474" width="11.42578125" style="185"/>
    <col min="9475" max="9475" width="13.7109375" style="185" customWidth="1"/>
    <col min="9476" max="9476" width="12.140625" style="185" customWidth="1"/>
    <col min="9477" max="9490" width="11" style="185" customWidth="1"/>
    <col min="9491" max="9493" width="10.42578125" style="185" customWidth="1"/>
    <col min="9494" max="9495" width="7.28515625" style="185" customWidth="1"/>
    <col min="9496" max="9496" width="7.85546875" style="185" bestFit="1" customWidth="1"/>
    <col min="9497" max="9509" width="7.28515625" style="185" customWidth="1"/>
    <col min="9510" max="9510" width="11.5703125" style="185" bestFit="1" customWidth="1"/>
    <col min="9511" max="9730" width="11.42578125" style="185"/>
    <col min="9731" max="9731" width="13.7109375" style="185" customWidth="1"/>
    <col min="9732" max="9732" width="12.140625" style="185" customWidth="1"/>
    <col min="9733" max="9746" width="11" style="185" customWidth="1"/>
    <col min="9747" max="9749" width="10.42578125" style="185" customWidth="1"/>
    <col min="9750" max="9751" width="7.28515625" style="185" customWidth="1"/>
    <col min="9752" max="9752" width="7.85546875" style="185" bestFit="1" customWidth="1"/>
    <col min="9753" max="9765" width="7.28515625" style="185" customWidth="1"/>
    <col min="9766" max="9766" width="11.5703125" style="185" bestFit="1" customWidth="1"/>
    <col min="9767" max="9986" width="11.42578125" style="185"/>
    <col min="9987" max="9987" width="13.7109375" style="185" customWidth="1"/>
    <col min="9988" max="9988" width="12.140625" style="185" customWidth="1"/>
    <col min="9989" max="10002" width="11" style="185" customWidth="1"/>
    <col min="10003" max="10005" width="10.42578125" style="185" customWidth="1"/>
    <col min="10006" max="10007" width="7.28515625" style="185" customWidth="1"/>
    <col min="10008" max="10008" width="7.85546875" style="185" bestFit="1" customWidth="1"/>
    <col min="10009" max="10021" width="7.28515625" style="185" customWidth="1"/>
    <col min="10022" max="10022" width="11.5703125" style="185" bestFit="1" customWidth="1"/>
    <col min="10023" max="10242" width="11.42578125" style="185"/>
    <col min="10243" max="10243" width="13.7109375" style="185" customWidth="1"/>
    <col min="10244" max="10244" width="12.140625" style="185" customWidth="1"/>
    <col min="10245" max="10258" width="11" style="185" customWidth="1"/>
    <col min="10259" max="10261" width="10.42578125" style="185" customWidth="1"/>
    <col min="10262" max="10263" width="7.28515625" style="185" customWidth="1"/>
    <col min="10264" max="10264" width="7.85546875" style="185" bestFit="1" customWidth="1"/>
    <col min="10265" max="10277" width="7.28515625" style="185" customWidth="1"/>
    <col min="10278" max="10278" width="11.5703125" style="185" bestFit="1" customWidth="1"/>
    <col min="10279" max="10498" width="11.42578125" style="185"/>
    <col min="10499" max="10499" width="13.7109375" style="185" customWidth="1"/>
    <col min="10500" max="10500" width="12.140625" style="185" customWidth="1"/>
    <col min="10501" max="10514" width="11" style="185" customWidth="1"/>
    <col min="10515" max="10517" width="10.42578125" style="185" customWidth="1"/>
    <col min="10518" max="10519" width="7.28515625" style="185" customWidth="1"/>
    <col min="10520" max="10520" width="7.85546875" style="185" bestFit="1" customWidth="1"/>
    <col min="10521" max="10533" width="7.28515625" style="185" customWidth="1"/>
    <col min="10534" max="10534" width="11.5703125" style="185" bestFit="1" customWidth="1"/>
    <col min="10535" max="10754" width="11.42578125" style="185"/>
    <col min="10755" max="10755" width="13.7109375" style="185" customWidth="1"/>
    <col min="10756" max="10756" width="12.140625" style="185" customWidth="1"/>
    <col min="10757" max="10770" width="11" style="185" customWidth="1"/>
    <col min="10771" max="10773" width="10.42578125" style="185" customWidth="1"/>
    <col min="10774" max="10775" width="7.28515625" style="185" customWidth="1"/>
    <col min="10776" max="10776" width="7.85546875" style="185" bestFit="1" customWidth="1"/>
    <col min="10777" max="10789" width="7.28515625" style="185" customWidth="1"/>
    <col min="10790" max="10790" width="11.5703125" style="185" bestFit="1" customWidth="1"/>
    <col min="10791" max="11010" width="11.42578125" style="185"/>
    <col min="11011" max="11011" width="13.7109375" style="185" customWidth="1"/>
    <col min="11012" max="11012" width="12.140625" style="185" customWidth="1"/>
    <col min="11013" max="11026" width="11" style="185" customWidth="1"/>
    <col min="11027" max="11029" width="10.42578125" style="185" customWidth="1"/>
    <col min="11030" max="11031" width="7.28515625" style="185" customWidth="1"/>
    <col min="11032" max="11032" width="7.85546875" style="185" bestFit="1" customWidth="1"/>
    <col min="11033" max="11045" width="7.28515625" style="185" customWidth="1"/>
    <col min="11046" max="11046" width="11.5703125" style="185" bestFit="1" customWidth="1"/>
    <col min="11047" max="11266" width="11.42578125" style="185"/>
    <col min="11267" max="11267" width="13.7109375" style="185" customWidth="1"/>
    <col min="11268" max="11268" width="12.140625" style="185" customWidth="1"/>
    <col min="11269" max="11282" width="11" style="185" customWidth="1"/>
    <col min="11283" max="11285" width="10.42578125" style="185" customWidth="1"/>
    <col min="11286" max="11287" width="7.28515625" style="185" customWidth="1"/>
    <col min="11288" max="11288" width="7.85546875" style="185" bestFit="1" customWidth="1"/>
    <col min="11289" max="11301" width="7.28515625" style="185" customWidth="1"/>
    <col min="11302" max="11302" width="11.5703125" style="185" bestFit="1" customWidth="1"/>
    <col min="11303" max="11522" width="11.42578125" style="185"/>
    <col min="11523" max="11523" width="13.7109375" style="185" customWidth="1"/>
    <col min="11524" max="11524" width="12.140625" style="185" customWidth="1"/>
    <col min="11525" max="11538" width="11" style="185" customWidth="1"/>
    <col min="11539" max="11541" width="10.42578125" style="185" customWidth="1"/>
    <col min="11542" max="11543" width="7.28515625" style="185" customWidth="1"/>
    <col min="11544" max="11544" width="7.85546875" style="185" bestFit="1" customWidth="1"/>
    <col min="11545" max="11557" width="7.28515625" style="185" customWidth="1"/>
    <col min="11558" max="11558" width="11.5703125" style="185" bestFit="1" customWidth="1"/>
    <col min="11559" max="11778" width="11.42578125" style="185"/>
    <col min="11779" max="11779" width="13.7109375" style="185" customWidth="1"/>
    <col min="11780" max="11780" width="12.140625" style="185" customWidth="1"/>
    <col min="11781" max="11794" width="11" style="185" customWidth="1"/>
    <col min="11795" max="11797" width="10.42578125" style="185" customWidth="1"/>
    <col min="11798" max="11799" width="7.28515625" style="185" customWidth="1"/>
    <col min="11800" max="11800" width="7.85546875" style="185" bestFit="1" customWidth="1"/>
    <col min="11801" max="11813" width="7.28515625" style="185" customWidth="1"/>
    <col min="11814" max="11814" width="11.5703125" style="185" bestFit="1" customWidth="1"/>
    <col min="11815" max="12034" width="11.42578125" style="185"/>
    <col min="12035" max="12035" width="13.7109375" style="185" customWidth="1"/>
    <col min="12036" max="12036" width="12.140625" style="185" customWidth="1"/>
    <col min="12037" max="12050" width="11" style="185" customWidth="1"/>
    <col min="12051" max="12053" width="10.42578125" style="185" customWidth="1"/>
    <col min="12054" max="12055" width="7.28515625" style="185" customWidth="1"/>
    <col min="12056" max="12056" width="7.85546875" style="185" bestFit="1" customWidth="1"/>
    <col min="12057" max="12069" width="7.28515625" style="185" customWidth="1"/>
    <col min="12070" max="12070" width="11.5703125" style="185" bestFit="1" customWidth="1"/>
    <col min="12071" max="12290" width="11.42578125" style="185"/>
    <col min="12291" max="12291" width="13.7109375" style="185" customWidth="1"/>
    <col min="12292" max="12292" width="12.140625" style="185" customWidth="1"/>
    <col min="12293" max="12306" width="11" style="185" customWidth="1"/>
    <col min="12307" max="12309" width="10.42578125" style="185" customWidth="1"/>
    <col min="12310" max="12311" width="7.28515625" style="185" customWidth="1"/>
    <col min="12312" max="12312" width="7.85546875" style="185" bestFit="1" customWidth="1"/>
    <col min="12313" max="12325" width="7.28515625" style="185" customWidth="1"/>
    <col min="12326" max="12326" width="11.5703125" style="185" bestFit="1" customWidth="1"/>
    <col min="12327" max="12546" width="11.42578125" style="185"/>
    <col min="12547" max="12547" width="13.7109375" style="185" customWidth="1"/>
    <col min="12548" max="12548" width="12.140625" style="185" customWidth="1"/>
    <col min="12549" max="12562" width="11" style="185" customWidth="1"/>
    <col min="12563" max="12565" width="10.42578125" style="185" customWidth="1"/>
    <col min="12566" max="12567" width="7.28515625" style="185" customWidth="1"/>
    <col min="12568" max="12568" width="7.85546875" style="185" bestFit="1" customWidth="1"/>
    <col min="12569" max="12581" width="7.28515625" style="185" customWidth="1"/>
    <col min="12582" max="12582" width="11.5703125" style="185" bestFit="1" customWidth="1"/>
    <col min="12583" max="12802" width="11.42578125" style="185"/>
    <col min="12803" max="12803" width="13.7109375" style="185" customWidth="1"/>
    <col min="12804" max="12804" width="12.140625" style="185" customWidth="1"/>
    <col min="12805" max="12818" width="11" style="185" customWidth="1"/>
    <col min="12819" max="12821" width="10.42578125" style="185" customWidth="1"/>
    <col min="12822" max="12823" width="7.28515625" style="185" customWidth="1"/>
    <col min="12824" max="12824" width="7.85546875" style="185" bestFit="1" customWidth="1"/>
    <col min="12825" max="12837" width="7.28515625" style="185" customWidth="1"/>
    <col min="12838" max="12838" width="11.5703125" style="185" bestFit="1" customWidth="1"/>
    <col min="12839" max="13058" width="11.42578125" style="185"/>
    <col min="13059" max="13059" width="13.7109375" style="185" customWidth="1"/>
    <col min="13060" max="13060" width="12.140625" style="185" customWidth="1"/>
    <col min="13061" max="13074" width="11" style="185" customWidth="1"/>
    <col min="13075" max="13077" width="10.42578125" style="185" customWidth="1"/>
    <col min="13078" max="13079" width="7.28515625" style="185" customWidth="1"/>
    <col min="13080" max="13080" width="7.85546875" style="185" bestFit="1" customWidth="1"/>
    <col min="13081" max="13093" width="7.28515625" style="185" customWidth="1"/>
    <col min="13094" max="13094" width="11.5703125" style="185" bestFit="1" customWidth="1"/>
    <col min="13095" max="13314" width="11.42578125" style="185"/>
    <col min="13315" max="13315" width="13.7109375" style="185" customWidth="1"/>
    <col min="13316" max="13316" width="12.140625" style="185" customWidth="1"/>
    <col min="13317" max="13330" width="11" style="185" customWidth="1"/>
    <col min="13331" max="13333" width="10.42578125" style="185" customWidth="1"/>
    <col min="13334" max="13335" width="7.28515625" style="185" customWidth="1"/>
    <col min="13336" max="13336" width="7.85546875" style="185" bestFit="1" customWidth="1"/>
    <col min="13337" max="13349" width="7.28515625" style="185" customWidth="1"/>
    <col min="13350" max="13350" width="11.5703125" style="185" bestFit="1" customWidth="1"/>
    <col min="13351" max="13570" width="11.42578125" style="185"/>
    <col min="13571" max="13571" width="13.7109375" style="185" customWidth="1"/>
    <col min="13572" max="13572" width="12.140625" style="185" customWidth="1"/>
    <col min="13573" max="13586" width="11" style="185" customWidth="1"/>
    <col min="13587" max="13589" width="10.42578125" style="185" customWidth="1"/>
    <col min="13590" max="13591" width="7.28515625" style="185" customWidth="1"/>
    <col min="13592" max="13592" width="7.85546875" style="185" bestFit="1" customWidth="1"/>
    <col min="13593" max="13605" width="7.28515625" style="185" customWidth="1"/>
    <col min="13606" max="13606" width="11.5703125" style="185" bestFit="1" customWidth="1"/>
    <col min="13607" max="13826" width="11.42578125" style="185"/>
    <col min="13827" max="13827" width="13.7109375" style="185" customWidth="1"/>
    <col min="13828" max="13828" width="12.140625" style="185" customWidth="1"/>
    <col min="13829" max="13842" width="11" style="185" customWidth="1"/>
    <col min="13843" max="13845" width="10.42578125" style="185" customWidth="1"/>
    <col min="13846" max="13847" width="7.28515625" style="185" customWidth="1"/>
    <col min="13848" max="13848" width="7.85546875" style="185" bestFit="1" customWidth="1"/>
    <col min="13849" max="13861" width="7.28515625" style="185" customWidth="1"/>
    <col min="13862" max="13862" width="11.5703125" style="185" bestFit="1" customWidth="1"/>
    <col min="13863" max="14082" width="11.42578125" style="185"/>
    <col min="14083" max="14083" width="13.7109375" style="185" customWidth="1"/>
    <col min="14084" max="14084" width="12.140625" style="185" customWidth="1"/>
    <col min="14085" max="14098" width="11" style="185" customWidth="1"/>
    <col min="14099" max="14101" width="10.42578125" style="185" customWidth="1"/>
    <col min="14102" max="14103" width="7.28515625" style="185" customWidth="1"/>
    <col min="14104" max="14104" width="7.85546875" style="185" bestFit="1" customWidth="1"/>
    <col min="14105" max="14117" width="7.28515625" style="185" customWidth="1"/>
    <col min="14118" max="14118" width="11.5703125" style="185" bestFit="1" customWidth="1"/>
    <col min="14119" max="14338" width="11.42578125" style="185"/>
    <col min="14339" max="14339" width="13.7109375" style="185" customWidth="1"/>
    <col min="14340" max="14340" width="12.140625" style="185" customWidth="1"/>
    <col min="14341" max="14354" width="11" style="185" customWidth="1"/>
    <col min="14355" max="14357" width="10.42578125" style="185" customWidth="1"/>
    <col min="14358" max="14359" width="7.28515625" style="185" customWidth="1"/>
    <col min="14360" max="14360" width="7.85546875" style="185" bestFit="1" customWidth="1"/>
    <col min="14361" max="14373" width="7.28515625" style="185" customWidth="1"/>
    <col min="14374" max="14374" width="11.5703125" style="185" bestFit="1" customWidth="1"/>
    <col min="14375" max="14594" width="11.42578125" style="185"/>
    <col min="14595" max="14595" width="13.7109375" style="185" customWidth="1"/>
    <col min="14596" max="14596" width="12.140625" style="185" customWidth="1"/>
    <col min="14597" max="14610" width="11" style="185" customWidth="1"/>
    <col min="14611" max="14613" width="10.42578125" style="185" customWidth="1"/>
    <col min="14614" max="14615" width="7.28515625" style="185" customWidth="1"/>
    <col min="14616" max="14616" width="7.85546875" style="185" bestFit="1" customWidth="1"/>
    <col min="14617" max="14629" width="7.28515625" style="185" customWidth="1"/>
    <col min="14630" max="14630" width="11.5703125" style="185" bestFit="1" customWidth="1"/>
    <col min="14631" max="14850" width="11.42578125" style="185"/>
    <col min="14851" max="14851" width="13.7109375" style="185" customWidth="1"/>
    <col min="14852" max="14852" width="12.140625" style="185" customWidth="1"/>
    <col min="14853" max="14866" width="11" style="185" customWidth="1"/>
    <col min="14867" max="14869" width="10.42578125" style="185" customWidth="1"/>
    <col min="14870" max="14871" width="7.28515625" style="185" customWidth="1"/>
    <col min="14872" max="14872" width="7.85546875" style="185" bestFit="1" customWidth="1"/>
    <col min="14873" max="14885" width="7.28515625" style="185" customWidth="1"/>
    <col min="14886" max="14886" width="11.5703125" style="185" bestFit="1" customWidth="1"/>
    <col min="14887" max="15106" width="11.42578125" style="185"/>
    <col min="15107" max="15107" width="13.7109375" style="185" customWidth="1"/>
    <col min="15108" max="15108" width="12.140625" style="185" customWidth="1"/>
    <col min="15109" max="15122" width="11" style="185" customWidth="1"/>
    <col min="15123" max="15125" width="10.42578125" style="185" customWidth="1"/>
    <col min="15126" max="15127" width="7.28515625" style="185" customWidth="1"/>
    <col min="15128" max="15128" width="7.85546875" style="185" bestFit="1" customWidth="1"/>
    <col min="15129" max="15141" width="7.28515625" style="185" customWidth="1"/>
    <col min="15142" max="15142" width="11.5703125" style="185" bestFit="1" customWidth="1"/>
    <col min="15143" max="15362" width="11.42578125" style="185"/>
    <col min="15363" max="15363" width="13.7109375" style="185" customWidth="1"/>
    <col min="15364" max="15364" width="12.140625" style="185" customWidth="1"/>
    <col min="15365" max="15378" width="11" style="185" customWidth="1"/>
    <col min="15379" max="15381" width="10.42578125" style="185" customWidth="1"/>
    <col min="15382" max="15383" width="7.28515625" style="185" customWidth="1"/>
    <col min="15384" max="15384" width="7.85546875" style="185" bestFit="1" customWidth="1"/>
    <col min="15385" max="15397" width="7.28515625" style="185" customWidth="1"/>
    <col min="15398" max="15398" width="11.5703125" style="185" bestFit="1" customWidth="1"/>
    <col min="15399" max="15618" width="11.42578125" style="185"/>
    <col min="15619" max="15619" width="13.7109375" style="185" customWidth="1"/>
    <col min="15620" max="15620" width="12.140625" style="185" customWidth="1"/>
    <col min="15621" max="15634" width="11" style="185" customWidth="1"/>
    <col min="15635" max="15637" width="10.42578125" style="185" customWidth="1"/>
    <col min="15638" max="15639" width="7.28515625" style="185" customWidth="1"/>
    <col min="15640" max="15640" width="7.85546875" style="185" bestFit="1" customWidth="1"/>
    <col min="15641" max="15653" width="7.28515625" style="185" customWidth="1"/>
    <col min="15654" max="15654" width="11.5703125" style="185" bestFit="1" customWidth="1"/>
    <col min="15655" max="15874" width="11.42578125" style="185"/>
    <col min="15875" max="15875" width="13.7109375" style="185" customWidth="1"/>
    <col min="15876" max="15876" width="12.140625" style="185" customWidth="1"/>
    <col min="15877" max="15890" width="11" style="185" customWidth="1"/>
    <col min="15891" max="15893" width="10.42578125" style="185" customWidth="1"/>
    <col min="15894" max="15895" width="7.28515625" style="185" customWidth="1"/>
    <col min="15896" max="15896" width="7.85546875" style="185" bestFit="1" customWidth="1"/>
    <col min="15897" max="15909" width="7.28515625" style="185" customWidth="1"/>
    <col min="15910" max="15910" width="11.5703125" style="185" bestFit="1" customWidth="1"/>
    <col min="15911" max="16130" width="11.42578125" style="185"/>
    <col min="16131" max="16131" width="13.7109375" style="185" customWidth="1"/>
    <col min="16132" max="16132" width="12.140625" style="185" customWidth="1"/>
    <col min="16133" max="16146" width="11" style="185" customWidth="1"/>
    <col min="16147" max="16149" width="10.42578125" style="185" customWidth="1"/>
    <col min="16150" max="16151" width="7.28515625" style="185" customWidth="1"/>
    <col min="16152" max="16152" width="7.85546875" style="185" bestFit="1" customWidth="1"/>
    <col min="16153" max="16165" width="7.28515625" style="185" customWidth="1"/>
    <col min="16166" max="16166" width="11.5703125" style="185" bestFit="1" customWidth="1"/>
    <col min="16167" max="16384" width="11.42578125" style="185"/>
  </cols>
  <sheetData>
    <row r="1" spans="2:8" ht="15" customHeight="1" x14ac:dyDescent="0.25"/>
    <row r="2" spans="2:8" ht="15" customHeight="1" x14ac:dyDescent="0.25"/>
    <row r="3" spans="2:8" ht="15" customHeight="1" x14ac:dyDescent="0.25">
      <c r="B3" s="324"/>
    </row>
    <row r="4" spans="2:8" ht="15" customHeight="1" thickBot="1" x14ac:dyDescent="0.3">
      <c r="B4" s="324"/>
    </row>
    <row r="5" spans="2:8" ht="18" customHeight="1" thickBot="1" x14ac:dyDescent="0.3">
      <c r="B5" s="171" t="s">
        <v>321</v>
      </c>
      <c r="C5" s="171"/>
      <c r="D5" s="171"/>
      <c r="E5" s="171"/>
      <c r="F5" s="171"/>
      <c r="H5" s="46" t="s">
        <v>66</v>
      </c>
    </row>
    <row r="6" spans="2:8" ht="45" customHeight="1" x14ac:dyDescent="0.25">
      <c r="B6" s="300"/>
      <c r="C6" s="301" t="s">
        <v>146</v>
      </c>
      <c r="D6" s="301" t="s">
        <v>302</v>
      </c>
      <c r="E6" s="302" t="s">
        <v>303</v>
      </c>
      <c r="F6" s="301" t="s">
        <v>304</v>
      </c>
    </row>
    <row r="7" spans="2:8" ht="15" customHeight="1" x14ac:dyDescent="0.2">
      <c r="B7" s="30" t="s">
        <v>57</v>
      </c>
      <c r="C7" s="31">
        <f>C9+C10+C11+C13+C14+C15+C8</f>
        <v>22470695</v>
      </c>
      <c r="D7" s="328"/>
      <c r="E7" s="32">
        <f t="shared" ref="E7:E11" si="0">C7/C21-1</f>
        <v>-4.4936778640363606E-2</v>
      </c>
      <c r="F7" s="307" t="s">
        <v>121</v>
      </c>
    </row>
    <row r="8" spans="2:8" ht="15" customHeight="1" outlineLevel="1" x14ac:dyDescent="0.2">
      <c r="B8" s="43" t="s">
        <v>58</v>
      </c>
      <c r="C8" s="325">
        <v>2855277</v>
      </c>
      <c r="D8" s="326">
        <f>IFERROR((C8-C9)/C9,"-")</f>
        <v>-0.17112117990702364</v>
      </c>
      <c r="E8" s="327">
        <f t="shared" si="0"/>
        <v>-3.9991325456758431E-2</v>
      </c>
      <c r="F8" s="304">
        <f>((SUM(C8)+SUM(C9:C11)+SUM(C13:C20))/(SUM(C22)+SUM(C23:C25)+SUM(C27:C34))-1)</f>
        <v>-4.7028404593988493E-2</v>
      </c>
    </row>
    <row r="9" spans="2:8" ht="15" customHeight="1" outlineLevel="1" x14ac:dyDescent="0.2">
      <c r="B9" s="43" t="s">
        <v>59</v>
      </c>
      <c r="C9" s="325">
        <v>3444746</v>
      </c>
      <c r="D9" s="326">
        <f t="shared" ref="D9" si="1">IFERROR((C9-C10)/C10,"-")</f>
        <v>9.0985389219129409E-2</v>
      </c>
      <c r="E9" s="327">
        <f t="shared" si="0"/>
        <v>2.6240017255211745E-2</v>
      </c>
      <c r="F9" s="304">
        <f>((SUM(C9:C11)+SUM(C13:C14)+SUM(C15:C22))/(SUM(C23:C25)+SUM(C27:C28)+SUM(C29:C36))-1)</f>
        <v>-3.1386940774239536E-2</v>
      </c>
    </row>
    <row r="10" spans="2:8" ht="15" customHeight="1" outlineLevel="1" x14ac:dyDescent="0.2">
      <c r="B10" s="43" t="s">
        <v>60</v>
      </c>
      <c r="C10" s="325">
        <v>3157463</v>
      </c>
      <c r="D10" s="326">
        <f>IFERROR((C10-C11)/C11,"-")</f>
        <v>-9.3653201673496042E-2</v>
      </c>
      <c r="E10" s="327">
        <f t="shared" si="0"/>
        <v>-0.10011819013763579</v>
      </c>
      <c r="F10" s="304">
        <f>((SUM(C10:C11)+SUM(C13:C22)+SUM(C23))/(SUM(C24:C25)+SUM(C27:C36)+SUM(C37))-1)</f>
        <v>-3.7336372105051252E-2</v>
      </c>
    </row>
    <row r="11" spans="2:8" ht="15" customHeight="1" outlineLevel="1" x14ac:dyDescent="0.2">
      <c r="B11" s="43" t="s">
        <v>61</v>
      </c>
      <c r="C11" s="325">
        <v>3483725</v>
      </c>
      <c r="D11" s="326">
        <f>IFERROR((C11-C13)/C12,"-")</f>
        <v>2.4784929323847668E-2</v>
      </c>
      <c r="E11" s="327">
        <f t="shared" si="0"/>
        <v>-3.3974397191538608E-2</v>
      </c>
      <c r="F11" s="304">
        <f>((SUM(C11)+SUM(C13:C22)+SUM(C23:C24))/(SUM(C25)+SUM(C27:C36)+SUM(C37:C38))-1)</f>
        <v>-3.2867440938407877E-2</v>
      </c>
    </row>
    <row r="12" spans="2:8" ht="30" customHeight="1" x14ac:dyDescent="0.25">
      <c r="B12" s="33" t="s">
        <v>62</v>
      </c>
      <c r="C12" s="329">
        <v>12941211</v>
      </c>
      <c r="D12" s="330"/>
      <c r="E12" s="309">
        <v>-3.7533713846280903E-2</v>
      </c>
      <c r="F12" s="309" t="s">
        <v>121</v>
      </c>
    </row>
    <row r="13" spans="2:8" ht="15" customHeight="1" outlineLevel="1" x14ac:dyDescent="0.2">
      <c r="B13" s="43" t="s">
        <v>49</v>
      </c>
      <c r="C13" s="325">
        <v>3162978</v>
      </c>
      <c r="D13" s="326">
        <f t="shared" ref="D13:D19" si="2">IFERROR((C13-C14)/C14,"-")</f>
        <v>-2.3322184273643597E-3</v>
      </c>
      <c r="E13" s="327">
        <f t="shared" ref="E13:E76" si="3">C13/C27-1</f>
        <v>-3.4750446312769911E-2</v>
      </c>
      <c r="F13" s="304">
        <f>((SUM(C13:C22)+SUM(C23:C25))/(SUM(C27:C36)+SUM(C37:C39))-1)</f>
        <v>-2.804629258809177E-2</v>
      </c>
    </row>
    <row r="14" spans="2:8" ht="15" customHeight="1" outlineLevel="1" x14ac:dyDescent="0.2">
      <c r="B14" s="43" t="s">
        <v>50</v>
      </c>
      <c r="C14" s="325">
        <v>3170372</v>
      </c>
      <c r="D14" s="326">
        <f t="shared" si="2"/>
        <v>-8.0603629259599248E-3</v>
      </c>
      <c r="E14" s="327">
        <f t="shared" si="3"/>
        <v>-8.3338995532597049E-2</v>
      </c>
      <c r="F14" s="304">
        <f>((SUM(C14:C22)+SUM(C23:C25)+SUM(C27))/(SUM(C28:C36)+SUM(C37:C39)+SUM(C41))-1)</f>
        <v>-2.2608979143219687E-2</v>
      </c>
    </row>
    <row r="15" spans="2:8" ht="15" customHeight="1" outlineLevel="1" x14ac:dyDescent="0.2">
      <c r="B15" s="43" t="s">
        <v>51</v>
      </c>
      <c r="C15" s="325">
        <v>3196134</v>
      </c>
      <c r="D15" s="326">
        <f t="shared" si="2"/>
        <v>8.4770073005087612E-2</v>
      </c>
      <c r="E15" s="327">
        <f t="shared" si="3"/>
        <v>-4.4967134023501942E-2</v>
      </c>
      <c r="F15" s="304">
        <f>((SUM(C15:C22)+SUM(C23:C25)+SUM(C27:C28))/(SUM(C29:C36)+SUM(C37:C39)+SUM(C41:C42))-1)</f>
        <v>-1.4360137149202035E-2</v>
      </c>
    </row>
    <row r="16" spans="2:8" ht="15" customHeight="1" outlineLevel="1" x14ac:dyDescent="0.2">
      <c r="B16" s="43" t="s">
        <v>52</v>
      </c>
      <c r="C16" s="325">
        <v>2946370</v>
      </c>
      <c r="D16" s="326">
        <f t="shared" si="2"/>
        <v>-0.18093776131086875</v>
      </c>
      <c r="E16" s="327">
        <f t="shared" si="3"/>
        <v>-7.6365512696968674E-2</v>
      </c>
      <c r="F16" s="304">
        <f>((SUM(C16:C22)+SUM(C23:C25)+SUM(C27:C29))/(SUM(C30:C36)+SUM(C37:C39)+SUM(C41:C43))-1)</f>
        <v>-7.4867727453027388E-3</v>
      </c>
    </row>
    <row r="17" spans="2:12" ht="15" customHeight="1" outlineLevel="1" x14ac:dyDescent="0.2">
      <c r="B17" s="43" t="s">
        <v>53</v>
      </c>
      <c r="C17" s="325">
        <v>3597248</v>
      </c>
      <c r="D17" s="326">
        <f t="shared" si="2"/>
        <v>5.8015673552461108E-2</v>
      </c>
      <c r="E17" s="327">
        <f t="shared" si="3"/>
        <v>-6.7789595673515057E-2</v>
      </c>
      <c r="F17" s="304">
        <f>((SUM(C17:C22)+SUM(C23:C25)+SUM(C27:C30))/(SUM(C31:C36)+SUM(C37:C39)+SUM(C41:C44))-1)</f>
        <v>3.0859781814740472E-3</v>
      </c>
    </row>
    <row r="18" spans="2:12" ht="15" customHeight="1" outlineLevel="1" x14ac:dyDescent="0.2">
      <c r="B18" s="43" t="s">
        <v>54</v>
      </c>
      <c r="C18" s="325">
        <v>3399995</v>
      </c>
      <c r="D18" s="326">
        <f t="shared" si="2"/>
        <v>0.21565457910937438</v>
      </c>
      <c r="E18" s="327">
        <f t="shared" si="3"/>
        <v>-4.3527173151655774E-2</v>
      </c>
      <c r="F18" s="304">
        <f>((SUM(C18:C22)+SUM(C23:C25)+SUM(C27:C31))/(SUM(C32:C36)+SUM(C37:C39)+SUM(C41:C45))-1)</f>
        <v>1.1411520669925013E-2</v>
      </c>
    </row>
    <row r="19" spans="2:12" ht="15" customHeight="1" outlineLevel="1" x14ac:dyDescent="0.2">
      <c r="B19" s="43" t="s">
        <v>55</v>
      </c>
      <c r="C19" s="325">
        <v>2796843</v>
      </c>
      <c r="D19" s="326">
        <f t="shared" si="2"/>
        <v>9.1254181685097163E-2</v>
      </c>
      <c r="E19" s="327">
        <f t="shared" si="3"/>
        <v>-3.07347456913446E-2</v>
      </c>
      <c r="F19" s="304">
        <f>((SUM(C19:C22)+SUM(C23:C25)+SUM(C27:C32))/(SUM(C33:C36)+SUM(C37:C39)+SUM(C41:C46))-1)</f>
        <v>1.8839254452586829E-2</v>
      </c>
    </row>
    <row r="20" spans="2:12" ht="15" customHeight="1" outlineLevel="1" x14ac:dyDescent="0.2">
      <c r="B20" s="43" t="s">
        <v>56</v>
      </c>
      <c r="C20" s="325">
        <v>2562962</v>
      </c>
      <c r="D20" s="326">
        <f>IFERROR((C20-C22)/C22,"-")</f>
        <v>-0.13827423660657248</v>
      </c>
      <c r="E20" s="327">
        <f t="shared" si="3"/>
        <v>-2.2221052278186271E-2</v>
      </c>
      <c r="F20" s="304">
        <f>((SUM(C20:C22)+SUM(C23:C25)+SUM(C27:C33))/(SUM(C34:C36)+SUM(C37:C39)+SUM(C41:C47))-1)</f>
        <v>2.3985599158068638E-2</v>
      </c>
    </row>
    <row r="21" spans="2:12" ht="15" customHeight="1" x14ac:dyDescent="0.2">
      <c r="B21" s="30" t="s">
        <v>63</v>
      </c>
      <c r="C21" s="31">
        <f>C23+C24+C25+C27+C28+C29+C22</f>
        <v>23527966</v>
      </c>
      <c r="D21" s="328"/>
      <c r="E21" s="32">
        <f t="shared" si="3"/>
        <v>7.2017081014956741E-3</v>
      </c>
      <c r="F21" s="307" t="s">
        <v>121</v>
      </c>
    </row>
    <row r="22" spans="2:12" ht="15" hidden="1" customHeight="1" outlineLevel="1" x14ac:dyDescent="0.2">
      <c r="B22" s="43" t="s">
        <v>58</v>
      </c>
      <c r="C22" s="325">
        <v>2974220</v>
      </c>
      <c r="D22" s="326">
        <f>IFERROR((C22-C23)/C23,"-")</f>
        <v>-0.11393653287621322</v>
      </c>
      <c r="E22" s="327">
        <f t="shared" si="3"/>
        <v>-0.12201624946827461</v>
      </c>
      <c r="F22" s="304">
        <f>((SUM(C22)+SUM(C23:C25)+SUM(C27:C34))/(SUM(C36)+SUM(C37:C39)+SUM(C41:C48))-1)</f>
        <v>4.0171947759841231E-2</v>
      </c>
    </row>
    <row r="23" spans="2:12" ht="15" hidden="1" customHeight="1" outlineLevel="1" x14ac:dyDescent="0.2">
      <c r="B23" s="43" t="s">
        <v>59</v>
      </c>
      <c r="C23" s="325">
        <v>3356667</v>
      </c>
      <c r="D23" s="326">
        <f t="shared" ref="D23" si="4">IFERROR((C23-C24)/C24,"-")</f>
        <v>-4.3344743844893042E-2</v>
      </c>
      <c r="E23" s="327">
        <f t="shared" si="3"/>
        <v>-8.2141826847485611E-2</v>
      </c>
      <c r="F23" s="304">
        <f>((SUM(C23:C25)+SUM(C27:C28)+SUM(C29:C36))/(SUM(C37:C39)+SUM(C41:C42)+SUM(C43:C50))-1)</f>
        <v>8.432797266968528E-2</v>
      </c>
    </row>
    <row r="24" spans="2:12" ht="15" hidden="1" customHeight="1" outlineLevel="1" x14ac:dyDescent="0.2">
      <c r="B24" s="43" t="s">
        <v>60</v>
      </c>
      <c r="C24" s="325">
        <v>3508753</v>
      </c>
      <c r="D24" s="326">
        <f>IFERROR((C24-C25)/C25,"-")</f>
        <v>-2.7034214258875922E-2</v>
      </c>
      <c r="E24" s="327">
        <f t="shared" si="3"/>
        <v>-1.9238972020767076E-2</v>
      </c>
      <c r="F24" s="304">
        <f>((SUM(C24:C25)+SUM(C27:C36)+SUM(C37))/(SUM(C38:C39)+SUM(C41:C50)+SUM(C51))-1)</f>
        <v>9.8459373988379006E-2</v>
      </c>
    </row>
    <row r="25" spans="2:12" ht="15" hidden="1" customHeight="1" outlineLevel="1" x14ac:dyDescent="0.2">
      <c r="B25" s="43" t="s">
        <v>61</v>
      </c>
      <c r="C25" s="325">
        <v>3606245</v>
      </c>
      <c r="D25" s="326">
        <f>IFERROR((C25-C27)/C26,"-")</f>
        <v>8.6051577339689468E-3</v>
      </c>
      <c r="E25" s="327">
        <f t="shared" si="3"/>
        <v>5.5713345581820617E-2</v>
      </c>
      <c r="F25" s="304">
        <f>((SUM(C25)+SUM(C27:C36)+SUM(C37:C38))/(SUM(C39)+SUM(C41:C50)+SUM(C51:C52))-1)</f>
        <v>0.10974715550948644</v>
      </c>
    </row>
    <row r="26" spans="2:12" ht="15" customHeight="1" collapsed="1" x14ac:dyDescent="0.2">
      <c r="B26" s="144">
        <v>2012</v>
      </c>
      <c r="C26" s="331">
        <v>38278787</v>
      </c>
      <c r="D26" s="332"/>
      <c r="E26" s="311">
        <f t="shared" si="3"/>
        <v>-4.8512959835658953E-2</v>
      </c>
      <c r="F26" s="311" t="s">
        <v>121</v>
      </c>
    </row>
    <row r="27" spans="2:12" ht="15" hidden="1" customHeight="1" outlineLevel="1" x14ac:dyDescent="0.2">
      <c r="B27" s="43" t="s">
        <v>49</v>
      </c>
      <c r="C27" s="325">
        <v>3276850</v>
      </c>
      <c r="D27" s="326">
        <f t="shared" ref="D27:D37" si="5">IFERROR((C27-C28)/C28,"-")</f>
        <v>-5.2552630262628706E-2</v>
      </c>
      <c r="E27" s="327">
        <f t="shared" si="3"/>
        <v>7.8053742633071854E-2</v>
      </c>
      <c r="F27" s="304">
        <f>((SUM(C27:C36)+SUM(C37:C39))/(SUM(C41:C50)+SUM(C51:C53))-1)</f>
        <v>0.11007266699774965</v>
      </c>
    </row>
    <row r="28" spans="2:12" ht="15" hidden="1" customHeight="1" outlineLevel="1" x14ac:dyDescent="0.2">
      <c r="B28" s="43" t="s">
        <v>50</v>
      </c>
      <c r="C28" s="325">
        <v>3458609</v>
      </c>
      <c r="D28" s="326">
        <f t="shared" si="5"/>
        <v>3.3462697609709137E-2</v>
      </c>
      <c r="E28" s="327">
        <f t="shared" si="3"/>
        <v>7.3821046229201492E-2</v>
      </c>
      <c r="F28" s="304">
        <f>((SUM(C28:C36)+SUM(C37:C39)+SUM(C41))/(SUM(C42:C50)+SUM(C51:C53)+SUM(C55))-1)</f>
        <v>0.10630805782155694</v>
      </c>
    </row>
    <row r="29" spans="2:12" ht="15" hidden="1" customHeight="1" outlineLevel="1" x14ac:dyDescent="0.2">
      <c r="B29" s="43" t="s">
        <v>51</v>
      </c>
      <c r="C29" s="325">
        <v>3346622</v>
      </c>
      <c r="D29" s="326">
        <f t="shared" si="5"/>
        <v>4.9106356352747703E-2</v>
      </c>
      <c r="E29" s="327">
        <f t="shared" si="3"/>
        <v>9.3253241664349895E-2</v>
      </c>
      <c r="F29" s="304">
        <f>((SUM(C29:C36)+SUM(C37:C39)+SUM(C41:C42))/(SUM(C43:C50)+SUM(C51:C53)+SUM(C55:C56))-1)</f>
        <v>0.10646811301263637</v>
      </c>
    </row>
    <row r="30" spans="2:12" ht="15" hidden="1" customHeight="1" outlineLevel="1" x14ac:dyDescent="0.2">
      <c r="B30" s="43" t="s">
        <v>52</v>
      </c>
      <c r="C30" s="325">
        <v>3189974</v>
      </c>
      <c r="D30" s="326">
        <f t="shared" si="5"/>
        <v>-0.17333279431082474</v>
      </c>
      <c r="E30" s="327">
        <f t="shared" si="3"/>
        <v>0.15137034038610553</v>
      </c>
      <c r="F30" s="304">
        <f>((SUM(C30:C36)+SUM(C37:C39)+SUM(C41:C43))/(SUM(C44:C50)+SUM(C51:C53)+SUM(C55:C57))-1)</f>
        <v>0.10502233040686759</v>
      </c>
    </row>
    <row r="31" spans="2:12" ht="15" hidden="1" customHeight="1" outlineLevel="1" x14ac:dyDescent="0.2">
      <c r="B31" s="43" t="s">
        <v>53</v>
      </c>
      <c r="C31" s="325">
        <v>3858837</v>
      </c>
      <c r="D31" s="326">
        <f t="shared" si="5"/>
        <v>8.5552400440878362E-2</v>
      </c>
      <c r="E31" s="327">
        <f t="shared" si="3"/>
        <v>7.0787629618920489E-2</v>
      </c>
      <c r="F31" s="304">
        <f>((SUM(C31:C36)+SUM(C37:C39)+SUM(C41:C44))/(SUM(C45:C50)+SUM(C51:C53)+SUM(C55:C58))-1)</f>
        <v>9.8673559511387676E-2</v>
      </c>
      <c r="G31" s="17"/>
      <c r="H31" s="17"/>
      <c r="I31" s="17"/>
      <c r="J31" s="17"/>
      <c r="K31" s="17"/>
      <c r="L31" s="17"/>
    </row>
    <row r="32" spans="2:12" ht="15" hidden="1" customHeight="1" outlineLevel="1" x14ac:dyDescent="0.2">
      <c r="B32" s="43" t="s">
        <v>54</v>
      </c>
      <c r="C32" s="325">
        <v>3554722</v>
      </c>
      <c r="D32" s="326">
        <f t="shared" si="5"/>
        <v>0.2319134550371873</v>
      </c>
      <c r="E32" s="327">
        <f t="shared" si="3"/>
        <v>9.2600105979740999E-2</v>
      </c>
      <c r="F32" s="304">
        <f>((SUM(C32:C36)+SUM(C37:C39)+SUM(C41:C45))/(SUM(C46:C50)+SUM(C51:C53)+SUM(C55:C59))-1)</f>
        <v>9.4835238502586572E-2</v>
      </c>
      <c r="G32" s="17"/>
      <c r="H32" s="17"/>
      <c r="I32" s="17"/>
      <c r="J32" s="17"/>
      <c r="K32" s="17"/>
      <c r="L32" s="17"/>
    </row>
    <row r="33" spans="2:12" ht="15" hidden="1" customHeight="1" outlineLevel="1" x14ac:dyDescent="0.2">
      <c r="B33" s="43" t="s">
        <v>55</v>
      </c>
      <c r="C33" s="325">
        <v>2885529</v>
      </c>
      <c r="D33" s="326">
        <f t="shared" si="5"/>
        <v>0.10083938397868464</v>
      </c>
      <c r="E33" s="327">
        <f t="shared" si="3"/>
        <v>8.4266846831139386E-2</v>
      </c>
      <c r="F33" s="304">
        <f>((SUM(C33:C36)+SUM(C37:C39)+SUM(C41:C46))/(SUM(C47:C50)+SUM(C51:C53)+SUM(C55:C60))-1)</f>
        <v>9.0956675585125657E-2</v>
      </c>
      <c r="G33" s="17"/>
      <c r="H33" s="17"/>
      <c r="I33" s="17"/>
      <c r="J33" s="17"/>
      <c r="K33" s="17"/>
      <c r="L33" s="17"/>
    </row>
    <row r="34" spans="2:12" ht="15" hidden="1" customHeight="1" outlineLevel="1" x14ac:dyDescent="0.2">
      <c r="B34" s="43" t="s">
        <v>56</v>
      </c>
      <c r="C34" s="325">
        <v>2621208</v>
      </c>
      <c r="D34" s="326">
        <f>IFERROR((C34-C36)/C36,"-")</f>
        <v>-0.22622468049984104</v>
      </c>
      <c r="E34" s="327">
        <f t="shared" si="3"/>
        <v>6.6137585505909424E-2</v>
      </c>
      <c r="F34" s="304">
        <f>((SUM(C34:C36)+SUM(C37:C39)+SUM(C41:C47))/(SUM(C48:C50)+SUM(C51:C53)+SUM(C55:C61))-1)</f>
        <v>8.8780790013827771E-2</v>
      </c>
      <c r="G34" s="17"/>
      <c r="H34" s="17"/>
      <c r="I34" s="17"/>
      <c r="J34" s="17"/>
      <c r="K34" s="17"/>
      <c r="L34" s="17"/>
    </row>
    <row r="35" spans="2:12" ht="15" customHeight="1" collapsed="1" x14ac:dyDescent="0.2">
      <c r="B35" s="30" t="s">
        <v>64</v>
      </c>
      <c r="C35" s="31">
        <f>C37+C38+C39+C41+C42+C43+C36</f>
        <v>23359736</v>
      </c>
      <c r="D35" s="328"/>
      <c r="E35" s="32">
        <f t="shared" si="3"/>
        <v>0.1094443610926954</v>
      </c>
      <c r="F35" s="307" t="s">
        <v>121</v>
      </c>
    </row>
    <row r="36" spans="2:12" ht="15" hidden="1" customHeight="1" outlineLevel="1" x14ac:dyDescent="0.2">
      <c r="B36" s="43" t="s">
        <v>58</v>
      </c>
      <c r="C36" s="325">
        <v>3387557</v>
      </c>
      <c r="D36" s="326">
        <f>IFERROR((C36-C37)/C37,"-")</f>
        <v>-7.3695162650923629E-2</v>
      </c>
      <c r="E36" s="327">
        <f t="shared" si="3"/>
        <v>0.25249552067072734</v>
      </c>
      <c r="F36" s="304">
        <f>((SUM(C36)+SUM(C37:C39)+SUM(C41:C48))/(SUM(C50)+SUM(C51:C53)+SUM(C55:C62))-1)</f>
        <v>7.3039189874501309E-2</v>
      </c>
      <c r="G36" s="17"/>
      <c r="H36" s="17"/>
      <c r="I36" s="17"/>
      <c r="J36" s="17"/>
      <c r="K36" s="17"/>
      <c r="L36" s="17"/>
    </row>
    <row r="37" spans="2:12" ht="15" hidden="1" customHeight="1" outlineLevel="1" x14ac:dyDescent="0.2">
      <c r="B37" s="43" t="s">
        <v>59</v>
      </c>
      <c r="C37" s="325">
        <v>3657065</v>
      </c>
      <c r="D37" s="326">
        <f t="shared" si="5"/>
        <v>2.2216961064763854E-2</v>
      </c>
      <c r="E37" s="327">
        <f t="shared" si="3"/>
        <v>0.1506685054381256</v>
      </c>
      <c r="F37" s="304">
        <f>((SUM(C37:C39)+SUM(C41:C42)+SUM(C43:C50))/(SUM(C51:C53)+SUM(C55:C56)+SUM(C57:C64))-1)</f>
        <v>-1.1960235389838481E-3</v>
      </c>
      <c r="G37" s="17"/>
      <c r="H37" s="17"/>
      <c r="I37" s="17"/>
      <c r="J37" s="17"/>
      <c r="K37" s="17"/>
      <c r="L37" s="17"/>
    </row>
    <row r="38" spans="2:12" ht="15" hidden="1" customHeight="1" outlineLevel="1" x14ac:dyDescent="0.2">
      <c r="B38" s="43" t="s">
        <v>60</v>
      </c>
      <c r="C38" s="325">
        <v>3577582</v>
      </c>
      <c r="D38" s="326">
        <f>IFERROR((C38-C39)/C39,"-")</f>
        <v>4.7322370585831337E-2</v>
      </c>
      <c r="E38" s="327">
        <f t="shared" si="3"/>
        <v>0.17311309370786399</v>
      </c>
      <c r="F38" s="304">
        <f>((SUM(C38:C39)+SUM(C41:C50)+SUM(C51))/(SUM(C52:C53)+SUM(C55:C64)+SUM(C65))-1)</f>
        <v>-1.1186111392833098E-2</v>
      </c>
    </row>
    <row r="39" spans="2:12" ht="15" hidden="1" customHeight="1" outlineLevel="1" x14ac:dyDescent="0.2">
      <c r="B39" s="43" t="s">
        <v>61</v>
      </c>
      <c r="C39" s="325">
        <v>3415932</v>
      </c>
      <c r="D39" s="326">
        <f>IFERROR((C39-C41)/C40,"-")</f>
        <v>9.3544480334031253E-3</v>
      </c>
      <c r="E39" s="327">
        <f t="shared" si="3"/>
        <v>5.8338344739510717E-2</v>
      </c>
      <c r="F39" s="304">
        <f>((SUM(C39)+SUM(C41:C50)+SUM(C51:C52))/(SUM(C53)+SUM(C55:C64)+SUM(C65:C66))-1)</f>
        <v>-2.1807986023434367E-2</v>
      </c>
    </row>
    <row r="40" spans="2:12" ht="15" customHeight="1" collapsed="1" x14ac:dyDescent="0.2">
      <c r="B40" s="145">
        <v>2011</v>
      </c>
      <c r="C40" s="333">
        <v>40230487</v>
      </c>
      <c r="D40" s="334"/>
      <c r="E40" s="313">
        <f t="shared" si="3"/>
        <v>0.11043781800147245</v>
      </c>
      <c r="F40" s="313" t="s">
        <v>121</v>
      </c>
    </row>
    <row r="41" spans="2:12" ht="15" hidden="1" customHeight="1" outlineLevel="1" x14ac:dyDescent="0.2">
      <c r="B41" s="43" t="s">
        <v>49</v>
      </c>
      <c r="C41" s="325">
        <v>3039598</v>
      </c>
      <c r="D41" s="326">
        <f t="shared" ref="D41:D51" si="6">IFERROR((C41-C42)/C42,"-")</f>
        <v>-5.6272534861214904E-2</v>
      </c>
      <c r="E41" s="327">
        <f t="shared" si="3"/>
        <v>6.4640757384912817E-3</v>
      </c>
      <c r="F41" s="304">
        <f>((SUM(C41:C50)+SUM(C51:C53))/(SUM(C55:C64)+SUM(C65:C67))-1)</f>
        <v>-2.8203368265695139E-2</v>
      </c>
    </row>
    <row r="42" spans="2:12" ht="15" hidden="1" customHeight="1" outlineLevel="1" x14ac:dyDescent="0.2">
      <c r="B42" s="43" t="s">
        <v>50</v>
      </c>
      <c r="C42" s="325">
        <v>3220843</v>
      </c>
      <c r="D42" s="326">
        <f t="shared" si="6"/>
        <v>5.2164555973734129E-2</v>
      </c>
      <c r="E42" s="327">
        <f t="shared" si="3"/>
        <v>7.4448105062862036E-2</v>
      </c>
      <c r="F42" s="304">
        <f>((SUM(C42:C50)+SUM(C51:C53)+SUM(C55))/(SUM(C56:C64)+SUM(C65:C67)+SUM(C69))-1)</f>
        <v>-3.4071369280495811E-2</v>
      </c>
    </row>
    <row r="43" spans="2:12" ht="15" hidden="1" customHeight="1" outlineLevel="1" x14ac:dyDescent="0.2">
      <c r="B43" s="43" t="s">
        <v>51</v>
      </c>
      <c r="C43" s="325">
        <v>3061159</v>
      </c>
      <c r="D43" s="326">
        <f t="shared" si="6"/>
        <v>0.10487661648840733</v>
      </c>
      <c r="E43" s="327">
        <f t="shared" si="3"/>
        <v>6.3841048647435006E-2</v>
      </c>
      <c r="F43" s="304">
        <f>((SUM(C43:C50)+SUM(C51:C53)+SUM(C55:C56))/(SUM(C57:C64)+SUM(C65:C67)+SUM(C69:C70))-1)</f>
        <v>-4.4353491887339724E-2</v>
      </c>
    </row>
    <row r="44" spans="2:12" ht="15" hidden="1" customHeight="1" outlineLevel="1" x14ac:dyDescent="0.2">
      <c r="B44" s="43" t="s">
        <v>52</v>
      </c>
      <c r="C44" s="325">
        <v>2770589</v>
      </c>
      <c r="D44" s="326">
        <f t="shared" si="6"/>
        <v>-0.23119001192373362</v>
      </c>
      <c r="E44" s="327">
        <f t="shared" si="3"/>
        <v>1.9562233433795928E-2</v>
      </c>
      <c r="F44" s="304">
        <f>((SUM(C44:C50)+SUM(C51:C53)+SUM(C55:C57))/(SUM(C58:C64)+SUM(C65:C67)+SUM(C69:C71))-1)</f>
        <v>-5.3988843299008882E-2</v>
      </c>
    </row>
    <row r="45" spans="2:12" ht="15" hidden="1" customHeight="1" outlineLevel="1" x14ac:dyDescent="0.2">
      <c r="B45" s="43" t="s">
        <v>53</v>
      </c>
      <c r="C45" s="325">
        <v>3603737</v>
      </c>
      <c r="D45" s="326">
        <f t="shared" si="6"/>
        <v>0.10766564252369483</v>
      </c>
      <c r="E45" s="327">
        <f t="shared" si="3"/>
        <v>9.482941182402671E-3</v>
      </c>
      <c r="F45" s="304">
        <f>((SUM(C45:C50)+SUM(C51:C53)+SUM(C55:C58))/(SUM(C59:C64)+SUM(C65:C67)+SUM(C69:C72))-1)</f>
        <v>-6.0654406129001082E-2</v>
      </c>
    </row>
    <row r="46" spans="2:12" ht="15" hidden="1" customHeight="1" outlineLevel="1" x14ac:dyDescent="0.2">
      <c r="B46" s="43" t="s">
        <v>54</v>
      </c>
      <c r="C46" s="325">
        <v>3253452</v>
      </c>
      <c r="D46" s="326">
        <f t="shared" si="6"/>
        <v>0.22251765321244879</v>
      </c>
      <c r="E46" s="327">
        <f t="shared" si="3"/>
        <v>2.3377128292525029E-2</v>
      </c>
      <c r="F46" s="304">
        <f>((SUM(C46:C50)+SUM(C51:C53)+SUM(C55:C59))/(SUM(C60:C64)+SUM(C65:C67)+SUM(C69:C73))-1)</f>
        <v>-7.0234691357106804E-2</v>
      </c>
    </row>
    <row r="47" spans="2:12" ht="15" hidden="1" customHeight="1" outlineLevel="1" x14ac:dyDescent="0.2">
      <c r="B47" s="43" t="s">
        <v>55</v>
      </c>
      <c r="C47" s="325">
        <v>2661272</v>
      </c>
      <c r="D47" s="326">
        <f t="shared" si="6"/>
        <v>8.2433024946697353E-2</v>
      </c>
      <c r="E47" s="327">
        <f t="shared" si="3"/>
        <v>3.607557089287261E-2</v>
      </c>
      <c r="F47" s="304">
        <f>((SUM(C47:C50)+SUM(C51:C53)+SUM(C55:C60))/(SUM(C61:C64)+SUM(C65:C67)+SUM(C69:C74))-1)</f>
        <v>-8.0829942398075616E-2</v>
      </c>
    </row>
    <row r="48" spans="2:12" ht="15" hidden="1" customHeight="1" outlineLevel="1" x14ac:dyDescent="0.2">
      <c r="B48" s="43" t="s">
        <v>56</v>
      </c>
      <c r="C48" s="325">
        <v>2458602</v>
      </c>
      <c r="D48" s="326">
        <f>IFERROR((C48-C50)/C50,"-")</f>
        <v>-9.0970870124962744E-2</v>
      </c>
      <c r="E48" s="327">
        <f t="shared" si="3"/>
        <v>1.4648129592242709E-2</v>
      </c>
      <c r="F48" s="304">
        <f>((SUM(C48:C50)+SUM(C51:C53)+SUM(C55:C61))/(SUM(C62:C64)+SUM(C65:C67)+SUM(C69:C75))-1)</f>
        <v>-8.9985406481436048E-2</v>
      </c>
    </row>
    <row r="49" spans="2:6" ht="15" customHeight="1" collapsed="1" x14ac:dyDescent="0.2">
      <c r="B49" s="30" t="s">
        <v>65</v>
      </c>
      <c r="C49" s="31">
        <f>C51+C52+C53+C55+C56+C57+C50</f>
        <v>21055347</v>
      </c>
      <c r="D49" s="328"/>
      <c r="E49" s="32">
        <f t="shared" si="3"/>
        <v>-7.743207768599325E-2</v>
      </c>
      <c r="F49" s="307" t="s">
        <v>121</v>
      </c>
    </row>
    <row r="50" spans="2:6" ht="15" hidden="1" customHeight="1" outlineLevel="1" x14ac:dyDescent="0.2">
      <c r="B50" s="43" t="s">
        <v>58</v>
      </c>
      <c r="C50" s="325">
        <v>2704646</v>
      </c>
      <c r="D50" s="326">
        <f>IFERROR((C50-C51)/C51,"-")</f>
        <v>-0.14900310206156989</v>
      </c>
      <c r="E50" s="327">
        <f t="shared" si="3"/>
        <v>-7.3257212835748375E-2</v>
      </c>
      <c r="F50" s="304">
        <f>((SUM(C50)+SUM(C51:C53)+SUM(C55:C62))/(SUM(C64)+SUM(C65:C67)+SUM(C69:C76))-1)</f>
        <v>-0.11048910223908415</v>
      </c>
    </row>
    <row r="51" spans="2:6" ht="15" hidden="1" customHeight="1" outlineLevel="1" x14ac:dyDescent="0.2">
      <c r="B51" s="43" t="s">
        <v>59</v>
      </c>
      <c r="C51" s="325">
        <v>3178209</v>
      </c>
      <c r="D51" s="326">
        <f t="shared" si="6"/>
        <v>4.2156012759505361E-2</v>
      </c>
      <c r="E51" s="327">
        <f t="shared" si="3"/>
        <v>-3.2647373846854788E-2</v>
      </c>
      <c r="F51" s="304">
        <f>((SUM(C51:C53)+SUM(C55:C56)+SUM(C57:C64))/(SUM(C65:C67)+SUM(C69:C70)+SUM(C71:C78))-1)</f>
        <v>-0.11301516831242786</v>
      </c>
    </row>
    <row r="52" spans="2:6" ht="15" hidden="1" customHeight="1" outlineLevel="1" x14ac:dyDescent="0.2">
      <c r="B52" s="43" t="s">
        <v>60</v>
      </c>
      <c r="C52" s="325">
        <v>3049648</v>
      </c>
      <c r="D52" s="326">
        <f>IFERROR((C52-C53)/C53,"-")</f>
        <v>-5.5145296698482511E-2</v>
      </c>
      <c r="E52" s="327">
        <f t="shared" si="3"/>
        <v>-3.0898829095330149E-2</v>
      </c>
      <c r="F52" s="304">
        <f>((SUM(C52:C53)+SUM(C55:C64)+SUM(C65))/(SUM(C66:C67)+SUM(C69:C78)+SUM(C79))-1)</f>
        <v>-0.12068535411688142</v>
      </c>
    </row>
    <row r="53" spans="2:6" ht="15" hidden="1" customHeight="1" outlineLevel="1" x14ac:dyDescent="0.2">
      <c r="B53" s="43" t="s">
        <v>61</v>
      </c>
      <c r="C53" s="325">
        <v>3227637</v>
      </c>
      <c r="D53" s="326">
        <f>IFERROR((C53-C55)/C54,"-")</f>
        <v>5.7290776505440665E-3</v>
      </c>
      <c r="E53" s="327">
        <f t="shared" si="3"/>
        <v>-5.6395205550938021E-2</v>
      </c>
      <c r="F53" s="304">
        <f>((SUM(C53)+SUM(C55:C64)+SUM(C65:C66))/(SUM(C67)+SUM(C69:C78)+SUM(C79:C80))-1)</f>
        <v>-0.12709892658793021</v>
      </c>
    </row>
    <row r="54" spans="2:6" ht="15" customHeight="1" collapsed="1" x14ac:dyDescent="0.2">
      <c r="B54" s="145">
        <v>2010</v>
      </c>
      <c r="C54" s="333">
        <v>36229392</v>
      </c>
      <c r="D54" s="334"/>
      <c r="E54" s="313">
        <f t="shared" si="3"/>
        <v>2.8979059372828964E-3</v>
      </c>
      <c r="F54" s="313" t="s">
        <v>121</v>
      </c>
    </row>
    <row r="55" spans="2:6" ht="15" hidden="1" customHeight="1" outlineLevel="1" x14ac:dyDescent="0.2">
      <c r="B55" s="43" t="s">
        <v>49</v>
      </c>
      <c r="C55" s="325">
        <v>3020076</v>
      </c>
      <c r="D55" s="326">
        <f t="shared" ref="D55:D66" si="7">IFERROR((C55-C56)/C56,"-")</f>
        <v>7.4737996685427894E-3</v>
      </c>
      <c r="E55" s="327">
        <f t="shared" si="3"/>
        <v>-0.10062421660235699</v>
      </c>
      <c r="F55" s="304">
        <f>((SUM(C55:C64)+SUM(C65:C67))/(SUM(C69:C78)+SUM(C79:C81))-1)</f>
        <v>-0.12913999678143495</v>
      </c>
    </row>
    <row r="56" spans="2:6" ht="15" hidden="1" customHeight="1" outlineLevel="1" x14ac:dyDescent="0.2">
      <c r="B56" s="43" t="s">
        <v>50</v>
      </c>
      <c r="C56" s="325">
        <v>2997672</v>
      </c>
      <c r="D56" s="326">
        <f t="shared" si="7"/>
        <v>4.1777484926805213E-2</v>
      </c>
      <c r="E56" s="327">
        <f t="shared" si="3"/>
        <v>-0.11885319628502189</v>
      </c>
      <c r="F56" s="304">
        <f>((SUM(C56:C64)+SUM(C65:C67)+SUM(C69))/(SUM(C70:C78)+SUM(C79:C81)+SUM(C83))-1)</f>
        <v>-0.1275608349177787</v>
      </c>
    </row>
    <row r="57" spans="2:6" ht="15" hidden="1" customHeight="1" outlineLevel="1" x14ac:dyDescent="0.2">
      <c r="B57" s="43" t="s">
        <v>51</v>
      </c>
      <c r="C57" s="325">
        <v>2877459</v>
      </c>
      <c r="D57" s="326">
        <f t="shared" si="7"/>
        <v>5.8889833408772262E-2</v>
      </c>
      <c r="E57" s="327">
        <f t="shared" si="3"/>
        <v>-0.12571846305344481</v>
      </c>
      <c r="F57" s="304">
        <f>((SUM(C57:C64)+SUM(C65:C67)+SUM(C69:C70))/(SUM(C71:C78)+SUM(C79:C81)+SUM(C83:C84))-1)</f>
        <v>-0.12479550587030652</v>
      </c>
    </row>
    <row r="58" spans="2:6" ht="15" hidden="1" customHeight="1" outlineLevel="1" x14ac:dyDescent="0.2">
      <c r="B58" s="43" t="s">
        <v>52</v>
      </c>
      <c r="C58" s="325">
        <v>2717430</v>
      </c>
      <c r="D58" s="326">
        <f t="shared" si="7"/>
        <v>-0.2387903920687619</v>
      </c>
      <c r="E58" s="327">
        <f t="shared" si="3"/>
        <v>-0.11981197986997827</v>
      </c>
      <c r="F58" s="304">
        <f>((SUM(C58:C64)+SUM(C65:C67)+SUM(C69:C71))/(SUM(C72:C78)+SUM(C79:C81)+SUM(C83:C85))-1)</f>
        <v>-0.12072109668500375</v>
      </c>
    </row>
    <row r="59" spans="2:6" ht="15" hidden="1" customHeight="1" outlineLevel="1" x14ac:dyDescent="0.2">
      <c r="B59" s="43" t="s">
        <v>53</v>
      </c>
      <c r="C59" s="325">
        <v>3569884</v>
      </c>
      <c r="D59" s="326">
        <f t="shared" si="7"/>
        <v>0.12291118364661056</v>
      </c>
      <c r="E59" s="327">
        <f t="shared" si="3"/>
        <v>-0.14115038584531348</v>
      </c>
      <c r="F59" s="304">
        <f>((SUM(C59:C64)+SUM(C65:C67)+SUM(C69:C72))/(SUM(C73:C78)+SUM(C79:C81)+SUM(C83:C86))-1)</f>
        <v>-0.11701793928387272</v>
      </c>
    </row>
    <row r="60" spans="2:6" ht="15" hidden="1" customHeight="1" outlineLevel="1" x14ac:dyDescent="0.2">
      <c r="B60" s="43" t="s">
        <v>54</v>
      </c>
      <c r="C60" s="325">
        <v>3179133</v>
      </c>
      <c r="D60" s="326">
        <f t="shared" si="7"/>
        <v>0.23768710523365186</v>
      </c>
      <c r="E60" s="327">
        <f t="shared" si="3"/>
        <v>-0.16385121540279957</v>
      </c>
      <c r="F60" s="304">
        <f>((SUM(C60:C64)+SUM(C65:C67)+SUM(C69:C73))/(SUM(C74:C78)+SUM(C79:C81)+SUM(C83:C87))-1)</f>
        <v>-0.1094107028290543</v>
      </c>
    </row>
    <row r="61" spans="2:6" ht="15" hidden="1" customHeight="1" outlineLevel="1" x14ac:dyDescent="0.2">
      <c r="B61" s="43" t="s">
        <v>55</v>
      </c>
      <c r="C61" s="325">
        <v>2568608</v>
      </c>
      <c r="D61" s="326">
        <f t="shared" si="7"/>
        <v>6.0046848922953498E-2</v>
      </c>
      <c r="E61" s="327">
        <f t="shared" si="3"/>
        <v>-0.16802419155012427</v>
      </c>
      <c r="F61" s="304">
        <f>((SUM(C61:C64)+SUM(C65:C67)+SUM(C69:C74))/(SUM(C75:C78)+SUM(C79:C81)+SUM(C83:C88))-1)</f>
        <v>-9.875501972062195E-2</v>
      </c>
    </row>
    <row r="62" spans="2:6" ht="15" hidden="1" customHeight="1" outlineLevel="1" x14ac:dyDescent="0.2">
      <c r="B62" s="43" t="s">
        <v>56</v>
      </c>
      <c r="C62" s="325">
        <v>2423108</v>
      </c>
      <c r="D62" s="326">
        <f>IFERROR((C62-C64)/C64,"-")</f>
        <v>-0.1697257750108534</v>
      </c>
      <c r="E62" s="327">
        <f t="shared" si="3"/>
        <v>-0.18381636922596034</v>
      </c>
      <c r="F62" s="304">
        <f>((SUM(C62:C64)+SUM(C65:C67)+SUM(C69:C75))/(SUM(C76:C78)+SUM(C79:C81)+SUM(C83:C89))-1)</f>
        <v>-8.9100336861729912E-2</v>
      </c>
    </row>
    <row r="63" spans="2:6" ht="15" customHeight="1" collapsed="1" x14ac:dyDescent="0.2">
      <c r="B63" s="30" t="s">
        <v>67</v>
      </c>
      <c r="C63" s="31">
        <f>C65+C66+C67+C69+C70+C71+C64</f>
        <v>22822544</v>
      </c>
      <c r="D63" s="328"/>
      <c r="E63" s="32">
        <f t="shared" si="3"/>
        <v>-0.10941529524625937</v>
      </c>
      <c r="F63" s="307" t="s">
        <v>121</v>
      </c>
    </row>
    <row r="64" spans="2:6" ht="15" hidden="1" customHeight="1" outlineLevel="1" x14ac:dyDescent="0.2">
      <c r="B64" s="43" t="s">
        <v>58</v>
      </c>
      <c r="C64" s="325">
        <v>2918443</v>
      </c>
      <c r="D64" s="326">
        <f>IFERROR((C64-C65)/C65,"-")</f>
        <v>-0.11171244549107266</v>
      </c>
      <c r="E64" s="327">
        <f t="shared" si="3"/>
        <v>-0.13583689398582843</v>
      </c>
      <c r="F64" s="304">
        <f>((SUM(C64)+SUM(C65:C67)+SUM(C69:C76))/(SUM(C78)+SUM(C79:C81)+SUM(C83:C90))-1)</f>
        <v>-5.8380987677346785E-2</v>
      </c>
    </row>
    <row r="65" spans="2:6" ht="15" hidden="1" customHeight="1" outlineLevel="1" x14ac:dyDescent="0.2">
      <c r="B65" s="43" t="s">
        <v>59</v>
      </c>
      <c r="C65" s="325">
        <v>3285471</v>
      </c>
      <c r="D65" s="326">
        <f t="shared" si="7"/>
        <v>4.403976887605926E-2</v>
      </c>
      <c r="E65" s="327">
        <f t="shared" si="3"/>
        <v>-0.17517913745897196</v>
      </c>
      <c r="F65" s="304">
        <f>((SUM(C65:C67)+SUM(C69:C70)+SUM(C71:C78))/(SUM(C79:C81)+SUM(C83:C84)+SUM(C85:C92))-1)</f>
        <v>-2.3969185983696462E-2</v>
      </c>
    </row>
    <row r="66" spans="2:6" ht="15" hidden="1" customHeight="1" outlineLevel="1" x14ac:dyDescent="0.2">
      <c r="B66" s="43" t="s">
        <v>60</v>
      </c>
      <c r="C66" s="325">
        <v>3146883</v>
      </c>
      <c r="D66" s="326">
        <f t="shared" si="7"/>
        <v>-8.0003765488421558E-2</v>
      </c>
      <c r="E66" s="327">
        <f t="shared" si="3"/>
        <v>-0.16047434562851515</v>
      </c>
      <c r="F66" s="304">
        <f>((SUM(C66:C67)+SUM(C69:C78)+SUM(C79))/(SUM(C80:C81)+SUM(C83:C92)+SUM(C93))-1)</f>
        <v>-1.1908625959620167E-2</v>
      </c>
    </row>
    <row r="67" spans="2:6" ht="15" hidden="1" customHeight="1" outlineLevel="1" x14ac:dyDescent="0.2">
      <c r="B67" s="43" t="s">
        <v>61</v>
      </c>
      <c r="C67" s="325">
        <v>3420539</v>
      </c>
      <c r="D67" s="326">
        <f>IFERROR((C67-C69)/C68,"-")</f>
        <v>1.7320556186671803E-3</v>
      </c>
      <c r="E67" s="327">
        <f t="shared" si="3"/>
        <v>-9.9811253323199511E-2</v>
      </c>
      <c r="F67" s="304">
        <f>((SUM(C67)+SUM(C69:C78)+SUM(C79:C80))/(SUM(C81)+SUM(C83:C92)+SUM(C93:C94))-1)</f>
        <v>1.0657912033162908E-4</v>
      </c>
    </row>
    <row r="68" spans="2:6" ht="15" customHeight="1" collapsed="1" x14ac:dyDescent="0.2">
      <c r="B68" s="145">
        <v>2009</v>
      </c>
      <c r="C68" s="333">
        <v>36124706</v>
      </c>
      <c r="D68" s="334"/>
      <c r="E68" s="313">
        <f t="shared" si="3"/>
        <v>-0.1411573422777006</v>
      </c>
      <c r="F68" s="313" t="s">
        <v>121</v>
      </c>
    </row>
    <row r="69" spans="2:6" ht="15" hidden="1" customHeight="1" outlineLevel="1" x14ac:dyDescent="0.2">
      <c r="B69" s="43" t="s">
        <v>49</v>
      </c>
      <c r="C69" s="325">
        <v>3357969</v>
      </c>
      <c r="D69" s="326">
        <f t="shared" ref="D69:D80" si="8">IFERROR((C69-C70)/C70,"-")</f>
        <v>-1.2946162447398775E-2</v>
      </c>
      <c r="E69" s="327">
        <f t="shared" si="3"/>
        <v>-7.3087376260990933E-2</v>
      </c>
      <c r="F69" s="304">
        <f>((SUM(C69:C78)+SUM(C79:C81))/(SUM(C83:C92)+SUM(C93:C95))-1)</f>
        <v>6.5820336438482396E-3</v>
      </c>
    </row>
    <row r="70" spans="2:6" ht="15" hidden="1" customHeight="1" outlineLevel="1" x14ac:dyDescent="0.2">
      <c r="B70" s="43" t="s">
        <v>50</v>
      </c>
      <c r="C70" s="325">
        <v>3402012</v>
      </c>
      <c r="D70" s="326">
        <f t="shared" si="8"/>
        <v>3.3660698578372138E-2</v>
      </c>
      <c r="E70" s="327">
        <f t="shared" si="3"/>
        <v>-6.7762877199155191E-2</v>
      </c>
      <c r="F70" s="304">
        <f>((SUM(C70:C78)+SUM(C79:C81)+SUM(C83))/(SUM(C84:C92)+SUM(C93:C95)+SUM(C97))-1)</f>
        <v>1.109248827934084E-2</v>
      </c>
    </row>
    <row r="71" spans="2:6" ht="15" hidden="1" customHeight="1" outlineLevel="1" x14ac:dyDescent="0.2">
      <c r="B71" s="43" t="s">
        <v>51</v>
      </c>
      <c r="C71" s="325">
        <v>3291227</v>
      </c>
      <c r="D71" s="326">
        <f t="shared" si="8"/>
        <v>6.604349585029648E-2</v>
      </c>
      <c r="E71" s="327">
        <f t="shared" si="3"/>
        <v>-4.4851448513034131E-2</v>
      </c>
      <c r="F71" s="304">
        <f>((SUM(C71:C78)+SUM(C79:C81)+SUM(C83:C84))/(SUM(C85:C92)+SUM(C93:C95)+SUM(C97:C98))-1)</f>
        <v>1.5729472031246861E-2</v>
      </c>
    </row>
    <row r="72" spans="2:6" ht="15" hidden="1" customHeight="1" outlineLevel="1" x14ac:dyDescent="0.2">
      <c r="B72" s="43" t="s">
        <v>52</v>
      </c>
      <c r="C72" s="325">
        <v>3087329</v>
      </c>
      <c r="D72" s="326">
        <f t="shared" si="8"/>
        <v>-0.25724440334235676</v>
      </c>
      <c r="E72" s="327">
        <f t="shared" si="3"/>
        <v>-4.1075012121172594E-2</v>
      </c>
      <c r="F72" s="304">
        <f>((SUM(C72:C78)+SUM(C79:C81)+SUM(C83:C85))/(SUM(C86:C92)+SUM(C93:C95)+SUM(C97:C99))-1)</f>
        <v>1.4362451069054316E-2</v>
      </c>
    </row>
    <row r="73" spans="2:6" ht="15" hidden="1" customHeight="1" outlineLevel="1" x14ac:dyDescent="0.2">
      <c r="B73" s="43" t="s">
        <v>53</v>
      </c>
      <c r="C73" s="325">
        <v>4156588</v>
      </c>
      <c r="D73" s="326">
        <f t="shared" si="8"/>
        <v>9.3230765831850387E-2</v>
      </c>
      <c r="E73" s="327">
        <f t="shared" si="3"/>
        <v>-1.7439634036220064E-2</v>
      </c>
      <c r="F73" s="304">
        <f>((SUM(C73:C78)+SUM(C79:C81)+SUM(C83:C86))/(SUM(C87:C92)+SUM(C93:C95)+SUM(C97:C100))-1)</f>
        <v>1.2304271556734303E-2</v>
      </c>
    </row>
    <row r="74" spans="2:6" ht="15" hidden="1" customHeight="1" outlineLevel="1" x14ac:dyDescent="0.2">
      <c r="B74" s="43" t="s">
        <v>54</v>
      </c>
      <c r="C74" s="325">
        <v>3802114</v>
      </c>
      <c r="D74" s="326">
        <f t="shared" si="8"/>
        <v>0.23151016775179045</v>
      </c>
      <c r="E74" s="327">
        <f t="shared" si="3"/>
        <v>3.2414452282811146E-2</v>
      </c>
      <c r="F74" s="304">
        <f>((SUM(C74:C78)+SUM(C79:C81)+SUM(C83:C87))/(SUM(C88:C92)+SUM(C93:C95)+SUM(C97:C101))-1)</f>
        <v>8.6632322000597117E-3</v>
      </c>
    </row>
    <row r="75" spans="2:6" ht="15" hidden="1" customHeight="1" outlineLevel="1" x14ac:dyDescent="0.2">
      <c r="B75" s="43" t="s">
        <v>55</v>
      </c>
      <c r="C75" s="325">
        <v>3087359</v>
      </c>
      <c r="D75" s="326">
        <f t="shared" si="8"/>
        <v>3.9925532878810385E-2</v>
      </c>
      <c r="E75" s="327">
        <f t="shared" si="3"/>
        <v>5.3191050247438643E-2</v>
      </c>
      <c r="F75" s="304">
        <f>((SUM(C75:C78)+SUM(C79:C81)+SUM(C83:C88))/(SUM(C89:C92)+SUM(C93:C95)+SUM(C97:C102))-1)</f>
        <v>1.8173488110320157E-3</v>
      </c>
    </row>
    <row r="76" spans="2:6" ht="15" hidden="1" customHeight="1" outlineLevel="1" x14ac:dyDescent="0.2">
      <c r="B76" s="43" t="s">
        <v>56</v>
      </c>
      <c r="C76" s="325">
        <v>2968827</v>
      </c>
      <c r="D76" s="326">
        <f>IFERROR((C76-C78)/C78,"-")</f>
        <v>-0.1209179821093868</v>
      </c>
      <c r="E76" s="327">
        <f t="shared" si="3"/>
        <v>9.5694103058083568E-2</v>
      </c>
      <c r="F76" s="304">
        <f>((SUM(C76:C78)+SUM(C79:C81)+SUM(C83:C89))/(SUM(C90:C92)+SUM(C93:C95)+SUM(C97:C103))-1)</f>
        <v>-4.176091945071958E-3</v>
      </c>
    </row>
    <row r="77" spans="2:6" ht="15" customHeight="1" collapsed="1" x14ac:dyDescent="0.2">
      <c r="B77" s="30" t="s">
        <v>68</v>
      </c>
      <c r="C77" s="31">
        <f>C79+C80+C81+C83+C84+C85+C78</f>
        <v>25626472</v>
      </c>
      <c r="D77" s="328"/>
      <c r="E77" s="32">
        <f t="shared" ref="E77:E140" si="9">C77/C91-1</f>
        <v>1.263058133866779E-2</v>
      </c>
      <c r="F77" s="307" t="s">
        <v>121</v>
      </c>
    </row>
    <row r="78" spans="2:6" ht="15" hidden="1" customHeight="1" outlineLevel="1" x14ac:dyDescent="0.2">
      <c r="B78" s="43" t="s">
        <v>58</v>
      </c>
      <c r="C78" s="325">
        <v>3377190</v>
      </c>
      <c r="D78" s="326">
        <f>IFERROR((C78-C79)/C79,"-")</f>
        <v>-0.15215298848629788</v>
      </c>
      <c r="E78" s="327">
        <f t="shared" si="9"/>
        <v>2.2995041009888029E-2</v>
      </c>
      <c r="F78" s="304">
        <f>((SUM(C78)+SUM(C79:C81)+SUM(C83:C90))/(SUM(C92)+SUM(C93:C95)+SUM(C97:C104))-1)</f>
        <v>-2.6300825056110422E-2</v>
      </c>
    </row>
    <row r="79" spans="2:6" ht="15" hidden="1" customHeight="1" outlineLevel="1" x14ac:dyDescent="0.2">
      <c r="B79" s="43" t="s">
        <v>59</v>
      </c>
      <c r="C79" s="325">
        <v>3983254</v>
      </c>
      <c r="D79" s="326">
        <f t="shared" si="8"/>
        <v>6.2652764935281824E-2</v>
      </c>
      <c r="E79" s="327">
        <f t="shared" si="9"/>
        <v>3.0876709520935686E-2</v>
      </c>
      <c r="F79" s="304">
        <f>((SUM(C79:C81)+SUM(C83:C84)+SUM(C85:C92))/(SUM(C93:C95)+SUM(C97:C98)+SUM(C99:C106))-1)</f>
        <v>-2.4718766273664539E-2</v>
      </c>
    </row>
    <row r="80" spans="2:6" ht="15" hidden="1" customHeight="1" outlineLevel="1" x14ac:dyDescent="0.2">
      <c r="B80" s="43" t="s">
        <v>60</v>
      </c>
      <c r="C80" s="325">
        <v>3748406</v>
      </c>
      <c r="D80" s="326">
        <f t="shared" si="8"/>
        <v>-1.35259679320133E-2</v>
      </c>
      <c r="E80" s="327">
        <f t="shared" si="9"/>
        <v>5.9235601833850238E-2</v>
      </c>
      <c r="F80" s="304">
        <f>((SUM(C80:C81)+SUM(C83:C92)+SUM(C93))/(SUM(C94:C95)+SUM(C97:C106)+SUM(C107))-1)</f>
        <v>-2.6523124117462271E-2</v>
      </c>
    </row>
    <row r="81" spans="2:6" ht="15" hidden="1" customHeight="1" outlineLevel="1" x14ac:dyDescent="0.2">
      <c r="B81" s="43" t="s">
        <v>61</v>
      </c>
      <c r="C81" s="325">
        <v>3799802</v>
      </c>
      <c r="D81" s="326">
        <f>IFERROR((C81-C83)/C82,"-")</f>
        <v>4.2093974579524452E-3</v>
      </c>
      <c r="E81" s="327">
        <f t="shared" si="9"/>
        <v>1.5006585866151667E-2</v>
      </c>
      <c r="F81" s="304">
        <f>((SUM(C81)+SUM(C83:C92)+SUM(C93:C94))/(SUM(C95)+SUM(C97:C106)+SUM(C107:C108))-1)</f>
        <v>-3.004760529659245E-2</v>
      </c>
    </row>
    <row r="82" spans="2:6" ht="15" customHeight="1" collapsed="1" x14ac:dyDescent="0.2">
      <c r="B82" s="145">
        <v>2008</v>
      </c>
      <c r="C82" s="333">
        <v>42062077</v>
      </c>
      <c r="D82" s="334"/>
      <c r="E82" s="313">
        <f t="shared" si="9"/>
        <v>2.9322277811290043E-3</v>
      </c>
      <c r="F82" s="313" t="s">
        <v>121</v>
      </c>
    </row>
    <row r="83" spans="2:6" ht="15" hidden="1" customHeight="1" outlineLevel="1" x14ac:dyDescent="0.2">
      <c r="B83" s="43" t="s">
        <v>49</v>
      </c>
      <c r="C83" s="325">
        <v>3622746</v>
      </c>
      <c r="D83" s="326">
        <f t="shared" ref="D83:D94" si="10">IFERROR((C83-C84)/C84,"-")</f>
        <v>-7.2761919480974291E-3</v>
      </c>
      <c r="E83" s="327">
        <f t="shared" si="9"/>
        <v>1.0631483921937912E-2</v>
      </c>
      <c r="F83" s="304">
        <f>((SUM(C83:C92)+SUM(C93:C95))/(SUM(C97:C106)+SUM(C107:C109))-1)</f>
        <v>-3.1119485434410454E-2</v>
      </c>
    </row>
    <row r="84" spans="2:6" ht="15" hidden="1" customHeight="1" outlineLevel="1" x14ac:dyDescent="0.2">
      <c r="B84" s="43" t="s">
        <v>50</v>
      </c>
      <c r="C84" s="325">
        <v>3649299</v>
      </c>
      <c r="D84" s="326">
        <f t="shared" si="10"/>
        <v>5.9064796743838466E-2</v>
      </c>
      <c r="E84" s="327">
        <f t="shared" si="9"/>
        <v>1.7668444628620383E-2</v>
      </c>
      <c r="F84" s="304">
        <f>((SUM(C84:C92)+SUM(C93:C95)+SUM(C97))/(SUM(C98:C106)+SUM(C107:C109)+SUM(C111))-1)</f>
        <v>-2.9338384807794493E-2</v>
      </c>
    </row>
    <row r="85" spans="2:6" ht="15" hidden="1" customHeight="1" outlineLevel="1" x14ac:dyDescent="0.2">
      <c r="B85" s="43" t="s">
        <v>51</v>
      </c>
      <c r="C85" s="325">
        <v>3445775</v>
      </c>
      <c r="D85" s="326">
        <f t="shared" si="10"/>
        <v>7.0258385195800813E-2</v>
      </c>
      <c r="E85" s="327">
        <f t="shared" si="9"/>
        <v>-6.5837034579028564E-2</v>
      </c>
      <c r="F85" s="304">
        <f>((SUM(C85:C92)+SUM(C93:C95)+SUM(C97:C98))/(SUM(C99:C106)+SUM(C107:C109)+SUM(C111:C112))-1)</f>
        <v>-3.0925884111265178E-2</v>
      </c>
    </row>
    <row r="86" spans="2:6" ht="15" hidden="1" customHeight="1" outlineLevel="1" x14ac:dyDescent="0.2">
      <c r="B86" s="43" t="s">
        <v>52</v>
      </c>
      <c r="C86" s="325">
        <v>3219573</v>
      </c>
      <c r="D86" s="326">
        <f t="shared" si="10"/>
        <v>-0.2389371221956314</v>
      </c>
      <c r="E86" s="327">
        <f t="shared" si="9"/>
        <v>-7.6750556819058402E-2</v>
      </c>
      <c r="F86" s="304">
        <f>((SUM(C86:C92)+SUM(C93:C95)+SUM(C97:C99))/(SUM(C100:C106)+SUM(C107:C109)+SUM(C111:C113))-1)</f>
        <v>-2.7221840111163575E-2</v>
      </c>
    </row>
    <row r="87" spans="2:6" ht="15" hidden="1" customHeight="1" outlineLevel="1" x14ac:dyDescent="0.2">
      <c r="B87" s="43" t="s">
        <v>53</v>
      </c>
      <c r="C87" s="325">
        <v>4230364</v>
      </c>
      <c r="D87" s="326">
        <f t="shared" si="10"/>
        <v>0.14870015260376784</v>
      </c>
      <c r="E87" s="327">
        <f t="shared" si="9"/>
        <v>-6.9784562610975764E-2</v>
      </c>
      <c r="F87" s="304">
        <f>((SUM(C87:C92)+SUM(C93:C95)+SUM(C97:C100))/(SUM(C101:C106)+SUM(C107:C109)+SUM(C111:C114))-1)</f>
        <v>-2.243191715800974E-2</v>
      </c>
    </row>
    <row r="88" spans="2:6" ht="15" hidden="1" customHeight="1" outlineLevel="1" x14ac:dyDescent="0.2">
      <c r="B88" s="43" t="s">
        <v>54</v>
      </c>
      <c r="C88" s="325">
        <v>3682740</v>
      </c>
      <c r="D88" s="326">
        <f t="shared" si="10"/>
        <v>0.25629342372825847</v>
      </c>
      <c r="E88" s="327">
        <f t="shared" si="9"/>
        <v>-8.5730656550322304E-2</v>
      </c>
      <c r="F88" s="304">
        <f>((SUM(C88:C92)+SUM(C93:C95)+SUM(C97:C101))/(SUM(C102:C106)+SUM(C107:C109)+SUM(C111:C115))-1)</f>
        <v>-1.6503412097188197E-2</v>
      </c>
    </row>
    <row r="89" spans="2:6" ht="15" hidden="1" customHeight="1" outlineLevel="1" x14ac:dyDescent="0.2">
      <c r="B89" s="43" t="s">
        <v>55</v>
      </c>
      <c r="C89" s="325">
        <v>2931433</v>
      </c>
      <c r="D89" s="326">
        <f t="shared" si="10"/>
        <v>8.1893236490326773E-2</v>
      </c>
      <c r="E89" s="327">
        <f t="shared" si="9"/>
        <v>-7.9909843855735074E-2</v>
      </c>
      <c r="F89" s="304">
        <f>((SUM(C89:C92)+SUM(C93:C95)+SUM(C97:C102))/(SUM(C103:C106)+SUM(C107:C109)+SUM(C111:C116))-1)</f>
        <v>-6.8794714765667564E-3</v>
      </c>
    </row>
    <row r="90" spans="2:6" ht="15" hidden="1" customHeight="1" outlineLevel="1" x14ac:dyDescent="0.2">
      <c r="B90" s="43" t="s">
        <v>56</v>
      </c>
      <c r="C90" s="325">
        <v>2709540</v>
      </c>
      <c r="D90" s="326">
        <f>IFERROR((C90-C92)/C92,"-")</f>
        <v>-0.17924488008731168</v>
      </c>
      <c r="E90" s="327">
        <f t="shared" si="9"/>
        <v>-9.3656559277397911E-2</v>
      </c>
      <c r="F90" s="304">
        <f>((SUM(C90:C92)+SUM(C93:C95)+SUM(C97:C103))/(SUM(C104:C106)+SUM(C107:C109)+SUM(C111:C117))-1)</f>
        <v>2.2428047731621881E-3</v>
      </c>
    </row>
    <row r="91" spans="2:6" ht="15" customHeight="1" collapsed="1" x14ac:dyDescent="0.2">
      <c r="B91" s="30" t="s">
        <v>69</v>
      </c>
      <c r="C91" s="31">
        <f>C93+C94+C95+C97+C98+C99+C92</f>
        <v>25306832</v>
      </c>
      <c r="D91" s="328"/>
      <c r="E91" s="32">
        <f t="shared" si="9"/>
        <v>-8.2457970967239058E-3</v>
      </c>
      <c r="F91" s="307" t="s">
        <v>121</v>
      </c>
    </row>
    <row r="92" spans="2:6" ht="15" hidden="1" customHeight="1" outlineLevel="1" x14ac:dyDescent="0.2">
      <c r="B92" s="43" t="s">
        <v>58</v>
      </c>
      <c r="C92" s="325">
        <v>3301277</v>
      </c>
      <c r="D92" s="326">
        <f>IFERROR((C92-C93)/C93,"-")</f>
        <v>-0.14562074851939003</v>
      </c>
      <c r="E92" s="327">
        <f t="shared" si="9"/>
        <v>-7.8833618272889594E-2</v>
      </c>
      <c r="F92" s="304">
        <f>((SUM(C92)+SUM(C93:C95)+SUM(C97:C104))/(SUM(C106)+SUM(C107:C109)+SUM(C111:C118))-1)</f>
        <v>2.0789070050871272E-2</v>
      </c>
    </row>
    <row r="93" spans="2:6" ht="15" hidden="1" customHeight="1" outlineLevel="1" x14ac:dyDescent="0.2">
      <c r="B93" s="43" t="s">
        <v>59</v>
      </c>
      <c r="C93" s="325">
        <v>3863948</v>
      </c>
      <c r="D93" s="326">
        <f t="shared" si="10"/>
        <v>9.1885800320109956E-2</v>
      </c>
      <c r="E93" s="327">
        <f t="shared" si="9"/>
        <v>-1.5442163722078073E-3</v>
      </c>
      <c r="F93" s="304">
        <f>((SUM(C93:C95)+SUM(C97:C98)+SUM(C99:C106))/(SUM(C107:C109)+SUM(C111:C112)+SUM(C113:C120))-1)</f>
        <v>3.6274635111392284E-2</v>
      </c>
    </row>
    <row r="94" spans="2:6" ht="15" hidden="1" customHeight="1" outlineLevel="1" x14ac:dyDescent="0.2">
      <c r="B94" s="43" t="s">
        <v>60</v>
      </c>
      <c r="C94" s="325">
        <v>3538784</v>
      </c>
      <c r="D94" s="326">
        <f t="shared" si="10"/>
        <v>-5.4716781043390318E-2</v>
      </c>
      <c r="E94" s="327">
        <f t="shared" si="9"/>
        <v>-1.0038137818151993E-2</v>
      </c>
      <c r="F94" s="304">
        <f>((SUM(C94:C95)+SUM(C97:C106)+SUM(C107))/(SUM(C108:C109)+SUM(C111:C120)+SUM(C121))-1)</f>
        <v>3.8828538298737003E-2</v>
      </c>
    </row>
    <row r="95" spans="2:6" ht="15" hidden="1" customHeight="1" outlineLevel="1" x14ac:dyDescent="0.2">
      <c r="B95" s="43" t="s">
        <v>61</v>
      </c>
      <c r="C95" s="325">
        <v>3743623</v>
      </c>
      <c r="D95" s="326">
        <f>IFERROR((C95-C97)/C96,"-")</f>
        <v>3.7909013883988263E-3</v>
      </c>
      <c r="E95" s="327">
        <f t="shared" si="9"/>
        <v>-4.9914908105271882E-3</v>
      </c>
      <c r="F95" s="304">
        <f>((SUM(C95)+SUM(C97:C106)+SUM(C107:C108))/(SUM(C109)+SUM(C111:C120)+SUM(C121:C122))-1)</f>
        <v>3.8750574582125941E-2</v>
      </c>
    </row>
    <row r="96" spans="2:6" ht="15" customHeight="1" collapsed="1" x14ac:dyDescent="0.2">
      <c r="B96" s="145">
        <v>2007</v>
      </c>
      <c r="C96" s="333">
        <v>41939102</v>
      </c>
      <c r="D96" s="334"/>
      <c r="E96" s="313">
        <f t="shared" si="9"/>
        <v>-4.4418472100876349E-2</v>
      </c>
      <c r="F96" s="313" t="s">
        <v>121</v>
      </c>
    </row>
    <row r="97" spans="2:6" ht="15" hidden="1" customHeight="1" outlineLevel="1" x14ac:dyDescent="0.2">
      <c r="B97" s="43" t="s">
        <v>49</v>
      </c>
      <c r="C97" s="325">
        <v>3584636</v>
      </c>
      <c r="D97" s="326">
        <f t="shared" ref="D97:D108" si="11">IFERROR((C97-C98)/C98,"-")</f>
        <v>-3.6392121342766098E-4</v>
      </c>
      <c r="E97" s="327">
        <f t="shared" si="9"/>
        <v>4.8746657054861364E-2</v>
      </c>
      <c r="F97" s="304">
        <f>((SUM(C97:C106)+SUM(C107:C109))/(SUM(C111:C120)+SUM(C121:C123))-1)</f>
        <v>3.805657667863005E-2</v>
      </c>
    </row>
    <row r="98" spans="2:6" ht="15" hidden="1" customHeight="1" outlineLevel="1" x14ac:dyDescent="0.2">
      <c r="B98" s="43" t="s">
        <v>50</v>
      </c>
      <c r="C98" s="325">
        <v>3585941</v>
      </c>
      <c r="D98" s="326">
        <f t="shared" si="11"/>
        <v>-2.7837488406920415E-2</v>
      </c>
      <c r="E98" s="327">
        <f t="shared" si="9"/>
        <v>-1.3221019563641634E-2</v>
      </c>
      <c r="F98" s="304">
        <f>((SUM(C98:C106)+SUM(C107:C109)+SUM(C111))/(SUM(C112:C120)+SUM(C121:C123)+SUM(C125))-1)</f>
        <v>3.4547909377443897E-2</v>
      </c>
    </row>
    <row r="99" spans="2:6" ht="15" hidden="1" customHeight="1" outlineLevel="1" x14ac:dyDescent="0.2">
      <c r="B99" s="43" t="s">
        <v>51</v>
      </c>
      <c r="C99" s="325">
        <v>3688623</v>
      </c>
      <c r="D99" s="326">
        <f t="shared" si="11"/>
        <v>5.775490440950224E-2</v>
      </c>
      <c r="E99" s="327">
        <f t="shared" si="9"/>
        <v>3.8593615030526607E-3</v>
      </c>
      <c r="F99" s="304">
        <f>((SUM(C99:C106)+SUM(C107:C109)+SUM(C111:C112))/(SUM(C113:C120)+SUM(C121:C123)+SUM(C125:C126))-1)</f>
        <v>3.7164933259238531E-2</v>
      </c>
    </row>
    <row r="100" spans="2:6" ht="15" hidden="1" customHeight="1" outlineLevel="1" x14ac:dyDescent="0.2">
      <c r="B100" s="43" t="s">
        <v>52</v>
      </c>
      <c r="C100" s="325">
        <v>3487219</v>
      </c>
      <c r="D100" s="326">
        <f t="shared" si="11"/>
        <v>-0.23319483917783068</v>
      </c>
      <c r="E100" s="327">
        <f t="shared" si="9"/>
        <v>1.918382735461388E-2</v>
      </c>
      <c r="F100" s="304">
        <f>((SUM(C100:C106)+SUM(C107:C109)+SUM(C111:C113))/(SUM(C114:C120)+SUM(C121:C123)+SUM(C125:C127))-1)</f>
        <v>3.8507827638147862E-2</v>
      </c>
    </row>
    <row r="101" spans="2:6" ht="15" hidden="1" customHeight="1" outlineLevel="1" x14ac:dyDescent="0.2">
      <c r="B101" s="43" t="s">
        <v>53</v>
      </c>
      <c r="C101" s="325">
        <v>4547725</v>
      </c>
      <c r="D101" s="326">
        <f t="shared" si="11"/>
        <v>0.12900871360445912</v>
      </c>
      <c r="E101" s="327">
        <f t="shared" si="9"/>
        <v>2.121942949275013E-2</v>
      </c>
      <c r="F101" s="304">
        <f>((SUM(C101:C106)+SUM(C107:C109)+SUM(C111:C114))/(SUM(C115:C120)+SUM(C121:C123)+SUM(C125:C128))-1)</f>
        <v>3.8701534662671788E-2</v>
      </c>
    </row>
    <row r="102" spans="2:6" ht="15" hidden="1" customHeight="1" outlineLevel="1" x14ac:dyDescent="0.2">
      <c r="B102" s="43" t="s">
        <v>54</v>
      </c>
      <c r="C102" s="325">
        <v>4028069</v>
      </c>
      <c r="D102" s="326">
        <f t="shared" si="11"/>
        <v>0.26429177646900781</v>
      </c>
      <c r="E102" s="327">
        <f t="shared" si="9"/>
        <v>8.6891844781119776E-2</v>
      </c>
      <c r="F102" s="304">
        <f>((SUM(C102:C106)+SUM(C107:C109)+SUM(C111:C115))/(SUM(C116:C120)+SUM(C121:C123)+SUM(C125:C129))-1)</f>
        <v>3.8319678827083425E-2</v>
      </c>
    </row>
    <row r="103" spans="2:6" ht="15" hidden="1" customHeight="1" outlineLevel="1" x14ac:dyDescent="0.2">
      <c r="B103" s="43" t="s">
        <v>55</v>
      </c>
      <c r="C103" s="325">
        <v>3186028</v>
      </c>
      <c r="D103" s="326">
        <f t="shared" si="11"/>
        <v>6.5729083076297309E-2</v>
      </c>
      <c r="E103" s="327">
        <f t="shared" si="9"/>
        <v>0.13223508206322276</v>
      </c>
      <c r="F103" s="304">
        <f>((SUM(C103:C106)+SUM(C107:C109)+SUM(C111:C116))/(SUM(C117:C120)+SUM(C121:C123)+SUM(C125:C130))-1)</f>
        <v>3.3913188914418413E-2</v>
      </c>
    </row>
    <row r="104" spans="2:6" ht="15" hidden="1" customHeight="1" outlineLevel="1" x14ac:dyDescent="0.2">
      <c r="B104" s="43" t="s">
        <v>56</v>
      </c>
      <c r="C104" s="325">
        <v>2989529</v>
      </c>
      <c r="D104" s="326">
        <f>IFERROR((C104-C106)/C106,"-")</f>
        <v>-0.16582170717626341</v>
      </c>
      <c r="E104" s="327">
        <f t="shared" si="9"/>
        <v>8.8468571070719371E-2</v>
      </c>
      <c r="F104" s="304">
        <f>((SUM(C104:C106)+SUM(C107:C109)+SUM(C111:C117))/(SUM(C118:C120)+SUM(C121:C123)+SUM(C125:C131))-1)</f>
        <v>2.8859041994158119E-2</v>
      </c>
    </row>
    <row r="105" spans="2:6" ht="15" customHeight="1" collapsed="1" x14ac:dyDescent="0.2">
      <c r="B105" s="30" t="s">
        <v>70</v>
      </c>
      <c r="C105" s="31">
        <f>C107+C108+C109+C111+C112+C113+C106</f>
        <v>25517242</v>
      </c>
      <c r="D105" s="328"/>
      <c r="E105" s="32">
        <f t="shared" si="9"/>
        <v>2.9687418159854539E-2</v>
      </c>
      <c r="F105" s="307" t="s">
        <v>121</v>
      </c>
    </row>
    <row r="106" spans="2:6" ht="15" hidden="1" customHeight="1" outlineLevel="1" x14ac:dyDescent="0.2">
      <c r="B106" s="43" t="s">
        <v>58</v>
      </c>
      <c r="C106" s="325">
        <v>3583801</v>
      </c>
      <c r="D106" s="326">
        <f>IFERROR((C106-C107)/C107,"-")</f>
        <v>-7.3935043685612434E-2</v>
      </c>
      <c r="E106" s="327">
        <f t="shared" si="9"/>
        <v>0.17062591460227861</v>
      </c>
      <c r="F106" s="304">
        <f>((SUM(C106)+SUM(C107:C109)+SUM(C111:C118))/(SUM(C120)+SUM(C121:C123)+SUM(C125:C132))-1)</f>
        <v>2.1917609550616834E-2</v>
      </c>
    </row>
    <row r="107" spans="2:6" ht="15" hidden="1" customHeight="1" outlineLevel="1" x14ac:dyDescent="0.2">
      <c r="B107" s="43" t="s">
        <v>59</v>
      </c>
      <c r="C107" s="325">
        <v>3869924</v>
      </c>
      <c r="D107" s="326">
        <f t="shared" si="11"/>
        <v>8.2597064285988037E-2</v>
      </c>
      <c r="E107" s="327">
        <f t="shared" si="9"/>
        <v>4.2779312037762862E-2</v>
      </c>
      <c r="F107" s="304">
        <f>((SUM(C107:C109)+SUM(C111:C112)+SUM(C113:C120))/(SUM(C121:C123)+SUM(C125:C126)+SUM(C127:C134))-1)</f>
        <v>5.61159747777773E-3</v>
      </c>
    </row>
    <row r="108" spans="2:6" ht="15" hidden="1" customHeight="1" outlineLevel="1" x14ac:dyDescent="0.2">
      <c r="B108" s="43" t="s">
        <v>60</v>
      </c>
      <c r="C108" s="325">
        <v>3574667</v>
      </c>
      <c r="D108" s="326">
        <f t="shared" si="11"/>
        <v>-4.9897897699953994E-2</v>
      </c>
      <c r="E108" s="327">
        <f t="shared" si="9"/>
        <v>-1.0944264076750088E-2</v>
      </c>
      <c r="F108" s="304">
        <f>((SUM(C108:C109)+SUM(C111:C120)+SUM(C121))/(SUM(C122:C123)+SUM(C125:C134)+SUM(C135))-1)</f>
        <v>4.6485865610026433E-3</v>
      </c>
    </row>
    <row r="109" spans="2:6" ht="15" hidden="1" customHeight="1" outlineLevel="1" x14ac:dyDescent="0.2">
      <c r="B109" s="43" t="s">
        <v>61</v>
      </c>
      <c r="C109" s="325">
        <v>3762403</v>
      </c>
      <c r="D109" s="326">
        <f>IFERROR((C109-C111)/C110,"-")</f>
        <v>7.8467819578972343E-3</v>
      </c>
      <c r="E109" s="327">
        <f t="shared" si="9"/>
        <v>-1.6404572575266951E-2</v>
      </c>
      <c r="F109" s="304">
        <f>((SUM(C109)+SUM(C111:C120)+SUM(C121:C122))/(SUM(C123)+SUM(C125:C134)+SUM(C135:C136))-1)</f>
        <v>4.4346303763949102E-3</v>
      </c>
    </row>
    <row r="110" spans="2:6" ht="15" customHeight="1" collapsed="1" x14ac:dyDescent="0.2">
      <c r="B110" s="145">
        <v>2006</v>
      </c>
      <c r="C110" s="333">
        <v>43888565</v>
      </c>
      <c r="D110" s="334"/>
      <c r="E110" s="313">
        <f t="shared" si="9"/>
        <v>4.2985328359698372E-2</v>
      </c>
      <c r="F110" s="313" t="s">
        <v>121</v>
      </c>
    </row>
    <row r="111" spans="2:6" ht="15" hidden="1" customHeight="1" outlineLevel="1" x14ac:dyDescent="0.2">
      <c r="B111" s="43" t="s">
        <v>49</v>
      </c>
      <c r="C111" s="325">
        <v>3418019</v>
      </c>
      <c r="D111" s="326">
        <f t="shared" ref="D111:D122" si="12">IFERROR((C111-C112)/C112,"-")</f>
        <v>-5.9429783163721599E-2</v>
      </c>
      <c r="E111" s="327">
        <f t="shared" si="9"/>
        <v>-1.8861127425061519E-2</v>
      </c>
      <c r="F111" s="304">
        <f>((SUM(C111:C120)+SUM(C121:C123))/(SUM(C125:C134)+SUM(C135:C137))-1)</f>
        <v>7.9509903499532797E-3</v>
      </c>
    </row>
    <row r="112" spans="2:6" ht="15" hidden="1" customHeight="1" outlineLevel="1" x14ac:dyDescent="0.2">
      <c r="B112" s="43" t="s">
        <v>50</v>
      </c>
      <c r="C112" s="325">
        <v>3633986</v>
      </c>
      <c r="D112" s="326">
        <f t="shared" si="12"/>
        <v>-1.1010107112862306E-2</v>
      </c>
      <c r="E112" s="327">
        <f t="shared" si="9"/>
        <v>3.4900251634943702E-2</v>
      </c>
      <c r="F112" s="304">
        <f>((SUM(C112:C120)+SUM(C121:C123)+SUM(C125))/(SUM(C126:C134)+SUM(C135:C137)+SUM(C139))-1)</f>
        <v>1.068349215200004E-2</v>
      </c>
    </row>
    <row r="113" spans="2:6" ht="15" hidden="1" customHeight="1" outlineLevel="1" x14ac:dyDescent="0.2">
      <c r="B113" s="43" t="s">
        <v>51</v>
      </c>
      <c r="C113" s="325">
        <v>3674442</v>
      </c>
      <c r="D113" s="326">
        <f t="shared" si="12"/>
        <v>7.3902115396980342E-2</v>
      </c>
      <c r="E113" s="327">
        <f t="shared" si="9"/>
        <v>2.7987898395311905E-2</v>
      </c>
      <c r="F113" s="304">
        <f>((SUM(C113:C120)+SUM(C121:C123)+SUM(C125:C126))/(SUM(C127:C134)+SUM(C135:C137)+SUM(C139:C140))-1)</f>
        <v>1.1172438366108706E-2</v>
      </c>
    </row>
    <row r="114" spans="2:6" ht="15" hidden="1" customHeight="1" outlineLevel="1" x14ac:dyDescent="0.2">
      <c r="B114" s="43" t="s">
        <v>52</v>
      </c>
      <c r="C114" s="325">
        <v>3421580</v>
      </c>
      <c r="D114" s="326">
        <f t="shared" si="12"/>
        <v>-0.23166330955284142</v>
      </c>
      <c r="E114" s="327">
        <f t="shared" si="9"/>
        <v>2.2604362830612734E-2</v>
      </c>
      <c r="F114" s="304">
        <f>((SUM(C114:C120)+SUM(C121:C123)+SUM(C125:C127))/(SUM(C128:C134)+SUM(C135:C137)+SUM(C139:C141))-1)</f>
        <v>8.8372075085494384E-3</v>
      </c>
    </row>
    <row r="115" spans="2:6" ht="15" hidden="1" customHeight="1" outlineLevel="1" x14ac:dyDescent="0.2">
      <c r="B115" s="43" t="s">
        <v>53</v>
      </c>
      <c r="C115" s="325">
        <v>4453230</v>
      </c>
      <c r="D115" s="326">
        <f t="shared" si="12"/>
        <v>0.20161282488820964</v>
      </c>
      <c r="E115" s="327">
        <f t="shared" si="9"/>
        <v>1.5160281266712428E-2</v>
      </c>
      <c r="F115" s="304">
        <f>((SUM(C115:C120)+SUM(C121:C123)+SUM(C125:C128))/(SUM(C129:C134)+SUM(C135:C137)+SUM(C139:C142))-1)</f>
        <v>6.8582766831060127E-3</v>
      </c>
    </row>
    <row r="116" spans="2:6" ht="15" hidden="1" customHeight="1" outlineLevel="1" x14ac:dyDescent="0.2">
      <c r="B116" s="43" t="s">
        <v>54</v>
      </c>
      <c r="C116" s="325">
        <v>3706044</v>
      </c>
      <c r="D116" s="326">
        <f t="shared" si="12"/>
        <v>0.3170358303410748</v>
      </c>
      <c r="E116" s="327">
        <f t="shared" si="9"/>
        <v>7.5516540805764532E-3</v>
      </c>
      <c r="F116" s="304">
        <f>((SUM(C116:C120)+SUM(C121:C123)+SUM(C125:C129))/(SUM(C130:C134)+SUM(C135:C137)+SUM(C139:C143))-1)</f>
        <v>4.2667809302956439E-3</v>
      </c>
    </row>
    <row r="117" spans="2:6" ht="15" hidden="1" customHeight="1" outlineLevel="1" x14ac:dyDescent="0.2">
      <c r="B117" s="43" t="s">
        <v>55</v>
      </c>
      <c r="C117" s="325">
        <v>2813928</v>
      </c>
      <c r="D117" s="326">
        <f t="shared" si="12"/>
        <v>2.4533359353893947E-2</v>
      </c>
      <c r="E117" s="327">
        <f t="shared" si="9"/>
        <v>1.2529200016696107E-2</v>
      </c>
      <c r="F117" s="304">
        <f>((SUM(C117:C120)+SUM(C121:C123)+SUM(C125:C130))/(SUM(C131:C134)+SUM(C135:C137)+SUM(C139:C144))-1)</f>
        <v>9.2417883845130611E-4</v>
      </c>
    </row>
    <row r="118" spans="2:6" ht="15" hidden="1" customHeight="1" outlineLevel="1" x14ac:dyDescent="0.2">
      <c r="B118" s="43" t="s">
        <v>56</v>
      </c>
      <c r="C118" s="325">
        <v>2746546</v>
      </c>
      <c r="D118" s="326">
        <f>IFERROR((C118-C120)/C120,"-")</f>
        <v>-0.10285813212083203</v>
      </c>
      <c r="E118" s="327">
        <f t="shared" si="9"/>
        <v>-9.2036280613074783E-3</v>
      </c>
      <c r="F118" s="304">
        <f>((SUM(C118:C120)+SUM(C121:C123)+SUM(C125:C131))/(SUM(C132:C134)+SUM(C135:C137)+SUM(C139:C145))-1)</f>
        <v>-4.3488754477831737E-3</v>
      </c>
    </row>
    <row r="119" spans="2:6" ht="15" customHeight="1" collapsed="1" x14ac:dyDescent="0.2">
      <c r="B119" s="30" t="s">
        <v>71</v>
      </c>
      <c r="C119" s="31">
        <f>C121+C122+C123+C125+C126+C127+C120</f>
        <v>24781542</v>
      </c>
      <c r="D119" s="328"/>
      <c r="E119" s="32">
        <f t="shared" si="9"/>
        <v>8.2406952863895988E-3</v>
      </c>
      <c r="F119" s="307" t="s">
        <v>121</v>
      </c>
    </row>
    <row r="120" spans="2:6" ht="15" hidden="1" customHeight="1" outlineLevel="1" x14ac:dyDescent="0.2">
      <c r="B120" s="43" t="s">
        <v>58</v>
      </c>
      <c r="C120" s="325">
        <v>3061440</v>
      </c>
      <c r="D120" s="326">
        <f>IFERROR((C120-C121)/C121,"-")</f>
        <v>-0.17507261200868837</v>
      </c>
      <c r="E120" s="327">
        <f t="shared" si="9"/>
        <v>-6.7523410601109668E-2</v>
      </c>
      <c r="F120" s="304">
        <f>((SUM(C120)+SUM(C121:C123)+SUM(C125:C132))/(SUM(C134)+SUM(C135:C137)+SUM(C139:C146))-1)</f>
        <v>-1.9354151982637791E-2</v>
      </c>
    </row>
    <row r="121" spans="2:6" ht="15" hidden="1" customHeight="1" outlineLevel="1" x14ac:dyDescent="0.2">
      <c r="B121" s="43" t="s">
        <v>59</v>
      </c>
      <c r="C121" s="325">
        <v>3711163</v>
      </c>
      <c r="D121" s="326">
        <f t="shared" si="12"/>
        <v>2.682209338551976E-2</v>
      </c>
      <c r="E121" s="327">
        <f t="shared" si="9"/>
        <v>2.6055296173017828E-2</v>
      </c>
      <c r="F121" s="304">
        <f>((SUM(C121:C123)+SUM(C125:C126)+SUM(C127:C134))/(SUM(C135:C137)+SUM(C139:C140)+SUM(C141:C148))-1)</f>
        <v>-7.5632657001543091E-3</v>
      </c>
    </row>
    <row r="122" spans="2:6" ht="15" hidden="1" customHeight="1" outlineLevel="1" x14ac:dyDescent="0.2">
      <c r="B122" s="43" t="s">
        <v>60</v>
      </c>
      <c r="C122" s="325">
        <v>3614222</v>
      </c>
      <c r="D122" s="326">
        <f t="shared" si="12"/>
        <v>-5.5143153750974144E-2</v>
      </c>
      <c r="E122" s="327">
        <f t="shared" si="9"/>
        <v>-1.4596114191861687E-2</v>
      </c>
      <c r="F122" s="304">
        <f>((SUM(C122:C123)+SUM(C125:C134)+SUM(C135))/(SUM(C136:C137)+SUM(C139:C148)+SUM(C149))-1)</f>
        <v>-8.2022235433902857E-3</v>
      </c>
    </row>
    <row r="123" spans="2:6" ht="15" hidden="1" customHeight="1" outlineLevel="1" x14ac:dyDescent="0.2">
      <c r="B123" s="43" t="s">
        <v>61</v>
      </c>
      <c r="C123" s="325">
        <v>3825153</v>
      </c>
      <c r="D123" s="326">
        <f>IFERROR((C123-C125)/C124,"-")</f>
        <v>8.1138071319002275E-3</v>
      </c>
      <c r="E123" s="327">
        <f t="shared" si="9"/>
        <v>4.6438394463864663E-2</v>
      </c>
      <c r="F123" s="304">
        <f>((SUM(C123)+SUM(C125:C134)+SUM(C135:C136))/(SUM(C137)+SUM(C139:C148)+SUM(C149:C150))-1)</f>
        <v>-3.158167494502373E-3</v>
      </c>
    </row>
    <row r="124" spans="2:6" ht="15" customHeight="1" collapsed="1" x14ac:dyDescent="0.2">
      <c r="B124" s="145">
        <v>2005</v>
      </c>
      <c r="C124" s="333">
        <v>42079753</v>
      </c>
      <c r="D124" s="334"/>
      <c r="E124" s="313">
        <f t="shared" si="9"/>
        <v>7.7804556549927462E-3</v>
      </c>
      <c r="F124" s="313" t="s">
        <v>121</v>
      </c>
    </row>
    <row r="125" spans="2:6" ht="15" hidden="1" customHeight="1" outlineLevel="1" x14ac:dyDescent="0.2">
      <c r="B125" s="43" t="s">
        <v>49</v>
      </c>
      <c r="C125" s="325">
        <v>3483726</v>
      </c>
      <c r="D125" s="326">
        <f t="shared" ref="D125:D136" si="13">IFERROR((C125-C126)/C126,"-")</f>
        <v>-7.8913584072157379E-3</v>
      </c>
      <c r="E125" s="327">
        <f t="shared" si="9"/>
        <v>3.3931590726768102E-2</v>
      </c>
      <c r="F125" s="304">
        <f>((SUM(C125:C134)+SUM(C135:C137))/(SUM(C139:C148)+SUM(C149:C151))-1)</f>
        <v>-3.7356304619090563E-3</v>
      </c>
    </row>
    <row r="126" spans="2:6" ht="15" hidden="1" customHeight="1" outlineLevel="1" x14ac:dyDescent="0.2">
      <c r="B126" s="43" t="s">
        <v>50</v>
      </c>
      <c r="C126" s="325">
        <v>3511436</v>
      </c>
      <c r="D126" s="326">
        <f t="shared" si="13"/>
        <v>-1.761581377808092E-2</v>
      </c>
      <c r="E126" s="327">
        <f t="shared" si="9"/>
        <v>4.5624169947174442E-2</v>
      </c>
      <c r="F126" s="304">
        <f>((SUM(C126:C134)+SUM(C135:C137)+SUM(C139))/(SUM(C140:C148)+SUM(C149:C151)+SUM(C153))-1)</f>
        <v>-5.7325870180637839E-3</v>
      </c>
    </row>
    <row r="127" spans="2:6" ht="15" hidden="1" customHeight="1" outlineLevel="1" x14ac:dyDescent="0.2">
      <c r="B127" s="43" t="s">
        <v>51</v>
      </c>
      <c r="C127" s="325">
        <v>3574402</v>
      </c>
      <c r="D127" s="326">
        <f t="shared" si="13"/>
        <v>6.8278128733061216E-2</v>
      </c>
      <c r="E127" s="327">
        <f t="shared" si="9"/>
        <v>-1.481877763620032E-2</v>
      </c>
      <c r="F127" s="304">
        <f>((SUM(C127:C134)+SUM(C135:C137)+SUM(C139:C140))/(SUM(C141:C148)+SUM(C149:C151)+SUM(C153:C154))-1)</f>
        <v>-1.0352198173757987E-2</v>
      </c>
    </row>
    <row r="128" spans="2:6" ht="15" hidden="1" customHeight="1" outlineLevel="1" x14ac:dyDescent="0.2">
      <c r="B128" s="43" t="s">
        <v>52</v>
      </c>
      <c r="C128" s="325">
        <v>3345947</v>
      </c>
      <c r="D128" s="326">
        <f t="shared" si="13"/>
        <v>-0.23725644136424295</v>
      </c>
      <c r="E128" s="327">
        <f t="shared" si="9"/>
        <v>-1.6125100528260439E-2</v>
      </c>
      <c r="F128" s="304">
        <f>((SUM(C128:C134)+SUM(C135:C137)+SUM(C139:C141))/(SUM(C142:C148)+SUM(C149:C151)+SUM(C153:C155))-1)</f>
        <v>-8.285959882644911E-3</v>
      </c>
    </row>
    <row r="129" spans="2:6" ht="15" hidden="1" customHeight="1" outlineLevel="1" x14ac:dyDescent="0.2">
      <c r="B129" s="43" t="s">
        <v>53</v>
      </c>
      <c r="C129" s="325">
        <v>4386726</v>
      </c>
      <c r="D129" s="326">
        <f t="shared" si="13"/>
        <v>0.19260673572636244</v>
      </c>
      <c r="E129" s="327">
        <f t="shared" si="9"/>
        <v>-2.3276722742886835E-2</v>
      </c>
      <c r="F129" s="304">
        <f>((SUM(C129:C134)+SUM(C135:C137)+SUM(C139:C142))/(SUM(C143:C148)+SUM(C149:C151)+SUM(C153:C156))-1)</f>
        <v>-9.0447686548091877E-3</v>
      </c>
    </row>
    <row r="130" spans="2:6" ht="15" hidden="1" customHeight="1" outlineLevel="1" x14ac:dyDescent="0.2">
      <c r="B130" s="43" t="s">
        <v>54</v>
      </c>
      <c r="C130" s="325">
        <v>3678267</v>
      </c>
      <c r="D130" s="326">
        <f t="shared" si="13"/>
        <v>0.32354230206238838</v>
      </c>
      <c r="E130" s="327">
        <f t="shared" si="9"/>
        <v>-4.9999263919096149E-2</v>
      </c>
      <c r="F130" s="304">
        <f>((SUM(C130:C134)+SUM(C135:C137)+SUM(C139:C143))/(SUM(C144:C148)+SUM(C149:C151)+SUM(C153:C157))-1)</f>
        <v>-4.0491253504563174E-3</v>
      </c>
    </row>
    <row r="131" spans="2:6" ht="15" hidden="1" customHeight="1" outlineLevel="1" x14ac:dyDescent="0.2">
      <c r="B131" s="43" t="s">
        <v>55</v>
      </c>
      <c r="C131" s="325">
        <v>2779108</v>
      </c>
      <c r="D131" s="326">
        <f t="shared" si="13"/>
        <v>2.5428751696843395E-3</v>
      </c>
      <c r="E131" s="327">
        <f t="shared" si="9"/>
        <v>-0.10240835247787361</v>
      </c>
      <c r="F131" s="304">
        <f>((SUM(C131:C134)+SUM(C135:C137)+SUM(C139:C144))/(SUM(C145:C148)+SUM(C149:C151)+SUM(C153:C158))-1)</f>
        <v>8.3954023729204685E-4</v>
      </c>
    </row>
    <row r="132" spans="2:6" ht="15" hidden="1" customHeight="1" outlineLevel="1" x14ac:dyDescent="0.2">
      <c r="B132" s="43" t="s">
        <v>56</v>
      </c>
      <c r="C132" s="325">
        <v>2772059</v>
      </c>
      <c r="D132" s="326">
        <f>IFERROR((C132-C134)/C134,"-")</f>
        <v>-0.15566526800051658</v>
      </c>
      <c r="E132" s="327">
        <f t="shared" si="9"/>
        <v>-0.11391085595923822</v>
      </c>
      <c r="F132" s="304">
        <f>((SUM(C132:C134)+SUM(C135:C137)+SUM(C139:C145))/(SUM(C146:C148)+SUM(C149:C151)+SUM(C153:C159))-1)</f>
        <v>6.4756225529933875E-3</v>
      </c>
    </row>
    <row r="133" spans="2:6" ht="15" customHeight="1" collapsed="1" x14ac:dyDescent="0.2">
      <c r="B133" s="30" t="s">
        <v>72</v>
      </c>
      <c r="C133" s="31">
        <f>C135+C136+C137+C139+C140+C141+C134</f>
        <v>24578994</v>
      </c>
      <c r="D133" s="328"/>
      <c r="E133" s="32">
        <f t="shared" si="9"/>
        <v>9.7354310945676481E-3</v>
      </c>
      <c r="F133" s="307" t="s">
        <v>121</v>
      </c>
    </row>
    <row r="134" spans="2:6" ht="15" hidden="1" customHeight="1" outlineLevel="1" x14ac:dyDescent="0.2">
      <c r="B134" s="43" t="s">
        <v>58</v>
      </c>
      <c r="C134" s="325">
        <v>3283128</v>
      </c>
      <c r="D134" s="326">
        <f>IFERROR((C134-C135)/C135,"-")</f>
        <v>-9.228700749228004E-2</v>
      </c>
      <c r="E134" s="327">
        <f t="shared" si="9"/>
        <v>-4.1440953254623381E-2</v>
      </c>
      <c r="F134" s="304">
        <f>((SUM(C134)+SUM(C135:C137)+SUM(C139:C146))/(SUM(C148)+SUM(C149:C151)+SUM(C153:C160))-1)</f>
        <v>2.1255008059318348E-2</v>
      </c>
    </row>
    <row r="135" spans="2:6" ht="15" hidden="1" customHeight="1" outlineLevel="1" x14ac:dyDescent="0.2">
      <c r="B135" s="43" t="s">
        <v>59</v>
      </c>
      <c r="C135" s="325">
        <v>3616923</v>
      </c>
      <c r="D135" s="326">
        <f t="shared" si="13"/>
        <v>-1.3859696811975275E-2</v>
      </c>
      <c r="E135" s="327">
        <f t="shared" si="9"/>
        <v>1.4535913568788139E-2</v>
      </c>
      <c r="F135" s="304">
        <f>((SUM(C135:C137)+SUM(C139:C140)+SUM(C141:C148))/(SUM(C149:C151)+SUM(C153:C154)+SUM(C155:C162))-1)</f>
        <v>9.0251536295777868E-3</v>
      </c>
    </row>
    <row r="136" spans="2:6" ht="15" hidden="1" customHeight="1" outlineLevel="1" x14ac:dyDescent="0.2">
      <c r="B136" s="43" t="s">
        <v>60</v>
      </c>
      <c r="C136" s="325">
        <v>3667757</v>
      </c>
      <c r="D136" s="326">
        <f t="shared" si="13"/>
        <v>3.3799292116161233E-3</v>
      </c>
      <c r="E136" s="327">
        <f t="shared" si="9"/>
        <v>8.4352099563599126E-2</v>
      </c>
      <c r="F136" s="304">
        <f>((SUM(C136:C137)+SUM(C139:C148)+SUM(C149))/(SUM(C150:C151)+SUM(C153:C162)+SUM(C163))-1)</f>
        <v>2.159111151250892E-3</v>
      </c>
    </row>
    <row r="137" spans="2:6" ht="15" hidden="1" customHeight="1" outlineLevel="1" x14ac:dyDescent="0.2">
      <c r="B137" s="43" t="s">
        <v>61</v>
      </c>
      <c r="C137" s="325">
        <v>3655402</v>
      </c>
      <c r="D137" s="326">
        <f>IFERROR((C137-C139)/C138,"-")</f>
        <v>6.8496183715623573E-3</v>
      </c>
      <c r="E137" s="327">
        <f t="shared" si="9"/>
        <v>3.7380763995863431E-2</v>
      </c>
      <c r="F137" s="304">
        <f>((SUM(C137)+SUM(C139:C148)+SUM(C149:C150))/(SUM(C151)+SUM(C153:C162)+SUM(C163:C164))-1)</f>
        <v>-5.6717750752561802E-3</v>
      </c>
    </row>
    <row r="138" spans="2:6" ht="15" customHeight="1" collapsed="1" x14ac:dyDescent="0.2">
      <c r="B138" s="145">
        <v>2004</v>
      </c>
      <c r="C138" s="333">
        <v>41754881</v>
      </c>
      <c r="D138" s="334"/>
      <c r="E138" s="313">
        <f t="shared" si="9"/>
        <v>-1.1498608601314686E-2</v>
      </c>
      <c r="F138" s="313" t="s">
        <v>121</v>
      </c>
    </row>
    <row r="139" spans="2:6" ht="15" hidden="1" customHeight="1" outlineLevel="1" x14ac:dyDescent="0.2">
      <c r="B139" s="43" t="s">
        <v>49</v>
      </c>
      <c r="C139" s="325">
        <v>3369397</v>
      </c>
      <c r="D139" s="326">
        <f t="shared" ref="D139:D150" si="14">IFERROR((C139-C140)/C140,"-")</f>
        <v>3.3282512759735812E-3</v>
      </c>
      <c r="E139" s="327">
        <f t="shared" si="9"/>
        <v>-5.5313567511122708E-3</v>
      </c>
      <c r="F139" s="304">
        <f>((SUM(C139:C148)+SUM(C149:C151))/(SUM(C153:C162)+SUM(C163:C165))-1)</f>
        <v>-9.7614695195883394E-3</v>
      </c>
    </row>
    <row r="140" spans="2:6" ht="15" hidden="1" customHeight="1" outlineLevel="1" x14ac:dyDescent="0.2">
      <c r="B140" s="43" t="s">
        <v>50</v>
      </c>
      <c r="C140" s="325">
        <v>3358220</v>
      </c>
      <c r="D140" s="326">
        <f t="shared" si="14"/>
        <v>-7.4403135247082072E-2</v>
      </c>
      <c r="E140" s="327">
        <f t="shared" si="9"/>
        <v>-4.4410652273630058E-2</v>
      </c>
      <c r="F140" s="304">
        <f>((SUM(C140:C148)+SUM(C149:C151)+SUM(C153))/(SUM(C154:C162)+SUM(C163:C165)+SUM(C167))-1)</f>
        <v>-8.4927433182282464E-3</v>
      </c>
    </row>
    <row r="141" spans="2:6" ht="15" hidden="1" customHeight="1" outlineLevel="1" x14ac:dyDescent="0.2">
      <c r="B141" s="43" t="s">
        <v>51</v>
      </c>
      <c r="C141" s="325">
        <v>3628167</v>
      </c>
      <c r="D141" s="326">
        <f t="shared" si="14"/>
        <v>6.6861621655000245E-2</v>
      </c>
      <c r="E141" s="327">
        <f t="shared" ref="E141:E204" si="15">C141/C155-1</f>
        <v>2.3953713100698382E-2</v>
      </c>
      <c r="F141" s="304">
        <f>((SUM(C141:C148)+SUM(C149:C151)+SUM(C153:C154))/(SUM(C155:C162)+SUM(C163:C165)+SUM(C167:C168))-1)</f>
        <v>-6.5384976322229171E-3</v>
      </c>
    </row>
    <row r="142" spans="2:6" ht="15" hidden="1" customHeight="1" outlineLevel="1" x14ac:dyDescent="0.2">
      <c r="B142" s="43" t="s">
        <v>52</v>
      </c>
      <c r="C142" s="325">
        <v>3400785</v>
      </c>
      <c r="D142" s="326">
        <f t="shared" si="14"/>
        <v>-0.24280069681880484</v>
      </c>
      <c r="E142" s="327">
        <f t="shared" si="15"/>
        <v>-3.0335509157365048E-2</v>
      </c>
      <c r="F142" s="304">
        <f>((SUM(C142:C148)+SUM(C149:C151)+SUM(C153:C155))/(SUM(C156:C162)+SUM(C163:C165)+SUM(C167:C169))-1)</f>
        <v>-9.3970126175011437E-3</v>
      </c>
    </row>
    <row r="143" spans="2:6" ht="15" hidden="1" customHeight="1" outlineLevel="1" x14ac:dyDescent="0.2">
      <c r="B143" s="43" t="s">
        <v>53</v>
      </c>
      <c r="C143" s="325">
        <v>4491268</v>
      </c>
      <c r="D143" s="326">
        <f t="shared" si="14"/>
        <v>0.15997775744300474</v>
      </c>
      <c r="E143" s="327">
        <f t="shared" si="15"/>
        <v>5.397281330118342E-2</v>
      </c>
      <c r="F143" s="304">
        <f>((SUM(C143:C148)+SUM(C149:C151)+SUM(C153:C156))/(SUM(C157:C162)+SUM(C163:C165)+SUM(C167:C170))-1)</f>
        <v>-8.5280569514859517E-3</v>
      </c>
    </row>
    <row r="144" spans="2:6" ht="15" hidden="1" customHeight="1" outlineLevel="1" x14ac:dyDescent="0.2">
      <c r="B144" s="43" t="s">
        <v>54</v>
      </c>
      <c r="C144" s="325">
        <v>3871857</v>
      </c>
      <c r="D144" s="326">
        <f t="shared" si="14"/>
        <v>0.25052588945808435</v>
      </c>
      <c r="E144" s="327">
        <f t="shared" si="15"/>
        <v>3.5194434982736222E-2</v>
      </c>
      <c r="F144" s="304">
        <f>((SUM(C144:C148)+SUM(C149:C151)+SUM(C153:C157))/(SUM(C158:C162)+SUM(C163:C165)+SUM(C167:C171))-1)</f>
        <v>-1.3211331195262077E-2</v>
      </c>
    </row>
    <row r="145" spans="2:6" ht="15" hidden="1" customHeight="1" outlineLevel="1" x14ac:dyDescent="0.2">
      <c r="B145" s="43" t="s">
        <v>55</v>
      </c>
      <c r="C145" s="325">
        <v>3096183</v>
      </c>
      <c r="D145" s="326">
        <f t="shared" si="14"/>
        <v>-1.030456268659579E-2</v>
      </c>
      <c r="E145" s="327">
        <f t="shared" si="15"/>
        <v>1.8718168995223605E-2</v>
      </c>
      <c r="F145" s="304">
        <f>((SUM(C145:C148)+SUM(C149:C151)+SUM(C153:C158))/(SUM(C159:C162)+SUM(C163:C165)+SUM(C167:C172))-1)</f>
        <v>-1.7801306480786816E-2</v>
      </c>
    </row>
    <row r="146" spans="2:6" ht="15" hidden="1" customHeight="1" outlineLevel="1" x14ac:dyDescent="0.2">
      <c r="B146" s="43" t="s">
        <v>56</v>
      </c>
      <c r="C146" s="325">
        <v>3128420</v>
      </c>
      <c r="D146" s="326">
        <f>IFERROR((C146-C148)/C148,"-")</f>
        <v>-8.6610301816081786E-2</v>
      </c>
      <c r="E146" s="327">
        <f t="shared" si="15"/>
        <v>0.1206612446553641</v>
      </c>
      <c r="F146" s="304">
        <f>((SUM(C146:C148)+SUM(C149:C151)+SUM(C153:C159))/(SUM(C160:C162)+SUM(C163:C165)+SUM(C167:C173))-1)</f>
        <v>-2.1089402375129684E-2</v>
      </c>
    </row>
    <row r="147" spans="2:6" ht="15" customHeight="1" collapsed="1" x14ac:dyDescent="0.2">
      <c r="B147" s="30" t="s">
        <v>73</v>
      </c>
      <c r="C147" s="31">
        <f>C149+C150+C151+C153+C154+C155+C148</f>
        <v>24342014</v>
      </c>
      <c r="D147" s="328"/>
      <c r="E147" s="32">
        <f t="shared" si="15"/>
        <v>-2.564627850089074E-2</v>
      </c>
      <c r="F147" s="307" t="s">
        <v>121</v>
      </c>
    </row>
    <row r="148" spans="2:6" ht="15" hidden="1" customHeight="1" outlineLevel="1" x14ac:dyDescent="0.2">
      <c r="B148" s="43" t="s">
        <v>58</v>
      </c>
      <c r="C148" s="325">
        <v>3425066</v>
      </c>
      <c r="D148" s="326">
        <f>IFERROR((C148-C149)/C149,"-")</f>
        <v>-3.9279392084544028E-2</v>
      </c>
      <c r="E148" s="327">
        <f t="shared" si="15"/>
        <v>6.6170064077920809E-2</v>
      </c>
      <c r="F148" s="304">
        <f>((SUM(C148)+SUM(C149:C151)+SUM(C153:C160))/(SUM(C162)+SUM(C163:C165)+SUM(C167:C174))-1)</f>
        <v>-3.351970074552757E-2</v>
      </c>
    </row>
    <row r="149" spans="2:6" ht="15" hidden="1" customHeight="1" outlineLevel="1" x14ac:dyDescent="0.2">
      <c r="B149" s="43" t="s">
        <v>59</v>
      </c>
      <c r="C149" s="325">
        <v>3565101</v>
      </c>
      <c r="D149" s="326">
        <f t="shared" si="14"/>
        <v>5.4002420145687687E-2</v>
      </c>
      <c r="E149" s="327">
        <f t="shared" si="15"/>
        <v>-0.1016882742522176</v>
      </c>
      <c r="F149" s="304">
        <f>((SUM(C149:C151)+SUM(C153:C154)+SUM(C155:C162))/(SUM(C163:C165)+SUM(C167:C168)+SUM(C169:C176))-1)</f>
        <v>-2.1615566630832306E-2</v>
      </c>
    </row>
    <row r="150" spans="2:6" ht="15" hidden="1" customHeight="1" outlineLevel="1" x14ac:dyDescent="0.2">
      <c r="B150" s="43" t="s">
        <v>60</v>
      </c>
      <c r="C150" s="325">
        <v>3382441</v>
      </c>
      <c r="D150" s="326">
        <f t="shared" si="14"/>
        <v>-4.0083900826521336E-2</v>
      </c>
      <c r="E150" s="327">
        <f t="shared" si="15"/>
        <v>-6.6145134482968104E-2</v>
      </c>
      <c r="F150" s="304">
        <f>((SUM(C150:C151)+SUM(C153:C162)+SUM(C163))/(SUM(C164:C165)+SUM(C167:C176)+SUM(C177))-1)</f>
        <v>-1.3148967438411208E-2</v>
      </c>
    </row>
    <row r="151" spans="2:6" ht="15" hidden="1" customHeight="1" outlineLevel="1" x14ac:dyDescent="0.2">
      <c r="B151" s="43" t="s">
        <v>61</v>
      </c>
      <c r="C151" s="325">
        <v>3523684</v>
      </c>
      <c r="D151" s="326">
        <f>IFERROR((C151-C153)/C152,"-")</f>
        <v>3.2089041182640707E-3</v>
      </c>
      <c r="E151" s="327">
        <f t="shared" si="15"/>
        <v>-3.9284360796887463E-2</v>
      </c>
      <c r="F151" s="304">
        <f>((SUM(C151)+SUM(C153:C162)+SUM(C163:C164))/(SUM(C165)+SUM(C167:C176)+SUM(C177:C178))-1)</f>
        <v>-8.1167388357586967E-3</v>
      </c>
    </row>
    <row r="152" spans="2:6" ht="15" customHeight="1" collapsed="1" x14ac:dyDescent="0.2">
      <c r="B152" s="145">
        <v>2003</v>
      </c>
      <c r="C152" s="333">
        <v>42240589</v>
      </c>
      <c r="D152" s="334"/>
      <c r="E152" s="313">
        <f t="shared" si="15"/>
        <v>-3.7005197766593056E-4</v>
      </c>
      <c r="F152" s="313" t="s">
        <v>121</v>
      </c>
    </row>
    <row r="153" spans="2:6" ht="15" hidden="1" customHeight="1" outlineLevel="1" x14ac:dyDescent="0.2">
      <c r="B153" s="43" t="s">
        <v>49</v>
      </c>
      <c r="C153" s="325">
        <v>3388138</v>
      </c>
      <c r="D153" s="326">
        <f t="shared" ref="D153:D164" si="16">IFERROR((C153-C154)/C154,"-")</f>
        <v>-3.5897415468037375E-2</v>
      </c>
      <c r="E153" s="327">
        <f t="shared" si="15"/>
        <v>2.0215892738364216E-2</v>
      </c>
      <c r="F153" s="304">
        <f>((SUM(C153:C162)+SUM(C163:C165))/(SUM(C167:C176)+SUM(C177:C179))-1)</f>
        <v>-3.918067164491168E-3</v>
      </c>
    </row>
    <row r="154" spans="2:6" ht="15" hidden="1" customHeight="1" outlineLevel="1" x14ac:dyDescent="0.2">
      <c r="B154" s="43" t="s">
        <v>50</v>
      </c>
      <c r="C154" s="325">
        <v>3514292</v>
      </c>
      <c r="D154" s="326">
        <f t="shared" si="16"/>
        <v>-8.1844792921384971E-3</v>
      </c>
      <c r="E154" s="327">
        <f t="shared" si="15"/>
        <v>-7.0537403754517003E-3</v>
      </c>
      <c r="F154" s="304">
        <f>((SUM(C154:C162)+SUM(C163:C165)+SUM(C167))/(SUM(C168:C176)+SUM(C177:C179)+SUM(C181))-1)</f>
        <v>-5.1936314447106335E-3</v>
      </c>
    </row>
    <row r="155" spans="2:6" ht="15" hidden="1" customHeight="1" outlineLevel="1" x14ac:dyDescent="0.2">
      <c r="B155" s="43" t="s">
        <v>51</v>
      </c>
      <c r="C155" s="325">
        <v>3543292</v>
      </c>
      <c r="D155" s="326">
        <f t="shared" si="16"/>
        <v>1.0297455760002988E-2</v>
      </c>
      <c r="E155" s="327">
        <f t="shared" si="15"/>
        <v>-2.9638366739084043E-2</v>
      </c>
      <c r="F155" s="304">
        <f>((SUM(C155:C162)+SUM(C163:C165)+SUM(C167:C168))/(SUM(C169:C176)+SUM(C177:C179)+SUM(C181:C182))-1)</f>
        <v>-4.4519573730359419E-3</v>
      </c>
    </row>
    <row r="156" spans="2:6" ht="15" hidden="1" customHeight="1" outlineLevel="1" x14ac:dyDescent="0.2">
      <c r="B156" s="43" t="s">
        <v>52</v>
      </c>
      <c r="C156" s="325">
        <v>3507177</v>
      </c>
      <c r="D156" s="326">
        <f t="shared" si="16"/>
        <v>-0.17696534487917348</v>
      </c>
      <c r="E156" s="327">
        <f t="shared" si="15"/>
        <v>-1.3589946381601936E-2</v>
      </c>
      <c r="F156" s="304">
        <f>((SUM(C156:C162)+SUM(C163:C165)+SUM(C167:C169))/(SUM(C170:C176)+SUM(C177:C179)+SUM(C181:C183))-1)</f>
        <v>-1.2010220707913133E-3</v>
      </c>
    </row>
    <row r="157" spans="2:6" ht="15" hidden="1" customHeight="1" outlineLevel="1" x14ac:dyDescent="0.2">
      <c r="B157" s="43" t="s">
        <v>53</v>
      </c>
      <c r="C157" s="325">
        <v>4261275</v>
      </c>
      <c r="D157" s="326">
        <f t="shared" si="16"/>
        <v>0.13931071471158663</v>
      </c>
      <c r="E157" s="327">
        <f t="shared" si="15"/>
        <v>-1.9914394667721602E-2</v>
      </c>
      <c r="F157" s="304">
        <f>((SUM(C157:C162)+SUM(C163:C165)+SUM(C167:C170))/(SUM(C171:C176)+SUM(C177:C179)+SUM(C181:C184))-1)</f>
        <v>1.2239897714003689E-3</v>
      </c>
    </row>
    <row r="158" spans="2:6" ht="15" hidden="1" customHeight="1" outlineLevel="1" x14ac:dyDescent="0.2">
      <c r="B158" s="43" t="s">
        <v>54</v>
      </c>
      <c r="C158" s="325">
        <v>3740222</v>
      </c>
      <c r="D158" s="326">
        <f t="shared" si="16"/>
        <v>0.23062238487700923</v>
      </c>
      <c r="E158" s="327">
        <f t="shared" si="15"/>
        <v>-4.6192404214967286E-2</v>
      </c>
      <c r="F158" s="304">
        <f>((SUM(C158:C162)+SUM(C163:C165)+SUM(C167:C171))/(SUM(C172:C176)+SUM(C177:C179)+SUM(C181:C185))-1)</f>
        <v>6.43415818163251E-3</v>
      </c>
    </row>
    <row r="159" spans="2:6" ht="15" hidden="1" customHeight="1" outlineLevel="1" x14ac:dyDescent="0.2">
      <c r="B159" s="43" t="s">
        <v>55</v>
      </c>
      <c r="C159" s="325">
        <v>3039293</v>
      </c>
      <c r="D159" s="326">
        <f t="shared" si="16"/>
        <v>8.8734209681671769E-2</v>
      </c>
      <c r="E159" s="327">
        <f t="shared" si="15"/>
        <v>-5.2681597051658313E-2</v>
      </c>
      <c r="F159" s="304">
        <f>((SUM(C159:C162)+SUM(C163:C165)+SUM(C167:C172))/(SUM(C173:C176)+SUM(C177:C179)+SUM(C181:C186))-1)</f>
        <v>1.3267135438555844E-2</v>
      </c>
    </row>
    <row r="160" spans="2:6" ht="15" hidden="1" customHeight="1" outlineLevel="1" x14ac:dyDescent="0.2">
      <c r="B160" s="43" t="s">
        <v>56</v>
      </c>
      <c r="C160" s="325">
        <v>2791584</v>
      </c>
      <c r="D160" s="326">
        <f>IFERROR((C160-C162)/C162,"-")</f>
        <v>-0.13102308330440982</v>
      </c>
      <c r="E160" s="327">
        <f t="shared" si="15"/>
        <v>-0.10279422257361592</v>
      </c>
      <c r="F160" s="304">
        <f>((SUM(C160:C162)+SUM(C163:C165)+SUM(C167:C173))/(SUM(C174:C176)+SUM(C177:C179)+SUM(C181:C187))-1)</f>
        <v>2.0325007585828336E-2</v>
      </c>
    </row>
    <row r="161" spans="2:6" ht="15" customHeight="1" collapsed="1" x14ac:dyDescent="0.2">
      <c r="B161" s="30" t="s">
        <v>74</v>
      </c>
      <c r="C161" s="31">
        <f>C163+C164+C165+C167+C168+C169+C162</f>
        <v>24982728</v>
      </c>
      <c r="D161" s="328"/>
      <c r="E161" s="32">
        <f t="shared" si="15"/>
        <v>1.4702316493578227E-2</v>
      </c>
      <c r="F161" s="307" t="s">
        <v>121</v>
      </c>
    </row>
    <row r="162" spans="2:6" ht="15" hidden="1" customHeight="1" outlineLevel="1" x14ac:dyDescent="0.2">
      <c r="B162" s="43" t="s">
        <v>58</v>
      </c>
      <c r="C162" s="325">
        <v>3212495</v>
      </c>
      <c r="D162" s="326">
        <f>IFERROR((C162-C163)/C163,"-")</f>
        <v>-0.19053571626550772</v>
      </c>
      <c r="E162" s="327">
        <f t="shared" si="15"/>
        <v>-5.0799516135990097E-2</v>
      </c>
      <c r="F162" s="304">
        <f>((SUM(C162)+SUM(C163:C165)+SUM(C167:C174))/(SUM(C176)+SUM(C177:C179)+SUM(C181:C188))-1)</f>
        <v>3.7296636074152456E-2</v>
      </c>
    </row>
    <row r="163" spans="2:6" ht="15" hidden="1" customHeight="1" outlineLevel="1" x14ac:dyDescent="0.2">
      <c r="B163" s="43" t="s">
        <v>59</v>
      </c>
      <c r="C163" s="325">
        <v>3968668</v>
      </c>
      <c r="D163" s="326">
        <f t="shared" si="16"/>
        <v>9.5705711177740599E-2</v>
      </c>
      <c r="E163" s="327">
        <f t="shared" si="15"/>
        <v>4.5789875886057541E-2</v>
      </c>
      <c r="F163" s="304">
        <f>((SUM(C163:C165)+SUM(C167:C168)+SUM(C169:C176))/(SUM(C177:C179)+SUM(C181:C182)+SUM(C183:C190))-1)</f>
        <v>3.6957368513870215E-2</v>
      </c>
    </row>
    <row r="164" spans="2:6" ht="15" hidden="1" customHeight="1" outlineLevel="1" x14ac:dyDescent="0.2">
      <c r="B164" s="43" t="s">
        <v>60</v>
      </c>
      <c r="C164" s="325">
        <v>3622020</v>
      </c>
      <c r="D164" s="326">
        <f t="shared" si="16"/>
        <v>-1.2473519331910125E-2</v>
      </c>
      <c r="E164" s="327">
        <f t="shared" si="15"/>
        <v>2.9025051024814674E-2</v>
      </c>
      <c r="F164" s="304">
        <f>((SUM(C164:C165)+SUM(C167:C176)+SUM(C177))/(SUM(C178:C179)+SUM(C181:C190)+SUM(C191))-1)</f>
        <v>3.6969909723752581E-2</v>
      </c>
    </row>
    <row r="165" spans="2:6" ht="15" hidden="1" customHeight="1" outlineLevel="1" x14ac:dyDescent="0.2">
      <c r="B165" s="43" t="s">
        <v>61</v>
      </c>
      <c r="C165" s="325">
        <v>3667770</v>
      </c>
      <c r="D165" s="326">
        <f>IFERROR((C165-C167)/C166,"-")</f>
        <v>8.2063410016786631E-3</v>
      </c>
      <c r="E165" s="327">
        <f t="shared" si="15"/>
        <v>3.9826314301825372E-2</v>
      </c>
      <c r="F165" s="304">
        <f>((SUM(C165)+SUM(C167:C176)+SUM(C177:C178))/(SUM(C179)+SUM(C181:C190)+SUM(C191:C192))-1)</f>
        <v>3.6610856331524166E-2</v>
      </c>
    </row>
    <row r="166" spans="2:6" ht="15" customHeight="1" collapsed="1" x14ac:dyDescent="0.2">
      <c r="B166" s="145">
        <v>2002</v>
      </c>
      <c r="C166" s="333">
        <v>42256226</v>
      </c>
      <c r="D166" s="334"/>
      <c r="E166" s="313">
        <f t="shared" si="15"/>
        <v>-1.4608808015336483E-2</v>
      </c>
      <c r="F166" s="313" t="s">
        <v>121</v>
      </c>
    </row>
    <row r="167" spans="2:6" ht="15" hidden="1" customHeight="1" outlineLevel="1" x14ac:dyDescent="0.2">
      <c r="B167" s="43" t="s">
        <v>49</v>
      </c>
      <c r="C167" s="325">
        <v>3321001</v>
      </c>
      <c r="D167" s="326">
        <f t="shared" ref="D167:D178" si="17">IFERROR((C167-C168)/C168,"-")</f>
        <v>-6.1667180427982485E-2</v>
      </c>
      <c r="E167" s="327">
        <f t="shared" si="15"/>
        <v>-5.7085664124203461E-3</v>
      </c>
      <c r="F167" s="304">
        <f>((SUM(C167:C176)+SUM(C177:C179))/(SUM(C181:C190)+SUM(C191:C193))-1)</f>
        <v>3.8653642910625896E-2</v>
      </c>
    </row>
    <row r="168" spans="2:6" ht="15" hidden="1" customHeight="1" outlineLevel="1" x14ac:dyDescent="0.2">
      <c r="B168" s="43" t="s">
        <v>50</v>
      </c>
      <c r="C168" s="325">
        <v>3539257</v>
      </c>
      <c r="D168" s="326">
        <f t="shared" si="17"/>
        <v>-3.0743386926584213E-2</v>
      </c>
      <c r="E168" s="327">
        <f t="shared" si="15"/>
        <v>7.1789370039527789E-3</v>
      </c>
      <c r="F168" s="304">
        <f>((SUM(C168:C176)+SUM(C177:C179)+SUM(C181))/(SUM(C182:C190)+SUM(C191:C193)+SUM(C195))-1)</f>
        <v>4.3604352113888023E-2</v>
      </c>
    </row>
    <row r="169" spans="2:6" ht="15" hidden="1" customHeight="1" outlineLevel="1" x14ac:dyDescent="0.2">
      <c r="B169" s="43" t="s">
        <v>51</v>
      </c>
      <c r="C169" s="325">
        <v>3651517</v>
      </c>
      <c r="D169" s="326">
        <f t="shared" si="17"/>
        <v>2.7006358606506659E-2</v>
      </c>
      <c r="E169" s="327">
        <f t="shared" si="15"/>
        <v>3.1449822170009023E-2</v>
      </c>
      <c r="F169" s="304">
        <f>((SUM(C169:C176)+SUM(C177:C179)+SUM(C181:C182))/(SUM(C183:C190)+SUM(C191:C193)+SUM(C195:C196))-1)</f>
        <v>4.1905300262593981E-2</v>
      </c>
    </row>
    <row r="170" spans="2:6" ht="15" hidden="1" customHeight="1" outlineLevel="1" x14ac:dyDescent="0.2">
      <c r="B170" s="43" t="s">
        <v>52</v>
      </c>
      <c r="C170" s="325">
        <v>3555496</v>
      </c>
      <c r="D170" s="326">
        <f t="shared" si="17"/>
        <v>-0.18224229851007162</v>
      </c>
      <c r="E170" s="327">
        <f t="shared" si="15"/>
        <v>3.3410995470483762E-2</v>
      </c>
      <c r="F170" s="304">
        <f>((SUM(C170:C176)+SUM(C177:C179)+SUM(C181:C183))/(SUM(C184:C190)+SUM(C191:C193)+SUM(C195:C197))-1)</f>
        <v>3.9361266530699934E-2</v>
      </c>
    </row>
    <row r="171" spans="2:6" ht="15" hidden="1" customHeight="1" outlineLevel="1" x14ac:dyDescent="0.2">
      <c r="B171" s="43" t="s">
        <v>53</v>
      </c>
      <c r="C171" s="325">
        <v>4347860</v>
      </c>
      <c r="D171" s="326">
        <f t="shared" si="17"/>
        <v>0.10876356895657857</v>
      </c>
      <c r="E171" s="327">
        <f t="shared" si="15"/>
        <v>6.4181147673595174E-2</v>
      </c>
      <c r="F171" s="304">
        <f>((SUM(C171:C176)+SUM(C177:C179)+SUM(C181:C184))/(SUM(C185:C190)+SUM(C191:C193)+SUM(C195:C198))-1)</f>
        <v>3.6815519718463863E-2</v>
      </c>
    </row>
    <row r="172" spans="2:6" ht="15" hidden="1" customHeight="1" outlineLevel="1" x14ac:dyDescent="0.2">
      <c r="B172" s="43" t="s">
        <v>54</v>
      </c>
      <c r="C172" s="325">
        <v>3921359</v>
      </c>
      <c r="D172" s="326">
        <f t="shared" si="17"/>
        <v>0.22224989340188858</v>
      </c>
      <c r="E172" s="327">
        <f t="shared" si="15"/>
        <v>7.4860275474542659E-2</v>
      </c>
      <c r="F172" s="304">
        <f>((SUM(C172:C176)+SUM(C177:C179)+SUM(C181:C185))/(SUM(C186:C190)+SUM(C191:C193)+SUM(C195:C199))-1)</f>
        <v>3.1160867227645328E-2</v>
      </c>
    </row>
    <row r="173" spans="2:6" ht="15" hidden="1" customHeight="1" outlineLevel="1" x14ac:dyDescent="0.2">
      <c r="B173" s="43" t="s">
        <v>55</v>
      </c>
      <c r="C173" s="325">
        <v>3208312</v>
      </c>
      <c r="D173" s="326">
        <f t="shared" si="17"/>
        <v>3.1140765309729961E-2</v>
      </c>
      <c r="E173" s="327">
        <f t="shared" si="15"/>
        <v>0.10162876180109781</v>
      </c>
      <c r="F173" s="304">
        <f>((SUM(C173:C176)+SUM(C177:C179)+SUM(C181:C186))/(SUM(C187:C190)+SUM(C191:C193)+SUM(C195:C200))-1)</f>
        <v>2.6661617431418039E-2</v>
      </c>
    </row>
    <row r="174" spans="2:6" ht="15" hidden="1" customHeight="1" outlineLevel="1" x14ac:dyDescent="0.2">
      <c r="B174" s="43" t="s">
        <v>56</v>
      </c>
      <c r="C174" s="325">
        <v>3111420</v>
      </c>
      <c r="D174" s="326">
        <f>IFERROR((C174-C176)/C176,"-")</f>
        <v>-8.0664290682426712E-2</v>
      </c>
      <c r="E174" s="327">
        <f t="shared" si="15"/>
        <v>8.449747420439957E-2</v>
      </c>
      <c r="F174" s="304">
        <f>((SUM(C174:C176)+SUM(C177:C179)+SUM(C181:C187))/(SUM(C188:C190)+SUM(C191:C193)+SUM(C195:C201))-1)</f>
        <v>2.0986977067052992E-2</v>
      </c>
    </row>
    <row r="175" spans="2:6" ht="15" customHeight="1" collapsed="1" x14ac:dyDescent="0.2">
      <c r="B175" s="30" t="s">
        <v>75</v>
      </c>
      <c r="C175" s="31">
        <f>C177+C178+C179+C181+C182+C183+C176</f>
        <v>24620746</v>
      </c>
      <c r="D175" s="328"/>
      <c r="E175" s="32">
        <f t="shared" si="15"/>
        <v>2.8473611365634088E-2</v>
      </c>
      <c r="F175" s="307" t="s">
        <v>121</v>
      </c>
    </row>
    <row r="176" spans="2:6" ht="15" hidden="1" customHeight="1" outlineLevel="1" x14ac:dyDescent="0.2">
      <c r="B176" s="43" t="s">
        <v>58</v>
      </c>
      <c r="C176" s="325">
        <v>3384422</v>
      </c>
      <c r="D176" s="326">
        <f>IFERROR((C176-C177)/C177,"-")</f>
        <v>-0.10816569606577249</v>
      </c>
      <c r="E176" s="327">
        <f t="shared" si="15"/>
        <v>4.8851399760507785E-3</v>
      </c>
      <c r="F176" s="304">
        <f>((SUM(C176)+SUM(C177:C179)+SUM(C181:C188))/(SUM(C190)+SUM(C191:C193)+SUM(C195:C202))-1)</f>
        <v>1.0229787275814584E-2</v>
      </c>
    </row>
    <row r="177" spans="2:6" ht="15" hidden="1" customHeight="1" outlineLevel="1" x14ac:dyDescent="0.2">
      <c r="B177" s="43" t="s">
        <v>59</v>
      </c>
      <c r="C177" s="325">
        <v>3794900</v>
      </c>
      <c r="D177" s="326">
        <f t="shared" si="17"/>
        <v>7.8140696664863563E-2</v>
      </c>
      <c r="E177" s="327">
        <f t="shared" si="15"/>
        <v>4.6425858291730293E-2</v>
      </c>
      <c r="F177" s="304">
        <f>((SUM(C177:C179)+SUM(C181:C182)+SUM(C183:C190))/(SUM(C191:C193)+SUM(C195:C196)+SUM(C197:C204))-1)</f>
        <v>7.1475010632076064E-3</v>
      </c>
    </row>
    <row r="178" spans="2:6" ht="15" hidden="1" customHeight="1" outlineLevel="1" x14ac:dyDescent="0.2">
      <c r="B178" s="43" t="s">
        <v>60</v>
      </c>
      <c r="C178" s="325">
        <v>3519856</v>
      </c>
      <c r="D178" s="326">
        <f t="shared" si="17"/>
        <v>-2.1078499052105426E-3</v>
      </c>
      <c r="E178" s="327">
        <f t="shared" si="15"/>
        <v>2.2046621750912987E-2</v>
      </c>
      <c r="F178" s="304">
        <f>((SUM(C178:C179)+SUM(C181:C190)+SUM(C191))/(SUM(C192:C193)+SUM(C195:C204)+SUM(C205))-1)</f>
        <v>4.6727084894673254E-3</v>
      </c>
    </row>
    <row r="179" spans="2:6" ht="15" hidden="1" customHeight="1" outlineLevel="1" x14ac:dyDescent="0.2">
      <c r="B179" s="43" t="s">
        <v>61</v>
      </c>
      <c r="C179" s="325">
        <v>3527291</v>
      </c>
      <c r="D179" s="326">
        <f>IFERROR((C179-C181)/C180,"-")</f>
        <v>4.3659340315186845E-3</v>
      </c>
      <c r="E179" s="327">
        <f t="shared" si="15"/>
        <v>8.0764800920673174E-2</v>
      </c>
      <c r="F179" s="304">
        <f>((SUM(C179)+SUM(C181:C190)+SUM(C191:C192))/(SUM(C193)+SUM(C195:C204)+SUM(C205:C206))-1)</f>
        <v>3.0032513781348413E-3</v>
      </c>
    </row>
    <row r="180" spans="2:6" ht="15" customHeight="1" collapsed="1" x14ac:dyDescent="0.2">
      <c r="B180" s="145">
        <v>2001</v>
      </c>
      <c r="C180" s="333">
        <v>42882691</v>
      </c>
      <c r="D180" s="334"/>
      <c r="E180" s="313">
        <f t="shared" si="15"/>
        <v>4.4590013673819096E-2</v>
      </c>
      <c r="F180" s="313" t="s">
        <v>121</v>
      </c>
    </row>
    <row r="181" spans="2:6" ht="15" hidden="1" customHeight="1" outlineLevel="1" x14ac:dyDescent="0.2">
      <c r="B181" s="43" t="s">
        <v>49</v>
      </c>
      <c r="C181" s="325">
        <v>3340068</v>
      </c>
      <c r="D181" s="326">
        <f t="shared" ref="D181:D192" si="18">IFERROR((C181-C182)/C182,"-")</f>
        <v>-4.9504984305768593E-2</v>
      </c>
      <c r="E181" s="327">
        <f t="shared" si="15"/>
        <v>9.5093849927328611E-2</v>
      </c>
      <c r="F181" s="304">
        <f>((SUM(C181:C190)+SUM(C191:C193))/(SUM(C195:C204)+SUM(C205:C207))-1)</f>
        <v>-5.7974217207560352E-3</v>
      </c>
    </row>
    <row r="182" spans="2:6" ht="15" hidden="1" customHeight="1" outlineLevel="1" x14ac:dyDescent="0.2">
      <c r="B182" s="43" t="s">
        <v>50</v>
      </c>
      <c r="C182" s="325">
        <v>3514030</v>
      </c>
      <c r="D182" s="326">
        <f t="shared" si="18"/>
        <v>-7.3863496732792322E-3</v>
      </c>
      <c r="E182" s="327">
        <f t="shared" si="15"/>
        <v>-2.2611851439382269E-2</v>
      </c>
      <c r="F182" s="304">
        <f>((SUM(C182:C190)+SUM(C191:C193)+SUM(C195))/(SUM(C196:C204)+SUM(C205:C207)+SUM(C209))-1)</f>
        <v>-1.5718834357315914E-2</v>
      </c>
    </row>
    <row r="183" spans="2:6" ht="15" hidden="1" customHeight="1" outlineLevel="1" x14ac:dyDescent="0.2">
      <c r="B183" s="43" t="s">
        <v>51</v>
      </c>
      <c r="C183" s="325">
        <v>3540179</v>
      </c>
      <c r="D183" s="326">
        <f t="shared" si="18"/>
        <v>2.8959083214747435E-2</v>
      </c>
      <c r="E183" s="327">
        <f t="shared" si="15"/>
        <v>-1.432387846726757E-2</v>
      </c>
      <c r="F183" s="304">
        <f>((SUM(C183:C190)+SUM(C191:C193)+SUM(C195:C196))/(SUM(C197:C204)+SUM(C205:C207)+SUM(C209:C210))-1)</f>
        <v>-1.2165938257886588E-2</v>
      </c>
    </row>
    <row r="184" spans="2:6" ht="15" hidden="1" customHeight="1" outlineLevel="1" x14ac:dyDescent="0.2">
      <c r="B184" s="43" t="s">
        <v>52</v>
      </c>
      <c r="C184" s="325">
        <v>3440544</v>
      </c>
      <c r="D184" s="326">
        <f t="shared" si="18"/>
        <v>-0.15789329404776095</v>
      </c>
      <c r="E184" s="327">
        <f t="shared" si="15"/>
        <v>-1.3849780329643124E-2</v>
      </c>
      <c r="F184" s="304">
        <f>((SUM(C184:C190)+SUM(C191:C193)+SUM(C195:C197))/(SUM(C198:C204)+SUM(C205:C207)+SUM(C209:C211))-1)</f>
        <v>-7.3426856729064127E-3</v>
      </c>
    </row>
    <row r="185" spans="2:6" ht="15" hidden="1" customHeight="1" outlineLevel="1" x14ac:dyDescent="0.2">
      <c r="B185" s="43" t="s">
        <v>53</v>
      </c>
      <c r="C185" s="325">
        <v>4085639</v>
      </c>
      <c r="D185" s="326">
        <f t="shared" si="18"/>
        <v>0.11989008428698691</v>
      </c>
      <c r="E185" s="327">
        <f t="shared" si="15"/>
        <v>-2.4241594863513072E-2</v>
      </c>
      <c r="F185" s="304">
        <f>((SUM(C185:C190)+SUM(C191:C193)+SUM(C195:C198))/(SUM(C199:C204)+SUM(C205:C207)+SUM(C209:C212))-1)</f>
        <v>-1.3059829599746386E-3</v>
      </c>
    </row>
    <row r="186" spans="2:6" ht="15" hidden="1" customHeight="1" outlineLevel="1" x14ac:dyDescent="0.2">
      <c r="B186" s="43" t="s">
        <v>54</v>
      </c>
      <c r="C186" s="325">
        <v>3648250</v>
      </c>
      <c r="D186" s="326">
        <f t="shared" si="18"/>
        <v>0.25268899353954816</v>
      </c>
      <c r="E186" s="327">
        <f t="shared" si="15"/>
        <v>-5.1183263571854543E-3</v>
      </c>
      <c r="F186" s="304">
        <f>((SUM(C186:C190)+SUM(C191:C193)+SUM(C195:C199))/(SUM(C200:C204)+SUM(C205:C207)+SUM(C209:C213))-1)</f>
        <v>4.6714014451700869E-3</v>
      </c>
    </row>
    <row r="187" spans="2:6" ht="15" hidden="1" customHeight="1" outlineLevel="1" x14ac:dyDescent="0.2">
      <c r="B187" s="43" t="s">
        <v>55</v>
      </c>
      <c r="C187" s="325">
        <v>2912335</v>
      </c>
      <c r="D187" s="326">
        <f t="shared" si="18"/>
        <v>1.5105627506755846E-2</v>
      </c>
      <c r="E187" s="327">
        <f t="shared" si="15"/>
        <v>-2.3926794886661829E-2</v>
      </c>
      <c r="F187" s="304">
        <f>((SUM(C187:C190)+SUM(C191:C193)+SUM(C195:C200))/(SUM(C201:C204)+SUM(C205:C207)+SUM(C209:C214))-1)</f>
        <v>1.0198213993906302E-2</v>
      </c>
    </row>
    <row r="188" spans="2:6" ht="15" hidden="1" customHeight="1" outlineLevel="1" x14ac:dyDescent="0.2">
      <c r="B188" s="43" t="s">
        <v>56</v>
      </c>
      <c r="C188" s="325">
        <v>2868997</v>
      </c>
      <c r="D188" s="326">
        <f>IFERROR((C188-C190)/C190,"-")</f>
        <v>-0.14815219498754295</v>
      </c>
      <c r="E188" s="327">
        <f t="shared" si="15"/>
        <v>-7.1420784978033502E-3</v>
      </c>
      <c r="F188" s="304">
        <f>((SUM(C188:C190)+SUM(C191:C193)+SUM(C195:C201))/(SUM(C202:C204)+SUM(C205:C207)+SUM(C209:C215))-1)</f>
        <v>1.4812108259975698E-2</v>
      </c>
    </row>
    <row r="189" spans="2:6" ht="15" customHeight="1" collapsed="1" x14ac:dyDescent="0.2">
      <c r="B189" s="30" t="s">
        <v>76</v>
      </c>
      <c r="C189" s="31">
        <f>C191+C192+C193+C195+C196+C197+C190</f>
        <v>23939113</v>
      </c>
      <c r="D189" s="328"/>
      <c r="E189" s="32">
        <f t="shared" si="15"/>
        <v>-4.5523664983116996E-3</v>
      </c>
      <c r="F189" s="307" t="s">
        <v>121</v>
      </c>
    </row>
    <row r="190" spans="2:6" ht="15" hidden="1" customHeight="1" outlineLevel="1" x14ac:dyDescent="0.2">
      <c r="B190" s="43" t="s">
        <v>58</v>
      </c>
      <c r="C190" s="325">
        <v>3367969</v>
      </c>
      <c r="D190" s="326">
        <f>IFERROR((C190-C191)/C191,"-")</f>
        <v>-7.1298360556288576E-2</v>
      </c>
      <c r="E190" s="327">
        <f t="shared" si="15"/>
        <v>5.3077073882103587E-2</v>
      </c>
      <c r="F190" s="304">
        <f>((SUM(C190)+SUM(C191:C193)+SUM(C195:C202))/(SUM(C204)+SUM(C205:C207)+SUM(C209:C216))-1)</f>
        <v>3.1028353825300448E-2</v>
      </c>
    </row>
    <row r="191" spans="2:6" ht="15" hidden="1" customHeight="1" outlineLevel="1" x14ac:dyDescent="0.2">
      <c r="B191" s="43" t="s">
        <v>59</v>
      </c>
      <c r="C191" s="325">
        <v>3626535</v>
      </c>
      <c r="D191" s="326">
        <f t="shared" si="18"/>
        <v>5.3022579733786615E-2</v>
      </c>
      <c r="E191" s="327">
        <f t="shared" si="15"/>
        <v>2.0402575079072616E-3</v>
      </c>
      <c r="F191" s="304">
        <f>((SUM(C191:C193)+SUM(C195:C196)+SUM(C197:C204))/(SUM(C205:C207)+SUM(C209:C210)+SUM(C211:C218))-1)</f>
        <v>2.3281395288241136E-2</v>
      </c>
    </row>
    <row r="192" spans="2:6" ht="15" hidden="1" customHeight="1" outlineLevel="1" x14ac:dyDescent="0.2">
      <c r="B192" s="43" t="s">
        <v>60</v>
      </c>
      <c r="C192" s="325">
        <v>3443929</v>
      </c>
      <c r="D192" s="326">
        <f t="shared" si="18"/>
        <v>5.5222617036681382E-2</v>
      </c>
      <c r="E192" s="327">
        <f t="shared" si="15"/>
        <v>-9.3586471771317514E-3</v>
      </c>
      <c r="F192" s="304">
        <f>((SUM(C192:C193)+SUM(C195:C204)+SUM(C205))/(SUM(C206:C207)+SUM(C209:C218)+SUM(C219))-1)</f>
        <v>2.3475275421866115E-2</v>
      </c>
    </row>
    <row r="193" spans="2:6" ht="15" hidden="1" customHeight="1" outlineLevel="1" x14ac:dyDescent="0.2">
      <c r="B193" s="43" t="s">
        <v>61</v>
      </c>
      <c r="C193" s="325">
        <v>3263699</v>
      </c>
      <c r="D193" s="326">
        <f>IFERROR((C193-C195)/C194,"-")</f>
        <v>5.2048400652301629E-3</v>
      </c>
      <c r="E193" s="327">
        <f t="shared" si="15"/>
        <v>-8.6943372958721787E-2</v>
      </c>
      <c r="F193" s="304">
        <f>((SUM(C193)+SUM(C195:C204)+SUM(C205:C206))/(SUM(C207)+SUM(C209:C218)+SUM(C219:C220))-1)</f>
        <v>2.54738306354092E-2</v>
      </c>
    </row>
    <row r="194" spans="2:6" ht="15" customHeight="1" collapsed="1" x14ac:dyDescent="0.2">
      <c r="B194" s="145">
        <v>2000</v>
      </c>
      <c r="C194" s="333">
        <v>41052174</v>
      </c>
      <c r="D194" s="334"/>
      <c r="E194" s="313">
        <f t="shared" si="15"/>
        <v>-6.5220250631176091E-3</v>
      </c>
      <c r="F194" s="313" t="s">
        <v>121</v>
      </c>
    </row>
    <row r="195" spans="2:6" ht="15" hidden="1" customHeight="1" outlineLevel="1" x14ac:dyDescent="0.2">
      <c r="B195" s="43" t="s">
        <v>49</v>
      </c>
      <c r="C195" s="325">
        <v>3050029</v>
      </c>
      <c r="D195" s="326">
        <f t="shared" ref="D195:D206" si="19">IFERROR((C195-C196)/C196,"-")</f>
        <v>-0.15166854085873135</v>
      </c>
      <c r="E195" s="327">
        <f t="shared" si="15"/>
        <v>-0.10668483349788727</v>
      </c>
      <c r="F195" s="304">
        <f>((SUM(C195:C204)+SUM(C205:C207))/(SUM(C209:C218)+SUM(C219:C221))-1)</f>
        <v>3.0318345480333075E-2</v>
      </c>
    </row>
    <row r="196" spans="2:6" ht="15" hidden="1" customHeight="1" outlineLevel="1" x14ac:dyDescent="0.2">
      <c r="B196" s="43" t="s">
        <v>50</v>
      </c>
      <c r="C196" s="325">
        <v>3595327</v>
      </c>
      <c r="D196" s="326">
        <f t="shared" si="19"/>
        <v>1.0307312149792922E-3</v>
      </c>
      <c r="E196" s="327">
        <f t="shared" si="15"/>
        <v>4.4788432875615181E-2</v>
      </c>
      <c r="F196" s="304">
        <f>((SUM(C196:C204)+SUM(C205:C207)+SUM(C209))/(SUM(C210:C218)+SUM(C219:C221)+SUM(C223))-1)</f>
        <v>3.6917106659682952E-2</v>
      </c>
    </row>
    <row r="197" spans="2:6" ht="15" hidden="1" customHeight="1" outlineLevel="1" x14ac:dyDescent="0.2">
      <c r="B197" s="43" t="s">
        <v>51</v>
      </c>
      <c r="C197" s="325">
        <v>3591625</v>
      </c>
      <c r="D197" s="326">
        <f t="shared" si="19"/>
        <v>2.9453999926623682E-2</v>
      </c>
      <c r="E197" s="327">
        <f t="shared" si="15"/>
        <v>8.0252622638167015E-2</v>
      </c>
      <c r="F197" s="304">
        <f>((SUM(C197:C204)+SUM(C205:C207)+SUM(C209:C210))/(SUM(C211:C218)+SUM(C219:C221)+SUM(C223:C224))-1)</f>
        <v>3.6568603510975128E-2</v>
      </c>
    </row>
    <row r="198" spans="2:6" ht="15" hidden="1" customHeight="1" outlineLevel="1" x14ac:dyDescent="0.2">
      <c r="B198" s="43" t="s">
        <v>52</v>
      </c>
      <c r="C198" s="325">
        <v>3488864</v>
      </c>
      <c r="D198" s="326">
        <f t="shared" si="19"/>
        <v>-0.16676721257602442</v>
      </c>
      <c r="E198" s="327">
        <f t="shared" si="15"/>
        <v>0.1102358571472668</v>
      </c>
      <c r="F198" s="304">
        <f>((SUM(C198:C204)+SUM(C205:C207)+SUM(C209:C211))/(SUM(C212:C218)+SUM(C219:C221)+SUM(C223:C225))-1)</f>
        <v>3.4441635314259811E-2</v>
      </c>
    </row>
    <row r="199" spans="2:6" ht="15" hidden="1" customHeight="1" outlineLevel="1" x14ac:dyDescent="0.2">
      <c r="B199" s="43" t="s">
        <v>53</v>
      </c>
      <c r="C199" s="325">
        <v>4187142</v>
      </c>
      <c r="D199" s="326">
        <f t="shared" si="19"/>
        <v>0.14183809792095431</v>
      </c>
      <c r="E199" s="327">
        <f t="shared" si="15"/>
        <v>7.3173494769513958E-2</v>
      </c>
      <c r="F199" s="304">
        <f>((SUM(C199:C204)+SUM(C205:C207)+SUM(C209:C212))/(SUM(C213:C218)+SUM(C219:C221)+SUM(C223:C226))-1)</f>
        <v>3.0253855382756045E-2</v>
      </c>
    </row>
    <row r="200" spans="2:6" ht="15" hidden="1" customHeight="1" outlineLevel="1" x14ac:dyDescent="0.2">
      <c r="B200" s="43" t="s">
        <v>54</v>
      </c>
      <c r="C200" s="325">
        <v>3667019</v>
      </c>
      <c r="D200" s="326">
        <f t="shared" si="19"/>
        <v>0.22900661789990098</v>
      </c>
      <c r="E200" s="327">
        <f t="shared" si="15"/>
        <v>0.10063708758588641</v>
      </c>
      <c r="F200" s="304">
        <f>((SUM(C200:C204)+SUM(C205:C207)+SUM(C209:C213))/(SUM(C214:C218)+SUM(C219:C221)+SUM(C223:C227))-1)</f>
        <v>2.7932882409546389E-2</v>
      </c>
    </row>
    <row r="201" spans="2:6" ht="15" hidden="1" customHeight="1" outlineLevel="1" x14ac:dyDescent="0.2">
      <c r="B201" s="43" t="s">
        <v>55</v>
      </c>
      <c r="C201" s="325">
        <v>2983726</v>
      </c>
      <c r="D201" s="326">
        <f t="shared" si="19"/>
        <v>3.2561551891501866E-2</v>
      </c>
      <c r="E201" s="327">
        <f t="shared" si="15"/>
        <v>8.0464714916163915E-2</v>
      </c>
      <c r="F201" s="304">
        <f>((SUM(C201:C204)+SUM(C205:C207)+SUM(C209:C214))/(SUM(C215:C218)+SUM(C219:C221)+SUM(C223:C228))-1)</f>
        <v>2.3682689756907349E-2</v>
      </c>
    </row>
    <row r="202" spans="2:6" ht="15" hidden="1" customHeight="1" outlineLevel="1" x14ac:dyDescent="0.2">
      <c r="B202" s="43" t="s">
        <v>56</v>
      </c>
      <c r="C202" s="325">
        <v>2889635</v>
      </c>
      <c r="D202" s="326">
        <f>IFERROR((C202-C204)/C204,"-")</f>
        <v>-9.6485635590080346E-2</v>
      </c>
      <c r="E202" s="327">
        <f t="shared" si="15"/>
        <v>5.8083681922572072E-2</v>
      </c>
      <c r="F202" s="304">
        <f>((SUM(C202:C204)+SUM(C205:C207)+SUM(C209:C215))/(SUM(C216:C218)+SUM(C219:C221)+SUM(C223:C229))-1)</f>
        <v>2.4097223514282895E-2</v>
      </c>
    </row>
    <row r="203" spans="2:6" ht="15" customHeight="1" collapsed="1" x14ac:dyDescent="0.2">
      <c r="B203" s="30" t="s">
        <v>77</v>
      </c>
      <c r="C203" s="31">
        <f>C205+C206+C207+C209+C210+C211+C204</f>
        <v>24048591</v>
      </c>
      <c r="D203" s="328"/>
      <c r="E203" s="32">
        <f t="shared" si="15"/>
        <v>1.7486003141740758E-2</v>
      </c>
      <c r="F203" s="307" t="s">
        <v>121</v>
      </c>
    </row>
    <row r="204" spans="2:6" ht="15" hidden="1" customHeight="1" outlineLevel="1" x14ac:dyDescent="0.2">
      <c r="B204" s="43" t="s">
        <v>58</v>
      </c>
      <c r="C204" s="325">
        <v>3198217</v>
      </c>
      <c r="D204" s="326">
        <f>IFERROR((C204-C205)/C205,"-")</f>
        <v>-0.11630738811395269</v>
      </c>
      <c r="E204" s="327">
        <f t="shared" si="15"/>
        <v>-7.6546544829558805E-4</v>
      </c>
      <c r="F204" s="304">
        <f>((SUM(C204)+SUM(C205:C207)+SUM(C209:C216))/(SUM(C218)+SUM(C219:C221)+SUM(C223:C230))-1)</f>
        <v>2.6465501045341844E-2</v>
      </c>
    </row>
    <row r="205" spans="2:6" ht="15" hidden="1" customHeight="1" outlineLevel="1" x14ac:dyDescent="0.2">
      <c r="B205" s="43" t="s">
        <v>59</v>
      </c>
      <c r="C205" s="325">
        <v>3619151</v>
      </c>
      <c r="D205" s="326">
        <f t="shared" si="19"/>
        <v>4.1043715683522108E-2</v>
      </c>
      <c r="E205" s="327">
        <f t="shared" ref="E205:E268" si="20">C205/C219-1</f>
        <v>5.3484863594708276E-3</v>
      </c>
      <c r="F205" s="304">
        <f>((SUM(C205:C207)+SUM(C209:C210)+SUM(C211:C218))/(SUM(C219:C221)+SUM(C223:C224)+SUM(C225:C232))-1)</f>
        <v>3.1640821252678419E-2</v>
      </c>
    </row>
    <row r="206" spans="2:6" ht="15" hidden="1" customHeight="1" outlineLevel="1" x14ac:dyDescent="0.2">
      <c r="B206" s="43" t="s">
        <v>60</v>
      </c>
      <c r="C206" s="325">
        <v>3476464</v>
      </c>
      <c r="D206" s="326">
        <f t="shared" si="19"/>
        <v>-2.7419963093891244E-2</v>
      </c>
      <c r="E206" s="327">
        <f t="shared" si="20"/>
        <v>2.7212777814219935E-2</v>
      </c>
      <c r="F206" s="304">
        <f>((SUM(C206:C207)+SUM(C209:C218)+SUM(C219))/(SUM(C220:C221)+SUM(C223:C232)+SUM(C233))-1)</f>
        <v>3.2455773427007673E-2</v>
      </c>
    </row>
    <row r="207" spans="2:6" ht="15" hidden="1" customHeight="1" outlineLevel="1" x14ac:dyDescent="0.2">
      <c r="B207" s="43" t="s">
        <v>61</v>
      </c>
      <c r="C207" s="325">
        <v>3574476</v>
      </c>
      <c r="D207" s="326">
        <f>IFERROR((C207-C209)/C208,"-")</f>
        <v>3.8767789543865294E-3</v>
      </c>
      <c r="E207" s="327">
        <f t="shared" si="20"/>
        <v>-9.2906255240654545E-4</v>
      </c>
      <c r="F207" s="304">
        <f>((SUM(C207)+SUM(C209:C218)+SUM(C219:C220))/(SUM(C221)+SUM(C223:C232)+SUM(C233:C234))-1)</f>
        <v>3.2731668619865539E-2</v>
      </c>
    </row>
    <row r="208" spans="2:6" ht="15" customHeight="1" collapsed="1" x14ac:dyDescent="0.2">
      <c r="B208" s="145">
        <v>1999</v>
      </c>
      <c r="C208" s="333">
        <v>41321675</v>
      </c>
      <c r="D208" s="334"/>
      <c r="E208" s="313">
        <f t="shared" si="20"/>
        <v>3.7936680592003835E-2</v>
      </c>
      <c r="F208" s="313" t="s">
        <v>121</v>
      </c>
    </row>
    <row r="209" spans="2:6" ht="15" hidden="1" customHeight="1" outlineLevel="1" x14ac:dyDescent="0.2">
      <c r="B209" s="43" t="s">
        <v>49</v>
      </c>
      <c r="C209" s="325">
        <v>3414281</v>
      </c>
      <c r="D209" s="326">
        <f t="shared" ref="D209:D220" si="21">IFERROR((C209-C210)/C210,"-")</f>
        <v>-7.8228502200249281E-3</v>
      </c>
      <c r="E209" s="327">
        <f t="shared" si="20"/>
        <v>1.5610680108667951E-2</v>
      </c>
      <c r="F209" s="304">
        <f>((SUM(C209:C218)+SUM(C219:C221))/(SUM(C223:C232)+SUM(C233:C235))-1)</f>
        <v>3.3232589629532461E-2</v>
      </c>
    </row>
    <row r="210" spans="2:6" ht="15" hidden="1" customHeight="1" outlineLevel="1" x14ac:dyDescent="0.2">
      <c r="B210" s="43" t="s">
        <v>50</v>
      </c>
      <c r="C210" s="325">
        <v>3441201</v>
      </c>
      <c r="D210" s="326">
        <f t="shared" si="21"/>
        <v>3.5009614109235407E-2</v>
      </c>
      <c r="E210" s="327">
        <f t="shared" si="20"/>
        <v>3.8437443607479693E-2</v>
      </c>
      <c r="F210" s="304">
        <f>((SUM(C210:C218)+SUM(C219:C221)+SUM(C223))/(SUM(C224:C232)+SUM(C233:C235)+SUM(C237))-1)</f>
        <v>3.532128017421643E-2</v>
      </c>
    </row>
    <row r="211" spans="2:6" ht="15" hidden="1" customHeight="1" outlineLevel="1" x14ac:dyDescent="0.2">
      <c r="B211" s="43" t="s">
        <v>51</v>
      </c>
      <c r="C211" s="325">
        <v>3324801</v>
      </c>
      <c r="D211" s="326">
        <f t="shared" si="21"/>
        <v>5.8027279962500636E-2</v>
      </c>
      <c r="E211" s="327">
        <f t="shared" si="20"/>
        <v>3.9992530373509583E-2</v>
      </c>
      <c r="F211" s="304">
        <f>((SUM(C211:C218)+SUM(C219:C221)+SUM(C223:C224))/(SUM(C225:C232)+SUM(C233:C235)+SUM(C237:C238))-1)</f>
        <v>3.5585522574069772E-2</v>
      </c>
    </row>
    <row r="212" spans="2:6" ht="15" hidden="1" customHeight="1" outlineLevel="1" x14ac:dyDescent="0.2">
      <c r="B212" s="43" t="s">
        <v>52</v>
      </c>
      <c r="C212" s="325">
        <v>3142453</v>
      </c>
      <c r="D212" s="326">
        <f t="shared" si="21"/>
        <v>-0.19458254146648402</v>
      </c>
      <c r="E212" s="327">
        <f t="shared" si="20"/>
        <v>2.5985826328447148E-2</v>
      </c>
      <c r="F212" s="304">
        <f>((SUM(C212:C218)+SUM(C219:C221)+SUM(C223:C225))/(SUM(C226:C232)+SUM(C233:C235)+SUM(C237:C239))-1)</f>
        <v>3.452033691773071E-2</v>
      </c>
    </row>
    <row r="213" spans="2:6" ht="15" hidden="1" customHeight="1" outlineLevel="1" x14ac:dyDescent="0.2">
      <c r="B213" s="43" t="s">
        <v>53</v>
      </c>
      <c r="C213" s="325">
        <v>3901645</v>
      </c>
      <c r="D213" s="326">
        <f t="shared" si="21"/>
        <v>0.17105888723075502</v>
      </c>
      <c r="E213" s="327">
        <f t="shared" si="20"/>
        <v>3.5939099718343304E-2</v>
      </c>
      <c r="F213" s="304">
        <f>((SUM(C213:C218)+SUM(C219:C221)+SUM(C223:C226))/(SUM(C227:C232)+SUM(C233:C235)+SUM(C237:C240))-1)</f>
        <v>3.6432649191627808E-2</v>
      </c>
    </row>
    <row r="214" spans="2:6" ht="15" hidden="1" customHeight="1" outlineLevel="1" x14ac:dyDescent="0.2">
      <c r="B214" s="43" t="s">
        <v>54</v>
      </c>
      <c r="C214" s="325">
        <v>3331724</v>
      </c>
      <c r="D214" s="326">
        <f t="shared" si="21"/>
        <v>0.20648150059333245</v>
      </c>
      <c r="E214" s="327">
        <f t="shared" si="20"/>
        <v>2.0299267663327347E-2</v>
      </c>
      <c r="F214" s="304">
        <f>((SUM(C214:C218)+SUM(C219:C221)+SUM(C223:C227))/(SUM(C228:C232)+SUM(C233:C235)+SUM(C237:C241))-1)</f>
        <v>4.0546221516780223E-2</v>
      </c>
    </row>
    <row r="215" spans="2:6" ht="15" hidden="1" customHeight="1" outlineLevel="1" x14ac:dyDescent="0.2">
      <c r="B215" s="43" t="s">
        <v>55</v>
      </c>
      <c r="C215" s="325">
        <v>2761521</v>
      </c>
      <c r="D215" s="326">
        <f t="shared" si="21"/>
        <v>1.1172797736220472E-2</v>
      </c>
      <c r="E215" s="327">
        <f t="shared" si="20"/>
        <v>9.6232743347726135E-2</v>
      </c>
      <c r="F215" s="304">
        <f>((SUM(C215:C218)+SUM(C219:C221)+SUM(C223:C228))/(SUM(C229:C232)+SUM(C233:C235)+SUM(C237:C242))-1)</f>
        <v>4.2529737056058892E-2</v>
      </c>
    </row>
    <row r="216" spans="2:6" ht="15" hidden="1" customHeight="1" outlineLevel="1" x14ac:dyDescent="0.2">
      <c r="B216" s="43" t="s">
        <v>56</v>
      </c>
      <c r="C216" s="325">
        <v>2731008</v>
      </c>
      <c r="D216" s="326">
        <f>IFERROR((C216-C218)/C218,"-")</f>
        <v>-0.14673785182900939</v>
      </c>
      <c r="E216" s="327">
        <f t="shared" si="20"/>
        <v>3.4956883238939529E-2</v>
      </c>
      <c r="F216" s="304">
        <f>((SUM(C216:C218)+SUM(C219:C221)+SUM(C223:C229))/(SUM(C230:C232)+SUM(C233:C235)+SUM(C237:C243))-1)</f>
        <v>3.9129736113778568E-2</v>
      </c>
    </row>
    <row r="217" spans="2:6" ht="15" customHeight="1" collapsed="1" x14ac:dyDescent="0.2">
      <c r="B217" s="30" t="s">
        <v>78</v>
      </c>
      <c r="C217" s="31">
        <f>C219+C220+C221+C223+C224+C225+C218</f>
        <v>23635304</v>
      </c>
      <c r="D217" s="328"/>
      <c r="E217" s="32">
        <f t="shared" si="20"/>
        <v>3.2568003569096282E-2</v>
      </c>
      <c r="F217" s="307" t="s">
        <v>121</v>
      </c>
    </row>
    <row r="218" spans="2:6" ht="15" hidden="1" customHeight="1" outlineLevel="1" x14ac:dyDescent="0.2">
      <c r="B218" s="43" t="s">
        <v>58</v>
      </c>
      <c r="C218" s="325">
        <v>3200667</v>
      </c>
      <c r="D218" s="326">
        <f>IFERROR((C218-C219)/C219,"-")</f>
        <v>-0.11090039520575172</v>
      </c>
      <c r="E218" s="327">
        <f t="shared" si="20"/>
        <v>5.6838466186565739E-2</v>
      </c>
      <c r="F218" s="304">
        <f>((SUM(C218)+SUM(C219:C221)+SUM(C223:C230))/(SUM(C232)+SUM(C233:C235)+SUM(C237:C244))-1)</f>
        <v>4.4022432339338335E-2</v>
      </c>
    </row>
    <row r="219" spans="2:6" ht="15" hidden="1" customHeight="1" outlineLevel="1" x14ac:dyDescent="0.2">
      <c r="B219" s="43" t="s">
        <v>59</v>
      </c>
      <c r="C219" s="325">
        <v>3599897</v>
      </c>
      <c r="D219" s="326">
        <f t="shared" si="21"/>
        <v>6.3684306011820235E-2</v>
      </c>
      <c r="E219" s="327">
        <f t="shared" si="20"/>
        <v>1.9044216744451115E-2</v>
      </c>
      <c r="F219" s="304">
        <f>((SUM(C219:C221)+SUM(C223:C224)+SUM(C225:C232))/(SUM(C233:C235)+SUM(C237:C238)+SUM(C239:C246))-1)</f>
        <v>3.1153514180881192E-2</v>
      </c>
    </row>
    <row r="220" spans="2:6" ht="15" hidden="1" customHeight="1" outlineLevel="1" x14ac:dyDescent="0.2">
      <c r="B220" s="43" t="s">
        <v>60</v>
      </c>
      <c r="C220" s="325">
        <v>3384366</v>
      </c>
      <c r="D220" s="326">
        <f t="shared" si="21"/>
        <v>-5.4065067918832803E-2</v>
      </c>
      <c r="E220" s="327">
        <f t="shared" si="20"/>
        <v>3.2213220477212756E-2</v>
      </c>
      <c r="F220" s="304">
        <f>((SUM(C220:C221)+SUM(C223:C232)+SUM(C233))/(SUM(C234:C235)+SUM(C237:C246)+SUM(C247))-1)</f>
        <v>3.1976664091232232E-2</v>
      </c>
    </row>
    <row r="221" spans="2:6" ht="15" hidden="1" customHeight="1" outlineLevel="1" x14ac:dyDescent="0.2">
      <c r="B221" s="43" t="s">
        <v>61</v>
      </c>
      <c r="C221" s="325">
        <v>3577800</v>
      </c>
      <c r="D221" s="326">
        <f>IFERROR((C221-C223)/C222,"-")</f>
        <v>5.4255614050299807E-3</v>
      </c>
      <c r="E221" s="327">
        <f t="shared" si="20"/>
        <v>7.4807799204446024E-3</v>
      </c>
      <c r="F221" s="304">
        <f>((SUM(C221)+SUM(C223:C232)+SUM(C233:C234))/(SUM(C235)+SUM(C237:C246)+SUM(C247:C248))-1)</f>
        <v>2.8724845997853077E-2</v>
      </c>
    </row>
    <row r="222" spans="2:6" ht="15" customHeight="1" collapsed="1" x14ac:dyDescent="0.2">
      <c r="B222" s="145">
        <v>1998</v>
      </c>
      <c r="C222" s="333">
        <v>39811364</v>
      </c>
      <c r="D222" s="334"/>
      <c r="E222" s="313">
        <f t="shared" si="20"/>
        <v>3.3627547502139254E-2</v>
      </c>
      <c r="F222" s="313" t="s">
        <v>121</v>
      </c>
    </row>
    <row r="223" spans="2:6" ht="15" hidden="1" customHeight="1" outlineLevel="1" x14ac:dyDescent="0.2">
      <c r="B223" s="43" t="s">
        <v>49</v>
      </c>
      <c r="C223" s="325">
        <v>3361801</v>
      </c>
      <c r="D223" s="326">
        <f t="shared" ref="D223:D234" si="22">IFERROR((C223-C224)/C224,"-")</f>
        <v>1.447722360799873E-2</v>
      </c>
      <c r="E223" s="327">
        <f t="shared" si="20"/>
        <v>5.4772342997632117E-2</v>
      </c>
      <c r="F223" s="304">
        <f>((SUM(C223:C232)+SUM(C233:C235))/(SUM(C237:C246)+SUM(C247:C249))-1)</f>
        <v>3.0225392173510057E-2</v>
      </c>
    </row>
    <row r="224" spans="2:6" ht="15" hidden="1" customHeight="1" outlineLevel="1" x14ac:dyDescent="0.2">
      <c r="B224" s="43" t="s">
        <v>50</v>
      </c>
      <c r="C224" s="325">
        <v>3313826</v>
      </c>
      <c r="D224" s="326">
        <f t="shared" si="22"/>
        <v>3.655956761247528E-2</v>
      </c>
      <c r="E224" s="327">
        <f t="shared" si="20"/>
        <v>4.3657667349877416E-2</v>
      </c>
      <c r="F224" s="304">
        <f>((SUM(C224:C232)+SUM(C233:C235)+SUM(C237))/(SUM(C238:C246)+SUM(C247:C249)+SUM(C251))-1)</f>
        <v>2.9427686243547857E-2</v>
      </c>
    </row>
    <row r="225" spans="2:6" ht="15" hidden="1" customHeight="1" outlineLevel="1" x14ac:dyDescent="0.2">
      <c r="B225" s="43" t="s">
        <v>51</v>
      </c>
      <c r="C225" s="325">
        <v>3196947</v>
      </c>
      <c r="D225" s="326">
        <f t="shared" si="22"/>
        <v>4.3777682442108071E-2</v>
      </c>
      <c r="E225" s="327">
        <f t="shared" si="20"/>
        <v>1.9349142594227597E-2</v>
      </c>
      <c r="F225" s="304">
        <f>((SUM(C225:C232)+SUM(C233:C235)+SUM(C237:C238))/(SUM(C239:C246)+SUM(C247:C249)+SUM(C251:C252))-1)</f>
        <v>2.9144116037809642E-2</v>
      </c>
    </row>
    <row r="226" spans="2:6" ht="15" hidden="1" customHeight="1" outlineLevel="1" x14ac:dyDescent="0.2">
      <c r="B226" s="43" t="s">
        <v>52</v>
      </c>
      <c r="C226" s="325">
        <v>3062862</v>
      </c>
      <c r="D226" s="326">
        <f t="shared" si="22"/>
        <v>-0.18676904156028429</v>
      </c>
      <c r="E226" s="327">
        <f t="shared" si="20"/>
        <v>6.5914634591967447E-2</v>
      </c>
      <c r="F226" s="304">
        <f>((SUM(C226:C232)+SUM(C233:C235)+SUM(C237:C239))/(SUM(C240:C246)+SUM(C247:C249)+SUM(C251:C253))-1)</f>
        <v>2.730845971640794E-2</v>
      </c>
    </row>
    <row r="227" spans="2:6" ht="15" hidden="1" customHeight="1" outlineLevel="1" x14ac:dyDescent="0.2">
      <c r="B227" s="43" t="s">
        <v>53</v>
      </c>
      <c r="C227" s="325">
        <v>3766288</v>
      </c>
      <c r="D227" s="326">
        <f t="shared" si="22"/>
        <v>0.15337911790087577</v>
      </c>
      <c r="E227" s="327">
        <f t="shared" si="20"/>
        <v>0.10914200614487179</v>
      </c>
      <c r="F227" s="304">
        <f>((SUM(C227:C232)+SUM(C233:C235)+SUM(C237:C240))/(SUM(C241:C246)+SUM(C247:C249)+SUM(C251:C254))-1)</f>
        <v>2.0245454366488058E-2</v>
      </c>
    </row>
    <row r="228" spans="2:6" ht="15" hidden="1" customHeight="1" outlineLevel="1" x14ac:dyDescent="0.2">
      <c r="B228" s="43" t="s">
        <v>54</v>
      </c>
      <c r="C228" s="325">
        <v>3265438</v>
      </c>
      <c r="D228" s="326">
        <f t="shared" si="22"/>
        <v>0.29627116975460688</v>
      </c>
      <c r="E228" s="327">
        <f t="shared" si="20"/>
        <v>5.7870896805172434E-2</v>
      </c>
      <c r="F228" s="304">
        <f>((SUM(C228:C232)+SUM(C233:C235)+SUM(C237:C241))/(SUM(C242:C246)+SUM(C247:C249)+SUM(C251:C255))-1)</f>
        <v>1.2263091232510126E-2</v>
      </c>
    </row>
    <row r="229" spans="2:6" ht="15" hidden="1" customHeight="1" outlineLevel="1" x14ac:dyDescent="0.2">
      <c r="B229" s="43" t="s">
        <v>55</v>
      </c>
      <c r="C229" s="325">
        <v>2519101</v>
      </c>
      <c r="D229" s="326">
        <f t="shared" si="22"/>
        <v>-4.534848688685806E-2</v>
      </c>
      <c r="E229" s="327">
        <f t="shared" si="20"/>
        <v>1.4503312005051727E-2</v>
      </c>
      <c r="F229" s="304">
        <f>((SUM(C229:C232)+SUM(C233:C235)+SUM(C237:C242))/(SUM(C243:C246)+SUM(C247:C249)+SUM(C251:C256))-1)</f>
        <v>4.7182386988557923E-3</v>
      </c>
    </row>
    <row r="230" spans="2:6" ht="15" hidden="1" customHeight="1" outlineLevel="1" x14ac:dyDescent="0.2">
      <c r="B230" s="43" t="s">
        <v>56</v>
      </c>
      <c r="C230" s="325">
        <v>2638765</v>
      </c>
      <c r="D230" s="326">
        <f>IFERROR((C230-C232)/C232,"-")</f>
        <v>-0.12869775105414177</v>
      </c>
      <c r="E230" s="327">
        <f t="shared" si="20"/>
        <v>4.7479790850586401E-2</v>
      </c>
      <c r="F230" s="304">
        <f>((SUM(C230:C232)+SUM(C233:C235)+SUM(C237:C243))/(SUM(C244:C246)+SUM(C247:C249)+SUM(C251:C257))-1)</f>
        <v>-1.0114317417446728E-3</v>
      </c>
    </row>
    <row r="231" spans="2:6" ht="15" customHeight="1" collapsed="1" x14ac:dyDescent="0.2">
      <c r="B231" s="30" t="s">
        <v>79</v>
      </c>
      <c r="C231" s="31">
        <f>C233+C234+C235+C237+C238+C239+C232</f>
        <v>22889828</v>
      </c>
      <c r="D231" s="328"/>
      <c r="E231" s="32">
        <f t="shared" si="20"/>
        <v>1.6161844855913987E-2</v>
      </c>
      <c r="F231" s="307" t="s">
        <v>121</v>
      </c>
    </row>
    <row r="232" spans="2:6" ht="15" hidden="1" customHeight="1" outlineLevel="1" x14ac:dyDescent="0.2">
      <c r="B232" s="43" t="s">
        <v>58</v>
      </c>
      <c r="C232" s="325">
        <v>3028530</v>
      </c>
      <c r="D232" s="326">
        <f>IFERROR((C232-C233)/C233,"-")</f>
        <v>-0.14269603220951244</v>
      </c>
      <c r="E232" s="327">
        <f t="shared" si="20"/>
        <v>9.8610950407092002E-3</v>
      </c>
      <c r="F232" s="304">
        <f>((SUM(C232)+SUM(C233:C235)+SUM(C237:C244))/(SUM(C246)+SUM(C247:C249)+SUM(C251:C258))-1)</f>
        <v>-2.2024758982519543E-2</v>
      </c>
    </row>
    <row r="233" spans="2:6" ht="15" hidden="1" customHeight="1" outlineLevel="1" x14ac:dyDescent="0.2">
      <c r="B233" s="43" t="s">
        <v>59</v>
      </c>
      <c r="C233" s="325">
        <v>3532621</v>
      </c>
      <c r="D233" s="326">
        <f t="shared" si="22"/>
        <v>7.7430189032578603E-2</v>
      </c>
      <c r="E233" s="327">
        <f t="shared" si="20"/>
        <v>3.2998077358890487E-2</v>
      </c>
      <c r="F233" s="304">
        <f>((SUM(C233:C235)+SUM(C237:C238)+SUM(C239:C246))/(SUM(C247:C249)+SUM(C251:C252)+SUM(C253:C260))-1)</f>
        <v>-1.6125075127575217E-2</v>
      </c>
    </row>
    <row r="234" spans="2:6" ht="15" hidden="1" customHeight="1" outlineLevel="1" x14ac:dyDescent="0.2">
      <c r="B234" s="43" t="s">
        <v>60</v>
      </c>
      <c r="C234" s="325">
        <v>3278747</v>
      </c>
      <c r="D234" s="326">
        <f t="shared" si="22"/>
        <v>-7.6730229548376702E-2</v>
      </c>
      <c r="E234" s="327">
        <f t="shared" si="20"/>
        <v>-2.5508734689364765E-2</v>
      </c>
      <c r="F234" s="304">
        <f>((SUM(C234:C235)+SUM(C237:C246)+SUM(C247))/(SUM(C248:C249)+SUM(C251:C260)+SUM(C261))-1)</f>
        <v>-1.927808903616901E-2</v>
      </c>
    </row>
    <row r="235" spans="2:6" ht="15" hidden="1" customHeight="1" outlineLevel="1" x14ac:dyDescent="0.2">
      <c r="B235" s="43" t="s">
        <v>61</v>
      </c>
      <c r="C235" s="325">
        <v>3551234</v>
      </c>
      <c r="D235" s="326">
        <f>IFERROR((C235-C237)/C236,"-")</f>
        <v>9.4507084818424274E-3</v>
      </c>
      <c r="E235" s="327">
        <f t="shared" si="20"/>
        <v>3.2795419355364119E-2</v>
      </c>
      <c r="F235" s="304">
        <f>((SUM(C235)+SUM(C237:C246)+SUM(C247:C248))/(SUM(C249)+SUM(C251:C260)+SUM(C261:C262))-1)</f>
        <v>-1.5502688849475588E-2</v>
      </c>
    </row>
    <row r="236" spans="2:6" ht="15" customHeight="1" collapsed="1" x14ac:dyDescent="0.2">
      <c r="B236" s="145">
        <v>1997</v>
      </c>
      <c r="C236" s="333">
        <v>38516160</v>
      </c>
      <c r="D236" s="334"/>
      <c r="E236" s="313">
        <f t="shared" si="20"/>
        <v>3.8769182837854688E-2</v>
      </c>
      <c r="F236" s="313" t="s">
        <v>121</v>
      </c>
    </row>
    <row r="237" spans="2:6" ht="15" hidden="1" customHeight="1" outlineLevel="1" x14ac:dyDescent="0.2">
      <c r="B237" s="43" t="s">
        <v>49</v>
      </c>
      <c r="C237" s="325">
        <v>3187229</v>
      </c>
      <c r="D237" s="326">
        <f t="shared" ref="D237:D248" si="23">IFERROR((C237-C238)/C238,"-")</f>
        <v>3.7871582424310376E-3</v>
      </c>
      <c r="E237" s="327">
        <f t="shared" si="20"/>
        <v>4.0274362033203559E-2</v>
      </c>
      <c r="F237" s="304">
        <f>((SUM(C237:C246)+SUM(C247:C249))/(SUM(C251:C260)+SUM(C261:C263))-1)</f>
        <v>-1.60245519983373E-2</v>
      </c>
    </row>
    <row r="238" spans="2:6" ht="15" hidden="1" customHeight="1" outlineLevel="1" x14ac:dyDescent="0.2">
      <c r="B238" s="43" t="s">
        <v>50</v>
      </c>
      <c r="C238" s="325">
        <v>3175204</v>
      </c>
      <c r="D238" s="326">
        <f t="shared" si="23"/>
        <v>1.2416369417998428E-2</v>
      </c>
      <c r="E238" s="327">
        <f t="shared" si="20"/>
        <v>3.8701663811374631E-2</v>
      </c>
      <c r="F238" s="304">
        <f>((SUM(C238:C246)+SUM(C247:C249)+SUM(C251))/(SUM(C252:C260)+SUM(C261:C263)+SUM(C265))-1)</f>
        <v>-1.5151356602271293E-2</v>
      </c>
    </row>
    <row r="239" spans="2:6" ht="15" hidden="1" customHeight="1" outlineLevel="1" x14ac:dyDescent="0.2">
      <c r="B239" s="43" t="s">
        <v>51</v>
      </c>
      <c r="C239" s="325">
        <v>3136263</v>
      </c>
      <c r="D239" s="326">
        <f t="shared" si="23"/>
        <v>9.1459109038966618E-2</v>
      </c>
      <c r="E239" s="327">
        <f t="shared" si="20"/>
        <v>-1.4765343130402231E-2</v>
      </c>
      <c r="F239" s="304">
        <f>((SUM(C239:C246)+SUM(C247:C249)+SUM(C251:C252))/(SUM(C253:C260)+SUM(C261:C263)+SUM(C265:C266))-1)</f>
        <v>-1.7111021627865042E-2</v>
      </c>
    </row>
    <row r="240" spans="2:6" ht="15" hidden="1" customHeight="1" outlineLevel="1" x14ac:dyDescent="0.2">
      <c r="B240" s="43" t="s">
        <v>52</v>
      </c>
      <c r="C240" s="325">
        <v>2873459</v>
      </c>
      <c r="D240" s="326">
        <f t="shared" si="23"/>
        <v>-0.15378906768812228</v>
      </c>
      <c r="E240" s="327">
        <f t="shared" si="20"/>
        <v>-7.2808258142124549E-2</v>
      </c>
      <c r="F240" s="304">
        <f>((SUM(C240:C246)+SUM(C247:C249)+SUM(C251:C253))/(SUM(C254:C260)+SUM(C261:C263)+SUM(C265:C267))-1)</f>
        <v>-1.5360677342211138E-2</v>
      </c>
    </row>
    <row r="241" spans="2:6" ht="15" hidden="1" customHeight="1" outlineLevel="1" x14ac:dyDescent="0.2">
      <c r="B241" s="43" t="s">
        <v>53</v>
      </c>
      <c r="C241" s="325">
        <v>3395677</v>
      </c>
      <c r="D241" s="326">
        <f t="shared" si="23"/>
        <v>0.10006310738427668</v>
      </c>
      <c r="E241" s="327">
        <f t="shared" si="20"/>
        <v>-2.9756673200336037E-2</v>
      </c>
      <c r="F241" s="304">
        <f>((SUM(C241:C246)+SUM(C247:C249)+SUM(C251:C254))/(SUM(C255:C260)+SUM(C261:C263)+SUM(C265:C268))-1)</f>
        <v>-1.3814940846950119E-2</v>
      </c>
    </row>
    <row r="242" spans="2:6" ht="15" hidden="1" customHeight="1" outlineLevel="1" x14ac:dyDescent="0.2">
      <c r="B242" s="43" t="s">
        <v>54</v>
      </c>
      <c r="C242" s="325">
        <v>3086802</v>
      </c>
      <c r="D242" s="326">
        <f t="shared" si="23"/>
        <v>0.24313032804314627</v>
      </c>
      <c r="E242" s="327">
        <f t="shared" si="20"/>
        <v>-8.0656084946036044E-2</v>
      </c>
      <c r="F242" s="304">
        <f>((SUM(C242:C246)+SUM(C247:C249)+SUM(C251:C255))/(SUM(C256:C260)+SUM(C261:C263)+SUM(C265:C269))-1)</f>
        <v>-1.5752392356046307E-2</v>
      </c>
    </row>
    <row r="243" spans="2:6" ht="15" hidden="1" customHeight="1" outlineLevel="1" x14ac:dyDescent="0.2">
      <c r="B243" s="43" t="s">
        <v>55</v>
      </c>
      <c r="C243" s="325">
        <v>2483088</v>
      </c>
      <c r="D243" s="326">
        <f t="shared" si="23"/>
        <v>-1.4317493636757708E-2</v>
      </c>
      <c r="E243" s="327">
        <f t="shared" si="20"/>
        <v>-0.11039521701216592</v>
      </c>
      <c r="F243" s="304">
        <f>((SUM(C243:C246)+SUM(C247:C249)+SUM(C251:C256))/(SUM(C257:C260)+SUM(C261:C263)+SUM(C265:C270))-1)</f>
        <v>-1.3624062803987869E-2</v>
      </c>
    </row>
    <row r="244" spans="2:6" ht="15" hidden="1" customHeight="1" outlineLevel="1" x14ac:dyDescent="0.2">
      <c r="B244" s="43" t="s">
        <v>56</v>
      </c>
      <c r="C244" s="325">
        <v>2519156</v>
      </c>
      <c r="D244" s="326">
        <f>IFERROR((C244-C246)/C246,"-")</f>
        <v>-0.15998928960968764</v>
      </c>
      <c r="E244" s="327">
        <f t="shared" si="20"/>
        <v>-0.10456593331402053</v>
      </c>
      <c r="F244" s="304">
        <f>((SUM(C244:C246)+SUM(C247:C249)+SUM(C251:C257))/(SUM(C258:C260)+SUM(C261:C263)+SUM(C265:C271))-1)</f>
        <v>-1.0538510492923869E-2</v>
      </c>
    </row>
    <row r="245" spans="2:6" ht="15" customHeight="1" collapsed="1" x14ac:dyDescent="0.2">
      <c r="B245" s="30" t="s">
        <v>80</v>
      </c>
      <c r="C245" s="31">
        <f>C247+C248+C249+C251+C252+C253+C246</f>
        <v>22525770</v>
      </c>
      <c r="D245" s="328"/>
      <c r="E245" s="32">
        <f t="shared" si="20"/>
        <v>6.166371839846585E-3</v>
      </c>
      <c r="F245" s="307" t="s">
        <v>121</v>
      </c>
    </row>
    <row r="246" spans="2:6" ht="15" hidden="1" customHeight="1" outlineLevel="1" x14ac:dyDescent="0.2">
      <c r="B246" s="43" t="s">
        <v>58</v>
      </c>
      <c r="C246" s="325">
        <v>2998957</v>
      </c>
      <c r="D246" s="326">
        <f>IFERROR((C246-C247)/C247,"-")</f>
        <v>-0.1230542945076796</v>
      </c>
      <c r="E246" s="327">
        <f t="shared" si="20"/>
        <v>-7.6604726349010832E-2</v>
      </c>
      <c r="F246" s="304">
        <f>((SUM(C246)+SUM(C247:C249)+SUM(C251:C258))/(SUM(C260)+SUM(C261:C263)+SUM(C265:C272))-1)</f>
        <v>-1.1095672362963271E-2</v>
      </c>
    </row>
    <row r="247" spans="2:6" ht="15" hidden="1" customHeight="1" outlineLevel="1" x14ac:dyDescent="0.2">
      <c r="B247" s="43" t="s">
        <v>59</v>
      </c>
      <c r="C247" s="325">
        <v>3419775</v>
      </c>
      <c r="D247" s="326">
        <f t="shared" si="23"/>
        <v>1.6406836766507962E-2</v>
      </c>
      <c r="E247" s="327">
        <f t="shared" si="20"/>
        <v>-2.2903561665127636E-2</v>
      </c>
      <c r="F247" s="304">
        <f>((SUM(C247:C249)+SUM(C251:C252)+SUM(C253:C260))/(SUM(C261:C263)+SUM(C265:C266)+SUM(C267:C274))-1)</f>
        <v>1.4943306734115369E-2</v>
      </c>
    </row>
    <row r="248" spans="2:6" ht="15" hidden="1" customHeight="1" outlineLevel="1" x14ac:dyDescent="0.2">
      <c r="B248" s="43" t="s">
        <v>60</v>
      </c>
      <c r="C248" s="325">
        <v>3364573</v>
      </c>
      <c r="D248" s="326">
        <f t="shared" si="23"/>
        <v>-2.1490675498506893E-2</v>
      </c>
      <c r="E248" s="327">
        <f t="shared" si="20"/>
        <v>4.5360093805401069E-2</v>
      </c>
      <c r="F248" s="304">
        <f>((SUM(C248:C249)+SUM(C251:C260)+SUM(C261))/(SUM(C262:C263)+SUM(C265:C274)+SUM(C275))-1)</f>
        <v>1.8273001599734329E-2</v>
      </c>
    </row>
    <row r="249" spans="2:6" ht="15" hidden="1" customHeight="1" outlineLevel="1" x14ac:dyDescent="0.2">
      <c r="B249" s="43" t="s">
        <v>61</v>
      </c>
      <c r="C249" s="325">
        <v>3438468</v>
      </c>
      <c r="D249" s="326">
        <f>IFERROR((C249-C251)/C250,"-")</f>
        <v>1.0103738671614564E-2</v>
      </c>
      <c r="E249" s="327">
        <f t="shared" si="20"/>
        <v>2.4562311012158444E-2</v>
      </c>
      <c r="F249" s="304">
        <f>((SUM(C249)+SUM(C251:C260)+SUM(C261:C262))/(SUM(C263)+SUM(C265:C274)+SUM(C275:C276))-1)</f>
        <v>1.7012222279526146E-2</v>
      </c>
    </row>
    <row r="250" spans="2:6" ht="15" customHeight="1" collapsed="1" x14ac:dyDescent="0.2">
      <c r="B250" s="145">
        <v>1996</v>
      </c>
      <c r="C250" s="333">
        <v>37078651</v>
      </c>
      <c r="D250" s="334"/>
      <c r="E250" s="313">
        <f t="shared" si="20"/>
        <v>-2.9034190893009737E-2</v>
      </c>
      <c r="F250" s="313" t="s">
        <v>121</v>
      </c>
    </row>
    <row r="251" spans="2:6" ht="15" hidden="1" customHeight="1" outlineLevel="1" x14ac:dyDescent="0.2">
      <c r="B251" s="43" t="s">
        <v>49</v>
      </c>
      <c r="C251" s="325">
        <v>3063835</v>
      </c>
      <c r="D251" s="326">
        <f t="shared" ref="D251:D262" si="24">IFERROR((C251-C252)/C252,"-")</f>
        <v>2.2696217765924074E-3</v>
      </c>
      <c r="E251" s="327">
        <f t="shared" si="20"/>
        <v>6.2048609365873642E-2</v>
      </c>
      <c r="F251" s="304">
        <f>((SUM(C251:C260)+SUM(C261:C263))/(SUM(C265:C274)+SUM(C275:C277))-1)</f>
        <v>1.6474986597069696E-2</v>
      </c>
    </row>
    <row r="252" spans="2:6" ht="15" hidden="1" customHeight="1" outlineLevel="1" x14ac:dyDescent="0.2">
      <c r="B252" s="43" t="s">
        <v>50</v>
      </c>
      <c r="C252" s="325">
        <v>3056897</v>
      </c>
      <c r="D252" s="326">
        <f t="shared" si="24"/>
        <v>-3.9697606074266513E-2</v>
      </c>
      <c r="E252" s="327">
        <f t="shared" si="20"/>
        <v>-1.6356188052957243E-5</v>
      </c>
      <c r="F252" s="304">
        <f>((SUM(C252:C260)+SUM(C261:C263)+SUM(C265))/(SUM(C266:C274)+SUM(C275:C277)+SUM(C279))-1)</f>
        <v>1.5030613715271146E-2</v>
      </c>
    </row>
    <row r="253" spans="2:6" ht="15" hidden="1" customHeight="1" outlineLevel="1" x14ac:dyDescent="0.2">
      <c r="B253" s="43" t="s">
        <v>51</v>
      </c>
      <c r="C253" s="325">
        <v>3183265</v>
      </c>
      <c r="D253" s="326">
        <f t="shared" si="24"/>
        <v>2.7158215984710396E-2</v>
      </c>
      <c r="E253" s="327">
        <f t="shared" si="20"/>
        <v>1.9089285982974324E-2</v>
      </c>
      <c r="F253" s="304">
        <f>((SUM(C253:C260)+SUM(C261:C263)+SUM(C265:C266))/(SUM(C267:C274)+SUM(C275:C277)+SUM(C279:C280))-1)</f>
        <v>1.7503246783002746E-2</v>
      </c>
    </row>
    <row r="254" spans="2:6" ht="15" hidden="1" customHeight="1" outlineLevel="1" x14ac:dyDescent="0.2">
      <c r="B254" s="43" t="s">
        <v>52</v>
      </c>
      <c r="C254" s="325">
        <v>3099099</v>
      </c>
      <c r="D254" s="326">
        <f t="shared" si="24"/>
        <v>-0.11449760273385488</v>
      </c>
      <c r="E254" s="327">
        <f t="shared" si="20"/>
        <v>-4.1514488627665158E-2</v>
      </c>
      <c r="F254" s="304">
        <f>((SUM(C254:C260)+SUM(C261:C263)+SUM(C265:C267))/(SUM(C268:C274)+SUM(C275:C277)+SUM(C279:C281))-1)</f>
        <v>1.8603187529986798E-2</v>
      </c>
    </row>
    <row r="255" spans="2:6" ht="15" hidden="1" customHeight="1" outlineLevel="1" x14ac:dyDescent="0.2">
      <c r="B255" s="43" t="s">
        <v>53</v>
      </c>
      <c r="C255" s="325">
        <v>3499820</v>
      </c>
      <c r="D255" s="326">
        <f t="shared" si="24"/>
        <v>4.2353290163788929E-2</v>
      </c>
      <c r="E255" s="327">
        <f t="shared" si="20"/>
        <v>-6.0366250485949902E-2</v>
      </c>
      <c r="F255" s="304">
        <f>((SUM(C255:C260)+SUM(C261:C263)+SUM(C265:C268))/(SUM(C269:C274)+SUM(C275:C277)+SUM(C279:C282))-1)</f>
        <v>2.4942483942487659E-2</v>
      </c>
    </row>
    <row r="256" spans="2:6" ht="15" hidden="1" customHeight="1" outlineLevel="1" x14ac:dyDescent="0.2">
      <c r="B256" s="43" t="s">
        <v>54</v>
      </c>
      <c r="C256" s="325">
        <v>3357614</v>
      </c>
      <c r="D256" s="326">
        <f t="shared" si="24"/>
        <v>0.20291728437611287</v>
      </c>
      <c r="E256" s="327">
        <f t="shared" si="20"/>
        <v>-4.1011058487913532E-2</v>
      </c>
      <c r="F256" s="304">
        <f>((SUM(C256:C260)+SUM(C261:C263)+SUM(C265:C269))/(SUM(C270:C274)+SUM(C275:C277)+SUM(C279:C283))-1)</f>
        <v>3.1119975722926574E-2</v>
      </c>
    </row>
    <row r="257" spans="2:6" ht="15" hidden="1" customHeight="1" outlineLevel="1" x14ac:dyDescent="0.2">
      <c r="B257" s="43" t="s">
        <v>55</v>
      </c>
      <c r="C257" s="325">
        <v>2791226</v>
      </c>
      <c r="D257" s="326">
        <f t="shared" si="24"/>
        <v>-7.8586446335043632E-3</v>
      </c>
      <c r="E257" s="327">
        <f t="shared" si="20"/>
        <v>-4.1778638920891842E-2</v>
      </c>
      <c r="F257" s="304">
        <f>((SUM(C257:C260)+SUM(C261:C263)+SUM(C265:C270))/(SUM(C271:C274)+SUM(C275:C277)+SUM(C279:C284))-1)</f>
        <v>3.9412359993110213E-2</v>
      </c>
    </row>
    <row r="258" spans="2:6" ht="15" hidden="1" customHeight="1" outlineLevel="1" x14ac:dyDescent="0.2">
      <c r="B258" s="43" t="s">
        <v>56</v>
      </c>
      <c r="C258" s="325">
        <v>2813335</v>
      </c>
      <c r="D258" s="326">
        <f>IFERROR((C258-C260)/C260,"-")</f>
        <v>-0.133758756061889</v>
      </c>
      <c r="E258" s="327">
        <f t="shared" si="20"/>
        <v>2.1408911739067449E-2</v>
      </c>
      <c r="F258" s="304">
        <f>((SUM(C258:C260)+SUM(C261:C263)+SUM(C265:C271))/(SUM(C272:C274)+SUM(C275:C277)+SUM(C279:C285))-1)</f>
        <v>5.0101547950369918E-2</v>
      </c>
    </row>
    <row r="259" spans="2:6" ht="15" customHeight="1" collapsed="1" x14ac:dyDescent="0.2">
      <c r="B259" s="30" t="s">
        <v>81</v>
      </c>
      <c r="C259" s="31">
        <f>C261+C262+C263+C265+C266+C267+C260</f>
        <v>22387719</v>
      </c>
      <c r="D259" s="328"/>
      <c r="E259" s="32">
        <f t="shared" si="20"/>
        <v>3.8678212031364678E-2</v>
      </c>
      <c r="F259" s="307" t="s">
        <v>121</v>
      </c>
    </row>
    <row r="260" spans="2:6" ht="15" hidden="1" customHeight="1" outlineLevel="1" x14ac:dyDescent="0.2">
      <c r="B260" s="43" t="s">
        <v>58</v>
      </c>
      <c r="C260" s="325">
        <v>3247750</v>
      </c>
      <c r="D260" s="326">
        <f>IFERROR((C260-C261)/C261,"-")</f>
        <v>-7.2054460424419195E-2</v>
      </c>
      <c r="E260" s="327">
        <f t="shared" si="20"/>
        <v>7.9407715833351711E-2</v>
      </c>
      <c r="F260" s="304">
        <f>((SUM(C260)+SUM(C261:C263)+SUM(C265:C272))/(SUM(C274)+SUM(C275:C277)+SUM(C279:C286))-1)</f>
        <v>6.5756587958901935E-2</v>
      </c>
    </row>
    <row r="261" spans="2:6" ht="15" hidden="1" customHeight="1" outlineLevel="1" x14ac:dyDescent="0.2">
      <c r="B261" s="43" t="s">
        <v>59</v>
      </c>
      <c r="C261" s="325">
        <v>3499936</v>
      </c>
      <c r="D261" s="326">
        <f t="shared" si="24"/>
        <v>8.741686546046111E-2</v>
      </c>
      <c r="E261" s="327">
        <f t="shared" si="20"/>
        <v>3.4559653800450452E-2</v>
      </c>
      <c r="F261" s="304">
        <f>((SUM(C261:C263)+SUM(C265:C266)+SUM(C267:C274))/(SUM(C275:C277)+SUM(C279:C280)+SUM(C281:C288))-1)</f>
        <v>9.2148843870886843E-2</v>
      </c>
    </row>
    <row r="262" spans="2:6" ht="15" hidden="1" customHeight="1" outlineLevel="1" x14ac:dyDescent="0.2">
      <c r="B262" s="43" t="s">
        <v>60</v>
      </c>
      <c r="C262" s="325">
        <v>3218578</v>
      </c>
      <c r="D262" s="326">
        <f t="shared" si="24"/>
        <v>-4.0958440255110494E-2</v>
      </c>
      <c r="E262" s="327">
        <f t="shared" si="20"/>
        <v>2.2079039710388937E-2</v>
      </c>
      <c r="F262" s="304">
        <f>((SUM(C262:C263)+SUM(C265:C274)+SUM(C275))/(SUM(C276:C277)+SUM(C279:C288)+SUM(C289))-1)</f>
        <v>0.10033581091455135</v>
      </c>
    </row>
    <row r="263" spans="2:6" ht="15" hidden="1" customHeight="1" outlineLevel="1" x14ac:dyDescent="0.2">
      <c r="B263" s="43" t="s">
        <v>61</v>
      </c>
      <c r="C263" s="325">
        <v>3356036</v>
      </c>
      <c r="D263" s="326">
        <f>IFERROR((C263-C265)/C264,"-")</f>
        <v>1.2339177609698448E-2</v>
      </c>
      <c r="E263" s="327">
        <f t="shared" si="20"/>
        <v>1.4992758122501337E-2</v>
      </c>
      <c r="F263" s="304">
        <f>((SUM(C263)+SUM(C265:C274)+SUM(C275:C276))/(SUM(C277)+SUM(C279:C288)+SUM(C289:C290))-1)</f>
        <v>0.10572571931034158</v>
      </c>
    </row>
    <row r="264" spans="2:6" ht="15" customHeight="1" collapsed="1" x14ac:dyDescent="0.2">
      <c r="B264" s="145">
        <v>1995</v>
      </c>
      <c r="C264" s="333">
        <v>38187391</v>
      </c>
      <c r="D264" s="334"/>
      <c r="E264" s="313">
        <f t="shared" si="20"/>
        <v>3.894055363426574E-3</v>
      </c>
      <c r="F264" s="313" t="s">
        <v>121</v>
      </c>
    </row>
    <row r="265" spans="2:6" ht="15" hidden="1" customHeight="1" outlineLevel="1" x14ac:dyDescent="0.2">
      <c r="B265" s="43" t="s">
        <v>49</v>
      </c>
      <c r="C265" s="325">
        <v>2884835</v>
      </c>
      <c r="D265" s="326">
        <f t="shared" ref="D265:D276" si="25">IFERROR((C265-C266)/C266,"-")</f>
        <v>-5.6301924763497699E-2</v>
      </c>
      <c r="E265" s="327">
        <f t="shared" si="20"/>
        <v>3.2774660382073328E-2</v>
      </c>
      <c r="F265" s="304">
        <f>((SUM(C265:C274)+SUM(C275:C277))/(SUM(C279:C288)+SUM(C289:C291))-1)</f>
        <v>0.1138304770934957</v>
      </c>
    </row>
    <row r="266" spans="2:6" ht="15" hidden="1" customHeight="1" outlineLevel="1" x14ac:dyDescent="0.2">
      <c r="B266" s="43" t="s">
        <v>50</v>
      </c>
      <c r="C266" s="325">
        <v>3056947</v>
      </c>
      <c r="D266" s="326">
        <f t="shared" si="25"/>
        <v>-2.1350112064878218E-2</v>
      </c>
      <c r="E266" s="327">
        <f t="shared" si="20"/>
        <v>4.9631214932284395E-2</v>
      </c>
      <c r="F266" s="304">
        <f>((SUM(C266:C274)+SUM(C275:C277)+SUM(C279))/(SUM(C280:C288)+SUM(C289:C291)+SUM(C293))-1)</f>
        <v>0.11739336336071626</v>
      </c>
    </row>
    <row r="267" spans="2:6" ht="15" hidden="1" customHeight="1" outlineLevel="1" x14ac:dyDescent="0.2">
      <c r="B267" s="43" t="s">
        <v>51</v>
      </c>
      <c r="C267" s="325">
        <v>3123637</v>
      </c>
      <c r="D267" s="326">
        <f t="shared" si="25"/>
        <v>-3.3925406291781625E-2</v>
      </c>
      <c r="E267" s="327">
        <f t="shared" si="20"/>
        <v>4.08650313678669E-2</v>
      </c>
      <c r="F267" s="304">
        <f>((SUM(C267:C274)+SUM(C275:C277)+SUM(C279:C280))/(SUM(C281:C288)+SUM(C289:C291)+SUM(C293:C294))-1)</f>
        <v>0.1255864260804993</v>
      </c>
    </row>
    <row r="268" spans="2:6" ht="15" hidden="1" customHeight="1" outlineLevel="1" x14ac:dyDescent="0.2">
      <c r="B268" s="43" t="s">
        <v>52</v>
      </c>
      <c r="C268" s="325">
        <v>3233329</v>
      </c>
      <c r="D268" s="326">
        <f t="shared" si="25"/>
        <v>-0.13191391223476803</v>
      </c>
      <c r="E268" s="327">
        <f t="shared" si="20"/>
        <v>7.8522311265291744E-2</v>
      </c>
      <c r="F268" s="304">
        <f>((SUM(C268:C274)+SUM(C275:C277)+SUM(C279:C281))/(SUM(C282:C288)+SUM(C289:C291)+SUM(C293:C295))-1)</f>
        <v>0.13016500373414042</v>
      </c>
    </row>
    <row r="269" spans="2:6" ht="15" hidden="1" customHeight="1" outlineLevel="1" x14ac:dyDescent="0.2">
      <c r="B269" s="43" t="s">
        <v>53</v>
      </c>
      <c r="C269" s="325">
        <v>3724664</v>
      </c>
      <c r="D269" s="326">
        <f t="shared" si="25"/>
        <v>6.3824366603240826E-2</v>
      </c>
      <c r="E269" s="327">
        <f t="shared" ref="E269:E332" si="26">C269/C283-1</f>
        <v>3.7726213378542317E-2</v>
      </c>
      <c r="F269" s="304">
        <f>((SUM(C269:C274)+SUM(C275:C277)+SUM(C279:C282))/(SUM(C283:C288)+SUM(C289:C291)+SUM(C293:C296))-1)</f>
        <v>0.1304353624126755</v>
      </c>
    </row>
    <row r="270" spans="2:6" ht="15" hidden="1" customHeight="1" outlineLevel="1" x14ac:dyDescent="0.2">
      <c r="B270" s="43" t="s">
        <v>54</v>
      </c>
      <c r="C270" s="325">
        <v>3501202</v>
      </c>
      <c r="D270" s="326">
        <f t="shared" si="25"/>
        <v>0.20195446225167563</v>
      </c>
      <c r="E270" s="327">
        <f t="shared" si="26"/>
        <v>0.10457316120947735</v>
      </c>
      <c r="F270" s="304">
        <f>((SUM(C270:C274)+SUM(C275:C277)+SUM(C279:C283))/(SUM(C284:C288)+SUM(C289:C291)+SUM(C293:C297))-1)</f>
        <v>0.13088811878829421</v>
      </c>
    </row>
    <row r="271" spans="2:6" ht="15" hidden="1" customHeight="1" outlineLevel="1" x14ac:dyDescent="0.2">
      <c r="B271" s="43" t="s">
        <v>55</v>
      </c>
      <c r="C271" s="325">
        <v>2912924</v>
      </c>
      <c r="D271" s="326">
        <f t="shared" si="25"/>
        <v>5.756567661462688E-2</v>
      </c>
      <c r="E271" s="327">
        <f t="shared" si="26"/>
        <v>0.19725409411575145</v>
      </c>
      <c r="F271" s="304">
        <f>((SUM(C271:C274)+SUM(C275:C277)+SUM(C279:C284))/(SUM(C285:C288)+SUM(C289:C291)+SUM(C293:C298))-1)</f>
        <v>0.12892001505861939</v>
      </c>
    </row>
    <row r="272" spans="2:6" ht="15" hidden="1" customHeight="1" outlineLevel="1" x14ac:dyDescent="0.2">
      <c r="B272" s="43" t="s">
        <v>56</v>
      </c>
      <c r="C272" s="325">
        <v>2754367</v>
      </c>
      <c r="D272" s="326">
        <f>IFERROR((C272-C274)/C274,"-")</f>
        <v>-8.4570859198903489E-2</v>
      </c>
      <c r="E272" s="327">
        <f t="shared" si="26"/>
        <v>0.15055999826227606</v>
      </c>
      <c r="F272" s="304">
        <f>((SUM(C272:C274)+SUM(C275:C277)+SUM(C279:C285))/(SUM(C286:C288)+SUM(C289:C291)+SUM(C293:C299))-1)</f>
        <v>0.12331483071265015</v>
      </c>
    </row>
    <row r="273" spans="2:6" ht="15" customHeight="1" collapsed="1" x14ac:dyDescent="0.2">
      <c r="B273" s="30" t="s">
        <v>82</v>
      </c>
      <c r="C273" s="31">
        <f>C275+C276+C277+C279+C280+C281+C274</f>
        <v>21554047</v>
      </c>
      <c r="D273" s="328"/>
      <c r="E273" s="32">
        <f t="shared" si="26"/>
        <v>0.13956729316824701</v>
      </c>
      <c r="F273" s="307" t="s">
        <v>121</v>
      </c>
    </row>
    <row r="274" spans="2:6" ht="15" hidden="1" customHeight="1" outlineLevel="1" x14ac:dyDescent="0.2">
      <c r="B274" s="43" t="s">
        <v>58</v>
      </c>
      <c r="C274" s="325">
        <v>3008826</v>
      </c>
      <c r="D274" s="326">
        <f>IFERROR((C274-C275)/C275,"-")</f>
        <v>-0.11060945545695858</v>
      </c>
      <c r="E274" s="327">
        <f t="shared" si="26"/>
        <v>9.8920628798644827E-2</v>
      </c>
      <c r="F274" s="304">
        <f>((SUM(C274)+SUM(C275:C277)+SUM(C279:C286))/(SUM(C288)+SUM(C289:C291)+SUM(C293:C300))-1)</f>
        <v>0.11092580942211439</v>
      </c>
    </row>
    <row r="275" spans="2:6" ht="15" hidden="1" customHeight="1" outlineLevel="1" x14ac:dyDescent="0.2">
      <c r="B275" s="43" t="s">
        <v>59</v>
      </c>
      <c r="C275" s="325">
        <v>3383020</v>
      </c>
      <c r="D275" s="326">
        <f t="shared" si="25"/>
        <v>7.4298597989869958E-2</v>
      </c>
      <c r="E275" s="327">
        <f t="shared" si="26"/>
        <v>0.17909401642078238</v>
      </c>
      <c r="F275" s="304">
        <f>((SUM(C275:C277)+SUM(C279:C280)+SUM(C281:C288))/(SUM(C289:C291)+SUM(C293:C294)+SUM(C295:C302))-1)</f>
        <v>6.2002270901883927E-2</v>
      </c>
    </row>
    <row r="276" spans="2:6" ht="15" hidden="1" customHeight="1" outlineLevel="1" x14ac:dyDescent="0.2">
      <c r="B276" s="43" t="s">
        <v>60</v>
      </c>
      <c r="C276" s="325">
        <v>3149050</v>
      </c>
      <c r="D276" s="326">
        <f t="shared" si="25"/>
        <v>-4.7607670190169982E-2</v>
      </c>
      <c r="E276" s="327">
        <f t="shared" si="26"/>
        <v>0.11603495979821665</v>
      </c>
      <c r="F276" s="304">
        <f>((SUM(C276:C277)+SUM(C279:C288)+SUM(C289))/(SUM(C290:C291)+SUM(C293:C302)+SUM(C303))-1)</f>
        <v>5.4224135305113386E-2</v>
      </c>
    </row>
    <row r="277" spans="2:6" ht="15" hidden="1" customHeight="1" outlineLevel="1" x14ac:dyDescent="0.2">
      <c r="B277" s="43" t="s">
        <v>61</v>
      </c>
      <c r="C277" s="325">
        <v>3306463</v>
      </c>
      <c r="D277" s="326">
        <f>IFERROR((C277-C279)/C278,"-")</f>
        <v>1.3490718432407104E-2</v>
      </c>
      <c r="E277" s="327">
        <f t="shared" si="26"/>
        <v>0.15229330365995319</v>
      </c>
      <c r="F277" s="304">
        <f>((SUM(C277)+SUM(C279:C288)+SUM(C289:C290))/(SUM(C291)+SUM(C293:C302)+SUM(C303:C304))-1)</f>
        <v>5.0061237958711757E-2</v>
      </c>
    </row>
    <row r="278" spans="2:6" ht="15" customHeight="1" collapsed="1" x14ac:dyDescent="0.2">
      <c r="B278" s="145">
        <v>1994</v>
      </c>
      <c r="C278" s="333">
        <v>38039264</v>
      </c>
      <c r="D278" s="334"/>
      <c r="E278" s="313">
        <f t="shared" si="26"/>
        <v>9.9756779630121306E-2</v>
      </c>
      <c r="F278" s="313" t="s">
        <v>121</v>
      </c>
    </row>
    <row r="279" spans="2:6" ht="15" hidden="1" customHeight="1" outlineLevel="1" x14ac:dyDescent="0.2">
      <c r="B279" s="43" t="s">
        <v>49</v>
      </c>
      <c r="C279" s="325">
        <v>2793286</v>
      </c>
      <c r="D279" s="326">
        <f t="shared" ref="D279:D290" si="27">IFERROR((C279-C280)/C280,"-")</f>
        <v>-4.0899244300492958E-2</v>
      </c>
      <c r="E279" s="327">
        <f t="shared" si="26"/>
        <v>9.9391244420462099E-2</v>
      </c>
      <c r="F279" s="304">
        <f>((SUM(C279:C288)+SUM(C289:C291))/(SUM(C293:C302)+SUM(C303:C305))-1)</f>
        <v>4.1078510943673319E-2</v>
      </c>
    </row>
    <row r="280" spans="2:6" ht="15" hidden="1" customHeight="1" outlineLevel="1" x14ac:dyDescent="0.2">
      <c r="B280" s="43" t="s">
        <v>50</v>
      </c>
      <c r="C280" s="325">
        <v>2912401</v>
      </c>
      <c r="D280" s="326">
        <f t="shared" si="27"/>
        <v>-2.9523482331395425E-2</v>
      </c>
      <c r="E280" s="327">
        <f t="shared" si="26"/>
        <v>0.21533557338247422</v>
      </c>
      <c r="F280" s="304">
        <f>((SUM(C280:C288)+SUM(C289:C291)+SUM(C293))/(SUM(C294:C302)+SUM(C303:C305)+SUM(C307))-1)</f>
        <v>3.2927675615142871E-2</v>
      </c>
    </row>
    <row r="281" spans="2:6" ht="15" hidden="1" customHeight="1" outlineLevel="1" x14ac:dyDescent="0.2">
      <c r="B281" s="43" t="s">
        <v>51</v>
      </c>
      <c r="C281" s="325">
        <v>3001001</v>
      </c>
      <c r="D281" s="326">
        <f t="shared" si="27"/>
        <v>1.0260430130840498E-3</v>
      </c>
      <c r="E281" s="327">
        <f t="shared" si="26"/>
        <v>0.12025761810389457</v>
      </c>
      <c r="F281" s="304">
        <f>((SUM(C281:C288)+SUM(C289:C291)+SUM(C293:C294))/(SUM(C295:C302)+SUM(C303:C305)+SUM(C307:C308))-1)</f>
        <v>1.7504039473872579E-2</v>
      </c>
    </row>
    <row r="282" spans="2:6" ht="15" hidden="1" customHeight="1" outlineLevel="1" x14ac:dyDescent="0.2">
      <c r="B282" s="43" t="s">
        <v>52</v>
      </c>
      <c r="C282" s="325">
        <v>2997925</v>
      </c>
      <c r="D282" s="326">
        <f t="shared" si="27"/>
        <v>-0.16475006651798216</v>
      </c>
      <c r="E282" s="327">
        <f t="shared" si="26"/>
        <v>7.9497743728458081E-2</v>
      </c>
      <c r="F282" s="304">
        <f>((SUM(C282:C288)+SUM(C289:C291)+SUM(C293:C295))/(SUM(C296:C302)+SUM(C303:C305)+SUM(C307:C309))-1)</f>
        <v>1.0956031230498597E-2</v>
      </c>
    </row>
    <row r="283" spans="2:6" ht="15" hidden="1" customHeight="1" outlineLevel="1" x14ac:dyDescent="0.2">
      <c r="B283" s="43" t="s">
        <v>53</v>
      </c>
      <c r="C283" s="325">
        <v>3589255</v>
      </c>
      <c r="D283" s="326">
        <f t="shared" si="27"/>
        <v>0.13235247258996263</v>
      </c>
      <c r="E283" s="327">
        <f t="shared" si="26"/>
        <v>4.0779174760476877E-2</v>
      </c>
      <c r="F283" s="304">
        <f>((SUM(C283:C288)+SUM(C289:C291)+SUM(C293:C296))/(SUM(C297:C302)+SUM(C303:C305)+SUM(C307:C310))-1)</f>
        <v>6.2180265607054697E-3</v>
      </c>
    </row>
    <row r="284" spans="2:6" ht="15" hidden="1" customHeight="1" outlineLevel="1" x14ac:dyDescent="0.2">
      <c r="B284" s="43" t="s">
        <v>54</v>
      </c>
      <c r="C284" s="325">
        <v>3169733</v>
      </c>
      <c r="D284" s="326">
        <f t="shared" si="27"/>
        <v>0.30280632502042742</v>
      </c>
      <c r="E284" s="327">
        <f t="shared" si="26"/>
        <v>6.837970109813063E-2</v>
      </c>
      <c r="F284" s="304">
        <f>((SUM(C284:C288)+SUM(C289:C291)+SUM(C293:C297))/(SUM(C298:C302)+SUM(C303:C305)+SUM(C307:C311))-1)</f>
        <v>7.4199376591304045E-3</v>
      </c>
    </row>
    <row r="285" spans="2:6" ht="15" hidden="1" customHeight="1" outlineLevel="1" x14ac:dyDescent="0.2">
      <c r="B285" s="43" t="s">
        <v>55</v>
      </c>
      <c r="C285" s="325">
        <v>2433004</v>
      </c>
      <c r="D285" s="326">
        <f t="shared" si="27"/>
        <v>1.6319567440399408E-2</v>
      </c>
      <c r="E285" s="327">
        <f t="shared" si="26"/>
        <v>7.4419194138352962E-2</v>
      </c>
      <c r="F285" s="304">
        <f>((SUM(C285:C288)+SUM(C289:C291)+SUM(C293:C298))/(SUM(C299:C302)+SUM(C303:C305)+SUM(C307:C312))-1)</f>
        <v>3.539327168214923E-3</v>
      </c>
    </row>
    <row r="286" spans="2:6" ht="15" hidden="1" customHeight="1" outlineLevel="1" x14ac:dyDescent="0.2">
      <c r="B286" s="43" t="s">
        <v>56</v>
      </c>
      <c r="C286" s="325">
        <v>2393936</v>
      </c>
      <c r="D286" s="326">
        <f>IFERROR((C286-C288)/C288,"-")</f>
        <v>-0.12565709867446218</v>
      </c>
      <c r="E286" s="327">
        <f t="shared" si="26"/>
        <v>0.10923679780630291</v>
      </c>
      <c r="F286" s="304">
        <f>((SUM(C286:C288)+SUM(C289:C291)+SUM(C293:C299))/(SUM(C300:C302)+SUM(C303:C305)+SUM(C307:C313))-1)</f>
        <v>4.6965718536495782E-3</v>
      </c>
    </row>
    <row r="287" spans="2:6" ht="15" customHeight="1" collapsed="1" x14ac:dyDescent="0.2">
      <c r="B287" s="30" t="s">
        <v>175</v>
      </c>
      <c r="C287" s="31">
        <f>C289+C290+C291+C293+C294+C295+C288</f>
        <v>18914238</v>
      </c>
      <c r="D287" s="328"/>
      <c r="E287" s="32">
        <f t="shared" si="26"/>
        <v>-1.0477588964866058E-2</v>
      </c>
      <c r="F287" s="307" t="s">
        <v>121</v>
      </c>
    </row>
    <row r="288" spans="2:6" ht="15" hidden="1" customHeight="1" outlineLevel="1" x14ac:dyDescent="0.2">
      <c r="B288" s="43" t="s">
        <v>58</v>
      </c>
      <c r="C288" s="325">
        <v>2737983</v>
      </c>
      <c r="D288" s="326">
        <f>IFERROR((C288-C289)/C289,"-")</f>
        <v>-4.5722646522390283E-2</v>
      </c>
      <c r="E288" s="327">
        <f t="shared" si="26"/>
        <v>2.2793341417111757E-2</v>
      </c>
      <c r="F288" s="304">
        <f>((SUM(C288)+SUM(C289:C291)+SUM(C293:C300))/(SUM(C302)+SUM(C303:C305)+SUM(C307:C314))-1)</f>
        <v>1.3729926271206727E-2</v>
      </c>
    </row>
    <row r="289" spans="2:6" ht="15" hidden="1" customHeight="1" outlineLevel="1" x14ac:dyDescent="0.2">
      <c r="B289" s="43" t="s">
        <v>59</v>
      </c>
      <c r="C289" s="325">
        <v>2869169</v>
      </c>
      <c r="D289" s="326">
        <f t="shared" si="27"/>
        <v>1.6844098877213651E-2</v>
      </c>
      <c r="E289" s="327">
        <f t="shared" si="26"/>
        <v>3.867675524765124E-2</v>
      </c>
      <c r="F289" s="304">
        <f>((SUM(C289:C291)+SUM(C293:C294)+SUM(C295:C302))/(SUM(C303:C305)+SUM(C307:C308)+SUM(C309:C316))-1)</f>
        <v>9.7250504507758517E-2</v>
      </c>
    </row>
    <row r="290" spans="2:6" ht="15" hidden="1" customHeight="1" outlineLevel="1" x14ac:dyDescent="0.2">
      <c r="B290" s="43" t="s">
        <v>60</v>
      </c>
      <c r="C290" s="325">
        <v>2821641</v>
      </c>
      <c r="D290" s="326">
        <f t="shared" si="27"/>
        <v>-1.6665836081524662E-2</v>
      </c>
      <c r="E290" s="327">
        <f t="shared" si="26"/>
        <v>3.9693947673379526E-2</v>
      </c>
      <c r="F290" s="304">
        <f>((SUM(C290:C291)+SUM(C293:C302)+SUM(C303))/(SUM(C304:C305)+SUM(C307:C316)+SUM(C317))-1)</f>
        <v>0.10472328175673784</v>
      </c>
    </row>
    <row r="291" spans="2:6" ht="15" hidden="1" customHeight="1" outlineLevel="1" x14ac:dyDescent="0.2">
      <c r="B291" s="43" t="s">
        <v>61</v>
      </c>
      <c r="C291" s="325">
        <v>2869463</v>
      </c>
      <c r="D291" s="326">
        <f>IFERROR((C291-C293)/C292,"-")</f>
        <v>9.5032504310571999E-3</v>
      </c>
      <c r="E291" s="327">
        <f t="shared" si="26"/>
        <v>-8.1111593513560898E-3</v>
      </c>
      <c r="F291" s="304">
        <f>((SUM(C291)+SUM(C293:C302)+SUM(C303:C304))/(SUM(C305)+SUM(C307:C316)+SUM(C317:C318))-1)</f>
        <v>0.1132971088824084</v>
      </c>
    </row>
    <row r="292" spans="2:6" ht="15" customHeight="1" collapsed="1" x14ac:dyDescent="0.2">
      <c r="B292" s="145">
        <v>1993</v>
      </c>
      <c r="C292" s="333">
        <v>34588797</v>
      </c>
      <c r="D292" s="334"/>
      <c r="E292" s="313">
        <f t="shared" si="26"/>
        <v>7.1609752935945625E-2</v>
      </c>
      <c r="F292" s="313" t="s">
        <v>121</v>
      </c>
    </row>
    <row r="293" spans="2:6" ht="15" hidden="1" customHeight="1" outlineLevel="1" x14ac:dyDescent="0.2">
      <c r="B293" s="43" t="s">
        <v>49</v>
      </c>
      <c r="C293" s="325">
        <v>2540757</v>
      </c>
      <c r="D293" s="326">
        <f t="shared" ref="D293:D304" si="28">IFERROR((C293-C294)/C294,"-")</f>
        <v>6.024972708790273E-2</v>
      </c>
      <c r="E293" s="327">
        <f t="shared" si="26"/>
        <v>-5.9609995069975219E-2</v>
      </c>
      <c r="F293" s="304">
        <f>((SUM(C293:C302)+SUM(C303:C305))/(SUM(C307:C316)+SUM(C317:C319))-1)</f>
        <v>0.12706215127136566</v>
      </c>
    </row>
    <row r="294" spans="2:6" ht="15" hidden="1" customHeight="1" outlineLevel="1" x14ac:dyDescent="0.2">
      <c r="B294" s="43" t="s">
        <v>50</v>
      </c>
      <c r="C294" s="325">
        <v>2396376</v>
      </c>
      <c r="D294" s="326">
        <f t="shared" si="28"/>
        <v>-0.1054456596844391</v>
      </c>
      <c r="E294" s="327">
        <f t="shared" si="26"/>
        <v>-0.10271076623067354</v>
      </c>
      <c r="F294" s="304">
        <f>((SUM(C294:C302)+SUM(C303:C305)+SUM(C307))/(SUM(C308:C316)+SUM(C317:C319)+SUM(C321))-1)</f>
        <v>0.14122060364970213</v>
      </c>
    </row>
    <row r="295" spans="2:6" ht="15" hidden="1" customHeight="1" outlineLevel="1" x14ac:dyDescent="0.2">
      <c r="B295" s="43" t="s">
        <v>51</v>
      </c>
      <c r="C295" s="325">
        <v>2678849</v>
      </c>
      <c r="D295" s="326">
        <f t="shared" si="28"/>
        <v>-3.5395664905147298E-2</v>
      </c>
      <c r="E295" s="327">
        <f t="shared" si="26"/>
        <v>-6.3159433149002631E-3</v>
      </c>
      <c r="F295" s="304">
        <f>((SUM(C295:C302)+SUM(C303:C305)+SUM(C307:C308))/(SUM(C309:C316)+SUM(C317:C319)+SUM(C321:C322))-1)</f>
        <v>0.15948742118658998</v>
      </c>
    </row>
    <row r="296" spans="2:6" ht="15" hidden="1" customHeight="1" outlineLevel="1" x14ac:dyDescent="0.2">
      <c r="B296" s="43" t="s">
        <v>52</v>
      </c>
      <c r="C296" s="325">
        <v>2777148</v>
      </c>
      <c r="D296" s="326">
        <f t="shared" si="28"/>
        <v>-0.19470814873066727</v>
      </c>
      <c r="E296" s="327">
        <f t="shared" si="26"/>
        <v>-8.8184403481120777E-3</v>
      </c>
      <c r="F296" s="304">
        <f>((SUM(C296:C302)+SUM(C303:C305)+SUM(C307:C309))/(SUM(C310:C316)+SUM(C317:C319)+SUM(C321:C323))-1)</f>
        <v>0.17316624439369899</v>
      </c>
    </row>
    <row r="297" spans="2:6" ht="15" hidden="1" customHeight="1" outlineLevel="1" x14ac:dyDescent="0.2">
      <c r="B297" s="43" t="s">
        <v>53</v>
      </c>
      <c r="C297" s="325">
        <v>3448623</v>
      </c>
      <c r="D297" s="326">
        <f t="shared" si="28"/>
        <v>0.16238144031063145</v>
      </c>
      <c r="E297" s="327">
        <f t="shared" si="26"/>
        <v>6.2048064391354352E-2</v>
      </c>
      <c r="F297" s="304">
        <f>((SUM(C297:C302)+SUM(C303:C305)+SUM(C307:C310))/(SUM(C311:C316)+SUM(C317:C319)+SUM(C321:C324))-1)</f>
        <v>0.18695828567886164</v>
      </c>
    </row>
    <row r="298" spans="2:6" ht="15" hidden="1" customHeight="1" outlineLevel="1" x14ac:dyDescent="0.2">
      <c r="B298" s="43" t="s">
        <v>54</v>
      </c>
      <c r="C298" s="325">
        <v>2966860</v>
      </c>
      <c r="D298" s="326">
        <f t="shared" si="28"/>
        <v>0.31017101916861378</v>
      </c>
      <c r="E298" s="327">
        <f t="shared" si="26"/>
        <v>7.9709981153630594E-4</v>
      </c>
      <c r="F298" s="304">
        <f>((SUM(C298:C302)+SUM(C303:C305)+SUM(C307:C311))/(SUM(C312:C316)+SUM(C317:C319)+SUM(C321:C325))-1)</f>
        <v>0.19059439747040963</v>
      </c>
    </row>
    <row r="299" spans="2:6" ht="15" hidden="1" customHeight="1" outlineLevel="1" x14ac:dyDescent="0.2">
      <c r="B299" s="43" t="s">
        <v>55</v>
      </c>
      <c r="C299" s="325">
        <v>2264483</v>
      </c>
      <c r="D299" s="326">
        <f t="shared" si="28"/>
        <v>4.925439594325412E-2</v>
      </c>
      <c r="E299" s="327">
        <f t="shared" si="26"/>
        <v>0.11154454065304042</v>
      </c>
      <c r="F299" s="304">
        <f>((SUM(C299:C302)+SUM(C303:C305)+SUM(C307:C312))/(SUM(C313:C316)+SUM(C317:C319)+SUM(C321:C326))-1)</f>
        <v>0.20443934711114653</v>
      </c>
    </row>
    <row r="300" spans="2:6" ht="15" hidden="1" customHeight="1" outlineLevel="1" x14ac:dyDescent="0.2">
      <c r="B300" s="43" t="s">
        <v>56</v>
      </c>
      <c r="C300" s="325">
        <v>2158183</v>
      </c>
      <c r="D300" s="326">
        <f>IFERROR((C300-C302)/C302,"-")</f>
        <v>-0.19379513972161022</v>
      </c>
      <c r="E300" s="327">
        <f t="shared" si="26"/>
        <v>0.121887584751732</v>
      </c>
      <c r="F300" s="304">
        <f>((SUM(C300:C302)+SUM(C303:C305)+SUM(C307:C313))/(SUM(C314:C316)+SUM(C317:C319)+SUM(C321:C327))-1)</f>
        <v>0.20678784295646691</v>
      </c>
    </row>
    <row r="301" spans="2:6" ht="15" customHeight="1" collapsed="1" x14ac:dyDescent="0.2">
      <c r="B301" s="30" t="s">
        <v>176</v>
      </c>
      <c r="C301" s="31">
        <f>C303+C304+C305+C307+C308+C309+C302</f>
        <v>19114512</v>
      </c>
      <c r="D301" s="328"/>
      <c r="E301" s="32">
        <f t="shared" si="26"/>
        <v>0.22460823868778101</v>
      </c>
      <c r="F301" s="307" t="s">
        <v>121</v>
      </c>
    </row>
    <row r="302" spans="2:6" ht="15" hidden="1" customHeight="1" outlineLevel="1" x14ac:dyDescent="0.2">
      <c r="B302" s="43" t="s">
        <v>58</v>
      </c>
      <c r="C302" s="325">
        <v>2676966</v>
      </c>
      <c r="D302" s="326">
        <f>IFERROR((C302-C303)/C303,"-")</f>
        <v>-3.0903248017706785E-2</v>
      </c>
      <c r="E302" s="327">
        <f t="shared" si="26"/>
        <v>0.34486775968912409</v>
      </c>
      <c r="F302" s="304">
        <f>((SUM(C302)+SUM(C303:C305)+SUM(C307:C314))/(SUM(C316)+SUM(C317:C319)+SUM(C321:C328))-1)</f>
        <v>0.20016478959499207</v>
      </c>
    </row>
    <row r="303" spans="2:6" ht="15" hidden="1" customHeight="1" outlineLevel="1" x14ac:dyDescent="0.2">
      <c r="B303" s="43" t="s">
        <v>59</v>
      </c>
      <c r="C303" s="325">
        <v>2762331</v>
      </c>
      <c r="D303" s="326">
        <f t="shared" si="28"/>
        <v>1.7839910240372302E-2</v>
      </c>
      <c r="E303" s="327">
        <f t="shared" si="26"/>
        <v>0.176652173968604</v>
      </c>
      <c r="F303" s="304">
        <f>((SUM(C303:C305)+SUM(C307:C308)+SUM(C309:C316))/(SUM(C317:C319)+SUM(C321:C322)+SUM(C323:C330))-1)</f>
        <v>0.1377305302086802</v>
      </c>
    </row>
    <row r="304" spans="2:6" ht="15" hidden="1" customHeight="1" outlineLevel="1" x14ac:dyDescent="0.2">
      <c r="B304" s="43" t="s">
        <v>60</v>
      </c>
      <c r="C304" s="325">
        <v>2713915</v>
      </c>
      <c r="D304" s="326">
        <f t="shared" si="28"/>
        <v>-6.187952137073581E-2</v>
      </c>
      <c r="E304" s="327">
        <f t="shared" si="26"/>
        <v>0.20175184951151293</v>
      </c>
      <c r="F304" s="304">
        <f>((SUM(C304:C305)+SUM(C307:C316)+SUM(C317))/(SUM(C318:C319)+SUM(C321:C330)+SUM(C331))-1)</f>
        <v>0.12853692738472944</v>
      </c>
    </row>
    <row r="305" spans="2:6" ht="15" hidden="1" customHeight="1" outlineLevel="1" x14ac:dyDescent="0.2">
      <c r="B305" s="43" t="s">
        <v>61</v>
      </c>
      <c r="C305" s="325">
        <v>2892928</v>
      </c>
      <c r="D305" s="326">
        <f>IFERROR((C305-C307)/C306,"-")</f>
        <v>5.9210434390680371E-3</v>
      </c>
      <c r="E305" s="327">
        <f t="shared" si="26"/>
        <v>0.23091795661682735</v>
      </c>
      <c r="F305" s="304">
        <f>((SUM(C305)+SUM(C307:C316)+SUM(C317:C318))/(SUM(C319)+SUM(C321:C330)+SUM(C331:C332))-1)</f>
        <v>0.12151715605551083</v>
      </c>
    </row>
    <row r="306" spans="2:6" ht="15" customHeight="1" collapsed="1" x14ac:dyDescent="0.2">
      <c r="B306" s="145">
        <v>1992</v>
      </c>
      <c r="C306" s="333">
        <v>32277419</v>
      </c>
      <c r="D306" s="334"/>
      <c r="E306" s="313">
        <f t="shared" si="26"/>
        <v>7.6292139848204599E-2</v>
      </c>
      <c r="F306" s="313" t="s">
        <v>121</v>
      </c>
    </row>
    <row r="307" spans="2:6" ht="15" hidden="1" customHeight="1" outlineLevel="1" x14ac:dyDescent="0.2">
      <c r="B307" s="43" t="s">
        <v>49</v>
      </c>
      <c r="C307" s="325">
        <v>2701812</v>
      </c>
      <c r="D307" s="326">
        <f t="shared" ref="D307:D318" si="29">IFERROR((C307-C308)/C308,"-")</f>
        <v>1.1655441078015969E-2</v>
      </c>
      <c r="E307" s="327">
        <f t="shared" si="26"/>
        <v>0.18644773382375424</v>
      </c>
      <c r="F307" s="304">
        <f>((SUM(C307:C316)+SUM(C317:C319))/(SUM(C321:C330)+SUM(C331:C333))-1)</f>
        <v>0.1114977027985562</v>
      </c>
    </row>
    <row r="308" spans="2:6" ht="15" hidden="1" customHeight="1" outlineLevel="1" x14ac:dyDescent="0.2">
      <c r="B308" s="43" t="s">
        <v>50</v>
      </c>
      <c r="C308" s="325">
        <v>2670684</v>
      </c>
      <c r="D308" s="326">
        <f t="shared" si="29"/>
        <v>-9.3446434479924154E-3</v>
      </c>
      <c r="E308" s="327">
        <f t="shared" si="26"/>
        <v>0.21638723493990453</v>
      </c>
      <c r="F308" s="304">
        <f>((SUM(C308:C316)+SUM(C317:C319)+SUM(C321))/(SUM(C322:C330)+SUM(C331:C333)+SUM(C335))-1)</f>
        <v>0.10868290648632595</v>
      </c>
    </row>
    <row r="309" spans="2:6" ht="15" hidden="1" customHeight="1" outlineLevel="1" x14ac:dyDescent="0.2">
      <c r="B309" s="43" t="s">
        <v>51</v>
      </c>
      <c r="C309" s="325">
        <v>2695876</v>
      </c>
      <c r="D309" s="326">
        <f t="shared" si="29"/>
        <v>-3.7824927476644052E-2</v>
      </c>
      <c r="E309" s="327">
        <f t="shared" si="26"/>
        <v>0.23143388709296531</v>
      </c>
      <c r="F309" s="304">
        <f>((SUM(C309:C316)+SUM(C317:C319)+SUM(C321:C322))/(SUM(C323:C330)+SUM(C331:C333)+SUM(C335:C336))-1)</f>
        <v>0.1054774792964972</v>
      </c>
    </row>
    <row r="310" spans="2:6" ht="15" hidden="1" customHeight="1" outlineLevel="1" x14ac:dyDescent="0.2">
      <c r="B310" s="43" t="s">
        <v>52</v>
      </c>
      <c r="C310" s="325">
        <v>2801856</v>
      </c>
      <c r="D310" s="326">
        <f t="shared" si="29"/>
        <v>-0.13713219986548178</v>
      </c>
      <c r="E310" s="327">
        <f t="shared" si="26"/>
        <v>0.21335591567392576</v>
      </c>
      <c r="F310" s="304">
        <f>((SUM(C310:C316)+SUM(C317:C319)+SUM(C321:C323))/(SUM(C324:C330)+SUM(C331:C333)+SUM(C335:C337))-1)</f>
        <v>9.707560661672332E-2</v>
      </c>
    </row>
    <row r="311" spans="2:6" ht="15" hidden="1" customHeight="1" outlineLevel="1" x14ac:dyDescent="0.2">
      <c r="B311" s="43" t="s">
        <v>53</v>
      </c>
      <c r="C311" s="325">
        <v>3247144</v>
      </c>
      <c r="D311" s="326">
        <f t="shared" si="29"/>
        <v>9.5343999336143709E-2</v>
      </c>
      <c r="E311" s="327">
        <f t="shared" si="26"/>
        <v>0.1027977965399427</v>
      </c>
      <c r="F311" s="304">
        <f>((SUM(C311:C316)+SUM(C317:C319)+SUM(C321:C324))/(SUM(C325:C330)+SUM(C331:C333)+SUM(C335:C338))-1)</f>
        <v>8.5533037424793346E-2</v>
      </c>
    </row>
    <row r="312" spans="2:6" ht="15" hidden="1" customHeight="1" outlineLevel="1" x14ac:dyDescent="0.2">
      <c r="B312" s="43" t="s">
        <v>54</v>
      </c>
      <c r="C312" s="325">
        <v>2964497</v>
      </c>
      <c r="D312" s="326">
        <f t="shared" si="29"/>
        <v>0.45515354106536293</v>
      </c>
      <c r="E312" s="327">
        <f t="shared" si="26"/>
        <v>0.20327223813327611</v>
      </c>
      <c r="F312" s="304">
        <f>((SUM(C312:C316)+SUM(C317:C319)+SUM(C321:C325))/(SUM(C326:C330)+SUM(C331:C333)+SUM(C335:C339))-1)</f>
        <v>8.2175868980721711E-2</v>
      </c>
    </row>
    <row r="313" spans="2:6" ht="15" hidden="1" customHeight="1" outlineLevel="1" x14ac:dyDescent="0.2">
      <c r="B313" s="43" t="s">
        <v>55</v>
      </c>
      <c r="C313" s="325">
        <v>2037240</v>
      </c>
      <c r="D313" s="326">
        <f t="shared" si="29"/>
        <v>5.9017823400341111E-2</v>
      </c>
      <c r="E313" s="327">
        <f t="shared" si="26"/>
        <v>0.15394418898665396</v>
      </c>
      <c r="F313" s="304">
        <f>((SUM(C313:C316)+SUM(C317:C319)+SUM(C321:C326))/(SUM(C327:C330)+SUM(C331:C333)+SUM(C335:C340))-1)</f>
        <v>6.7299222377169121E-2</v>
      </c>
    </row>
    <row r="314" spans="2:6" ht="15" hidden="1" customHeight="1" outlineLevel="1" x14ac:dyDescent="0.2">
      <c r="B314" s="43" t="s">
        <v>56</v>
      </c>
      <c r="C314" s="325">
        <v>1923707</v>
      </c>
      <c r="D314" s="326">
        <f>IFERROR((C314-C316)/C316,"-")</f>
        <v>-3.3558318115252159E-2</v>
      </c>
      <c r="E314" s="327">
        <f t="shared" si="26"/>
        <v>0.16895987438451643</v>
      </c>
      <c r="F314" s="304">
        <f>((SUM(C314:C316)+SUM(C317:C319)+SUM(C321:C327))/(SUM(C328:C330)+SUM(C331:C333)+SUM(C335:C341))-1)</f>
        <v>5.9936955113983892E-2</v>
      </c>
    </row>
    <row r="315" spans="2:6" ht="15" customHeight="1" collapsed="1" x14ac:dyDescent="0.2">
      <c r="B315" s="30" t="s">
        <v>177</v>
      </c>
      <c r="C315" s="31">
        <f>C317+C318+C319+C321+C322+C323+C316</f>
        <v>15608675</v>
      </c>
      <c r="D315" s="328"/>
      <c r="E315" s="32">
        <f t="shared" si="26"/>
        <v>7.0810967709050043E-2</v>
      </c>
      <c r="F315" s="307" t="s">
        <v>121</v>
      </c>
    </row>
    <row r="316" spans="2:6" ht="15" hidden="1" customHeight="1" outlineLevel="1" x14ac:dyDescent="0.2">
      <c r="B316" s="43" t="s">
        <v>58</v>
      </c>
      <c r="C316" s="325">
        <v>1990505</v>
      </c>
      <c r="D316" s="326">
        <f>IFERROR((C316-C317)/C317,"-")</f>
        <v>-0.15211752844051782</v>
      </c>
      <c r="E316" s="327">
        <f t="shared" si="26"/>
        <v>-3.2563715318115749E-3</v>
      </c>
      <c r="F316" s="304">
        <f>((SUM(C316)+SUM(C317:C319)+SUM(C321:C328))/(SUM(C330)+SUM(C331:C333)+SUM(C335:C342))-1)</f>
        <v>3.5933877994549501E-2</v>
      </c>
    </row>
    <row r="317" spans="2:6" ht="15" hidden="1" customHeight="1" outlineLevel="1" x14ac:dyDescent="0.2">
      <c r="B317" s="43" t="s">
        <v>59</v>
      </c>
      <c r="C317" s="325">
        <v>2347619</v>
      </c>
      <c r="D317" s="326">
        <f t="shared" si="29"/>
        <v>3.9551892818444324E-2</v>
      </c>
      <c r="E317" s="327">
        <f t="shared" si="26"/>
        <v>1.3322081963781152E-2</v>
      </c>
      <c r="F317" s="304">
        <f>((SUM(C317:C319)+SUM(C321:C322)+SUM(C323:C330))/(SUM(C331:C333)+SUM(C335:C336)+SUM(C337:C344))-1)</f>
        <v>-6.3705352159524331E-3</v>
      </c>
    </row>
    <row r="318" spans="2:6" ht="15" hidden="1" customHeight="1" outlineLevel="1" x14ac:dyDescent="0.2">
      <c r="B318" s="43" t="s">
        <v>60</v>
      </c>
      <c r="C318" s="325">
        <v>2258299</v>
      </c>
      <c r="D318" s="326">
        <f t="shared" si="29"/>
        <v>-3.9111657632051468E-2</v>
      </c>
      <c r="E318" s="327">
        <f t="shared" si="26"/>
        <v>7.003742265999402E-2</v>
      </c>
      <c r="F318" s="304">
        <f>((SUM(C318:C319)+SUM(C321:C330)+SUM(C331))/(SUM(C332:C333)+SUM(C335:C344)+SUM(C345))-1)</f>
        <v>-9.6349203059694633E-3</v>
      </c>
    </row>
    <row r="319" spans="2:6" ht="15" hidden="1" customHeight="1" outlineLevel="1" x14ac:dyDescent="0.2">
      <c r="B319" s="43" t="s">
        <v>61</v>
      </c>
      <c r="C319" s="325">
        <v>2350220</v>
      </c>
      <c r="D319" s="326">
        <f>IFERROR((C319-C321)/C320,"-")</f>
        <v>2.4339218656795375E-3</v>
      </c>
      <c r="E319" s="327">
        <f t="shared" si="26"/>
        <v>5.2580663798242222E-2</v>
      </c>
      <c r="F319" s="304">
        <f>((SUM(C319)+SUM(C321:C330)+SUM(C331:C332))/(SUM(C333)+SUM(C335:C344)+SUM(C345:C346))-1)</f>
        <v>-1.8959618305282144E-2</v>
      </c>
    </row>
    <row r="320" spans="2:6" ht="15" customHeight="1" collapsed="1" x14ac:dyDescent="0.2">
      <c r="B320" s="145">
        <v>1991</v>
      </c>
      <c r="C320" s="333">
        <v>29989459</v>
      </c>
      <c r="D320" s="334"/>
      <c r="E320" s="313">
        <f t="shared" si="26"/>
        <v>0.13392209364739593</v>
      </c>
      <c r="F320" s="313" t="s">
        <v>121</v>
      </c>
    </row>
    <row r="321" spans="2:6" ht="15" hidden="1" customHeight="1" outlineLevel="1" x14ac:dyDescent="0.2">
      <c r="B321" s="43" t="s">
        <v>49</v>
      </c>
      <c r="C321" s="325">
        <v>2277228</v>
      </c>
      <c r="D321" s="326">
        <f t="shared" ref="D321:D332" si="30">IFERROR((C321-C322)/C322,"-")</f>
        <v>3.7184133445862085E-2</v>
      </c>
      <c r="E321" s="327">
        <f t="shared" si="26"/>
        <v>0.13951421623082227</v>
      </c>
      <c r="F321" s="304">
        <f>((SUM(C321:C330)+SUM(C331:C333))/(SUM(C335:C344)+SUM(C345:C347))-1)</f>
        <v>-2.8901969039610398E-2</v>
      </c>
    </row>
    <row r="322" spans="2:6" ht="15" hidden="1" customHeight="1" outlineLevel="1" x14ac:dyDescent="0.2">
      <c r="B322" s="43" t="s">
        <v>50</v>
      </c>
      <c r="C322" s="325">
        <v>2195587</v>
      </c>
      <c r="D322" s="326">
        <f t="shared" si="30"/>
        <v>2.9097161222482741E-3</v>
      </c>
      <c r="E322" s="327">
        <f t="shared" si="26"/>
        <v>0.16540753145626375</v>
      </c>
      <c r="F322" s="304">
        <f>((SUM(C322:C330)+SUM(C331:C333)+SUM(C335))/(SUM(C336:C344)+SUM(C345:C347)+SUM(C349))-1)</f>
        <v>-3.9828129182832406E-2</v>
      </c>
    </row>
    <row r="323" spans="2:6" ht="15" hidden="1" customHeight="1" outlineLevel="1" x14ac:dyDescent="0.2">
      <c r="B323" s="43" t="s">
        <v>51</v>
      </c>
      <c r="C323" s="325">
        <v>2189217</v>
      </c>
      <c r="D323" s="326">
        <f t="shared" si="30"/>
        <v>-5.1950065369553419E-2</v>
      </c>
      <c r="E323" s="327">
        <f t="shared" si="26"/>
        <v>7.4700743428726346E-2</v>
      </c>
      <c r="F323" s="304">
        <f>((SUM(C323:C330)+SUM(C331:C333)+SUM(C335:C336))/(SUM(C337:C344)+SUM(C345:C347)+SUM(C349:C350))-1)</f>
        <v>-5.4284455471529824E-2</v>
      </c>
    </row>
    <row r="324" spans="2:6" ht="15" hidden="1" customHeight="1" outlineLevel="1" x14ac:dyDescent="0.2">
      <c r="B324" s="43" t="s">
        <v>52</v>
      </c>
      <c r="C324" s="325">
        <v>2309179</v>
      </c>
      <c r="D324" s="326">
        <f t="shared" si="30"/>
        <v>-0.21575467148475441</v>
      </c>
      <c r="E324" s="327">
        <f t="shared" si="26"/>
        <v>1.1184347081280022E-2</v>
      </c>
      <c r="F324" s="304">
        <f>((SUM(C324:C330)+SUM(C331:C333)+SUM(C335:C337))/(SUM(C338:C344)+SUM(C345:C347)+SUM(C349:C351))-1)</f>
        <v>-6.2163867795189676E-2</v>
      </c>
    </row>
    <row r="325" spans="2:6" ht="15" hidden="1" customHeight="1" outlineLevel="1" x14ac:dyDescent="0.2">
      <c r="B325" s="43" t="s">
        <v>53</v>
      </c>
      <c r="C325" s="325">
        <v>2944460</v>
      </c>
      <c r="D325" s="326">
        <f t="shared" si="30"/>
        <v>0.19513933537254596</v>
      </c>
      <c r="E325" s="327">
        <f t="shared" si="26"/>
        <v>5.5496687032467129E-2</v>
      </c>
      <c r="F325" s="304">
        <f>((SUM(C325:C330)+SUM(C331:C333)+SUM(C335:C338))/(SUM(C339:C344)+SUM(C345:C347)+SUM(C349:C352))-1)</f>
        <v>-6.2168477153641155E-2</v>
      </c>
    </row>
    <row r="326" spans="2:6" ht="15" hidden="1" customHeight="1" outlineLevel="1" x14ac:dyDescent="0.2">
      <c r="B326" s="43" t="s">
        <v>54</v>
      </c>
      <c r="C326" s="325">
        <v>2463696</v>
      </c>
      <c r="D326" s="326">
        <f t="shared" si="30"/>
        <v>0.39549963805426125</v>
      </c>
      <c r="E326" s="327">
        <f t="shared" si="26"/>
        <v>-3.5141022297102031E-2</v>
      </c>
      <c r="F326" s="304">
        <f>((SUM(C326:C330)+SUM(C331:C333)+SUM(C335:C339))/(SUM(C340:C344)+SUM(C345:C347)+SUM(C349:C353))-1)</f>
        <v>-6.3675326928361864E-2</v>
      </c>
    </row>
    <row r="327" spans="2:6" ht="15" hidden="1" customHeight="1" outlineLevel="1" x14ac:dyDescent="0.2">
      <c r="B327" s="43" t="s">
        <v>55</v>
      </c>
      <c r="C327" s="325">
        <v>1765458</v>
      </c>
      <c r="D327" s="326">
        <f t="shared" si="30"/>
        <v>7.2798280565148143E-2</v>
      </c>
      <c r="E327" s="327">
        <f t="shared" si="26"/>
        <v>-1.2722233655145243E-2</v>
      </c>
      <c r="F327" s="304">
        <f>((SUM(C327:C330)+SUM(C331:C333)+SUM(C335:C340))/(SUM(C341:C344)+SUM(C345:C347)+SUM(C349:C354))-1)</f>
        <v>-5.590619502686256E-2</v>
      </c>
    </row>
    <row r="328" spans="2:6" ht="15" hidden="1" customHeight="1" outlineLevel="1" x14ac:dyDescent="0.2">
      <c r="B328" s="43" t="s">
        <v>56</v>
      </c>
      <c r="C328" s="325">
        <v>1645657</v>
      </c>
      <c r="D328" s="326">
        <f>IFERROR((C328-C330)/C330,"-")</f>
        <v>-0.17593870430163525</v>
      </c>
      <c r="E328" s="327">
        <f t="shared" si="26"/>
        <v>-9.4931550244518381E-2</v>
      </c>
      <c r="F328" s="304">
        <f>((SUM(C328:C330)+SUM(C331:C333)+SUM(C335:C341))/(SUM(C342:C344)+SUM(C345:C347)+SUM(C349:C355))-1)</f>
        <v>-5.5742056615928348E-2</v>
      </c>
    </row>
    <row r="329" spans="2:6" ht="15" customHeight="1" collapsed="1" x14ac:dyDescent="0.2">
      <c r="B329" s="30" t="s">
        <v>178</v>
      </c>
      <c r="C329" s="31">
        <f>C331+C332+C333+C335+C336+C337+C330</f>
        <v>14576499</v>
      </c>
      <c r="D329" s="328"/>
      <c r="E329" s="32">
        <f t="shared" si="26"/>
        <v>-8.0877489817075321E-2</v>
      </c>
      <c r="F329" s="307" t="s">
        <v>121</v>
      </c>
    </row>
    <row r="330" spans="2:6" ht="15" hidden="1" customHeight="1" outlineLevel="1" x14ac:dyDescent="0.2">
      <c r="B330" s="43" t="s">
        <v>58</v>
      </c>
      <c r="C330" s="325">
        <v>1997008</v>
      </c>
      <c r="D330" s="326">
        <f>IFERROR((C330-C331)/C331,"-")</f>
        <v>-0.13801502532637244</v>
      </c>
      <c r="E330" s="327">
        <f t="shared" si="26"/>
        <v>4.3792049441152781E-2</v>
      </c>
      <c r="F330" s="304">
        <f>((SUM(C330)+SUM(C331:C333)+SUM(C335:C342))/(SUM(C344)+SUM(C345:C347)+SUM(C349:C356))-1)</f>
        <v>-3.3141586334829998E-2</v>
      </c>
    </row>
    <row r="331" spans="2:6" ht="15" hidden="1" customHeight="1" outlineLevel="1" x14ac:dyDescent="0.2">
      <c r="B331" s="43" t="s">
        <v>59</v>
      </c>
      <c r="C331" s="325">
        <v>2316755</v>
      </c>
      <c r="D331" s="326">
        <f t="shared" si="30"/>
        <v>9.7735308360254458E-2</v>
      </c>
      <c r="E331" s="327">
        <f t="shared" si="26"/>
        <v>-4.3714741765356391E-2</v>
      </c>
      <c r="F331" s="304">
        <f>((SUM(C331:C333)+SUM(C335:C336)+SUM(C337:C344))/(SUM(C345:C347)+SUM(C349:C350)+SUM(C351:C358))-1)</f>
        <v>-1.9489467345581102E-2</v>
      </c>
    </row>
    <row r="332" spans="2:6" ht="15" hidden="1" customHeight="1" outlineLevel="1" x14ac:dyDescent="0.2">
      <c r="B332" s="43" t="s">
        <v>60</v>
      </c>
      <c r="C332" s="325">
        <v>2110486</v>
      </c>
      <c r="D332" s="326">
        <f t="shared" si="30"/>
        <v>-5.4787741225546027E-2</v>
      </c>
      <c r="E332" s="327">
        <f t="shared" si="26"/>
        <v>-0.10424029693326009</v>
      </c>
      <c r="F332" s="304">
        <f>((SUM(C332:C333)+SUM(C335:C344)+SUM(C345))/(SUM(C346:C347)+SUM(C349:C358)+SUM(C359))-1)</f>
        <v>-1.8166819657071342E-2</v>
      </c>
    </row>
    <row r="333" spans="2:6" ht="15" hidden="1" customHeight="1" outlineLevel="1" x14ac:dyDescent="0.2">
      <c r="B333" s="43" t="s">
        <v>61</v>
      </c>
      <c r="C333" s="325">
        <v>2232817</v>
      </c>
      <c r="D333" s="326">
        <f>IFERROR((C333-C335)/C334,"-")</f>
        <v>8.8627119610483369E-3</v>
      </c>
      <c r="E333" s="327">
        <f t="shared" ref="E333:E396" si="31">C333/C347-1</f>
        <v>-0.12137992041009305</v>
      </c>
      <c r="F333" s="304">
        <f>((SUM(C333)+SUM(C335:C344)+SUM(C345:C346))/(SUM(C347)+SUM(C349:C358)+SUM(C359:C360))-1)</f>
        <v>-1.6373359276567356E-2</v>
      </c>
    </row>
    <row r="334" spans="2:6" ht="15" customHeight="1" collapsed="1" x14ac:dyDescent="0.2">
      <c r="B334" s="145">
        <v>1990</v>
      </c>
      <c r="C334" s="333">
        <v>26447548</v>
      </c>
      <c r="D334" s="334"/>
      <c r="E334" s="313">
        <f t="shared" si="31"/>
        <v>2.3377669194384332E-3</v>
      </c>
      <c r="F334" s="313" t="s">
        <v>121</v>
      </c>
    </row>
    <row r="335" spans="2:6" ht="15" hidden="1" customHeight="1" outlineLevel="1" x14ac:dyDescent="0.2">
      <c r="B335" s="43" t="s">
        <v>49</v>
      </c>
      <c r="C335" s="325">
        <v>1998420</v>
      </c>
      <c r="D335" s="326">
        <f t="shared" ref="D335:D346" si="32">IFERROR((C335-C336)/C336,"-")</f>
        <v>6.075219019461614E-2</v>
      </c>
      <c r="E335" s="327">
        <f t="shared" si="31"/>
        <v>-8.6966235358779342E-2</v>
      </c>
      <c r="F335" s="304">
        <f>((SUM(C335:C344)+SUM(C345:C347))/(SUM(C349:C358)+SUM(C359:C361))-1)</f>
        <v>-1.0142817527157177E-2</v>
      </c>
    </row>
    <row r="336" spans="2:6" ht="15" hidden="1" customHeight="1" outlineLevel="1" x14ac:dyDescent="0.2">
      <c r="B336" s="43" t="s">
        <v>50</v>
      </c>
      <c r="C336" s="325">
        <v>1883965</v>
      </c>
      <c r="D336" s="326">
        <f t="shared" si="32"/>
        <v>-7.5149431923057286E-2</v>
      </c>
      <c r="E336" s="327">
        <f t="shared" si="31"/>
        <v>-0.14486811478951744</v>
      </c>
      <c r="F336" s="304">
        <f>((SUM(C336:C344)+SUM(C345:C347)+SUM(C349))/(SUM(C350:C358)+SUM(C359:C361)+SUM(C363))-1)</f>
        <v>-6.870543988100275E-3</v>
      </c>
    </row>
    <row r="337" spans="2:6" ht="15" hidden="1" customHeight="1" outlineLevel="1" x14ac:dyDescent="0.2">
      <c r="B337" s="43" t="s">
        <v>51</v>
      </c>
      <c r="C337" s="325">
        <v>2037048</v>
      </c>
      <c r="D337" s="326">
        <f t="shared" si="32"/>
        <v>-0.10798121243384459</v>
      </c>
      <c r="E337" s="327">
        <f t="shared" si="31"/>
        <v>-8.8162370417586677E-2</v>
      </c>
      <c r="F337" s="304">
        <f>((SUM(C337:C344)+SUM(C345:C347)+SUM(C349:C350))/(SUM(C351:C358)+SUM(C359:C361)+SUM(C363:C364))-1)</f>
        <v>4.9868636843692915E-3</v>
      </c>
    </row>
    <row r="338" spans="2:6" ht="15" hidden="1" customHeight="1" outlineLevel="1" x14ac:dyDescent="0.2">
      <c r="B338" s="43" t="s">
        <v>52</v>
      </c>
      <c r="C338" s="325">
        <v>2283638</v>
      </c>
      <c r="D338" s="326">
        <f t="shared" si="32"/>
        <v>-0.18138730246583434</v>
      </c>
      <c r="E338" s="327">
        <f t="shared" si="31"/>
        <v>1.1975015676134459E-2</v>
      </c>
      <c r="F338" s="304">
        <f>((SUM(C338:C344)+SUM(C345:C347)+SUM(C349:C351))/(SUM(C352:C358)+SUM(C359:C361)+SUM(C363:C365))-1)</f>
        <v>1.505289366142426E-2</v>
      </c>
    </row>
    <row r="339" spans="2:6" ht="15" hidden="1" customHeight="1" outlineLevel="1" x14ac:dyDescent="0.2">
      <c r="B339" s="43" t="s">
        <v>53</v>
      </c>
      <c r="C339" s="325">
        <v>2789644</v>
      </c>
      <c r="D339" s="326">
        <f t="shared" si="32"/>
        <v>9.251021960299613E-2</v>
      </c>
      <c r="E339" s="327">
        <f t="shared" si="31"/>
        <v>3.5741349435040481E-2</v>
      </c>
      <c r="F339" s="304">
        <f>((SUM(C339:C344)+SUM(C345:C347)+SUM(C349:C352))/(SUM(C353:C358)+SUM(C359:C361)+SUM(C363:C366))-1)</f>
        <v>2.2574271757071385E-2</v>
      </c>
    </row>
    <row r="340" spans="2:6" ht="15" hidden="1" customHeight="1" outlineLevel="1" x14ac:dyDescent="0.2">
      <c r="B340" s="43" t="s">
        <v>54</v>
      </c>
      <c r="C340" s="325">
        <v>2553426</v>
      </c>
      <c r="D340" s="326">
        <f t="shared" si="32"/>
        <v>0.42792449200540428</v>
      </c>
      <c r="E340" s="327">
        <f t="shared" si="31"/>
        <v>0.11210577571353664</v>
      </c>
      <c r="F340" s="304">
        <f>((SUM(C340:C344)+SUM(C345:C347)+SUM(C349:C353))/(SUM(C354:C358)+SUM(C359:C361)+SUM(C363:C367))-1)</f>
        <v>2.901317502471068E-2</v>
      </c>
    </row>
    <row r="341" spans="2:6" ht="15" hidden="1" customHeight="1" outlineLevel="1" x14ac:dyDescent="0.2">
      <c r="B341" s="43" t="s">
        <v>55</v>
      </c>
      <c r="C341" s="325">
        <v>1788208</v>
      </c>
      <c r="D341" s="326">
        <f t="shared" si="32"/>
        <v>-1.6532216372943921E-2</v>
      </c>
      <c r="E341" s="327">
        <f t="shared" si="31"/>
        <v>-9.2487067157700498E-3</v>
      </c>
      <c r="F341" s="304">
        <f>((SUM(C341:C344)+SUM(C345:C347)+SUM(C349:C354))/(SUM(C355:C358)+SUM(C359:C361)+SUM(C363:C368))-1)</f>
        <v>2.7651469496156711E-2</v>
      </c>
    </row>
    <row r="342" spans="2:6" ht="15" hidden="1" customHeight="1" outlineLevel="1" x14ac:dyDescent="0.2">
      <c r="B342" s="43" t="s">
        <v>56</v>
      </c>
      <c r="C342" s="325">
        <v>1818268</v>
      </c>
      <c r="D342" s="326">
        <f>IFERROR((C342-C344)/C344,"-")</f>
        <v>-4.9631407509000518E-2</v>
      </c>
      <c r="E342" s="327">
        <f t="shared" si="31"/>
        <v>1.9033159652458886E-2</v>
      </c>
      <c r="F342" s="304">
        <f>((SUM(C342:C344)+SUM(C345:C347)+SUM(C349:C355))/(SUM(C356:C358)+SUM(C359:C361)+SUM(C363:C369))-1)</f>
        <v>3.1688466238514401E-2</v>
      </c>
    </row>
    <row r="343" spans="2:6" ht="15" customHeight="1" collapsed="1" x14ac:dyDescent="0.2">
      <c r="B343" s="30" t="s">
        <v>179</v>
      </c>
      <c r="C343" s="31">
        <f>C345+C346+C347+C349+C350+C351+C344</f>
        <v>15859147</v>
      </c>
      <c r="D343" s="328"/>
      <c r="E343" s="32">
        <f t="shared" si="31"/>
        <v>7.5923562702744363E-3</v>
      </c>
      <c r="F343" s="307" t="s">
        <v>121</v>
      </c>
    </row>
    <row r="344" spans="2:6" ht="15" hidden="1" customHeight="1" outlineLevel="1" x14ac:dyDescent="0.2">
      <c r="B344" s="43" t="s">
        <v>58</v>
      </c>
      <c r="C344" s="325">
        <v>1913224</v>
      </c>
      <c r="D344" s="326">
        <f>IFERROR((C344-C345)/C345,"-")</f>
        <v>-0.21027993598774242</v>
      </c>
      <c r="E344" s="327">
        <f t="shared" si="31"/>
        <v>1.1845081543684355E-2</v>
      </c>
      <c r="F344" s="304">
        <f>((SUM(C344)+SUM(C345:C347)+SUM(C349:C356))/(SUM(C358)+SUM(C359:C361)+SUM(C363:C370))-1)</f>
        <v>5.259111631795621E-2</v>
      </c>
    </row>
    <row r="345" spans="2:6" ht="15" hidden="1" customHeight="1" outlineLevel="1" x14ac:dyDescent="0.2">
      <c r="B345" s="43" t="s">
        <v>59</v>
      </c>
      <c r="C345" s="325">
        <v>2422661</v>
      </c>
      <c r="D345" s="326">
        <f t="shared" si="32"/>
        <v>2.8257045055674987E-2</v>
      </c>
      <c r="E345" s="327">
        <f t="shared" si="31"/>
        <v>-2.0511095487049547E-2</v>
      </c>
      <c r="F345" s="304">
        <f>((SUM(C345:C347)+SUM(C349:C350)+SUM(C351:C358))/(SUM(C359:C361)+SUM(C363:C364)+SUM(C365:C372))-1)</f>
        <v>0.10423239094795345</v>
      </c>
    </row>
    <row r="346" spans="2:6" ht="15" hidden="1" customHeight="1" outlineLevel="1" x14ac:dyDescent="0.2">
      <c r="B346" s="43" t="s">
        <v>60</v>
      </c>
      <c r="C346" s="325">
        <v>2356085</v>
      </c>
      <c r="D346" s="326">
        <f t="shared" si="32"/>
        <v>-7.2873598588426208E-2</v>
      </c>
      <c r="E346" s="327">
        <f t="shared" si="31"/>
        <v>-6.8133367611287965E-2</v>
      </c>
      <c r="F346" s="304">
        <f>((SUM(C346:C347)+SUM(C349:C358)+SUM(C359))/(SUM(C360:C361)+SUM(C363:C372)+SUM(C373))-1)</f>
        <v>0.11842369278781106</v>
      </c>
    </row>
    <row r="347" spans="2:6" ht="15" hidden="1" customHeight="1" outlineLevel="1" x14ac:dyDescent="0.2">
      <c r="B347" s="43" t="s">
        <v>61</v>
      </c>
      <c r="C347" s="325">
        <v>2541277</v>
      </c>
      <c r="D347" s="326">
        <f>IFERROR((C347-C349)/C348,"-")</f>
        <v>1.3359729285347639E-2</v>
      </c>
      <c r="E347" s="327">
        <f t="shared" si="31"/>
        <v>-1.6738768499914292E-2</v>
      </c>
      <c r="F347" s="304">
        <f>((SUM(C347)+SUM(C349:C358)+SUM(C359:C360))/(SUM(C361)+SUM(C363:C372)+SUM(C373:C374))-1)</f>
        <v>0.13845427330674287</v>
      </c>
    </row>
    <row r="348" spans="2:6" ht="15" customHeight="1" collapsed="1" x14ac:dyDescent="0.2">
      <c r="B348" s="145">
        <v>1989</v>
      </c>
      <c r="C348" s="333">
        <v>26385864</v>
      </c>
      <c r="D348" s="334"/>
      <c r="E348" s="313">
        <f t="shared" si="31"/>
        <v>-2.050523792590897E-2</v>
      </c>
      <c r="F348" s="313" t="s">
        <v>121</v>
      </c>
    </row>
    <row r="349" spans="2:6" ht="15" hidden="1" customHeight="1" outlineLevel="1" x14ac:dyDescent="0.2">
      <c r="B349" s="43" t="s">
        <v>49</v>
      </c>
      <c r="C349" s="325">
        <v>2188769</v>
      </c>
      <c r="D349" s="326">
        <f t="shared" ref="D349:D360" si="33">IFERROR((C349-C350)/C350,"-")</f>
        <v>-6.5175514087243225E-3</v>
      </c>
      <c r="E349" s="327">
        <f t="shared" si="31"/>
        <v>-2.2790275089683787E-2</v>
      </c>
      <c r="F349" s="304">
        <f>((SUM(C349:C358)+SUM(C359:C361))/(SUM(C363:C372)+SUM(C373:C375))-1)</f>
        <v>0.15395442303069728</v>
      </c>
    </row>
    <row r="350" spans="2:6" ht="15" hidden="1" customHeight="1" outlineLevel="1" x14ac:dyDescent="0.2">
      <c r="B350" s="43" t="s">
        <v>50</v>
      </c>
      <c r="C350" s="325">
        <v>2203128</v>
      </c>
      <c r="D350" s="326">
        <f t="shared" si="33"/>
        <v>-1.3820482783595187E-2</v>
      </c>
      <c r="E350" s="327">
        <f t="shared" si="31"/>
        <v>9.2514158964219995E-2</v>
      </c>
      <c r="F350" s="304">
        <f>((SUM(C350:C358)+SUM(C359:C361)+SUM(C363))/(SUM(C364:C372)+SUM(C373:C375)+SUM(C377))-1)</f>
        <v>0.16986250910547063</v>
      </c>
    </row>
    <row r="351" spans="2:6" ht="15" hidden="1" customHeight="1" outlineLevel="1" x14ac:dyDescent="0.2">
      <c r="B351" s="43" t="s">
        <v>51</v>
      </c>
      <c r="C351" s="325">
        <v>2234003</v>
      </c>
      <c r="D351" s="326">
        <f t="shared" si="33"/>
        <v>-1.0020318042732144E-2</v>
      </c>
      <c r="E351" s="327">
        <f t="shared" si="31"/>
        <v>0.11357447455455838</v>
      </c>
      <c r="F351" s="304">
        <f>((SUM(C351:C358)+SUM(C359:C361)+SUM(C363:C364))/(SUM(C365:C372)+SUM(C373:C375)+SUM(C377:C378))-1)</f>
        <v>0.17398559731827401</v>
      </c>
    </row>
    <row r="352" spans="2:6" ht="15" hidden="1" customHeight="1" outlineLevel="1" x14ac:dyDescent="0.2">
      <c r="B352" s="43" t="s">
        <v>52</v>
      </c>
      <c r="C352" s="325">
        <v>2256615</v>
      </c>
      <c r="D352" s="326">
        <f t="shared" si="33"/>
        <v>-0.16216210195445943</v>
      </c>
      <c r="E352" s="327">
        <f t="shared" si="31"/>
        <v>0.17596280467818093</v>
      </c>
      <c r="F352" s="304">
        <f>((SUM(C352:C358)+SUM(C359:C361)+SUM(C363:C365))/(SUM(C366:C372)+SUM(C373:C375)+SUM(C377:C379))-1)</f>
        <v>0.1760357367710188</v>
      </c>
    </row>
    <row r="353" spans="2:6" ht="15" hidden="1" customHeight="1" outlineLevel="1" x14ac:dyDescent="0.2">
      <c r="B353" s="43" t="s">
        <v>53</v>
      </c>
      <c r="C353" s="325">
        <v>2693379</v>
      </c>
      <c r="D353" s="326">
        <f t="shared" si="33"/>
        <v>0.17306017174006588</v>
      </c>
      <c r="E353" s="327">
        <f t="shared" si="31"/>
        <v>0.15241335225084751</v>
      </c>
      <c r="F353" s="304">
        <f>((SUM(C353:C358)+SUM(C359:C361)+SUM(C363:C366))/(SUM(C367:C372)+SUM(C373:C375)+SUM(C377:C380))-1)</f>
        <v>0.17324443585329963</v>
      </c>
    </row>
    <row r="354" spans="2:6" ht="15" hidden="1" customHeight="1" outlineLevel="1" x14ac:dyDescent="0.2">
      <c r="B354" s="43" t="s">
        <v>54</v>
      </c>
      <c r="C354" s="325">
        <v>2296028</v>
      </c>
      <c r="D354" s="326">
        <f t="shared" si="33"/>
        <v>0.27210744522829783</v>
      </c>
      <c r="E354" s="327">
        <f t="shared" si="31"/>
        <v>9.2979217463081465E-2</v>
      </c>
      <c r="F354" s="304">
        <f>((SUM(C354:C358)+SUM(C359:C361)+SUM(C363:C367))/(SUM(C368:C372)+SUM(C373:C375)+SUM(C377:C381))-1)</f>
        <v>0.17609415050551203</v>
      </c>
    </row>
    <row r="355" spans="2:6" ht="15" hidden="1" customHeight="1" outlineLevel="1" x14ac:dyDescent="0.2">
      <c r="B355" s="43" t="s">
        <v>55</v>
      </c>
      <c r="C355" s="325">
        <v>1804901</v>
      </c>
      <c r="D355" s="326">
        <f t="shared" si="33"/>
        <v>1.1541735811158058E-2</v>
      </c>
      <c r="E355" s="327">
        <f t="shared" si="31"/>
        <v>8.7955640319617334E-2</v>
      </c>
      <c r="F355" s="304">
        <f>((SUM(C355:C358)+SUM(C359:C361)+SUM(C363:C368))/(SUM(C369:C372)+SUM(C373:C375)+SUM(C377:C382))-1)</f>
        <v>0.18448869671997392</v>
      </c>
    </row>
    <row r="356" spans="2:6" ht="15" hidden="1" customHeight="1" outlineLevel="1" x14ac:dyDescent="0.2">
      <c r="B356" s="43" t="s">
        <v>56</v>
      </c>
      <c r="C356" s="325">
        <v>1784307</v>
      </c>
      <c r="D356" s="326">
        <f>IFERROR((C356-C358)/C358,"-")</f>
        <v>-5.6335138011039614E-2</v>
      </c>
      <c r="E356" s="327">
        <f t="shared" si="31"/>
        <v>0.111591707357795</v>
      </c>
      <c r="F356" s="304">
        <f>((SUM(C356:C358)+SUM(C359:C361)+SUM(C363:C369))/(SUM(C370:C372)+SUM(C373:C375)+SUM(C377:C383))-1)</f>
        <v>0.18958908930481999</v>
      </c>
    </row>
    <row r="357" spans="2:6" ht="15" customHeight="1" collapsed="1" x14ac:dyDescent="0.2">
      <c r="B357" s="30" t="s">
        <v>180</v>
      </c>
      <c r="C357" s="31">
        <f>C359+C360+C361+C363+C364+C365+C358</f>
        <v>15739646</v>
      </c>
      <c r="D357" s="328"/>
      <c r="E357" s="32">
        <f t="shared" si="31"/>
        <v>0.19422241322117406</v>
      </c>
      <c r="F357" s="307" t="s">
        <v>121</v>
      </c>
    </row>
    <row r="358" spans="2:6" ht="15" hidden="1" customHeight="1" outlineLevel="1" x14ac:dyDescent="0.2">
      <c r="B358" s="43" t="s">
        <v>58</v>
      </c>
      <c r="C358" s="325">
        <v>1890827</v>
      </c>
      <c r="D358" s="326">
        <f>IFERROR((C358-C359)/C359,"-")</f>
        <v>-0.23553313201743517</v>
      </c>
      <c r="E358" s="327">
        <f t="shared" si="31"/>
        <v>7.5183284061437261E-2</v>
      </c>
      <c r="F358" s="304">
        <f>((SUM(C358)+SUM(C359:C361)+SUM(C363:C370))/(SUM(C372)+SUM(C373:C375)+SUM(C377:C384))-1)</f>
        <v>0.18763655313578576</v>
      </c>
    </row>
    <row r="359" spans="2:6" ht="15" hidden="1" customHeight="1" outlineLevel="1" x14ac:dyDescent="0.2">
      <c r="B359" s="43" t="s">
        <v>59</v>
      </c>
      <c r="C359" s="325">
        <v>2473393</v>
      </c>
      <c r="D359" s="326">
        <f t="shared" si="33"/>
        <v>-2.1736310241857338E-2</v>
      </c>
      <c r="E359" s="327">
        <f t="shared" si="31"/>
        <v>0.21757808884889474</v>
      </c>
      <c r="F359" s="304">
        <f>((SUM(C359:C361)+SUM(C363:C364)+SUM(C365:C372))/(SUM(C373:C375)+SUM(C377:C378)+SUM(C379:C386))-1)</f>
        <v>0.16560524264119225</v>
      </c>
    </row>
    <row r="360" spans="2:6" ht="15" hidden="1" customHeight="1" outlineLevel="1" x14ac:dyDescent="0.2">
      <c r="B360" s="43" t="s">
        <v>60</v>
      </c>
      <c r="C360" s="325">
        <v>2528350</v>
      </c>
      <c r="D360" s="326">
        <f t="shared" si="33"/>
        <v>-2.174043417414092E-2</v>
      </c>
      <c r="E360" s="327">
        <f t="shared" si="31"/>
        <v>0.25684382993996024</v>
      </c>
      <c r="F360" s="304">
        <f>((SUM(C360:C361)+SUM(C363:C372)+SUM(C373))/(SUM(C374:C375)+SUM(C377:C386)+SUM(C387))-1)</f>
        <v>0.15780206565925203</v>
      </c>
    </row>
    <row r="361" spans="2:6" ht="15" hidden="1" customHeight="1" outlineLevel="1" x14ac:dyDescent="0.2">
      <c r="B361" s="43" t="s">
        <v>61</v>
      </c>
      <c r="C361" s="325">
        <v>2584539</v>
      </c>
      <c r="D361" s="326">
        <f>IFERROR((C361-C363)/C362,"-")</f>
        <v>1.2796827587727617E-2</v>
      </c>
      <c r="E361" s="327">
        <f t="shared" si="31"/>
        <v>0.21969807442098843</v>
      </c>
      <c r="F361" s="304">
        <f>((SUM(C361)+SUM(C363:C372)+SUM(C373:C374))/(SUM(C375)+SUM(C377:C386)+SUM(C387:C388))-1)</f>
        <v>0.15121348978253257</v>
      </c>
    </row>
    <row r="362" spans="2:6" ht="15" customHeight="1" collapsed="1" x14ac:dyDescent="0.2">
      <c r="B362" s="145">
        <v>1988</v>
      </c>
      <c r="C362" s="333">
        <v>26938239</v>
      </c>
      <c r="D362" s="334"/>
      <c r="E362" s="313">
        <f t="shared" si="31"/>
        <v>0.13165898188899594</v>
      </c>
      <c r="F362" s="313" t="s">
        <v>121</v>
      </c>
    </row>
    <row r="363" spans="2:6" ht="15" hidden="1" customHeight="1" outlineLevel="1" x14ac:dyDescent="0.2">
      <c r="B363" s="43" t="s">
        <v>49</v>
      </c>
      <c r="C363" s="325">
        <v>2239815</v>
      </c>
      <c r="D363" s="326">
        <f t="shared" ref="D363:D374" si="34">IFERROR((C363-C364)/C364,"-")</f>
        <v>0.11070695890590296</v>
      </c>
      <c r="E363" s="327">
        <f t="shared" si="31"/>
        <v>0.25794776951370135</v>
      </c>
      <c r="F363" s="304">
        <f>((SUM(C363:C372)+SUM(C373:C375))/(SUM(C377:C386)+SUM(C387:C389))-1)</f>
        <v>0.1464252339570109</v>
      </c>
    </row>
    <row r="364" spans="2:6" ht="15" hidden="1" customHeight="1" outlineLevel="1" x14ac:dyDescent="0.2">
      <c r="B364" s="43" t="s">
        <v>50</v>
      </c>
      <c r="C364" s="325">
        <v>2016567</v>
      </c>
      <c r="D364" s="326">
        <f t="shared" si="34"/>
        <v>5.1900276897846875E-3</v>
      </c>
      <c r="E364" s="327">
        <f t="shared" si="31"/>
        <v>0.16606490888631642</v>
      </c>
      <c r="F364" s="304">
        <f>((SUM(C364:C372)+SUM(C373:C375)+SUM(C377))/(SUM(C378:C386)+SUM(C387:C389)+SUM(C391))-1)</f>
        <v>0.13381894544078055</v>
      </c>
    </row>
    <row r="365" spans="2:6" ht="15" hidden="1" customHeight="1" outlineLevel="1" x14ac:dyDescent="0.2">
      <c r="B365" s="43" t="s">
        <v>51</v>
      </c>
      <c r="C365" s="325">
        <v>2006155</v>
      </c>
      <c r="D365" s="326">
        <f t="shared" si="34"/>
        <v>4.5443578288346081E-2</v>
      </c>
      <c r="E365" s="327">
        <f t="shared" si="31"/>
        <v>0.14687170035461095</v>
      </c>
      <c r="F365" s="304">
        <f>((SUM(C365:C372)+SUM(C373:C375)+SUM(C377:C378))/(SUM(C379:C386)+SUM(C387:C389)+SUM(C391:C392))-1)</f>
        <v>0.12957166429323208</v>
      </c>
    </row>
    <row r="366" spans="2:6" ht="15" hidden="1" customHeight="1" outlineLevel="1" x14ac:dyDescent="0.2">
      <c r="B366" s="43" t="s">
        <v>52</v>
      </c>
      <c r="C366" s="325">
        <v>1918951</v>
      </c>
      <c r="D366" s="326">
        <f t="shared" si="34"/>
        <v>-0.17894037388903816</v>
      </c>
      <c r="E366" s="327">
        <f t="shared" si="31"/>
        <v>0.11778127275374972</v>
      </c>
      <c r="F366" s="304">
        <f>((SUM(C366:C372)+SUM(C373:C375)+SUM(C377:C379))/(SUM(C380:C386)+SUM(C387:C389)+SUM(C391:C393))-1)</f>
        <v>0.12740268703700908</v>
      </c>
    </row>
    <row r="367" spans="2:6" ht="15" hidden="1" customHeight="1" outlineLevel="1" x14ac:dyDescent="0.2">
      <c r="B367" s="43" t="s">
        <v>53</v>
      </c>
      <c r="C367" s="325">
        <v>2337164</v>
      </c>
      <c r="D367" s="326">
        <f t="shared" si="34"/>
        <v>0.11256120561373177</v>
      </c>
      <c r="E367" s="327">
        <f t="shared" si="31"/>
        <v>0.20002752116459721</v>
      </c>
      <c r="F367" s="304">
        <f>((SUM(C367:C372)+SUM(C373:C375)+SUM(C377:C380))/(SUM(C381:C386)+SUM(C387:C389)+SUM(C391:C394))-1)</f>
        <v>0.12935575308392577</v>
      </c>
    </row>
    <row r="368" spans="2:6" ht="15" hidden="1" customHeight="1" outlineLevel="1" x14ac:dyDescent="0.2">
      <c r="B368" s="43" t="s">
        <v>54</v>
      </c>
      <c r="C368" s="325">
        <v>2100706</v>
      </c>
      <c r="D368" s="326">
        <f t="shared" si="34"/>
        <v>0.26626055465272719</v>
      </c>
      <c r="E368" s="327">
        <f t="shared" si="31"/>
        <v>0.24670757262746723</v>
      </c>
      <c r="F368" s="304">
        <f>((SUM(C368:C372)+SUM(C373:C375)+SUM(C377:C381))/(SUM(C382:C386)+SUM(C387:C389)+SUM(C391:C395))-1)</f>
        <v>0.12750701894734262</v>
      </c>
    </row>
    <row r="369" spans="2:6" ht="15" hidden="1" customHeight="1" outlineLevel="1" x14ac:dyDescent="0.2">
      <c r="B369" s="43" t="s">
        <v>55</v>
      </c>
      <c r="C369" s="325">
        <v>1658984</v>
      </c>
      <c r="D369" s="326">
        <f t="shared" si="34"/>
        <v>3.3517694566722031E-2</v>
      </c>
      <c r="E369" s="327">
        <f t="shared" si="31"/>
        <v>0.19663525138238303</v>
      </c>
      <c r="F369" s="304">
        <f>((SUM(C369:C372)+SUM(C373:C375)+SUM(C377:C382))/(SUM(C383:C386)+SUM(C387:C389)+SUM(C391:C396))-1)</f>
        <v>0.1259901747338581</v>
      </c>
    </row>
    <row r="370" spans="2:6" ht="15" hidden="1" customHeight="1" outlineLevel="1" x14ac:dyDescent="0.2">
      <c r="B370" s="43" t="s">
        <v>56</v>
      </c>
      <c r="C370" s="325">
        <v>1605182</v>
      </c>
      <c r="D370" s="326">
        <f>IFERROR((C370-C372)/C372,"-")</f>
        <v>-8.7243383833472937E-2</v>
      </c>
      <c r="E370" s="327">
        <f t="shared" si="31"/>
        <v>0.11601173591412195</v>
      </c>
      <c r="F370" s="304">
        <f>((SUM(C370:C372)+SUM(C373:C375)+SUM(C377:C383))/(SUM(C384:C386)+SUM(C387:C389)+SUM(C391:C397))-1)</f>
        <v>0.12790071824669957</v>
      </c>
    </row>
    <row r="371" spans="2:6" ht="15" customHeight="1" collapsed="1" x14ac:dyDescent="0.2">
      <c r="B371" s="30" t="s">
        <v>181</v>
      </c>
      <c r="C371" s="31">
        <f>C373+C374+C375+C377+C378+C379+C372</f>
        <v>13179828</v>
      </c>
      <c r="D371" s="328"/>
      <c r="E371" s="32">
        <f t="shared" si="31"/>
        <v>0.11031998609638838</v>
      </c>
      <c r="F371" s="307" t="s">
        <v>121</v>
      </c>
    </row>
    <row r="372" spans="2:6" ht="15" hidden="1" customHeight="1" outlineLevel="1" x14ac:dyDescent="0.2">
      <c r="B372" s="43" t="s">
        <v>58</v>
      </c>
      <c r="C372" s="325">
        <v>1758609</v>
      </c>
      <c r="D372" s="326">
        <f>IFERROR((C372-C373)/C373,"-")</f>
        <v>-0.13428889575879541</v>
      </c>
      <c r="E372" s="327">
        <f t="shared" si="31"/>
        <v>0.18363076508892662</v>
      </c>
      <c r="F372" s="304">
        <f>((SUM(C372)+SUM(C373:C375)+SUM(C377:C384))/(SUM(C386)+SUM(C387:C389)+SUM(C391:C398))-1)</f>
        <v>0.13987173827519261</v>
      </c>
    </row>
    <row r="373" spans="2:6" ht="15" hidden="1" customHeight="1" outlineLevel="1" x14ac:dyDescent="0.2">
      <c r="B373" s="43" t="s">
        <v>59</v>
      </c>
      <c r="C373" s="325">
        <v>2031404</v>
      </c>
      <c r="D373" s="326">
        <f t="shared" si="34"/>
        <v>9.811767957503879E-3</v>
      </c>
      <c r="E373" s="327">
        <f t="shared" si="31"/>
        <v>8.5304765201930088E-2</v>
      </c>
      <c r="F373" s="304">
        <f>((SUM(C373:C375)+SUM(C377:C378)+SUM(C379:C386))/(SUM(C387:C389)+SUM(C391:C392)+SUM(C393:C400))-1)</f>
        <v>0.11123161614004329</v>
      </c>
    </row>
    <row r="374" spans="2:6" ht="15" hidden="1" customHeight="1" outlineLevel="1" x14ac:dyDescent="0.2">
      <c r="B374" s="43" t="s">
        <v>60</v>
      </c>
      <c r="C374" s="325">
        <v>2011666</v>
      </c>
      <c r="D374" s="326">
        <f t="shared" si="34"/>
        <v>-5.0652690256106775E-2</v>
      </c>
      <c r="E374" s="327">
        <f t="shared" si="31"/>
        <v>0.14918130088128057</v>
      </c>
      <c r="F374" s="304">
        <f>((SUM(C374:C375)+SUM(C377:C386)+SUM(C387))/(SUM(C388:C389)+SUM(C391:C400)+SUM(C401))-1)</f>
        <v>0.11076589574816698</v>
      </c>
    </row>
    <row r="375" spans="2:6" ht="15" hidden="1" customHeight="1" outlineLevel="1" x14ac:dyDescent="0.2">
      <c r="B375" s="43" t="s">
        <v>61</v>
      </c>
      <c r="C375" s="325">
        <v>2118999</v>
      </c>
      <c r="D375" s="326">
        <f>IFERROR((C375-C377)/C376,"-")</f>
        <v>1.4218834136930951E-2</v>
      </c>
      <c r="E375" s="327">
        <f t="shared" si="31"/>
        <v>0.1461551318187202</v>
      </c>
      <c r="F375" s="304">
        <f>((SUM(C375)+SUM(C377:C386)+SUM(C387:C388))/(SUM(C389)+SUM(C391:C400)+SUM(C401:C402))-1)</f>
        <v>0.10701507674082245</v>
      </c>
    </row>
    <row r="376" spans="2:6" ht="15" customHeight="1" collapsed="1" x14ac:dyDescent="0.2">
      <c r="B376" s="145">
        <v>1987</v>
      </c>
      <c r="C376" s="333">
        <v>23804202</v>
      </c>
      <c r="D376" s="334"/>
      <c r="E376" s="313">
        <f t="shared" si="31"/>
        <v>0.16744435142503611</v>
      </c>
      <c r="F376" s="313" t="s">
        <v>121</v>
      </c>
    </row>
    <row r="377" spans="2:6" ht="15" hidden="1" customHeight="1" outlineLevel="1" x14ac:dyDescent="0.2">
      <c r="B377" s="43" t="s">
        <v>49</v>
      </c>
      <c r="C377" s="325">
        <v>1780531</v>
      </c>
      <c r="D377" s="326">
        <f t="shared" ref="D377:D388" si="35">IFERROR((C377-C378)/C378,"-")</f>
        <v>2.9578842797815169E-2</v>
      </c>
      <c r="E377" s="327">
        <f t="shared" si="31"/>
        <v>2.6752772847374207E-2</v>
      </c>
      <c r="F377" s="304">
        <f>((SUM(C377:C386)+SUM(C387:C389))/(SUM(C391:C400)+SUM(C401:C403))-1)</f>
        <v>0.10296138895775209</v>
      </c>
    </row>
    <row r="378" spans="2:6" ht="15" hidden="1" customHeight="1" outlineLevel="1" x14ac:dyDescent="0.2">
      <c r="B378" s="43" t="s">
        <v>50</v>
      </c>
      <c r="C378" s="325">
        <v>1729378</v>
      </c>
      <c r="D378" s="326">
        <f t="shared" si="35"/>
        <v>-1.1355210631353828E-2</v>
      </c>
      <c r="E378" s="327">
        <f t="shared" si="31"/>
        <v>8.3394361441345044E-2</v>
      </c>
      <c r="F378" s="304">
        <f>((SUM(C378:C386)+SUM(C387:C389)+SUM(C391))/(SUM(C392:C400)+SUM(C401:C403)+SUM(C405))-1)</f>
        <v>0.11048515686497895</v>
      </c>
    </row>
    <row r="379" spans="2:6" ht="15" hidden="1" customHeight="1" outlineLevel="1" x14ac:dyDescent="0.2">
      <c r="B379" s="43" t="s">
        <v>51</v>
      </c>
      <c r="C379" s="325">
        <v>1749241</v>
      </c>
      <c r="D379" s="326">
        <f t="shared" si="35"/>
        <v>1.892587738459298E-2</v>
      </c>
      <c r="E379" s="327">
        <f t="shared" si="31"/>
        <v>0.10496128114895087</v>
      </c>
      <c r="F379" s="304">
        <f>((SUM(C379:C386)+SUM(C387:C389)+SUM(C391:C392))/(SUM(C393:C400)+SUM(C401:C403)+SUM(C405:C406))-1)</f>
        <v>0.11074427682246779</v>
      </c>
    </row>
    <row r="380" spans="2:6" ht="15" hidden="1" customHeight="1" outlineLevel="1" x14ac:dyDescent="0.2">
      <c r="B380" s="43" t="s">
        <v>52</v>
      </c>
      <c r="C380" s="325">
        <v>1716750</v>
      </c>
      <c r="D380" s="326">
        <f t="shared" si="35"/>
        <v>-0.11852687831948375</v>
      </c>
      <c r="E380" s="327">
        <f t="shared" si="31"/>
        <v>0.1579968391593487</v>
      </c>
      <c r="F380" s="304">
        <f>((SUM(C380:C386)+SUM(C387:C389)+SUM(C391:C393))/(SUM(C394:C400)+SUM(C401:C403)+SUM(C405:C407))-1)</f>
        <v>0.10961726056529275</v>
      </c>
    </row>
    <row r="381" spans="2:6" ht="15" hidden="1" customHeight="1" outlineLevel="1" x14ac:dyDescent="0.2">
      <c r="B381" s="43" t="s">
        <v>53</v>
      </c>
      <c r="C381" s="325">
        <v>1947592</v>
      </c>
      <c r="D381" s="326">
        <f t="shared" si="35"/>
        <v>0.1558388916814985</v>
      </c>
      <c r="E381" s="327">
        <f t="shared" si="31"/>
        <v>0.17748928217960946</v>
      </c>
      <c r="F381" s="304">
        <f>((SUM(C381:C386)+SUM(C387:C389)+SUM(C391:C394))/(SUM(C395:C400)+SUM(C401:C403)+SUM(C405:C408))-1)</f>
        <v>0.10499869916647242</v>
      </c>
    </row>
    <row r="382" spans="2:6" ht="15" hidden="1" customHeight="1" outlineLevel="1" x14ac:dyDescent="0.2">
      <c r="B382" s="43" t="s">
        <v>54</v>
      </c>
      <c r="C382" s="325">
        <v>1685003</v>
      </c>
      <c r="D382" s="326">
        <f t="shared" si="35"/>
        <v>0.21540291436509917</v>
      </c>
      <c r="E382" s="327">
        <f t="shared" si="31"/>
        <v>0.24070978782059593</v>
      </c>
      <c r="F382" s="304">
        <f>((SUM(C382:C386)+SUM(C387:C389)+SUM(C391:C395))/(SUM(C396:C400)+SUM(C401:C403)+SUM(C405:C409))-1)</f>
        <v>9.6171662388464529E-2</v>
      </c>
    </row>
    <row r="383" spans="2:6" ht="15" hidden="1" customHeight="1" outlineLevel="1" x14ac:dyDescent="0.2">
      <c r="B383" s="43" t="s">
        <v>55</v>
      </c>
      <c r="C383" s="325">
        <v>1386374</v>
      </c>
      <c r="D383" s="326">
        <f t="shared" si="35"/>
        <v>-3.6115746148284111E-2</v>
      </c>
      <c r="E383" s="327">
        <f t="shared" si="31"/>
        <v>0.26949769473428775</v>
      </c>
      <c r="F383" s="304">
        <f>((SUM(C383:C386)+SUM(C387:C389)+SUM(C391:C396))/(SUM(C397:C400)+SUM(C401:C403)+SUM(C405:C410))-1)</f>
        <v>8.4678355915431824E-2</v>
      </c>
    </row>
    <row r="384" spans="2:6" ht="15" hidden="1" customHeight="1" outlineLevel="1" x14ac:dyDescent="0.2">
      <c r="B384" s="43" t="s">
        <v>56</v>
      </c>
      <c r="C384" s="325">
        <v>1438320</v>
      </c>
      <c r="D384" s="326">
        <f>IFERROR((C384-C386)/C386,"-")</f>
        <v>-3.1939560162204908E-2</v>
      </c>
      <c r="E384" s="327">
        <f t="shared" si="31"/>
        <v>0.12670319151102882</v>
      </c>
      <c r="F384" s="304">
        <f>((SUM(C384:C386)+SUM(C387:C389)+SUM(C391:C397))/(SUM(C398:C400)+SUM(C401:C403)+SUM(C405:C411))-1)</f>
        <v>7.3072159551925475E-2</v>
      </c>
    </row>
    <row r="385" spans="2:6" ht="15" customHeight="1" collapsed="1" x14ac:dyDescent="0.2">
      <c r="B385" s="30" t="s">
        <v>182</v>
      </c>
      <c r="C385" s="31">
        <f>C387+C388+C389+C391+C392+C393+C386</f>
        <v>11870297</v>
      </c>
      <c r="D385" s="328"/>
      <c r="E385" s="32">
        <f t="shared" si="31"/>
        <v>8.411637547408346E-2</v>
      </c>
      <c r="F385" s="307" t="s">
        <v>121</v>
      </c>
    </row>
    <row r="386" spans="2:6" ht="15" hidden="1" customHeight="1" outlineLevel="1" x14ac:dyDescent="0.2">
      <c r="B386" s="43" t="s">
        <v>58</v>
      </c>
      <c r="C386" s="325">
        <v>1485775</v>
      </c>
      <c r="D386" s="326">
        <f>IFERROR((C386-C387)/C387,"-")</f>
        <v>-0.20620482803130355</v>
      </c>
      <c r="E386" s="327">
        <f t="shared" si="31"/>
        <v>2.0517850433717122E-2</v>
      </c>
      <c r="F386" s="304">
        <f>((SUM(C386)+SUM(C387:C389)+SUM(C391:C398))/(SUM(C400)+SUM(C401:C403)+SUM(C405:C412))-1)</f>
        <v>6.1580265419291624E-2</v>
      </c>
    </row>
    <row r="387" spans="2:6" ht="15" hidden="1" customHeight="1" outlineLevel="1" x14ac:dyDescent="0.2">
      <c r="B387" s="43" t="s">
        <v>59</v>
      </c>
      <c r="C387" s="325">
        <v>1871736</v>
      </c>
      <c r="D387" s="326">
        <f t="shared" si="35"/>
        <v>6.9245099030517204E-2</v>
      </c>
      <c r="E387" s="327">
        <f t="shared" si="31"/>
        <v>7.5448899491675325E-2</v>
      </c>
      <c r="F387" s="304">
        <f>((SUM(C387:C389)+SUM(C391:C392)+SUM(C393:C400))/(SUM(C401:C403)+SUM(C405:C406)+SUM(C407:C414))-1)</f>
        <v>5.7702066684746312E-2</v>
      </c>
    </row>
    <row r="388" spans="2:6" ht="15" hidden="1" customHeight="1" outlineLevel="1" x14ac:dyDescent="0.2">
      <c r="B388" s="43" t="s">
        <v>60</v>
      </c>
      <c r="C388" s="325">
        <v>1750521</v>
      </c>
      <c r="D388" s="326">
        <f t="shared" si="35"/>
        <v>-5.3152631262951049E-2</v>
      </c>
      <c r="E388" s="327">
        <f t="shared" si="31"/>
        <v>8.4150901094790287E-2</v>
      </c>
      <c r="F388" s="304">
        <f>((SUM(C388:C389)+SUM(C391:C400)+SUM(C401))/(SUM(C402:C403)+SUM(C405:C414)+SUM(C415))-1)</f>
        <v>5.9460170226824705E-2</v>
      </c>
    </row>
    <row r="389" spans="2:6" ht="15" hidden="1" customHeight="1" outlineLevel="1" x14ac:dyDescent="0.2">
      <c r="B389" s="43" t="s">
        <v>61</v>
      </c>
      <c r="C389" s="325">
        <v>1848789</v>
      </c>
      <c r="D389" s="326">
        <f>IFERROR((C389-C391)/C390,"-")</f>
        <v>5.6229006263361324E-3</v>
      </c>
      <c r="E389" s="327">
        <f t="shared" si="31"/>
        <v>8.0023764402934017E-2</v>
      </c>
      <c r="F389" s="304">
        <f>((SUM(C389)+SUM(C391:C400)+SUM(C401:C402))/(SUM(C403)+SUM(C405:C414)+SUM(C415:C416))-1)</f>
        <v>5.5942718101707367E-2</v>
      </c>
    </row>
    <row r="390" spans="2:6" ht="15" customHeight="1" collapsed="1" x14ac:dyDescent="0.2">
      <c r="B390" s="145">
        <v>1986</v>
      </c>
      <c r="C390" s="333">
        <v>20390010</v>
      </c>
      <c r="D390" s="334"/>
      <c r="E390" s="313">
        <f t="shared" si="31"/>
        <v>0.11423705728771338</v>
      </c>
      <c r="F390" s="313" t="s">
        <v>121</v>
      </c>
    </row>
    <row r="391" spans="2:6" ht="15" hidden="1" customHeight="1" outlineLevel="1" x14ac:dyDescent="0.2">
      <c r="B391" s="43" t="s">
        <v>49</v>
      </c>
      <c r="C391" s="325">
        <v>1734138</v>
      </c>
      <c r="D391" s="326">
        <f t="shared" ref="D391:D402" si="36">IFERROR((C391-C392)/C392,"-")</f>
        <v>8.6376333665150837E-2</v>
      </c>
      <c r="E391" s="327">
        <f t="shared" si="31"/>
        <v>0.16058423471115524</v>
      </c>
      <c r="F391" s="304">
        <f>((SUM(C391:C400)+SUM(C401:C403))/(SUM(C405:C414)+SUM(C415:C417))-1)</f>
        <v>5.3217597350435852E-2</v>
      </c>
    </row>
    <row r="392" spans="2:6" ht="15" hidden="1" customHeight="1" outlineLevel="1" x14ac:dyDescent="0.2">
      <c r="B392" s="43" t="s">
        <v>50</v>
      </c>
      <c r="C392" s="325">
        <v>1596259</v>
      </c>
      <c r="D392" s="326">
        <f t="shared" si="36"/>
        <v>8.3255478722161057E-3</v>
      </c>
      <c r="E392" s="327">
        <f t="shared" si="31"/>
        <v>8.6152778392060592E-2</v>
      </c>
      <c r="F392" s="304">
        <f>((SUM(C392:C400)+SUM(C401:C403)+SUM(C405))/(SUM(C406:C414)+SUM(C415:C417)+SUM(C419))-1)</f>
        <v>4.6290292318471593E-2</v>
      </c>
    </row>
    <row r="393" spans="2:6" ht="15" hidden="1" customHeight="1" outlineLevel="1" x14ac:dyDescent="0.2">
      <c r="B393" s="43" t="s">
        <v>51</v>
      </c>
      <c r="C393" s="325">
        <v>1583079</v>
      </c>
      <c r="D393" s="326">
        <f t="shared" si="36"/>
        <v>6.7831937171715401E-2</v>
      </c>
      <c r="E393" s="327">
        <f t="shared" si="31"/>
        <v>8.232359108395837E-2</v>
      </c>
      <c r="F393" s="304">
        <f>((SUM(C393:C400)+SUM(C401:C403)+SUM(C405:C406))/(SUM(C407:C414)+SUM(C415:C417)+SUM(C419:C420))-1)</f>
        <v>4.2947114280473153E-2</v>
      </c>
    </row>
    <row r="394" spans="2:6" ht="15" hidden="1" customHeight="1" outlineLevel="1" x14ac:dyDescent="0.2">
      <c r="B394" s="43" t="s">
        <v>52</v>
      </c>
      <c r="C394" s="325">
        <v>1482517</v>
      </c>
      <c r="D394" s="326">
        <f t="shared" si="36"/>
        <v>-0.10368913091188081</v>
      </c>
      <c r="E394" s="327">
        <f t="shared" si="31"/>
        <v>6.5978456337088431E-2</v>
      </c>
      <c r="F394" s="304">
        <f>((SUM(C394:C400)+SUM(C401:C403)+SUM(C405:C407))/(SUM(C408:C414)+SUM(C415:C417)+SUM(C419:C421))-1)</f>
        <v>4.4018425529221084E-2</v>
      </c>
    </row>
    <row r="395" spans="2:6" ht="15" hidden="1" customHeight="1" outlineLevel="1" x14ac:dyDescent="0.2">
      <c r="B395" s="43" t="s">
        <v>53</v>
      </c>
      <c r="C395" s="325">
        <v>1654021</v>
      </c>
      <c r="D395" s="326">
        <f t="shared" si="36"/>
        <v>0.21789696751923282</v>
      </c>
      <c r="E395" s="327">
        <f t="shared" si="31"/>
        <v>2.2847425134888688E-2</v>
      </c>
      <c r="F395" s="304">
        <f>((SUM(C395:C400)+SUM(C401:C403)+SUM(C405:C408))/(SUM(C409:C414)+SUM(C415:C417)+SUM(C419:C422))-1)</f>
        <v>4.6331481425386345E-2</v>
      </c>
    </row>
    <row r="396" spans="2:6" ht="15" hidden="1" customHeight="1" outlineLevel="1" x14ac:dyDescent="0.2">
      <c r="B396" s="43" t="s">
        <v>54</v>
      </c>
      <c r="C396" s="325">
        <v>1358096</v>
      </c>
      <c r="D396" s="326">
        <f t="shared" si="36"/>
        <v>0.24360363165196211</v>
      </c>
      <c r="E396" s="327">
        <f t="shared" si="31"/>
        <v>-1.4792942913356422E-3</v>
      </c>
      <c r="F396" s="304">
        <f>((SUM(C396:C400)+SUM(C401:C403)+SUM(C405:C409))/(SUM(C410:C414)+SUM(C415:C417)+SUM(C419:C423))-1)</f>
        <v>4.8414074658320594E-2</v>
      </c>
    </row>
    <row r="397" spans="2:6" ht="15" hidden="1" customHeight="1" outlineLevel="1" x14ac:dyDescent="0.2">
      <c r="B397" s="43" t="s">
        <v>55</v>
      </c>
      <c r="C397" s="325">
        <v>1092065</v>
      </c>
      <c r="D397" s="326">
        <f t="shared" si="36"/>
        <v>-0.14453451190451944</v>
      </c>
      <c r="E397" s="327">
        <f t="shared" ref="E397:E460" si="37">C397/C411-1</f>
        <v>-3.1437387307086118E-2</v>
      </c>
      <c r="F397" s="304">
        <f>((SUM(C397:C400)+SUM(C401:C403)+SUM(C405:C410))/(SUM(C411:C414)+SUM(C415:C417)+SUM(C419:C424))-1)</f>
        <v>5.0846395879337924E-2</v>
      </c>
    </row>
    <row r="398" spans="2:6" ht="15" hidden="1" customHeight="1" outlineLevel="1" x14ac:dyDescent="0.2">
      <c r="B398" s="43" t="s">
        <v>56</v>
      </c>
      <c r="C398" s="325">
        <v>1276574</v>
      </c>
      <c r="D398" s="326">
        <f>IFERROR((C398-C400)/C400,"-")</f>
        <v>-0.12317372792006061</v>
      </c>
      <c r="E398" s="327">
        <f t="shared" si="37"/>
        <v>6.1920563130491768E-2</v>
      </c>
      <c r="F398" s="304">
        <f>((SUM(C398:C400)+SUM(C401:C403)+SUM(C405:C411))/(SUM(C412:C414)+SUM(C415:C417)+SUM(C419:C425))-1)</f>
        <v>5.7665719742733268E-2</v>
      </c>
    </row>
    <row r="399" spans="2:6" ht="15" customHeight="1" collapsed="1" x14ac:dyDescent="0.2">
      <c r="B399" s="30" t="s">
        <v>183</v>
      </c>
      <c r="C399" s="31">
        <f>C401+C402+C403+C405+C406+C407+C400</f>
        <v>10949283</v>
      </c>
      <c r="D399" s="328"/>
      <c r="E399" s="32">
        <f t="shared" si="37"/>
        <v>5.0211350890436046E-2</v>
      </c>
      <c r="F399" s="307" t="s">
        <v>121</v>
      </c>
    </row>
    <row r="400" spans="2:6" ht="15" hidden="1" customHeight="1" outlineLevel="1" x14ac:dyDescent="0.2">
      <c r="B400" s="43" t="s">
        <v>58</v>
      </c>
      <c r="C400" s="325">
        <v>1455903</v>
      </c>
      <c r="D400" s="326">
        <f>IFERROR((C400-C401)/C401,"-")</f>
        <v>-0.16347749943548207</v>
      </c>
      <c r="E400" s="327">
        <f t="shared" si="37"/>
        <v>2.634701158735564E-2</v>
      </c>
      <c r="F400" s="304">
        <f>((SUM(C400)+SUM(C401:C403)+SUM(C405:C412))/(SUM(C414)+SUM(C415:C417)+SUM(C419:C426))-1)</f>
        <v>7.0199460511704226E-2</v>
      </c>
    </row>
    <row r="401" spans="2:6" ht="15" hidden="1" customHeight="1" outlineLevel="1" x14ac:dyDescent="0.2">
      <c r="B401" s="43" t="s">
        <v>59</v>
      </c>
      <c r="C401" s="325">
        <v>1740423</v>
      </c>
      <c r="D401" s="326">
        <f t="shared" si="36"/>
        <v>7.789690254278489E-2</v>
      </c>
      <c r="E401" s="327">
        <f t="shared" si="37"/>
        <v>0.1085800439120308</v>
      </c>
      <c r="F401" s="304">
        <f>((SUM(C401:C403)+SUM(C405:C406)+SUM(C407:C414))/(SUM(C415:C417)+SUM(C419:C420)+SUM(C421:C428))-1)</f>
        <v>7.2714531144178807E-2</v>
      </c>
    </row>
    <row r="402" spans="2:6" ht="15" hidden="1" customHeight="1" outlineLevel="1" x14ac:dyDescent="0.2">
      <c r="B402" s="43" t="s">
        <v>60</v>
      </c>
      <c r="C402" s="325">
        <v>1614647</v>
      </c>
      <c r="D402" s="326">
        <f t="shared" si="36"/>
        <v>-5.6757082002378778E-2</v>
      </c>
      <c r="E402" s="327">
        <f t="shared" si="37"/>
        <v>2.2710401370161559E-2</v>
      </c>
      <c r="F402" s="304">
        <f>((SUM(C402:C403)+SUM(C405:C414)+SUM(C415))/(SUM(C416:C417)+SUM(C419:C428)+SUM(C429))-1)</f>
        <v>6.5804243875019042E-2</v>
      </c>
    </row>
    <row r="403" spans="2:6" ht="15" hidden="1" customHeight="1" outlineLevel="1" x14ac:dyDescent="0.2">
      <c r="B403" s="43" t="s">
        <v>61</v>
      </c>
      <c r="C403" s="325">
        <v>1711804</v>
      </c>
      <c r="D403" s="326">
        <f>IFERROR((C403-C405)/C404,"-")</f>
        <v>1.189156484162486E-2</v>
      </c>
      <c r="E403" s="327">
        <f t="shared" si="37"/>
        <v>3.5106963221679832E-2</v>
      </c>
      <c r="F403" s="304">
        <f>((SUM(C403)+SUM(C405:C414)+SUM(C415:C416))/(SUM(C417)+SUM(C419:C428)+SUM(C429:C430))-1)</f>
        <v>6.8122043100536933E-2</v>
      </c>
    </row>
    <row r="404" spans="2:6" ht="15" customHeight="1" collapsed="1" x14ac:dyDescent="0.2">
      <c r="B404" s="145">
        <v>1985</v>
      </c>
      <c r="C404" s="333">
        <v>18299526</v>
      </c>
      <c r="D404" s="334"/>
      <c r="E404" s="313">
        <f t="shared" si="37"/>
        <v>5.5024589628044129E-2</v>
      </c>
      <c r="F404" s="313" t="s">
        <v>121</v>
      </c>
    </row>
    <row r="405" spans="2:6" ht="15" hidden="1" customHeight="1" outlineLevel="1" x14ac:dyDescent="0.2">
      <c r="B405" s="43" t="s">
        <v>49</v>
      </c>
      <c r="C405" s="325">
        <v>1494194</v>
      </c>
      <c r="D405" s="326">
        <f t="shared" ref="D405:D416" si="38">IFERROR((C405-C406)/C406,"-")</f>
        <v>1.6704033967386681E-2</v>
      </c>
      <c r="E405" s="327">
        <f t="shared" si="37"/>
        <v>3.1380545194004128E-2</v>
      </c>
      <c r="F405" s="304">
        <f>((SUM(C405:C414)+SUM(C415:C417))/(SUM(C419:C428)+SUM(C429:C431))-1)</f>
        <v>6.6165929307332672E-2</v>
      </c>
    </row>
    <row r="406" spans="2:6" ht="15" hidden="1" customHeight="1" outlineLevel="1" x14ac:dyDescent="0.2">
      <c r="B406" s="43" t="s">
        <v>50</v>
      </c>
      <c r="C406" s="325">
        <v>1469645</v>
      </c>
      <c r="D406" s="326">
        <f t="shared" si="38"/>
        <v>4.770737290169259E-3</v>
      </c>
      <c r="E406" s="327">
        <f t="shared" si="37"/>
        <v>2.2632781279768865E-2</v>
      </c>
      <c r="F406" s="304">
        <f>((SUM(C406:C414)+SUM(C415:C417)+SUM(C419))/(SUM(C420:C428)+SUM(C429:C431)+SUM(C433))-1)</f>
        <v>6.6811532660876471E-2</v>
      </c>
    </row>
    <row r="407" spans="2:6" ht="15" hidden="1" customHeight="1" outlineLevel="1" x14ac:dyDescent="0.2">
      <c r="B407" s="43" t="s">
        <v>51</v>
      </c>
      <c r="C407" s="325">
        <v>1462667</v>
      </c>
      <c r="D407" s="326">
        <f t="shared" si="38"/>
        <v>5.1705653827376026E-2</v>
      </c>
      <c r="E407" s="327">
        <f t="shared" si="37"/>
        <v>0.10899261893298662</v>
      </c>
      <c r="F407" s="304">
        <f>((SUM(C407:C414)+SUM(C415:C417)+SUM(C419:C420))/(SUM(C421:C428)+SUM(C429:C431)+SUM(C433:C434))-1)</f>
        <v>7.0479154935577215E-2</v>
      </c>
    </row>
    <row r="408" spans="2:6" ht="15" hidden="1" customHeight="1" outlineLevel="1" x14ac:dyDescent="0.2">
      <c r="B408" s="43" t="s">
        <v>52</v>
      </c>
      <c r="C408" s="325">
        <v>1390757</v>
      </c>
      <c r="D408" s="326">
        <f t="shared" si="38"/>
        <v>-0.13995516596323609</v>
      </c>
      <c r="E408" s="327">
        <f t="shared" si="37"/>
        <v>0.11962880758421424</v>
      </c>
      <c r="F408" s="304">
        <f>((SUM(C408:C414)+SUM(C415:C417)+SUM(C419:C421))/(SUM(C422:C428)+SUM(C429:C431)+SUM(C433:C435))-1)</f>
        <v>6.9968789757289152E-2</v>
      </c>
    </row>
    <row r="409" spans="2:6" ht="15" hidden="1" customHeight="1" outlineLevel="1" x14ac:dyDescent="0.2">
      <c r="B409" s="43" t="s">
        <v>53</v>
      </c>
      <c r="C409" s="325">
        <v>1617075</v>
      </c>
      <c r="D409" s="326">
        <f t="shared" si="38"/>
        <v>0.18893132015986966</v>
      </c>
      <c r="E409" s="327">
        <f t="shared" si="37"/>
        <v>5.8706722377678267E-2</v>
      </c>
      <c r="F409" s="304">
        <f>((SUM(C409:C414)+SUM(C415:C417)+SUM(C419:C422))/(SUM(C423:C428)+SUM(C429:C431)+SUM(C433:C436))-1)</f>
        <v>6.8187791616022952E-2</v>
      </c>
    </row>
    <row r="410" spans="2:6" ht="15" hidden="1" customHeight="1" outlineLevel="1" x14ac:dyDescent="0.2">
      <c r="B410" s="43" t="s">
        <v>54</v>
      </c>
      <c r="C410" s="325">
        <v>1360108</v>
      </c>
      <c r="D410" s="326">
        <f t="shared" si="38"/>
        <v>0.2062924441535382</v>
      </c>
      <c r="E410" s="327">
        <f t="shared" si="37"/>
        <v>4.7197122284433179E-2</v>
      </c>
      <c r="F410" s="304">
        <f>((SUM(C410:C414)+SUM(C415:C417)+SUM(C419:C423))/(SUM(C424:C428)+SUM(C429:C431)+SUM(C433:C437))-1)</f>
        <v>6.8593621852961695E-2</v>
      </c>
    </row>
    <row r="411" spans="2:6" ht="15" hidden="1" customHeight="1" outlineLevel="1" x14ac:dyDescent="0.2">
      <c r="B411" s="43" t="s">
        <v>55</v>
      </c>
      <c r="C411" s="325">
        <v>1127511</v>
      </c>
      <c r="D411" s="326">
        <f t="shared" si="38"/>
        <v>-6.2077783147844214E-2</v>
      </c>
      <c r="E411" s="327">
        <f t="shared" si="37"/>
        <v>0.14429552678691038</v>
      </c>
      <c r="F411" s="304">
        <f>((SUM(C411:C414)+SUM(C415:C417)+SUM(C419:C424))/(SUM(C425:C428)+SUM(C429:C431)+SUM(C433:C438))-1)</f>
        <v>7.0642581976668506E-2</v>
      </c>
    </row>
    <row r="412" spans="2:6" ht="15" hidden="1" customHeight="1" outlineLevel="1" x14ac:dyDescent="0.2">
      <c r="B412" s="43" t="s">
        <v>56</v>
      </c>
      <c r="C412" s="325">
        <v>1202137</v>
      </c>
      <c r="D412" s="326">
        <f>IFERROR((C412-C414)/C414,"-")</f>
        <v>-0.15254675794432118</v>
      </c>
      <c r="E412" s="327">
        <f t="shared" si="37"/>
        <v>0.19043030834770858</v>
      </c>
      <c r="F412" s="304">
        <f>((SUM(C412:C414)+SUM(C415:C417)+SUM(C419:C425))/(SUM(C426:C428)+SUM(C429:C431)+SUM(C433:C439))-1)</f>
        <v>6.8064773355273944E-2</v>
      </c>
    </row>
    <row r="413" spans="2:6" ht="15" customHeight="1" collapsed="1" x14ac:dyDescent="0.2">
      <c r="B413" s="30" t="s">
        <v>184</v>
      </c>
      <c r="C413" s="31">
        <f>C415+C416+C417+C419+C420+C421+C414</f>
        <v>10425790</v>
      </c>
      <c r="D413" s="328"/>
      <c r="E413" s="32">
        <f t="shared" si="37"/>
        <v>5.931092194318488E-2</v>
      </c>
      <c r="F413" s="307" t="s">
        <v>121</v>
      </c>
    </row>
    <row r="414" spans="2:6" ht="15" hidden="1" customHeight="1" outlineLevel="1" x14ac:dyDescent="0.2">
      <c r="B414" s="43" t="s">
        <v>58</v>
      </c>
      <c r="C414" s="325">
        <v>1418529</v>
      </c>
      <c r="D414" s="326">
        <f>IFERROR((C414-C415)/C415,"-")</f>
        <v>-9.645359713673686E-2</v>
      </c>
      <c r="E414" s="327">
        <f t="shared" si="37"/>
        <v>0.16077725070393956</v>
      </c>
      <c r="F414" s="304">
        <f>((SUM(C414)+SUM(C415:C417)+SUM(C419:C426))/(SUM(C428)+SUM(C429:C431)+SUM(C433:C440))-1)</f>
        <v>6.3033557060825363E-2</v>
      </c>
    </row>
    <row r="415" spans="2:6" ht="15" hidden="1" customHeight="1" outlineLevel="1" x14ac:dyDescent="0.2">
      <c r="B415" s="43" t="s">
        <v>59</v>
      </c>
      <c r="C415" s="325">
        <v>1569957</v>
      </c>
      <c r="D415" s="326">
        <f t="shared" si="38"/>
        <v>-5.596050651384096E-3</v>
      </c>
      <c r="E415" s="327">
        <f t="shared" si="37"/>
        <v>-6.0197598553940468E-3</v>
      </c>
      <c r="F415" s="304">
        <f>((SUM(C415:C417)+SUM(C419:C420)+SUM(C421:C428))/(SUM(C429:C431)+SUM(C433:C434)+SUM(C435:C442))-1)</f>
        <v>4.961886861697451E-2</v>
      </c>
    </row>
    <row r="416" spans="2:6" ht="15" hidden="1" customHeight="1" outlineLevel="1" x14ac:dyDescent="0.2">
      <c r="B416" s="43" t="s">
        <v>60</v>
      </c>
      <c r="C416" s="325">
        <v>1578792</v>
      </c>
      <c r="D416" s="326">
        <f t="shared" si="38"/>
        <v>-4.5323767978879465E-2</v>
      </c>
      <c r="E416" s="327">
        <f t="shared" si="37"/>
        <v>6.0666137719341373E-2</v>
      </c>
      <c r="F416" s="304">
        <f>((SUM(C416:C417)+SUM(C419:C428)+SUM(C429))/(SUM(C430:C431)+SUM(C433:C442)+SUM(C443))-1)</f>
        <v>5.5453349580968148E-2</v>
      </c>
    </row>
    <row r="417" spans="2:6" ht="15" hidden="1" customHeight="1" outlineLevel="1" x14ac:dyDescent="0.2">
      <c r="B417" s="43" t="s">
        <v>61</v>
      </c>
      <c r="C417" s="325">
        <v>1653746</v>
      </c>
      <c r="D417" s="326">
        <f>IFERROR((C417-C419)/C418,"-")</f>
        <v>1.1819694740618081E-2</v>
      </c>
      <c r="E417" s="327">
        <f t="shared" si="37"/>
        <v>4.0392376143909559E-3</v>
      </c>
      <c r="F417" s="304">
        <f>((SUM(C417)+SUM(C419:C428)+SUM(C429:C430))/(SUM(C431)+SUM(C433:C442)+SUM(C443:C444))-1)</f>
        <v>5.649714283860563E-2</v>
      </c>
    </row>
    <row r="418" spans="2:6" ht="15" customHeight="1" collapsed="1" x14ac:dyDescent="0.2">
      <c r="B418" s="145">
        <v>1984</v>
      </c>
      <c r="C418" s="333">
        <v>17345118</v>
      </c>
      <c r="D418" s="334"/>
      <c r="E418" s="313">
        <f t="shared" si="37"/>
        <v>7.0329189551263882E-2</v>
      </c>
      <c r="F418" s="313" t="s">
        <v>121</v>
      </c>
    </row>
    <row r="419" spans="2:6" ht="15" hidden="1" customHeight="1" outlineLevel="1" x14ac:dyDescent="0.2">
      <c r="B419" s="43" t="s">
        <v>49</v>
      </c>
      <c r="C419" s="325">
        <v>1448732</v>
      </c>
      <c r="D419" s="326">
        <f t="shared" ref="D419:D430" si="39">IFERROR((C419-C420)/C420,"-")</f>
        <v>8.0807504458573019E-3</v>
      </c>
      <c r="E419" s="327">
        <f t="shared" si="37"/>
        <v>4.1987867837975035E-2</v>
      </c>
      <c r="F419" s="304">
        <f>((SUM(C419:C428)+SUM(C429:C431))/(SUM(C433:C442)+SUM(C443:C445))-1)</f>
        <v>6.4575317585070069E-2</v>
      </c>
    </row>
    <row r="420" spans="2:6" ht="15" hidden="1" customHeight="1" outlineLevel="1" x14ac:dyDescent="0.2">
      <c r="B420" s="43" t="s">
        <v>50</v>
      </c>
      <c r="C420" s="325">
        <v>1437119</v>
      </c>
      <c r="D420" s="326">
        <f t="shared" si="39"/>
        <v>8.9622151541228962E-2</v>
      </c>
      <c r="E420" s="327">
        <f t="shared" si="37"/>
        <v>9.0633471251248432E-2</v>
      </c>
      <c r="F420" s="304">
        <f>((SUM(C420:C428)+SUM(C429:C431)+SUM(C433))/(SUM(C434:C442)+SUM(C443:C445)+SUM(C447))-1)</f>
        <v>6.3357057799581895E-2</v>
      </c>
    </row>
    <row r="421" spans="2:6" ht="15" hidden="1" customHeight="1" outlineLevel="1" x14ac:dyDescent="0.2">
      <c r="B421" s="43" t="s">
        <v>51</v>
      </c>
      <c r="C421" s="325">
        <v>1318915</v>
      </c>
      <c r="D421" s="326">
        <f t="shared" si="39"/>
        <v>6.1792411438471244E-2</v>
      </c>
      <c r="E421" s="327">
        <f t="shared" si="37"/>
        <v>0.10193975618742712</v>
      </c>
      <c r="F421" s="304">
        <f>((SUM(C421:C428)+SUM(C429:C431)+SUM(C433:C434))/(SUM(C435:C442)+SUM(C443:C445)+SUM(C447:C448))-1)</f>
        <v>5.9392121807749554E-2</v>
      </c>
    </row>
    <row r="422" spans="2:6" ht="15" hidden="1" customHeight="1" outlineLevel="1" x14ac:dyDescent="0.2">
      <c r="B422" s="43" t="s">
        <v>52</v>
      </c>
      <c r="C422" s="325">
        <v>1242159</v>
      </c>
      <c r="D422" s="326">
        <f t="shared" si="39"/>
        <v>-0.18675257266240933</v>
      </c>
      <c r="E422" s="327">
        <f t="shared" si="37"/>
        <v>8.3931077090619643E-2</v>
      </c>
      <c r="F422" s="304">
        <f>((SUM(C422:C428)+SUM(C429:C431)+SUM(C433:C435))/(SUM(C436:C442)+SUM(C443:C445)+SUM(C447:C449))-1)</f>
        <v>5.5394178149179352E-2</v>
      </c>
    </row>
    <row r="423" spans="2:6" ht="15" hidden="1" customHeight="1" outlineLevel="1" x14ac:dyDescent="0.2">
      <c r="B423" s="43" t="s">
        <v>53</v>
      </c>
      <c r="C423" s="325">
        <v>1527406</v>
      </c>
      <c r="D423" s="326">
        <f t="shared" si="39"/>
        <v>0.17600599934709366</v>
      </c>
      <c r="E423" s="327">
        <f t="shared" si="37"/>
        <v>6.5321663245570427E-2</v>
      </c>
      <c r="F423" s="304">
        <f>((SUM(C423:C428)+SUM(C429:C431)+SUM(C433:C436))/(SUM(C437:C442)+SUM(C443:C445)+SUM(C447:C450))-1)</f>
        <v>5.0531682239591813E-2</v>
      </c>
    </row>
    <row r="424" spans="2:6" ht="15" hidden="1" customHeight="1" outlineLevel="1" x14ac:dyDescent="0.2">
      <c r="B424" s="43" t="s">
        <v>54</v>
      </c>
      <c r="C424" s="325">
        <v>1298808</v>
      </c>
      <c r="D424" s="326">
        <f t="shared" si="39"/>
        <v>0.31814251440123736</v>
      </c>
      <c r="E424" s="327">
        <f t="shared" si="37"/>
        <v>8.9018405370937304E-2</v>
      </c>
      <c r="F424" s="304">
        <f>((SUM(C424:C428)+SUM(C429:C431)+SUM(C433:C437))/(SUM(C438:C442)+SUM(C443:C445)+SUM(C447:C451))-1)</f>
        <v>4.5712838237041531E-2</v>
      </c>
    </row>
    <row r="425" spans="2:6" ht="15" hidden="1" customHeight="1" outlineLevel="1" x14ac:dyDescent="0.2">
      <c r="B425" s="43" t="s">
        <v>55</v>
      </c>
      <c r="C425" s="325">
        <v>985332</v>
      </c>
      <c r="D425" s="326">
        <f t="shared" si="39"/>
        <v>-2.4263393785513263E-2</v>
      </c>
      <c r="E425" s="327">
        <f t="shared" si="37"/>
        <v>7.8466182596684586E-2</v>
      </c>
      <c r="F425" s="304">
        <f>((SUM(C425:C428)+SUM(C429:C431)+SUM(C433:C438))/(SUM(C439:C442)+SUM(C443:C445)+SUM(C447:C452))-1)</f>
        <v>4.5089282268029329E-2</v>
      </c>
    </row>
    <row r="426" spans="2:6" ht="15" hidden="1" customHeight="1" outlineLevel="1" x14ac:dyDescent="0.2">
      <c r="B426" s="43" t="s">
        <v>56</v>
      </c>
      <c r="C426" s="325">
        <v>1009834</v>
      </c>
      <c r="D426" s="326">
        <f>IFERROR((C426-C428)/C428,"-")</f>
        <v>-0.17365641859464132</v>
      </c>
      <c r="E426" s="327">
        <f t="shared" si="37"/>
        <v>2.675492109972355E-2</v>
      </c>
      <c r="F426" s="304">
        <f>((SUM(C426:C428)+SUM(C429:C431)+SUM(C433:C439))/(SUM(C440:C442)+SUM(C443:C445)+SUM(C447:C453))-1)</f>
        <v>4.7103078333308401E-2</v>
      </c>
    </row>
    <row r="427" spans="2:6" ht="15" customHeight="1" collapsed="1" x14ac:dyDescent="0.2">
      <c r="B427" s="30" t="s">
        <v>185</v>
      </c>
      <c r="C427" s="31">
        <f>C429+C430+C431+C433+C434+C435+C428</f>
        <v>9842049</v>
      </c>
      <c r="D427" s="328"/>
      <c r="E427" s="32">
        <f t="shared" si="37"/>
        <v>5.112486995838772E-2</v>
      </c>
      <c r="F427" s="307" t="s">
        <v>121</v>
      </c>
    </row>
    <row r="428" spans="2:6" ht="15" hidden="1" customHeight="1" outlineLevel="1" x14ac:dyDescent="0.2">
      <c r="B428" s="43" t="s">
        <v>58</v>
      </c>
      <c r="C428" s="325">
        <v>1222051</v>
      </c>
      <c r="D428" s="326">
        <f>IFERROR((C428-C429)/C429,"-")</f>
        <v>-0.22628801524566863</v>
      </c>
      <c r="E428" s="327">
        <f t="shared" si="37"/>
        <v>-1.9647151880963443E-2</v>
      </c>
      <c r="F428" s="304">
        <f>((SUM(C428)+SUM(C429:C431)+SUM(C433:C440))/(SUM(C442)+SUM(C443:C445)+SUM(C447:C454))-1)</f>
        <v>5.7492488545338505E-2</v>
      </c>
    </row>
    <row r="429" spans="2:6" ht="15" hidden="1" customHeight="1" outlineLevel="1" x14ac:dyDescent="0.2">
      <c r="B429" s="43" t="s">
        <v>59</v>
      </c>
      <c r="C429" s="325">
        <v>1579465</v>
      </c>
      <c r="D429" s="326">
        <f t="shared" si="39"/>
        <v>6.1118273472933325E-2</v>
      </c>
      <c r="E429" s="327">
        <f t="shared" si="37"/>
        <v>8.8662290783695585E-2</v>
      </c>
      <c r="F429" s="304">
        <f>((SUM(C429:C431)+SUM(C433:C434)+SUM(C435:C442))/(SUM(C443:C445)+SUM(C447:C448)+SUM(C449:C456))-1)</f>
        <v>0.12286783167448667</v>
      </c>
    </row>
    <row r="430" spans="2:6" ht="15" hidden="1" customHeight="1" outlineLevel="1" x14ac:dyDescent="0.2">
      <c r="B430" s="43" t="s">
        <v>60</v>
      </c>
      <c r="C430" s="325">
        <v>1488491</v>
      </c>
      <c r="D430" s="326">
        <f t="shared" si="39"/>
        <v>-9.6292073368049041E-2</v>
      </c>
      <c r="E430" s="327">
        <f t="shared" si="37"/>
        <v>7.9754320856902927E-2</v>
      </c>
      <c r="F430" s="304">
        <f>((SUM(C430:C431)+SUM(C433:C442)+SUM(C443))/(SUM(C444:C445)+SUM(C447:C456)+SUM(C457))-1)</f>
        <v>0.12895312490884803</v>
      </c>
    </row>
    <row r="431" spans="2:6" ht="15" hidden="1" customHeight="1" outlineLevel="1" x14ac:dyDescent="0.2">
      <c r="B431" s="43" t="s">
        <v>61</v>
      </c>
      <c r="C431" s="325">
        <v>1647093</v>
      </c>
      <c r="D431" s="326">
        <f>IFERROR((C431-C433)/C432,"-")</f>
        <v>1.5842800596467661E-2</v>
      </c>
      <c r="E431" s="327">
        <f t="shared" si="37"/>
        <v>0.13302488180266669</v>
      </c>
      <c r="F431" s="304">
        <f>((SUM(C431)+SUM(C433:C442)+SUM(C443:C444))/(SUM(C445)+SUM(C447:C456)+SUM(C457:C458))-1)</f>
        <v>0.13118630843317458</v>
      </c>
    </row>
    <row r="432" spans="2:6" ht="15" customHeight="1" collapsed="1" x14ac:dyDescent="0.2">
      <c r="B432" s="145">
        <v>1983</v>
      </c>
      <c r="C432" s="333">
        <v>16205405</v>
      </c>
      <c r="D432" s="334"/>
      <c r="E432" s="313">
        <f t="shared" si="37"/>
        <v>7.2913526655094207E-2</v>
      </c>
      <c r="F432" s="313" t="s">
        <v>121</v>
      </c>
    </row>
    <row r="433" spans="2:6" ht="15" hidden="1" customHeight="1" outlineLevel="1" x14ac:dyDescent="0.2">
      <c r="B433" s="43" t="s">
        <v>49</v>
      </c>
      <c r="C433" s="325">
        <v>1390354</v>
      </c>
      <c r="D433" s="326">
        <f t="shared" ref="D433:D444" si="40">IFERROR((C433-C434)/C434,"-")</f>
        <v>5.5143387073762304E-2</v>
      </c>
      <c r="E433" s="327">
        <f t="shared" si="37"/>
        <v>1.9705372845779223E-2</v>
      </c>
      <c r="F433" s="304">
        <f>((SUM(C433:C442)+SUM(C443:C445))/(SUM(C447:C456)+SUM(C457:C459))-1)</f>
        <v>0.13004542958631204</v>
      </c>
    </row>
    <row r="434" spans="2:6" ht="15" hidden="1" customHeight="1" outlineLevel="1" x14ac:dyDescent="0.2">
      <c r="B434" s="43" t="s">
        <v>50</v>
      </c>
      <c r="C434" s="325">
        <v>1317692</v>
      </c>
      <c r="D434" s="326">
        <f t="shared" si="40"/>
        <v>0.10091795241552573</v>
      </c>
      <c r="E434" s="327">
        <f t="shared" si="37"/>
        <v>1.6398070706314938E-2</v>
      </c>
      <c r="F434" s="304">
        <f>((SUM(C434:C442)+SUM(C443:C445)+SUM(C447))/(SUM(C448:C456)+SUM(C457:C459)+SUM(C461))-1)</f>
        <v>0.14116819080990584</v>
      </c>
    </row>
    <row r="435" spans="2:6" ht="15" hidden="1" customHeight="1" outlineLevel="1" x14ac:dyDescent="0.2">
      <c r="B435" s="43" t="s">
        <v>51</v>
      </c>
      <c r="C435" s="325">
        <v>1196903</v>
      </c>
      <c r="D435" s="326">
        <f t="shared" si="40"/>
        <v>4.4439848653025894E-2</v>
      </c>
      <c r="E435" s="327">
        <f t="shared" si="37"/>
        <v>1.9683966065711545E-2</v>
      </c>
      <c r="F435" s="304">
        <f>((SUM(C435:C442)+SUM(C443:C445)+SUM(C447:C448))/(SUM(C449:C456)+SUM(C457:C459)+SUM(C461:C462))-1)</f>
        <v>0.15950329358736814</v>
      </c>
    </row>
    <row r="436" spans="2:6" ht="15" hidden="1" customHeight="1" outlineLevel="1" x14ac:dyDescent="0.2">
      <c r="B436" s="43" t="s">
        <v>52</v>
      </c>
      <c r="C436" s="325">
        <v>1145976</v>
      </c>
      <c r="D436" s="326">
        <f t="shared" si="40"/>
        <v>-0.20071476846398015</v>
      </c>
      <c r="E436" s="327">
        <f t="shared" si="37"/>
        <v>-1.8301437456096803E-2</v>
      </c>
      <c r="F436" s="304">
        <f>((SUM(C436:C442)+SUM(C443:C445)+SUM(C447:C449))/(SUM(C450:C456)+SUM(C457:C459)+SUM(C461:C463))-1)</f>
        <v>0.17725839465553994</v>
      </c>
    </row>
    <row r="437" spans="2:6" ht="15" hidden="1" customHeight="1" outlineLevel="1" x14ac:dyDescent="0.2">
      <c r="B437" s="43" t="s">
        <v>53</v>
      </c>
      <c r="C437" s="325">
        <v>1433751</v>
      </c>
      <c r="D437" s="326">
        <f t="shared" si="40"/>
        <v>0.20216477548566586</v>
      </c>
      <c r="E437" s="327">
        <f t="shared" si="37"/>
        <v>-1.5761534031115354E-2</v>
      </c>
      <c r="F437" s="304">
        <f>((SUM(C437:C442)+SUM(C443:C445)+SUM(C447:C450))/(SUM(C451:C456)+SUM(C457:C459)+SUM(C461:C464))-1)</f>
        <v>0.19240642507718819</v>
      </c>
    </row>
    <row r="438" spans="2:6" ht="15" hidden="1" customHeight="1" outlineLevel="1" x14ac:dyDescent="0.2">
      <c r="B438" s="43" t="s">
        <v>54</v>
      </c>
      <c r="C438" s="325">
        <v>1192641</v>
      </c>
      <c r="D438" s="326">
        <f t="shared" si="40"/>
        <v>0.30537015592540623</v>
      </c>
      <c r="E438" s="327">
        <f t="shared" si="37"/>
        <v>7.8691288370414503E-2</v>
      </c>
      <c r="F438" s="304">
        <f>((SUM(C438:C442)+SUM(C443:C445)+SUM(C447:C451))/(SUM(C452:C456)+SUM(C457:C459)+SUM(C461:C465))-1)</f>
        <v>0.21013242183966385</v>
      </c>
    </row>
    <row r="439" spans="2:6" ht="15" hidden="1" customHeight="1" outlineLevel="1" x14ac:dyDescent="0.2">
      <c r="B439" s="43" t="s">
        <v>55</v>
      </c>
      <c r="C439" s="325">
        <v>913642</v>
      </c>
      <c r="D439" s="326">
        <f t="shared" si="40"/>
        <v>-7.1048885635269232E-2</v>
      </c>
      <c r="E439" s="327">
        <f t="shared" si="37"/>
        <v>0.14442718641180452</v>
      </c>
      <c r="F439" s="304">
        <f>((SUM(C439:C442)+SUM(C443:C445)+SUM(C447:C452))/(SUM(C453:C456)+SUM(C457:C459)+SUM(C461:C466))-1)</f>
        <v>0.21690922605105523</v>
      </c>
    </row>
    <row r="440" spans="2:6" ht="15" hidden="1" customHeight="1" outlineLevel="1" x14ac:dyDescent="0.2">
      <c r="B440" s="43" t="s">
        <v>56</v>
      </c>
      <c r="C440" s="325">
        <v>983520</v>
      </c>
      <c r="D440" s="326">
        <f>IFERROR((C440-C442)/C442,"-")</f>
        <v>-0.21100131403514683</v>
      </c>
      <c r="E440" s="327">
        <f t="shared" si="37"/>
        <v>0.26597561807573045</v>
      </c>
      <c r="F440" s="304">
        <f>((SUM(C440:C442)+SUM(C443:C445)+SUM(C447:C453))/(SUM(C454:C456)+SUM(C457:C459)+SUM(C461:C467))-1)</f>
        <v>0.22237330966545144</v>
      </c>
    </row>
    <row r="441" spans="2:6" ht="15" customHeight="1" collapsed="1" x14ac:dyDescent="0.2">
      <c r="B441" s="30" t="s">
        <v>186</v>
      </c>
      <c r="C441" s="31">
        <f>C443+C444+C445+C447+C448+C449+C442</f>
        <v>9363349</v>
      </c>
      <c r="D441" s="328"/>
      <c r="E441" s="32">
        <f t="shared" si="37"/>
        <v>0.21459953111953167</v>
      </c>
      <c r="F441" s="307" t="s">
        <v>121</v>
      </c>
    </row>
    <row r="442" spans="2:6" ht="15" hidden="1" customHeight="1" outlineLevel="1" x14ac:dyDescent="0.2">
      <c r="B442" s="43" t="s">
        <v>58</v>
      </c>
      <c r="C442" s="325">
        <v>1246542</v>
      </c>
      <c r="D442" s="326">
        <f>IFERROR((C442-C443)/C443,"-")</f>
        <v>-0.14080826781341177</v>
      </c>
      <c r="E442" s="327">
        <f t="shared" si="37"/>
        <v>0.19386737743997107</v>
      </c>
      <c r="F442" s="304">
        <f>((SUM(C442)+SUM(C443:C445)+SUM(C447:C454))/(SUM(C456)+SUM(C457:C459)+SUM(C461:C468))-1)</f>
        <v>0.22339001543889081</v>
      </c>
    </row>
    <row r="443" spans="2:6" ht="15" hidden="1" customHeight="1" outlineLevel="1" x14ac:dyDescent="0.2">
      <c r="B443" s="43" t="s">
        <v>59</v>
      </c>
      <c r="C443" s="325">
        <v>1450831</v>
      </c>
      <c r="D443" s="326">
        <f t="shared" si="40"/>
        <v>5.2435682233309591E-2</v>
      </c>
      <c r="E443" s="327">
        <f t="shared" si="37"/>
        <v>0.19178174463984865</v>
      </c>
      <c r="F443" s="304">
        <f>((SUM(C443:C445)+SUM(C447:C448)+SUM(C449:C456))/(SUM(C457:C459)+SUM(C461:C462)+SUM(C463:C470))-1)</f>
        <v>0.13022771585564419</v>
      </c>
    </row>
    <row r="444" spans="2:6" ht="15" hidden="1" customHeight="1" outlineLevel="1" x14ac:dyDescent="0.2">
      <c r="B444" s="43" t="s">
        <v>60</v>
      </c>
      <c r="C444" s="325">
        <v>1378546</v>
      </c>
      <c r="D444" s="326">
        <f t="shared" si="40"/>
        <v>-5.1706905008072429E-2</v>
      </c>
      <c r="E444" s="327">
        <f t="shared" si="37"/>
        <v>0.11349517582297763</v>
      </c>
      <c r="F444" s="304">
        <f>((SUM(C444:C445)+SUM(C447:C456)+SUM(C457))/(SUM(C458:C459)+SUM(C461:C470)+SUM(C471))-1)</f>
        <v>0.1174981752664066</v>
      </c>
    </row>
    <row r="445" spans="2:6" ht="15" hidden="1" customHeight="1" outlineLevel="1" x14ac:dyDescent="0.2">
      <c r="B445" s="43" t="s">
        <v>61</v>
      </c>
      <c r="C445" s="325">
        <v>1453713</v>
      </c>
      <c r="D445" s="326">
        <f>IFERROR((C445-C447)/C446,"-")</f>
        <v>5.9736716712423523E-3</v>
      </c>
      <c r="E445" s="327">
        <f t="shared" si="37"/>
        <v>0.11430043147424063</v>
      </c>
      <c r="F445" s="304">
        <f>((SUM(C445)+SUM(C447:C456)+SUM(C457:C458))/(SUM(C459)+SUM(C461:C470)+SUM(C471:C472))-1)</f>
        <v>0.11303016105264785</v>
      </c>
    </row>
    <row r="446" spans="2:6" ht="15" customHeight="1" collapsed="1" x14ac:dyDescent="0.2">
      <c r="B446" s="145">
        <v>1982</v>
      </c>
      <c r="C446" s="333">
        <v>15104111</v>
      </c>
      <c r="D446" s="334"/>
      <c r="E446" s="313">
        <f t="shared" si="37"/>
        <v>8.3295129482366059E-2</v>
      </c>
      <c r="F446" s="313" t="s">
        <v>121</v>
      </c>
    </row>
    <row r="447" spans="2:6" ht="15" hidden="1" customHeight="1" outlineLevel="1" x14ac:dyDescent="0.2">
      <c r="B447" s="43" t="s">
        <v>49</v>
      </c>
      <c r="C447" s="325">
        <v>1363486</v>
      </c>
      <c r="D447" s="326">
        <f t="shared" ref="D447:D458" si="41">IFERROR((C447-C448)/C448,"-")</f>
        <v>5.1721145635755958E-2</v>
      </c>
      <c r="E447" s="327">
        <f t="shared" si="37"/>
        <v>0.20779409445959196</v>
      </c>
      <c r="F447" s="304">
        <f>((SUM(C447:C456)+SUM(C457:C459))/(SUM(C461:C470)+SUM(C471:C473))-1)</f>
        <v>0.11633809019932784</v>
      </c>
    </row>
    <row r="448" spans="2:6" ht="15" hidden="1" customHeight="1" outlineLevel="1" x14ac:dyDescent="0.2">
      <c r="B448" s="43" t="s">
        <v>50</v>
      </c>
      <c r="C448" s="325">
        <v>1296433</v>
      </c>
      <c r="D448" s="326">
        <f t="shared" si="41"/>
        <v>0.10447709060673131</v>
      </c>
      <c r="E448" s="327">
        <f t="shared" si="37"/>
        <v>0.38001939471871804</v>
      </c>
      <c r="F448" s="304">
        <f>((SUM(C448:C456)+SUM(C457:C459)+SUM(C461))/(SUM(C462:C470)+SUM(C471:C473)+SUM(C475))-1)</f>
        <v>0.1086805894011551</v>
      </c>
    </row>
    <row r="449" spans="2:6" ht="15" hidden="1" customHeight="1" outlineLevel="1" x14ac:dyDescent="0.2">
      <c r="B449" s="43" t="s">
        <v>51</v>
      </c>
      <c r="C449" s="325">
        <v>1173798</v>
      </c>
      <c r="D449" s="326">
        <f t="shared" si="41"/>
        <v>5.5322356811211811E-3</v>
      </c>
      <c r="E449" s="327">
        <f t="shared" si="37"/>
        <v>0.40314482850954159</v>
      </c>
      <c r="F449" s="304">
        <f>((SUM(C449:C456)+SUM(C457:C459)+SUM(C461:C462))/(SUM(C463:C470)+SUM(C471:C473)+SUM(C475:C476))-1)</f>
        <v>8.5327224078612929E-2</v>
      </c>
    </row>
    <row r="450" spans="2:6" ht="15" hidden="1" customHeight="1" outlineLevel="1" x14ac:dyDescent="0.2">
      <c r="B450" s="43" t="s">
        <v>52</v>
      </c>
      <c r="C450" s="325">
        <v>1167340</v>
      </c>
      <c r="D450" s="326">
        <f t="shared" si="41"/>
        <v>-0.19864681463927986</v>
      </c>
      <c r="E450" s="327">
        <f t="shared" si="37"/>
        <v>0.26609819110236677</v>
      </c>
      <c r="F450" s="304">
        <f>((SUM(C450:C456)+SUM(C457:C459)+SUM(C461:C463))/(SUM(C464:C470)+SUM(C471:C473)+SUM(C475:C477))-1)</f>
        <v>5.6914861170925368E-2</v>
      </c>
    </row>
    <row r="451" spans="2:6" ht="15" hidden="1" customHeight="1" outlineLevel="1" x14ac:dyDescent="0.2">
      <c r="B451" s="43" t="s">
        <v>53</v>
      </c>
      <c r="C451" s="325">
        <v>1456711</v>
      </c>
      <c r="D451" s="326">
        <f t="shared" si="41"/>
        <v>0.31753097987856777</v>
      </c>
      <c r="E451" s="327">
        <f t="shared" si="37"/>
        <v>0.23898534441184993</v>
      </c>
      <c r="F451" s="304">
        <f>((SUM(C451:C456)+SUM(C457:C459)+SUM(C461:C464))/(SUM(C465:C470)+SUM(C471:C473)+SUM(C475:C478))-1)</f>
        <v>3.7895423910367043E-2</v>
      </c>
    </row>
    <row r="452" spans="2:6" ht="15" hidden="1" customHeight="1" outlineLevel="1" x14ac:dyDescent="0.2">
      <c r="B452" s="43" t="s">
        <v>54</v>
      </c>
      <c r="C452" s="325">
        <v>1105637</v>
      </c>
      <c r="D452" s="326">
        <f t="shared" si="41"/>
        <v>0.38491995891474812</v>
      </c>
      <c r="E452" s="327">
        <f t="shared" si="37"/>
        <v>0.19960311131219566</v>
      </c>
      <c r="F452" s="304">
        <f>((SUM(C452:C456)+SUM(C457:C459)+SUM(C461:C465))/(SUM(C466:C470)+SUM(C471:C473)+SUM(C475:C479))-1)</f>
        <v>2.3821501789911492E-2</v>
      </c>
    </row>
    <row r="453" spans="2:6" ht="15" hidden="1" customHeight="1" outlineLevel="1" x14ac:dyDescent="0.2">
      <c r="B453" s="43" t="s">
        <v>55</v>
      </c>
      <c r="C453" s="325">
        <v>798340</v>
      </c>
      <c r="D453" s="326">
        <f t="shared" si="41"/>
        <v>2.7614054553622341E-2</v>
      </c>
      <c r="E453" s="327">
        <f t="shared" si="37"/>
        <v>0.29905167307779923</v>
      </c>
      <c r="F453" s="304">
        <f>((SUM(C453:C456)+SUM(C457:C459)+SUM(C461:C466))/(SUM(C467:C470)+SUM(C471:C473)+SUM(C475:C480))-1)</f>
        <v>1.070259818008501E-2</v>
      </c>
    </row>
    <row r="454" spans="2:6" ht="15" hidden="1" customHeight="1" outlineLevel="1" x14ac:dyDescent="0.2">
      <c r="B454" s="43" t="s">
        <v>56</v>
      </c>
      <c r="C454" s="325">
        <v>776887</v>
      </c>
      <c r="D454" s="326">
        <f>IFERROR((C454-C456)/C456,"-")</f>
        <v>-0.25594160063824023</v>
      </c>
      <c r="E454" s="327">
        <f t="shared" si="37"/>
        <v>0.20094203413830303</v>
      </c>
      <c r="F454" s="304">
        <f>((SUM(C454:C456)+SUM(C457:C459)+SUM(C461:C467))/(SUM(C468:C470)+SUM(C471:C473)+SUM(C475:C481))-1)</f>
        <v>-5.3791916274819052E-3</v>
      </c>
    </row>
    <row r="455" spans="2:6" ht="15" customHeight="1" collapsed="1" x14ac:dyDescent="0.2">
      <c r="B455" s="30" t="s">
        <v>187</v>
      </c>
      <c r="C455" s="31">
        <f>C457+C458+C459+C461+C462+C463+C456</f>
        <v>7709001</v>
      </c>
      <c r="D455" s="328"/>
      <c r="E455" s="32">
        <f t="shared" si="37"/>
        <v>5.993943157760917E-3</v>
      </c>
      <c r="F455" s="307" t="s">
        <v>121</v>
      </c>
    </row>
    <row r="456" spans="2:6" ht="15" hidden="1" customHeight="1" outlineLevel="1" x14ac:dyDescent="0.2">
      <c r="B456" s="43" t="s">
        <v>58</v>
      </c>
      <c r="C456" s="325">
        <v>1044121</v>
      </c>
      <c r="D456" s="326">
        <f>IFERROR((C456-C457)/C457,"-")</f>
        <v>-0.1423092372611949</v>
      </c>
      <c r="E456" s="327">
        <f t="shared" si="37"/>
        <v>3.2757568474079735E-2</v>
      </c>
      <c r="F456" s="304">
        <f>((SUM(C456)+SUM(C457:C459)+SUM(C461:C468))/(SUM(C470)+SUM(C471:C473)+SUM(C475:C482))-1)</f>
        <v>-2.9058557323426992E-2</v>
      </c>
    </row>
    <row r="457" spans="2:6" ht="15" hidden="1" customHeight="1" outlineLevel="1" x14ac:dyDescent="0.2">
      <c r="B457" s="43" t="s">
        <v>59</v>
      </c>
      <c r="C457" s="325">
        <v>1217363</v>
      </c>
      <c r="D457" s="326">
        <f t="shared" si="41"/>
        <v>-1.6697427778697694E-2</v>
      </c>
      <c r="E457" s="327">
        <f t="shared" si="37"/>
        <v>-1.1827744018754305E-2</v>
      </c>
      <c r="F457" s="304">
        <f>((SUM(C457:C459)+SUM(C461:C462)+SUM(C463:C470))/(SUM(C471:C473)+SUM(C475:C476)+SUM(C477:C484))-1)</f>
        <v>-7.0866556385022594E-2</v>
      </c>
    </row>
    <row r="458" spans="2:6" ht="15" hidden="1" customHeight="1" outlineLevel="1" x14ac:dyDescent="0.2">
      <c r="B458" s="43" t="s">
        <v>60</v>
      </c>
      <c r="C458" s="325">
        <v>1238035</v>
      </c>
      <c r="D458" s="326">
        <f t="shared" si="41"/>
        <v>-5.1021119932055645E-2</v>
      </c>
      <c r="E458" s="327">
        <f t="shared" si="37"/>
        <v>3.983164946401474E-2</v>
      </c>
      <c r="F458" s="304">
        <f>((SUM(C458:C459)+SUM(C461:C470)+SUM(C471))/(SUM(C472:C473)+SUM(C475:C484)+SUM(C485))-1)</f>
        <v>-7.5202802467561169E-2</v>
      </c>
    </row>
    <row r="459" spans="2:6" ht="15" hidden="1" customHeight="1" outlineLevel="1" x14ac:dyDescent="0.2">
      <c r="B459" s="43" t="s">
        <v>61</v>
      </c>
      <c r="C459" s="325">
        <v>1304597</v>
      </c>
      <c r="D459" s="326">
        <f>IFERROR((C459-C461)/C460,"-")</f>
        <v>1.2600887572521572E-2</v>
      </c>
      <c r="E459" s="327">
        <f t="shared" si="37"/>
        <v>0.17216466408680842</v>
      </c>
      <c r="F459" s="304">
        <f>((SUM(C459)+SUM(C461:C470)+SUM(C471:C472))/(SUM(C473)+SUM(C475:C484)+SUM(C485:C486))-1)</f>
        <v>-8.0762328643880887E-2</v>
      </c>
    </row>
    <row r="460" spans="2:6" ht="15" customHeight="1" collapsed="1" x14ac:dyDescent="0.2">
      <c r="B460" s="145">
        <v>1981</v>
      </c>
      <c r="C460" s="333">
        <v>13942748</v>
      </c>
      <c r="D460" s="334"/>
      <c r="E460" s="313">
        <f t="shared" si="37"/>
        <v>0.1884106937927752</v>
      </c>
      <c r="F460" s="313" t="s">
        <v>121</v>
      </c>
    </row>
    <row r="461" spans="2:6" ht="15" hidden="1" customHeight="1" outlineLevel="1" x14ac:dyDescent="0.2">
      <c r="B461" s="43" t="s">
        <v>49</v>
      </c>
      <c r="C461" s="325">
        <v>1128906</v>
      </c>
      <c r="D461" s="326">
        <f t="shared" ref="D461:D472" si="42">IFERROR((C461-C462)/C462,"-")</f>
        <v>0.20169123650379858</v>
      </c>
      <c r="E461" s="327">
        <f t="shared" ref="E461:E524" si="43">C461/C475-1</f>
        <v>7.3837467016461877E-2</v>
      </c>
      <c r="F461" s="304">
        <f>((SUM(C461:C470)+SUM(C471:C473))/(SUM(C475:C484)+SUM(C485:C487))-1)</f>
        <v>-0.10206072483821282</v>
      </c>
    </row>
    <row r="462" spans="2:6" ht="15" hidden="1" customHeight="1" outlineLevel="1" x14ac:dyDescent="0.2">
      <c r="B462" s="43" t="s">
        <v>50</v>
      </c>
      <c r="C462" s="325">
        <v>939431</v>
      </c>
      <c r="D462" s="326">
        <f t="shared" si="42"/>
        <v>0.12298517239895379</v>
      </c>
      <c r="E462" s="327">
        <f t="shared" si="43"/>
        <v>-8.4519793171058732E-2</v>
      </c>
      <c r="F462" s="304">
        <f>((SUM(C462:C470)+SUM(C471:C473)+SUM(C475))/(SUM(C476:C484)+SUM(C485:C487)+SUM(C489))-1)</f>
        <v>-0.11612975399687586</v>
      </c>
    </row>
    <row r="463" spans="2:6" ht="15" hidden="1" customHeight="1" outlineLevel="1" x14ac:dyDescent="0.2">
      <c r="B463" s="43" t="s">
        <v>51</v>
      </c>
      <c r="C463" s="325">
        <v>836548</v>
      </c>
      <c r="D463" s="326">
        <f t="shared" si="42"/>
        <v>-9.2679159824641699E-2</v>
      </c>
      <c r="E463" s="327">
        <f t="shared" si="43"/>
        <v>-0.19492712896594733</v>
      </c>
      <c r="F463" s="304">
        <f>((SUM(C463:C470)+SUM(C471:C473)+SUM(C475:C476))/(SUM(C477:C484)+SUM(C485:C487)+SUM(C489:C490))-1)</f>
        <v>-0.12004824660075097</v>
      </c>
    </row>
    <row r="464" spans="2:6" ht="15" hidden="1" customHeight="1" outlineLevel="1" x14ac:dyDescent="0.2">
      <c r="B464" s="43" t="s">
        <v>52</v>
      </c>
      <c r="C464" s="325">
        <v>921998</v>
      </c>
      <c r="D464" s="326">
        <f t="shared" si="42"/>
        <v>-0.21580738418462078</v>
      </c>
      <c r="E464" s="327">
        <f t="shared" si="43"/>
        <v>-0.11763095839649651</v>
      </c>
      <c r="F464" s="304">
        <f>((SUM(C464:C470)+SUM(C471:C473)+SUM(C475:C477))/(SUM(C478:C484)+SUM(C485:C487)+SUM(C489:C491))-1)</f>
        <v>-0.11418852015268655</v>
      </c>
    </row>
    <row r="465" spans="2:6" ht="15" hidden="1" customHeight="1" outlineLevel="1" x14ac:dyDescent="0.2">
      <c r="B465" s="43" t="s">
        <v>53</v>
      </c>
      <c r="C465" s="325">
        <v>1175729</v>
      </c>
      <c r="D465" s="326">
        <f t="shared" si="42"/>
        <v>0.27565210503987875</v>
      </c>
      <c r="E465" s="327">
        <f t="shared" si="43"/>
        <v>2.7530893363842956E-3</v>
      </c>
      <c r="F465" s="304">
        <f>((SUM(C465:C470)+SUM(C471:C473)+SUM(C475:C478))/(SUM(C479:C484)+SUM(C485:C487)+SUM(C489:C492))-1)</f>
        <v>-0.10926396711962305</v>
      </c>
    </row>
    <row r="466" spans="2:6" ht="15" hidden="1" customHeight="1" outlineLevel="1" x14ac:dyDescent="0.2">
      <c r="B466" s="43" t="s">
        <v>54</v>
      </c>
      <c r="C466" s="325">
        <v>921669</v>
      </c>
      <c r="D466" s="326">
        <f t="shared" si="42"/>
        <v>0.49973151348290473</v>
      </c>
      <c r="E466" s="327">
        <f t="shared" si="43"/>
        <v>-7.4351637690431183E-2</v>
      </c>
      <c r="F466" s="304">
        <f>((SUM(C466:C470)+SUM(C471:C473)+SUM(C475:C479))/(SUM(C480:C484)+SUM(C485:C487)+SUM(C489:C493))-1)</f>
        <v>-0.11471324057153121</v>
      </c>
    </row>
    <row r="467" spans="2:6" ht="15" hidden="1" customHeight="1" outlineLevel="1" x14ac:dyDescent="0.2">
      <c r="B467" s="43" t="s">
        <v>55</v>
      </c>
      <c r="C467" s="325">
        <v>614556</v>
      </c>
      <c r="D467" s="326">
        <f t="shared" si="42"/>
        <v>-4.9995517067605709E-2</v>
      </c>
      <c r="E467" s="327">
        <f t="shared" si="43"/>
        <v>-0.18051660752789256</v>
      </c>
      <c r="F467" s="304">
        <f>((SUM(C467:C470)+SUM(C471:C473)+SUM(C475:C480))/(SUM(C481:C484)+SUM(C485:C487)+SUM(C489:C494))-1)</f>
        <v>-0.11554244282308612</v>
      </c>
    </row>
    <row r="468" spans="2:6" ht="15" hidden="1" customHeight="1" outlineLevel="1" x14ac:dyDescent="0.2">
      <c r="B468" s="43" t="s">
        <v>56</v>
      </c>
      <c r="C468" s="325">
        <v>646898</v>
      </c>
      <c r="D468" s="326">
        <f>IFERROR((C468-C470)/C470,"-")</f>
        <v>-0.36014235368243219</v>
      </c>
      <c r="E468" s="327">
        <f t="shared" si="43"/>
        <v>-0.10472866371794087</v>
      </c>
      <c r="F468" s="304">
        <f>((SUM(C468:C470)+SUM(C471:C473)+SUM(C475:C481))/(SUM(C482:C484)+SUM(C485:C487)+SUM(C489:C495))-1)</f>
        <v>-0.1089884270867133</v>
      </c>
    </row>
    <row r="469" spans="2:6" ht="15" customHeight="1" collapsed="1" x14ac:dyDescent="0.2">
      <c r="B469" s="30" t="s">
        <v>188</v>
      </c>
      <c r="C469" s="31">
        <f>C471+C472+C473+C475+C476+C477+C470</f>
        <v>7663069</v>
      </c>
      <c r="D469" s="328"/>
      <c r="E469" s="32">
        <f t="shared" si="43"/>
        <v>-0.12165471288809659</v>
      </c>
      <c r="F469" s="307" t="s">
        <v>121</v>
      </c>
    </row>
    <row r="470" spans="2:6" ht="15" hidden="1" customHeight="1" outlineLevel="1" x14ac:dyDescent="0.2">
      <c r="B470" s="43" t="s">
        <v>58</v>
      </c>
      <c r="C470" s="325">
        <v>1011003</v>
      </c>
      <c r="D470" s="326">
        <f>IFERROR((C470-C471)/C471,"-")</f>
        <v>-0.17933671771377363</v>
      </c>
      <c r="E470" s="327">
        <f t="shared" si="43"/>
        <v>-4.0899673280739512E-2</v>
      </c>
      <c r="F470" s="304">
        <f>((SUM(C470)+SUM(C471:C473)+SUM(C475:C482))/(SUM(C484)+SUM(C485:C487)+SUM(C489:C496))-1)</f>
        <v>-9.8362210595495436E-2</v>
      </c>
    </row>
    <row r="471" spans="2:6" ht="15" hidden="1" customHeight="1" outlineLevel="1" x14ac:dyDescent="0.2">
      <c r="B471" s="43" t="s">
        <v>59</v>
      </c>
      <c r="C471" s="325">
        <v>1231934</v>
      </c>
      <c r="D471" s="326">
        <f t="shared" si="42"/>
        <v>3.4707389735186389E-2</v>
      </c>
      <c r="E471" s="327">
        <f t="shared" si="43"/>
        <v>-8.522084709226474E-2</v>
      </c>
      <c r="F471" s="304">
        <f>((SUM(C471:C473)+SUM(C475:C476)+SUM(C477:C484))/(SUM(C485:C487)+SUM(C489:C490)+SUM(C491:C497))-1)</f>
        <v>0.56046197610087223</v>
      </c>
    </row>
    <row r="472" spans="2:6" ht="15" hidden="1" customHeight="1" outlineLevel="1" x14ac:dyDescent="0.2">
      <c r="B472" s="43" t="s">
        <v>60</v>
      </c>
      <c r="C472" s="325">
        <v>1190611</v>
      </c>
      <c r="D472" s="326">
        <f t="shared" si="42"/>
        <v>6.9749618367249758E-2</v>
      </c>
      <c r="E472" s="327">
        <f t="shared" si="43"/>
        <v>-6.0606347515632097E-2</v>
      </c>
      <c r="F472" s="304">
        <f>((SUM(C472:C473)+SUM(C475:C484)+SUM(C485))/(SUM(C486:C487)+SUM(C489:C497)+SUM(C499))-1)</f>
        <v>0.59111470038021574</v>
      </c>
    </row>
    <row r="473" spans="2:6" ht="15" hidden="1" customHeight="1" outlineLevel="1" x14ac:dyDescent="0.2">
      <c r="B473" s="43" t="s">
        <v>61</v>
      </c>
      <c r="C473" s="325">
        <v>1112981</v>
      </c>
      <c r="D473" s="326">
        <f>IFERROR((C473-C475)/C474,"-")</f>
        <v>5.2589167785518634E-3</v>
      </c>
      <c r="E473" s="327">
        <f t="shared" si="43"/>
        <v>-0.20783706645598898</v>
      </c>
      <c r="F473" s="304">
        <f>((SUM(C473)+SUM(C475:C484)+SUM(C485:C486))/(SUM(C487)+SUM(C489:C497)+SUM(C499:C500))-1)</f>
        <v>0.59603397001710579</v>
      </c>
    </row>
    <row r="474" spans="2:6" ht="15" customHeight="1" collapsed="1" x14ac:dyDescent="0.2">
      <c r="B474" s="145">
        <v>1980</v>
      </c>
      <c r="C474" s="333">
        <v>11732264</v>
      </c>
      <c r="D474" s="334"/>
      <c r="E474" s="313">
        <f t="shared" si="43"/>
        <v>-8.8783725291717408E-2</v>
      </c>
      <c r="F474" s="313" t="s">
        <v>121</v>
      </c>
    </row>
    <row r="475" spans="2:6" ht="15" hidden="1" customHeight="1" outlineLevel="1" x14ac:dyDescent="0.2">
      <c r="B475" s="43" t="s">
        <v>49</v>
      </c>
      <c r="C475" s="325">
        <v>1051282</v>
      </c>
      <c r="D475" s="326">
        <f t="shared" ref="D475:D486" si="44">IFERROR((C475-C476)/C476,"-")</f>
        <v>2.4479565604651119E-2</v>
      </c>
      <c r="E475" s="327">
        <f t="shared" si="43"/>
        <v>-0.19582184314700424</v>
      </c>
      <c r="F475" s="304" t="s">
        <v>121</v>
      </c>
    </row>
    <row r="476" spans="2:6" ht="15" hidden="1" customHeight="1" outlineLevel="1" x14ac:dyDescent="0.2">
      <c r="B476" s="43" t="s">
        <v>50</v>
      </c>
      <c r="C476" s="325">
        <v>1026162</v>
      </c>
      <c r="D476" s="326">
        <f t="shared" si="44"/>
        <v>-1.2447358088184346E-2</v>
      </c>
      <c r="E476" s="327">
        <f t="shared" si="43"/>
        <v>-0.16029527409248878</v>
      </c>
      <c r="F476" s="304" t="s">
        <v>121</v>
      </c>
    </row>
    <row r="477" spans="2:6" ht="15" hidden="1" customHeight="1" outlineLevel="1" x14ac:dyDescent="0.2">
      <c r="B477" s="43" t="s">
        <v>51</v>
      </c>
      <c r="C477" s="325">
        <v>1039096</v>
      </c>
      <c r="D477" s="326">
        <f t="shared" si="44"/>
        <v>-5.5660189566202707E-3</v>
      </c>
      <c r="E477" s="327">
        <f t="shared" si="43"/>
        <v>-7.3790423218169532E-2</v>
      </c>
      <c r="F477" s="304" t="s">
        <v>121</v>
      </c>
    </row>
    <row r="478" spans="2:6" ht="15" hidden="1" customHeight="1" outlineLevel="1" x14ac:dyDescent="0.2">
      <c r="B478" s="43" t="s">
        <v>52</v>
      </c>
      <c r="C478" s="325">
        <v>1044912</v>
      </c>
      <c r="D478" s="326">
        <f t="shared" si="44"/>
        <v>-0.10881781763938794</v>
      </c>
      <c r="E478" s="327">
        <f t="shared" si="43"/>
        <v>-1.4726598964668658E-2</v>
      </c>
      <c r="F478" s="304" t="s">
        <v>121</v>
      </c>
    </row>
    <row r="479" spans="2:6" ht="15" hidden="1" customHeight="1" outlineLevel="1" x14ac:dyDescent="0.2">
      <c r="B479" s="43" t="s">
        <v>53</v>
      </c>
      <c r="C479" s="325">
        <v>1172501</v>
      </c>
      <c r="D479" s="326">
        <f t="shared" si="44"/>
        <v>0.17756334481937852</v>
      </c>
      <c r="E479" s="327">
        <f t="shared" si="43"/>
        <v>-0.10166741112644295</v>
      </c>
      <c r="F479" s="304" t="s">
        <v>121</v>
      </c>
    </row>
    <row r="480" spans="2:6" ht="15" hidden="1" customHeight="1" outlineLevel="1" x14ac:dyDescent="0.2">
      <c r="B480" s="43" t="s">
        <v>54</v>
      </c>
      <c r="C480" s="325">
        <v>995701</v>
      </c>
      <c r="D480" s="326">
        <f t="shared" si="44"/>
        <v>0.32772348389385159</v>
      </c>
      <c r="E480" s="327">
        <f t="shared" si="43"/>
        <v>-9.5059961192225706E-2</v>
      </c>
      <c r="F480" s="304" t="s">
        <v>121</v>
      </c>
    </row>
    <row r="481" spans="2:6" ht="15" hidden="1" customHeight="1" outlineLevel="1" x14ac:dyDescent="0.2">
      <c r="B481" s="43" t="s">
        <v>55</v>
      </c>
      <c r="C481" s="325">
        <v>749931</v>
      </c>
      <c r="D481" s="326">
        <f t="shared" si="44"/>
        <v>3.7863354793709142E-2</v>
      </c>
      <c r="E481" s="327">
        <f t="shared" si="43"/>
        <v>1.7283197004842821E-2</v>
      </c>
      <c r="F481" s="304" t="s">
        <v>121</v>
      </c>
    </row>
    <row r="482" spans="2:6" ht="15" hidden="1" customHeight="1" outlineLevel="1" x14ac:dyDescent="0.2">
      <c r="B482" s="43" t="s">
        <v>56</v>
      </c>
      <c r="C482" s="325">
        <v>722572</v>
      </c>
      <c r="D482" s="326">
        <f>IFERROR((C482-C484)/C484,"-")</f>
        <v>-0.31452325929973551</v>
      </c>
      <c r="E482" s="327">
        <f t="shared" si="43"/>
        <v>-5.9382521749204997E-2</v>
      </c>
      <c r="F482" s="304" t="s">
        <v>121</v>
      </c>
    </row>
    <row r="483" spans="2:6" ht="15" hidden="1" customHeight="1" outlineLevel="1" x14ac:dyDescent="0.2">
      <c r="B483" s="30" t="s">
        <v>189</v>
      </c>
      <c r="C483" s="31">
        <f>C485+C486+C487+C489+C490+C491+C484</f>
        <v>8724438</v>
      </c>
      <c r="D483" s="328"/>
      <c r="E483" s="32"/>
      <c r="F483" s="307" t="s">
        <v>121</v>
      </c>
    </row>
    <row r="484" spans="2:6" ht="15" hidden="1" customHeight="1" outlineLevel="1" x14ac:dyDescent="0.2">
      <c r="B484" s="43" t="s">
        <v>58</v>
      </c>
      <c r="C484" s="325">
        <v>1054116</v>
      </c>
      <c r="D484" s="326">
        <f>IFERROR((C484-C485)/C485,"-")</f>
        <v>-0.21726055004043213</v>
      </c>
      <c r="E484" s="327">
        <f>C484/C497-1</f>
        <v>0.18397563120634297</v>
      </c>
      <c r="F484" s="304" t="s">
        <v>121</v>
      </c>
    </row>
    <row r="485" spans="2:6" ht="15" hidden="1" customHeight="1" outlineLevel="1" x14ac:dyDescent="0.2">
      <c r="B485" s="43" t="s">
        <v>59</v>
      </c>
      <c r="C485" s="325">
        <v>1346701</v>
      </c>
      <c r="D485" s="326">
        <f t="shared" si="44"/>
        <v>6.2548868769355184E-2</v>
      </c>
      <c r="E485" s="327">
        <f t="shared" ref="E485:E488" si="45">C485/C498-1</f>
        <v>0.11193485769110412</v>
      </c>
      <c r="F485" s="304" t="s">
        <v>121</v>
      </c>
    </row>
    <row r="486" spans="2:6" ht="15" hidden="1" customHeight="1" outlineLevel="1" x14ac:dyDescent="0.2">
      <c r="B486" s="43" t="s">
        <v>60</v>
      </c>
      <c r="C486" s="325">
        <v>1267425</v>
      </c>
      <c r="D486" s="326">
        <f t="shared" si="44"/>
        <v>-9.7911728909102561E-2</v>
      </c>
      <c r="E486" s="327">
        <f t="shared" si="45"/>
        <v>9.4365347104876207E-2</v>
      </c>
      <c r="F486" s="304" t="s">
        <v>121</v>
      </c>
    </row>
    <row r="487" spans="2:6" ht="15" customHeight="1" collapsed="1" x14ac:dyDescent="0.2">
      <c r="B487" s="43" t="s">
        <v>61</v>
      </c>
      <c r="C487" s="325">
        <v>1404990</v>
      </c>
      <c r="D487" s="326">
        <f>IFERROR((C487-C489)/C488,"-")</f>
        <v>7.5892852635365037E-3</v>
      </c>
      <c r="E487" s="327">
        <f t="shared" si="45"/>
        <v>0.10244925950977146</v>
      </c>
      <c r="F487" s="304" t="s">
        <v>121</v>
      </c>
    </row>
    <row r="488" spans="2:6" ht="15" customHeight="1" x14ac:dyDescent="0.2">
      <c r="B488" s="145">
        <v>1979</v>
      </c>
      <c r="C488" s="333">
        <v>12875389</v>
      </c>
      <c r="D488" s="334"/>
      <c r="E488" s="313">
        <f t="shared" si="45"/>
        <v>-2.1375775636025773E-2</v>
      </c>
      <c r="F488" s="313">
        <f>C488/C501-1</f>
        <v>-2.1375775636025773E-2</v>
      </c>
    </row>
    <row r="489" spans="2:6" x14ac:dyDescent="0.2">
      <c r="B489" s="43" t="s">
        <v>49</v>
      </c>
      <c r="C489" s="325">
        <v>1307275</v>
      </c>
      <c r="D489" s="326">
        <f t="shared" ref="D489:D499" si="46">IFERROR((C489-C490)/C490,"-")</f>
        <v>6.973849700217094E-2</v>
      </c>
      <c r="E489" s="327" t="s">
        <v>121</v>
      </c>
      <c r="F489" s="304" t="s">
        <v>121</v>
      </c>
    </row>
    <row r="490" spans="2:6" x14ac:dyDescent="0.2">
      <c r="B490" s="43" t="s">
        <v>50</v>
      </c>
      <c r="C490" s="325">
        <v>1222051</v>
      </c>
      <c r="D490" s="326">
        <f t="shared" si="46"/>
        <v>8.9288515705779586E-2</v>
      </c>
      <c r="E490" s="327" t="s">
        <v>121</v>
      </c>
      <c r="F490" s="304" t="s">
        <v>121</v>
      </c>
    </row>
    <row r="491" spans="2:6" x14ac:dyDescent="0.2">
      <c r="B491" s="43" t="s">
        <v>51</v>
      </c>
      <c r="C491" s="325">
        <v>1121880</v>
      </c>
      <c r="D491" s="326">
        <f t="shared" si="46"/>
        <v>5.7848434273429325E-2</v>
      </c>
      <c r="E491" s="327" t="s">
        <v>121</v>
      </c>
      <c r="F491" s="304" t="s">
        <v>121</v>
      </c>
    </row>
    <row r="492" spans="2:6" x14ac:dyDescent="0.2">
      <c r="B492" s="43" t="s">
        <v>52</v>
      </c>
      <c r="C492" s="325">
        <v>1060530</v>
      </c>
      <c r="D492" s="326">
        <f t="shared" si="46"/>
        <v>-0.18745599323320541</v>
      </c>
      <c r="E492" s="327" t="s">
        <v>121</v>
      </c>
      <c r="F492" s="304" t="s">
        <v>121</v>
      </c>
    </row>
    <row r="493" spans="2:6" x14ac:dyDescent="0.2">
      <c r="B493" s="43" t="s">
        <v>53</v>
      </c>
      <c r="C493" s="325">
        <v>1305197</v>
      </c>
      <c r="D493" s="326">
        <f t="shared" si="46"/>
        <v>0.18622460340181496</v>
      </c>
      <c r="E493" s="327" t="s">
        <v>121</v>
      </c>
      <c r="F493" s="304" t="s">
        <v>121</v>
      </c>
    </row>
    <row r="494" spans="2:6" x14ac:dyDescent="0.2">
      <c r="B494" s="43" t="s">
        <v>54</v>
      </c>
      <c r="C494" s="325">
        <v>1100295</v>
      </c>
      <c r="D494" s="326">
        <f t="shared" si="46"/>
        <v>0.49255280185569528</v>
      </c>
      <c r="E494" s="327" t="s">
        <v>121</v>
      </c>
      <c r="F494" s="304" t="s">
        <v>121</v>
      </c>
    </row>
    <row r="495" spans="2:6" x14ac:dyDescent="0.2">
      <c r="B495" s="43" t="s">
        <v>55</v>
      </c>
      <c r="C495" s="325">
        <v>737190</v>
      </c>
      <c r="D495" s="326">
        <f t="shared" si="46"/>
        <v>-4.0353350542639894E-2</v>
      </c>
      <c r="E495" s="327" t="s">
        <v>121</v>
      </c>
      <c r="F495" s="304" t="s">
        <v>121</v>
      </c>
    </row>
    <row r="496" spans="2:6" x14ac:dyDescent="0.2">
      <c r="B496" s="43" t="s">
        <v>56</v>
      </c>
      <c r="C496" s="325">
        <v>768189</v>
      </c>
      <c r="D496" s="326">
        <f t="shared" si="46"/>
        <v>-0.13717555168428394</v>
      </c>
      <c r="E496" s="327" t="s">
        <v>121</v>
      </c>
      <c r="F496" s="304" t="s">
        <v>121</v>
      </c>
    </row>
    <row r="497" spans="2:6" x14ac:dyDescent="0.2">
      <c r="B497" s="43" t="s">
        <v>58</v>
      </c>
      <c r="C497" s="325">
        <v>890319</v>
      </c>
      <c r="D497" s="326">
        <f t="shared" si="46"/>
        <v>-0.26488750616158591</v>
      </c>
      <c r="E497" s="327" t="s">
        <v>121</v>
      </c>
      <c r="F497" s="304" t="s">
        <v>121</v>
      </c>
    </row>
    <row r="498" spans="2:6" x14ac:dyDescent="0.2">
      <c r="B498" s="43" t="s">
        <v>59</v>
      </c>
      <c r="C498" s="325">
        <v>1211133</v>
      </c>
      <c r="D498" s="326">
        <f t="shared" si="46"/>
        <v>4.5759698550344216E-2</v>
      </c>
      <c r="E498" s="327" t="s">
        <v>121</v>
      </c>
      <c r="F498" s="304" t="s">
        <v>121</v>
      </c>
    </row>
    <row r="499" spans="2:6" x14ac:dyDescent="0.2">
      <c r="B499" s="43" t="s">
        <v>60</v>
      </c>
      <c r="C499" s="325">
        <v>1158137</v>
      </c>
      <c r="D499" s="326">
        <f t="shared" si="46"/>
        <v>-9.1248138377591173E-2</v>
      </c>
      <c r="E499" s="327" t="s">
        <v>121</v>
      </c>
      <c r="F499" s="304" t="s">
        <v>121</v>
      </c>
    </row>
    <row r="500" spans="2:6" x14ac:dyDescent="0.2">
      <c r="B500" s="43" t="s">
        <v>61</v>
      </c>
      <c r="C500" s="325">
        <v>1274426</v>
      </c>
      <c r="D500" s="326" t="s">
        <v>121</v>
      </c>
      <c r="E500" s="327" t="s">
        <v>121</v>
      </c>
      <c r="F500" s="304" t="s">
        <v>121</v>
      </c>
    </row>
    <row r="501" spans="2:6" x14ac:dyDescent="0.2">
      <c r="B501" s="145">
        <v>1978</v>
      </c>
      <c r="C501" s="333">
        <v>13156622</v>
      </c>
      <c r="D501" s="334"/>
      <c r="E501" s="313" t="s">
        <v>121</v>
      </c>
      <c r="F501" s="313" t="s">
        <v>121</v>
      </c>
    </row>
    <row r="502" spans="2:6" x14ac:dyDescent="0.25">
      <c r="B502" s="315" t="s">
        <v>169</v>
      </c>
      <c r="C502" s="315"/>
      <c r="D502" s="315"/>
      <c r="E502" s="315"/>
      <c r="F502" s="315"/>
    </row>
  </sheetData>
  <mergeCells count="2">
    <mergeCell ref="B5:F5"/>
    <mergeCell ref="B502:F50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rgb="FF000099"/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46" t="s">
        <v>84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 x14ac:dyDescent="0.3"/>
    <row r="30" spans="2:12" ht="30" customHeight="1" thickBot="1" x14ac:dyDescent="0.3">
      <c r="I30" s="46" t="s">
        <v>84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AB50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87" customWidth="1"/>
    <col min="2" max="2" width="13" style="187" customWidth="1"/>
    <col min="3" max="28" width="9.7109375" style="187" customWidth="1"/>
    <col min="29" max="16384" width="11.42578125" style="187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88" t="s">
        <v>322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335"/>
    </row>
    <row r="6" spans="2:28" ht="15" customHeight="1" x14ac:dyDescent="0.25">
      <c r="B6" s="123"/>
      <c r="C6" s="189" t="s">
        <v>288</v>
      </c>
      <c r="D6" s="189"/>
      <c r="E6" s="190" t="s">
        <v>240</v>
      </c>
      <c r="F6" s="190"/>
      <c r="G6" s="190"/>
      <c r="H6" s="190"/>
      <c r="I6" s="190"/>
      <c r="J6" s="190"/>
      <c r="K6" s="191" t="s">
        <v>237</v>
      </c>
      <c r="L6" s="191"/>
      <c r="M6" s="191"/>
      <c r="N6" s="191"/>
      <c r="O6" s="191"/>
      <c r="P6" s="191"/>
      <c r="Q6" s="190" t="s">
        <v>238</v>
      </c>
      <c r="R6" s="190"/>
      <c r="S6" s="190"/>
      <c r="T6" s="190"/>
      <c r="U6" s="190"/>
      <c r="V6" s="190"/>
      <c r="W6" s="191" t="s">
        <v>241</v>
      </c>
      <c r="X6" s="191"/>
      <c r="Y6" s="191"/>
      <c r="Z6" s="191"/>
      <c r="AA6" s="191"/>
      <c r="AB6" s="336"/>
    </row>
    <row r="7" spans="2:28" ht="30" customHeight="1" x14ac:dyDescent="0.25">
      <c r="B7" s="172"/>
      <c r="C7" s="193" t="s">
        <v>242</v>
      </c>
      <c r="D7" s="174" t="s">
        <v>243</v>
      </c>
      <c r="E7" s="172" t="s">
        <v>171</v>
      </c>
      <c r="F7" s="174" t="s">
        <v>244</v>
      </c>
      <c r="G7" s="172" t="s">
        <v>245</v>
      </c>
      <c r="H7" s="174" t="s">
        <v>246</v>
      </c>
      <c r="I7" s="194" t="s">
        <v>173</v>
      </c>
      <c r="J7" s="174" t="s">
        <v>243</v>
      </c>
      <c r="K7" s="172" t="s">
        <v>171</v>
      </c>
      <c r="L7" s="174" t="s">
        <v>244</v>
      </c>
      <c r="M7" s="172" t="s">
        <v>245</v>
      </c>
      <c r="N7" s="174" t="s">
        <v>246</v>
      </c>
      <c r="O7" s="194" t="s">
        <v>173</v>
      </c>
      <c r="P7" s="174" t="s">
        <v>243</v>
      </c>
      <c r="Q7" s="172" t="s">
        <v>171</v>
      </c>
      <c r="R7" s="174" t="s">
        <v>244</v>
      </c>
      <c r="S7" s="172" t="s">
        <v>245</v>
      </c>
      <c r="T7" s="174" t="s">
        <v>246</v>
      </c>
      <c r="U7" s="194" t="s">
        <v>173</v>
      </c>
      <c r="V7" s="174" t="s">
        <v>243</v>
      </c>
      <c r="W7" s="172" t="s">
        <v>171</v>
      </c>
      <c r="X7" s="174" t="s">
        <v>244</v>
      </c>
      <c r="Y7" s="172" t="s">
        <v>245</v>
      </c>
      <c r="Z7" s="174" t="s">
        <v>246</v>
      </c>
      <c r="AA7" s="194" t="s">
        <v>173</v>
      </c>
      <c r="AB7" s="174" t="s">
        <v>243</v>
      </c>
    </row>
    <row r="8" spans="2:28" x14ac:dyDescent="0.25">
      <c r="B8" s="30" t="s">
        <v>57</v>
      </c>
      <c r="C8" s="339">
        <v>44.327413984461707</v>
      </c>
      <c r="D8" s="32">
        <f t="shared" ref="D8:D12" si="0">C8/C22-1</f>
        <v>-3.655827423033986E-2</v>
      </c>
      <c r="E8" s="339">
        <v>53.669323647126092</v>
      </c>
      <c r="F8" s="32">
        <f t="shared" ref="F8:F12" si="1">E8/E22-1</f>
        <v>0.42809343170119707</v>
      </c>
      <c r="G8" s="339">
        <v>27.852283770651116</v>
      </c>
      <c r="H8" s="32">
        <f t="shared" ref="H8:H12" si="2">G8/G22-1</f>
        <v>-0.37548832070976101</v>
      </c>
      <c r="I8" s="339">
        <v>43.109136803609402</v>
      </c>
      <c r="J8" s="32">
        <f t="shared" ref="J8:J12" si="3">I8/I22-1</f>
        <v>2.0358765516399702E-2</v>
      </c>
      <c r="K8" s="339">
        <v>63.409911476556687</v>
      </c>
      <c r="L8" s="32">
        <f t="shared" ref="L8:L12" si="4">K8/K22-1</f>
        <v>-4.0498866513329013E-2</v>
      </c>
      <c r="M8" s="339">
        <v>50.130697615204866</v>
      </c>
      <c r="N8" s="32">
        <f t="shared" ref="N8:N12" si="5">M8/M22-1</f>
        <v>-6.0477992999411367E-2</v>
      </c>
      <c r="O8" s="339">
        <v>68.436992622346338</v>
      </c>
      <c r="P8" s="32">
        <f t="shared" ref="P8:P12" si="6">O8/O22-1</f>
        <v>-4.830429413934767E-2</v>
      </c>
      <c r="Q8" s="339">
        <v>67.368756148495663</v>
      </c>
      <c r="R8" s="32">
        <f t="shared" ref="R8:R12" si="7">Q8/Q22-1</f>
        <v>4.244026455333394E-4</v>
      </c>
      <c r="S8" s="339">
        <v>55.319306775803014</v>
      </c>
      <c r="T8" s="32">
        <f t="shared" ref="T8:T12" si="8">S8/S22-1</f>
        <v>-2.4915831959238077E-2</v>
      </c>
      <c r="U8" s="339">
        <v>66.112213775796533</v>
      </c>
      <c r="V8" s="32">
        <f t="shared" ref="V8:V12" si="9">U8/U22-1</f>
        <v>-7.0942260689584868E-3</v>
      </c>
      <c r="W8" s="339">
        <v>72.971412260248627</v>
      </c>
      <c r="X8" s="32">
        <f t="shared" ref="X8:X12" si="10">W8/W22-1</f>
        <v>-8.7556642226783721E-3</v>
      </c>
      <c r="Y8" s="339">
        <v>54.553796427162951</v>
      </c>
      <c r="Z8" s="32">
        <f t="shared" ref="Z8:Z12" si="11">Y8/Y22-1</f>
        <v>-2.9757368976136345E-2</v>
      </c>
      <c r="AA8" s="339">
        <v>64.437939036196539</v>
      </c>
      <c r="AB8" s="32">
        <f t="shared" ref="AB8:AB12" si="12">AA8/AA22-1</f>
        <v>-1.4156635775894544E-2</v>
      </c>
    </row>
    <row r="9" spans="2:28" outlineLevel="1" x14ac:dyDescent="0.25">
      <c r="B9" s="43" t="s">
        <v>58</v>
      </c>
      <c r="C9" s="337">
        <v>37.82</v>
      </c>
      <c r="D9" s="29">
        <f t="shared" si="0"/>
        <v>-4.0723910618302273E-2</v>
      </c>
      <c r="E9" s="338">
        <v>46.17</v>
      </c>
      <c r="F9" s="29">
        <f t="shared" si="1"/>
        <v>1.7900000000000027E-2</v>
      </c>
      <c r="G9" s="338">
        <v>25.37</v>
      </c>
      <c r="H9" s="29">
        <f t="shared" si="2"/>
        <v>-0.50312909741988798</v>
      </c>
      <c r="I9" s="338">
        <v>37.68</v>
      </c>
      <c r="J9" s="29">
        <f t="shared" si="3"/>
        <v>-0.23233555957805385</v>
      </c>
      <c r="K9" s="337">
        <v>53.22</v>
      </c>
      <c r="L9" s="29">
        <f t="shared" si="4"/>
        <v>-9.2959314270521176E-2</v>
      </c>
      <c r="M9" s="337">
        <v>38.67</v>
      </c>
      <c r="N9" s="29">
        <f t="shared" si="5"/>
        <v>-6.2731619213291623E-2</v>
      </c>
      <c r="O9" s="337">
        <v>48.51</v>
      </c>
      <c r="P9" s="29">
        <f t="shared" si="6"/>
        <v>-8.4598560119734545E-2</v>
      </c>
      <c r="Q9" s="338">
        <v>73.150000000000006</v>
      </c>
      <c r="R9" s="29">
        <f t="shared" si="7"/>
        <v>-7.7583782264927237E-3</v>
      </c>
      <c r="S9" s="338">
        <v>47.98</v>
      </c>
      <c r="T9" s="29">
        <f t="shared" si="8"/>
        <v>-2.3614572011823154E-2</v>
      </c>
      <c r="U9" s="338">
        <v>60.48</v>
      </c>
      <c r="V9" s="29">
        <f t="shared" si="9"/>
        <v>-1.4911285045694722E-2</v>
      </c>
      <c r="W9" s="337">
        <v>67.64</v>
      </c>
      <c r="X9" s="29">
        <f t="shared" si="10"/>
        <v>-2.6148938133365829E-2</v>
      </c>
      <c r="Y9" s="337">
        <v>46.75</v>
      </c>
      <c r="Z9" s="29">
        <f t="shared" si="11"/>
        <v>-3.0723053329967054E-2</v>
      </c>
      <c r="AA9" s="337">
        <v>57.95</v>
      </c>
      <c r="AB9" s="29">
        <f t="shared" si="12"/>
        <v>-2.7289428825036488E-2</v>
      </c>
    </row>
    <row r="10" spans="2:28" outlineLevel="1" x14ac:dyDescent="0.25">
      <c r="B10" s="43" t="s">
        <v>59</v>
      </c>
      <c r="C10" s="337">
        <v>43.50664136622391</v>
      </c>
      <c r="D10" s="29">
        <f t="shared" si="0"/>
        <v>0.14141628714290277</v>
      </c>
      <c r="E10" s="338">
        <v>59.134034845609797</v>
      </c>
      <c r="F10" s="29">
        <f t="shared" si="1"/>
        <v>5.2222084714740769E-2</v>
      </c>
      <c r="G10" s="338">
        <v>36.409102275568891</v>
      </c>
      <c r="H10" s="29">
        <f t="shared" si="2"/>
        <v>-0.22042643942508844</v>
      </c>
      <c r="I10" s="338">
        <v>49.85708452429563</v>
      </c>
      <c r="J10" s="29">
        <f t="shared" si="3"/>
        <v>-2.7400386458052983E-3</v>
      </c>
      <c r="K10" s="337">
        <v>71.860870036976323</v>
      </c>
      <c r="L10" s="29">
        <f t="shared" si="4"/>
        <v>-1.2970864615742261E-3</v>
      </c>
      <c r="M10" s="337">
        <v>54.315950529134263</v>
      </c>
      <c r="N10" s="29">
        <f t="shared" si="5"/>
        <v>-5.661910892949773E-2</v>
      </c>
      <c r="O10" s="337">
        <v>66.181142762143352</v>
      </c>
      <c r="P10" s="29">
        <f t="shared" si="6"/>
        <v>-1.6097859091624533E-2</v>
      </c>
      <c r="Q10" s="338">
        <v>79.82559634442886</v>
      </c>
      <c r="R10" s="29">
        <f t="shared" si="7"/>
        <v>8.9757721131306756E-2</v>
      </c>
      <c r="S10" s="338">
        <v>57.43712832963012</v>
      </c>
      <c r="T10" s="29">
        <f t="shared" si="8"/>
        <v>3.0141356276274234E-3</v>
      </c>
      <c r="U10" s="338">
        <v>68.556322757236416</v>
      </c>
      <c r="V10" s="29">
        <f t="shared" si="9"/>
        <v>5.0922458510177737E-2</v>
      </c>
      <c r="W10" s="337">
        <v>76.919261916657533</v>
      </c>
      <c r="X10" s="29">
        <f t="shared" si="10"/>
        <v>6.9564271857091464E-2</v>
      </c>
      <c r="Y10" s="337">
        <v>56.9575740601992</v>
      </c>
      <c r="Z10" s="29">
        <f t="shared" si="11"/>
        <v>-4.311007312317594E-3</v>
      </c>
      <c r="AA10" s="337">
        <v>67.652654889850609</v>
      </c>
      <c r="AB10" s="29">
        <f t="shared" si="12"/>
        <v>3.9729364095761888E-2</v>
      </c>
    </row>
    <row r="11" spans="2:28" outlineLevel="1" x14ac:dyDescent="0.25">
      <c r="B11" s="43" t="s">
        <v>60</v>
      </c>
      <c r="C11" s="337">
        <v>54.55</v>
      </c>
      <c r="D11" s="29">
        <f t="shared" si="0"/>
        <v>-5.3388613742942015E-2</v>
      </c>
      <c r="E11" s="338">
        <v>69.61</v>
      </c>
      <c r="F11" s="29">
        <f t="shared" si="1"/>
        <v>0.12764280634168013</v>
      </c>
      <c r="G11" s="338">
        <v>35.33</v>
      </c>
      <c r="H11" s="29">
        <f t="shared" si="2"/>
        <v>-0.30249974147836078</v>
      </c>
      <c r="I11" s="338">
        <v>55.62</v>
      </c>
      <c r="J11" s="29">
        <f t="shared" si="3"/>
        <v>2.0719036817309355E-2</v>
      </c>
      <c r="K11" s="337">
        <v>76.06</v>
      </c>
      <c r="L11" s="29">
        <f t="shared" si="4"/>
        <v>-5.3989274545807153E-2</v>
      </c>
      <c r="M11" s="337">
        <v>59.67</v>
      </c>
      <c r="N11" s="29">
        <f t="shared" si="5"/>
        <v>-7.9373456184030466E-2</v>
      </c>
      <c r="O11" s="337">
        <v>70.760000000000005</v>
      </c>
      <c r="P11" s="29">
        <f t="shared" si="6"/>
        <v>-6.0498259441492008E-2</v>
      </c>
      <c r="Q11" s="338">
        <v>77.180000000000007</v>
      </c>
      <c r="R11" s="29">
        <f t="shared" si="7"/>
        <v>-6.0783793145182785E-2</v>
      </c>
      <c r="S11" s="338">
        <v>60.09</v>
      </c>
      <c r="T11" s="29">
        <f t="shared" si="8"/>
        <v>-4.7197532296974543E-2</v>
      </c>
      <c r="U11" s="338">
        <v>68.569999999999993</v>
      </c>
      <c r="V11" s="29">
        <f t="shared" si="9"/>
        <v>-5.5418372134536376E-2</v>
      </c>
      <c r="W11" s="337">
        <v>76.23</v>
      </c>
      <c r="X11" s="29">
        <f t="shared" si="10"/>
        <v>-5.915499774626265E-2</v>
      </c>
      <c r="Y11" s="337">
        <v>59.91</v>
      </c>
      <c r="Z11" s="29">
        <f t="shared" si="11"/>
        <v>-5.1427287085477391E-2</v>
      </c>
      <c r="AA11" s="337">
        <v>68.650000000000006</v>
      </c>
      <c r="AB11" s="29">
        <f t="shared" si="12"/>
        <v>-5.5791788849200774E-2</v>
      </c>
    </row>
    <row r="12" spans="2:28" outlineLevel="1" x14ac:dyDescent="0.25">
      <c r="B12" s="43" t="s">
        <v>61</v>
      </c>
      <c r="C12" s="337">
        <v>45.343453510436433</v>
      </c>
      <c r="D12" s="29">
        <f t="shared" si="0"/>
        <v>7.0435203129421753E-2</v>
      </c>
      <c r="E12" s="338">
        <v>70.329480765913402</v>
      </c>
      <c r="F12" s="29">
        <f t="shared" si="1"/>
        <v>1.7646842977168848</v>
      </c>
      <c r="G12" s="338">
        <v>22.013836792531468</v>
      </c>
      <c r="H12" s="29">
        <f t="shared" si="2"/>
        <v>-0.42154628428208629</v>
      </c>
      <c r="I12" s="338">
        <v>50.605689397032805</v>
      </c>
      <c r="J12" s="29">
        <f t="shared" si="3"/>
        <v>0.50235779595380881</v>
      </c>
      <c r="K12" s="337">
        <v>70.746663908842606</v>
      </c>
      <c r="L12" s="29">
        <f t="shared" si="4"/>
        <v>-5.52399907943385E-2</v>
      </c>
      <c r="M12" s="337">
        <v>59.647314661339905</v>
      </c>
      <c r="N12" s="29">
        <f t="shared" si="5"/>
        <v>-3.454924366611456E-2</v>
      </c>
      <c r="O12" s="337">
        <v>67.153528207891668</v>
      </c>
      <c r="P12" s="29">
        <f t="shared" si="6"/>
        <v>-4.8945012740762683E-2</v>
      </c>
      <c r="Q12" s="338">
        <v>79.618133866192579</v>
      </c>
      <c r="R12" s="29">
        <f t="shared" si="7"/>
        <v>-2.343608072500325E-2</v>
      </c>
      <c r="S12" s="338">
        <v>59.034809560765723</v>
      </c>
      <c r="T12" s="29">
        <f t="shared" si="8"/>
        <v>-1.0478694321957915E-2</v>
      </c>
      <c r="U12" s="338">
        <v>69.257482446075812</v>
      </c>
      <c r="V12" s="29">
        <f t="shared" si="9"/>
        <v>-1.8496427896032896E-2</v>
      </c>
      <c r="W12" s="337">
        <v>76.647680266031983</v>
      </c>
      <c r="X12" s="29">
        <f t="shared" si="10"/>
        <v>-2.712581525884239E-2</v>
      </c>
      <c r="Y12" s="337">
        <v>58.92007467892757</v>
      </c>
      <c r="Z12" s="29">
        <f t="shared" si="11"/>
        <v>-1.3246273779053186E-2</v>
      </c>
      <c r="AA12" s="337">
        <v>68.418178047422018</v>
      </c>
      <c r="AB12" s="29">
        <f t="shared" si="12"/>
        <v>-2.1276534903934996E-2</v>
      </c>
    </row>
    <row r="13" spans="2:28" ht="30" customHeight="1" x14ac:dyDescent="0.25">
      <c r="B13" s="33" t="s">
        <v>62</v>
      </c>
      <c r="C13" s="340">
        <v>45.137254901960787</v>
      </c>
      <c r="D13" s="35">
        <v>2.1109299899550349E-2</v>
      </c>
      <c r="E13" s="340">
        <v>61.229946524064168</v>
      </c>
      <c r="F13" s="35">
        <v>0.30398061185258407</v>
      </c>
      <c r="G13" s="340">
        <v>29.679155900086133</v>
      </c>
      <c r="H13" s="35">
        <v>-0.36193931048296724</v>
      </c>
      <c r="I13" s="340">
        <v>48.350035161744024</v>
      </c>
      <c r="J13" s="35">
        <v>3.6050820999280031E-2</v>
      </c>
      <c r="K13" s="340">
        <v>67.891767838685382</v>
      </c>
      <c r="L13" s="35">
        <v>-4.9620264916870771E-2</v>
      </c>
      <c r="M13" s="340">
        <v>53.032132923437274</v>
      </c>
      <c r="N13" s="35">
        <v>-5.8756185998746546E-2</v>
      </c>
      <c r="O13" s="340">
        <v>63.081334044191692</v>
      </c>
      <c r="P13" s="35">
        <v>-5.1591273440927843E-2</v>
      </c>
      <c r="Q13" s="340">
        <v>77.484210126774457</v>
      </c>
      <c r="R13" s="35">
        <v>-1.8428796255443025E-3</v>
      </c>
      <c r="S13" s="340">
        <v>56.103242252649032</v>
      </c>
      <c r="T13" s="35">
        <v>-2.0108960492213113E-2</v>
      </c>
      <c r="U13" s="340">
        <v>66.722063454959951</v>
      </c>
      <c r="V13" s="35">
        <v>-1.0224691757974136E-2</v>
      </c>
      <c r="W13" s="340">
        <v>74.369330212227609</v>
      </c>
      <c r="X13" s="35">
        <v>-1.1685739773297454E-2</v>
      </c>
      <c r="Y13" s="340">
        <v>55.602281122812542</v>
      </c>
      <c r="Z13" s="35">
        <v>-2.5356492124299468E-2</v>
      </c>
      <c r="AA13" s="340">
        <v>65.65729793244526</v>
      </c>
      <c r="AB13" s="35">
        <v>-1.675665874386556E-2</v>
      </c>
    </row>
    <row r="14" spans="2:28" outlineLevel="1" x14ac:dyDescent="0.25">
      <c r="B14" s="43" t="s">
        <v>49</v>
      </c>
      <c r="C14" s="337">
        <v>43.896268184693234</v>
      </c>
      <c r="D14" s="29">
        <f t="shared" ref="D14:D77" si="13">C14/C28-1</f>
        <v>-9.4545950554134728E-2</v>
      </c>
      <c r="E14" s="338">
        <v>44.718532574320051</v>
      </c>
      <c r="F14" s="29">
        <f t="shared" ref="F14:F77" si="14">E14/E28-1</f>
        <v>1.297254901960784</v>
      </c>
      <c r="G14" s="338">
        <v>20.115798180314311</v>
      </c>
      <c r="H14" s="29">
        <f t="shared" ref="H14:H77" si="15">G14/G28-1</f>
        <v>-0.4252529644385683</v>
      </c>
      <c r="I14" s="338">
        <v>34.629083138292458</v>
      </c>
      <c r="J14" s="29">
        <f t="shared" ref="J14:J77" si="16">I14/I28-1</f>
        <v>0.15354336155847026</v>
      </c>
      <c r="K14" s="337">
        <v>61.376236622017657</v>
      </c>
      <c r="L14" s="29">
        <f t="shared" ref="L14:L77" si="17">K14/K28-1</f>
        <v>-1.8482430808477557E-2</v>
      </c>
      <c r="M14" s="337">
        <v>53.92101737506681</v>
      </c>
      <c r="N14" s="29">
        <f t="shared" ref="N14:N77" si="18">M14/M28-1</f>
        <v>-4.3893936681133727E-2</v>
      </c>
      <c r="O14" s="337">
        <v>58.910881429661806</v>
      </c>
      <c r="P14" s="29">
        <f t="shared" ref="P14:P77" si="19">O14/O28-1</f>
        <v>-2.5561955369148404E-2</v>
      </c>
      <c r="Q14" s="338">
        <v>72.359155355237149</v>
      </c>
      <c r="R14" s="29">
        <f t="shared" ref="R14:R77" si="20">Q14/Q28-1</f>
        <v>4.1482714042847091E-2</v>
      </c>
      <c r="S14" s="338">
        <v>53.779840880981943</v>
      </c>
      <c r="T14" s="29">
        <f t="shared" ref="T14:T77" si="21">S14/S28-1</f>
        <v>-2.1883828293288832E-2</v>
      </c>
      <c r="U14" s="338">
        <v>63.085400049503342</v>
      </c>
      <c r="V14" s="29">
        <f t="shared" ref="V14:V77" si="22">U14/U28-1</f>
        <v>1.8715676481222632E-2</v>
      </c>
      <c r="W14" s="337">
        <v>69.034361701004826</v>
      </c>
      <c r="X14" s="29">
        <f t="shared" ref="X14:X77" si="23">W14/W28-1</f>
        <v>2.5237071924316901E-2</v>
      </c>
      <c r="Y14" s="337">
        <v>53.624696496704821</v>
      </c>
      <c r="Z14" s="29">
        <f t="shared" ref="Z14:Z77" si="24">Y14/Y28-1</f>
        <v>-2.4205073952857759E-2</v>
      </c>
      <c r="AA14" s="337">
        <v>61.912347322267458</v>
      </c>
      <c r="AB14" s="29">
        <f t="shared" ref="AB14:AB77" si="25">AA14/AA28-1</f>
        <v>9.7107755442673582E-3</v>
      </c>
    </row>
    <row r="15" spans="2:28" outlineLevel="1" x14ac:dyDescent="0.25">
      <c r="B15" s="43" t="s">
        <v>50</v>
      </c>
      <c r="C15" s="337">
        <v>44.760784313725487</v>
      </c>
      <c r="D15" s="29">
        <f t="shared" si="13"/>
        <v>-0.14747729597613646</v>
      </c>
      <c r="E15" s="338">
        <v>46.732026143790847</v>
      </c>
      <c r="F15" s="29">
        <f t="shared" si="14"/>
        <v>0.53734501363081577</v>
      </c>
      <c r="G15" s="338">
        <v>32.63247863247863</v>
      </c>
      <c r="H15" s="29">
        <f t="shared" si="15"/>
        <v>-0.35355329518965894</v>
      </c>
      <c r="I15" s="338">
        <v>40.949877322117068</v>
      </c>
      <c r="J15" s="29">
        <f t="shared" si="16"/>
        <v>-7.0207445022338666E-2</v>
      </c>
      <c r="K15" s="337">
        <v>58.617475590523277</v>
      </c>
      <c r="L15" s="29">
        <f t="shared" si="17"/>
        <v>-0.1365663366454003</v>
      </c>
      <c r="M15" s="337">
        <v>46.910910264686898</v>
      </c>
      <c r="N15" s="29">
        <f t="shared" si="18"/>
        <v>-0.12070591762879956</v>
      </c>
      <c r="O15" s="337">
        <v>54.746249184605347</v>
      </c>
      <c r="P15" s="29">
        <f t="shared" si="19"/>
        <v>-0.13060285050459086</v>
      </c>
      <c r="Q15" s="338">
        <v>77.32013211214543</v>
      </c>
      <c r="R15" s="29">
        <f t="shared" si="20"/>
        <v>-2.2987347966012206E-2</v>
      </c>
      <c r="S15" s="338">
        <v>55.925223992098232</v>
      </c>
      <c r="T15" s="29">
        <f t="shared" si="21"/>
        <v>-3.3310680756510003E-2</v>
      </c>
      <c r="U15" s="338">
        <v>66.640989834376924</v>
      </c>
      <c r="V15" s="29">
        <f t="shared" si="22"/>
        <v>-2.0703272160333963E-2</v>
      </c>
      <c r="W15" s="337">
        <v>72.220429561600454</v>
      </c>
      <c r="X15" s="29">
        <f t="shared" si="23"/>
        <v>-4.9306641343938584E-2</v>
      </c>
      <c r="Y15" s="337">
        <v>54.706018792040297</v>
      </c>
      <c r="Z15" s="29">
        <f t="shared" si="24"/>
        <v>-4.4686467950028064E-2</v>
      </c>
      <c r="AA15" s="337">
        <v>64.125647249190934</v>
      </c>
      <c r="AB15" s="29">
        <f t="shared" si="25"/>
        <v>-4.1115854240655003E-2</v>
      </c>
    </row>
    <row r="16" spans="2:28" outlineLevel="1" x14ac:dyDescent="0.25">
      <c r="B16" s="43" t="s">
        <v>51</v>
      </c>
      <c r="C16" s="337">
        <v>41.204301075268816</v>
      </c>
      <c r="D16" s="29">
        <f t="shared" si="13"/>
        <v>-0.11331394286058061</v>
      </c>
      <c r="E16" s="338">
        <v>40.066701167270431</v>
      </c>
      <c r="F16" s="29">
        <f t="shared" si="14"/>
        <v>0.53806914269752126</v>
      </c>
      <c r="G16" s="338">
        <v>23.945409429280396</v>
      </c>
      <c r="H16" s="29">
        <f t="shared" si="15"/>
        <v>-0.42782773167788779</v>
      </c>
      <c r="I16" s="338">
        <v>33.455445880397541</v>
      </c>
      <c r="J16" s="29">
        <f t="shared" si="16"/>
        <v>-9.0637513443937445E-2</v>
      </c>
      <c r="K16" s="337">
        <v>52.533092339588542</v>
      </c>
      <c r="L16" s="29">
        <f t="shared" si="17"/>
        <v>0.11677492218513064</v>
      </c>
      <c r="M16" s="337">
        <v>38.44971087833288</v>
      </c>
      <c r="N16" s="29">
        <f t="shared" si="18"/>
        <v>-2.1884739803284758E-2</v>
      </c>
      <c r="O16" s="337">
        <v>47.875880195809494</v>
      </c>
      <c r="P16" s="29">
        <f t="shared" si="19"/>
        <v>7.7800094457665336E-2</v>
      </c>
      <c r="Q16" s="338">
        <v>79.283534514064272</v>
      </c>
      <c r="R16" s="29">
        <f t="shared" si="20"/>
        <v>4.4790892444477315E-3</v>
      </c>
      <c r="S16" s="338">
        <v>53.225442545826652</v>
      </c>
      <c r="T16" s="29">
        <f t="shared" si="21"/>
        <v>-4.1328484405139587E-2</v>
      </c>
      <c r="U16" s="338">
        <v>66.276791505187433</v>
      </c>
      <c r="V16" s="29">
        <f t="shared" si="22"/>
        <v>-6.7916753306245248E-3</v>
      </c>
      <c r="W16" s="337">
        <v>72.262388253410307</v>
      </c>
      <c r="X16" s="29">
        <f t="shared" si="23"/>
        <v>1.4636173173410594E-2</v>
      </c>
      <c r="Y16" s="337">
        <v>51.272564487965113</v>
      </c>
      <c r="Z16" s="29">
        <f t="shared" si="24"/>
        <v>-4.2171408780775077E-2</v>
      </c>
      <c r="AA16" s="337">
        <v>62.561345129971812</v>
      </c>
      <c r="AB16" s="29">
        <f t="shared" si="25"/>
        <v>-9.3667949581899279E-4</v>
      </c>
    </row>
    <row r="17" spans="2:28" outlineLevel="1" x14ac:dyDescent="0.25">
      <c r="B17" s="43" t="s">
        <v>52</v>
      </c>
      <c r="C17" s="337">
        <v>34.614379084967318</v>
      </c>
      <c r="D17" s="29">
        <f t="shared" si="13"/>
        <v>-0.25773672021586735</v>
      </c>
      <c r="E17" s="338">
        <v>42.245989304812831</v>
      </c>
      <c r="F17" s="29">
        <f t="shared" si="14"/>
        <v>0.47197208575919025</v>
      </c>
      <c r="G17" s="338">
        <v>21.76923076923077</v>
      </c>
      <c r="H17" s="29">
        <f t="shared" si="15"/>
        <v>-0.33024199520156394</v>
      </c>
      <c r="I17" s="338">
        <v>33.848580441640379</v>
      </c>
      <c r="J17" s="29">
        <f t="shared" si="16"/>
        <v>8.1976912187254447E-2</v>
      </c>
      <c r="K17" s="337">
        <v>57.655627026739673</v>
      </c>
      <c r="L17" s="29">
        <f t="shared" si="17"/>
        <v>-6.400512356842003E-2</v>
      </c>
      <c r="M17" s="337">
        <v>35.088587619252564</v>
      </c>
      <c r="N17" s="29">
        <f t="shared" si="18"/>
        <v>8.3502264470022292E-2</v>
      </c>
      <c r="O17" s="337">
        <v>50.192966850501094</v>
      </c>
      <c r="P17" s="29">
        <f t="shared" si="19"/>
        <v>-2.9427820390708348E-2</v>
      </c>
      <c r="Q17" s="338">
        <v>74.756786736820018</v>
      </c>
      <c r="R17" s="29">
        <f t="shared" si="20"/>
        <v>-4.2390545609131247E-2</v>
      </c>
      <c r="S17" s="338">
        <v>49.681923699792932</v>
      </c>
      <c r="T17" s="29">
        <f t="shared" si="21"/>
        <v>-3.2624211351154009E-2</v>
      </c>
      <c r="U17" s="338">
        <v>62.240816653402803</v>
      </c>
      <c r="V17" s="29">
        <f t="shared" si="22"/>
        <v>-2.9793900452736333E-2</v>
      </c>
      <c r="W17" s="337">
        <v>69.766640716963963</v>
      </c>
      <c r="X17" s="29">
        <f t="shared" si="23"/>
        <v>-5.308565726772374E-2</v>
      </c>
      <c r="Y17" s="337">
        <v>47.758303027120235</v>
      </c>
      <c r="Z17" s="29">
        <f t="shared" si="24"/>
        <v>-2.5310925396208384E-2</v>
      </c>
      <c r="AA17" s="337">
        <v>59.594862459546924</v>
      </c>
      <c r="AB17" s="29">
        <f t="shared" si="25"/>
        <v>-3.3821159583392824E-2</v>
      </c>
    </row>
    <row r="18" spans="2:28" outlineLevel="1" x14ac:dyDescent="0.25">
      <c r="B18" s="43" t="s">
        <v>53</v>
      </c>
      <c r="C18" s="337">
        <v>33.18</v>
      </c>
      <c r="D18" s="29">
        <f t="shared" si="13"/>
        <v>4.5578160369839082E-2</v>
      </c>
      <c r="E18" s="338">
        <v>20.57</v>
      </c>
      <c r="F18" s="29">
        <f t="shared" si="14"/>
        <v>1.0564721129170231</v>
      </c>
      <c r="G18" s="338">
        <v>16.940000000000001</v>
      </c>
      <c r="H18" s="29">
        <f t="shared" si="15"/>
        <v>-0.41724047222222216</v>
      </c>
      <c r="I18" s="338">
        <v>19.079999999999998</v>
      </c>
      <c r="J18" s="29">
        <f t="shared" si="16"/>
        <v>-0.16886070020313071</v>
      </c>
      <c r="K18" s="337">
        <v>61.02</v>
      </c>
      <c r="L18" s="29">
        <f t="shared" si="17"/>
        <v>-0.13989651391126456</v>
      </c>
      <c r="M18" s="337">
        <v>45.89</v>
      </c>
      <c r="N18" s="29">
        <f t="shared" si="18"/>
        <v>-7.9735680968895384E-2</v>
      </c>
      <c r="O18" s="337">
        <v>56.02</v>
      </c>
      <c r="P18" s="29">
        <f t="shared" si="19"/>
        <v>-0.12213219498760675</v>
      </c>
      <c r="Q18" s="338">
        <v>85.64</v>
      </c>
      <c r="R18" s="29">
        <f t="shared" si="20"/>
        <v>-1.4259715275740992E-2</v>
      </c>
      <c r="S18" s="338">
        <v>63.38</v>
      </c>
      <c r="T18" s="29">
        <f t="shared" si="21"/>
        <v>-6.8066519378578993E-3</v>
      </c>
      <c r="U18" s="338">
        <v>74.53</v>
      </c>
      <c r="V18" s="29">
        <f t="shared" si="22"/>
        <v>-4.4532979854651211E-3</v>
      </c>
      <c r="W18" s="337">
        <v>78.489999999999995</v>
      </c>
      <c r="X18" s="29">
        <f t="shared" si="23"/>
        <v>-4.2513289820155009E-2</v>
      </c>
      <c r="Y18" s="337">
        <v>61.01</v>
      </c>
      <c r="Z18" s="29">
        <f t="shared" si="24"/>
        <v>-1.4076138072177558E-2</v>
      </c>
      <c r="AA18" s="337">
        <v>70.41</v>
      </c>
      <c r="AB18" s="29">
        <f t="shared" si="25"/>
        <v>-2.48886915669152E-2</v>
      </c>
    </row>
    <row r="19" spans="2:28" outlineLevel="1" x14ac:dyDescent="0.25">
      <c r="B19" s="43" t="s">
        <v>54</v>
      </c>
      <c r="C19" s="337">
        <v>36.690702087286525</v>
      </c>
      <c r="D19" s="29">
        <f t="shared" si="13"/>
        <v>-9.3878854835983572E-2</v>
      </c>
      <c r="E19" s="338">
        <v>32.930826289460065</v>
      </c>
      <c r="F19" s="29">
        <f t="shared" si="14"/>
        <v>-3.8564659393155676E-2</v>
      </c>
      <c r="G19" s="338">
        <v>12.928039702233251</v>
      </c>
      <c r="H19" s="29">
        <f t="shared" si="15"/>
        <v>-0.30988229442970827</v>
      </c>
      <c r="I19" s="338">
        <v>24.727790780502698</v>
      </c>
      <c r="J19" s="29">
        <f t="shared" si="16"/>
        <v>4.3013236947826439E-2</v>
      </c>
      <c r="K19" s="337">
        <v>52.6942883453573</v>
      </c>
      <c r="L19" s="29">
        <f t="shared" si="17"/>
        <v>-4.6785863748066148E-2</v>
      </c>
      <c r="M19" s="337">
        <v>40.242056963563037</v>
      </c>
      <c r="N19" s="29">
        <f t="shared" si="18"/>
        <v>-7.6914154961820969E-2</v>
      </c>
      <c r="O19" s="337">
        <v>48.576478757654186</v>
      </c>
      <c r="P19" s="29">
        <f t="shared" si="19"/>
        <v>-5.3593470008392097E-2</v>
      </c>
      <c r="Q19" s="338">
        <v>83.68837948570652</v>
      </c>
      <c r="R19" s="29">
        <f t="shared" si="20"/>
        <v>1.6358855054500854E-2</v>
      </c>
      <c r="S19" s="338">
        <v>58.698779654076013</v>
      </c>
      <c r="T19" s="29">
        <f t="shared" si="21"/>
        <v>-8.7722545526736084E-3</v>
      </c>
      <c r="U19" s="338">
        <v>71.214968028686755</v>
      </c>
      <c r="V19" s="29">
        <f t="shared" si="22"/>
        <v>1.3082070121780864E-2</v>
      </c>
      <c r="W19" s="337">
        <v>75.43695041131916</v>
      </c>
      <c r="X19" s="29">
        <f t="shared" si="23"/>
        <v>-6.0665205754184548E-4</v>
      </c>
      <c r="Y19" s="337">
        <v>56.212304287226246</v>
      </c>
      <c r="Z19" s="29">
        <f t="shared" si="24"/>
        <v>-1.4473681007693973E-2</v>
      </c>
      <c r="AA19" s="337">
        <v>66.551734262449102</v>
      </c>
      <c r="AB19" s="29">
        <f t="shared" si="25"/>
        <v>5.2977605104920222E-4</v>
      </c>
    </row>
    <row r="20" spans="2:28" outlineLevel="1" x14ac:dyDescent="0.25">
      <c r="B20" s="43" t="s">
        <v>55</v>
      </c>
      <c r="C20" s="337">
        <v>37.674263627882183</v>
      </c>
      <c r="D20" s="29">
        <f t="shared" si="13"/>
        <v>-0.12851576155720135</v>
      </c>
      <c r="E20" s="338">
        <v>34.305923961096376</v>
      </c>
      <c r="F20" s="29">
        <f t="shared" si="14"/>
        <v>-0.19166060412119756</v>
      </c>
      <c r="G20" s="338">
        <v>21.55180496952649</v>
      </c>
      <c r="H20" s="29">
        <f t="shared" si="15"/>
        <v>0.56854475760745915</v>
      </c>
      <c r="I20" s="338">
        <v>25.971200980392158</v>
      </c>
      <c r="J20" s="29">
        <f t="shared" si="16"/>
        <v>0.17304430805745974</v>
      </c>
      <c r="K20" s="337">
        <v>54.94460103884132</v>
      </c>
      <c r="L20" s="29">
        <f t="shared" si="17"/>
        <v>-3.0012513365755833E-3</v>
      </c>
      <c r="M20" s="337">
        <v>36.349555091728</v>
      </c>
      <c r="N20" s="29">
        <f t="shared" si="18"/>
        <v>0.13556873138794123</v>
      </c>
      <c r="O20" s="337">
        <v>48.878855204376599</v>
      </c>
      <c r="P20" s="29">
        <f t="shared" si="19"/>
        <v>4.3528078658765956E-2</v>
      </c>
      <c r="Q20" s="338">
        <v>71.738524972000036</v>
      </c>
      <c r="R20" s="29">
        <f t="shared" si="20"/>
        <v>-5.2894485302269478E-3</v>
      </c>
      <c r="S20" s="338">
        <v>44.506459337215837</v>
      </c>
      <c r="T20" s="29">
        <f t="shared" si="21"/>
        <v>-6.3304456973467538E-3</v>
      </c>
      <c r="U20" s="338">
        <v>58.082930613616377</v>
      </c>
      <c r="V20" s="29">
        <f t="shared" si="22"/>
        <v>1.3310024661834952E-2</v>
      </c>
      <c r="W20" s="337">
        <v>67.071682613209205</v>
      </c>
      <c r="X20" s="29">
        <f t="shared" si="23"/>
        <v>-8.1088048919076838E-3</v>
      </c>
      <c r="Y20" s="337">
        <v>43.337291957109173</v>
      </c>
      <c r="Z20" s="29">
        <f t="shared" si="24"/>
        <v>9.0172749035895006E-3</v>
      </c>
      <c r="AA20" s="337">
        <v>56.022798973625541</v>
      </c>
      <c r="AB20" s="29">
        <f t="shared" si="25"/>
        <v>1.601013735265755E-2</v>
      </c>
    </row>
    <row r="21" spans="2:28" outlineLevel="1" x14ac:dyDescent="0.25">
      <c r="B21" s="43" t="s">
        <v>56</v>
      </c>
      <c r="C21" s="337">
        <v>41.071313410119821</v>
      </c>
      <c r="D21" s="29">
        <f t="shared" si="13"/>
        <v>-6.9326751954271626E-2</v>
      </c>
      <c r="E21" s="338">
        <v>41.87558826046034</v>
      </c>
      <c r="F21" s="29">
        <f t="shared" si="14"/>
        <v>-5.4664863820745535E-2</v>
      </c>
      <c r="G21" s="338">
        <v>24.880903770246359</v>
      </c>
      <c r="H21" s="29">
        <f t="shared" si="15"/>
        <v>0.11215828327877087</v>
      </c>
      <c r="I21" s="338">
        <v>30.769686907020873</v>
      </c>
      <c r="J21" s="29">
        <f t="shared" si="16"/>
        <v>6.8788219942174322E-2</v>
      </c>
      <c r="K21" s="337">
        <v>51.422645322554914</v>
      </c>
      <c r="L21" s="29">
        <f t="shared" si="17"/>
        <v>4.1361198155639656E-2</v>
      </c>
      <c r="M21" s="337">
        <v>29.235664952709669</v>
      </c>
      <c r="N21" s="29">
        <f t="shared" si="18"/>
        <v>3.9985443607731153E-2</v>
      </c>
      <c r="O21" s="337">
        <v>44.185202396062358</v>
      </c>
      <c r="P21" s="29">
        <f t="shared" si="19"/>
        <v>5.7982535791096135E-2</v>
      </c>
      <c r="Q21" s="338">
        <v>64.178211155030738</v>
      </c>
      <c r="R21" s="29">
        <f t="shared" si="20"/>
        <v>-1.5149816491991874E-2</v>
      </c>
      <c r="S21" s="338">
        <v>38.159391667469293</v>
      </c>
      <c r="T21" s="29">
        <f t="shared" si="21"/>
        <v>2.1873354310863569E-2</v>
      </c>
      <c r="U21" s="338">
        <v>51.131002420622053</v>
      </c>
      <c r="V21" s="29">
        <f t="shared" si="22"/>
        <v>2.0671036294009459E-2</v>
      </c>
      <c r="W21" s="337">
        <v>60.737340660002253</v>
      </c>
      <c r="X21" s="29">
        <f t="shared" si="23"/>
        <v>-6.8385629813706439E-3</v>
      </c>
      <c r="Y21" s="337">
        <v>36.988925291941563</v>
      </c>
      <c r="Z21" s="29">
        <f t="shared" si="24"/>
        <v>2.4869861254446457E-2</v>
      </c>
      <c r="AA21" s="337">
        <v>49.681928206901645</v>
      </c>
      <c r="AB21" s="29">
        <f t="shared" si="25"/>
        <v>2.494308719193894E-2</v>
      </c>
    </row>
    <row r="22" spans="2:28" x14ac:dyDescent="0.25">
      <c r="B22" s="30" t="s">
        <v>63</v>
      </c>
      <c r="C22" s="339">
        <v>46.009439698130237</v>
      </c>
      <c r="D22" s="32">
        <f t="shared" si="13"/>
        <v>-8.9372743692895718E-2</v>
      </c>
      <c r="E22" s="339">
        <v>37.581101107084592</v>
      </c>
      <c r="F22" s="32">
        <f t="shared" si="14"/>
        <v>-0.22221881470065241</v>
      </c>
      <c r="G22" s="339">
        <v>44.598499426472522</v>
      </c>
      <c r="H22" s="32">
        <f t="shared" si="15"/>
        <v>-0.11809784985372829</v>
      </c>
      <c r="I22" s="339">
        <v>42.248999332888594</v>
      </c>
      <c r="J22" s="32">
        <f t="shared" si="16"/>
        <v>-0.15226371000798233</v>
      </c>
      <c r="K22" s="339">
        <v>66.086333057403891</v>
      </c>
      <c r="L22" s="32">
        <f t="shared" si="17"/>
        <v>5.8723558850559687E-2</v>
      </c>
      <c r="M22" s="339">
        <v>53.35766191922044</v>
      </c>
      <c r="N22" s="32">
        <f t="shared" si="18"/>
        <v>2.494766315381991E-2</v>
      </c>
      <c r="O22" s="339">
        <v>71.91058255375475</v>
      </c>
      <c r="P22" s="32">
        <f t="shared" si="19"/>
        <v>0.22575359575195963</v>
      </c>
      <c r="Q22" s="339">
        <v>67.340176799311351</v>
      </c>
      <c r="R22" s="32">
        <f t="shared" si="20"/>
        <v>-0.1190954827985734</v>
      </c>
      <c r="S22" s="339">
        <v>56.732853007916411</v>
      </c>
      <c r="T22" s="32">
        <f t="shared" si="21"/>
        <v>5.0829707957548376E-2</v>
      </c>
      <c r="U22" s="339">
        <v>66.584579837873022</v>
      </c>
      <c r="V22" s="32">
        <f t="shared" si="22"/>
        <v>3.6232761852171613E-2</v>
      </c>
      <c r="W22" s="339">
        <v>73.615968965941519</v>
      </c>
      <c r="X22" s="32">
        <f t="shared" si="23"/>
        <v>1.3123481888857924E-2</v>
      </c>
      <c r="Y22" s="339">
        <v>56.226962908849103</v>
      </c>
      <c r="Z22" s="32">
        <f t="shared" si="24"/>
        <v>4.6628310570178355E-2</v>
      </c>
      <c r="AA22" s="339">
        <v>65.363262942801811</v>
      </c>
      <c r="AB22" s="32">
        <f t="shared" si="25"/>
        <v>3.6646651878740721E-2</v>
      </c>
    </row>
    <row r="23" spans="2:28" outlineLevel="1" x14ac:dyDescent="0.25">
      <c r="B23" s="43" t="s">
        <v>58</v>
      </c>
      <c r="C23" s="337">
        <v>39.425563108090095</v>
      </c>
      <c r="D23" s="29">
        <f t="shared" si="13"/>
        <v>-0.13828500930117404</v>
      </c>
      <c r="E23" s="338">
        <v>45.358090185676396</v>
      </c>
      <c r="F23" s="29">
        <f t="shared" si="14"/>
        <v>-3.3169996230682175E-2</v>
      </c>
      <c r="G23" s="338">
        <v>51.059540553211441</v>
      </c>
      <c r="H23" s="29">
        <f t="shared" si="15"/>
        <v>-0.4880746750360363</v>
      </c>
      <c r="I23" s="338">
        <v>49.083946078431374</v>
      </c>
      <c r="J23" s="29">
        <f t="shared" si="16"/>
        <v>-0.4175944491108281</v>
      </c>
      <c r="K23" s="337">
        <v>58.674325019057243</v>
      </c>
      <c r="L23" s="29">
        <f t="shared" si="17"/>
        <v>-4.8293199634799167E-2</v>
      </c>
      <c r="M23" s="337">
        <v>41.258193269618076</v>
      </c>
      <c r="N23" s="29">
        <f t="shared" si="18"/>
        <v>-7.1114914515919336E-2</v>
      </c>
      <c r="O23" s="337">
        <v>52.9931436489166</v>
      </c>
      <c r="P23" s="29">
        <f t="shared" si="19"/>
        <v>-4.481870007291322E-2</v>
      </c>
      <c r="Q23" s="338">
        <v>73.721962871556997</v>
      </c>
      <c r="R23" s="29">
        <f t="shared" si="20"/>
        <v>-0.10547841893044529</v>
      </c>
      <c r="S23" s="338">
        <v>49.1404302283186</v>
      </c>
      <c r="T23" s="29">
        <f t="shared" si="21"/>
        <v>-8.0587470292090457E-2</v>
      </c>
      <c r="U23" s="338">
        <v>61.395485586093073</v>
      </c>
      <c r="V23" s="29">
        <f t="shared" si="22"/>
        <v>-7.9874258266197984E-2</v>
      </c>
      <c r="W23" s="337">
        <v>69.456206034576454</v>
      </c>
      <c r="X23" s="29">
        <f t="shared" si="23"/>
        <v>-9.6822453789831786E-2</v>
      </c>
      <c r="Y23" s="337">
        <v>48.231829056298515</v>
      </c>
      <c r="Z23" s="29">
        <f t="shared" si="24"/>
        <v>-8.742546181729105E-2</v>
      </c>
      <c r="AA23" s="337">
        <v>59.575789260725955</v>
      </c>
      <c r="AB23" s="29">
        <f t="shared" si="25"/>
        <v>-7.9665830532518078E-2</v>
      </c>
    </row>
    <row r="24" spans="2:28" outlineLevel="1" x14ac:dyDescent="0.25">
      <c r="B24" s="43" t="s">
        <v>59</v>
      </c>
      <c r="C24" s="337">
        <v>38.11636635668313</v>
      </c>
      <c r="D24" s="29">
        <f t="shared" si="13"/>
        <v>-0.32962599096965917</v>
      </c>
      <c r="E24" s="338">
        <v>56.199195687516045</v>
      </c>
      <c r="F24" s="29">
        <f t="shared" si="14"/>
        <v>0.40883740883740893</v>
      </c>
      <c r="G24" s="338">
        <v>46.703870060342091</v>
      </c>
      <c r="H24" s="29">
        <f t="shared" si="15"/>
        <v>-8.2906414703016962E-2</v>
      </c>
      <c r="I24" s="338">
        <v>49.994070208728651</v>
      </c>
      <c r="J24" s="29">
        <f t="shared" si="16"/>
        <v>4.8184853651605408E-2</v>
      </c>
      <c r="K24" s="337">
        <v>71.95420085676102</v>
      </c>
      <c r="L24" s="29">
        <f t="shared" si="17"/>
        <v>-5.2688469918210634E-3</v>
      </c>
      <c r="M24" s="337">
        <v>57.575843483006309</v>
      </c>
      <c r="N24" s="29">
        <f t="shared" si="18"/>
        <v>-1.0936290203020227E-2</v>
      </c>
      <c r="O24" s="337">
        <v>67.263948324212848</v>
      </c>
      <c r="P24" s="29">
        <f t="shared" si="19"/>
        <v>-2.0497184586620865E-4</v>
      </c>
      <c r="Q24" s="338">
        <v>73.250773815632854</v>
      </c>
      <c r="R24" s="29">
        <f t="shared" si="20"/>
        <v>-8.943225266462862E-2</v>
      </c>
      <c r="S24" s="338">
        <v>57.264525283773125</v>
      </c>
      <c r="T24" s="29">
        <f t="shared" si="21"/>
        <v>-4.4919618716584564E-3</v>
      </c>
      <c r="U24" s="338">
        <v>65.234425434607346</v>
      </c>
      <c r="V24" s="29">
        <f t="shared" si="22"/>
        <v>-4.1087056425960444E-2</v>
      </c>
      <c r="W24" s="337">
        <v>71.916446669541529</v>
      </c>
      <c r="X24" s="29">
        <f t="shared" si="23"/>
        <v>-7.7589302805046501E-2</v>
      </c>
      <c r="Y24" s="337">
        <v>57.204181705828169</v>
      </c>
      <c r="Z24" s="29">
        <f t="shared" si="24"/>
        <v>-5.7801926143024041E-3</v>
      </c>
      <c r="AA24" s="337">
        <v>65.067562027246566</v>
      </c>
      <c r="AB24" s="29">
        <f t="shared" si="25"/>
        <v>-3.7868025500848446E-2</v>
      </c>
    </row>
    <row r="25" spans="2:28" outlineLevel="1" x14ac:dyDescent="0.25">
      <c r="B25" s="43" t="s">
        <v>60</v>
      </c>
      <c r="C25" s="337">
        <v>57.626604530601554</v>
      </c>
      <c r="D25" s="29">
        <f t="shared" si="13"/>
        <v>-1.0702068144179289E-2</v>
      </c>
      <c r="E25" s="338">
        <v>61.730540565261137</v>
      </c>
      <c r="F25" s="29">
        <f t="shared" si="14"/>
        <v>0.18735411743145103</v>
      </c>
      <c r="G25" s="338">
        <v>50.65231097531403</v>
      </c>
      <c r="H25" s="29">
        <f t="shared" si="15"/>
        <v>6.0337261363073713E-2</v>
      </c>
      <c r="I25" s="338">
        <v>54.49099898580122</v>
      </c>
      <c r="J25" s="29">
        <f t="shared" si="16"/>
        <v>0.11206120379186157</v>
      </c>
      <c r="K25" s="337">
        <v>80.400779772853568</v>
      </c>
      <c r="L25" s="29">
        <f t="shared" si="17"/>
        <v>1.9796800771861633E-2</v>
      </c>
      <c r="M25" s="337">
        <v>64.814555262190936</v>
      </c>
      <c r="N25" s="29">
        <f t="shared" si="18"/>
        <v>3.3889859023623181E-2</v>
      </c>
      <c r="O25" s="337">
        <v>75.316518262047211</v>
      </c>
      <c r="P25" s="29">
        <f t="shared" si="19"/>
        <v>3.0885823460815809E-2</v>
      </c>
      <c r="Q25" s="338">
        <v>82.174902260742599</v>
      </c>
      <c r="R25" s="29">
        <f t="shared" si="20"/>
        <v>-4.8901594204368126E-2</v>
      </c>
      <c r="S25" s="338">
        <v>63.066587290503506</v>
      </c>
      <c r="T25" s="29">
        <f t="shared" si="21"/>
        <v>1.5338620057727681E-3</v>
      </c>
      <c r="U25" s="338">
        <v>72.592985060436078</v>
      </c>
      <c r="V25" s="29">
        <f t="shared" si="22"/>
        <v>-1.5154184500934975E-2</v>
      </c>
      <c r="W25" s="337">
        <v>81.022910062120374</v>
      </c>
      <c r="X25" s="29">
        <f t="shared" si="23"/>
        <v>-3.509693864332053E-2</v>
      </c>
      <c r="Y25" s="337">
        <v>63.158047015630927</v>
      </c>
      <c r="Z25" s="29">
        <f t="shared" si="24"/>
        <v>6.0217746994413179E-3</v>
      </c>
      <c r="AA25" s="337">
        <v>72.706421305454981</v>
      </c>
      <c r="AB25" s="29">
        <f t="shared" si="25"/>
        <v>-7.4208695501026822E-3</v>
      </c>
    </row>
    <row r="26" spans="2:28" outlineLevel="1" x14ac:dyDescent="0.25">
      <c r="B26" s="43" t="s">
        <v>61</v>
      </c>
      <c r="C26" s="337">
        <v>42.359830261443811</v>
      </c>
      <c r="D26" s="29">
        <f t="shared" si="13"/>
        <v>-0.1111725099635098</v>
      </c>
      <c r="E26" s="338">
        <v>25.438521434072047</v>
      </c>
      <c r="F26" s="29">
        <f t="shared" si="14"/>
        <v>-0.28567996155694375</v>
      </c>
      <c r="G26" s="338">
        <v>38.056349530420583</v>
      </c>
      <c r="H26" s="29">
        <f t="shared" si="15"/>
        <v>-6.8755422330293969E-2</v>
      </c>
      <c r="I26" s="338">
        <v>33.684179316888049</v>
      </c>
      <c r="J26" s="29">
        <f t="shared" si="16"/>
        <v>-0.14351276076883013</v>
      </c>
      <c r="K26" s="337">
        <v>74.883211841624444</v>
      </c>
      <c r="L26" s="29">
        <f t="shared" si="17"/>
        <v>0.11086429607276571</v>
      </c>
      <c r="M26" s="337">
        <v>61.781830165879377</v>
      </c>
      <c r="N26" s="29">
        <f t="shared" si="18"/>
        <v>0.11161406884045566</v>
      </c>
      <c r="O26" s="337">
        <v>70.609511655488589</v>
      </c>
      <c r="P26" s="29">
        <f t="shared" si="19"/>
        <v>0.11771860374794096</v>
      </c>
      <c r="Q26" s="338">
        <v>81.528850590037422</v>
      </c>
      <c r="R26" s="29">
        <f t="shared" si="20"/>
        <v>7.1471422502417559E-2</v>
      </c>
      <c r="S26" s="338">
        <v>59.659968130058353</v>
      </c>
      <c r="T26" s="29">
        <f t="shared" si="21"/>
        <v>0.12511071607894042</v>
      </c>
      <c r="U26" s="338">
        <v>70.56263921445985</v>
      </c>
      <c r="V26" s="29">
        <f t="shared" si="22"/>
        <v>0.10951392410871263</v>
      </c>
      <c r="W26" s="337">
        <v>78.784781699624219</v>
      </c>
      <c r="X26" s="29">
        <f t="shared" si="23"/>
        <v>7.3691765502585049E-2</v>
      </c>
      <c r="Y26" s="337">
        <v>59.711023240397282</v>
      </c>
      <c r="Z26" s="29">
        <f t="shared" si="24"/>
        <v>0.12231083782283503</v>
      </c>
      <c r="AA26" s="337">
        <v>69.905525398542011</v>
      </c>
      <c r="AB26" s="29">
        <f t="shared" si="25"/>
        <v>0.10663672820066972</v>
      </c>
    </row>
    <row r="27" spans="2:28" ht="15" customHeight="1" x14ac:dyDescent="0.25">
      <c r="B27" s="144">
        <v>2012</v>
      </c>
      <c r="C27" s="341">
        <v>40.79590472337194</v>
      </c>
      <c r="D27" s="38">
        <f t="shared" si="13"/>
        <v>-0.12781711455848555</v>
      </c>
      <c r="E27" s="341">
        <v>40.281544245161143</v>
      </c>
      <c r="F27" s="38">
        <f t="shared" si="14"/>
        <v>0.18512366548831527</v>
      </c>
      <c r="G27" s="341">
        <v>32.511607560075959</v>
      </c>
      <c r="H27" s="38">
        <f t="shared" si="15"/>
        <v>-0.19649792169560543</v>
      </c>
      <c r="I27" s="341">
        <v>36.091152815013402</v>
      </c>
      <c r="J27" s="38">
        <f t="shared" si="16"/>
        <v>-6.210073743280542E-2</v>
      </c>
      <c r="K27" s="341">
        <v>61.285823659050727</v>
      </c>
      <c r="L27" s="38">
        <f t="shared" si="17"/>
        <v>-1.747045050123075E-2</v>
      </c>
      <c r="M27" s="341">
        <v>45.897015660372539</v>
      </c>
      <c r="N27" s="38">
        <f t="shared" si="18"/>
        <v>-8.1333005904632438E-3</v>
      </c>
      <c r="O27" s="341">
        <v>56.231129658586575</v>
      </c>
      <c r="P27" s="38">
        <f t="shared" si="19"/>
        <v>-9.4497169861648134E-3</v>
      </c>
      <c r="Q27" s="341">
        <v>76.621744010199166</v>
      </c>
      <c r="R27" s="38">
        <f t="shared" si="20"/>
        <v>-1.8625380491983923E-2</v>
      </c>
      <c r="S27" s="341">
        <v>53.851237884942087</v>
      </c>
      <c r="T27" s="38">
        <f t="shared" si="21"/>
        <v>-6.606471688542781E-3</v>
      </c>
      <c r="U27" s="341">
        <v>65.229670341496487</v>
      </c>
      <c r="V27" s="38">
        <f t="shared" si="22"/>
        <v>-2.556166867671017E-3</v>
      </c>
      <c r="W27" s="341">
        <v>72.162002342558168</v>
      </c>
      <c r="X27" s="38">
        <f t="shared" si="23"/>
        <v>-2.2393095411626707E-2</v>
      </c>
      <c r="Y27" s="341">
        <v>52.745972242062152</v>
      </c>
      <c r="Z27" s="38">
        <f t="shared" si="24"/>
        <v>-7.5145529254482257E-3</v>
      </c>
      <c r="AA27" s="341">
        <v>63.155891332918948</v>
      </c>
      <c r="AB27" s="38">
        <f t="shared" si="25"/>
        <v>-6.3903897702469736E-3</v>
      </c>
    </row>
    <row r="28" spans="2:28" hidden="1" outlineLevel="1" x14ac:dyDescent="0.25">
      <c r="B28" s="43" t="s">
        <v>49</v>
      </c>
      <c r="C28" s="337">
        <v>48.479840817496587</v>
      </c>
      <c r="D28" s="29">
        <f t="shared" si="13"/>
        <v>2.4113731002954442E-2</v>
      </c>
      <c r="E28" s="338">
        <v>19.466073414905452</v>
      </c>
      <c r="F28" s="29">
        <f t="shared" si="14"/>
        <v>-0.61796722035582774</v>
      </c>
      <c r="G28" s="338">
        <v>34.999394404295693</v>
      </c>
      <c r="H28" s="29">
        <f t="shared" si="15"/>
        <v>4.6060753794230358E-2</v>
      </c>
      <c r="I28" s="338">
        <v>30.01974983541804</v>
      </c>
      <c r="J28" s="29">
        <f t="shared" si="16"/>
        <v>-0.24650462414594609</v>
      </c>
      <c r="K28" s="337">
        <v>62.531979608447926</v>
      </c>
      <c r="L28" s="29">
        <f t="shared" si="17"/>
        <v>0.12787829622554758</v>
      </c>
      <c r="M28" s="337">
        <v>56.396480938416424</v>
      </c>
      <c r="N28" s="29">
        <f t="shared" si="18"/>
        <v>3.3578395174737707E-2</v>
      </c>
      <c r="O28" s="337">
        <v>60.456261692839732</v>
      </c>
      <c r="P28" s="29">
        <f t="shared" si="19"/>
        <v>9.68257367681995E-2</v>
      </c>
      <c r="Q28" s="338">
        <v>69.477058408729633</v>
      </c>
      <c r="R28" s="29">
        <f t="shared" si="20"/>
        <v>6.7520329380923449E-2</v>
      </c>
      <c r="S28" s="338">
        <v>54.983081188752564</v>
      </c>
      <c r="T28" s="29">
        <f t="shared" si="21"/>
        <v>0.11786495338999492</v>
      </c>
      <c r="U28" s="338">
        <v>61.926405478914951</v>
      </c>
      <c r="V28" s="29">
        <f t="shared" si="22"/>
        <v>9.7373195881135466E-2</v>
      </c>
      <c r="W28" s="337">
        <v>67.33502288541996</v>
      </c>
      <c r="X28" s="29">
        <f t="shared" si="23"/>
        <v>7.7312916225802608E-2</v>
      </c>
      <c r="Y28" s="337">
        <v>54.954883516287239</v>
      </c>
      <c r="Z28" s="29">
        <f t="shared" si="24"/>
        <v>0.10610983863182111</v>
      </c>
      <c r="AA28" s="337">
        <v>61.316912547451679</v>
      </c>
      <c r="AB28" s="29">
        <f t="shared" si="25"/>
        <v>9.5419818839440174E-2</v>
      </c>
    </row>
    <row r="29" spans="2:28" hidden="1" outlineLevel="1" x14ac:dyDescent="0.25">
      <c r="B29" s="43" t="s">
        <v>50</v>
      </c>
      <c r="C29" s="337">
        <v>52.503920543648718</v>
      </c>
      <c r="D29" s="29">
        <f t="shared" si="13"/>
        <v>8.1705509564815593E-3</v>
      </c>
      <c r="E29" s="338">
        <v>30.397877984084882</v>
      </c>
      <c r="F29" s="29">
        <f t="shared" si="14"/>
        <v>-0.45247602089173122</v>
      </c>
      <c r="G29" s="338">
        <v>50.479766374634963</v>
      </c>
      <c r="H29" s="29">
        <f t="shared" si="15"/>
        <v>0.18425664234071548</v>
      </c>
      <c r="I29" s="338">
        <v>44.041950113378682</v>
      </c>
      <c r="J29" s="29">
        <f t="shared" si="16"/>
        <v>-6.945254858916472E-2</v>
      </c>
      <c r="K29" s="337">
        <v>67.888800354138993</v>
      </c>
      <c r="L29" s="29">
        <f t="shared" si="17"/>
        <v>0.17402756342778058</v>
      </c>
      <c r="M29" s="337">
        <v>53.350649350649348</v>
      </c>
      <c r="N29" s="29">
        <f t="shared" si="18"/>
        <v>-2.5660768975401926E-2</v>
      </c>
      <c r="O29" s="337">
        <v>62.970357352079674</v>
      </c>
      <c r="P29" s="29">
        <f t="shared" si="19"/>
        <v>0.1106554091052272</v>
      </c>
      <c r="Q29" s="338">
        <v>79.13933555637891</v>
      </c>
      <c r="R29" s="29">
        <f t="shared" si="20"/>
        <v>9.7959255583055738E-2</v>
      </c>
      <c r="S29" s="338">
        <v>57.852324297804486</v>
      </c>
      <c r="T29" s="29">
        <f t="shared" si="21"/>
        <v>6.1642032309537464E-2</v>
      </c>
      <c r="U29" s="338">
        <v>68.049844280994705</v>
      </c>
      <c r="V29" s="29">
        <f t="shared" si="22"/>
        <v>8.8648863116965515E-2</v>
      </c>
      <c r="W29" s="337">
        <v>75.966060879708024</v>
      </c>
      <c r="X29" s="29">
        <f t="shared" si="23"/>
        <v>0.11010601966143985</v>
      </c>
      <c r="Y29" s="337">
        <v>57.264988882392018</v>
      </c>
      <c r="Z29" s="29">
        <f t="shared" si="24"/>
        <v>5.25467845530454E-2</v>
      </c>
      <c r="AA29" s="337">
        <v>66.875281578891389</v>
      </c>
      <c r="AB29" s="29">
        <f t="shared" si="25"/>
        <v>9.1118939073830729E-2</v>
      </c>
    </row>
    <row r="30" spans="2:28" hidden="1" outlineLevel="1" x14ac:dyDescent="0.25">
      <c r="B30" s="43" t="s">
        <v>51</v>
      </c>
      <c r="C30" s="337">
        <v>46.47</v>
      </c>
      <c r="D30" s="29">
        <f t="shared" si="13"/>
        <v>1.7821951567968952E-3</v>
      </c>
      <c r="E30" s="338">
        <v>26.05</v>
      </c>
      <c r="F30" s="29">
        <f t="shared" si="14"/>
        <v>-0.50644387633769328</v>
      </c>
      <c r="G30" s="338">
        <v>41.85</v>
      </c>
      <c r="H30" s="29">
        <f t="shared" si="15"/>
        <v>7.2239588142949618E-2</v>
      </c>
      <c r="I30" s="338">
        <v>36.79</v>
      </c>
      <c r="J30" s="29">
        <f t="shared" si="16"/>
        <v>-0.16474327667758204</v>
      </c>
      <c r="K30" s="337">
        <v>47.04</v>
      </c>
      <c r="L30" s="29">
        <f t="shared" si="17"/>
        <v>5.3280192478038835E-2</v>
      </c>
      <c r="M30" s="337">
        <v>39.31</v>
      </c>
      <c r="N30" s="29">
        <f t="shared" si="18"/>
        <v>0.10817971769197299</v>
      </c>
      <c r="O30" s="337">
        <v>44.42</v>
      </c>
      <c r="P30" s="29">
        <f t="shared" si="19"/>
        <v>7.6027423028994789E-2</v>
      </c>
      <c r="Q30" s="338">
        <v>78.930000000000007</v>
      </c>
      <c r="R30" s="29">
        <f t="shared" si="20"/>
        <v>7.3055804292372573E-2</v>
      </c>
      <c r="S30" s="338">
        <v>55.52</v>
      </c>
      <c r="T30" s="29">
        <f t="shared" si="21"/>
        <v>0.15155883408699511</v>
      </c>
      <c r="U30" s="338">
        <v>66.73</v>
      </c>
      <c r="V30" s="29">
        <f t="shared" si="22"/>
        <v>0.11655347117079007</v>
      </c>
      <c r="W30" s="337">
        <v>71.22</v>
      </c>
      <c r="X30" s="29">
        <f t="shared" si="23"/>
        <v>7.0308731444306494E-2</v>
      </c>
      <c r="Y30" s="337">
        <v>53.53</v>
      </c>
      <c r="Z30" s="29">
        <f t="shared" si="24"/>
        <v>0.14947483635103986</v>
      </c>
      <c r="AA30" s="337">
        <v>62.62</v>
      </c>
      <c r="AB30" s="29">
        <f t="shared" si="25"/>
        <v>0.11081987234246893</v>
      </c>
    </row>
    <row r="31" spans="2:28" hidden="1" outlineLevel="1" x14ac:dyDescent="0.25">
      <c r="B31" s="43" t="s">
        <v>52</v>
      </c>
      <c r="C31" s="337">
        <v>46.633559853633038</v>
      </c>
      <c r="D31" s="29">
        <f t="shared" si="13"/>
        <v>0.2058908407343305</v>
      </c>
      <c r="E31" s="338">
        <v>28.700265251989389</v>
      </c>
      <c r="F31" s="29">
        <f t="shared" si="14"/>
        <v>-0.32102164745983985</v>
      </c>
      <c r="G31" s="338">
        <v>32.503128911138923</v>
      </c>
      <c r="H31" s="29">
        <f t="shared" si="15"/>
        <v>0.17268074612211781</v>
      </c>
      <c r="I31" s="338">
        <v>31.284013605442176</v>
      </c>
      <c r="J31" s="29">
        <f t="shared" si="16"/>
        <v>-5.2739788608853311E-2</v>
      </c>
      <c r="K31" s="337">
        <v>61.598229305002214</v>
      </c>
      <c r="L31" s="29">
        <f t="shared" si="17"/>
        <v>0.30050585770971527</v>
      </c>
      <c r="M31" s="337">
        <v>32.384415584415585</v>
      </c>
      <c r="N31" s="29">
        <f t="shared" si="18"/>
        <v>-2.4299561528009384E-2</v>
      </c>
      <c r="O31" s="337">
        <v>51.714821323960166</v>
      </c>
      <c r="P31" s="29">
        <f t="shared" si="19"/>
        <v>0.22686123109636158</v>
      </c>
      <c r="Q31" s="338">
        <v>78.066049154007658</v>
      </c>
      <c r="R31" s="29">
        <f t="shared" si="20"/>
        <v>0.14301593821772696</v>
      </c>
      <c r="S31" s="338">
        <v>51.357418991418747</v>
      </c>
      <c r="T31" s="29">
        <f t="shared" si="21"/>
        <v>0.15615152442921376</v>
      </c>
      <c r="U31" s="338">
        <v>64.15215971374208</v>
      </c>
      <c r="V31" s="29">
        <f t="shared" si="22"/>
        <v>0.15998844688768754</v>
      </c>
      <c r="W31" s="337">
        <v>73.677879369379539</v>
      </c>
      <c r="X31" s="29">
        <f t="shared" si="23"/>
        <v>0.17087113334664572</v>
      </c>
      <c r="Y31" s="337">
        <v>48.998500415667273</v>
      </c>
      <c r="Z31" s="29">
        <f t="shared" si="24"/>
        <v>0.1425383731351848</v>
      </c>
      <c r="AA31" s="337">
        <v>61.680984892869503</v>
      </c>
      <c r="AB31" s="29">
        <f t="shared" si="25"/>
        <v>0.16991745383896695</v>
      </c>
    </row>
    <row r="32" spans="2:28" hidden="1" outlineLevel="1" x14ac:dyDescent="0.25">
      <c r="B32" s="43" t="s">
        <v>53</v>
      </c>
      <c r="C32" s="337">
        <v>31.733639107633678</v>
      </c>
      <c r="D32" s="29">
        <f t="shared" si="13"/>
        <v>-0.15321311480638133</v>
      </c>
      <c r="E32" s="338">
        <v>10.002566954736032</v>
      </c>
      <c r="F32" s="29">
        <f t="shared" si="14"/>
        <v>-0.64613476497166089</v>
      </c>
      <c r="G32" s="338">
        <v>29.068593806774597</v>
      </c>
      <c r="H32" s="29">
        <f t="shared" si="15"/>
        <v>-0.15282758910823413</v>
      </c>
      <c r="I32" s="338">
        <v>22.956440640772438</v>
      </c>
      <c r="J32" s="29">
        <f t="shared" si="16"/>
        <v>-0.28500116175962686</v>
      </c>
      <c r="K32" s="337">
        <v>70.944951377286557</v>
      </c>
      <c r="L32" s="29">
        <f t="shared" si="17"/>
        <v>0.22051520432691274</v>
      </c>
      <c r="M32" s="337">
        <v>49.866108085462926</v>
      </c>
      <c r="N32" s="29">
        <f t="shared" si="18"/>
        <v>0.1273147929634868</v>
      </c>
      <c r="O32" s="337">
        <v>63.81370826010545</v>
      </c>
      <c r="P32" s="29">
        <f t="shared" si="19"/>
        <v>0.20362805382787053</v>
      </c>
      <c r="Q32" s="338">
        <v>86.878867920018166</v>
      </c>
      <c r="R32" s="29">
        <f t="shared" si="20"/>
        <v>5.4858809250056817E-2</v>
      </c>
      <c r="S32" s="338">
        <v>63.814362151803742</v>
      </c>
      <c r="T32" s="29">
        <f t="shared" si="21"/>
        <v>7.4165326025402267E-2</v>
      </c>
      <c r="U32" s="338">
        <v>74.863388979326729</v>
      </c>
      <c r="V32" s="29">
        <f t="shared" si="22"/>
        <v>7.1468986170690307E-2</v>
      </c>
      <c r="W32" s="337">
        <v>81.975028128857474</v>
      </c>
      <c r="X32" s="29">
        <f t="shared" si="23"/>
        <v>8.2063258961646346E-2</v>
      </c>
      <c r="Y32" s="337">
        <v>61.881046149653308</v>
      </c>
      <c r="Z32" s="29">
        <f t="shared" si="24"/>
        <v>7.9789741689177962E-2</v>
      </c>
      <c r="AA32" s="337">
        <v>72.207141267946596</v>
      </c>
      <c r="AB32" s="29">
        <f t="shared" si="25"/>
        <v>8.8036657975689714E-2</v>
      </c>
    </row>
    <row r="33" spans="2:28" hidden="1" outlineLevel="1" x14ac:dyDescent="0.25">
      <c r="B33" s="43" t="s">
        <v>54</v>
      </c>
      <c r="C33" s="337">
        <v>40.492049306105933</v>
      </c>
      <c r="D33" s="29">
        <f t="shared" si="13"/>
        <v>6.565737331849486E-2</v>
      </c>
      <c r="E33" s="338">
        <v>34.251732694446822</v>
      </c>
      <c r="F33" s="29">
        <f t="shared" si="14"/>
        <v>-0.16190554552623504</v>
      </c>
      <c r="G33" s="338">
        <v>18.733093786588075</v>
      </c>
      <c r="H33" s="29">
        <f t="shared" si="15"/>
        <v>5.7075988949035761E-3</v>
      </c>
      <c r="I33" s="338">
        <v>23.708031599736668</v>
      </c>
      <c r="J33" s="29">
        <f t="shared" si="16"/>
        <v>-0.11340486965334085</v>
      </c>
      <c r="K33" s="337">
        <v>55.280640877350812</v>
      </c>
      <c r="L33" s="29">
        <f t="shared" si="17"/>
        <v>0.15654688979113152</v>
      </c>
      <c r="M33" s="337">
        <v>43.59514034352744</v>
      </c>
      <c r="N33" s="29">
        <f t="shared" si="18"/>
        <v>0.15794959783808959</v>
      </c>
      <c r="O33" s="337">
        <v>51.327286127331483</v>
      </c>
      <c r="P33" s="29">
        <f t="shared" si="19"/>
        <v>0.16479847291632299</v>
      </c>
      <c r="Q33" s="338">
        <v>82.341368965805728</v>
      </c>
      <c r="R33" s="29">
        <f t="shared" si="20"/>
        <v>7.0494720797673383E-2</v>
      </c>
      <c r="S33" s="338">
        <v>59.21825728111164</v>
      </c>
      <c r="T33" s="29">
        <f t="shared" si="21"/>
        <v>0.12003473397831699</v>
      </c>
      <c r="U33" s="338">
        <v>70.295359210262333</v>
      </c>
      <c r="V33" s="29">
        <f t="shared" si="22"/>
        <v>0.10124948405975931</v>
      </c>
      <c r="W33" s="337">
        <v>75.482742172166809</v>
      </c>
      <c r="X33" s="29">
        <f t="shared" si="23"/>
        <v>8.6115298382853256E-2</v>
      </c>
      <c r="Y33" s="337">
        <v>57.037851961886666</v>
      </c>
      <c r="Z33" s="29">
        <f t="shared" si="24"/>
        <v>0.12558240835748302</v>
      </c>
      <c r="AA33" s="337">
        <v>66.516495416177889</v>
      </c>
      <c r="AB33" s="29">
        <f t="shared" si="25"/>
        <v>0.11020050561954653</v>
      </c>
    </row>
    <row r="34" spans="2:28" hidden="1" outlineLevel="1" x14ac:dyDescent="0.25">
      <c r="B34" s="43" t="s">
        <v>55</v>
      </c>
      <c r="C34" s="337">
        <v>43.23</v>
      </c>
      <c r="D34" s="29">
        <f t="shared" si="13"/>
        <v>0.24294316224595236</v>
      </c>
      <c r="E34" s="338">
        <v>42.44</v>
      </c>
      <c r="F34" s="29">
        <f t="shared" si="14"/>
        <v>-9.6722153209109818E-2</v>
      </c>
      <c r="G34" s="338">
        <v>13.74</v>
      </c>
      <c r="H34" s="29">
        <f t="shared" si="15"/>
        <v>-1.272912504994006E-2</v>
      </c>
      <c r="I34" s="338">
        <v>22.14</v>
      </c>
      <c r="J34" s="29">
        <f t="shared" si="16"/>
        <v>-7.1280222022691908E-2</v>
      </c>
      <c r="K34" s="337">
        <v>55.11</v>
      </c>
      <c r="L34" s="29">
        <f t="shared" si="17"/>
        <v>8.4046455927728747E-3</v>
      </c>
      <c r="M34" s="337">
        <v>32.01</v>
      </c>
      <c r="N34" s="29">
        <f t="shared" si="18"/>
        <v>-0.16347059413243203</v>
      </c>
      <c r="O34" s="337">
        <v>46.84</v>
      </c>
      <c r="P34" s="29">
        <f t="shared" si="19"/>
        <v>-2.781690292675032E-2</v>
      </c>
      <c r="Q34" s="338">
        <v>72.12</v>
      </c>
      <c r="R34" s="29">
        <f t="shared" si="20"/>
        <v>0.14579233035169903</v>
      </c>
      <c r="S34" s="338">
        <v>44.79</v>
      </c>
      <c r="T34" s="29">
        <f t="shared" si="21"/>
        <v>0.11157808400396863</v>
      </c>
      <c r="U34" s="338">
        <v>57.32</v>
      </c>
      <c r="V34" s="29">
        <f t="shared" si="22"/>
        <v>0.13454865169437125</v>
      </c>
      <c r="W34" s="337">
        <v>67.62</v>
      </c>
      <c r="X34" s="29">
        <f t="shared" si="23"/>
        <v>0.12237142060732853</v>
      </c>
      <c r="Y34" s="337">
        <v>42.95</v>
      </c>
      <c r="Z34" s="29">
        <f t="shared" si="24"/>
        <v>8.2325436829488563E-2</v>
      </c>
      <c r="AA34" s="337">
        <v>55.14</v>
      </c>
      <c r="AB34" s="29">
        <f t="shared" si="25"/>
        <v>0.11074921090365808</v>
      </c>
    </row>
    <row r="35" spans="2:28" hidden="1" outlineLevel="1" x14ac:dyDescent="0.25">
      <c r="B35" s="43" t="s">
        <v>56</v>
      </c>
      <c r="C35" s="337">
        <v>44.130755339065892</v>
      </c>
      <c r="D35" s="29">
        <f t="shared" si="13"/>
        <v>0.35313862870897883</v>
      </c>
      <c r="E35" s="338">
        <v>44.297082228116707</v>
      </c>
      <c r="F35" s="29">
        <f t="shared" si="14"/>
        <v>-3.2579895527944713E-2</v>
      </c>
      <c r="G35" s="338">
        <v>22.371729046421869</v>
      </c>
      <c r="H35" s="29">
        <f t="shared" si="15"/>
        <v>7.9634896035386316E-2</v>
      </c>
      <c r="I35" s="338">
        <v>28.789320777399318</v>
      </c>
      <c r="J35" s="29">
        <f t="shared" si="16"/>
        <v>1.9335445554231168E-2</v>
      </c>
      <c r="K35" s="337">
        <v>49.3802202479119</v>
      </c>
      <c r="L35" s="29">
        <f t="shared" si="17"/>
        <v>2.6386670161979708E-3</v>
      </c>
      <c r="M35" s="337">
        <v>28.111609765700699</v>
      </c>
      <c r="N35" s="29">
        <f t="shared" si="18"/>
        <v>-9.423803928537211E-2</v>
      </c>
      <c r="O35" s="337">
        <v>41.76364060964702</v>
      </c>
      <c r="P35" s="29">
        <f t="shared" si="19"/>
        <v>-6.9939177473603564E-3</v>
      </c>
      <c r="Q35" s="338">
        <v>65.165455852817928</v>
      </c>
      <c r="R35" s="29">
        <f t="shared" si="20"/>
        <v>0.11593019120672765</v>
      </c>
      <c r="S35" s="338">
        <v>37.342584094683076</v>
      </c>
      <c r="T35" s="29">
        <f t="shared" si="21"/>
        <v>8.313209341384975E-2</v>
      </c>
      <c r="U35" s="338">
        <v>50.095476997442205</v>
      </c>
      <c r="V35" s="29">
        <f t="shared" si="22"/>
        <v>0.10639342246192363</v>
      </c>
      <c r="W35" s="337">
        <v>61.15555678674923</v>
      </c>
      <c r="X35" s="29">
        <f t="shared" si="23"/>
        <v>9.9823993658083809E-2</v>
      </c>
      <c r="Y35" s="337">
        <v>36.091338705840087</v>
      </c>
      <c r="Z35" s="29">
        <f t="shared" si="24"/>
        <v>6.6421151791096866E-2</v>
      </c>
      <c r="AA35" s="337">
        <v>48.47286530124947</v>
      </c>
      <c r="AB35" s="29">
        <f t="shared" si="25"/>
        <v>9.2167922798642055E-2</v>
      </c>
    </row>
    <row r="36" spans="2:28" collapsed="1" x14ac:dyDescent="0.25">
      <c r="B36" s="30" t="s">
        <v>64</v>
      </c>
      <c r="C36" s="339">
        <v>50.524997335038911</v>
      </c>
      <c r="D36" s="32">
        <f t="shared" si="13"/>
        <v>0.26499079288911442</v>
      </c>
      <c r="E36" s="339">
        <v>48.318346878782641</v>
      </c>
      <c r="F36" s="32">
        <f t="shared" si="14"/>
        <v>-1.0290865864548859E-2</v>
      </c>
      <c r="G36" s="339">
        <v>50.570802462694353</v>
      </c>
      <c r="H36" s="32">
        <f t="shared" si="15"/>
        <v>0.5052626130177118</v>
      </c>
      <c r="I36" s="339">
        <v>49.837431559390261</v>
      </c>
      <c r="J36" s="32">
        <f t="shared" si="16"/>
        <v>0.30586469273153116</v>
      </c>
      <c r="K36" s="339">
        <v>62.420763668613205</v>
      </c>
      <c r="L36" s="32">
        <f t="shared" si="17"/>
        <v>4.8614644424042286E-2</v>
      </c>
      <c r="M36" s="339">
        <v>52.058913676661305</v>
      </c>
      <c r="N36" s="32">
        <f t="shared" si="18"/>
        <v>0.11934196832058874</v>
      </c>
      <c r="O36" s="339">
        <v>58.666425946431723</v>
      </c>
      <c r="P36" s="32">
        <f t="shared" si="19"/>
        <v>7.9400113349241019E-2</v>
      </c>
      <c r="Q36" s="339">
        <v>76.444354052407959</v>
      </c>
      <c r="R36" s="32">
        <f t="shared" si="20"/>
        <v>0.16176559615089414</v>
      </c>
      <c r="S36" s="339">
        <v>53.988626871032764</v>
      </c>
      <c r="T36" s="32">
        <f t="shared" si="21"/>
        <v>0.13516415962870587</v>
      </c>
      <c r="U36" s="339">
        <v>64.256393243984249</v>
      </c>
      <c r="V36" s="32">
        <f t="shared" si="22"/>
        <v>0.15201307327082514</v>
      </c>
      <c r="W36" s="339">
        <v>72.662385466273662</v>
      </c>
      <c r="X36" s="32">
        <f t="shared" si="23"/>
        <v>0.14260748594476724</v>
      </c>
      <c r="Y36" s="339">
        <v>53.721996950586956</v>
      </c>
      <c r="Z36" s="32">
        <f t="shared" si="24"/>
        <v>0.13722851721932039</v>
      </c>
      <c r="AA36" s="339">
        <v>63.052596392746104</v>
      </c>
      <c r="AB36" s="32">
        <f t="shared" si="25"/>
        <v>0.14347249746690682</v>
      </c>
    </row>
    <row r="37" spans="2:28" hidden="1" outlineLevel="1" x14ac:dyDescent="0.25">
      <c r="B37" s="43" t="s">
        <v>58</v>
      </c>
      <c r="C37" s="337">
        <v>45.752439650744734</v>
      </c>
      <c r="D37" s="29">
        <f t="shared" si="13"/>
        <v>0.24752205682901796</v>
      </c>
      <c r="E37" s="338">
        <v>46.914235190097259</v>
      </c>
      <c r="F37" s="29">
        <f t="shared" si="14"/>
        <v>1.3189785197898818E-2</v>
      </c>
      <c r="G37" s="338">
        <v>99.740212221002565</v>
      </c>
      <c r="H37" s="29">
        <f t="shared" si="15"/>
        <v>2.0491717096629802</v>
      </c>
      <c r="I37" s="338">
        <v>84.277950310559007</v>
      </c>
      <c r="J37" s="29">
        <f t="shared" si="16"/>
        <v>1.2908303535700982</v>
      </c>
      <c r="K37" s="337">
        <v>61.651682005993862</v>
      </c>
      <c r="L37" s="29">
        <f t="shared" si="17"/>
        <v>0.22489439939930111</v>
      </c>
      <c r="M37" s="337">
        <v>44.416897110708497</v>
      </c>
      <c r="N37" s="29">
        <f t="shared" si="18"/>
        <v>0.23247062137351859</v>
      </c>
      <c r="O37" s="337">
        <v>55.479670354687428</v>
      </c>
      <c r="P37" s="29">
        <f t="shared" si="19"/>
        <v>0.24149090062143386</v>
      </c>
      <c r="Q37" s="338">
        <v>82.414962849090443</v>
      </c>
      <c r="R37" s="29">
        <f t="shared" si="20"/>
        <v>0.27251692673939143</v>
      </c>
      <c r="S37" s="338">
        <v>53.447640357838225</v>
      </c>
      <c r="T37" s="29">
        <f t="shared" si="21"/>
        <v>0.28318373421118914</v>
      </c>
      <c r="U37" s="338">
        <v>66.725103756368071</v>
      </c>
      <c r="V37" s="29">
        <f t="shared" si="22"/>
        <v>0.28095837067358032</v>
      </c>
      <c r="W37" s="337">
        <v>76.902051347514444</v>
      </c>
      <c r="X37" s="29">
        <f t="shared" si="23"/>
        <v>0.26621113962862264</v>
      </c>
      <c r="Y37" s="337">
        <v>52.852481674918145</v>
      </c>
      <c r="Z37" s="29">
        <f t="shared" si="24"/>
        <v>0.29556182049606416</v>
      </c>
      <c r="AA37" s="337">
        <v>64.732779937093213</v>
      </c>
      <c r="AB37" s="29">
        <f t="shared" si="25"/>
        <v>0.28307588975622822</v>
      </c>
    </row>
    <row r="38" spans="2:28" hidden="1" outlineLevel="1" x14ac:dyDescent="0.25">
      <c r="B38" s="43" t="s">
        <v>59</v>
      </c>
      <c r="C38" s="337">
        <v>56.858359428069654</v>
      </c>
      <c r="D38" s="29">
        <f t="shared" si="13"/>
        <v>0.55052636298769664</v>
      </c>
      <c r="E38" s="338">
        <v>39.890476597929322</v>
      </c>
      <c r="F38" s="29">
        <f t="shared" si="14"/>
        <v>-0.16553124049966417</v>
      </c>
      <c r="G38" s="338">
        <v>50.92595871251018</v>
      </c>
      <c r="H38" s="29">
        <f t="shared" si="15"/>
        <v>0.39386374034262972</v>
      </c>
      <c r="I38" s="338">
        <v>47.695852534562214</v>
      </c>
      <c r="J38" s="29">
        <f t="shared" si="16"/>
        <v>0.19488269903423006</v>
      </c>
      <c r="K38" s="337">
        <v>72.335324614257246</v>
      </c>
      <c r="L38" s="29">
        <f t="shared" si="17"/>
        <v>0.17849764078133612</v>
      </c>
      <c r="M38" s="337">
        <v>58.212471969904364</v>
      </c>
      <c r="N38" s="29">
        <f t="shared" si="18"/>
        <v>0.21049419185297724</v>
      </c>
      <c r="O38" s="337">
        <v>67.277738366431521</v>
      </c>
      <c r="P38" s="29">
        <f t="shared" si="19"/>
        <v>0.19857583852917693</v>
      </c>
      <c r="Q38" s="338">
        <v>80.445166249287155</v>
      </c>
      <c r="R38" s="29">
        <f t="shared" si="20"/>
        <v>0.19467956899359717</v>
      </c>
      <c r="S38" s="338">
        <v>57.522916029323454</v>
      </c>
      <c r="T38" s="29">
        <f t="shared" si="21"/>
        <v>0.13478949934745676</v>
      </c>
      <c r="U38" s="338">
        <v>68.02955979660365</v>
      </c>
      <c r="V38" s="29">
        <f t="shared" si="22"/>
        <v>0.16874232671450029</v>
      </c>
      <c r="W38" s="337">
        <v>77.965755263072182</v>
      </c>
      <c r="X38" s="29">
        <f t="shared" si="23"/>
        <v>0.19855568398604717</v>
      </c>
      <c r="Y38" s="337">
        <v>57.536755233479653</v>
      </c>
      <c r="Z38" s="29">
        <f t="shared" si="24"/>
        <v>0.14699721280209088</v>
      </c>
      <c r="AA38" s="337">
        <v>67.628520568727808</v>
      </c>
      <c r="AB38" s="29">
        <f t="shared" si="25"/>
        <v>0.1787627117731041</v>
      </c>
    </row>
    <row r="39" spans="2:28" hidden="1" outlineLevel="1" x14ac:dyDescent="0.25">
      <c r="B39" s="43" t="s">
        <v>60</v>
      </c>
      <c r="C39" s="337">
        <v>58.25</v>
      </c>
      <c r="D39" s="29">
        <f t="shared" si="13"/>
        <v>0.17980818118788999</v>
      </c>
      <c r="E39" s="338">
        <v>51.99</v>
      </c>
      <c r="F39" s="29">
        <f t="shared" si="14"/>
        <v>-1.0918598810310653E-2</v>
      </c>
      <c r="G39" s="338">
        <v>47.77</v>
      </c>
      <c r="H39" s="29">
        <f t="shared" si="15"/>
        <v>0.26139251219128545</v>
      </c>
      <c r="I39" s="338">
        <v>49</v>
      </c>
      <c r="J39" s="29">
        <f t="shared" si="16"/>
        <v>0.1589506385916466</v>
      </c>
      <c r="K39" s="337">
        <v>78.84</v>
      </c>
      <c r="L39" s="29">
        <f t="shared" si="17"/>
        <v>8.7601466332240197E-2</v>
      </c>
      <c r="M39" s="337">
        <v>62.69</v>
      </c>
      <c r="N39" s="29">
        <f t="shared" si="18"/>
        <v>0.10661517811797139</v>
      </c>
      <c r="O39" s="337">
        <v>73.06</v>
      </c>
      <c r="P39" s="29">
        <f t="shared" si="19"/>
        <v>0.10304396442630326</v>
      </c>
      <c r="Q39" s="338">
        <v>86.4</v>
      </c>
      <c r="R39" s="29">
        <f t="shared" si="20"/>
        <v>0.24779028303776696</v>
      </c>
      <c r="S39" s="338">
        <v>62.97</v>
      </c>
      <c r="T39" s="29">
        <f t="shared" si="21"/>
        <v>0.19195151573391178</v>
      </c>
      <c r="U39" s="338">
        <v>73.709999999999994</v>
      </c>
      <c r="V39" s="29">
        <f t="shared" si="22"/>
        <v>0.22357835961561934</v>
      </c>
      <c r="W39" s="337">
        <v>83.97</v>
      </c>
      <c r="X39" s="29">
        <f t="shared" si="23"/>
        <v>0.21224963752573789</v>
      </c>
      <c r="Y39" s="337">
        <v>62.78</v>
      </c>
      <c r="Z39" s="29">
        <f t="shared" si="24"/>
        <v>0.18142789764174605</v>
      </c>
      <c r="AA39" s="337">
        <v>73.25</v>
      </c>
      <c r="AB39" s="29">
        <f t="shared" si="25"/>
        <v>0.20180278838738097</v>
      </c>
    </row>
    <row r="40" spans="2:28" hidden="1" outlineLevel="1" x14ac:dyDescent="0.25">
      <c r="B40" s="43" t="s">
        <v>61</v>
      </c>
      <c r="C40" s="337">
        <v>47.658100965919445</v>
      </c>
      <c r="D40" s="29">
        <f t="shared" si="13"/>
        <v>0.29146881807594016</v>
      </c>
      <c r="E40" s="338">
        <v>35.612218704543508</v>
      </c>
      <c r="F40" s="29">
        <f t="shared" si="14"/>
        <v>-0.27750815783270144</v>
      </c>
      <c r="G40" s="338">
        <v>40.866116638929213</v>
      </c>
      <c r="H40" s="29">
        <f t="shared" si="15"/>
        <v>0.51019356666569893</v>
      </c>
      <c r="I40" s="338">
        <v>39.328290923662593</v>
      </c>
      <c r="J40" s="29">
        <f t="shared" si="16"/>
        <v>0.16595033101789558</v>
      </c>
      <c r="K40" s="337">
        <v>67.409864648957367</v>
      </c>
      <c r="L40" s="29">
        <f t="shared" si="17"/>
        <v>-2.3194901237796994E-2</v>
      </c>
      <c r="M40" s="337">
        <v>55.578488881779897</v>
      </c>
      <c r="N40" s="29">
        <f t="shared" si="18"/>
        <v>3.4463991997138566E-2</v>
      </c>
      <c r="O40" s="337">
        <v>63.172887539601057</v>
      </c>
      <c r="P40" s="29">
        <f t="shared" si="19"/>
        <v>3.1397060859830184E-3</v>
      </c>
      <c r="Q40" s="338">
        <v>76.090550693015302</v>
      </c>
      <c r="R40" s="29">
        <f t="shared" si="20"/>
        <v>0.13105035722751435</v>
      </c>
      <c r="S40" s="338">
        <v>53.025864279362587</v>
      </c>
      <c r="T40" s="29">
        <f t="shared" si="21"/>
        <v>5.594773392669139E-2</v>
      </c>
      <c r="U40" s="338">
        <v>63.597795107568174</v>
      </c>
      <c r="V40" s="29">
        <f t="shared" si="22"/>
        <v>9.8036490019782541E-2</v>
      </c>
      <c r="W40" s="337">
        <v>73.377466635171402</v>
      </c>
      <c r="X40" s="29">
        <f t="shared" si="23"/>
        <v>0.10072846737432894</v>
      </c>
      <c r="Y40" s="337">
        <v>53.20364129801186</v>
      </c>
      <c r="Z40" s="29">
        <f t="shared" si="24"/>
        <v>5.6078404309294561E-2</v>
      </c>
      <c r="AA40" s="337">
        <v>63.169352342213095</v>
      </c>
      <c r="AB40" s="29">
        <f t="shared" si="25"/>
        <v>8.4178259266423305E-2</v>
      </c>
    </row>
    <row r="41" spans="2:28" collapsed="1" x14ac:dyDescent="0.25">
      <c r="B41" s="145">
        <v>2011</v>
      </c>
      <c r="C41" s="338">
        <v>46.774484347649555</v>
      </c>
      <c r="D41" s="41">
        <f t="shared" si="13"/>
        <v>0.1648396761247044</v>
      </c>
      <c r="E41" s="338">
        <v>33.989317248646486</v>
      </c>
      <c r="F41" s="41">
        <f t="shared" si="14"/>
        <v>-0.26990350362160187</v>
      </c>
      <c r="G41" s="338">
        <v>40.462381414973052</v>
      </c>
      <c r="H41" s="41">
        <f t="shared" si="15"/>
        <v>0.34870717942188212</v>
      </c>
      <c r="I41" s="338">
        <v>38.480841445834592</v>
      </c>
      <c r="J41" s="41">
        <f t="shared" si="16"/>
        <v>8.5313610960726427E-2</v>
      </c>
      <c r="K41" s="338">
        <v>62.375552664360349</v>
      </c>
      <c r="L41" s="41">
        <f t="shared" si="17"/>
        <v>0.12211474277024048</v>
      </c>
      <c r="M41" s="338">
        <v>46.273370895197168</v>
      </c>
      <c r="N41" s="41">
        <f t="shared" si="18"/>
        <v>6.1772247880424791E-2</v>
      </c>
      <c r="O41" s="338">
        <v>56.767567101690673</v>
      </c>
      <c r="P41" s="41">
        <f t="shared" si="19"/>
        <v>0.11293500804033552</v>
      </c>
      <c r="Q41" s="338">
        <v>78.075938063908026</v>
      </c>
      <c r="R41" s="41">
        <f t="shared" si="20"/>
        <v>0.13087797812377766</v>
      </c>
      <c r="S41" s="338">
        <v>54.20937055677917</v>
      </c>
      <c r="T41" s="41">
        <f t="shared" si="21"/>
        <v>0.12476587084547308</v>
      </c>
      <c r="U41" s="338">
        <v>65.396835565820368</v>
      </c>
      <c r="V41" s="41">
        <f t="shared" si="22"/>
        <v>0.13431711666824553</v>
      </c>
      <c r="W41" s="338">
        <v>73.81494750483823</v>
      </c>
      <c r="X41" s="41">
        <f t="shared" si="23"/>
        <v>0.13122900680290539</v>
      </c>
      <c r="Y41" s="338">
        <v>53.145335679768486</v>
      </c>
      <c r="Z41" s="41">
        <f t="shared" si="24"/>
        <v>0.12119916436781786</v>
      </c>
      <c r="AA41" s="338">
        <v>63.562077784569098</v>
      </c>
      <c r="AB41" s="41">
        <f t="shared" si="25"/>
        <v>0.13292697783112573</v>
      </c>
    </row>
    <row r="42" spans="2:28" hidden="1" outlineLevel="1" x14ac:dyDescent="0.25">
      <c r="B42" s="43" t="s">
        <v>49</v>
      </c>
      <c r="C42" s="337">
        <v>47.33833689547194</v>
      </c>
      <c r="D42" s="29">
        <f t="shared" si="13"/>
        <v>1.8569426536787281E-2</v>
      </c>
      <c r="E42" s="338">
        <v>50.953934981799925</v>
      </c>
      <c r="F42" s="29">
        <f t="shared" si="14"/>
        <v>3.1770237641377541E-2</v>
      </c>
      <c r="G42" s="338">
        <v>33.458280771310143</v>
      </c>
      <c r="H42" s="29">
        <f t="shared" si="15"/>
        <v>5.1946234130288316E-2</v>
      </c>
      <c r="I42" s="338">
        <v>39.840655692666957</v>
      </c>
      <c r="J42" s="29">
        <f t="shared" si="16"/>
        <v>7.4429099206588356E-2</v>
      </c>
      <c r="K42" s="337">
        <v>55.442133976433112</v>
      </c>
      <c r="L42" s="29">
        <f t="shared" si="17"/>
        <v>-7.023944347115596E-2</v>
      </c>
      <c r="M42" s="337">
        <v>54.564299332980916</v>
      </c>
      <c r="N42" s="29">
        <f t="shared" si="18"/>
        <v>0.10394178440647428</v>
      </c>
      <c r="O42" s="337">
        <v>55.119295313924979</v>
      </c>
      <c r="P42" s="29">
        <f t="shared" si="19"/>
        <v>-7.5615832500156577E-3</v>
      </c>
      <c r="Q42" s="338">
        <v>65.082656036181319</v>
      </c>
      <c r="R42" s="29">
        <f t="shared" si="20"/>
        <v>5.5223792939467886E-2</v>
      </c>
      <c r="S42" s="338">
        <v>49.185799252416814</v>
      </c>
      <c r="T42" s="29">
        <f t="shared" si="21"/>
        <v>5.3771920314571231E-2</v>
      </c>
      <c r="U42" s="338">
        <v>56.431490865048119</v>
      </c>
      <c r="V42" s="29">
        <f t="shared" si="22"/>
        <v>5.6511474014221408E-2</v>
      </c>
      <c r="W42" s="337">
        <v>62.50275279471974</v>
      </c>
      <c r="X42" s="29">
        <f t="shared" si="23"/>
        <v>2.933736646522056E-2</v>
      </c>
      <c r="Y42" s="337">
        <v>49.683025678772104</v>
      </c>
      <c r="Z42" s="29">
        <f t="shared" si="24"/>
        <v>6.0187664708068578E-2</v>
      </c>
      <c r="AA42" s="337">
        <v>55.975719530448927</v>
      </c>
      <c r="AB42" s="29">
        <f t="shared" si="25"/>
        <v>4.5511903302423162E-2</v>
      </c>
    </row>
    <row r="43" spans="2:28" hidden="1" outlineLevel="1" x14ac:dyDescent="0.25">
      <c r="B43" s="43" t="s">
        <v>50</v>
      </c>
      <c r="C43" s="337">
        <v>52.078411230953606</v>
      </c>
      <c r="D43" s="29">
        <f t="shared" si="13"/>
        <v>0.41211747461349812</v>
      </c>
      <c r="E43" s="338">
        <v>55.518806744487676</v>
      </c>
      <c r="F43" s="29">
        <f t="shared" si="14"/>
        <v>0.19818054583624911</v>
      </c>
      <c r="G43" s="338">
        <v>42.625698324022345</v>
      </c>
      <c r="H43" s="29">
        <f t="shared" si="15"/>
        <v>0.20434087559114267</v>
      </c>
      <c r="I43" s="338">
        <v>47.329074994085637</v>
      </c>
      <c r="J43" s="29">
        <f t="shared" si="16"/>
        <v>0.22370756890021171</v>
      </c>
      <c r="K43" s="337">
        <v>57.825559185276425</v>
      </c>
      <c r="L43" s="29">
        <f t="shared" si="17"/>
        <v>-4.2770274865619573E-2</v>
      </c>
      <c r="M43" s="337">
        <v>54.755723316761802</v>
      </c>
      <c r="N43" s="29">
        <f t="shared" si="18"/>
        <v>0.16245167971765895</v>
      </c>
      <c r="O43" s="337">
        <v>56.696574685401501</v>
      </c>
      <c r="P43" s="29">
        <f t="shared" si="19"/>
        <v>2.9456690530531793E-2</v>
      </c>
      <c r="Q43" s="338">
        <v>72.078572273023994</v>
      </c>
      <c r="R43" s="29">
        <f t="shared" si="20"/>
        <v>0.10010971516549794</v>
      </c>
      <c r="S43" s="338">
        <v>54.493249642678791</v>
      </c>
      <c r="T43" s="29">
        <f t="shared" si="21"/>
        <v>0.15668810778974329</v>
      </c>
      <c r="U43" s="338">
        <v>62.508533822519922</v>
      </c>
      <c r="V43" s="29">
        <f t="shared" si="22"/>
        <v>0.12874428579509423</v>
      </c>
      <c r="W43" s="337">
        <v>68.431356585991807</v>
      </c>
      <c r="X43" s="29">
        <f t="shared" si="23"/>
        <v>7.8211254595192958E-2</v>
      </c>
      <c r="Y43" s="337">
        <v>54.406122105735271</v>
      </c>
      <c r="Z43" s="29">
        <f t="shared" si="24"/>
        <v>0.15852869789270096</v>
      </c>
      <c r="AA43" s="337">
        <v>61.290551546705636</v>
      </c>
      <c r="AB43" s="29">
        <f t="shared" si="25"/>
        <v>0.11613351176960762</v>
      </c>
    </row>
    <row r="44" spans="2:28" hidden="1" outlineLevel="1" x14ac:dyDescent="0.25">
      <c r="B44" s="43" t="s">
        <v>51</v>
      </c>
      <c r="C44" s="337">
        <v>46.387328727405269</v>
      </c>
      <c r="D44" s="29">
        <f t="shared" si="13"/>
        <v>0.24293061965347151</v>
      </c>
      <c r="E44" s="338">
        <v>52.780218400903728</v>
      </c>
      <c r="F44" s="29">
        <f t="shared" si="14"/>
        <v>5.0068672743163845E-2</v>
      </c>
      <c r="G44" s="338">
        <v>39.030455938006845</v>
      </c>
      <c r="H44" s="29">
        <f t="shared" si="15"/>
        <v>0.1399677956622476</v>
      </c>
      <c r="I44" s="338">
        <v>44.046338057189956</v>
      </c>
      <c r="J44" s="29">
        <f t="shared" si="16"/>
        <v>0.12804084391172332</v>
      </c>
      <c r="K44" s="337">
        <v>44.660480977364244</v>
      </c>
      <c r="L44" s="29">
        <f t="shared" si="17"/>
        <v>-4.4726589587543719E-3</v>
      </c>
      <c r="M44" s="337">
        <v>35.472585693836457</v>
      </c>
      <c r="N44" s="29">
        <f t="shared" si="18"/>
        <v>-4.093926750579624E-3</v>
      </c>
      <c r="O44" s="337">
        <v>41.281475777781417</v>
      </c>
      <c r="P44" s="29">
        <f t="shared" si="19"/>
        <v>3.0688961269007553E-3</v>
      </c>
      <c r="Q44" s="338">
        <v>73.556286340625547</v>
      </c>
      <c r="R44" s="29">
        <f t="shared" si="20"/>
        <v>0.12957396824129352</v>
      </c>
      <c r="S44" s="338">
        <v>48.212907891952064</v>
      </c>
      <c r="T44" s="29">
        <f t="shared" si="21"/>
        <v>9.2353225023633856E-2</v>
      </c>
      <c r="U44" s="338">
        <v>59.764267205249553</v>
      </c>
      <c r="V44" s="29">
        <f t="shared" si="22"/>
        <v>0.11583570746897909</v>
      </c>
      <c r="W44" s="337">
        <v>66.541548160495338</v>
      </c>
      <c r="X44" s="29">
        <f t="shared" si="23"/>
        <v>0.11288226170579074</v>
      </c>
      <c r="Y44" s="337">
        <v>46.569092517004343</v>
      </c>
      <c r="Z44" s="29">
        <f t="shared" si="24"/>
        <v>8.684935476957345E-2</v>
      </c>
      <c r="AA44" s="337">
        <v>56.372776144118234</v>
      </c>
      <c r="AB44" s="29">
        <f t="shared" si="25"/>
        <v>0.1051149329562584</v>
      </c>
    </row>
    <row r="45" spans="2:28" hidden="1" outlineLevel="1" x14ac:dyDescent="0.25">
      <c r="B45" s="43" t="s">
        <v>52</v>
      </c>
      <c r="C45" s="337">
        <v>38.671460366375619</v>
      </c>
      <c r="D45" s="29">
        <f t="shared" si="13"/>
        <v>0.123313136662208</v>
      </c>
      <c r="E45" s="338">
        <v>42.269779507133592</v>
      </c>
      <c r="F45" s="29">
        <f t="shared" si="14"/>
        <v>-0.17189683648837506</v>
      </c>
      <c r="G45" s="338">
        <v>27.716945996275605</v>
      </c>
      <c r="H45" s="29">
        <f t="shared" si="15"/>
        <v>-8.4332708040013249E-2</v>
      </c>
      <c r="I45" s="338">
        <v>33.025786609888812</v>
      </c>
      <c r="J45" s="29">
        <f t="shared" si="16"/>
        <v>-9.5263514109394931E-2</v>
      </c>
      <c r="K45" s="337">
        <v>47.364822649458219</v>
      </c>
      <c r="L45" s="29">
        <f t="shared" si="17"/>
        <v>-4.7783323606274797E-2</v>
      </c>
      <c r="M45" s="337">
        <v>33.190940894862827</v>
      </c>
      <c r="N45" s="29">
        <f t="shared" si="18"/>
        <v>-3.6746782603615968E-2</v>
      </c>
      <c r="O45" s="337">
        <v>42.152135883979462</v>
      </c>
      <c r="P45" s="29">
        <f t="shared" si="19"/>
        <v>-3.3500025245630338E-2</v>
      </c>
      <c r="Q45" s="338">
        <v>68.298303237778015</v>
      </c>
      <c r="R45" s="29">
        <f t="shared" si="20"/>
        <v>7.8114047928656394E-2</v>
      </c>
      <c r="S45" s="338">
        <v>44.42101048716227</v>
      </c>
      <c r="T45" s="29">
        <f t="shared" si="21"/>
        <v>5.897481302398333E-2</v>
      </c>
      <c r="U45" s="338">
        <v>55.30413676607369</v>
      </c>
      <c r="V45" s="29">
        <f t="shared" si="22"/>
        <v>7.2627420715253743E-2</v>
      </c>
      <c r="W45" s="337">
        <v>62.925694614051615</v>
      </c>
      <c r="X45" s="29">
        <f t="shared" si="23"/>
        <v>5.8193276842755992E-2</v>
      </c>
      <c r="Y45" s="337">
        <v>42.88564967950515</v>
      </c>
      <c r="Z45" s="29">
        <f t="shared" si="24"/>
        <v>5.1737083078047919E-2</v>
      </c>
      <c r="AA45" s="337">
        <v>52.722510199732064</v>
      </c>
      <c r="AB45" s="29">
        <f t="shared" si="25"/>
        <v>5.9118230753032686E-2</v>
      </c>
    </row>
    <row r="46" spans="2:28" hidden="1" outlineLevel="1" x14ac:dyDescent="0.25">
      <c r="B46" s="43" t="s">
        <v>53</v>
      </c>
      <c r="C46" s="337">
        <v>37.475354971254369</v>
      </c>
      <c r="D46" s="29">
        <f t="shared" si="13"/>
        <v>0.36035678745260435</v>
      </c>
      <c r="E46" s="338">
        <v>28.266599723860928</v>
      </c>
      <c r="F46" s="29">
        <f t="shared" si="14"/>
        <v>-0.32004830917874394</v>
      </c>
      <c r="G46" s="338">
        <v>34.312488736709319</v>
      </c>
      <c r="H46" s="29">
        <f t="shared" si="15"/>
        <v>0.30138866719872315</v>
      </c>
      <c r="I46" s="338">
        <v>32.106962155727011</v>
      </c>
      <c r="J46" s="29">
        <f t="shared" si="16"/>
        <v>3.8100347878453178E-2</v>
      </c>
      <c r="K46" s="337">
        <v>58.127052515016508</v>
      </c>
      <c r="L46" s="29">
        <f t="shared" si="17"/>
        <v>-0.1487276950161579</v>
      </c>
      <c r="M46" s="337">
        <v>44.23441295787029</v>
      </c>
      <c r="N46" s="29">
        <f t="shared" si="18"/>
        <v>-0.1256725244939576</v>
      </c>
      <c r="O46" s="337">
        <v>53.017797364526508</v>
      </c>
      <c r="P46" s="29">
        <f t="shared" si="19"/>
        <v>-0.13354844946715005</v>
      </c>
      <c r="Q46" s="338">
        <v>82.360660173833111</v>
      </c>
      <c r="R46" s="29">
        <f t="shared" si="20"/>
        <v>9.997849192310615E-2</v>
      </c>
      <c r="S46" s="338">
        <v>59.408324403774913</v>
      </c>
      <c r="T46" s="29">
        <f t="shared" si="21"/>
        <v>5.1787574088854704E-2</v>
      </c>
      <c r="U46" s="338">
        <v>69.869860859790322</v>
      </c>
      <c r="V46" s="29">
        <f t="shared" si="22"/>
        <v>7.9184349174376223E-2</v>
      </c>
      <c r="W46" s="337">
        <v>75.758073707743435</v>
      </c>
      <c r="X46" s="29">
        <f t="shared" si="23"/>
        <v>5.3936846887755019E-2</v>
      </c>
      <c r="Y46" s="337">
        <v>57.308421964492076</v>
      </c>
      <c r="Z46" s="29">
        <f t="shared" si="24"/>
        <v>3.6394428775246679E-2</v>
      </c>
      <c r="AA46" s="337">
        <v>66.364621760345088</v>
      </c>
      <c r="AB46" s="29">
        <f t="shared" si="25"/>
        <v>4.8647891791392839E-2</v>
      </c>
    </row>
    <row r="47" spans="2:28" hidden="1" outlineLevel="1" x14ac:dyDescent="0.25">
      <c r="B47" s="43" t="s">
        <v>54</v>
      </c>
      <c r="C47" s="337">
        <v>37.997249697632419</v>
      </c>
      <c r="D47" s="29">
        <f t="shared" si="13"/>
        <v>8.1987714794210964E-2</v>
      </c>
      <c r="E47" s="338">
        <v>40.868582904480981</v>
      </c>
      <c r="F47" s="29">
        <f t="shared" si="14"/>
        <v>-0.13873826213463836</v>
      </c>
      <c r="G47" s="338">
        <v>18.626779599927914</v>
      </c>
      <c r="H47" s="29">
        <f t="shared" si="15"/>
        <v>0.46464728358307728</v>
      </c>
      <c r="I47" s="338">
        <v>26.740538931752102</v>
      </c>
      <c r="J47" s="29">
        <f t="shared" si="16"/>
        <v>0.15560126863023438</v>
      </c>
      <c r="K47" s="337">
        <v>47.798010928319826</v>
      </c>
      <c r="L47" s="29">
        <f t="shared" si="17"/>
        <v>-0.10337645646603899</v>
      </c>
      <c r="M47" s="337">
        <v>37.648564691347758</v>
      </c>
      <c r="N47" s="29">
        <f t="shared" si="18"/>
        <v>-0.13634688950410601</v>
      </c>
      <c r="O47" s="337">
        <v>44.065378965360942</v>
      </c>
      <c r="P47" s="29">
        <f t="shared" si="19"/>
        <v>-0.10822133134609357</v>
      </c>
      <c r="Q47" s="338">
        <v>76.918986489208933</v>
      </c>
      <c r="R47" s="29">
        <f t="shared" si="20"/>
        <v>8.224367777338526E-2</v>
      </c>
      <c r="S47" s="338">
        <v>52.871804315184804</v>
      </c>
      <c r="T47" s="29">
        <f t="shared" si="21"/>
        <v>8.9811372076745055E-2</v>
      </c>
      <c r="U47" s="338">
        <v>63.83236517044103</v>
      </c>
      <c r="V47" s="29">
        <f t="shared" si="22"/>
        <v>8.8429343546278183E-2</v>
      </c>
      <c r="W47" s="337">
        <v>69.497909001516803</v>
      </c>
      <c r="X47" s="29">
        <f t="shared" si="23"/>
        <v>5.284395530463315E-2</v>
      </c>
      <c r="Y47" s="337">
        <v>50.674079070869361</v>
      </c>
      <c r="Z47" s="29">
        <f t="shared" si="24"/>
        <v>6.9357846400430079E-2</v>
      </c>
      <c r="AA47" s="337">
        <v>59.913948047662259</v>
      </c>
      <c r="AB47" s="29">
        <f t="shared" si="25"/>
        <v>6.3081132242310378E-2</v>
      </c>
    </row>
    <row r="48" spans="2:28" hidden="1" outlineLevel="1" x14ac:dyDescent="0.25">
      <c r="B48" s="43" t="s">
        <v>55</v>
      </c>
      <c r="C48" s="337">
        <v>34.780351437699679</v>
      </c>
      <c r="D48" s="29">
        <f t="shared" si="13"/>
        <v>-6.0254756008634058E-2</v>
      </c>
      <c r="E48" s="338">
        <v>46.98443579766537</v>
      </c>
      <c r="F48" s="29">
        <f t="shared" si="14"/>
        <v>0.17632732586458855</v>
      </c>
      <c r="G48" s="338">
        <v>13.91715318320823</v>
      </c>
      <c r="H48" s="29">
        <f t="shared" si="15"/>
        <v>0.29579735750027214</v>
      </c>
      <c r="I48" s="338">
        <v>23.839268340143995</v>
      </c>
      <c r="J48" s="29">
        <f t="shared" si="16"/>
        <v>0.29187458061599036</v>
      </c>
      <c r="K48" s="337">
        <v>54.650680399835487</v>
      </c>
      <c r="L48" s="29">
        <f t="shared" si="17"/>
        <v>0.11225595530154853</v>
      </c>
      <c r="M48" s="337">
        <v>38.265241813947114</v>
      </c>
      <c r="N48" s="29">
        <f t="shared" si="18"/>
        <v>-4.7249314455221403E-2</v>
      </c>
      <c r="O48" s="337">
        <v>48.180224631565281</v>
      </c>
      <c r="P48" s="29">
        <f t="shared" si="19"/>
        <v>6.1407831914374933E-2</v>
      </c>
      <c r="Q48" s="338">
        <v>62.943343300144882</v>
      </c>
      <c r="R48" s="29">
        <f t="shared" si="20"/>
        <v>6.2211890206407272E-2</v>
      </c>
      <c r="S48" s="338">
        <v>40.294065387348972</v>
      </c>
      <c r="T48" s="29">
        <f t="shared" si="21"/>
        <v>8.7095280645281159E-2</v>
      </c>
      <c r="U48" s="338">
        <v>50.522293525620505</v>
      </c>
      <c r="V48" s="29">
        <f t="shared" si="22"/>
        <v>7.5917111704437712E-2</v>
      </c>
      <c r="W48" s="337">
        <v>60.247435704848954</v>
      </c>
      <c r="X48" s="29">
        <f t="shared" si="23"/>
        <v>6.9817041760255716E-2</v>
      </c>
      <c r="Y48" s="337">
        <v>39.683073628774395</v>
      </c>
      <c r="Z48" s="29">
        <f t="shared" si="24"/>
        <v>6.9272393104034879E-2</v>
      </c>
      <c r="AA48" s="337">
        <v>49.642168960120578</v>
      </c>
      <c r="AB48" s="29">
        <f t="shared" si="25"/>
        <v>7.3443333386952414E-2</v>
      </c>
    </row>
    <row r="49" spans="2:28" hidden="1" outlineLevel="1" x14ac:dyDescent="0.25">
      <c r="B49" s="43" t="s">
        <v>56</v>
      </c>
      <c r="C49" s="337">
        <v>32.613624652169435</v>
      </c>
      <c r="D49" s="29">
        <f t="shared" si="13"/>
        <v>-0.15102431776189706</v>
      </c>
      <c r="E49" s="338">
        <v>45.788879126396388</v>
      </c>
      <c r="F49" s="29">
        <f t="shared" si="14"/>
        <v>0.15370018975332078</v>
      </c>
      <c r="G49" s="338">
        <v>20.721569049476713</v>
      </c>
      <c r="H49" s="29">
        <f t="shared" si="15"/>
        <v>-0.26656682088632566</v>
      </c>
      <c r="I49" s="338">
        <v>28.243225429825056</v>
      </c>
      <c r="J49" s="29">
        <f t="shared" si="16"/>
        <v>-9.6893449973695422E-2</v>
      </c>
      <c r="K49" s="337">
        <v>49.250265197596001</v>
      </c>
      <c r="L49" s="29">
        <f t="shared" si="17"/>
        <v>4.3212476072561179E-2</v>
      </c>
      <c r="M49" s="337">
        <v>31.036421250812086</v>
      </c>
      <c r="N49" s="29">
        <f t="shared" si="18"/>
        <v>-9.9666077204198178E-2</v>
      </c>
      <c r="O49" s="337">
        <v>42.057789328848799</v>
      </c>
      <c r="P49" s="29">
        <f t="shared" si="19"/>
        <v>3.8335534435620655E-3</v>
      </c>
      <c r="Q49" s="338">
        <v>58.395638335002204</v>
      </c>
      <c r="R49" s="29">
        <f t="shared" si="20"/>
        <v>8.0990868843920039E-2</v>
      </c>
      <c r="S49" s="338">
        <v>34.476481974590513</v>
      </c>
      <c r="T49" s="29">
        <f t="shared" si="21"/>
        <v>3.7426559641114299E-2</v>
      </c>
      <c r="U49" s="338">
        <v>45.27817680438735</v>
      </c>
      <c r="V49" s="29">
        <f t="shared" si="22"/>
        <v>6.5398891136903448E-2</v>
      </c>
      <c r="W49" s="337">
        <v>55.604857813059709</v>
      </c>
      <c r="X49" s="29">
        <f t="shared" si="23"/>
        <v>6.9007013858599642E-2</v>
      </c>
      <c r="Y49" s="337">
        <v>33.843419783284723</v>
      </c>
      <c r="Z49" s="29">
        <f t="shared" si="24"/>
        <v>1.5306304370241497E-2</v>
      </c>
      <c r="AA49" s="337">
        <v>44.382245888562132</v>
      </c>
      <c r="AB49" s="29">
        <f t="shared" si="25"/>
        <v>5.1243076318947756E-2</v>
      </c>
    </row>
    <row r="50" spans="2:28" collapsed="1" x14ac:dyDescent="0.25">
      <c r="B50" s="30" t="s">
        <v>65</v>
      </c>
      <c r="C50" s="339">
        <v>39.941000060280906</v>
      </c>
      <c r="D50" s="32">
        <f t="shared" si="13"/>
        <v>-0.14752198136330696</v>
      </c>
      <c r="E50" s="339">
        <v>48.820754716981135</v>
      </c>
      <c r="F50" s="32">
        <f t="shared" si="14"/>
        <v>-1.9164826515664868E-2</v>
      </c>
      <c r="G50" s="339">
        <v>33.595999811163388</v>
      </c>
      <c r="H50" s="32">
        <f t="shared" si="15"/>
        <v>-9.6561779563274164E-2</v>
      </c>
      <c r="I50" s="339">
        <v>38.164315060194518</v>
      </c>
      <c r="J50" s="32">
        <f t="shared" si="16"/>
        <v>-6.7462739534338012E-2</v>
      </c>
      <c r="K50" s="339">
        <v>59.526885305800946</v>
      </c>
      <c r="L50" s="32">
        <f t="shared" si="17"/>
        <v>-4.6921369056850959E-2</v>
      </c>
      <c r="M50" s="339">
        <v>46.508497983657492</v>
      </c>
      <c r="N50" s="32">
        <f t="shared" si="18"/>
        <v>-0.14312883785591757</v>
      </c>
      <c r="O50" s="339">
        <v>54.350954035382934</v>
      </c>
      <c r="P50" s="32">
        <f t="shared" si="19"/>
        <v>-8.0140417327227542E-2</v>
      </c>
      <c r="Q50" s="339">
        <v>65.800153065024233</v>
      </c>
      <c r="R50" s="32">
        <f t="shared" si="20"/>
        <v>-2.1847204815830912E-2</v>
      </c>
      <c r="S50" s="339">
        <v>47.560193310447353</v>
      </c>
      <c r="T50" s="32">
        <f t="shared" si="21"/>
        <v>-6.257169677502572E-2</v>
      </c>
      <c r="U50" s="339">
        <v>55.777486154341851</v>
      </c>
      <c r="V50" s="32">
        <f t="shared" si="22"/>
        <v>-3.9786112790181627E-2</v>
      </c>
      <c r="W50" s="339">
        <v>63.593479265710066</v>
      </c>
      <c r="X50" s="32">
        <f t="shared" si="23"/>
        <v>-2.8853428479647447E-2</v>
      </c>
      <c r="Y50" s="339">
        <v>47.239403635378928</v>
      </c>
      <c r="Z50" s="32">
        <f t="shared" si="24"/>
        <v>-7.4260436514038242E-2</v>
      </c>
      <c r="AA50" s="339">
        <v>55.141331805027441</v>
      </c>
      <c r="AB50" s="32">
        <f t="shared" si="25"/>
        <v>-4.7903199424156662E-2</v>
      </c>
    </row>
    <row r="51" spans="2:28" hidden="1" outlineLevel="1" x14ac:dyDescent="0.25">
      <c r="B51" s="43" t="s">
        <v>58</v>
      </c>
      <c r="C51" s="337">
        <v>36.674653887113948</v>
      </c>
      <c r="D51" s="29">
        <f t="shared" si="13"/>
        <v>-6.6693545045225067E-2</v>
      </c>
      <c r="E51" s="338">
        <v>46.303501945525291</v>
      </c>
      <c r="F51" s="29">
        <f t="shared" si="14"/>
        <v>1.1217049915872579E-3</v>
      </c>
      <c r="G51" s="338">
        <v>32.710592160133444</v>
      </c>
      <c r="H51" s="29">
        <f t="shared" si="15"/>
        <v>1.89594947424645E-2</v>
      </c>
      <c r="I51" s="338">
        <v>36.789258610624636</v>
      </c>
      <c r="J51" s="29">
        <f t="shared" si="16"/>
        <v>2.6505241929104972E-2</v>
      </c>
      <c r="K51" s="337">
        <v>50.332242547788923</v>
      </c>
      <c r="L51" s="29">
        <f t="shared" si="17"/>
        <v>-0.15036484633127101</v>
      </c>
      <c r="M51" s="337">
        <v>36.038909439649267</v>
      </c>
      <c r="N51" s="29">
        <f t="shared" si="18"/>
        <v>-0.10787626899694724</v>
      </c>
      <c r="O51" s="337">
        <v>44.687939578869916</v>
      </c>
      <c r="P51" s="29">
        <f t="shared" si="19"/>
        <v>-0.13025367171163793</v>
      </c>
      <c r="Q51" s="338">
        <v>64.765317550835874</v>
      </c>
      <c r="R51" s="29">
        <f t="shared" si="20"/>
        <v>6.7404001555686488E-3</v>
      </c>
      <c r="S51" s="338">
        <v>41.652367414627541</v>
      </c>
      <c r="T51" s="29">
        <f t="shared" si="21"/>
        <v>-6.0466198018886863E-2</v>
      </c>
      <c r="U51" s="338">
        <v>52.089986125998209</v>
      </c>
      <c r="V51" s="29">
        <f t="shared" si="22"/>
        <v>-2.1736237390785118E-2</v>
      </c>
      <c r="W51" s="337">
        <v>60.733987358593033</v>
      </c>
      <c r="X51" s="29">
        <f t="shared" si="23"/>
        <v>-2.6782142167815937E-2</v>
      </c>
      <c r="Y51" s="337">
        <v>40.7950287194178</v>
      </c>
      <c r="Z51" s="29">
        <f t="shared" si="24"/>
        <v>-6.4336561498255285E-2</v>
      </c>
      <c r="AA51" s="337">
        <v>50.451248015728673</v>
      </c>
      <c r="AB51" s="29">
        <f t="shared" si="25"/>
        <v>-3.9832716267403034E-2</v>
      </c>
    </row>
    <row r="52" spans="2:28" hidden="1" outlineLevel="1" x14ac:dyDescent="0.25">
      <c r="B52" s="43" t="s">
        <v>59</v>
      </c>
      <c r="C52" s="337">
        <v>36.670359682572403</v>
      </c>
      <c r="D52" s="29">
        <f t="shared" si="13"/>
        <v>-0.21525390272356715</v>
      </c>
      <c r="E52" s="338">
        <v>47.803439186644908</v>
      </c>
      <c r="F52" s="29">
        <f t="shared" si="14"/>
        <v>-0.14377248201438853</v>
      </c>
      <c r="G52" s="338">
        <v>36.535822863138634</v>
      </c>
      <c r="H52" s="29">
        <f t="shared" si="15"/>
        <v>1.2357685875070246E-2</v>
      </c>
      <c r="I52" s="338">
        <v>39.9167655311376</v>
      </c>
      <c r="J52" s="29">
        <f t="shared" si="16"/>
        <v>-3.3583979840507761E-2</v>
      </c>
      <c r="K52" s="337">
        <v>61.379269767820155</v>
      </c>
      <c r="L52" s="29">
        <f t="shared" si="17"/>
        <v>-4.2300015931416191E-2</v>
      </c>
      <c r="M52" s="337">
        <v>48.089839969240153</v>
      </c>
      <c r="N52" s="29">
        <f t="shared" si="18"/>
        <v>-0.11892962570809407</v>
      </c>
      <c r="O52" s="337">
        <v>56.131398784903652</v>
      </c>
      <c r="P52" s="29">
        <f t="shared" si="19"/>
        <v>-6.6406921886021042E-2</v>
      </c>
      <c r="Q52" s="338">
        <v>67.336186486435423</v>
      </c>
      <c r="R52" s="29">
        <f t="shared" si="20"/>
        <v>5.6020295190285285E-2</v>
      </c>
      <c r="S52" s="338">
        <v>50.690384483114379</v>
      </c>
      <c r="T52" s="29">
        <f t="shared" si="21"/>
        <v>-1.6792015344567757E-2</v>
      </c>
      <c r="U52" s="338">
        <v>58.207492140585295</v>
      </c>
      <c r="V52" s="29">
        <f t="shared" si="22"/>
        <v>2.1223507066731928E-2</v>
      </c>
      <c r="W52" s="337">
        <v>65.049756389941592</v>
      </c>
      <c r="X52" s="29">
        <f t="shared" si="23"/>
        <v>2.766340058406902E-2</v>
      </c>
      <c r="Y52" s="337">
        <v>50.162942500024499</v>
      </c>
      <c r="Z52" s="29">
        <f t="shared" si="24"/>
        <v>-3.0716250176164528E-2</v>
      </c>
      <c r="AA52" s="337">
        <v>57.372463425654566</v>
      </c>
      <c r="AB52" s="29">
        <f t="shared" si="25"/>
        <v>2.2417830811127804E-3</v>
      </c>
    </row>
    <row r="53" spans="2:28" hidden="1" outlineLevel="1" x14ac:dyDescent="0.25">
      <c r="B53" s="43" t="s">
        <v>60</v>
      </c>
      <c r="C53" s="337">
        <v>49.372432679141944</v>
      </c>
      <c r="D53" s="29">
        <f t="shared" si="13"/>
        <v>-0.10907606775509093</v>
      </c>
      <c r="E53" s="338">
        <v>52.563924402445807</v>
      </c>
      <c r="F53" s="29">
        <f t="shared" si="14"/>
        <v>7.7942433741806871E-2</v>
      </c>
      <c r="G53" s="338">
        <v>37.870844751578694</v>
      </c>
      <c r="H53" s="29">
        <f t="shared" si="15"/>
        <v>-9.0627984693197106E-2</v>
      </c>
      <c r="I53" s="338">
        <v>42.279626386456506</v>
      </c>
      <c r="J53" s="29">
        <f t="shared" si="16"/>
        <v>-2.8616848311164622E-2</v>
      </c>
      <c r="K53" s="337">
        <v>72.489788254768669</v>
      </c>
      <c r="L53" s="29">
        <f t="shared" si="17"/>
        <v>7.9593531764988068E-2</v>
      </c>
      <c r="M53" s="337">
        <v>56.650226058364161</v>
      </c>
      <c r="N53" s="29">
        <f t="shared" si="18"/>
        <v>-7.1773738805785414E-2</v>
      </c>
      <c r="O53" s="337">
        <v>66.234893944593352</v>
      </c>
      <c r="P53" s="29">
        <f t="shared" si="19"/>
        <v>2.538785564880186E-2</v>
      </c>
      <c r="Q53" s="338">
        <v>69.242404893278788</v>
      </c>
      <c r="R53" s="29">
        <f t="shared" si="20"/>
        <v>2.297551575915624E-2</v>
      </c>
      <c r="S53" s="338">
        <v>52.829330026253572</v>
      </c>
      <c r="T53" s="29">
        <f t="shared" si="21"/>
        <v>-2.3647062622966342E-2</v>
      </c>
      <c r="U53" s="338">
        <v>60.241340017778342</v>
      </c>
      <c r="V53" s="29">
        <f t="shared" si="22"/>
        <v>1.3288977782495159E-3</v>
      </c>
      <c r="W53" s="337">
        <v>69.267910998420234</v>
      </c>
      <c r="X53" s="29">
        <f t="shared" si="23"/>
        <v>3.2201918099518112E-2</v>
      </c>
      <c r="Y53" s="337">
        <v>53.139087137958619</v>
      </c>
      <c r="Z53" s="29">
        <f t="shared" si="24"/>
        <v>-3.2014192254732565E-2</v>
      </c>
      <c r="AA53" s="337">
        <v>60.950099889757524</v>
      </c>
      <c r="AB53" s="29">
        <f t="shared" si="25"/>
        <v>4.05339196311294E-3</v>
      </c>
    </row>
    <row r="54" spans="2:28" hidden="1" outlineLevel="1" x14ac:dyDescent="0.25">
      <c r="B54" s="43" t="s">
        <v>61</v>
      </c>
      <c r="C54" s="337">
        <v>36.902246727816141</v>
      </c>
      <c r="D54" s="29">
        <f t="shared" si="13"/>
        <v>-0.12205125064095868</v>
      </c>
      <c r="E54" s="338">
        <v>49.290824651688212</v>
      </c>
      <c r="F54" s="29">
        <f t="shared" si="14"/>
        <v>7.9587628865979365E-2</v>
      </c>
      <c r="G54" s="338">
        <v>27.060184562404153</v>
      </c>
      <c r="H54" s="29">
        <f t="shared" si="15"/>
        <v>-0.24191864628660542</v>
      </c>
      <c r="I54" s="338">
        <v>33.730674349848407</v>
      </c>
      <c r="J54" s="29">
        <f t="shared" si="16"/>
        <v>-0.11991840282472421</v>
      </c>
      <c r="K54" s="337">
        <v>69.01055771962946</v>
      </c>
      <c r="L54" s="29">
        <f t="shared" si="17"/>
        <v>2.2157269961797788E-2</v>
      </c>
      <c r="M54" s="337">
        <v>53.726847248186893</v>
      </c>
      <c r="N54" s="29">
        <f t="shared" si="18"/>
        <v>-0.11782302318599447</v>
      </c>
      <c r="O54" s="337">
        <v>62.975164033818295</v>
      </c>
      <c r="P54" s="29">
        <f t="shared" si="19"/>
        <v>-2.7511955981026404E-2</v>
      </c>
      <c r="Q54" s="338">
        <v>67.274237797450652</v>
      </c>
      <c r="R54" s="29">
        <f t="shared" si="20"/>
        <v>-1.2898705787596443E-2</v>
      </c>
      <c r="S54" s="338">
        <v>50.216372056766858</v>
      </c>
      <c r="T54" s="29">
        <f t="shared" si="21"/>
        <v>-2.8852217384618295E-2</v>
      </c>
      <c r="U54" s="338">
        <v>57.919564318324596</v>
      </c>
      <c r="V54" s="29">
        <f t="shared" si="22"/>
        <v>-1.8954611477481453E-2</v>
      </c>
      <c r="W54" s="337">
        <v>66.662640978301908</v>
      </c>
      <c r="X54" s="29">
        <f t="shared" si="23"/>
        <v>-7.0077411458493444E-3</v>
      </c>
      <c r="Y54" s="337">
        <v>50.378495650432853</v>
      </c>
      <c r="Z54" s="29">
        <f t="shared" si="24"/>
        <v>-4.5185692372421538E-2</v>
      </c>
      <c r="AA54" s="337">
        <v>58.264728887807387</v>
      </c>
      <c r="AB54" s="29">
        <f t="shared" si="25"/>
        <v>-2.2362553070906399E-2</v>
      </c>
    </row>
    <row r="55" spans="2:28" collapsed="1" x14ac:dyDescent="0.25">
      <c r="B55" s="145">
        <v>2010</v>
      </c>
      <c r="C55" s="338">
        <v>40.155298026302816</v>
      </c>
      <c r="D55" s="41">
        <f t="shared" si="13"/>
        <v>1.2943687884845012E-2</v>
      </c>
      <c r="E55" s="338">
        <v>46.554554661265392</v>
      </c>
      <c r="F55" s="41">
        <f t="shared" si="14"/>
        <v>-6.1672906022780527E-3</v>
      </c>
      <c r="G55" s="338">
        <v>30.000864555579135</v>
      </c>
      <c r="H55" s="41">
        <f t="shared" si="15"/>
        <v>1.2239625661597531E-2</v>
      </c>
      <c r="I55" s="338">
        <v>35.455965038318382</v>
      </c>
      <c r="J55" s="41">
        <f t="shared" si="16"/>
        <v>2.8469386800080709E-2</v>
      </c>
      <c r="K55" s="338">
        <v>55.5874994658475</v>
      </c>
      <c r="L55" s="41">
        <f t="shared" si="17"/>
        <v>-3.3145620100315853E-2</v>
      </c>
      <c r="M55" s="338">
        <v>43.581258586830579</v>
      </c>
      <c r="N55" s="41">
        <f t="shared" si="18"/>
        <v>-5.3314345418856268E-2</v>
      </c>
      <c r="O55" s="338">
        <v>51.007081897484234</v>
      </c>
      <c r="P55" s="41">
        <f t="shared" si="19"/>
        <v>-3.4078517105251227E-2</v>
      </c>
      <c r="Q55" s="338">
        <v>69.040108282453801</v>
      </c>
      <c r="R55" s="41">
        <f t="shared" si="20"/>
        <v>6.3955491879018167E-2</v>
      </c>
      <c r="S55" s="338">
        <v>48.196137491290195</v>
      </c>
      <c r="T55" s="41">
        <f t="shared" si="21"/>
        <v>3.9341176223466778E-2</v>
      </c>
      <c r="U55" s="338">
        <v>57.65304481863604</v>
      </c>
      <c r="V55" s="41">
        <f t="shared" si="22"/>
        <v>5.4805913441215326E-2</v>
      </c>
      <c r="W55" s="338">
        <v>65.251993240038132</v>
      </c>
      <c r="X55" s="41">
        <f t="shared" si="23"/>
        <v>4.4876241610041001E-2</v>
      </c>
      <c r="Y55" s="338">
        <v>47.400441749110826</v>
      </c>
      <c r="Z55" s="41">
        <f t="shared" si="24"/>
        <v>2.8312512423767977E-2</v>
      </c>
      <c r="AA55" s="338">
        <v>56.104302420489866</v>
      </c>
      <c r="AB55" s="41">
        <f t="shared" si="25"/>
        <v>4.0435818049023187E-2</v>
      </c>
    </row>
    <row r="56" spans="2:28" hidden="1" outlineLevel="1" x14ac:dyDescent="0.25">
      <c r="B56" s="43" t="s">
        <v>49</v>
      </c>
      <c r="C56" s="337">
        <v>46.475316912295163</v>
      </c>
      <c r="D56" s="29">
        <f t="shared" si="13"/>
        <v>5.2391712978370863E-2</v>
      </c>
      <c r="E56" s="338">
        <v>49.384962972260574</v>
      </c>
      <c r="F56" s="29">
        <f t="shared" si="14"/>
        <v>7.0170149722530661E-2</v>
      </c>
      <c r="G56" s="338">
        <v>31.806074954935564</v>
      </c>
      <c r="H56" s="29">
        <f t="shared" si="15"/>
        <v>7.6524150317823558E-2</v>
      </c>
      <c r="I56" s="338">
        <v>37.080767564921004</v>
      </c>
      <c r="J56" s="29">
        <f t="shared" si="16"/>
        <v>5.646276901943903E-2</v>
      </c>
      <c r="K56" s="337">
        <v>59.630550669325075</v>
      </c>
      <c r="L56" s="29">
        <f t="shared" si="17"/>
        <v>-5.4542690575146824E-2</v>
      </c>
      <c r="M56" s="337">
        <v>49.426790528014109</v>
      </c>
      <c r="N56" s="29">
        <f t="shared" si="18"/>
        <v>-0.16782912417106721</v>
      </c>
      <c r="O56" s="337">
        <v>55.539260052455894</v>
      </c>
      <c r="P56" s="29">
        <f t="shared" si="19"/>
        <v>-9.8080599497010756E-2</v>
      </c>
      <c r="Q56" s="338">
        <v>61.67663814221325</v>
      </c>
      <c r="R56" s="29">
        <f t="shared" si="20"/>
        <v>-6.8257901153216283E-2</v>
      </c>
      <c r="S56" s="338">
        <v>46.675944105375194</v>
      </c>
      <c r="T56" s="29">
        <f t="shared" si="21"/>
        <v>-8.5509419555248822E-2</v>
      </c>
      <c r="U56" s="338">
        <v>53.41304117657743</v>
      </c>
      <c r="V56" s="29">
        <f t="shared" si="22"/>
        <v>-7.5266169844638076E-2</v>
      </c>
      <c r="W56" s="337">
        <v>60.721348346029949</v>
      </c>
      <c r="X56" s="29">
        <f t="shared" si="23"/>
        <v>-6.0628297604490511E-2</v>
      </c>
      <c r="Y56" s="337">
        <v>46.862482306330861</v>
      </c>
      <c r="Z56" s="29">
        <f t="shared" si="24"/>
        <v>-9.6751631345300404E-2</v>
      </c>
      <c r="AA56" s="337">
        <v>53.539055226095769</v>
      </c>
      <c r="AB56" s="29">
        <f t="shared" si="25"/>
        <v>-7.6514199942942507E-2</v>
      </c>
    </row>
    <row r="57" spans="2:28" hidden="1" outlineLevel="1" x14ac:dyDescent="0.25">
      <c r="B57" s="43" t="s">
        <v>50</v>
      </c>
      <c r="C57" s="337">
        <v>36.879659211927581</v>
      </c>
      <c r="D57" s="29">
        <f t="shared" si="13"/>
        <v>-0.27321646093831042</v>
      </c>
      <c r="E57" s="338">
        <v>46.335927367055774</v>
      </c>
      <c r="F57" s="29">
        <f t="shared" si="14"/>
        <v>-0.14430172244269002</v>
      </c>
      <c r="G57" s="338">
        <v>35.393383375034752</v>
      </c>
      <c r="H57" s="29">
        <f t="shared" si="15"/>
        <v>-0.39549993496050195</v>
      </c>
      <c r="I57" s="338">
        <v>38.676785366802882</v>
      </c>
      <c r="J57" s="29">
        <f t="shared" si="16"/>
        <v>-0.32238589335277112</v>
      </c>
      <c r="K57" s="337">
        <v>60.409280726377986</v>
      </c>
      <c r="L57" s="29">
        <f t="shared" si="17"/>
        <v>-4.0499124318455038E-2</v>
      </c>
      <c r="M57" s="337">
        <v>47.103655379517448</v>
      </c>
      <c r="N57" s="29">
        <f t="shared" si="18"/>
        <v>-0.17204803249705636</v>
      </c>
      <c r="O57" s="337">
        <v>55.074268987637403</v>
      </c>
      <c r="P57" s="29">
        <f t="shared" si="19"/>
        <v>-8.9633892677917104E-2</v>
      </c>
      <c r="Q57" s="338">
        <v>65.519439815310292</v>
      </c>
      <c r="R57" s="29">
        <f t="shared" si="20"/>
        <v>-6.3967992837414167E-2</v>
      </c>
      <c r="S57" s="338">
        <v>47.111446271205452</v>
      </c>
      <c r="T57" s="29">
        <f t="shared" si="21"/>
        <v>-0.12422671624116166</v>
      </c>
      <c r="U57" s="338">
        <v>55.378826372962358</v>
      </c>
      <c r="V57" s="29">
        <f t="shared" si="22"/>
        <v>-9.1838320741044477E-2</v>
      </c>
      <c r="W57" s="337">
        <v>63.467484961176638</v>
      </c>
      <c r="X57" s="29">
        <f t="shared" si="23"/>
        <v>-6.2358975251137649E-2</v>
      </c>
      <c r="Y57" s="337">
        <v>46.961393537075921</v>
      </c>
      <c r="Z57" s="29">
        <f t="shared" si="24"/>
        <v>-0.1351318529536264</v>
      </c>
      <c r="AA57" s="337">
        <v>54.913279549801061</v>
      </c>
      <c r="AB57" s="29">
        <f t="shared" si="25"/>
        <v>-9.5231853005462996E-2</v>
      </c>
    </row>
    <row r="58" spans="2:28" hidden="1" outlineLevel="1" x14ac:dyDescent="0.25">
      <c r="B58" s="43" t="s">
        <v>51</v>
      </c>
      <c r="C58" s="337">
        <v>37.320931670617334</v>
      </c>
      <c r="D58" s="29">
        <f t="shared" si="13"/>
        <v>-0.25185009917239987</v>
      </c>
      <c r="E58" s="338">
        <v>50.263587297602612</v>
      </c>
      <c r="F58" s="29">
        <f t="shared" si="14"/>
        <v>-1.0917380413771105E-2</v>
      </c>
      <c r="G58" s="338">
        <v>34.238209260405178</v>
      </c>
      <c r="H58" s="29">
        <f t="shared" si="15"/>
        <v>0.24373762934531396</v>
      </c>
      <c r="I58" s="338">
        <v>39.04675818691976</v>
      </c>
      <c r="J58" s="29">
        <f t="shared" si="16"/>
        <v>0.10552197875138258</v>
      </c>
      <c r="K58" s="337">
        <v>44.861129510167736</v>
      </c>
      <c r="L58" s="29">
        <f t="shared" si="17"/>
        <v>-0.16785089746903992</v>
      </c>
      <c r="M58" s="337">
        <v>35.618404834200163</v>
      </c>
      <c r="N58" s="29">
        <f t="shared" si="18"/>
        <v>-0.24267360898242429</v>
      </c>
      <c r="O58" s="337">
        <v>41.155174821170803</v>
      </c>
      <c r="P58" s="29">
        <f t="shared" si="19"/>
        <v>-0.19490890088108193</v>
      </c>
      <c r="Q58" s="338">
        <v>65.118609678257783</v>
      </c>
      <c r="R58" s="29">
        <f t="shared" si="20"/>
        <v>-8.0406841338022228E-2</v>
      </c>
      <c r="S58" s="338">
        <v>44.136737812907491</v>
      </c>
      <c r="T58" s="29">
        <f t="shared" si="21"/>
        <v>-9.5808787593739786E-2</v>
      </c>
      <c r="U58" s="338">
        <v>53.560095635235832</v>
      </c>
      <c r="V58" s="29">
        <f t="shared" si="22"/>
        <v>-8.551489432617454E-2</v>
      </c>
      <c r="W58" s="337">
        <v>59.792082639993346</v>
      </c>
      <c r="X58" s="29">
        <f t="shared" si="23"/>
        <v>-9.6925539197951327E-2</v>
      </c>
      <c r="Y58" s="337">
        <v>42.847789633989905</v>
      </c>
      <c r="Z58" s="29">
        <f t="shared" si="24"/>
        <v>-0.11182092508637309</v>
      </c>
      <c r="AA58" s="337">
        <v>51.010781288890179</v>
      </c>
      <c r="AB58" s="29">
        <f t="shared" si="25"/>
        <v>-0.10228116041542146</v>
      </c>
    </row>
    <row r="59" spans="2:28" hidden="1" outlineLevel="1" x14ac:dyDescent="0.25">
      <c r="B59" s="43" t="s">
        <v>52</v>
      </c>
      <c r="C59" s="337">
        <v>34.42625133120341</v>
      </c>
      <c r="D59" s="29">
        <f t="shared" si="13"/>
        <v>-0.15666120102455749</v>
      </c>
      <c r="E59" s="338">
        <v>51.044098573281453</v>
      </c>
      <c r="F59" s="29">
        <f t="shared" si="14"/>
        <v>-4.852570898273656E-2</v>
      </c>
      <c r="G59" s="338">
        <v>30.269669168751737</v>
      </c>
      <c r="H59" s="29">
        <f t="shared" si="15"/>
        <v>0.14959925562522658</v>
      </c>
      <c r="I59" s="338">
        <v>36.503210741389374</v>
      </c>
      <c r="J59" s="29">
        <f t="shared" si="16"/>
        <v>2.9157928193108695E-2</v>
      </c>
      <c r="K59" s="337">
        <v>49.74164370743879</v>
      </c>
      <c r="L59" s="29">
        <f t="shared" si="17"/>
        <v>-0.17412514976595828</v>
      </c>
      <c r="M59" s="337">
        <v>34.457129543336443</v>
      </c>
      <c r="N59" s="29">
        <f t="shared" si="18"/>
        <v>-0.27678792296016208</v>
      </c>
      <c r="O59" s="337">
        <v>43.613178463550589</v>
      </c>
      <c r="P59" s="29">
        <f t="shared" si="19"/>
        <v>-0.20878819958320638</v>
      </c>
      <c r="Q59" s="338">
        <v>63.349794364517557</v>
      </c>
      <c r="R59" s="29">
        <f t="shared" si="20"/>
        <v>-8.9685384300182025E-2</v>
      </c>
      <c r="S59" s="338">
        <v>41.947183201000492</v>
      </c>
      <c r="T59" s="29">
        <f t="shared" si="21"/>
        <v>-5.7563226648642662E-2</v>
      </c>
      <c r="U59" s="338">
        <v>51.559503046449777</v>
      </c>
      <c r="V59" s="29">
        <f t="shared" si="22"/>
        <v>-7.3194723060398204E-2</v>
      </c>
      <c r="W59" s="337">
        <v>59.465218680842327</v>
      </c>
      <c r="X59" s="29">
        <f t="shared" si="23"/>
        <v>-0.10530589180506589</v>
      </c>
      <c r="Y59" s="337">
        <v>40.776017475769336</v>
      </c>
      <c r="Z59" s="29">
        <f t="shared" si="24"/>
        <v>-8.7214623177495842E-2</v>
      </c>
      <c r="AA59" s="337">
        <v>49.779626739355038</v>
      </c>
      <c r="AB59" s="29">
        <f t="shared" si="25"/>
        <v>-9.6216339181741883E-2</v>
      </c>
    </row>
    <row r="60" spans="2:28" hidden="1" outlineLevel="1" x14ac:dyDescent="0.25">
      <c r="B60" s="43" t="s">
        <v>53</v>
      </c>
      <c r="C60" s="337">
        <v>27.5481809749562</v>
      </c>
      <c r="D60" s="29">
        <f t="shared" si="13"/>
        <v>-0.25336818799475858</v>
      </c>
      <c r="E60" s="338">
        <v>41.571482364754615</v>
      </c>
      <c r="F60" s="29">
        <f t="shared" si="14"/>
        <v>0.28215848059372406</v>
      </c>
      <c r="G60" s="338">
        <v>26.366057736285615</v>
      </c>
      <c r="H60" s="29">
        <f t="shared" si="15"/>
        <v>0.16135361792072134</v>
      </c>
      <c r="I60" s="338">
        <v>30.928572773666271</v>
      </c>
      <c r="J60" s="29">
        <f t="shared" si="16"/>
        <v>0.19164139006138581</v>
      </c>
      <c r="K60" s="337">
        <v>68.282560321423603</v>
      </c>
      <c r="L60" s="29">
        <f t="shared" si="17"/>
        <v>-0.16320138624645808</v>
      </c>
      <c r="M60" s="337">
        <v>50.592500175370034</v>
      </c>
      <c r="N60" s="29">
        <f t="shared" si="18"/>
        <v>-0.33175469990150708</v>
      </c>
      <c r="O60" s="337">
        <v>61.189569494014584</v>
      </c>
      <c r="P60" s="29">
        <f t="shared" si="19"/>
        <v>-0.22749569985056239</v>
      </c>
      <c r="Q60" s="338">
        <v>74.874791442368064</v>
      </c>
      <c r="R60" s="29">
        <f t="shared" si="20"/>
        <v>-9.9899407553635133E-2</v>
      </c>
      <c r="S60" s="338">
        <v>56.483196671380441</v>
      </c>
      <c r="T60" s="29">
        <f t="shared" si="21"/>
        <v>-8.9583833678112623E-2</v>
      </c>
      <c r="U60" s="338">
        <v>64.743211772153529</v>
      </c>
      <c r="V60" s="29">
        <f t="shared" si="22"/>
        <v>-9.3448015146461838E-2</v>
      </c>
      <c r="W60" s="337">
        <v>71.881037209634371</v>
      </c>
      <c r="X60" s="29">
        <f t="shared" si="23"/>
        <v>-0.1121541633274602</v>
      </c>
      <c r="Y60" s="337">
        <v>55.295957189017301</v>
      </c>
      <c r="Z60" s="29">
        <f t="shared" si="24"/>
        <v>-0.12720596534062967</v>
      </c>
      <c r="AA60" s="337">
        <v>63.285896324051336</v>
      </c>
      <c r="AB60" s="29">
        <f t="shared" si="25"/>
        <v>-0.11812677448346953</v>
      </c>
    </row>
    <row r="61" spans="2:28" hidden="1" outlineLevel="1" x14ac:dyDescent="0.25">
      <c r="B61" s="43" t="s">
        <v>54</v>
      </c>
      <c r="C61" s="337">
        <v>35.118004740801815</v>
      </c>
      <c r="D61" s="29">
        <f t="shared" si="13"/>
        <v>-0.28169946426741943</v>
      </c>
      <c r="E61" s="338">
        <v>47.451989456508095</v>
      </c>
      <c r="F61" s="29">
        <f t="shared" si="14"/>
        <v>0.33662917103063572</v>
      </c>
      <c r="G61" s="338">
        <v>12.717587236675724</v>
      </c>
      <c r="H61" s="29">
        <f t="shared" si="15"/>
        <v>0.74930775145604422</v>
      </c>
      <c r="I61" s="338">
        <v>23.139935596858933</v>
      </c>
      <c r="J61" s="29">
        <f t="shared" si="16"/>
        <v>0.38443491986386369</v>
      </c>
      <c r="K61" s="337">
        <v>53.308895659741729</v>
      </c>
      <c r="L61" s="29">
        <f t="shared" si="17"/>
        <v>-0.18419364375114877</v>
      </c>
      <c r="M61" s="337">
        <v>43.592229604465423</v>
      </c>
      <c r="N61" s="29">
        <f t="shared" si="18"/>
        <v>-0.28005923459353321</v>
      </c>
      <c r="O61" s="337">
        <v>49.412909855620725</v>
      </c>
      <c r="P61" s="29">
        <f t="shared" si="19"/>
        <v>-0.22060438124206727</v>
      </c>
      <c r="Q61" s="338">
        <v>71.073629783139523</v>
      </c>
      <c r="R61" s="29">
        <f t="shared" si="20"/>
        <v>-0.12546464303186489</v>
      </c>
      <c r="S61" s="338">
        <v>48.514638101483811</v>
      </c>
      <c r="T61" s="29">
        <f t="shared" si="21"/>
        <v>-0.13351212236962995</v>
      </c>
      <c r="U61" s="338">
        <v>58.646310437078903</v>
      </c>
      <c r="V61" s="29">
        <f t="shared" si="22"/>
        <v>-0.12728821600960494</v>
      </c>
      <c r="W61" s="337">
        <v>66.009695597680533</v>
      </c>
      <c r="X61" s="29">
        <f t="shared" si="23"/>
        <v>-0.13501929437830051</v>
      </c>
      <c r="Y61" s="337">
        <v>47.387391640173199</v>
      </c>
      <c r="Z61" s="29">
        <f t="shared" si="24"/>
        <v>-0.1521213939758681</v>
      </c>
      <c r="AA61" s="337">
        <v>56.358772844823612</v>
      </c>
      <c r="AB61" s="29">
        <f t="shared" si="25"/>
        <v>-0.14143615653805086</v>
      </c>
    </row>
    <row r="62" spans="2:28" hidden="1" outlineLevel="1" x14ac:dyDescent="0.25">
      <c r="B62" s="43" t="s">
        <v>55</v>
      </c>
      <c r="C62" s="337">
        <v>37.010404319768206</v>
      </c>
      <c r="D62" s="29">
        <f t="shared" si="13"/>
        <v>-0.20902743834183035</v>
      </c>
      <c r="E62" s="338">
        <v>39.941634241245133</v>
      </c>
      <c r="F62" s="29">
        <f t="shared" si="14"/>
        <v>0.87628878237587804</v>
      </c>
      <c r="G62" s="338">
        <v>10.740223463687151</v>
      </c>
      <c r="H62" s="29">
        <f t="shared" si="15"/>
        <v>-0.18762193903286284</v>
      </c>
      <c r="I62" s="338">
        <v>18.453237410071942</v>
      </c>
      <c r="J62" s="29">
        <f t="shared" si="16"/>
        <v>0.17173609799894418</v>
      </c>
      <c r="K62" s="337">
        <v>49.134985647272984</v>
      </c>
      <c r="L62" s="29">
        <f t="shared" si="17"/>
        <v>-0.17885999950334952</v>
      </c>
      <c r="M62" s="337">
        <v>40.162911866148086</v>
      </c>
      <c r="N62" s="29">
        <f t="shared" si="18"/>
        <v>-0.20002119832815357</v>
      </c>
      <c r="O62" s="337">
        <v>45.392754022425599</v>
      </c>
      <c r="P62" s="29">
        <f t="shared" si="19"/>
        <v>-0.18818405348738709</v>
      </c>
      <c r="Q62" s="338">
        <v>59.256861912846631</v>
      </c>
      <c r="R62" s="29">
        <f t="shared" si="20"/>
        <v>-0.1528211319123548</v>
      </c>
      <c r="S62" s="338">
        <v>37.065808402213932</v>
      </c>
      <c r="T62" s="29">
        <f t="shared" si="21"/>
        <v>-0.18529471824943811</v>
      </c>
      <c r="U62" s="338">
        <v>46.957421697276018</v>
      </c>
      <c r="V62" s="29">
        <f t="shared" si="22"/>
        <v>-0.16382364934538762</v>
      </c>
      <c r="W62" s="337">
        <v>56.315644033599447</v>
      </c>
      <c r="X62" s="29">
        <f t="shared" si="23"/>
        <v>-0.15316143787072856</v>
      </c>
      <c r="Y62" s="337">
        <v>37.112221249420614</v>
      </c>
      <c r="Z62" s="29">
        <f t="shared" si="24"/>
        <v>-0.18639408255965206</v>
      </c>
      <c r="AA62" s="337">
        <v>46.245728503887108</v>
      </c>
      <c r="AB62" s="29">
        <f t="shared" si="25"/>
        <v>-0.16609189311090755</v>
      </c>
    </row>
    <row r="63" spans="2:28" hidden="1" outlineLevel="1" x14ac:dyDescent="0.25">
      <c r="B63" s="43" t="s">
        <v>56</v>
      </c>
      <c r="C63" s="337">
        <v>38.415263634162194</v>
      </c>
      <c r="D63" s="29">
        <f t="shared" si="13"/>
        <v>-0.29987043874712782</v>
      </c>
      <c r="E63" s="338">
        <v>39.688715953307394</v>
      </c>
      <c r="F63" s="29">
        <f t="shared" si="14"/>
        <v>0.31797894254978254</v>
      </c>
      <c r="G63" s="338">
        <v>28.252838349252116</v>
      </c>
      <c r="H63" s="29">
        <f t="shared" si="15"/>
        <v>0.66514568003042829</v>
      </c>
      <c r="I63" s="338">
        <v>31.273414448164971</v>
      </c>
      <c r="J63" s="29">
        <f t="shared" si="16"/>
        <v>0.48308099577687158</v>
      </c>
      <c r="K63" s="337">
        <v>47.210195743642906</v>
      </c>
      <c r="L63" s="29">
        <f t="shared" si="17"/>
        <v>-0.18161639788765238</v>
      </c>
      <c r="M63" s="337">
        <v>34.472122470332856</v>
      </c>
      <c r="N63" s="29">
        <f t="shared" si="18"/>
        <v>-0.32059580435275215</v>
      </c>
      <c r="O63" s="337">
        <v>41.897174272142308</v>
      </c>
      <c r="P63" s="29">
        <f t="shared" si="19"/>
        <v>-0.23625715694773508</v>
      </c>
      <c r="Q63" s="338">
        <v>54.020473269542222</v>
      </c>
      <c r="R63" s="29">
        <f t="shared" si="20"/>
        <v>-0.18380066764849345</v>
      </c>
      <c r="S63" s="338">
        <v>33.232696477828036</v>
      </c>
      <c r="T63" s="29">
        <f t="shared" si="21"/>
        <v>-0.16472219329725091</v>
      </c>
      <c r="U63" s="338">
        <v>42.498802261817936</v>
      </c>
      <c r="V63" s="29">
        <f t="shared" si="22"/>
        <v>-0.17152351788101505</v>
      </c>
      <c r="W63" s="337">
        <v>52.015428423011926</v>
      </c>
      <c r="X63" s="29">
        <f t="shared" si="23"/>
        <v>-0.18201943100019602</v>
      </c>
      <c r="Y63" s="337">
        <v>33.333211502391485</v>
      </c>
      <c r="Z63" s="29">
        <f t="shared" si="24"/>
        <v>-0.18558229154173478</v>
      </c>
      <c r="AA63" s="337">
        <v>42.218823494154968</v>
      </c>
      <c r="AB63" s="29">
        <f t="shared" si="25"/>
        <v>-0.18192074877661413</v>
      </c>
    </row>
    <row r="64" spans="2:28" collapsed="1" x14ac:dyDescent="0.25">
      <c r="B64" s="30" t="s">
        <v>67</v>
      </c>
      <c r="C64" s="339">
        <v>46.852821054736033</v>
      </c>
      <c r="D64" s="32">
        <f t="shared" si="13"/>
        <v>-0.121845958486553</v>
      </c>
      <c r="E64" s="339">
        <v>49.77467778153742</v>
      </c>
      <c r="F64" s="32">
        <f t="shared" si="14"/>
        <v>0.46625171823176426</v>
      </c>
      <c r="G64" s="339">
        <v>37.186825895989813</v>
      </c>
      <c r="H64" s="32">
        <f t="shared" si="15"/>
        <v>-9.4475153270909717E-2</v>
      </c>
      <c r="I64" s="339">
        <v>40.925244146423907</v>
      </c>
      <c r="J64" s="32">
        <f t="shared" si="16"/>
        <v>5.1019611661318187E-2</v>
      </c>
      <c r="K64" s="339">
        <v>62.457475567251187</v>
      </c>
      <c r="L64" s="32">
        <f t="shared" si="17"/>
        <v>-8.099904654298995E-2</v>
      </c>
      <c r="M64" s="339">
        <v>54.27711893965818</v>
      </c>
      <c r="N64" s="32">
        <f t="shared" si="18"/>
        <v>-0.13838363547813604</v>
      </c>
      <c r="O64" s="339">
        <v>59.086142123408791</v>
      </c>
      <c r="P64" s="32">
        <f t="shared" si="19"/>
        <v>-0.10406708747496629</v>
      </c>
      <c r="Q64" s="339">
        <v>67.269810390548656</v>
      </c>
      <c r="R64" s="32">
        <f t="shared" si="20"/>
        <v>-0.11809051067523746</v>
      </c>
      <c r="S64" s="339">
        <v>50.734752883851577</v>
      </c>
      <c r="T64" s="32">
        <f t="shared" si="21"/>
        <v>-0.10272405932559103</v>
      </c>
      <c r="U64" s="339">
        <v>58.088605983839301</v>
      </c>
      <c r="V64" s="32">
        <f t="shared" si="22"/>
        <v>-0.10826278302758874</v>
      </c>
      <c r="W64" s="339">
        <v>65.482885004838138</v>
      </c>
      <c r="X64" s="32">
        <f t="shared" si="23"/>
        <v>-0.10648717025457843</v>
      </c>
      <c r="Y64" s="339">
        <v>51.028826571367858</v>
      </c>
      <c r="Z64" s="32">
        <f t="shared" si="24"/>
        <v>-0.1074316773231081</v>
      </c>
      <c r="AA64" s="339">
        <v>57.915678081973475</v>
      </c>
      <c r="AB64" s="32">
        <f t="shared" si="25"/>
        <v>-0.10574976545367953</v>
      </c>
    </row>
    <row r="65" spans="2:28" hidden="1" outlineLevel="1" x14ac:dyDescent="0.25">
      <c r="B65" s="43" t="s">
        <v>58</v>
      </c>
      <c r="C65" s="337">
        <v>39.29540366126696</v>
      </c>
      <c r="D65" s="29">
        <f t="shared" si="13"/>
        <v>-0.22157463828611423</v>
      </c>
      <c r="E65" s="338">
        <v>46.251621271076523</v>
      </c>
      <c r="F65" s="29">
        <f t="shared" si="14"/>
        <v>0.53827012553311815</v>
      </c>
      <c r="G65" s="338">
        <v>32.101955307262571</v>
      </c>
      <c r="H65" s="29">
        <f t="shared" si="15"/>
        <v>1.3745957071449544E-2</v>
      </c>
      <c r="I65" s="338">
        <v>35.83932853717026</v>
      </c>
      <c r="J65" s="29">
        <f t="shared" si="16"/>
        <v>0.14996907201773757</v>
      </c>
      <c r="K65" s="337">
        <v>59.239830567807886</v>
      </c>
      <c r="L65" s="29">
        <f t="shared" si="17"/>
        <v>-0.21103788960450454</v>
      </c>
      <c r="M65" s="337">
        <v>40.396761331669971</v>
      </c>
      <c r="N65" s="29">
        <f t="shared" si="18"/>
        <v>-0.29408747060060736</v>
      </c>
      <c r="O65" s="337">
        <v>51.380429126748496</v>
      </c>
      <c r="P65" s="29">
        <f t="shared" si="19"/>
        <v>-0.24232484229249884</v>
      </c>
      <c r="Q65" s="338">
        <v>64.331696175923682</v>
      </c>
      <c r="R65" s="29">
        <f t="shared" si="20"/>
        <v>-0.13403269727062561</v>
      </c>
      <c r="S65" s="338">
        <v>44.333016360666129</v>
      </c>
      <c r="T65" s="29">
        <f t="shared" si="21"/>
        <v>-8.451861473171729E-2</v>
      </c>
      <c r="U65" s="338">
        <v>53.247383902951022</v>
      </c>
      <c r="V65" s="29">
        <f t="shared" si="22"/>
        <v>-0.10813320684872496</v>
      </c>
      <c r="W65" s="337">
        <v>62.405335937707015</v>
      </c>
      <c r="X65" s="29">
        <f t="shared" si="23"/>
        <v>-0.14903539746940242</v>
      </c>
      <c r="Y65" s="337">
        <v>43.600109869358469</v>
      </c>
      <c r="Z65" s="29">
        <f t="shared" si="24"/>
        <v>-0.11687158638138651</v>
      </c>
      <c r="AA65" s="337">
        <v>52.544227313809579</v>
      </c>
      <c r="AB65" s="29">
        <f t="shared" si="25"/>
        <v>-0.13382983920848956</v>
      </c>
    </row>
    <row r="66" spans="2:28" hidden="1" outlineLevel="1" x14ac:dyDescent="0.25">
      <c r="B66" s="43" t="s">
        <v>59</v>
      </c>
      <c r="C66" s="337">
        <v>46.728948139840178</v>
      </c>
      <c r="D66" s="29">
        <f t="shared" si="13"/>
        <v>-0.1600063373897449</v>
      </c>
      <c r="E66" s="338">
        <v>55.830299987448221</v>
      </c>
      <c r="F66" s="29">
        <f t="shared" si="14"/>
        <v>0.29787979371305484</v>
      </c>
      <c r="G66" s="338">
        <v>36.089836006487658</v>
      </c>
      <c r="H66" s="29">
        <f t="shared" si="15"/>
        <v>-0.21118153158275488</v>
      </c>
      <c r="I66" s="338">
        <v>41.303915393031197</v>
      </c>
      <c r="J66" s="29">
        <f t="shared" si="16"/>
        <v>-7.9980882082797078E-2</v>
      </c>
      <c r="K66" s="337">
        <v>64.09029005833689</v>
      </c>
      <c r="L66" s="29">
        <f t="shared" si="17"/>
        <v>-0.13225874544869187</v>
      </c>
      <c r="M66" s="337">
        <v>54.581156480137864</v>
      </c>
      <c r="N66" s="29">
        <f t="shared" si="18"/>
        <v>-0.19555992744132511</v>
      </c>
      <c r="O66" s="337">
        <v>60.124052010217213</v>
      </c>
      <c r="P66" s="29">
        <f t="shared" si="19"/>
        <v>-0.15806672172621117</v>
      </c>
      <c r="Q66" s="338">
        <v>63.764102634317325</v>
      </c>
      <c r="R66" s="29">
        <f t="shared" si="20"/>
        <v>-0.20524337140252835</v>
      </c>
      <c r="S66" s="338">
        <v>51.556115566818704</v>
      </c>
      <c r="T66" s="29">
        <f t="shared" si="21"/>
        <v>-0.1551172111096969</v>
      </c>
      <c r="U66" s="338">
        <v>56.997798951744777</v>
      </c>
      <c r="V66" s="29">
        <f t="shared" si="22"/>
        <v>-0.17867950431799218</v>
      </c>
      <c r="W66" s="337">
        <v>63.29869911974172</v>
      </c>
      <c r="X66" s="29">
        <f t="shared" si="23"/>
        <v>-0.18518488247492371</v>
      </c>
      <c r="Y66" s="337">
        <v>51.752587938404488</v>
      </c>
      <c r="Z66" s="29">
        <f t="shared" si="24"/>
        <v>-0.16144780441047446</v>
      </c>
      <c r="AA66" s="337">
        <v>57.244134493454197</v>
      </c>
      <c r="AB66" s="29">
        <f t="shared" si="25"/>
        <v>-0.1732634566793938</v>
      </c>
    </row>
    <row r="67" spans="2:28" hidden="1" outlineLevel="1" x14ac:dyDescent="0.25">
      <c r="B67" s="43" t="s">
        <v>60</v>
      </c>
      <c r="C67" s="337">
        <v>55.417113506801378</v>
      </c>
      <c r="D67" s="29">
        <f t="shared" si="13"/>
        <v>-7.7100566180167474E-2</v>
      </c>
      <c r="E67" s="338">
        <v>48.763201778765982</v>
      </c>
      <c r="F67" s="29">
        <f t="shared" si="14"/>
        <v>0.57762869178238829</v>
      </c>
      <c r="G67" s="338">
        <v>41.645051875498801</v>
      </c>
      <c r="H67" s="29">
        <f t="shared" si="15"/>
        <v>-0.21517396249958121</v>
      </c>
      <c r="I67" s="338">
        <v>43.525179856115109</v>
      </c>
      <c r="J67" s="29">
        <f t="shared" si="16"/>
        <v>-5.6272754248669621E-2</v>
      </c>
      <c r="K67" s="337">
        <v>67.145445134575567</v>
      </c>
      <c r="L67" s="29">
        <f t="shared" si="17"/>
        <v>-0.10312434338408094</v>
      </c>
      <c r="M67" s="337">
        <v>61.030621979473523</v>
      </c>
      <c r="N67" s="29">
        <f t="shared" si="18"/>
        <v>-0.1119149702590726</v>
      </c>
      <c r="O67" s="337">
        <v>64.594966265407948</v>
      </c>
      <c r="P67" s="29">
        <f t="shared" si="19"/>
        <v>-0.10735954334219688</v>
      </c>
      <c r="Q67" s="338">
        <v>67.687255292609407</v>
      </c>
      <c r="R67" s="29">
        <f t="shared" si="20"/>
        <v>-0.13955858569681012</v>
      </c>
      <c r="S67" s="338">
        <v>54.108845279023029</v>
      </c>
      <c r="T67" s="29">
        <f t="shared" si="21"/>
        <v>-0.13543161480365273</v>
      </c>
      <c r="U67" s="338">
        <v>60.161391678040999</v>
      </c>
      <c r="V67" s="29">
        <f t="shared" si="22"/>
        <v>-0.13557253272744962</v>
      </c>
      <c r="W67" s="337">
        <v>67.106938849673668</v>
      </c>
      <c r="X67" s="29">
        <f t="shared" si="23"/>
        <v>-0.12626016778099058</v>
      </c>
      <c r="Y67" s="337">
        <v>54.896556037051482</v>
      </c>
      <c r="Z67" s="29">
        <f t="shared" si="24"/>
        <v>-0.1324695898637116</v>
      </c>
      <c r="AA67" s="337">
        <v>60.704042611308388</v>
      </c>
      <c r="AB67" s="29">
        <f t="shared" si="25"/>
        <v>-0.12847181637072957</v>
      </c>
    </row>
    <row r="68" spans="2:28" hidden="1" outlineLevel="1" x14ac:dyDescent="0.25">
      <c r="B68" s="43" t="s">
        <v>61</v>
      </c>
      <c r="C68" s="337">
        <v>42.032347280814669</v>
      </c>
      <c r="D68" s="29">
        <f t="shared" si="13"/>
        <v>-0.15564063992509991</v>
      </c>
      <c r="E68" s="338">
        <v>45.657085477595082</v>
      </c>
      <c r="F68" s="29">
        <f t="shared" si="14"/>
        <v>0.36131993502323301</v>
      </c>
      <c r="G68" s="338">
        <v>35.695620832582449</v>
      </c>
      <c r="H68" s="29">
        <f t="shared" si="15"/>
        <v>-0.10306866209670351</v>
      </c>
      <c r="I68" s="338">
        <v>38.326757948479923</v>
      </c>
      <c r="J68" s="29">
        <f t="shared" si="16"/>
        <v>1.2964773812018215E-2</v>
      </c>
      <c r="K68" s="337">
        <v>67.514618100019646</v>
      </c>
      <c r="L68" s="29">
        <f t="shared" si="17"/>
        <v>-5.7254637540351538E-3</v>
      </c>
      <c r="M68" s="337">
        <v>60.90257245459086</v>
      </c>
      <c r="N68" s="29">
        <f t="shared" si="18"/>
        <v>-0.11976695404937054</v>
      </c>
      <c r="O68" s="337">
        <v>64.756748857870406</v>
      </c>
      <c r="P68" s="29">
        <f t="shared" si="19"/>
        <v>-5.3636954126600966E-2</v>
      </c>
      <c r="Q68" s="338">
        <v>68.153327517545165</v>
      </c>
      <c r="R68" s="29">
        <f t="shared" si="20"/>
        <v>-0.11780798578005269</v>
      </c>
      <c r="S68" s="338">
        <v>51.708270312402909</v>
      </c>
      <c r="T68" s="29">
        <f t="shared" si="21"/>
        <v>-0.10517957127899646</v>
      </c>
      <c r="U68" s="338">
        <v>59.038618392114415</v>
      </c>
      <c r="V68" s="29">
        <f t="shared" si="22"/>
        <v>-0.10919064923755251</v>
      </c>
      <c r="W68" s="337">
        <v>67.133092311541603</v>
      </c>
      <c r="X68" s="29">
        <f t="shared" si="23"/>
        <v>-9.1391321763707012E-2</v>
      </c>
      <c r="Y68" s="337">
        <v>52.762610748479467</v>
      </c>
      <c r="Z68" s="29">
        <f t="shared" si="24"/>
        <v>-0.10679949884998796</v>
      </c>
      <c r="AA68" s="337">
        <v>59.597480713147469</v>
      </c>
      <c r="AB68" s="29">
        <f t="shared" si="25"/>
        <v>-9.7720527496153009E-2</v>
      </c>
    </row>
    <row r="69" spans="2:28" collapsed="1" x14ac:dyDescent="0.25">
      <c r="B69" s="145">
        <v>2009</v>
      </c>
      <c r="C69" s="338">
        <v>39.642181995479113</v>
      </c>
      <c r="D69" s="41">
        <f t="shared" si="13"/>
        <v>-0.19169378300783213</v>
      </c>
      <c r="E69" s="338">
        <v>46.843451841586273</v>
      </c>
      <c r="F69" s="41">
        <f t="shared" si="14"/>
        <v>0.21686564264467845</v>
      </c>
      <c r="G69" s="338">
        <v>29.638105242096838</v>
      </c>
      <c r="H69" s="41">
        <f t="shared" si="15"/>
        <v>-4.4339618933505576E-2</v>
      </c>
      <c r="I69" s="338">
        <v>34.474497241608709</v>
      </c>
      <c r="J69" s="41">
        <f t="shared" si="16"/>
        <v>3.1094457022168953E-2</v>
      </c>
      <c r="K69" s="338">
        <v>57.493145422390263</v>
      </c>
      <c r="L69" s="41">
        <f t="shared" si="17"/>
        <v>-0.13323126331064983</v>
      </c>
      <c r="M69" s="338">
        <v>46.035617394152744</v>
      </c>
      <c r="N69" s="41">
        <f t="shared" si="18"/>
        <v>-0.22340893230877368</v>
      </c>
      <c r="O69" s="338">
        <v>52.806654371763464</v>
      </c>
      <c r="P69" s="41">
        <f t="shared" si="19"/>
        <v>-0.16792748050690598</v>
      </c>
      <c r="Q69" s="338">
        <v>64.890034225514682</v>
      </c>
      <c r="R69" s="41">
        <f t="shared" si="20"/>
        <v>-0.12275555379608571</v>
      </c>
      <c r="S69" s="338">
        <v>46.37181571735173</v>
      </c>
      <c r="T69" s="41">
        <f t="shared" si="21"/>
        <v>-0.11844592120130726</v>
      </c>
      <c r="U69" s="338">
        <v>54.657491092885373</v>
      </c>
      <c r="V69" s="41">
        <f t="shared" si="22"/>
        <v>-0.11841985570198876</v>
      </c>
      <c r="W69" s="338">
        <v>62.449494630571635</v>
      </c>
      <c r="X69" s="41">
        <f t="shared" si="23"/>
        <v>-0.12245605032118212</v>
      </c>
      <c r="Y69" s="338">
        <v>46.095366123073184</v>
      </c>
      <c r="Z69" s="41">
        <f t="shared" si="24"/>
        <v>-0.13338158388472598</v>
      </c>
      <c r="AA69" s="338">
        <v>53.92384753313668</v>
      </c>
      <c r="AB69" s="41">
        <f t="shared" si="25"/>
        <v>-0.12627383890505806</v>
      </c>
    </row>
    <row r="70" spans="2:28" hidden="1" outlineLevel="1" x14ac:dyDescent="0.25">
      <c r="B70" s="43" t="s">
        <v>49</v>
      </c>
      <c r="C70" s="337">
        <v>44.161614291664741</v>
      </c>
      <c r="D70" s="29">
        <f t="shared" si="13"/>
        <v>-0.12696048598738208</v>
      </c>
      <c r="E70" s="338">
        <v>46.146832805105717</v>
      </c>
      <c r="F70" s="29">
        <f t="shared" si="14"/>
        <v>0.35297861507128303</v>
      </c>
      <c r="G70" s="338">
        <v>29.545156925225893</v>
      </c>
      <c r="H70" s="29">
        <f t="shared" si="15"/>
        <v>-6.8909696898871164E-2</v>
      </c>
      <c r="I70" s="338">
        <v>35.098981859377496</v>
      </c>
      <c r="J70" s="29">
        <f t="shared" si="16"/>
        <v>8.3262155041541774E-2</v>
      </c>
      <c r="K70" s="337">
        <v>63.070590363937136</v>
      </c>
      <c r="L70" s="29">
        <f t="shared" si="17"/>
        <v>-3.4458699523333136E-3</v>
      </c>
      <c r="M70" s="337">
        <v>59.395001632062218</v>
      </c>
      <c r="N70" s="29">
        <f t="shared" si="18"/>
        <v>-0.11711241439875475</v>
      </c>
      <c r="O70" s="337">
        <v>61.578961514168938</v>
      </c>
      <c r="P70" s="29">
        <f t="shared" si="19"/>
        <v>-5.1074179400162678E-2</v>
      </c>
      <c r="Q70" s="338">
        <v>66.194967704636682</v>
      </c>
      <c r="R70" s="29">
        <f t="shared" si="20"/>
        <v>-7.7224786147641611E-2</v>
      </c>
      <c r="S70" s="338">
        <v>51.040377127422055</v>
      </c>
      <c r="T70" s="29">
        <f t="shared" si="21"/>
        <v>-9.5847732731183521E-2</v>
      </c>
      <c r="U70" s="338">
        <v>57.760448936537401</v>
      </c>
      <c r="V70" s="29">
        <f t="shared" si="22"/>
        <v>-8.4656036522625433E-2</v>
      </c>
      <c r="W70" s="337">
        <v>64.640384835079971</v>
      </c>
      <c r="X70" s="29">
        <f t="shared" si="23"/>
        <v>-6.0315973161212844E-2</v>
      </c>
      <c r="Y70" s="337">
        <v>51.882166558604432</v>
      </c>
      <c r="Z70" s="29">
        <f t="shared" si="24"/>
        <v>-9.7742533972117629E-2</v>
      </c>
      <c r="AA70" s="337">
        <v>57.974963148093735</v>
      </c>
      <c r="AB70" s="29">
        <f t="shared" si="25"/>
        <v>-7.7130545293367381E-2</v>
      </c>
    </row>
    <row r="71" spans="2:28" hidden="1" outlineLevel="1" x14ac:dyDescent="0.25">
      <c r="B71" s="43" t="s">
        <v>50</v>
      </c>
      <c r="C71" s="337">
        <v>50.74366331898613</v>
      </c>
      <c r="D71" s="29">
        <f t="shared" si="13"/>
        <v>-6.4850189961414784E-2</v>
      </c>
      <c r="E71" s="338">
        <v>54.149842978914315</v>
      </c>
      <c r="F71" s="29">
        <f t="shared" si="14"/>
        <v>0.71497584541062809</v>
      </c>
      <c r="G71" s="338">
        <v>58.54984212900316</v>
      </c>
      <c r="H71" s="29">
        <f t="shared" si="15"/>
        <v>0.17583926404763006</v>
      </c>
      <c r="I71" s="338">
        <v>57.077892841062585</v>
      </c>
      <c r="J71" s="29">
        <f t="shared" si="16"/>
        <v>0.27803688054582687</v>
      </c>
      <c r="K71" s="337">
        <v>62.959067841880341</v>
      </c>
      <c r="L71" s="29">
        <f t="shared" si="17"/>
        <v>-5.7138418702015525E-2</v>
      </c>
      <c r="M71" s="337">
        <v>56.891772987241531</v>
      </c>
      <c r="N71" s="29">
        <f t="shared" si="18"/>
        <v>-6.3661153407398086E-2</v>
      </c>
      <c r="O71" s="337">
        <v>60.4968358824813</v>
      </c>
      <c r="P71" s="29">
        <f t="shared" si="19"/>
        <v>-5.9913953651747121E-2</v>
      </c>
      <c r="Q71" s="338">
        <v>69.997007916343364</v>
      </c>
      <c r="R71" s="29">
        <f t="shared" si="20"/>
        <v>-9.3566999934333372E-2</v>
      </c>
      <c r="S71" s="338">
        <v>53.794112180497308</v>
      </c>
      <c r="T71" s="29">
        <f t="shared" si="21"/>
        <v>-6.8112140757898287E-2</v>
      </c>
      <c r="U71" s="338">
        <v>60.979038906541994</v>
      </c>
      <c r="V71" s="29">
        <f t="shared" si="22"/>
        <v>-7.9016506701093725E-2</v>
      </c>
      <c r="W71" s="337">
        <v>67.688468492700352</v>
      </c>
      <c r="X71" s="29">
        <f t="shared" si="23"/>
        <v>-8.1368039644258761E-2</v>
      </c>
      <c r="Y71" s="337">
        <v>54.298905211684115</v>
      </c>
      <c r="Z71" s="29">
        <f t="shared" si="24"/>
        <v>-6.3835057202440093E-2</v>
      </c>
      <c r="AA71" s="337">
        <v>60.693206024341421</v>
      </c>
      <c r="AB71" s="29">
        <f t="shared" si="25"/>
        <v>-7.1829271559538221E-2</v>
      </c>
    </row>
    <row r="72" spans="2:28" hidden="1" outlineLevel="1" x14ac:dyDescent="0.25">
      <c r="B72" s="43" t="s">
        <v>51</v>
      </c>
      <c r="C72" s="337">
        <v>49.884296755681028</v>
      </c>
      <c r="D72" s="29">
        <f t="shared" si="13"/>
        <v>-5.7968444967202548E-2</v>
      </c>
      <c r="E72" s="338">
        <v>50.81839100421135</v>
      </c>
      <c r="F72" s="29">
        <f t="shared" si="14"/>
        <v>0.49393746011486916</v>
      </c>
      <c r="G72" s="338">
        <v>27.528482255881968</v>
      </c>
      <c r="H72" s="29">
        <f t="shared" si="15"/>
        <v>-0.25983088007883237</v>
      </c>
      <c r="I72" s="338">
        <v>35.319748442288422</v>
      </c>
      <c r="J72" s="29">
        <f t="shared" si="16"/>
        <v>-2.6933312243275886E-2</v>
      </c>
      <c r="K72" s="337">
        <v>53.909965622415221</v>
      </c>
      <c r="L72" s="29">
        <f t="shared" si="17"/>
        <v>-2.5165986645335425E-2</v>
      </c>
      <c r="M72" s="337">
        <v>47.031775541773698</v>
      </c>
      <c r="N72" s="29">
        <f t="shared" si="18"/>
        <v>-6.4102303424144358E-2</v>
      </c>
      <c r="O72" s="337">
        <v>51.11865584678619</v>
      </c>
      <c r="P72" s="29">
        <f t="shared" si="19"/>
        <v>-4.0362252217808869E-2</v>
      </c>
      <c r="Q72" s="338">
        <v>70.812412059487656</v>
      </c>
      <c r="R72" s="29">
        <f t="shared" si="20"/>
        <v>-5.1156381674745344E-2</v>
      </c>
      <c r="S72" s="338">
        <v>48.813500073120053</v>
      </c>
      <c r="T72" s="29">
        <f t="shared" si="21"/>
        <v>-6.0569552233932344E-2</v>
      </c>
      <c r="U72" s="338">
        <v>58.568581711093948</v>
      </c>
      <c r="V72" s="29">
        <f t="shared" si="22"/>
        <v>-5.2693477845918379E-2</v>
      </c>
      <c r="W72" s="337">
        <v>66.209471350668167</v>
      </c>
      <c r="X72" s="29">
        <f t="shared" si="23"/>
        <v>-4.1643478407860757E-2</v>
      </c>
      <c r="Y72" s="337">
        <v>48.242286768754084</v>
      </c>
      <c r="Z72" s="29">
        <f t="shared" si="24"/>
        <v>-6.2080409540705372E-2</v>
      </c>
      <c r="AA72" s="337">
        <v>56.822669904639113</v>
      </c>
      <c r="AB72" s="29">
        <f t="shared" si="25"/>
        <v>-4.9017781936257276E-2</v>
      </c>
    </row>
    <row r="73" spans="2:28" hidden="1" outlineLevel="1" x14ac:dyDescent="0.25">
      <c r="B73" s="43" t="s">
        <v>52</v>
      </c>
      <c r="C73" s="337">
        <v>40.821377331420372</v>
      </c>
      <c r="D73" s="29">
        <f t="shared" si="13"/>
        <v>-0.11774044493631641</v>
      </c>
      <c r="E73" s="338">
        <v>53.647375504710631</v>
      </c>
      <c r="F73" s="29">
        <f t="shared" si="14"/>
        <v>0.4969954932398597</v>
      </c>
      <c r="G73" s="338">
        <v>26.33062697338746</v>
      </c>
      <c r="H73" s="29">
        <f t="shared" si="15"/>
        <v>-0.18414973027163517</v>
      </c>
      <c r="I73" s="338">
        <v>35.469007954374909</v>
      </c>
      <c r="J73" s="29">
        <f t="shared" si="16"/>
        <v>6.5848674037301214E-2</v>
      </c>
      <c r="K73" s="337">
        <v>60.229033119658119</v>
      </c>
      <c r="L73" s="29">
        <f t="shared" si="17"/>
        <v>-6.1072060634078551E-2</v>
      </c>
      <c r="M73" s="337">
        <v>47.64457154030405</v>
      </c>
      <c r="N73" s="29">
        <f t="shared" si="18"/>
        <v>-6.6107030421169055E-2</v>
      </c>
      <c r="O73" s="337">
        <v>55.122002023448196</v>
      </c>
      <c r="P73" s="29">
        <f t="shared" si="19"/>
        <v>-6.3499673109042698E-2</v>
      </c>
      <c r="Q73" s="338">
        <v>69.591098804687931</v>
      </c>
      <c r="R73" s="29">
        <f t="shared" si="20"/>
        <v>-4.884661436834481E-2</v>
      </c>
      <c r="S73" s="338">
        <v>44.509281033075553</v>
      </c>
      <c r="T73" s="29">
        <f t="shared" si="21"/>
        <v>-4.1262078010741887E-2</v>
      </c>
      <c r="U73" s="338">
        <v>55.631430171291328</v>
      </c>
      <c r="V73" s="29">
        <f t="shared" si="22"/>
        <v>-4.1862880695375027E-2</v>
      </c>
      <c r="W73" s="337">
        <v>66.464301190956505</v>
      </c>
      <c r="X73" s="29">
        <f t="shared" si="23"/>
        <v>-4.9336467780131121E-2</v>
      </c>
      <c r="Y73" s="337">
        <v>44.672075726842458</v>
      </c>
      <c r="Z73" s="29">
        <f t="shared" si="24"/>
        <v>-4.5480021539517579E-2</v>
      </c>
      <c r="AA73" s="337">
        <v>55.079139950689175</v>
      </c>
      <c r="AB73" s="29">
        <f t="shared" si="25"/>
        <v>-4.5257818262839034E-2</v>
      </c>
    </row>
    <row r="74" spans="2:28" hidden="1" outlineLevel="1" x14ac:dyDescent="0.25">
      <c r="B74" s="43" t="s">
        <v>53</v>
      </c>
      <c r="C74" s="337">
        <v>36.896607580876569</v>
      </c>
      <c r="D74" s="29">
        <f t="shared" si="13"/>
        <v>0.12217875071942541</v>
      </c>
      <c r="E74" s="338">
        <v>32.423045196023097</v>
      </c>
      <c r="F74" s="29">
        <f t="shared" si="14"/>
        <v>2.8225251273578333E-2</v>
      </c>
      <c r="G74" s="338">
        <v>22.702867868523288</v>
      </c>
      <c r="H74" s="29">
        <f t="shared" si="15"/>
        <v>-0.22658765069191977</v>
      </c>
      <c r="I74" s="338">
        <v>25.954597609330293</v>
      </c>
      <c r="J74" s="29">
        <f t="shared" si="16"/>
        <v>-0.13392501805456625</v>
      </c>
      <c r="K74" s="337">
        <v>81.599753153432587</v>
      </c>
      <c r="L74" s="29">
        <f t="shared" si="17"/>
        <v>-1.5923237580563354E-2</v>
      </c>
      <c r="M74" s="337">
        <v>75.709474002904599</v>
      </c>
      <c r="N74" s="29">
        <f t="shared" si="18"/>
        <v>2.3238814566745036E-2</v>
      </c>
      <c r="O74" s="337">
        <v>79.209357775973189</v>
      </c>
      <c r="P74" s="29">
        <f t="shared" si="19"/>
        <v>-1.446462928901493E-3</v>
      </c>
      <c r="Q74" s="338">
        <v>83.184915186943059</v>
      </c>
      <c r="R74" s="29">
        <f t="shared" si="20"/>
        <v>-4.384956663106232E-2</v>
      </c>
      <c r="S74" s="338">
        <v>62.041073918507507</v>
      </c>
      <c r="T74" s="29">
        <f t="shared" si="21"/>
        <v>-1.5861840579743602E-2</v>
      </c>
      <c r="U74" s="338">
        <v>71.416987501950473</v>
      </c>
      <c r="V74" s="29">
        <f t="shared" si="22"/>
        <v>-2.7914685912147519E-2</v>
      </c>
      <c r="W74" s="337">
        <v>80.961169428951138</v>
      </c>
      <c r="X74" s="29">
        <f t="shared" si="23"/>
        <v>-3.5368085990637899E-2</v>
      </c>
      <c r="Y74" s="337">
        <v>63.355104403982239</v>
      </c>
      <c r="Z74" s="29">
        <f t="shared" si="24"/>
        <v>-9.1130295540874373E-3</v>
      </c>
      <c r="AA74" s="337">
        <v>71.763031797437264</v>
      </c>
      <c r="AB74" s="29">
        <f t="shared" si="25"/>
        <v>-2.1725537089390734E-2</v>
      </c>
    </row>
    <row r="75" spans="2:28" hidden="1" outlineLevel="1" x14ac:dyDescent="0.25">
      <c r="B75" s="43" t="s">
        <v>54</v>
      </c>
      <c r="C75" s="337">
        <v>48.890405886981071</v>
      </c>
      <c r="D75" s="29">
        <f t="shared" si="13"/>
        <v>-3.9651076505324068E-2</v>
      </c>
      <c r="E75" s="338">
        <v>35.501237355099207</v>
      </c>
      <c r="F75" s="29">
        <f t="shared" si="14"/>
        <v>-3.1046332503851026E-2</v>
      </c>
      <c r="G75" s="338">
        <v>7.2700685320179845</v>
      </c>
      <c r="H75" s="29">
        <f t="shared" si="15"/>
        <v>-0.41301594638489558</v>
      </c>
      <c r="I75" s="338">
        <v>16.7143541851244</v>
      </c>
      <c r="J75" s="29">
        <f t="shared" si="16"/>
        <v>-0.13032377851736732</v>
      </c>
      <c r="K75" s="337">
        <v>65.345035928453271</v>
      </c>
      <c r="L75" s="29">
        <f t="shared" si="17"/>
        <v>-4.7899435432628534E-2</v>
      </c>
      <c r="M75" s="337">
        <v>60.549744783314175</v>
      </c>
      <c r="N75" s="29">
        <f t="shared" si="18"/>
        <v>-6.2009256710975902E-2</v>
      </c>
      <c r="O75" s="337">
        <v>63.399009009527866</v>
      </c>
      <c r="P75" s="29">
        <f t="shared" si="19"/>
        <v>-5.3598961546696078E-2</v>
      </c>
      <c r="Q75" s="338">
        <v>81.270161597056145</v>
      </c>
      <c r="R75" s="29">
        <f t="shared" si="20"/>
        <v>4.8007261106547627E-2</v>
      </c>
      <c r="S75" s="338">
        <v>55.989979033704827</v>
      </c>
      <c r="T75" s="29">
        <f t="shared" si="21"/>
        <v>3.9730717191437837E-2</v>
      </c>
      <c r="U75" s="338">
        <v>67.200090010156615</v>
      </c>
      <c r="V75" s="29">
        <f t="shared" si="22"/>
        <v>4.7329622417217498E-2</v>
      </c>
      <c r="W75" s="337">
        <v>76.313489039315016</v>
      </c>
      <c r="X75" s="29">
        <f t="shared" si="23"/>
        <v>2.7130630586603699E-2</v>
      </c>
      <c r="Y75" s="337">
        <v>55.889358810905627</v>
      </c>
      <c r="Z75" s="29">
        <f t="shared" si="24"/>
        <v>2.4315708643786627E-2</v>
      </c>
      <c r="AA75" s="337">
        <v>65.643077418180823</v>
      </c>
      <c r="AB75" s="29">
        <f t="shared" si="25"/>
        <v>2.7911086986943445E-2</v>
      </c>
    </row>
    <row r="76" spans="2:28" hidden="1" outlineLevel="1" x14ac:dyDescent="0.25">
      <c r="B76" s="43" t="s">
        <v>55</v>
      </c>
      <c r="C76" s="337">
        <v>46.791009086561452</v>
      </c>
      <c r="D76" s="29">
        <f t="shared" si="13"/>
        <v>-0.127026804499905</v>
      </c>
      <c r="E76" s="338">
        <v>21.287572902646925</v>
      </c>
      <c r="F76" s="29">
        <f t="shared" si="14"/>
        <v>-0.46000657667718015</v>
      </c>
      <c r="G76" s="338">
        <v>13.22072072072072</v>
      </c>
      <c r="H76" s="29">
        <f t="shared" si="15"/>
        <v>-0.31422188118372152</v>
      </c>
      <c r="I76" s="338">
        <v>15.748629270350063</v>
      </c>
      <c r="J76" s="29">
        <f t="shared" si="16"/>
        <v>-0.36494321844909872</v>
      </c>
      <c r="K76" s="337">
        <v>59.837525412907233</v>
      </c>
      <c r="L76" s="29">
        <f t="shared" si="17"/>
        <v>-7.5305745492681986E-3</v>
      </c>
      <c r="M76" s="337">
        <v>50.204970159475586</v>
      </c>
      <c r="N76" s="29">
        <f t="shared" si="18"/>
        <v>-1.5747167450984367E-2</v>
      </c>
      <c r="O76" s="337">
        <v>55.915080527086381</v>
      </c>
      <c r="P76" s="29">
        <f t="shared" si="19"/>
        <v>-1.0409112799914855E-2</v>
      </c>
      <c r="Q76" s="338">
        <v>69.946104825074784</v>
      </c>
      <c r="R76" s="29">
        <f t="shared" si="20"/>
        <v>6.1542451110346841E-2</v>
      </c>
      <c r="S76" s="338">
        <v>45.495971650718182</v>
      </c>
      <c r="T76" s="29">
        <f t="shared" si="21"/>
        <v>7.7474345369408448E-2</v>
      </c>
      <c r="U76" s="338">
        <v>56.157318561467022</v>
      </c>
      <c r="V76" s="29">
        <f t="shared" si="22"/>
        <v>7.0570849757088272E-2</v>
      </c>
      <c r="W76" s="337">
        <v>66.501038748165513</v>
      </c>
      <c r="X76" s="29">
        <f t="shared" si="23"/>
        <v>3.8896391984761358E-2</v>
      </c>
      <c r="Y76" s="337">
        <v>45.614492783161957</v>
      </c>
      <c r="Z76" s="29">
        <f t="shared" si="24"/>
        <v>6.0714924637628398E-2</v>
      </c>
      <c r="AA76" s="337">
        <v>55.456624203364015</v>
      </c>
      <c r="AB76" s="29">
        <f t="shared" si="25"/>
        <v>5.0001488404924466E-2</v>
      </c>
    </row>
    <row r="77" spans="2:28" hidden="1" outlineLevel="1" x14ac:dyDescent="0.25">
      <c r="B77" s="43" t="s">
        <v>56</v>
      </c>
      <c r="C77" s="337">
        <v>54.868792520942286</v>
      </c>
      <c r="D77" s="29">
        <f t="shared" si="13"/>
        <v>1.8622260060199514E-2</v>
      </c>
      <c r="E77" s="338">
        <v>30.113315677506186</v>
      </c>
      <c r="F77" s="29">
        <f t="shared" si="14"/>
        <v>-0.19095558546433378</v>
      </c>
      <c r="G77" s="338">
        <v>16.967187128477452</v>
      </c>
      <c r="H77" s="29">
        <f t="shared" si="15"/>
        <v>-0.36230224999268656</v>
      </c>
      <c r="I77" s="338">
        <v>21.08678793485803</v>
      </c>
      <c r="J77" s="29">
        <f t="shared" si="16"/>
        <v>-0.28557375947411912</v>
      </c>
      <c r="K77" s="337">
        <v>57.687123277870732</v>
      </c>
      <c r="L77" s="29">
        <f t="shared" si="17"/>
        <v>0.16499637569855374</v>
      </c>
      <c r="M77" s="337">
        <v>50.738754177831218</v>
      </c>
      <c r="N77" s="29">
        <f t="shared" si="18"/>
        <v>0.24867173761505867</v>
      </c>
      <c r="O77" s="337">
        <v>54.857698050173646</v>
      </c>
      <c r="P77" s="29">
        <f t="shared" si="19"/>
        <v>0.19536202222671006</v>
      </c>
      <c r="Q77" s="338">
        <v>66.185392622053286</v>
      </c>
      <c r="R77" s="29">
        <f t="shared" si="20"/>
        <v>0.11537285691074839</v>
      </c>
      <c r="S77" s="338">
        <v>39.78639946033497</v>
      </c>
      <c r="T77" s="29">
        <f t="shared" si="21"/>
        <v>2.2112359848434737E-2</v>
      </c>
      <c r="U77" s="338">
        <v>51.29753611486862</v>
      </c>
      <c r="V77" s="29">
        <f t="shared" si="22"/>
        <v>7.4286085671150914E-2</v>
      </c>
      <c r="W77" s="337">
        <v>63.590053840294082</v>
      </c>
      <c r="X77" s="29">
        <f t="shared" si="23"/>
        <v>0.12087633302721446</v>
      </c>
      <c r="Y77" s="337">
        <v>40.92888840235679</v>
      </c>
      <c r="Z77" s="29">
        <f t="shared" si="24"/>
        <v>5.1446538567741174E-2</v>
      </c>
      <c r="AA77" s="337">
        <v>51.607253736137892</v>
      </c>
      <c r="AB77" s="29">
        <f t="shared" si="25"/>
        <v>9.2375821819973281E-2</v>
      </c>
    </row>
    <row r="78" spans="2:28" collapsed="1" x14ac:dyDescent="0.25">
      <c r="B78" s="30" t="s">
        <v>68</v>
      </c>
      <c r="C78" s="339">
        <v>53.353761230760767</v>
      </c>
      <c r="D78" s="32">
        <f t="shared" ref="D78:D141" si="26">C78/C92-1</f>
        <v>-2.5562655384033905E-2</v>
      </c>
      <c r="E78" s="339">
        <v>33.946884537372284</v>
      </c>
      <c r="F78" s="32">
        <f t="shared" ref="F78:F141" si="27">E78/E92-1</f>
        <v>-0.21358528576615565</v>
      </c>
      <c r="G78" s="339">
        <v>41.066599144479525</v>
      </c>
      <c r="H78" s="32">
        <f t="shared" ref="H78:H141" si="28">G78/G92-1</f>
        <v>-0.10011020085541777</v>
      </c>
      <c r="I78" s="339">
        <v>38.938611318331617</v>
      </c>
      <c r="J78" s="32">
        <f t="shared" ref="J78:J141" si="29">I78/I92-1</f>
        <v>-0.13388426026522859</v>
      </c>
      <c r="K78" s="339">
        <v>67.962362097998508</v>
      </c>
      <c r="L78" s="32">
        <f t="shared" ref="L78:L141" si="30">K78/K92-1</f>
        <v>-1.9716768495281034E-2</v>
      </c>
      <c r="M78" s="339">
        <v>62.994531179521104</v>
      </c>
      <c r="N78" s="32">
        <f t="shared" ref="N78:N141" si="31">M78/M92-1</f>
        <v>2.4182697931846908E-2</v>
      </c>
      <c r="O78" s="339">
        <v>65.94929296311328</v>
      </c>
      <c r="P78" s="32">
        <f t="shared" ref="P78:P141" si="32">O78/O92-1</f>
        <v>-2.6964513395966172E-3</v>
      </c>
      <c r="Q78" s="339">
        <v>76.277453871206276</v>
      </c>
      <c r="R78" s="32">
        <f t="shared" ref="R78:R141" si="33">Q78/Q92-1</f>
        <v>1.2882060188269318E-2</v>
      </c>
      <c r="S78" s="339">
        <v>56.543088456956077</v>
      </c>
      <c r="T78" s="32">
        <f t="shared" ref="T78:T141" si="34">S78/S92-1</f>
        <v>-6.692885574122176E-4</v>
      </c>
      <c r="U78" s="339">
        <v>65.14094609739324</v>
      </c>
      <c r="V78" s="32">
        <f t="shared" ref="V78:V141" si="35">U78/U92-1</f>
        <v>7.1795457971288723E-3</v>
      </c>
      <c r="W78" s="339">
        <v>73.287011473014246</v>
      </c>
      <c r="X78" s="32">
        <f t="shared" ref="X78:X141" si="36">W78/W92-1</f>
        <v>3.3582788533286223E-3</v>
      </c>
      <c r="Y78" s="339">
        <v>57.170779283683139</v>
      </c>
      <c r="Z78" s="32">
        <f t="shared" ref="Z78:Z141" si="37">Y78/Y92-1</f>
        <v>1.9692728434663742E-3</v>
      </c>
      <c r="AA78" s="339">
        <v>64.764509803406213</v>
      </c>
      <c r="AB78" s="32">
        <f t="shared" ref="AB78:AB141" si="38">AA78/AA92-1</f>
        <v>3.7658178313977331E-3</v>
      </c>
    </row>
    <row r="79" spans="2:28" hidden="1" outlineLevel="1" x14ac:dyDescent="0.25">
      <c r="B79" s="43" t="s">
        <v>58</v>
      </c>
      <c r="C79" s="337">
        <v>50.480631276901008</v>
      </c>
      <c r="D79" s="29">
        <f t="shared" si="26"/>
        <v>-0.10395260531380235</v>
      </c>
      <c r="E79" s="338">
        <v>30.06729475100942</v>
      </c>
      <c r="F79" s="29">
        <f t="shared" si="27"/>
        <v>-0.27412102148660433</v>
      </c>
      <c r="G79" s="338">
        <v>31.666666666666668</v>
      </c>
      <c r="H79" s="29">
        <f t="shared" si="28"/>
        <v>-0.12061971555642437</v>
      </c>
      <c r="I79" s="338">
        <v>31.165471671587234</v>
      </c>
      <c r="J79" s="29">
        <f t="shared" si="29"/>
        <v>-0.16877207533049388</v>
      </c>
      <c r="K79" s="337">
        <v>75.085773812524153</v>
      </c>
      <c r="L79" s="29">
        <f t="shared" si="30"/>
        <v>0.1004502149859785</v>
      </c>
      <c r="M79" s="337">
        <v>57.226298796595245</v>
      </c>
      <c r="N79" s="29">
        <f t="shared" si="31"/>
        <v>9.9407263321323214E-2</v>
      </c>
      <c r="O79" s="337">
        <v>67.813268792143504</v>
      </c>
      <c r="P79" s="29">
        <f t="shared" si="32"/>
        <v>0.10034298094290861</v>
      </c>
      <c r="Q79" s="338">
        <v>74.288828196124328</v>
      </c>
      <c r="R79" s="29">
        <f t="shared" si="33"/>
        <v>3.2739000259192075E-2</v>
      </c>
      <c r="S79" s="338">
        <v>48.425906931656833</v>
      </c>
      <c r="T79" s="29">
        <f t="shared" si="34"/>
        <v>-2.9871427601742107E-2</v>
      </c>
      <c r="U79" s="338">
        <v>59.703292365903124</v>
      </c>
      <c r="V79" s="29">
        <f t="shared" si="35"/>
        <v>4.5184277762067016E-3</v>
      </c>
      <c r="W79" s="337">
        <v>73.334819982083971</v>
      </c>
      <c r="X79" s="29">
        <f t="shared" si="36"/>
        <v>4.2338111588766658E-2</v>
      </c>
      <c r="Y79" s="337">
        <v>49.370068041076017</v>
      </c>
      <c r="Z79" s="29">
        <f t="shared" si="37"/>
        <v>-1.1537285241852047E-2</v>
      </c>
      <c r="AA79" s="337">
        <v>60.662707736080876</v>
      </c>
      <c r="AB79" s="29">
        <f t="shared" si="38"/>
        <v>1.989692699997514E-2</v>
      </c>
    </row>
    <row r="80" spans="2:28" hidden="1" outlineLevel="1" x14ac:dyDescent="0.25">
      <c r="B80" s="43" t="s">
        <v>59</v>
      </c>
      <c r="C80" s="337">
        <v>55.630119868561117</v>
      </c>
      <c r="D80" s="29">
        <f t="shared" si="26"/>
        <v>-8.4654228832879985E-2</v>
      </c>
      <c r="E80" s="338">
        <v>43.016541483957802</v>
      </c>
      <c r="F80" s="29">
        <f t="shared" si="27"/>
        <v>-5.1281948266741595E-2</v>
      </c>
      <c r="G80" s="338">
        <v>45.751763493698981</v>
      </c>
      <c r="H80" s="29">
        <f t="shared" si="28"/>
        <v>-0.14395505361088534</v>
      </c>
      <c r="I80" s="338">
        <v>44.89462728398253</v>
      </c>
      <c r="J80" s="29">
        <f t="shared" si="29"/>
        <v>-0.12357408638638112</v>
      </c>
      <c r="K80" s="337">
        <v>73.858756538522201</v>
      </c>
      <c r="L80" s="29">
        <f t="shared" si="30"/>
        <v>-1.1985944976361296E-2</v>
      </c>
      <c r="M80" s="337">
        <v>67.849872653076687</v>
      </c>
      <c r="N80" s="29">
        <f t="shared" si="31"/>
        <v>4.7385062433562553E-3</v>
      </c>
      <c r="O80" s="337">
        <v>71.411896360112081</v>
      </c>
      <c r="P80" s="29">
        <f t="shared" si="32"/>
        <v>-5.4947047783133751E-3</v>
      </c>
      <c r="Q80" s="338">
        <v>80.23097932110808</v>
      </c>
      <c r="R80" s="29">
        <f t="shared" si="33"/>
        <v>4.2702671090830258E-2</v>
      </c>
      <c r="S80" s="338">
        <v>61.021618909451576</v>
      </c>
      <c r="T80" s="29">
        <f t="shared" si="34"/>
        <v>3.4183117695422371E-2</v>
      </c>
      <c r="U80" s="338">
        <v>69.397755506411613</v>
      </c>
      <c r="V80" s="29">
        <f t="shared" si="35"/>
        <v>3.9506903047601183E-2</v>
      </c>
      <c r="W80" s="337">
        <v>77.684738240995728</v>
      </c>
      <c r="X80" s="29">
        <f t="shared" si="36"/>
        <v>2.6376049317652583E-2</v>
      </c>
      <c r="Y80" s="337">
        <v>61.716597023541247</v>
      </c>
      <c r="Z80" s="29">
        <f t="shared" si="37"/>
        <v>2.7211645529771511E-2</v>
      </c>
      <c r="AA80" s="337">
        <v>69.241084062320297</v>
      </c>
      <c r="AB80" s="29">
        <f t="shared" si="38"/>
        <v>2.7754726081888892E-2</v>
      </c>
    </row>
    <row r="81" spans="2:28" hidden="1" outlineLevel="1" x14ac:dyDescent="0.25">
      <c r="B81" s="43" t="s">
        <v>60</v>
      </c>
      <c r="C81" s="337">
        <v>60.046752090238954</v>
      </c>
      <c r="D81" s="29">
        <f t="shared" si="26"/>
        <v>9.8695412708277086E-2</v>
      </c>
      <c r="E81" s="338">
        <v>30.909175291223836</v>
      </c>
      <c r="F81" s="29">
        <f t="shared" si="27"/>
        <v>-0.39846243867959441</v>
      </c>
      <c r="G81" s="338">
        <v>53.062780648987548</v>
      </c>
      <c r="H81" s="29">
        <f t="shared" si="28"/>
        <v>-1.3764629244345961E-2</v>
      </c>
      <c r="I81" s="338">
        <v>46.120507860789132</v>
      </c>
      <c r="J81" s="29">
        <f t="shared" si="29"/>
        <v>-0.13209805763875127</v>
      </c>
      <c r="K81" s="337">
        <v>74.865946733271798</v>
      </c>
      <c r="L81" s="29">
        <f t="shared" si="30"/>
        <v>-3.6437232435031497E-3</v>
      </c>
      <c r="M81" s="337">
        <v>68.721597522342435</v>
      </c>
      <c r="N81" s="29">
        <f t="shared" si="31"/>
        <v>-5.0888480425337335E-4</v>
      </c>
      <c r="O81" s="337">
        <v>72.363924112584399</v>
      </c>
      <c r="P81" s="29">
        <f t="shared" si="32"/>
        <v>-2.3573721573044715E-3</v>
      </c>
      <c r="Q81" s="338">
        <v>78.66573385176315</v>
      </c>
      <c r="R81" s="29">
        <f t="shared" si="33"/>
        <v>2.4437617229268405E-2</v>
      </c>
      <c r="S81" s="338">
        <v>62.584806714548868</v>
      </c>
      <c r="T81" s="29">
        <f t="shared" si="34"/>
        <v>2.4958160236800087E-2</v>
      </c>
      <c r="U81" s="338">
        <v>69.596807084188086</v>
      </c>
      <c r="V81" s="29">
        <f t="shared" si="35"/>
        <v>2.5592120161665566E-2</v>
      </c>
      <c r="W81" s="337">
        <v>76.804257257271075</v>
      </c>
      <c r="X81" s="29">
        <f t="shared" si="36"/>
        <v>1.6918640067783874E-2</v>
      </c>
      <c r="Y81" s="337">
        <v>63.279114363757316</v>
      </c>
      <c r="Z81" s="29">
        <f t="shared" si="37"/>
        <v>2.0794621297386184E-2</v>
      </c>
      <c r="AA81" s="337">
        <v>69.652414863419494</v>
      </c>
      <c r="AB81" s="29">
        <f t="shared" si="38"/>
        <v>1.9612984767295005E-2</v>
      </c>
    </row>
    <row r="82" spans="2:28" hidden="1" outlineLevel="1" x14ac:dyDescent="0.25">
      <c r="B82" s="43" t="s">
        <v>61</v>
      </c>
      <c r="C82" s="337">
        <v>49.780163835793957</v>
      </c>
      <c r="D82" s="29">
        <f t="shared" si="26"/>
        <v>4.4254606690528275E-2</v>
      </c>
      <c r="E82" s="338">
        <v>33.538835583727696</v>
      </c>
      <c r="F82" s="29">
        <f t="shared" si="27"/>
        <v>-0.11764001102276034</v>
      </c>
      <c r="G82" s="338">
        <v>39.797495442656732</v>
      </c>
      <c r="H82" s="29">
        <f t="shared" si="28"/>
        <v>-8.1100260560719173E-2</v>
      </c>
      <c r="I82" s="338">
        <v>37.836219915375302</v>
      </c>
      <c r="J82" s="29">
        <f t="shared" si="29"/>
        <v>-9.6072655953317487E-2</v>
      </c>
      <c r="K82" s="337">
        <v>67.903396535660448</v>
      </c>
      <c r="L82" s="29">
        <f t="shared" si="30"/>
        <v>-1.305124631748189E-2</v>
      </c>
      <c r="M82" s="337">
        <v>69.189145686773912</v>
      </c>
      <c r="N82" s="29">
        <f t="shared" si="31"/>
        <v>2.6128200880795927E-2</v>
      </c>
      <c r="O82" s="337">
        <v>68.426962718209651</v>
      </c>
      <c r="P82" s="29">
        <f t="shared" si="32"/>
        <v>2.7300616295042879E-3</v>
      </c>
      <c r="Q82" s="338">
        <v>77.254527834065428</v>
      </c>
      <c r="R82" s="29">
        <f t="shared" si="33"/>
        <v>7.5643139824677075E-3</v>
      </c>
      <c r="S82" s="338">
        <v>57.786197825536071</v>
      </c>
      <c r="T82" s="29">
        <f t="shared" si="34"/>
        <v>1.9417075464950084E-2</v>
      </c>
      <c r="U82" s="338">
        <v>66.275256699520511</v>
      </c>
      <c r="V82" s="29">
        <f t="shared" si="35"/>
        <v>1.4520619099730459E-2</v>
      </c>
      <c r="W82" s="337">
        <v>73.885594447385358</v>
      </c>
      <c r="X82" s="29">
        <f t="shared" si="36"/>
        <v>3.0235681433448125E-3</v>
      </c>
      <c r="Y82" s="337">
        <v>59.071407461758739</v>
      </c>
      <c r="Z82" s="29">
        <f t="shared" si="37"/>
        <v>1.9875757805446703E-2</v>
      </c>
      <c r="AA82" s="337">
        <v>66.052129666391551</v>
      </c>
      <c r="AB82" s="29">
        <f t="shared" si="38"/>
        <v>1.1932664685926131E-2</v>
      </c>
    </row>
    <row r="83" spans="2:28" collapsed="1" x14ac:dyDescent="0.25">
      <c r="B83" s="145">
        <v>2008</v>
      </c>
      <c r="C83" s="338">
        <v>49.043519846963179</v>
      </c>
      <c r="D83" s="41">
        <f t="shared" si="26"/>
        <v>-4.1531782826655483E-2</v>
      </c>
      <c r="E83" s="338">
        <v>38.495171693547796</v>
      </c>
      <c r="F83" s="41">
        <f t="shared" si="27"/>
        <v>1.6612209471757566E-2</v>
      </c>
      <c r="G83" s="338">
        <v>31.0132195801833</v>
      </c>
      <c r="H83" s="41">
        <f t="shared" si="28"/>
        <v>-0.1212677489199534</v>
      </c>
      <c r="I83" s="338">
        <v>33.434858471814572</v>
      </c>
      <c r="J83" s="41">
        <f t="shared" si="29"/>
        <v>-7.1468582489152443E-2</v>
      </c>
      <c r="K83" s="338">
        <v>66.33043277724471</v>
      </c>
      <c r="L83" s="41">
        <f t="shared" si="30"/>
        <v>-1.6170416379774899E-3</v>
      </c>
      <c r="M83" s="338">
        <v>59.279097210086078</v>
      </c>
      <c r="N83" s="41">
        <f t="shared" si="31"/>
        <v>-5.4927047965876996E-3</v>
      </c>
      <c r="O83" s="338">
        <v>63.464004800848066</v>
      </c>
      <c r="P83" s="41">
        <f t="shared" si="32"/>
        <v>-3.2190574444820319E-3</v>
      </c>
      <c r="Q83" s="338">
        <v>73.97029927782647</v>
      </c>
      <c r="R83" s="41">
        <f t="shared" si="33"/>
        <v>-1.5123387714816028E-3</v>
      </c>
      <c r="S83" s="338">
        <v>52.602349456023518</v>
      </c>
      <c r="T83" s="41">
        <f t="shared" si="34"/>
        <v>-9.0032660310916945E-3</v>
      </c>
      <c r="U83" s="338">
        <v>61.999457957856222</v>
      </c>
      <c r="V83" s="41">
        <f t="shared" si="35"/>
        <v>-3.064980221706981E-3</v>
      </c>
      <c r="W83" s="338">
        <v>71.163950994623377</v>
      </c>
      <c r="X83" s="41">
        <f t="shared" si="36"/>
        <v>-1.9928606098897905E-3</v>
      </c>
      <c r="Y83" s="338">
        <v>53.189922191708618</v>
      </c>
      <c r="Z83" s="41">
        <f t="shared" si="37"/>
        <v>-8.6104971440255085E-3</v>
      </c>
      <c r="AA83" s="338">
        <v>61.717103063000927</v>
      </c>
      <c r="AB83" s="41">
        <f t="shared" si="38"/>
        <v>-3.5023520967877309E-3</v>
      </c>
    </row>
    <row r="84" spans="2:28" hidden="1" outlineLevel="1" x14ac:dyDescent="0.25">
      <c r="B84" s="43" t="s">
        <v>49</v>
      </c>
      <c r="C84" s="337">
        <v>50.583752032816328</v>
      </c>
      <c r="D84" s="29">
        <f t="shared" si="26"/>
        <v>-9.9216622181860337E-2</v>
      </c>
      <c r="E84" s="338">
        <v>34.10758476967829</v>
      </c>
      <c r="F84" s="29">
        <f t="shared" si="27"/>
        <v>-0.11713813334121304</v>
      </c>
      <c r="G84" s="338">
        <v>31.731784582893347</v>
      </c>
      <c r="H84" s="29">
        <f t="shared" si="28"/>
        <v>-0.20885692220748731</v>
      </c>
      <c r="I84" s="338">
        <v>32.401189034459982</v>
      </c>
      <c r="J84" s="29">
        <f t="shared" si="29"/>
        <v>-0.18391270014133543</v>
      </c>
      <c r="K84" s="337">
        <v>63.288674907122584</v>
      </c>
      <c r="L84" s="29">
        <f t="shared" si="30"/>
        <v>-1.6496686105192171E-2</v>
      </c>
      <c r="M84" s="337">
        <v>67.273572084054507</v>
      </c>
      <c r="N84" s="29">
        <f t="shared" si="31"/>
        <v>4.6222992760731385E-2</v>
      </c>
      <c r="O84" s="337">
        <v>64.893335366555306</v>
      </c>
      <c r="P84" s="29">
        <f t="shared" si="32"/>
        <v>8.7544659282448034E-3</v>
      </c>
      <c r="Q84" s="338">
        <v>71.734661606578115</v>
      </c>
      <c r="R84" s="29">
        <f t="shared" si="33"/>
        <v>-7.3803462327790559E-3</v>
      </c>
      <c r="S84" s="338">
        <v>56.451085702190774</v>
      </c>
      <c r="T84" s="29">
        <f t="shared" si="34"/>
        <v>2.2032567376254697E-2</v>
      </c>
      <c r="U84" s="338">
        <v>63.102452456349347</v>
      </c>
      <c r="V84" s="29">
        <f t="shared" si="35"/>
        <v>8.0509596065343469E-3</v>
      </c>
      <c r="W84" s="337">
        <v>68.789489859201069</v>
      </c>
      <c r="X84" s="29">
        <f t="shared" si="36"/>
        <v>-1.2759417065445255E-2</v>
      </c>
      <c r="Y84" s="337">
        <v>57.502618168416596</v>
      </c>
      <c r="Z84" s="29">
        <f t="shared" si="37"/>
        <v>2.2854591170963223E-2</v>
      </c>
      <c r="AA84" s="337">
        <v>62.820329411079243</v>
      </c>
      <c r="AB84" s="29">
        <f t="shared" si="38"/>
        <v>5.1172792302491832E-3</v>
      </c>
    </row>
    <row r="85" spans="2:28" hidden="1" outlineLevel="1" x14ac:dyDescent="0.25">
      <c r="B85" s="43" t="s">
        <v>50</v>
      </c>
      <c r="C85" s="337">
        <v>54.262603461249057</v>
      </c>
      <c r="D85" s="29">
        <f t="shared" si="26"/>
        <v>-6.5406286034959571E-2</v>
      </c>
      <c r="E85" s="338">
        <v>31.574697173620457</v>
      </c>
      <c r="F85" s="29">
        <f t="shared" si="27"/>
        <v>-0.34104178402981233</v>
      </c>
      <c r="G85" s="338">
        <v>49.794086589229146</v>
      </c>
      <c r="H85" s="29">
        <f t="shared" si="28"/>
        <v>-7.9868898651626385E-2</v>
      </c>
      <c r="I85" s="338">
        <v>44.660599165718622</v>
      </c>
      <c r="J85" s="29">
        <f t="shared" si="29"/>
        <v>-0.14789188622612315</v>
      </c>
      <c r="K85" s="337">
        <v>66.774454586651132</v>
      </c>
      <c r="L85" s="29">
        <f t="shared" si="30"/>
        <v>-3.8275795708361371E-2</v>
      </c>
      <c r="M85" s="337">
        <v>60.75981274756932</v>
      </c>
      <c r="N85" s="29">
        <f t="shared" si="31"/>
        <v>-2.4232409847531056E-3</v>
      </c>
      <c r="O85" s="337">
        <v>64.35244530804404</v>
      </c>
      <c r="P85" s="29">
        <f t="shared" si="32"/>
        <v>-2.3915074992008067E-2</v>
      </c>
      <c r="Q85" s="338">
        <v>77.222484079101733</v>
      </c>
      <c r="R85" s="29">
        <f t="shared" si="33"/>
        <v>3.6761006878243352E-2</v>
      </c>
      <c r="S85" s="338">
        <v>57.72595022779641</v>
      </c>
      <c r="T85" s="29">
        <f t="shared" si="34"/>
        <v>1.0291747546617991E-2</v>
      </c>
      <c r="U85" s="338">
        <v>66.210783743928815</v>
      </c>
      <c r="V85" s="29">
        <f t="shared" si="35"/>
        <v>2.4342064109889039E-2</v>
      </c>
      <c r="W85" s="337">
        <v>73.683990339817825</v>
      </c>
      <c r="X85" s="29">
        <f t="shared" si="36"/>
        <v>1.4892867142954236E-2</v>
      </c>
      <c r="Y85" s="337">
        <v>58.001429800844328</v>
      </c>
      <c r="Z85" s="29">
        <f t="shared" si="37"/>
        <v>6.8071697860010438E-3</v>
      </c>
      <c r="AA85" s="337">
        <v>65.39013154004526</v>
      </c>
      <c r="AB85" s="29">
        <f t="shared" si="38"/>
        <v>1.2115844891495975E-2</v>
      </c>
    </row>
    <row r="86" spans="2:28" hidden="1" outlineLevel="1" x14ac:dyDescent="0.25">
      <c r="B86" s="43" t="s">
        <v>51</v>
      </c>
      <c r="C86" s="337">
        <v>52.953955193087211</v>
      </c>
      <c r="D86" s="29">
        <f t="shared" si="26"/>
        <v>6.3948523107614008E-2</v>
      </c>
      <c r="E86" s="338">
        <v>34.016411236052619</v>
      </c>
      <c r="F86" s="29">
        <f t="shared" si="27"/>
        <v>-0.15700608782747505</v>
      </c>
      <c r="G86" s="338">
        <v>37.192151786626702</v>
      </c>
      <c r="H86" s="29">
        <f t="shared" si="28"/>
        <v>-5.5807057595780862E-2</v>
      </c>
      <c r="I86" s="338">
        <v>36.29735647791356</v>
      </c>
      <c r="J86" s="29">
        <f t="shared" si="29"/>
        <v>-8.4664993378792741E-2</v>
      </c>
      <c r="K86" s="337">
        <v>55.301687142508101</v>
      </c>
      <c r="L86" s="29">
        <f t="shared" si="30"/>
        <v>-0.15081357549728469</v>
      </c>
      <c r="M86" s="337">
        <v>50.253116033779783</v>
      </c>
      <c r="N86" s="29">
        <f t="shared" si="31"/>
        <v>3.8768023575261878E-3</v>
      </c>
      <c r="O86" s="337">
        <v>53.26870057469705</v>
      </c>
      <c r="P86" s="29">
        <f t="shared" si="32"/>
        <v>-9.6115897098570047E-2</v>
      </c>
      <c r="Q86" s="338">
        <v>74.63022429815598</v>
      </c>
      <c r="R86" s="29">
        <f t="shared" si="33"/>
        <v>-4.3978607458272978E-2</v>
      </c>
      <c r="S86" s="338">
        <v>51.960738753142216</v>
      </c>
      <c r="T86" s="29">
        <f t="shared" si="34"/>
        <v>-9.2595585336073483E-2</v>
      </c>
      <c r="U86" s="338">
        <v>61.826431404604676</v>
      </c>
      <c r="V86" s="29">
        <f t="shared" si="35"/>
        <v>-6.6851573103631878E-2</v>
      </c>
      <c r="W86" s="337">
        <v>69.086472371130611</v>
      </c>
      <c r="X86" s="29">
        <f t="shared" si="36"/>
        <v>-6.5320015462092651E-2</v>
      </c>
      <c r="Y86" s="337">
        <v>51.435418621685976</v>
      </c>
      <c r="Z86" s="29">
        <f t="shared" si="37"/>
        <v>-8.0034199743010848E-2</v>
      </c>
      <c r="AA86" s="337">
        <v>59.75155878343709</v>
      </c>
      <c r="AB86" s="29">
        <f t="shared" si="38"/>
        <v>-7.0934011952755394E-2</v>
      </c>
    </row>
    <row r="87" spans="2:28" hidden="1" outlineLevel="1" x14ac:dyDescent="0.25">
      <c r="B87" s="43" t="s">
        <v>52</v>
      </c>
      <c r="C87" s="337">
        <v>46.269124655129168</v>
      </c>
      <c r="D87" s="29">
        <f t="shared" si="26"/>
        <v>-4.2142406018678802E-2</v>
      </c>
      <c r="E87" s="338">
        <v>35.836698070883806</v>
      </c>
      <c r="F87" s="29">
        <f t="shared" si="27"/>
        <v>-0.13948598049876004</v>
      </c>
      <c r="G87" s="338">
        <v>32.273847236888422</v>
      </c>
      <c r="H87" s="29">
        <f t="shared" si="28"/>
        <v>-3.7906071304980693E-2</v>
      </c>
      <c r="I87" s="338">
        <v>33.2777145746429</v>
      </c>
      <c r="J87" s="29">
        <f t="shared" si="29"/>
        <v>-6.9730925282346812E-2</v>
      </c>
      <c r="K87" s="337">
        <v>64.146598044927813</v>
      </c>
      <c r="L87" s="29">
        <f t="shared" si="30"/>
        <v>-0.14947760936739163</v>
      </c>
      <c r="M87" s="337">
        <v>51.017164806145722</v>
      </c>
      <c r="N87" s="29">
        <f t="shared" si="31"/>
        <v>-7.6523190850261935E-2</v>
      </c>
      <c r="O87" s="337">
        <v>58.859565171157065</v>
      </c>
      <c r="P87" s="29">
        <f t="shared" si="32"/>
        <v>-0.12319806246391929</v>
      </c>
      <c r="Q87" s="338">
        <v>73.1649593598123</v>
      </c>
      <c r="R87" s="29">
        <f t="shared" si="33"/>
        <v>-3.3694116848220879E-2</v>
      </c>
      <c r="S87" s="338">
        <v>46.424867539112782</v>
      </c>
      <c r="T87" s="29">
        <f t="shared" si="34"/>
        <v>-0.11697165877441273</v>
      </c>
      <c r="U87" s="338">
        <v>58.062075928825557</v>
      </c>
      <c r="V87" s="29">
        <f t="shared" si="35"/>
        <v>-7.2186884105331361E-2</v>
      </c>
      <c r="W87" s="337">
        <v>69.913590811417265</v>
      </c>
      <c r="X87" s="29">
        <f t="shared" si="36"/>
        <v>-6.1958876115664308E-2</v>
      </c>
      <c r="Y87" s="337">
        <v>46.800566499291875</v>
      </c>
      <c r="Z87" s="29">
        <f t="shared" si="37"/>
        <v>-0.11001242145335932</v>
      </c>
      <c r="AA87" s="337">
        <v>57.690066495723741</v>
      </c>
      <c r="AB87" s="29">
        <f t="shared" si="38"/>
        <v>-8.1787987863093048E-2</v>
      </c>
    </row>
    <row r="88" spans="2:28" hidden="1" outlineLevel="1" x14ac:dyDescent="0.25">
      <c r="B88" s="43" t="s">
        <v>53</v>
      </c>
      <c r="C88" s="337">
        <v>32.879438821330616</v>
      </c>
      <c r="D88" s="29">
        <f t="shared" si="26"/>
        <v>-0.18640958692627396</v>
      </c>
      <c r="E88" s="338">
        <v>31.533017843963009</v>
      </c>
      <c r="F88" s="29">
        <f t="shared" si="27"/>
        <v>-4.7390840246094967E-2</v>
      </c>
      <c r="G88" s="338">
        <v>29.354157441155433</v>
      </c>
      <c r="H88" s="29">
        <f t="shared" si="28"/>
        <v>-4.6756182540216851E-2</v>
      </c>
      <c r="I88" s="338">
        <v>29.968072222833865</v>
      </c>
      <c r="J88" s="29">
        <f t="shared" si="29"/>
        <v>-4.6463978769852199E-2</v>
      </c>
      <c r="K88" s="337">
        <v>82.920109761369261</v>
      </c>
      <c r="L88" s="29">
        <f t="shared" si="30"/>
        <v>-6.1808622557898318E-2</v>
      </c>
      <c r="M88" s="337">
        <v>73.990033338366999</v>
      </c>
      <c r="N88" s="29">
        <f t="shared" si="31"/>
        <v>-8.9594533095895823E-3</v>
      </c>
      <c r="O88" s="337">
        <v>79.324097141857465</v>
      </c>
      <c r="P88" s="29">
        <f t="shared" si="32"/>
        <v>-4.1326115760311088E-2</v>
      </c>
      <c r="Q88" s="338">
        <v>86.99981957216302</v>
      </c>
      <c r="R88" s="29">
        <f t="shared" si="33"/>
        <v>-4.2404381611645836E-2</v>
      </c>
      <c r="S88" s="338">
        <v>63.041020536237653</v>
      </c>
      <c r="T88" s="29">
        <f t="shared" si="34"/>
        <v>-0.12223608780803275</v>
      </c>
      <c r="U88" s="338">
        <v>73.467818582326757</v>
      </c>
      <c r="V88" s="29">
        <f t="shared" si="35"/>
        <v>-8.2207033557385123E-2</v>
      </c>
      <c r="W88" s="337">
        <v>83.929598692673338</v>
      </c>
      <c r="X88" s="29">
        <f t="shared" si="36"/>
        <v>-4.9180490591834047E-2</v>
      </c>
      <c r="Y88" s="337">
        <v>63.937771202573771</v>
      </c>
      <c r="Z88" s="29">
        <f t="shared" si="37"/>
        <v>-0.10494243483596644</v>
      </c>
      <c r="AA88" s="337">
        <v>73.356746514597177</v>
      </c>
      <c r="AB88" s="29">
        <f t="shared" si="38"/>
        <v>-7.486000149323413E-2</v>
      </c>
    </row>
    <row r="89" spans="2:28" hidden="1" outlineLevel="1" x14ac:dyDescent="0.25">
      <c r="B89" s="43" t="s">
        <v>54</v>
      </c>
      <c r="C89" s="337">
        <v>50.909002645695281</v>
      </c>
      <c r="D89" s="29">
        <f t="shared" si="26"/>
        <v>0.14009474791754228</v>
      </c>
      <c r="E89" s="338">
        <v>36.638735727000387</v>
      </c>
      <c r="F89" s="29">
        <f t="shared" si="27"/>
        <v>-0.17570282441233898</v>
      </c>
      <c r="G89" s="338">
        <v>12.385461729740777</v>
      </c>
      <c r="H89" s="29">
        <f t="shared" si="28"/>
        <v>-0.47938140377379801</v>
      </c>
      <c r="I89" s="338">
        <v>19.219053910235239</v>
      </c>
      <c r="J89" s="29">
        <f t="shared" si="29"/>
        <v>-0.3478172064154802</v>
      </c>
      <c r="K89" s="337">
        <v>68.632493625445591</v>
      </c>
      <c r="L89" s="29">
        <f t="shared" si="30"/>
        <v>-0.14502628420323715</v>
      </c>
      <c r="M89" s="337">
        <v>64.552603761311232</v>
      </c>
      <c r="N89" s="29">
        <f t="shared" si="31"/>
        <v>-1.8777110387962925E-2</v>
      </c>
      <c r="O89" s="337">
        <v>66.989580984759257</v>
      </c>
      <c r="P89" s="29">
        <f t="shared" si="32"/>
        <v>-9.8653905873351211E-2</v>
      </c>
      <c r="Q89" s="338">
        <v>77.547326829822083</v>
      </c>
      <c r="R89" s="29">
        <f t="shared" si="33"/>
        <v>-6.0362182136041498E-2</v>
      </c>
      <c r="S89" s="338">
        <v>53.850461574269154</v>
      </c>
      <c r="T89" s="29">
        <f t="shared" si="34"/>
        <v>-0.12144073727494675</v>
      </c>
      <c r="U89" s="338">
        <v>64.163266818578137</v>
      </c>
      <c r="V89" s="29">
        <f t="shared" si="35"/>
        <v>-8.955520114844806E-2</v>
      </c>
      <c r="W89" s="337">
        <v>74.297744383040822</v>
      </c>
      <c r="X89" s="29">
        <f t="shared" si="36"/>
        <v>-7.7529898212994941E-2</v>
      </c>
      <c r="Y89" s="337">
        <v>54.562629801806125</v>
      </c>
      <c r="Z89" s="29">
        <f t="shared" si="37"/>
        <v>-0.10856922991970563</v>
      </c>
      <c r="AA89" s="337">
        <v>63.860657063828924</v>
      </c>
      <c r="AB89" s="29">
        <f t="shared" si="38"/>
        <v>-9.0719090399179803E-2</v>
      </c>
    </row>
    <row r="90" spans="2:28" hidden="1" outlineLevel="1" x14ac:dyDescent="0.25">
      <c r="B90" s="43" t="s">
        <v>55</v>
      </c>
      <c r="C90" s="337">
        <v>53.599594269050336</v>
      </c>
      <c r="D90" s="29">
        <f t="shared" si="26"/>
        <v>0.20168282213820743</v>
      </c>
      <c r="E90" s="338">
        <v>39.421911421911425</v>
      </c>
      <c r="F90" s="29">
        <f t="shared" si="27"/>
        <v>-3.4041580991546749E-2</v>
      </c>
      <c r="G90" s="338">
        <v>19.278423090461104</v>
      </c>
      <c r="H90" s="29">
        <f t="shared" si="28"/>
        <v>-0.32576759892552276</v>
      </c>
      <c r="I90" s="338">
        <v>24.798773476427751</v>
      </c>
      <c r="J90" s="29">
        <f t="shared" si="29"/>
        <v>-0.22386960758637198</v>
      </c>
      <c r="K90" s="337">
        <v>60.291555466035554</v>
      </c>
      <c r="L90" s="29">
        <f t="shared" si="30"/>
        <v>-9.7769318188142496E-2</v>
      </c>
      <c r="M90" s="337">
        <v>51.008204903464566</v>
      </c>
      <c r="N90" s="29">
        <f t="shared" si="31"/>
        <v>6.31859333685727E-2</v>
      </c>
      <c r="O90" s="337">
        <v>56.503229011425731</v>
      </c>
      <c r="P90" s="29">
        <f t="shared" si="32"/>
        <v>-4.3614990471908643E-2</v>
      </c>
      <c r="Q90" s="338">
        <v>65.891010530867518</v>
      </c>
      <c r="R90" s="29">
        <f t="shared" si="33"/>
        <v>-7.9346817484283627E-2</v>
      </c>
      <c r="S90" s="338">
        <v>42.224644926575998</v>
      </c>
      <c r="T90" s="29">
        <f t="shared" si="34"/>
        <v>-0.10912027644325517</v>
      </c>
      <c r="U90" s="338">
        <v>52.455490053936252</v>
      </c>
      <c r="V90" s="29">
        <f t="shared" si="35"/>
        <v>-9.2762211458369825E-2</v>
      </c>
      <c r="W90" s="337">
        <v>64.01123274778007</v>
      </c>
      <c r="X90" s="29">
        <f t="shared" si="36"/>
        <v>-7.7589670126598342E-2</v>
      </c>
      <c r="Y90" s="337">
        <v>43.003536316551042</v>
      </c>
      <c r="Z90" s="29">
        <f t="shared" si="37"/>
        <v>-8.7333390097681818E-2</v>
      </c>
      <c r="AA90" s="337">
        <v>52.815757706790627</v>
      </c>
      <c r="AB90" s="29">
        <f t="shared" si="38"/>
        <v>-8.1411747683396096E-2</v>
      </c>
    </row>
    <row r="91" spans="2:28" hidden="1" outlineLevel="1" x14ac:dyDescent="0.25">
      <c r="B91" s="43" t="s">
        <v>56</v>
      </c>
      <c r="C91" s="337">
        <v>53.865691603577957</v>
      </c>
      <c r="D91" s="29">
        <f t="shared" si="26"/>
        <v>0.27010762643212605</v>
      </c>
      <c r="E91" s="338">
        <v>37.220843672456574</v>
      </c>
      <c r="F91" s="29">
        <f t="shared" si="27"/>
        <v>-4.8333141077402275E-2</v>
      </c>
      <c r="G91" s="338">
        <v>26.606942126239058</v>
      </c>
      <c r="H91" s="29">
        <f t="shared" si="28"/>
        <v>-7.9307837149211191E-2</v>
      </c>
      <c r="I91" s="338">
        <v>29.51569628704608</v>
      </c>
      <c r="J91" s="29">
        <f t="shared" si="29"/>
        <v>-6.9086599913626978E-2</v>
      </c>
      <c r="K91" s="337">
        <v>49.516998062144573</v>
      </c>
      <c r="L91" s="29">
        <f t="shared" si="30"/>
        <v>-0.21419906545498602</v>
      </c>
      <c r="M91" s="337">
        <v>40.634181626262603</v>
      </c>
      <c r="N91" s="29">
        <f t="shared" si="31"/>
        <v>3.4392304868392065E-2</v>
      </c>
      <c r="O91" s="337">
        <v>45.892120571126391</v>
      </c>
      <c r="P91" s="29">
        <f t="shared" si="32"/>
        <v>-0.138387886771008</v>
      </c>
      <c r="Q91" s="338">
        <v>59.339253427205655</v>
      </c>
      <c r="R91" s="29">
        <f t="shared" si="33"/>
        <v>-9.380756858039685E-2</v>
      </c>
      <c r="S91" s="338">
        <v>38.925661231838298</v>
      </c>
      <c r="T91" s="29">
        <f t="shared" si="34"/>
        <v>-8.7900098793264103E-2</v>
      </c>
      <c r="U91" s="338">
        <v>47.750349556860293</v>
      </c>
      <c r="V91" s="29">
        <f t="shared" si="35"/>
        <v>-9.0631619111755213E-2</v>
      </c>
      <c r="W91" s="337">
        <v>56.732444040952146</v>
      </c>
      <c r="X91" s="29">
        <f t="shared" si="36"/>
        <v>-0.11339864201582606</v>
      </c>
      <c r="Y91" s="337">
        <v>38.926266720235986</v>
      </c>
      <c r="Z91" s="29">
        <f t="shared" si="37"/>
        <v>-7.1795887953440385E-2</v>
      </c>
      <c r="AA91" s="337">
        <v>47.243130711330338</v>
      </c>
      <c r="AB91" s="29">
        <f t="shared" si="38"/>
        <v>-9.5136023733904174E-2</v>
      </c>
    </row>
    <row r="92" spans="2:28" collapsed="1" x14ac:dyDescent="0.25">
      <c r="B92" s="30" t="s">
        <v>69</v>
      </c>
      <c r="C92" s="339">
        <v>54.753403618565059</v>
      </c>
      <c r="D92" s="32">
        <f t="shared" si="26"/>
        <v>0.17570706840740402</v>
      </c>
      <c r="E92" s="339">
        <v>43.16664467607864</v>
      </c>
      <c r="F92" s="32">
        <f t="shared" si="27"/>
        <v>-5.417750795027465E-2</v>
      </c>
      <c r="G92" s="339">
        <v>45.635142418012336</v>
      </c>
      <c r="H92" s="32">
        <f t="shared" si="28"/>
        <v>1.3806625399558126E-2</v>
      </c>
      <c r="I92" s="339">
        <v>44.957745866915772</v>
      </c>
      <c r="J92" s="32">
        <f t="shared" si="29"/>
        <v>-5.04334324797584E-3</v>
      </c>
      <c r="K92" s="339">
        <v>69.32931209450291</v>
      </c>
      <c r="L92" s="32">
        <f t="shared" si="30"/>
        <v>3.2096999053911945E-2</v>
      </c>
      <c r="M92" s="339">
        <v>61.507123003275936</v>
      </c>
      <c r="N92" s="32">
        <f t="shared" si="31"/>
        <v>-8.707931519745471E-3</v>
      </c>
      <c r="O92" s="339">
        <v>66.127602826338673</v>
      </c>
      <c r="P92" s="32">
        <f t="shared" si="32"/>
        <v>1.6379578493048941E-2</v>
      </c>
      <c r="Q92" s="339">
        <v>75.307340182358658</v>
      </c>
      <c r="R92" s="32">
        <f t="shared" si="33"/>
        <v>-1.6273902509370441E-2</v>
      </c>
      <c r="S92" s="339">
        <v>56.580957444341003</v>
      </c>
      <c r="T92" s="32">
        <f t="shared" si="34"/>
        <v>-3.4002622063715959E-2</v>
      </c>
      <c r="U92" s="339">
        <v>64.676597503613579</v>
      </c>
      <c r="V92" s="32">
        <f t="shared" si="35"/>
        <v>-2.3920958437943063E-2</v>
      </c>
      <c r="W92" s="339">
        <v>73.041717019337398</v>
      </c>
      <c r="X92" s="32">
        <f t="shared" si="36"/>
        <v>-1.6651794831913369E-3</v>
      </c>
      <c r="Y92" s="339">
        <v>57.058415695163433</v>
      </c>
      <c r="Z92" s="32">
        <f t="shared" si="37"/>
        <v>-2.967837703784848E-2</v>
      </c>
      <c r="AA92" s="339">
        <v>64.521533462185189</v>
      </c>
      <c r="AB92" s="32">
        <f t="shared" si="38"/>
        <v>-1.4275267986743612E-2</v>
      </c>
    </row>
    <row r="93" spans="2:28" hidden="1" outlineLevel="1" x14ac:dyDescent="0.25">
      <c r="B93" s="43" t="s">
        <v>58</v>
      </c>
      <c r="C93" s="337">
        <v>56.337010270064667</v>
      </c>
      <c r="D93" s="29">
        <f t="shared" si="26"/>
        <v>0.19408239499072866</v>
      </c>
      <c r="E93" s="338">
        <v>41.421911421911425</v>
      </c>
      <c r="F93" s="29">
        <f t="shared" si="27"/>
        <v>-7.1771834517342148E-2</v>
      </c>
      <c r="G93" s="338">
        <v>36.010207673354451</v>
      </c>
      <c r="H93" s="29">
        <f t="shared" si="28"/>
        <v>-8.9689236816015261E-2</v>
      </c>
      <c r="I93" s="338">
        <v>37.493292449214259</v>
      </c>
      <c r="J93" s="29">
        <f t="shared" si="29"/>
        <v>-8.4433369902926492E-2</v>
      </c>
      <c r="K93" s="337">
        <v>68.231868002752734</v>
      </c>
      <c r="L93" s="29">
        <f t="shared" si="30"/>
        <v>-1.5756227877187223E-3</v>
      </c>
      <c r="M93" s="337">
        <v>52.051956272977385</v>
      </c>
      <c r="N93" s="29">
        <f t="shared" si="31"/>
        <v>-0.10282947837003098</v>
      </c>
      <c r="O93" s="337">
        <v>61.629210134128165</v>
      </c>
      <c r="P93" s="29">
        <f t="shared" si="32"/>
        <v>-3.8519620323139048E-2</v>
      </c>
      <c r="Q93" s="338">
        <v>71.933787895566695</v>
      </c>
      <c r="R93" s="29">
        <f t="shared" si="33"/>
        <v>-8.7205542378807732E-2</v>
      </c>
      <c r="S93" s="338">
        <v>49.916998951946127</v>
      </c>
      <c r="T93" s="29">
        <f t="shared" si="34"/>
        <v>-0.10102916104848425</v>
      </c>
      <c r="U93" s="338">
        <v>59.434740782280826</v>
      </c>
      <c r="V93" s="29">
        <f t="shared" si="35"/>
        <v>-9.3481139252529433E-2</v>
      </c>
      <c r="W93" s="337">
        <v>70.356076561668246</v>
      </c>
      <c r="X93" s="29">
        <f t="shared" si="36"/>
        <v>-6.3330440317017289E-2</v>
      </c>
      <c r="Y93" s="337">
        <v>49.946312899779571</v>
      </c>
      <c r="Z93" s="29">
        <f t="shared" si="37"/>
        <v>-0.10122017137004513</v>
      </c>
      <c r="AA93" s="337">
        <v>59.479253373691513</v>
      </c>
      <c r="AB93" s="29">
        <f t="shared" si="38"/>
        <v>-8.0337278871136064E-2</v>
      </c>
    </row>
    <row r="94" spans="2:28" hidden="1" outlineLevel="1" x14ac:dyDescent="0.25">
      <c r="B94" s="43" t="s">
        <v>59</v>
      </c>
      <c r="C94" s="337">
        <v>60.774978834096125</v>
      </c>
      <c r="D94" s="29">
        <f t="shared" si="26"/>
        <v>0.12983872807317698</v>
      </c>
      <c r="E94" s="338">
        <v>45.341755019174371</v>
      </c>
      <c r="F94" s="29">
        <f t="shared" si="27"/>
        <v>8.7191691908264701E-2</v>
      </c>
      <c r="G94" s="338">
        <v>53.445515549954017</v>
      </c>
      <c r="H94" s="29">
        <f t="shared" si="28"/>
        <v>0.11913810828538085</v>
      </c>
      <c r="I94" s="338">
        <v>51.224668949912832</v>
      </c>
      <c r="J94" s="29">
        <f t="shared" si="29"/>
        <v>0.11134031537748457</v>
      </c>
      <c r="K94" s="337">
        <v>74.754763014737776</v>
      </c>
      <c r="L94" s="29">
        <f t="shared" si="30"/>
        <v>-6.5271990194158969E-3</v>
      </c>
      <c r="M94" s="337">
        <v>67.529881886146072</v>
      </c>
      <c r="N94" s="29">
        <f t="shared" si="31"/>
        <v>-2.5198137464400583E-3</v>
      </c>
      <c r="O94" s="337">
        <v>71.806451612903231</v>
      </c>
      <c r="P94" s="29">
        <f t="shared" si="32"/>
        <v>-4.6980113297159232E-3</v>
      </c>
      <c r="Q94" s="338">
        <v>76.945213190231797</v>
      </c>
      <c r="R94" s="29">
        <f t="shared" si="33"/>
        <v>-4.8398254948665009E-3</v>
      </c>
      <c r="S94" s="338">
        <v>59.004655815144595</v>
      </c>
      <c r="T94" s="29">
        <f t="shared" si="34"/>
        <v>-7.767099678828826E-3</v>
      </c>
      <c r="U94" s="338">
        <v>66.760264220423124</v>
      </c>
      <c r="V94" s="29">
        <f t="shared" si="35"/>
        <v>-6.0085892997129298E-3</v>
      </c>
      <c r="W94" s="337">
        <v>75.688377853946903</v>
      </c>
      <c r="X94" s="29">
        <f t="shared" si="36"/>
        <v>-1.8179552732657811E-3</v>
      </c>
      <c r="Y94" s="337">
        <v>60.081675759927442</v>
      </c>
      <c r="Z94" s="29">
        <f t="shared" si="37"/>
        <v>-5.2454357014952713E-3</v>
      </c>
      <c r="AA94" s="337">
        <v>67.371214459200985</v>
      </c>
      <c r="AB94" s="29">
        <f t="shared" si="38"/>
        <v>-3.1740398771837874E-3</v>
      </c>
    </row>
    <row r="95" spans="2:28" hidden="1" outlineLevel="1" x14ac:dyDescent="0.25">
      <c r="B95" s="43" t="s">
        <v>60</v>
      </c>
      <c r="C95" s="337">
        <v>54.652774004238438</v>
      </c>
      <c r="D95" s="29">
        <f t="shared" si="26"/>
        <v>-6.8575926654782071E-2</v>
      </c>
      <c r="E95" s="338">
        <v>51.383616383616385</v>
      </c>
      <c r="F95" s="29">
        <f t="shared" si="27"/>
        <v>7.3799582463465629E-2</v>
      </c>
      <c r="G95" s="338">
        <v>53.803364006637501</v>
      </c>
      <c r="H95" s="29">
        <f t="shared" si="28"/>
        <v>7.6271088474000326E-2</v>
      </c>
      <c r="I95" s="338">
        <v>53.140228878059467</v>
      </c>
      <c r="J95" s="29">
        <f t="shared" si="29"/>
        <v>7.5654295208681388E-2</v>
      </c>
      <c r="K95" s="337">
        <v>75.139735132685431</v>
      </c>
      <c r="L95" s="29">
        <f t="shared" si="30"/>
        <v>1.4698548245674292E-2</v>
      </c>
      <c r="M95" s="337">
        <v>68.756586704508692</v>
      </c>
      <c r="N95" s="29">
        <f t="shared" si="31"/>
        <v>-3.26018802491711E-2</v>
      </c>
      <c r="O95" s="337">
        <v>72.534915903768365</v>
      </c>
      <c r="P95" s="29">
        <f t="shared" si="32"/>
        <v>-4.0211682885799016E-3</v>
      </c>
      <c r="Q95" s="338">
        <v>76.789189042594302</v>
      </c>
      <c r="R95" s="29">
        <f t="shared" si="33"/>
        <v>1.0397759808900009E-3</v>
      </c>
      <c r="S95" s="338">
        <v>61.06084047380984</v>
      </c>
      <c r="T95" s="29">
        <f t="shared" si="34"/>
        <v>-2.7787890828657402E-2</v>
      </c>
      <c r="U95" s="338">
        <v>67.860122670616306</v>
      </c>
      <c r="V95" s="29">
        <f t="shared" si="35"/>
        <v>-1.3668524047150687E-2</v>
      </c>
      <c r="W95" s="337">
        <v>75.526452393626698</v>
      </c>
      <c r="X95" s="29">
        <f t="shared" si="36"/>
        <v>2.9355350128563718E-3</v>
      </c>
      <c r="Y95" s="337">
        <v>61.990054653043011</v>
      </c>
      <c r="Z95" s="29">
        <f t="shared" si="37"/>
        <v>-2.7174367393778431E-2</v>
      </c>
      <c r="AA95" s="337">
        <v>68.312600863273801</v>
      </c>
      <c r="AB95" s="29">
        <f t="shared" si="38"/>
        <v>-1.1654096319740681E-2</v>
      </c>
    </row>
    <row r="96" spans="2:28" hidden="1" outlineLevel="1" x14ac:dyDescent="0.25">
      <c r="B96" s="43" t="s">
        <v>61</v>
      </c>
      <c r="C96" s="337">
        <v>47.670523564706315</v>
      </c>
      <c r="D96" s="29">
        <f t="shared" si="26"/>
        <v>0.14889401466761298</v>
      </c>
      <c r="E96" s="338">
        <v>38.01037672005414</v>
      </c>
      <c r="F96" s="29">
        <f t="shared" si="27"/>
        <v>-0.10142918088737196</v>
      </c>
      <c r="G96" s="338">
        <v>43.309943114078415</v>
      </c>
      <c r="H96" s="29">
        <f t="shared" si="28"/>
        <v>-2.2181366192574603E-2</v>
      </c>
      <c r="I96" s="338">
        <v>41.857589732810744</v>
      </c>
      <c r="J96" s="29">
        <f t="shared" si="29"/>
        <v>-4.3144897440955177E-2</v>
      </c>
      <c r="K96" s="337">
        <v>68.801339767944654</v>
      </c>
      <c r="L96" s="29">
        <f t="shared" si="30"/>
        <v>6.8104642463841181E-2</v>
      </c>
      <c r="M96" s="337">
        <v>67.427389313912371</v>
      </c>
      <c r="N96" s="29">
        <f t="shared" si="31"/>
        <v>1.1819744801921939E-2</v>
      </c>
      <c r="O96" s="337">
        <v>68.240661506658327</v>
      </c>
      <c r="P96" s="29">
        <f t="shared" si="32"/>
        <v>4.4571987404986357E-2</v>
      </c>
      <c r="Q96" s="338">
        <v>76.674537557519841</v>
      </c>
      <c r="R96" s="29">
        <f t="shared" si="33"/>
        <v>-7.7886388380079552E-3</v>
      </c>
      <c r="S96" s="338">
        <v>56.685530600103135</v>
      </c>
      <c r="T96" s="29">
        <f t="shared" si="34"/>
        <v>-3.1852376885829869E-2</v>
      </c>
      <c r="U96" s="338">
        <v>65.326672964352483</v>
      </c>
      <c r="V96" s="29">
        <f t="shared" si="35"/>
        <v>-1.9475228570778103E-2</v>
      </c>
      <c r="W96" s="337">
        <v>73.662869741088841</v>
      </c>
      <c r="X96" s="29">
        <f t="shared" si="36"/>
        <v>1.0119877698535396E-2</v>
      </c>
      <c r="Y96" s="337">
        <v>57.920199602417945</v>
      </c>
      <c r="Z96" s="29">
        <f t="shared" si="37"/>
        <v>-2.5133105556031543E-2</v>
      </c>
      <c r="AA96" s="337">
        <v>65.27324590998569</v>
      </c>
      <c r="AB96" s="29">
        <f t="shared" si="38"/>
        <v>-6.6156871770760572E-3</v>
      </c>
    </row>
    <row r="97" spans="2:28" collapsed="1" x14ac:dyDescent="0.25">
      <c r="B97" s="145">
        <v>2007</v>
      </c>
      <c r="C97" s="338">
        <v>51.168644894245226</v>
      </c>
      <c r="D97" s="41">
        <f t="shared" si="26"/>
        <v>5.062093020086289E-2</v>
      </c>
      <c r="E97" s="338">
        <v>37.866131583792701</v>
      </c>
      <c r="F97" s="41">
        <f t="shared" si="27"/>
        <v>-9.4231664856712083E-2</v>
      </c>
      <c r="G97" s="338">
        <v>35.29313911269908</v>
      </c>
      <c r="H97" s="41">
        <f t="shared" si="28"/>
        <v>-7.8545268455651129E-2</v>
      </c>
      <c r="I97" s="338">
        <v>36.008322218589839</v>
      </c>
      <c r="J97" s="41">
        <f t="shared" si="29"/>
        <v>-8.2935653384387464E-2</v>
      </c>
      <c r="K97" s="338">
        <v>66.437865572213326</v>
      </c>
      <c r="L97" s="41">
        <f t="shared" si="30"/>
        <v>-6.7275731314381915E-2</v>
      </c>
      <c r="M97" s="338">
        <v>59.606498108152522</v>
      </c>
      <c r="N97" s="41">
        <f t="shared" si="31"/>
        <v>-8.180368586534037E-3</v>
      </c>
      <c r="O97" s="338">
        <v>63.668958836774003</v>
      </c>
      <c r="P97" s="41">
        <f t="shared" si="32"/>
        <v>-4.4808691323376393E-2</v>
      </c>
      <c r="Q97" s="338">
        <v>74.082336868154144</v>
      </c>
      <c r="R97" s="41">
        <f t="shared" si="33"/>
        <v>-3.5094376091625801E-2</v>
      </c>
      <c r="S97" s="338">
        <v>53.080245022960767</v>
      </c>
      <c r="T97" s="41">
        <f t="shared" si="34"/>
        <v>-6.5538722352820988E-2</v>
      </c>
      <c r="U97" s="338">
        <v>62.190069290217323</v>
      </c>
      <c r="V97" s="41">
        <f t="shared" si="35"/>
        <v>-4.9469028989391761E-2</v>
      </c>
      <c r="W97" s="338">
        <v>71.306054020928357</v>
      </c>
      <c r="X97" s="41">
        <f t="shared" si="36"/>
        <v>-4.097905965887827E-2</v>
      </c>
      <c r="Y97" s="338">
        <v>53.651891651545817</v>
      </c>
      <c r="Z97" s="41">
        <f t="shared" si="37"/>
        <v>-5.7281679505599481E-2</v>
      </c>
      <c r="AA97" s="338">
        <v>61.934017800105615</v>
      </c>
      <c r="AB97" s="41">
        <f t="shared" si="38"/>
        <v>-4.782533547071699E-2</v>
      </c>
    </row>
    <row r="98" spans="2:28" hidden="1" outlineLevel="1" x14ac:dyDescent="0.25">
      <c r="B98" s="43" t="s">
        <v>49</v>
      </c>
      <c r="C98" s="337">
        <v>56.155290248960107</v>
      </c>
      <c r="D98" s="29">
        <f t="shared" si="26"/>
        <v>0.32901170099690602</v>
      </c>
      <c r="E98" s="338">
        <v>38.632979923302507</v>
      </c>
      <c r="F98" s="29">
        <f t="shared" si="27"/>
        <v>-6.4153005464480883E-2</v>
      </c>
      <c r="G98" s="338">
        <v>40.108781171963194</v>
      </c>
      <c r="H98" s="29">
        <f t="shared" si="28"/>
        <v>1.8060258747937707E-2</v>
      </c>
      <c r="I98" s="338">
        <v>39.703091862931132</v>
      </c>
      <c r="J98" s="29">
        <f t="shared" si="29"/>
        <v>-5.3131991051453831E-3</v>
      </c>
      <c r="K98" s="337">
        <v>64.350240627548843</v>
      </c>
      <c r="L98" s="29">
        <f t="shared" si="30"/>
        <v>5.5385882199975089E-2</v>
      </c>
      <c r="M98" s="337">
        <v>64.301370309723069</v>
      </c>
      <c r="N98" s="29">
        <f t="shared" si="31"/>
        <v>8.2001610844281148E-2</v>
      </c>
      <c r="O98" s="337">
        <v>64.330159179856679</v>
      </c>
      <c r="P98" s="29">
        <f t="shared" si="32"/>
        <v>6.6219639237033112E-2</v>
      </c>
      <c r="Q98" s="338">
        <v>72.268024650054528</v>
      </c>
      <c r="R98" s="29">
        <f t="shared" si="33"/>
        <v>5.489950847793823E-2</v>
      </c>
      <c r="S98" s="338">
        <v>55.234135881903526</v>
      </c>
      <c r="T98" s="29">
        <f t="shared" si="34"/>
        <v>-5.2610698458672722E-3</v>
      </c>
      <c r="U98" s="338">
        <v>62.598474665387641</v>
      </c>
      <c r="V98" s="29">
        <f t="shared" si="35"/>
        <v>2.5922858444741737E-2</v>
      </c>
      <c r="W98" s="337">
        <v>69.678547507361941</v>
      </c>
      <c r="X98" s="29">
        <f t="shared" si="36"/>
        <v>6.1439361752851918E-2</v>
      </c>
      <c r="Y98" s="337">
        <v>56.217783705294451</v>
      </c>
      <c r="Z98" s="29">
        <f t="shared" si="37"/>
        <v>7.9925044013067215E-3</v>
      </c>
      <c r="AA98" s="337">
        <v>62.500496916329055</v>
      </c>
      <c r="AB98" s="29">
        <f t="shared" si="38"/>
        <v>3.6287221168504802E-2</v>
      </c>
    </row>
    <row r="99" spans="2:28" hidden="1" outlineLevel="1" x14ac:dyDescent="0.25">
      <c r="B99" s="43" t="s">
        <v>50</v>
      </c>
      <c r="C99" s="337">
        <v>58.06009889691898</v>
      </c>
      <c r="D99" s="29">
        <f t="shared" si="26"/>
        <v>0.32621609301908583</v>
      </c>
      <c r="E99" s="338">
        <v>47.916083916083913</v>
      </c>
      <c r="F99" s="29">
        <f t="shared" si="27"/>
        <v>-6.3081130355515103E-2</v>
      </c>
      <c r="G99" s="338">
        <v>54.116295510781192</v>
      </c>
      <c r="H99" s="29">
        <f t="shared" si="28"/>
        <v>-2.5152026489222878E-2</v>
      </c>
      <c r="I99" s="338">
        <v>52.411892861719849</v>
      </c>
      <c r="J99" s="29">
        <f t="shared" si="29"/>
        <v>-3.4970150310295156E-2</v>
      </c>
      <c r="K99" s="337">
        <v>69.432020415701288</v>
      </c>
      <c r="L99" s="29">
        <f t="shared" si="30"/>
        <v>6.5070663696782827E-2</v>
      </c>
      <c r="M99" s="337">
        <v>60.907406070233712</v>
      </c>
      <c r="N99" s="29">
        <f t="shared" si="31"/>
        <v>-1.4243579605707768E-2</v>
      </c>
      <c r="O99" s="337">
        <v>65.929145773373293</v>
      </c>
      <c r="P99" s="29">
        <f t="shared" si="32"/>
        <v>3.3628629033332968E-2</v>
      </c>
      <c r="Q99" s="338">
        <v>74.484363866677228</v>
      </c>
      <c r="R99" s="29">
        <f t="shared" si="33"/>
        <v>-3.2120663812245542E-2</v>
      </c>
      <c r="S99" s="338">
        <v>57.137901371536991</v>
      </c>
      <c r="T99" s="29">
        <f t="shared" si="34"/>
        <v>-5.6254295353728057E-2</v>
      </c>
      <c r="U99" s="338">
        <v>64.637376579339488</v>
      </c>
      <c r="V99" s="29">
        <f t="shared" si="35"/>
        <v>-4.2207138270508593E-2</v>
      </c>
      <c r="W99" s="337">
        <v>72.602727563991209</v>
      </c>
      <c r="X99" s="29">
        <f t="shared" si="36"/>
        <v>-3.8209274911044089E-3</v>
      </c>
      <c r="Y99" s="337">
        <v>57.609273693564027</v>
      </c>
      <c r="Z99" s="29">
        <f t="shared" si="37"/>
        <v>-4.9731141898281872E-2</v>
      </c>
      <c r="AA99" s="337">
        <v>64.607358801951591</v>
      </c>
      <c r="AB99" s="29">
        <f t="shared" si="38"/>
        <v>-2.4944260212891867E-2</v>
      </c>
    </row>
    <row r="100" spans="2:28" hidden="1" outlineLevel="1" x14ac:dyDescent="0.25">
      <c r="B100" s="43" t="s">
        <v>51</v>
      </c>
      <c r="C100" s="337">
        <v>49.771162836353817</v>
      </c>
      <c r="D100" s="29">
        <f t="shared" si="26"/>
        <v>0.23419727273198987</v>
      </c>
      <c r="E100" s="338">
        <v>40.351906158357771</v>
      </c>
      <c r="F100" s="29">
        <f t="shared" si="27"/>
        <v>-0.20765414599574772</v>
      </c>
      <c r="G100" s="338">
        <v>39.390414942017586</v>
      </c>
      <c r="H100" s="29">
        <f t="shared" si="28"/>
        <v>4.0108117534223275E-3</v>
      </c>
      <c r="I100" s="338">
        <v>39.654723369423671</v>
      </c>
      <c r="J100" s="29">
        <f t="shared" si="29"/>
        <v>-6.5797931397183484E-2</v>
      </c>
      <c r="K100" s="337">
        <v>65.12314086378953</v>
      </c>
      <c r="L100" s="29">
        <f t="shared" si="30"/>
        <v>3.9132487176453568E-2</v>
      </c>
      <c r="M100" s="337">
        <v>50.059047002345572</v>
      </c>
      <c r="N100" s="29">
        <f t="shared" si="31"/>
        <v>-1.0542362168884711E-2</v>
      </c>
      <c r="O100" s="337">
        <v>58.933109237906457</v>
      </c>
      <c r="P100" s="29">
        <f t="shared" si="32"/>
        <v>2.1722664076341935E-2</v>
      </c>
      <c r="Q100" s="338">
        <v>78.063341344005153</v>
      </c>
      <c r="R100" s="29">
        <f t="shared" si="33"/>
        <v>-2.7432541660791787E-2</v>
      </c>
      <c r="S100" s="338">
        <v>57.263043813145657</v>
      </c>
      <c r="T100" s="29">
        <f t="shared" si="34"/>
        <v>-1.2051572527962184E-2</v>
      </c>
      <c r="U100" s="338">
        <v>66.255731266930468</v>
      </c>
      <c r="V100" s="29">
        <f t="shared" si="35"/>
        <v>-1.6909674491796367E-2</v>
      </c>
      <c r="W100" s="337">
        <v>73.914573451881495</v>
      </c>
      <c r="X100" s="29">
        <f t="shared" si="36"/>
        <v>-8.6848755790150944E-3</v>
      </c>
      <c r="Y100" s="337">
        <v>55.910142102366933</v>
      </c>
      <c r="Z100" s="29">
        <f t="shared" si="37"/>
        <v>-1.1454539104082007E-2</v>
      </c>
      <c r="AA100" s="337">
        <v>64.313578962271322</v>
      </c>
      <c r="AB100" s="29">
        <f t="shared" si="38"/>
        <v>-8.0667993761535106E-3</v>
      </c>
    </row>
    <row r="101" spans="2:28" hidden="1" outlineLevel="1" x14ac:dyDescent="0.25">
      <c r="B101" s="43" t="s">
        <v>52</v>
      </c>
      <c r="C101" s="337">
        <v>48.304805375935082</v>
      </c>
      <c r="D101" s="29">
        <f t="shared" si="26"/>
        <v>0.19472033016897772</v>
      </c>
      <c r="E101" s="338">
        <v>41.645687645687644</v>
      </c>
      <c r="F101" s="29">
        <f t="shared" si="27"/>
        <v>0.20928658454040883</v>
      </c>
      <c r="G101" s="338">
        <v>33.54542241074585</v>
      </c>
      <c r="H101" s="29">
        <f t="shared" si="28"/>
        <v>-0.13440051078578907</v>
      </c>
      <c r="I101" s="338">
        <v>35.772138920927851</v>
      </c>
      <c r="J101" s="29">
        <f t="shared" si="29"/>
        <v>-4.7792863478201442E-2</v>
      </c>
      <c r="K101" s="337">
        <v>75.420234377623316</v>
      </c>
      <c r="L101" s="29">
        <f t="shared" si="30"/>
        <v>3.0509668366565101E-2</v>
      </c>
      <c r="M101" s="337">
        <v>55.244662671191662</v>
      </c>
      <c r="N101" s="29">
        <f t="shared" si="31"/>
        <v>1.9950724700555034E-2</v>
      </c>
      <c r="O101" s="337">
        <v>67.129830183267558</v>
      </c>
      <c r="P101" s="29">
        <f t="shared" si="32"/>
        <v>2.7593534147462684E-2</v>
      </c>
      <c r="Q101" s="338">
        <v>75.71614810123242</v>
      </c>
      <c r="R101" s="29">
        <f t="shared" si="33"/>
        <v>-1.3252845553482384E-2</v>
      </c>
      <c r="S101" s="338">
        <v>52.574606466965733</v>
      </c>
      <c r="T101" s="29">
        <f t="shared" si="34"/>
        <v>7.8534725090129154E-3</v>
      </c>
      <c r="U101" s="338">
        <v>62.579494657000666</v>
      </c>
      <c r="V101" s="29">
        <f t="shared" si="35"/>
        <v>3.6691950058620471E-4</v>
      </c>
      <c r="W101" s="337">
        <v>74.531477385460448</v>
      </c>
      <c r="X101" s="29">
        <f t="shared" si="36"/>
        <v>2.2546210023719482E-3</v>
      </c>
      <c r="Y101" s="337">
        <v>52.585640100413208</v>
      </c>
      <c r="Z101" s="29">
        <f t="shared" si="37"/>
        <v>7.5317106025034608E-3</v>
      </c>
      <c r="AA101" s="337">
        <v>62.828699399678577</v>
      </c>
      <c r="AB101" s="29">
        <f t="shared" si="38"/>
        <v>7.0756070633601897E-3</v>
      </c>
    </row>
    <row r="102" spans="2:28" hidden="1" outlineLevel="1" x14ac:dyDescent="0.25">
      <c r="B102" s="43" t="s">
        <v>53</v>
      </c>
      <c r="C102" s="337">
        <v>40.412765800807371</v>
      </c>
      <c r="D102" s="29">
        <f t="shared" si="26"/>
        <v>6.563164380369324E-2</v>
      </c>
      <c r="E102" s="338">
        <v>33.101736972704714</v>
      </c>
      <c r="F102" s="29">
        <f t="shared" si="27"/>
        <v>-0.15228191796649337</v>
      </c>
      <c r="G102" s="338">
        <v>30.793965723668457</v>
      </c>
      <c r="H102" s="29">
        <f t="shared" si="28"/>
        <v>-5.9352142110762673E-2</v>
      </c>
      <c r="I102" s="338">
        <v>31.428358819808757</v>
      </c>
      <c r="J102" s="29">
        <f t="shared" si="29"/>
        <v>-8.8289260658391711E-2</v>
      </c>
      <c r="K102" s="337">
        <v>88.382937378345801</v>
      </c>
      <c r="L102" s="29">
        <f t="shared" si="30"/>
        <v>-6.058219761142225E-2</v>
      </c>
      <c r="M102" s="337">
        <v>74.658936594932911</v>
      </c>
      <c r="N102" s="29">
        <f t="shared" si="31"/>
        <v>2.9172712598612538E-2</v>
      </c>
      <c r="O102" s="337">
        <v>82.743567386075526</v>
      </c>
      <c r="P102" s="29">
        <f t="shared" si="32"/>
        <v>-2.8634195995560496E-2</v>
      </c>
      <c r="Q102" s="338">
        <v>90.852357614777773</v>
      </c>
      <c r="R102" s="29">
        <f t="shared" si="33"/>
        <v>2.092663409604345E-3</v>
      </c>
      <c r="S102" s="338">
        <v>71.820018641243209</v>
      </c>
      <c r="T102" s="29">
        <f t="shared" si="34"/>
        <v>2.9962133513506961E-2</v>
      </c>
      <c r="U102" s="338">
        <v>80.048356512351134</v>
      </c>
      <c r="V102" s="29">
        <f t="shared" si="35"/>
        <v>1.8630161084424834E-2</v>
      </c>
      <c r="W102" s="337">
        <v>88.270799938586663</v>
      </c>
      <c r="X102" s="29">
        <f t="shared" si="36"/>
        <v>-1.1900272846926074E-2</v>
      </c>
      <c r="Y102" s="337">
        <v>71.434255952974553</v>
      </c>
      <c r="Z102" s="29">
        <f t="shared" si="37"/>
        <v>2.896626346687925E-2</v>
      </c>
      <c r="AA102" s="337">
        <v>79.292589913958508</v>
      </c>
      <c r="AB102" s="29">
        <f t="shared" si="38"/>
        <v>9.0870256161095231E-3</v>
      </c>
    </row>
    <row r="103" spans="2:28" hidden="1" outlineLevel="1" x14ac:dyDescent="0.25">
      <c r="B103" s="43" t="s">
        <v>54</v>
      </c>
      <c r="C103" s="337">
        <v>44.653308629553734</v>
      </c>
      <c r="D103" s="29">
        <f t="shared" si="26"/>
        <v>0.20044183539320493</v>
      </c>
      <c r="E103" s="338">
        <v>44.448454771035415</v>
      </c>
      <c r="F103" s="29">
        <f t="shared" si="27"/>
        <v>0.36928422515635839</v>
      </c>
      <c r="G103" s="338">
        <v>23.789894981698765</v>
      </c>
      <c r="H103" s="29">
        <f t="shared" si="28"/>
        <v>0.27699228791773778</v>
      </c>
      <c r="I103" s="338">
        <v>29.46881472386551</v>
      </c>
      <c r="J103" s="29">
        <f t="shared" si="29"/>
        <v>0.31370597666832523</v>
      </c>
      <c r="K103" s="337">
        <v>80.274390144831457</v>
      </c>
      <c r="L103" s="29">
        <f t="shared" si="30"/>
        <v>8.4866600167614381E-2</v>
      </c>
      <c r="M103" s="337">
        <v>65.787910621239689</v>
      </c>
      <c r="N103" s="29">
        <f t="shared" si="31"/>
        <v>0.17075083197980634</v>
      </c>
      <c r="O103" s="337">
        <v>74.32170774497915</v>
      </c>
      <c r="P103" s="29">
        <f t="shared" si="32"/>
        <v>0.1152832549746301</v>
      </c>
      <c r="Q103" s="338">
        <v>82.528954620097508</v>
      </c>
      <c r="R103" s="29">
        <f t="shared" si="33"/>
        <v>6.2864825569571847E-2</v>
      </c>
      <c r="S103" s="338">
        <v>61.294057053407627</v>
      </c>
      <c r="T103" s="29">
        <f t="shared" si="34"/>
        <v>5.3647265254152199E-2</v>
      </c>
      <c r="U103" s="338">
        <v>70.474637121893167</v>
      </c>
      <c r="V103" s="29">
        <f t="shared" si="35"/>
        <v>6.1199808942451028E-2</v>
      </c>
      <c r="W103" s="337">
        <v>80.542170677522833</v>
      </c>
      <c r="X103" s="29">
        <f t="shared" si="36"/>
        <v>7.2541362598642189E-2</v>
      </c>
      <c r="Y103" s="337">
        <v>61.207927337858749</v>
      </c>
      <c r="Z103" s="29">
        <f t="shared" si="37"/>
        <v>7.1249480608741589E-2</v>
      </c>
      <c r="AA103" s="337">
        <v>70.232044233573689</v>
      </c>
      <c r="AB103" s="29">
        <f t="shared" si="38"/>
        <v>7.3979232221778268E-2</v>
      </c>
    </row>
    <row r="104" spans="2:28" hidden="1" outlineLevel="1" x14ac:dyDescent="0.25">
      <c r="B104" s="43" t="s">
        <v>55</v>
      </c>
      <c r="C104" s="337">
        <v>44.603778369468749</v>
      </c>
      <c r="D104" s="29">
        <f t="shared" si="26"/>
        <v>8.0107585616258525E-2</v>
      </c>
      <c r="E104" s="338">
        <v>40.811188811188813</v>
      </c>
      <c r="F104" s="29">
        <f t="shared" si="27"/>
        <v>0.23053134664042751</v>
      </c>
      <c r="G104" s="338">
        <v>28.593142453163662</v>
      </c>
      <c r="H104" s="29">
        <f t="shared" si="28"/>
        <v>-0.10321507760532156</v>
      </c>
      <c r="I104" s="338">
        <v>31.951813405100602</v>
      </c>
      <c r="J104" s="29">
        <f t="shared" si="29"/>
        <v>-8.8256340939810718E-3</v>
      </c>
      <c r="K104" s="337">
        <v>66.824989087001782</v>
      </c>
      <c r="L104" s="29">
        <f t="shared" si="30"/>
        <v>0.20974987683104751</v>
      </c>
      <c r="M104" s="337">
        <v>47.976749223770668</v>
      </c>
      <c r="N104" s="29">
        <f t="shared" si="31"/>
        <v>0.15197085364966689</v>
      </c>
      <c r="O104" s="337">
        <v>59.080002769288591</v>
      </c>
      <c r="P104" s="29">
        <f t="shared" si="32"/>
        <v>0.19091215662046435</v>
      </c>
      <c r="Q104" s="338">
        <v>71.569850386893876</v>
      </c>
      <c r="R104" s="29">
        <f t="shared" si="33"/>
        <v>9.7753237967944218E-2</v>
      </c>
      <c r="S104" s="338">
        <v>47.396571961474763</v>
      </c>
      <c r="T104" s="29">
        <f t="shared" si="34"/>
        <v>8.1742720010542724E-2</v>
      </c>
      <c r="U104" s="338">
        <v>57.818898988166694</v>
      </c>
      <c r="V104" s="29">
        <f t="shared" si="35"/>
        <v>9.8786228176196422E-2</v>
      </c>
      <c r="W104" s="337">
        <v>69.395615676339446</v>
      </c>
      <c r="X104" s="29">
        <f t="shared" si="36"/>
        <v>0.1236698068032569</v>
      </c>
      <c r="Y104" s="337">
        <v>47.118559888099412</v>
      </c>
      <c r="Z104" s="29">
        <f t="shared" si="37"/>
        <v>8.841514044388088E-2</v>
      </c>
      <c r="AA104" s="337">
        <v>57.496661397088019</v>
      </c>
      <c r="AB104" s="29">
        <f t="shared" si="38"/>
        <v>0.11407229242685979</v>
      </c>
    </row>
    <row r="105" spans="2:28" hidden="1" outlineLevel="1" x14ac:dyDescent="0.25">
      <c r="B105" s="43" t="s">
        <v>56</v>
      </c>
      <c r="C105" s="337">
        <v>42.410336323145067</v>
      </c>
      <c r="D105" s="29">
        <f t="shared" si="26"/>
        <v>-3.0573060213560654E-2</v>
      </c>
      <c r="E105" s="338">
        <v>39.111211369275885</v>
      </c>
      <c r="F105" s="29">
        <f t="shared" si="27"/>
        <v>1.6057196436943144E-2</v>
      </c>
      <c r="G105" s="338">
        <v>28.898847193240517</v>
      </c>
      <c r="H105" s="29">
        <f t="shared" si="28"/>
        <v>-0.134780827529701</v>
      </c>
      <c r="I105" s="338">
        <v>31.706167603031091</v>
      </c>
      <c r="J105" s="29">
        <f t="shared" si="29"/>
        <v>-8.8916607270135395E-2</v>
      </c>
      <c r="K105" s="337">
        <v>63.014684617059373</v>
      </c>
      <c r="L105" s="29">
        <f t="shared" si="30"/>
        <v>0.16173164557963893</v>
      </c>
      <c r="M105" s="337">
        <v>39.283143769551316</v>
      </c>
      <c r="N105" s="29">
        <f t="shared" si="31"/>
        <v>7.4562325477763425E-2</v>
      </c>
      <c r="O105" s="337">
        <v>53.263086563558524</v>
      </c>
      <c r="P105" s="29">
        <f t="shared" si="32"/>
        <v>0.13526731485827237</v>
      </c>
      <c r="Q105" s="338">
        <v>65.481956557777977</v>
      </c>
      <c r="R105" s="29">
        <f t="shared" si="33"/>
        <v>5.5276614707612692E-2</v>
      </c>
      <c r="S105" s="338">
        <v>42.676971218107212</v>
      </c>
      <c r="T105" s="29">
        <f t="shared" si="34"/>
        <v>4.7335816367763073E-2</v>
      </c>
      <c r="U105" s="338">
        <v>52.509357660114738</v>
      </c>
      <c r="V105" s="29">
        <f t="shared" si="35"/>
        <v>6.0329143052144207E-2</v>
      </c>
      <c r="W105" s="337">
        <v>63.988672620513668</v>
      </c>
      <c r="X105" s="29">
        <f t="shared" si="36"/>
        <v>7.7553409778089222E-2</v>
      </c>
      <c r="Y105" s="337">
        <v>41.937184090263337</v>
      </c>
      <c r="Z105" s="29">
        <f t="shared" si="37"/>
        <v>4.7597436725723696E-2</v>
      </c>
      <c r="AA105" s="337">
        <v>52.210201699351792</v>
      </c>
      <c r="AB105" s="29">
        <f t="shared" si="38"/>
        <v>7.1007863488576017E-2</v>
      </c>
    </row>
    <row r="106" spans="2:28" collapsed="1" x14ac:dyDescent="0.25">
      <c r="B106" s="30" t="s">
        <v>70</v>
      </c>
      <c r="C106" s="339">
        <v>46.570617026852815</v>
      </c>
      <c r="D106" s="32">
        <f t="shared" si="26"/>
        <v>7.7876072438704202E-2</v>
      </c>
      <c r="E106" s="339">
        <v>45.639266393983377</v>
      </c>
      <c r="F106" s="32">
        <f t="shared" si="27"/>
        <v>-5.9466514397585435E-2</v>
      </c>
      <c r="G106" s="339">
        <v>45.013655735408875</v>
      </c>
      <c r="H106" s="32">
        <f t="shared" si="28"/>
        <v>-7.2875349000133816E-2</v>
      </c>
      <c r="I106" s="339">
        <v>45.185632521599096</v>
      </c>
      <c r="J106" s="32">
        <f t="shared" si="29"/>
        <v>-6.919082486551098E-2</v>
      </c>
      <c r="K106" s="339">
        <v>67.173252279635264</v>
      </c>
      <c r="L106" s="32">
        <f t="shared" si="30"/>
        <v>3.8923736448458923E-2</v>
      </c>
      <c r="M106" s="339">
        <v>62.047427755144085</v>
      </c>
      <c r="N106" s="32">
        <f t="shared" si="31"/>
        <v>1.252025156168135E-2</v>
      </c>
      <c r="O106" s="339">
        <v>65.061916065239913</v>
      </c>
      <c r="P106" s="32">
        <f t="shared" si="32"/>
        <v>2.8514888923727666E-2</v>
      </c>
      <c r="Q106" s="339">
        <v>76.5531588258753</v>
      </c>
      <c r="R106" s="32">
        <f t="shared" si="33"/>
        <v>2.7146568543506833E-2</v>
      </c>
      <c r="S106" s="339">
        <v>58.572578701215697</v>
      </c>
      <c r="T106" s="32">
        <f t="shared" si="34"/>
        <v>-2.3583308653729596E-3</v>
      </c>
      <c r="U106" s="339">
        <v>66.26163942636154</v>
      </c>
      <c r="V106" s="32">
        <f t="shared" si="35"/>
        <v>1.5910133308509877E-2</v>
      </c>
      <c r="W106" s="339">
        <v>73.163547457481087</v>
      </c>
      <c r="X106" s="32">
        <f t="shared" si="36"/>
        <v>3.1657230036026052E-2</v>
      </c>
      <c r="Y106" s="339">
        <v>58.803611446870811</v>
      </c>
      <c r="Z106" s="32">
        <f t="shared" si="37"/>
        <v>-1.1824293581147449E-3</v>
      </c>
      <c r="AA106" s="339">
        <v>65.455934468039175</v>
      </c>
      <c r="AB106" s="32">
        <f t="shared" si="38"/>
        <v>1.8011735802295092E-2</v>
      </c>
    </row>
    <row r="107" spans="2:28" hidden="1" outlineLevel="1" x14ac:dyDescent="0.25">
      <c r="B107" s="43" t="s">
        <v>58</v>
      </c>
      <c r="C107" s="337">
        <v>47.180169899835171</v>
      </c>
      <c r="D107" s="29">
        <f t="shared" si="26"/>
        <v>6.0907644225445257E-2</v>
      </c>
      <c r="E107" s="338">
        <v>44.624708624708624</v>
      </c>
      <c r="F107" s="29">
        <f t="shared" si="27"/>
        <v>-3.1468177678842468E-2</v>
      </c>
      <c r="G107" s="338">
        <v>39.5581477553906</v>
      </c>
      <c r="H107" s="29">
        <f t="shared" si="28"/>
        <v>7.6535206194849881E-3</v>
      </c>
      <c r="I107" s="338">
        <v>40.950916314238114</v>
      </c>
      <c r="J107" s="29">
        <f t="shared" si="29"/>
        <v>-4.3932076647452689E-3</v>
      </c>
      <c r="K107" s="337">
        <v>68.339545347704913</v>
      </c>
      <c r="L107" s="29">
        <f t="shared" si="30"/>
        <v>0.16466039097853757</v>
      </c>
      <c r="M107" s="337">
        <v>58.01790743013936</v>
      </c>
      <c r="N107" s="29">
        <f t="shared" si="31"/>
        <v>0.18959538318888636</v>
      </c>
      <c r="O107" s="337">
        <v>64.098250403030391</v>
      </c>
      <c r="P107" s="29">
        <f t="shared" si="32"/>
        <v>0.17451494932752132</v>
      </c>
      <c r="Q107" s="338">
        <v>78.806118173670001</v>
      </c>
      <c r="R107" s="29">
        <f t="shared" si="33"/>
        <v>0.16501119724769153</v>
      </c>
      <c r="S107" s="338">
        <v>55.526827778045764</v>
      </c>
      <c r="T107" s="29">
        <f t="shared" si="34"/>
        <v>0.12037650817627865</v>
      </c>
      <c r="U107" s="338">
        <v>65.563711198765219</v>
      </c>
      <c r="V107" s="29">
        <f t="shared" si="35"/>
        <v>0.15007621297745377</v>
      </c>
      <c r="W107" s="337">
        <v>75.113017001940761</v>
      </c>
      <c r="X107" s="29">
        <f t="shared" si="36"/>
        <v>0.16352008955387198</v>
      </c>
      <c r="Y107" s="337">
        <v>55.571243711504607</v>
      </c>
      <c r="Z107" s="29">
        <f t="shared" si="37"/>
        <v>0.12817922085619582</v>
      </c>
      <c r="AA107" s="337">
        <v>64.675072727403972</v>
      </c>
      <c r="AB107" s="29">
        <f t="shared" si="38"/>
        <v>0.15184727705021506</v>
      </c>
    </row>
    <row r="108" spans="2:28" hidden="1" outlineLevel="1" x14ac:dyDescent="0.25">
      <c r="B108" s="43" t="s">
        <v>59</v>
      </c>
      <c r="C108" s="337">
        <v>53.79084405943631</v>
      </c>
      <c r="D108" s="29">
        <f t="shared" si="26"/>
        <v>0.27144059592653957</v>
      </c>
      <c r="E108" s="338">
        <v>41.705391382810738</v>
      </c>
      <c r="F108" s="29">
        <f t="shared" si="27"/>
        <v>-0.10547706599574214</v>
      </c>
      <c r="G108" s="338">
        <v>47.755960729312761</v>
      </c>
      <c r="H108" s="29">
        <f t="shared" si="28"/>
        <v>-8.1364743041389742E-2</v>
      </c>
      <c r="I108" s="338">
        <v>46.092693877044809</v>
      </c>
      <c r="J108" s="29">
        <f t="shared" si="29"/>
        <v>-8.7482812806914168E-2</v>
      </c>
      <c r="K108" s="337">
        <v>75.245908031858377</v>
      </c>
      <c r="L108" s="29">
        <f t="shared" si="30"/>
        <v>0.15994818502592079</v>
      </c>
      <c r="M108" s="337">
        <v>67.700474472362046</v>
      </c>
      <c r="N108" s="29">
        <f t="shared" si="31"/>
        <v>4.505672498336466E-2</v>
      </c>
      <c r="O108" s="337">
        <v>72.145391479460528</v>
      </c>
      <c r="P108" s="29">
        <f t="shared" si="32"/>
        <v>0.11278073854860349</v>
      </c>
      <c r="Q108" s="338">
        <v>77.319425718070548</v>
      </c>
      <c r="R108" s="29">
        <f t="shared" si="33"/>
        <v>4.7978452003581751E-2</v>
      </c>
      <c r="S108" s="338">
        <v>59.466538346033133</v>
      </c>
      <c r="T108" s="29">
        <f t="shared" si="34"/>
        <v>-4.0433295712733575E-2</v>
      </c>
      <c r="U108" s="338">
        <v>67.163824054967606</v>
      </c>
      <c r="V108" s="29">
        <f t="shared" si="35"/>
        <v>4.9209672514898273E-3</v>
      </c>
      <c r="W108" s="337">
        <v>75.826226542341402</v>
      </c>
      <c r="X108" s="29">
        <f t="shared" si="36"/>
        <v>7.734807178189973E-2</v>
      </c>
      <c r="Y108" s="337">
        <v>60.398492167057007</v>
      </c>
      <c r="Z108" s="29">
        <f t="shared" si="37"/>
        <v>-2.850884403310372E-2</v>
      </c>
      <c r="AA108" s="337">
        <v>67.585734274918323</v>
      </c>
      <c r="AB108" s="29">
        <f t="shared" si="38"/>
        <v>2.6051530341421048E-2</v>
      </c>
    </row>
    <row r="109" spans="2:28" hidden="1" outlineLevel="1" x14ac:dyDescent="0.25">
      <c r="B109" s="43" t="s">
        <v>60</v>
      </c>
      <c r="C109" s="337">
        <v>58.67657447155355</v>
      </c>
      <c r="D109" s="29">
        <f t="shared" si="26"/>
        <v>0.21954665757399083</v>
      </c>
      <c r="E109" s="338">
        <v>47.852147852147851</v>
      </c>
      <c r="F109" s="29">
        <f t="shared" si="27"/>
        <v>-0.1596491228070176</v>
      </c>
      <c r="G109" s="338">
        <v>49.990531737615512</v>
      </c>
      <c r="H109" s="29">
        <f t="shared" si="28"/>
        <v>-0.10308157510277582</v>
      </c>
      <c r="I109" s="338">
        <v>49.402702257373541</v>
      </c>
      <c r="J109" s="29">
        <f t="shared" si="29"/>
        <v>-0.11887443979134515</v>
      </c>
      <c r="K109" s="337">
        <v>74.051288693174456</v>
      </c>
      <c r="L109" s="29">
        <f t="shared" si="30"/>
        <v>-3.8423061469316067E-2</v>
      </c>
      <c r="M109" s="337">
        <v>71.073723734565675</v>
      </c>
      <c r="N109" s="29">
        <f t="shared" si="31"/>
        <v>6.5260958365496169E-3</v>
      </c>
      <c r="O109" s="337">
        <v>72.827768617460933</v>
      </c>
      <c r="P109" s="29">
        <f t="shared" si="32"/>
        <v>-2.061058638313229E-2</v>
      </c>
      <c r="Q109" s="338">
        <v>76.709428421413918</v>
      </c>
      <c r="R109" s="29">
        <f t="shared" si="33"/>
        <v>-2.6109172465399899E-2</v>
      </c>
      <c r="S109" s="338">
        <v>62.806089224556736</v>
      </c>
      <c r="T109" s="29">
        <f t="shared" si="34"/>
        <v>-4.0858406957523963E-2</v>
      </c>
      <c r="U109" s="338">
        <v>68.800524291349191</v>
      </c>
      <c r="V109" s="29">
        <f t="shared" si="35"/>
        <v>-3.0330044397286593E-2</v>
      </c>
      <c r="W109" s="337">
        <v>75.305390782328345</v>
      </c>
      <c r="X109" s="29">
        <f t="shared" si="36"/>
        <v>-2.3827730474503594E-2</v>
      </c>
      <c r="Y109" s="337">
        <v>63.72165018613898</v>
      </c>
      <c r="Z109" s="29">
        <f t="shared" si="37"/>
        <v>-3.4590309743199321E-2</v>
      </c>
      <c r="AA109" s="337">
        <v>69.118109974353345</v>
      </c>
      <c r="AB109" s="29">
        <f t="shared" si="38"/>
        <v>-2.6810237101960621E-2</v>
      </c>
    </row>
    <row r="110" spans="2:28" hidden="1" outlineLevel="1" x14ac:dyDescent="0.25">
      <c r="B110" s="43" t="s">
        <v>61</v>
      </c>
      <c r="C110" s="337">
        <v>41.492533650719643</v>
      </c>
      <c r="D110" s="29">
        <f t="shared" si="26"/>
        <v>9.0303665150281542E-2</v>
      </c>
      <c r="E110" s="338">
        <v>42.30092488157004</v>
      </c>
      <c r="F110" s="29">
        <f t="shared" si="27"/>
        <v>-7.1407348717440811E-2</v>
      </c>
      <c r="G110" s="338">
        <v>44.292409263503572</v>
      </c>
      <c r="H110" s="29">
        <f t="shared" si="28"/>
        <v>-0.13521456002671561</v>
      </c>
      <c r="I110" s="338">
        <v>43.744961615259641</v>
      </c>
      <c r="J110" s="29">
        <f t="shared" si="29"/>
        <v>-0.11912491883522303</v>
      </c>
      <c r="K110" s="337">
        <v>64.414418805668475</v>
      </c>
      <c r="L110" s="29">
        <f t="shared" si="30"/>
        <v>-4.9111180738621751E-2</v>
      </c>
      <c r="M110" s="337">
        <v>66.639724773420227</v>
      </c>
      <c r="N110" s="29">
        <f t="shared" si="31"/>
        <v>-3.162611134409421E-2</v>
      </c>
      <c r="O110" s="337">
        <v>65.328825901398645</v>
      </c>
      <c r="P110" s="29">
        <f t="shared" si="32"/>
        <v>-4.1909479650793391E-2</v>
      </c>
      <c r="Q110" s="338">
        <v>77.276415649711225</v>
      </c>
      <c r="R110" s="29">
        <f t="shared" si="33"/>
        <v>-3.0580271209560639E-2</v>
      </c>
      <c r="S110" s="338">
        <v>58.550503298006255</v>
      </c>
      <c r="T110" s="29">
        <f t="shared" si="34"/>
        <v>-4.0511920730091688E-2</v>
      </c>
      <c r="U110" s="338">
        <v>66.62419437821211</v>
      </c>
      <c r="V110" s="29">
        <f t="shared" si="35"/>
        <v>-3.0503619108451563E-2</v>
      </c>
      <c r="W110" s="337">
        <v>72.924878885586196</v>
      </c>
      <c r="X110" s="29">
        <f t="shared" si="36"/>
        <v>-3.0126966405492173E-2</v>
      </c>
      <c r="Y110" s="337">
        <v>59.413443960935503</v>
      </c>
      <c r="Z110" s="29">
        <f t="shared" si="37"/>
        <v>-4.0351320692361692E-2</v>
      </c>
      <c r="AA110" s="337">
        <v>65.707949146586728</v>
      </c>
      <c r="AB110" s="29">
        <f t="shared" si="38"/>
        <v>-3.2182953866058295E-2</v>
      </c>
    </row>
    <row r="111" spans="2:28" collapsed="1" x14ac:dyDescent="0.25">
      <c r="B111" s="145">
        <v>2006</v>
      </c>
      <c r="C111" s="338">
        <v>48.703241505442456</v>
      </c>
      <c r="D111" s="41">
        <f t="shared" si="26"/>
        <v>0.17085221826357255</v>
      </c>
      <c r="E111" s="338">
        <v>41.805536928824601</v>
      </c>
      <c r="F111" s="41">
        <f t="shared" si="27"/>
        <v>-2.5918485781884715E-2</v>
      </c>
      <c r="G111" s="338">
        <v>38.301544182803354</v>
      </c>
      <c r="H111" s="41">
        <f t="shared" si="28"/>
        <v>-5.4601781334710053E-2</v>
      </c>
      <c r="I111" s="338">
        <v>39.26477171583111</v>
      </c>
      <c r="J111" s="41">
        <f t="shared" si="29"/>
        <v>-4.6383062545887976E-2</v>
      </c>
      <c r="K111" s="338">
        <v>71.229909848745152</v>
      </c>
      <c r="L111" s="41">
        <f t="shared" si="30"/>
        <v>5.7704867894265544E-2</v>
      </c>
      <c r="M111" s="338">
        <v>60.098122904873208</v>
      </c>
      <c r="N111" s="41">
        <f t="shared" si="31"/>
        <v>5.1964460016981073E-2</v>
      </c>
      <c r="O111" s="338">
        <v>66.655714157391785</v>
      </c>
      <c r="P111" s="41">
        <f t="shared" si="32"/>
        <v>5.604556302688346E-2</v>
      </c>
      <c r="Q111" s="338">
        <v>76.776769699073569</v>
      </c>
      <c r="R111" s="41">
        <f t="shared" si="33"/>
        <v>2.5198786891110325E-2</v>
      </c>
      <c r="S111" s="338">
        <v>56.803043949138441</v>
      </c>
      <c r="T111" s="41">
        <f t="shared" si="34"/>
        <v>8.1172380235221553E-3</v>
      </c>
      <c r="U111" s="338">
        <v>65.42666276733371</v>
      </c>
      <c r="V111" s="41">
        <f t="shared" si="35"/>
        <v>2.0913568338005284E-2</v>
      </c>
      <c r="W111" s="338">
        <v>74.352968763711189</v>
      </c>
      <c r="X111" s="41">
        <f t="shared" si="36"/>
        <v>3.6473872394592988E-2</v>
      </c>
      <c r="Y111" s="338">
        <v>56.911900920105744</v>
      </c>
      <c r="Z111" s="41">
        <f t="shared" si="37"/>
        <v>1.3485206786183479E-2</v>
      </c>
      <c r="AA111" s="338">
        <v>65.044807541401354</v>
      </c>
      <c r="AB111" s="41">
        <f t="shared" si="38"/>
        <v>2.8427386462624327E-2</v>
      </c>
    </row>
    <row r="112" spans="2:28" hidden="1" outlineLevel="1" x14ac:dyDescent="0.25">
      <c r="B112" s="43" t="s">
        <v>49</v>
      </c>
      <c r="C112" s="337">
        <v>42.253420497981637</v>
      </c>
      <c r="D112" s="29">
        <f t="shared" si="26"/>
        <v>-1.4771212794313704E-2</v>
      </c>
      <c r="E112" s="338">
        <v>41.281299345815476</v>
      </c>
      <c r="F112" s="29">
        <f t="shared" si="27"/>
        <v>-9.2621975406584678E-2</v>
      </c>
      <c r="G112" s="338">
        <v>39.397256525159925</v>
      </c>
      <c r="H112" s="29">
        <f t="shared" si="28"/>
        <v>-8.3260367746557318E-2</v>
      </c>
      <c r="I112" s="338">
        <v>39.915169103694609</v>
      </c>
      <c r="J112" s="29">
        <f t="shared" si="29"/>
        <v>-8.5941493893780141E-2</v>
      </c>
      <c r="K112" s="337">
        <v>60.973186881569184</v>
      </c>
      <c r="L112" s="29">
        <f t="shared" si="30"/>
        <v>2.8954807947352057E-2</v>
      </c>
      <c r="M112" s="337">
        <v>59.428165046398583</v>
      </c>
      <c r="N112" s="29">
        <f t="shared" si="31"/>
        <v>-4.0260525385799273E-2</v>
      </c>
      <c r="O112" s="337">
        <v>60.334809838890358</v>
      </c>
      <c r="P112" s="29">
        <f t="shared" si="32"/>
        <v>-4.2717997943320096E-4</v>
      </c>
      <c r="Q112" s="338">
        <v>68.507022772554379</v>
      </c>
      <c r="R112" s="29">
        <f t="shared" si="33"/>
        <v>-2.80453459726967E-2</v>
      </c>
      <c r="S112" s="338">
        <v>55.526263432099832</v>
      </c>
      <c r="T112" s="29">
        <f t="shared" si="34"/>
        <v>-3.3264893099841819E-2</v>
      </c>
      <c r="U112" s="338">
        <v>61.016746191116596</v>
      </c>
      <c r="V112" s="29">
        <f t="shared" si="35"/>
        <v>-2.8496001729073184E-2</v>
      </c>
      <c r="W112" s="337">
        <v>65.645339732168381</v>
      </c>
      <c r="X112" s="29">
        <f t="shared" si="36"/>
        <v>-1.5558218909225263E-2</v>
      </c>
      <c r="Y112" s="337">
        <v>55.77202554565104</v>
      </c>
      <c r="Z112" s="29">
        <f t="shared" si="37"/>
        <v>-3.4776921746893952E-2</v>
      </c>
      <c r="AA112" s="337">
        <v>60.311944063012042</v>
      </c>
      <c r="AB112" s="29">
        <f t="shared" si="38"/>
        <v>-2.3905984712908501E-2</v>
      </c>
    </row>
    <row r="113" spans="2:28" hidden="1" outlineLevel="1" x14ac:dyDescent="0.25">
      <c r="B113" s="43" t="s">
        <v>50</v>
      </c>
      <c r="C113" s="337">
        <v>43.778762150855172</v>
      </c>
      <c r="D113" s="29">
        <f t="shared" si="26"/>
        <v>-0.10135886037583364</v>
      </c>
      <c r="E113" s="338">
        <v>51.142191142191145</v>
      </c>
      <c r="F113" s="29">
        <f t="shared" si="27"/>
        <v>-3.9320430860845912E-2</v>
      </c>
      <c r="G113" s="338">
        <v>55.512548603746907</v>
      </c>
      <c r="H113" s="29">
        <f t="shared" si="28"/>
        <v>-2.3716275021758104E-2</v>
      </c>
      <c r="I113" s="338">
        <v>54.311162373446109</v>
      </c>
      <c r="J113" s="29">
        <f t="shared" si="29"/>
        <v>-2.7803904475694474E-2</v>
      </c>
      <c r="K113" s="337">
        <v>65.190059948424263</v>
      </c>
      <c r="L113" s="29">
        <f t="shared" si="30"/>
        <v>4.4470560263452308E-2</v>
      </c>
      <c r="M113" s="337">
        <v>61.787480974124811</v>
      </c>
      <c r="N113" s="29">
        <f t="shared" si="31"/>
        <v>-1.8343070551667506E-2</v>
      </c>
      <c r="O113" s="337">
        <v>63.784171530766663</v>
      </c>
      <c r="P113" s="29">
        <f t="shared" si="32"/>
        <v>1.8380425250771104E-2</v>
      </c>
      <c r="Q113" s="338">
        <v>76.956249691261462</v>
      </c>
      <c r="R113" s="29">
        <f t="shared" si="33"/>
        <v>3.3407540411285241E-2</v>
      </c>
      <c r="S113" s="338">
        <v>60.543747208844792</v>
      </c>
      <c r="T113" s="29">
        <f t="shared" si="34"/>
        <v>3.0921811857409498E-2</v>
      </c>
      <c r="U113" s="338">
        <v>67.485757267624081</v>
      </c>
      <c r="V113" s="29">
        <f t="shared" si="35"/>
        <v>3.4962010187504777E-2</v>
      </c>
      <c r="W113" s="337">
        <v>72.881201349813423</v>
      </c>
      <c r="X113" s="29">
        <f t="shared" si="36"/>
        <v>3.2831008213442869E-2</v>
      </c>
      <c r="Y113" s="337">
        <v>60.624183569106762</v>
      </c>
      <c r="Z113" s="29">
        <f t="shared" si="37"/>
        <v>2.2800067785239797E-2</v>
      </c>
      <c r="AA113" s="337">
        <v>66.260169717125962</v>
      </c>
      <c r="AB113" s="29">
        <f t="shared" si="38"/>
        <v>2.9578962037118295E-2</v>
      </c>
    </row>
    <row r="114" spans="2:28" hidden="1" outlineLevel="1" x14ac:dyDescent="0.25">
      <c r="B114" s="43" t="s">
        <v>51</v>
      </c>
      <c r="C114" s="337">
        <v>40.326748353755107</v>
      </c>
      <c r="D114" s="29">
        <f t="shared" si="26"/>
        <v>4.5182396148385928E-2</v>
      </c>
      <c r="E114" s="338">
        <v>50.927137378750281</v>
      </c>
      <c r="F114" s="29">
        <f t="shared" si="27"/>
        <v>9.1999613040533834E-2</v>
      </c>
      <c r="G114" s="338">
        <v>39.233058529743779</v>
      </c>
      <c r="H114" s="29">
        <f t="shared" si="28"/>
        <v>-7.6718724843020447E-2</v>
      </c>
      <c r="I114" s="338">
        <v>42.447693815033922</v>
      </c>
      <c r="J114" s="29">
        <f t="shared" si="29"/>
        <v>-2.714533412921738E-2</v>
      </c>
      <c r="K114" s="337">
        <v>62.670681234058137</v>
      </c>
      <c r="L114" s="29">
        <f t="shared" si="30"/>
        <v>-1.3952729386867535E-2</v>
      </c>
      <c r="M114" s="337">
        <v>50.592410517012816</v>
      </c>
      <c r="N114" s="29">
        <f t="shared" si="31"/>
        <v>-2.0847861726947525E-2</v>
      </c>
      <c r="O114" s="337">
        <v>57.68014287045613</v>
      </c>
      <c r="P114" s="29">
        <f t="shared" si="32"/>
        <v>-1.6269593624920309E-2</v>
      </c>
      <c r="Q114" s="338">
        <v>80.265220345032901</v>
      </c>
      <c r="R114" s="29">
        <f t="shared" si="33"/>
        <v>4.1868023953687272E-2</v>
      </c>
      <c r="S114" s="338">
        <v>57.961571900742143</v>
      </c>
      <c r="T114" s="29">
        <f t="shared" si="34"/>
        <v>1.4385512435946435E-2</v>
      </c>
      <c r="U114" s="338">
        <v>67.395364950499228</v>
      </c>
      <c r="V114" s="29">
        <f t="shared" si="35"/>
        <v>3.1618925641136553E-2</v>
      </c>
      <c r="W114" s="337">
        <v>74.562136328802708</v>
      </c>
      <c r="X114" s="29">
        <f t="shared" si="36"/>
        <v>3.1348936198289712E-2</v>
      </c>
      <c r="Y114" s="337">
        <v>56.557987785099549</v>
      </c>
      <c r="Z114" s="29">
        <f t="shared" si="37"/>
        <v>7.9794965950448216E-3</v>
      </c>
      <c r="AA114" s="337">
        <v>64.836602829528474</v>
      </c>
      <c r="AB114" s="29">
        <f t="shared" si="38"/>
        <v>2.2702150999097226E-2</v>
      </c>
    </row>
    <row r="115" spans="2:28" hidden="1" outlineLevel="1" x14ac:dyDescent="0.25">
      <c r="B115" s="43" t="s">
        <v>52</v>
      </c>
      <c r="C115" s="337">
        <v>40.431893687707642</v>
      </c>
      <c r="D115" s="29">
        <f t="shared" si="26"/>
        <v>5.6525513649078762E-2</v>
      </c>
      <c r="E115" s="338">
        <v>34.438228438228435</v>
      </c>
      <c r="F115" s="29">
        <f t="shared" si="27"/>
        <v>-0.24476024946324515</v>
      </c>
      <c r="G115" s="338">
        <v>38.753976670201482</v>
      </c>
      <c r="H115" s="29">
        <f t="shared" si="28"/>
        <v>1.2280134804487197E-2</v>
      </c>
      <c r="I115" s="338">
        <v>37.567602204280405</v>
      </c>
      <c r="J115" s="29">
        <f t="shared" si="29"/>
        <v>-6.7680173016983702E-2</v>
      </c>
      <c r="K115" s="337">
        <v>73.187313707759799</v>
      </c>
      <c r="L115" s="29">
        <f t="shared" si="30"/>
        <v>-8.7098254600002201E-2</v>
      </c>
      <c r="M115" s="337">
        <v>54.164050608828006</v>
      </c>
      <c r="N115" s="29">
        <f t="shared" si="31"/>
        <v>7.9043015732379152E-2</v>
      </c>
      <c r="O115" s="337">
        <v>65.327221272330647</v>
      </c>
      <c r="P115" s="29">
        <f t="shared" si="32"/>
        <v>-3.5850945078784502E-2</v>
      </c>
      <c r="Q115" s="338">
        <v>76.73307975608283</v>
      </c>
      <c r="R115" s="29">
        <f t="shared" si="33"/>
        <v>5.6569968480234767E-2</v>
      </c>
      <c r="S115" s="338">
        <v>52.164930618419412</v>
      </c>
      <c r="T115" s="29">
        <f t="shared" si="34"/>
        <v>-2.0703595772540995E-3</v>
      </c>
      <c r="U115" s="338">
        <v>62.556541442056343</v>
      </c>
      <c r="V115" s="29">
        <f t="shared" si="35"/>
        <v>3.1451112662608027E-2</v>
      </c>
      <c r="W115" s="337">
        <v>74.363815165970749</v>
      </c>
      <c r="X115" s="29">
        <f t="shared" si="36"/>
        <v>1.8034426148394012E-2</v>
      </c>
      <c r="Y115" s="337">
        <v>52.192540986096624</v>
      </c>
      <c r="Z115" s="29">
        <f t="shared" si="37"/>
        <v>9.0707281382185201E-3</v>
      </c>
      <c r="AA115" s="337">
        <v>62.387271580221793</v>
      </c>
      <c r="AB115" s="29">
        <f t="shared" si="38"/>
        <v>1.7346296702959618E-2</v>
      </c>
    </row>
    <row r="116" spans="2:28" hidden="1" outlineLevel="1" x14ac:dyDescent="0.25">
      <c r="B116" s="43" t="s">
        <v>53</v>
      </c>
      <c r="C116" s="337">
        <v>37.923766655949699</v>
      </c>
      <c r="D116" s="29">
        <f t="shared" si="26"/>
        <v>0.17200264959152123</v>
      </c>
      <c r="E116" s="338">
        <v>39.048048725468078</v>
      </c>
      <c r="F116" s="29">
        <f t="shared" si="27"/>
        <v>3.8516918646508191E-2</v>
      </c>
      <c r="G116" s="338">
        <v>32.736975336092769</v>
      </c>
      <c r="H116" s="29">
        <f t="shared" si="28"/>
        <v>-2.3519208203663156E-2</v>
      </c>
      <c r="I116" s="338">
        <v>34.471853257432002</v>
      </c>
      <c r="J116" s="29">
        <f t="shared" si="29"/>
        <v>-5.011634150707045E-3</v>
      </c>
      <c r="K116" s="337">
        <v>94.082672431395295</v>
      </c>
      <c r="L116" s="29">
        <f t="shared" si="30"/>
        <v>-2.4603304870723153E-2</v>
      </c>
      <c r="M116" s="337">
        <v>72.542670128148472</v>
      </c>
      <c r="N116" s="29">
        <f t="shared" si="31"/>
        <v>-3.5054211050254191E-2</v>
      </c>
      <c r="O116" s="337">
        <v>85.182705675829368</v>
      </c>
      <c r="P116" s="29">
        <f t="shared" si="32"/>
        <v>-2.8077842193214297E-2</v>
      </c>
      <c r="Q116" s="338">
        <v>90.662631243755513</v>
      </c>
      <c r="R116" s="29">
        <f t="shared" si="33"/>
        <v>-2.41998794301862E-2</v>
      </c>
      <c r="S116" s="338">
        <v>69.73073698956658</v>
      </c>
      <c r="T116" s="29">
        <f t="shared" si="34"/>
        <v>5.4079490593324175E-2</v>
      </c>
      <c r="U116" s="338">
        <v>78.584318009131351</v>
      </c>
      <c r="V116" s="29">
        <f t="shared" si="35"/>
        <v>1.8384026794052488E-2</v>
      </c>
      <c r="W116" s="337">
        <v>89.333897695644211</v>
      </c>
      <c r="X116" s="29">
        <f t="shared" si="36"/>
        <v>-2.1189111247832515E-2</v>
      </c>
      <c r="Y116" s="337">
        <v>69.42332172513828</v>
      </c>
      <c r="Z116" s="29">
        <f t="shared" si="37"/>
        <v>3.9578508779519517E-2</v>
      </c>
      <c r="AA116" s="337">
        <v>78.578544665704641</v>
      </c>
      <c r="AB116" s="29">
        <f t="shared" si="38"/>
        <v>9.9404914016543167E-3</v>
      </c>
    </row>
    <row r="117" spans="2:28" hidden="1" outlineLevel="1" x14ac:dyDescent="0.25">
      <c r="B117" s="43" t="s">
        <v>54</v>
      </c>
      <c r="C117" s="337">
        <v>37.197394586741922</v>
      </c>
      <c r="D117" s="29">
        <f t="shared" si="26"/>
        <v>-7.0242276325971797E-2</v>
      </c>
      <c r="E117" s="338">
        <v>32.461087299796979</v>
      </c>
      <c r="F117" s="29">
        <f t="shared" si="27"/>
        <v>-5.2167039915689606E-2</v>
      </c>
      <c r="G117" s="338">
        <v>18.629630896589472</v>
      </c>
      <c r="H117" s="29">
        <f t="shared" si="28"/>
        <v>-0.26938556479742415</v>
      </c>
      <c r="I117" s="338">
        <v>22.431819027421216</v>
      </c>
      <c r="J117" s="29">
        <f t="shared" si="29"/>
        <v>-0.19609760433797052</v>
      </c>
      <c r="K117" s="337">
        <v>73.994710623802845</v>
      </c>
      <c r="L117" s="29">
        <f t="shared" si="30"/>
        <v>1.9635414275476215E-4</v>
      </c>
      <c r="M117" s="337">
        <v>56.192922374429223</v>
      </c>
      <c r="N117" s="29">
        <f t="shared" si="31"/>
        <v>7.2071926484181592E-2</v>
      </c>
      <c r="O117" s="337">
        <v>66.639311057054996</v>
      </c>
      <c r="P117" s="29">
        <f t="shared" si="32"/>
        <v>2.4447512528350313E-2</v>
      </c>
      <c r="Q117" s="338">
        <v>77.647648726988024</v>
      </c>
      <c r="R117" s="29">
        <f t="shared" si="33"/>
        <v>-1.2855276005096616E-2</v>
      </c>
      <c r="S117" s="338">
        <v>58.173222742264485</v>
      </c>
      <c r="T117" s="29">
        <f t="shared" si="34"/>
        <v>4.8760397685314594E-3</v>
      </c>
      <c r="U117" s="338">
        <v>66.410337174980597</v>
      </c>
      <c r="V117" s="29">
        <f t="shared" si="35"/>
        <v>-4.1936108340123734E-4</v>
      </c>
      <c r="W117" s="337">
        <v>75.094698895694407</v>
      </c>
      <c r="X117" s="29">
        <f t="shared" si="36"/>
        <v>-1.0345162791841167E-2</v>
      </c>
      <c r="Y117" s="337">
        <v>57.136949371566665</v>
      </c>
      <c r="Z117" s="29">
        <f t="shared" si="37"/>
        <v>1.0806425750264914E-2</v>
      </c>
      <c r="AA117" s="337">
        <v>65.394229354214062</v>
      </c>
      <c r="AB117" s="29">
        <f t="shared" si="38"/>
        <v>2.3709865450718404E-3</v>
      </c>
    </row>
    <row r="118" spans="2:28" hidden="1" outlineLevel="1" x14ac:dyDescent="0.25">
      <c r="B118" s="43" t="s">
        <v>55</v>
      </c>
      <c r="C118" s="337">
        <v>41.29568106312292</v>
      </c>
      <c r="D118" s="29">
        <f t="shared" si="26"/>
        <v>0.18072755417956632</v>
      </c>
      <c r="E118" s="338">
        <v>33.165501165501162</v>
      </c>
      <c r="F118" s="29">
        <f t="shared" si="27"/>
        <v>-3.1703916668599508E-3</v>
      </c>
      <c r="G118" s="338">
        <v>31.884057971014492</v>
      </c>
      <c r="H118" s="29">
        <f t="shared" si="28"/>
        <v>0.31717109781945418</v>
      </c>
      <c r="I118" s="338">
        <v>32.236319364347047</v>
      </c>
      <c r="J118" s="29">
        <f t="shared" si="29"/>
        <v>0.21566273061712704</v>
      </c>
      <c r="K118" s="337">
        <v>55.238682282035477</v>
      </c>
      <c r="L118" s="29">
        <f t="shared" si="30"/>
        <v>-4.7566809572920588E-2</v>
      </c>
      <c r="M118" s="337">
        <v>41.647537411012642</v>
      </c>
      <c r="N118" s="29">
        <f t="shared" si="31"/>
        <v>6.7911089053429574E-2</v>
      </c>
      <c r="O118" s="337">
        <v>49.60903492407374</v>
      </c>
      <c r="P118" s="29">
        <f t="shared" si="32"/>
        <v>-1.1620798281960609E-2</v>
      </c>
      <c r="Q118" s="338">
        <v>65.196665253638542</v>
      </c>
      <c r="R118" s="29">
        <f t="shared" si="33"/>
        <v>2.3867070633877496E-2</v>
      </c>
      <c r="S118" s="338">
        <v>43.815013574589003</v>
      </c>
      <c r="T118" s="29">
        <f t="shared" si="34"/>
        <v>-9.3387447859425432E-3</v>
      </c>
      <c r="U118" s="338">
        <v>52.620698645028085</v>
      </c>
      <c r="V118" s="29">
        <f t="shared" si="35"/>
        <v>9.5654801152877944E-3</v>
      </c>
      <c r="W118" s="337">
        <v>61.758014014600917</v>
      </c>
      <c r="X118" s="29">
        <f t="shared" si="36"/>
        <v>1.1052965601067388E-2</v>
      </c>
      <c r="Y118" s="337">
        <v>43.290981664297107</v>
      </c>
      <c r="Z118" s="29">
        <f t="shared" si="37"/>
        <v>4.0855311345329159E-3</v>
      </c>
      <c r="AA118" s="337">
        <v>51.609452804753914</v>
      </c>
      <c r="AB118" s="29">
        <f t="shared" si="38"/>
        <v>9.4149254957500705E-3</v>
      </c>
    </row>
    <row r="119" spans="2:28" hidden="1" outlineLevel="1" x14ac:dyDescent="0.25">
      <c r="B119" s="43" t="s">
        <v>56</v>
      </c>
      <c r="C119" s="337">
        <v>43.747841722335345</v>
      </c>
      <c r="D119" s="29">
        <f t="shared" si="26"/>
        <v>0.17077756532823463</v>
      </c>
      <c r="E119" s="338">
        <v>38.493119783442367</v>
      </c>
      <c r="F119" s="29">
        <f t="shared" si="27"/>
        <v>6.1479925424632986E-2</v>
      </c>
      <c r="G119" s="338">
        <v>33.40060890089967</v>
      </c>
      <c r="H119" s="29">
        <f t="shared" si="28"/>
        <v>-0.18896381001598828</v>
      </c>
      <c r="I119" s="338">
        <v>34.800510969726282</v>
      </c>
      <c r="J119" s="29">
        <f t="shared" si="29"/>
        <v>-0.12842985596357981</v>
      </c>
      <c r="K119" s="337">
        <v>54.242031588645055</v>
      </c>
      <c r="L119" s="29">
        <f t="shared" si="30"/>
        <v>1.0047838237785989E-2</v>
      </c>
      <c r="M119" s="337">
        <v>36.557343243990573</v>
      </c>
      <c r="N119" s="29">
        <f t="shared" si="31"/>
        <v>3.968040099225556E-2</v>
      </c>
      <c r="O119" s="337">
        <v>46.916779745577301</v>
      </c>
      <c r="P119" s="29">
        <f t="shared" si="32"/>
        <v>1.8038125151644602E-2</v>
      </c>
      <c r="Q119" s="338">
        <v>62.051935620615623</v>
      </c>
      <c r="R119" s="29">
        <f t="shared" si="33"/>
        <v>-4.6552933360721749E-3</v>
      </c>
      <c r="S119" s="338">
        <v>40.748125435177094</v>
      </c>
      <c r="T119" s="29">
        <f t="shared" si="34"/>
        <v>-3.9897816024172417E-2</v>
      </c>
      <c r="U119" s="338">
        <v>49.521752754024291</v>
      </c>
      <c r="V119" s="29">
        <f t="shared" si="35"/>
        <v>-1.9738775642797357E-2</v>
      </c>
      <c r="W119" s="337">
        <v>59.383295565545531</v>
      </c>
      <c r="X119" s="29">
        <f t="shared" si="36"/>
        <v>3.1625093401854709E-3</v>
      </c>
      <c r="Y119" s="337">
        <v>40.031774248454084</v>
      </c>
      <c r="Z119" s="29">
        <f t="shared" si="37"/>
        <v>-3.3753504455657946E-2</v>
      </c>
      <c r="AA119" s="337">
        <v>48.748663272451033</v>
      </c>
      <c r="AB119" s="29">
        <f t="shared" si="38"/>
        <v>-1.2251058097422551E-2</v>
      </c>
    </row>
    <row r="120" spans="2:28" collapsed="1" x14ac:dyDescent="0.25">
      <c r="B120" s="30" t="s">
        <v>71</v>
      </c>
      <c r="C120" s="339">
        <v>43.205910417406685</v>
      </c>
      <c r="D120" s="32">
        <f t="shared" si="26"/>
        <v>9.7301291850057092E-2</v>
      </c>
      <c r="E120" s="339">
        <v>48.524871355060036</v>
      </c>
      <c r="F120" s="32">
        <f t="shared" si="27"/>
        <v>-1.3601382524284888E-2</v>
      </c>
      <c r="G120" s="339">
        <v>48.551891794553711</v>
      </c>
      <c r="H120" s="32">
        <f t="shared" si="28"/>
        <v>-2.4182360041287598E-2</v>
      </c>
      <c r="I120" s="339">
        <v>48.544464030525269</v>
      </c>
      <c r="J120" s="32">
        <f t="shared" si="29"/>
        <v>-2.1565606367647039E-2</v>
      </c>
      <c r="K120" s="339">
        <v>64.656576727436942</v>
      </c>
      <c r="L120" s="32">
        <f t="shared" si="30"/>
        <v>-1.8156860649702122E-2</v>
      </c>
      <c r="M120" s="339">
        <v>61.280184430330124</v>
      </c>
      <c r="N120" s="32">
        <f t="shared" si="31"/>
        <v>-2.0706583806944678E-2</v>
      </c>
      <c r="O120" s="339">
        <v>63.258117860911931</v>
      </c>
      <c r="P120" s="32">
        <f t="shared" si="32"/>
        <v>-1.9435761283648656E-2</v>
      </c>
      <c r="Q120" s="339">
        <v>74.529927052599348</v>
      </c>
      <c r="R120" s="32">
        <f t="shared" si="33"/>
        <v>2.3596180739152928E-2</v>
      </c>
      <c r="S120" s="339">
        <v>58.711038756052204</v>
      </c>
      <c r="T120" s="32">
        <f t="shared" si="34"/>
        <v>-3.7984751742600187E-3</v>
      </c>
      <c r="U120" s="339">
        <v>65.223918193007449</v>
      </c>
      <c r="V120" s="32">
        <f t="shared" si="35"/>
        <v>1.1226080293366802E-2</v>
      </c>
      <c r="W120" s="339">
        <v>70.918465288055188</v>
      </c>
      <c r="X120" s="32">
        <f t="shared" si="36"/>
        <v>1.6387309344646273E-2</v>
      </c>
      <c r="Y120" s="339">
        <v>58.873224876371523</v>
      </c>
      <c r="Z120" s="32">
        <f t="shared" si="37"/>
        <v>-6.1982497639796463E-3</v>
      </c>
      <c r="AA120" s="339">
        <v>64.297819137078363</v>
      </c>
      <c r="AB120" s="32">
        <f t="shared" si="38"/>
        <v>6.1788429954674484E-3</v>
      </c>
    </row>
    <row r="121" spans="2:28" hidden="1" outlineLevel="1" x14ac:dyDescent="0.25">
      <c r="B121" s="43" t="s">
        <v>58</v>
      </c>
      <c r="C121" s="337">
        <v>44.471514704072845</v>
      </c>
      <c r="D121" s="29">
        <f t="shared" si="26"/>
        <v>0.32675011930545872</v>
      </c>
      <c r="E121" s="338">
        <v>46.074592074592076</v>
      </c>
      <c r="F121" s="29">
        <f t="shared" si="27"/>
        <v>7.0817116629047216E-3</v>
      </c>
      <c r="G121" s="338">
        <v>39.257688229056207</v>
      </c>
      <c r="H121" s="29">
        <f t="shared" si="28"/>
        <v>-0.17982068858990718</v>
      </c>
      <c r="I121" s="338">
        <v>41.131616045110853</v>
      </c>
      <c r="J121" s="29">
        <f t="shared" si="29"/>
        <v>-0.13088299093890254</v>
      </c>
      <c r="K121" s="337">
        <v>58.677659064447639</v>
      </c>
      <c r="L121" s="29">
        <f t="shared" si="30"/>
        <v>3.9773757952370703E-2</v>
      </c>
      <c r="M121" s="337">
        <v>48.771126931086251</v>
      </c>
      <c r="N121" s="29">
        <f t="shared" si="31"/>
        <v>-1.8013548211743724E-2</v>
      </c>
      <c r="O121" s="337">
        <v>54.574231209002825</v>
      </c>
      <c r="P121" s="29">
        <f t="shared" si="32"/>
        <v>1.7172530290141763E-2</v>
      </c>
      <c r="Q121" s="338">
        <v>67.644086477320897</v>
      </c>
      <c r="R121" s="29">
        <f t="shared" si="33"/>
        <v>-6.6139675228637285E-2</v>
      </c>
      <c r="S121" s="338">
        <v>49.560864024568822</v>
      </c>
      <c r="T121" s="29">
        <f t="shared" si="34"/>
        <v>-0.11645355196253626</v>
      </c>
      <c r="U121" s="338">
        <v>57.008144728970699</v>
      </c>
      <c r="V121" s="29">
        <f t="shared" si="35"/>
        <v>-9.1157085185017084E-2</v>
      </c>
      <c r="W121" s="337">
        <v>64.55669968770485</v>
      </c>
      <c r="X121" s="29">
        <f t="shared" si="36"/>
        <v>-3.7043225738222607E-2</v>
      </c>
      <c r="Y121" s="337">
        <v>49.257460768804606</v>
      </c>
      <c r="Z121" s="29">
        <f t="shared" si="37"/>
        <v>-0.10532430230938838</v>
      </c>
      <c r="AA121" s="337">
        <v>56.14899997248893</v>
      </c>
      <c r="AB121" s="29">
        <f t="shared" si="38"/>
        <v>-7.0391464266816972E-2</v>
      </c>
    </row>
    <row r="122" spans="2:28" hidden="1" outlineLevel="1" x14ac:dyDescent="0.25">
      <c r="B122" s="43" t="s">
        <v>59</v>
      </c>
      <c r="C122" s="337">
        <v>42.30700532275926</v>
      </c>
      <c r="D122" s="29">
        <f t="shared" si="26"/>
        <v>-1.5926213161976621E-2</v>
      </c>
      <c r="E122" s="338">
        <v>46.623054364989848</v>
      </c>
      <c r="F122" s="29">
        <f t="shared" si="27"/>
        <v>-1.9144901578257767E-2</v>
      </c>
      <c r="G122" s="338">
        <v>51.985769507063935</v>
      </c>
      <c r="H122" s="29">
        <f t="shared" si="28"/>
        <v>-2.3238839472513595E-3</v>
      </c>
      <c r="I122" s="338">
        <v>50.511589835175059</v>
      </c>
      <c r="J122" s="29">
        <f t="shared" si="29"/>
        <v>-8.4249185534046589E-3</v>
      </c>
      <c r="K122" s="337">
        <v>64.870059717518245</v>
      </c>
      <c r="L122" s="29">
        <f t="shared" si="30"/>
        <v>-6.1539730028376871E-2</v>
      </c>
      <c r="M122" s="337">
        <v>64.781626541314978</v>
      </c>
      <c r="N122" s="29">
        <f t="shared" si="31"/>
        <v>2.4266759486953005E-2</v>
      </c>
      <c r="O122" s="337">
        <v>64.833429426141521</v>
      </c>
      <c r="P122" s="29">
        <f t="shared" si="32"/>
        <v>-2.8121995231039199E-2</v>
      </c>
      <c r="Q122" s="338">
        <v>73.779594962326854</v>
      </c>
      <c r="R122" s="29">
        <f t="shared" si="33"/>
        <v>4.1746092502073617E-2</v>
      </c>
      <c r="S122" s="338">
        <v>61.972281948030762</v>
      </c>
      <c r="T122" s="29">
        <f t="shared" si="34"/>
        <v>2.9149798494271684E-2</v>
      </c>
      <c r="U122" s="338">
        <v>66.834931545576254</v>
      </c>
      <c r="V122" s="29">
        <f t="shared" si="35"/>
        <v>3.5849589008296157E-2</v>
      </c>
      <c r="W122" s="337">
        <v>70.382291970808666</v>
      </c>
      <c r="X122" s="29">
        <f t="shared" si="36"/>
        <v>1.5914981944757045E-2</v>
      </c>
      <c r="Y122" s="337">
        <v>62.170913030025666</v>
      </c>
      <c r="Z122" s="29">
        <f t="shared" si="37"/>
        <v>2.8243979174173317E-2</v>
      </c>
      <c r="AA122" s="337">
        <v>65.869727081279251</v>
      </c>
      <c r="AB122" s="29">
        <f t="shared" si="38"/>
        <v>2.2899418924341219E-2</v>
      </c>
    </row>
    <row r="123" spans="2:28" hidden="1" outlineLevel="1" x14ac:dyDescent="0.25">
      <c r="B123" s="43" t="s">
        <v>60</v>
      </c>
      <c r="C123" s="337">
        <v>48.113431419079262</v>
      </c>
      <c r="D123" s="29">
        <f t="shared" si="26"/>
        <v>7.3878994748078242E-2</v>
      </c>
      <c r="E123" s="338">
        <v>56.943056943056945</v>
      </c>
      <c r="F123" s="29">
        <f t="shared" si="27"/>
        <v>0.16197966253651175</v>
      </c>
      <c r="G123" s="338">
        <v>55.735873352522347</v>
      </c>
      <c r="H123" s="29">
        <f t="shared" si="28"/>
        <v>4.4941111319156679E-3</v>
      </c>
      <c r="I123" s="338">
        <v>56.067721206129512</v>
      </c>
      <c r="J123" s="29">
        <f t="shared" si="29"/>
        <v>4.1491055084675654E-2</v>
      </c>
      <c r="K123" s="337">
        <v>77.010258592855678</v>
      </c>
      <c r="L123" s="29">
        <f t="shared" si="30"/>
        <v>6.2164790113781843E-2</v>
      </c>
      <c r="M123" s="337">
        <v>70.612897200141134</v>
      </c>
      <c r="N123" s="29">
        <f t="shared" si="31"/>
        <v>-3.8596826077071933E-3</v>
      </c>
      <c r="O123" s="337">
        <v>74.360379645629692</v>
      </c>
      <c r="P123" s="29">
        <f t="shared" si="32"/>
        <v>3.509823647293886E-2</v>
      </c>
      <c r="Q123" s="338">
        <v>78.765941985102643</v>
      </c>
      <c r="R123" s="29">
        <f t="shared" si="33"/>
        <v>-1.528792079280572E-2</v>
      </c>
      <c r="S123" s="338">
        <v>65.481561513071966</v>
      </c>
      <c r="T123" s="29">
        <f t="shared" si="34"/>
        <v>3.3430504968023023E-2</v>
      </c>
      <c r="U123" s="338">
        <v>70.952517290880849</v>
      </c>
      <c r="V123" s="29">
        <f t="shared" si="35"/>
        <v>1.1996673263345414E-2</v>
      </c>
      <c r="W123" s="337">
        <v>77.143546414131634</v>
      </c>
      <c r="X123" s="29">
        <f t="shared" si="36"/>
        <v>5.3020555136895631E-3</v>
      </c>
      <c r="Y123" s="337">
        <v>66.004775826508336</v>
      </c>
      <c r="Z123" s="29">
        <f t="shared" si="37"/>
        <v>2.7747769296536218E-2</v>
      </c>
      <c r="AA123" s="337">
        <v>71.022232877304546</v>
      </c>
      <c r="AB123" s="29">
        <f t="shared" si="38"/>
        <v>1.7457793133819344E-2</v>
      </c>
    </row>
    <row r="124" spans="2:28" hidden="1" outlineLevel="1" x14ac:dyDescent="0.25">
      <c r="B124" s="43" t="s">
        <v>61</v>
      </c>
      <c r="C124" s="337">
        <v>38.055942557067837</v>
      </c>
      <c r="D124" s="29">
        <f t="shared" si="26"/>
        <v>7.7657135149716838E-2</v>
      </c>
      <c r="E124" s="338">
        <v>45.553801037672002</v>
      </c>
      <c r="F124" s="29">
        <f t="shared" si="27"/>
        <v>-8.6847187051876329E-2</v>
      </c>
      <c r="G124" s="338">
        <v>51.217801799336364</v>
      </c>
      <c r="H124" s="29">
        <f t="shared" si="28"/>
        <v>4.9851549384039684E-2</v>
      </c>
      <c r="I124" s="338">
        <v>49.660800436556663</v>
      </c>
      <c r="J124" s="29">
        <f t="shared" si="29"/>
        <v>1.2115474071883403E-2</v>
      </c>
      <c r="K124" s="337">
        <v>67.741272692325538</v>
      </c>
      <c r="L124" s="29">
        <f t="shared" si="30"/>
        <v>1.0098207053552688E-3</v>
      </c>
      <c r="M124" s="337">
        <v>68.816110754406608</v>
      </c>
      <c r="N124" s="29">
        <f t="shared" si="31"/>
        <v>4.6295671502134317E-2</v>
      </c>
      <c r="O124" s="337">
        <v>68.186486051012665</v>
      </c>
      <c r="P124" s="29">
        <f t="shared" si="32"/>
        <v>1.9357393462344108E-2</v>
      </c>
      <c r="Q124" s="338">
        <v>79.714094271766328</v>
      </c>
      <c r="R124" s="29">
        <f t="shared" si="33"/>
        <v>5.1130115249491626E-2</v>
      </c>
      <c r="S124" s="338">
        <v>61.022647975531271</v>
      </c>
      <c r="T124" s="29">
        <f t="shared" si="34"/>
        <v>4.328589885735501E-2</v>
      </c>
      <c r="U124" s="338">
        <v>68.720415765703564</v>
      </c>
      <c r="V124" s="29">
        <f t="shared" si="35"/>
        <v>4.8665954391258204E-2</v>
      </c>
      <c r="W124" s="337">
        <v>75.190129387673238</v>
      </c>
      <c r="X124" s="29">
        <f t="shared" si="36"/>
        <v>4.0186667327306136E-2</v>
      </c>
      <c r="Y124" s="337">
        <v>61.911661258994037</v>
      </c>
      <c r="Z124" s="29">
        <f t="shared" si="37"/>
        <v>4.4386916740990046E-2</v>
      </c>
      <c r="AA124" s="337">
        <v>67.892944652157979</v>
      </c>
      <c r="AB124" s="29">
        <f t="shared" si="38"/>
        <v>4.3219824145532382E-2</v>
      </c>
    </row>
    <row r="125" spans="2:28" collapsed="1" x14ac:dyDescent="0.25">
      <c r="B125" s="145">
        <v>2005</v>
      </c>
      <c r="C125" s="338">
        <v>41.596403667126829</v>
      </c>
      <c r="D125" s="41">
        <f t="shared" si="26"/>
        <v>6.3265615607014603E-2</v>
      </c>
      <c r="E125" s="338">
        <v>42.917904013794427</v>
      </c>
      <c r="F125" s="41">
        <f t="shared" si="27"/>
        <v>-1.7314386672731219E-2</v>
      </c>
      <c r="G125" s="338">
        <v>40.513662313514139</v>
      </c>
      <c r="H125" s="41">
        <f t="shared" si="28"/>
        <v>-4.6032490830636208E-2</v>
      </c>
      <c r="I125" s="338">
        <v>41.174574584064082</v>
      </c>
      <c r="J125" s="41">
        <f t="shared" si="29"/>
        <v>-3.7701700711875175E-2</v>
      </c>
      <c r="K125" s="338">
        <v>67.343842323949403</v>
      </c>
      <c r="L125" s="41">
        <f t="shared" si="30"/>
        <v>-6.467072970926524E-3</v>
      </c>
      <c r="M125" s="338">
        <v>57.129423273389953</v>
      </c>
      <c r="N125" s="41">
        <f t="shared" si="31"/>
        <v>1.0989561271424808E-2</v>
      </c>
      <c r="O125" s="338">
        <v>63.118218087428247</v>
      </c>
      <c r="P125" s="41">
        <f t="shared" si="32"/>
        <v>-2.1373547439318408E-4</v>
      </c>
      <c r="Q125" s="338">
        <v>74.889641580534061</v>
      </c>
      <c r="R125" s="41">
        <f t="shared" si="33"/>
        <v>7.7593965286051336E-3</v>
      </c>
      <c r="S125" s="338">
        <v>56.345672712138537</v>
      </c>
      <c r="T125" s="41">
        <f t="shared" si="34"/>
        <v>2.6431745621282587E-3</v>
      </c>
      <c r="U125" s="338">
        <v>64.086387718252141</v>
      </c>
      <c r="V125" s="41">
        <f t="shared" si="35"/>
        <v>7.6166566782192024E-3</v>
      </c>
      <c r="W125" s="338">
        <v>71.736462195551113</v>
      </c>
      <c r="X125" s="41">
        <f t="shared" si="36"/>
        <v>5.9623880300225807E-3</v>
      </c>
      <c r="Y125" s="338">
        <v>56.154643934642579</v>
      </c>
      <c r="Z125" s="41">
        <f t="shared" si="37"/>
        <v>3.275355698124427E-3</v>
      </c>
      <c r="AA125" s="338">
        <v>63.246864482216161</v>
      </c>
      <c r="AB125" s="41">
        <f t="shared" si="38"/>
        <v>6.3886722857420253E-3</v>
      </c>
    </row>
    <row r="126" spans="2:28" hidden="1" outlineLevel="1" x14ac:dyDescent="0.25">
      <c r="B126" s="43" t="s">
        <v>49</v>
      </c>
      <c r="C126" s="337">
        <v>42.88691220424154</v>
      </c>
      <c r="D126" s="29">
        <f t="shared" si="26"/>
        <v>0.26300781769041826</v>
      </c>
      <c r="E126" s="338">
        <v>45.495150011279044</v>
      </c>
      <c r="F126" s="29">
        <f t="shared" si="27"/>
        <v>-0.10787058976730701</v>
      </c>
      <c r="G126" s="338">
        <v>42.97540450860329</v>
      </c>
      <c r="H126" s="29">
        <f t="shared" si="28"/>
        <v>-7.9793754840779552E-2</v>
      </c>
      <c r="I126" s="338">
        <v>43.668068112760601</v>
      </c>
      <c r="J126" s="29">
        <f t="shared" si="29"/>
        <v>-8.5560695112473772E-2</v>
      </c>
      <c r="K126" s="337">
        <v>59.257400238212377</v>
      </c>
      <c r="L126" s="29">
        <f t="shared" si="30"/>
        <v>-4.1790496910773411E-2</v>
      </c>
      <c r="M126" s="337">
        <v>61.921142787512949</v>
      </c>
      <c r="N126" s="29">
        <f t="shared" si="31"/>
        <v>-3.6737312028122582E-2</v>
      </c>
      <c r="O126" s="337">
        <v>60.360594676482833</v>
      </c>
      <c r="P126" s="29">
        <f t="shared" si="32"/>
        <v>-3.9375629034266613E-2</v>
      </c>
      <c r="Q126" s="338">
        <v>70.483764328608217</v>
      </c>
      <c r="R126" s="29">
        <f t="shared" si="33"/>
        <v>6.197926827609046E-2</v>
      </c>
      <c r="S126" s="338">
        <v>57.436895625054028</v>
      </c>
      <c r="T126" s="29">
        <f t="shared" si="34"/>
        <v>9.178321122246702E-3</v>
      </c>
      <c r="U126" s="338">
        <v>62.80647974657191</v>
      </c>
      <c r="V126" s="29">
        <f t="shared" si="35"/>
        <v>3.5637668927502419E-2</v>
      </c>
      <c r="W126" s="337">
        <v>66.682805416316711</v>
      </c>
      <c r="X126" s="29">
        <f t="shared" si="36"/>
        <v>4.1902779280531322E-2</v>
      </c>
      <c r="Y126" s="337">
        <v>57.781487826201975</v>
      </c>
      <c r="Z126" s="29">
        <f t="shared" si="37"/>
        <v>1.4801202710719163E-3</v>
      </c>
      <c r="AA126" s="337">
        <v>61.789072690167991</v>
      </c>
      <c r="AB126" s="29">
        <f t="shared" si="38"/>
        <v>2.2010400530511065E-2</v>
      </c>
    </row>
    <row r="127" spans="2:28" hidden="1" outlineLevel="1" x14ac:dyDescent="0.25">
      <c r="B127" s="43" t="s">
        <v>50</v>
      </c>
      <c r="C127" s="337">
        <v>48.716623600344533</v>
      </c>
      <c r="D127" s="29">
        <f t="shared" si="26"/>
        <v>0.11358595360615209</v>
      </c>
      <c r="E127" s="338">
        <v>53.235431235431236</v>
      </c>
      <c r="F127" s="29">
        <f t="shared" si="27"/>
        <v>4.9735164097821194E-2</v>
      </c>
      <c r="G127" s="338">
        <v>56.861081654294807</v>
      </c>
      <c r="H127" s="29">
        <f t="shared" si="28"/>
        <v>3.2343773896359451E-2</v>
      </c>
      <c r="I127" s="338">
        <v>55.864411123926693</v>
      </c>
      <c r="J127" s="29">
        <f t="shared" si="29"/>
        <v>3.4336249644584038E-2</v>
      </c>
      <c r="K127" s="337">
        <v>62.414454201544018</v>
      </c>
      <c r="L127" s="29">
        <f t="shared" si="30"/>
        <v>-5.8776526890532588E-2</v>
      </c>
      <c r="M127" s="337">
        <v>62.942031091094002</v>
      </c>
      <c r="N127" s="29">
        <f t="shared" si="31"/>
        <v>-5.8531114186610167E-2</v>
      </c>
      <c r="O127" s="337">
        <v>62.632951252043284</v>
      </c>
      <c r="P127" s="29">
        <f t="shared" si="32"/>
        <v>-5.8617872292167528E-2</v>
      </c>
      <c r="Q127" s="338">
        <v>74.468442199128617</v>
      </c>
      <c r="R127" s="29">
        <f t="shared" si="33"/>
        <v>7.3210519147165698E-2</v>
      </c>
      <c r="S127" s="338">
        <v>58.727777909522793</v>
      </c>
      <c r="T127" s="29">
        <f t="shared" si="34"/>
        <v>3.3811331257800781E-2</v>
      </c>
      <c r="U127" s="338">
        <v>65.206023606023606</v>
      </c>
      <c r="V127" s="29">
        <f t="shared" si="35"/>
        <v>5.5608658308450742E-2</v>
      </c>
      <c r="W127" s="337">
        <v>70.564497744777171</v>
      </c>
      <c r="X127" s="29">
        <f t="shared" si="36"/>
        <v>4.4061791528192229E-2</v>
      </c>
      <c r="Y127" s="337">
        <v>59.272760609394275</v>
      </c>
      <c r="Z127" s="29">
        <f t="shared" si="37"/>
        <v>1.9866054626300533E-2</v>
      </c>
      <c r="AA127" s="337">
        <v>64.356569199922291</v>
      </c>
      <c r="AB127" s="29">
        <f t="shared" si="38"/>
        <v>3.3568164776675902E-2</v>
      </c>
    </row>
    <row r="128" spans="2:28" hidden="1" outlineLevel="1" x14ac:dyDescent="0.25">
      <c r="B128" s="43" t="s">
        <v>51</v>
      </c>
      <c r="C128" s="337">
        <v>38.583455387656436</v>
      </c>
      <c r="D128" s="29">
        <f t="shared" si="26"/>
        <v>-7.2554615316841931E-2</v>
      </c>
      <c r="E128" s="338">
        <v>46.636589217234381</v>
      </c>
      <c r="F128" s="29">
        <f t="shared" si="27"/>
        <v>-7.912344759435419E-2</v>
      </c>
      <c r="G128" s="338">
        <v>42.49307289706838</v>
      </c>
      <c r="H128" s="29">
        <f t="shared" si="28"/>
        <v>-5.7947370225484018E-3</v>
      </c>
      <c r="I128" s="338">
        <v>43.632101797075563</v>
      </c>
      <c r="J128" s="29">
        <f t="shared" si="29"/>
        <v>-2.3383892833870656E-2</v>
      </c>
      <c r="K128" s="337">
        <v>63.55748157498472</v>
      </c>
      <c r="L128" s="29">
        <f t="shared" si="30"/>
        <v>-5.4837998990789782E-2</v>
      </c>
      <c r="M128" s="337">
        <v>51.669611431624432</v>
      </c>
      <c r="N128" s="29">
        <f t="shared" si="31"/>
        <v>-0.10272534052779436</v>
      </c>
      <c r="O128" s="337">
        <v>58.634095781383898</v>
      </c>
      <c r="P128" s="29">
        <f t="shared" si="32"/>
        <v>-7.3936601262925783E-2</v>
      </c>
      <c r="Q128" s="338">
        <v>77.0397195226723</v>
      </c>
      <c r="R128" s="29">
        <f t="shared" si="33"/>
        <v>2.8744502704120212E-2</v>
      </c>
      <c r="S128" s="338">
        <v>57.139589623626591</v>
      </c>
      <c r="T128" s="29">
        <f t="shared" si="34"/>
        <v>-6.0236708884972123E-2</v>
      </c>
      <c r="U128" s="338">
        <v>65.329709716806491</v>
      </c>
      <c r="V128" s="29">
        <f t="shared" si="35"/>
        <v>-1.5515582832926977E-2</v>
      </c>
      <c r="W128" s="337">
        <v>72.295741733782336</v>
      </c>
      <c r="X128" s="29">
        <f t="shared" si="36"/>
        <v>9.237648989195435E-3</v>
      </c>
      <c r="Y128" s="337">
        <v>56.110256186909012</v>
      </c>
      <c r="Z128" s="29">
        <f t="shared" si="37"/>
        <v>-6.4954774021587669E-2</v>
      </c>
      <c r="AA128" s="337">
        <v>63.397346691984914</v>
      </c>
      <c r="AB128" s="29">
        <f t="shared" si="38"/>
        <v>-2.6177878020515299E-2</v>
      </c>
    </row>
    <row r="129" spans="2:28" hidden="1" outlineLevel="1" x14ac:dyDescent="0.25">
      <c r="B129" s="43" t="s">
        <v>52</v>
      </c>
      <c r="C129" s="337">
        <v>38.268733850129202</v>
      </c>
      <c r="D129" s="29">
        <f t="shared" si="26"/>
        <v>0.15966731715246296</v>
      </c>
      <c r="E129" s="338">
        <v>45.599067599067602</v>
      </c>
      <c r="F129" s="29">
        <f t="shared" si="27"/>
        <v>7.5639621087658426E-2</v>
      </c>
      <c r="G129" s="338">
        <v>38.283845881937083</v>
      </c>
      <c r="H129" s="29">
        <f t="shared" si="28"/>
        <v>-8.907745756956853E-3</v>
      </c>
      <c r="I129" s="338">
        <v>40.294758426246318</v>
      </c>
      <c r="J129" s="29">
        <f t="shared" si="29"/>
        <v>1.8826019048807208E-2</v>
      </c>
      <c r="K129" s="337">
        <v>80.169978945206182</v>
      </c>
      <c r="L129" s="29">
        <f t="shared" si="30"/>
        <v>2.9783444194044773E-3</v>
      </c>
      <c r="M129" s="337">
        <v>50.196377548549563</v>
      </c>
      <c r="N129" s="29">
        <f t="shared" si="31"/>
        <v>-0.14749812145840491</v>
      </c>
      <c r="O129" s="337">
        <v>67.75635047183529</v>
      </c>
      <c r="P129" s="29">
        <f t="shared" si="32"/>
        <v>-5.0614134483746187E-2</v>
      </c>
      <c r="Q129" s="338">
        <v>72.624702618090993</v>
      </c>
      <c r="R129" s="29">
        <f t="shared" si="33"/>
        <v>1.2679430879097842E-2</v>
      </c>
      <c r="S129" s="338">
        <v>52.273154845186433</v>
      </c>
      <c r="T129" s="29">
        <f t="shared" si="34"/>
        <v>-6.4248336825427854E-2</v>
      </c>
      <c r="U129" s="338">
        <v>60.649060991918134</v>
      </c>
      <c r="V129" s="29">
        <f t="shared" si="35"/>
        <v>-2.3632441834297024E-2</v>
      </c>
      <c r="W129" s="337">
        <v>73.046464103691406</v>
      </c>
      <c r="X129" s="29">
        <f t="shared" si="36"/>
        <v>1.1625788994142239E-2</v>
      </c>
      <c r="Y129" s="337">
        <v>51.723372337233727</v>
      </c>
      <c r="Z129" s="29">
        <f t="shared" si="37"/>
        <v>-7.504815554819988E-2</v>
      </c>
      <c r="AA129" s="337">
        <v>61.323535341316884</v>
      </c>
      <c r="AB129" s="29">
        <f t="shared" si="38"/>
        <v>-2.7469139061487957E-2</v>
      </c>
    </row>
    <row r="130" spans="2:28" hidden="1" outlineLevel="1" x14ac:dyDescent="0.25">
      <c r="B130" s="43" t="s">
        <v>53</v>
      </c>
      <c r="C130" s="337">
        <v>32.358089522380595</v>
      </c>
      <c r="D130" s="29">
        <f t="shared" si="26"/>
        <v>4.5536811710779945E-2</v>
      </c>
      <c r="E130" s="338">
        <v>37.599819535303403</v>
      </c>
      <c r="F130" s="29">
        <f t="shared" si="27"/>
        <v>-5.0523222142505264E-2</v>
      </c>
      <c r="G130" s="338">
        <v>33.525467793247358</v>
      </c>
      <c r="H130" s="29">
        <f t="shared" si="28"/>
        <v>-0.24333346080776919</v>
      </c>
      <c r="I130" s="338">
        <v>34.645483746945963</v>
      </c>
      <c r="J130" s="29">
        <f t="shared" si="29"/>
        <v>-0.19716364984776746</v>
      </c>
      <c r="K130" s="337">
        <v>96.455803983348332</v>
      </c>
      <c r="L130" s="29">
        <f t="shared" si="30"/>
        <v>1.0104655078671865E-2</v>
      </c>
      <c r="M130" s="337">
        <v>75.177974720325437</v>
      </c>
      <c r="N130" s="29">
        <f t="shared" si="31"/>
        <v>-6.5984450689551055E-2</v>
      </c>
      <c r="O130" s="337">
        <v>87.643547368083929</v>
      </c>
      <c r="P130" s="29">
        <f t="shared" si="32"/>
        <v>-1.9517732954554945E-2</v>
      </c>
      <c r="Q130" s="338">
        <v>92.91106788428506</v>
      </c>
      <c r="R130" s="29">
        <f t="shared" si="33"/>
        <v>3.075831829243203E-3</v>
      </c>
      <c r="S130" s="338">
        <v>66.153205343475832</v>
      </c>
      <c r="T130" s="29">
        <f t="shared" si="34"/>
        <v>-8.195733533505245E-2</v>
      </c>
      <c r="U130" s="338">
        <v>77.165701681830711</v>
      </c>
      <c r="V130" s="29">
        <f t="shared" si="35"/>
        <v>-3.7518486240052606E-2</v>
      </c>
      <c r="W130" s="337">
        <v>91.267780857578231</v>
      </c>
      <c r="X130" s="29">
        <f t="shared" si="36"/>
        <v>5.2047852962890939E-3</v>
      </c>
      <c r="Y130" s="337">
        <v>66.780258671028392</v>
      </c>
      <c r="Z130" s="29">
        <f t="shared" si="37"/>
        <v>-8.0543076960182591E-2</v>
      </c>
      <c r="AA130" s="337">
        <v>77.80512350450347</v>
      </c>
      <c r="AB130" s="29">
        <f t="shared" si="38"/>
        <v>-3.4538303355883593E-2</v>
      </c>
    </row>
    <row r="131" spans="2:28" hidden="1" outlineLevel="1" x14ac:dyDescent="0.25">
      <c r="B131" s="43" t="s">
        <v>54</v>
      </c>
      <c r="C131" s="337">
        <v>40.007620952857259</v>
      </c>
      <c r="D131" s="29">
        <f t="shared" si="26"/>
        <v>0.11295821551702279</v>
      </c>
      <c r="E131" s="338">
        <v>34.247687796074892</v>
      </c>
      <c r="F131" s="29">
        <f t="shared" si="27"/>
        <v>-0.10816314342126976</v>
      </c>
      <c r="G131" s="338">
        <v>25.498580371497965</v>
      </c>
      <c r="H131" s="29">
        <f t="shared" si="28"/>
        <v>3.003728908628478E-2</v>
      </c>
      <c r="I131" s="338">
        <v>27.903659882675399</v>
      </c>
      <c r="J131" s="29">
        <f t="shared" si="29"/>
        <v>-6.9198081104939746E-3</v>
      </c>
      <c r="K131" s="337">
        <v>73.980184308132181</v>
      </c>
      <c r="L131" s="29">
        <f t="shared" si="30"/>
        <v>-6.8911091367380051E-2</v>
      </c>
      <c r="M131" s="337">
        <v>52.41525403870218</v>
      </c>
      <c r="N131" s="29">
        <f t="shared" si="31"/>
        <v>-0.12153942662278505</v>
      </c>
      <c r="O131" s="337">
        <v>65.049024222420414</v>
      </c>
      <c r="P131" s="29">
        <f t="shared" si="32"/>
        <v>-8.9022447764456003E-2</v>
      </c>
      <c r="Q131" s="338">
        <v>78.658829692928506</v>
      </c>
      <c r="R131" s="29">
        <f t="shared" si="33"/>
        <v>-8.311441895963334E-3</v>
      </c>
      <c r="S131" s="338">
        <v>57.890944196126341</v>
      </c>
      <c r="T131" s="29">
        <f t="shared" si="34"/>
        <v>-0.10475161640203801</v>
      </c>
      <c r="U131" s="338">
        <v>66.438198769996006</v>
      </c>
      <c r="V131" s="29">
        <f t="shared" si="35"/>
        <v>-5.68936024945772E-2</v>
      </c>
      <c r="W131" s="337">
        <v>75.87968660622974</v>
      </c>
      <c r="X131" s="29">
        <f t="shared" si="36"/>
        <v>-2.128634843080579E-2</v>
      </c>
      <c r="Y131" s="337">
        <v>56.526104223325561</v>
      </c>
      <c r="Z131" s="29">
        <f t="shared" si="37"/>
        <v>-0.10549869467933914</v>
      </c>
      <c r="AA131" s="337">
        <v>65.239547265441118</v>
      </c>
      <c r="AB131" s="29">
        <f t="shared" si="38"/>
        <v>-6.0952734693157651E-2</v>
      </c>
    </row>
    <row r="132" spans="2:28" hidden="1" outlineLevel="1" x14ac:dyDescent="0.25">
      <c r="B132" s="43" t="s">
        <v>55</v>
      </c>
      <c r="C132" s="337">
        <v>34.974775439891722</v>
      </c>
      <c r="D132" s="29">
        <f t="shared" si="26"/>
        <v>-9.6827857758090219E-2</v>
      </c>
      <c r="E132" s="338">
        <v>33.270983213429254</v>
      </c>
      <c r="F132" s="29">
        <f t="shared" si="27"/>
        <v>-9.142013508331126E-2</v>
      </c>
      <c r="G132" s="338">
        <v>24.206466436894797</v>
      </c>
      <c r="H132" s="29">
        <f t="shared" si="28"/>
        <v>-5.2606730963782322E-3</v>
      </c>
      <c r="I132" s="338">
        <v>26.517485937882121</v>
      </c>
      <c r="J132" s="29">
        <f t="shared" si="29"/>
        <v>-2.5993048665261864E-2</v>
      </c>
      <c r="K132" s="337">
        <v>57.997435239805078</v>
      </c>
      <c r="L132" s="29">
        <f t="shared" si="30"/>
        <v>1.1016340527822965E-2</v>
      </c>
      <c r="M132" s="337">
        <v>38.99906821636997</v>
      </c>
      <c r="N132" s="29">
        <f t="shared" si="31"/>
        <v>-0.19553555626218977</v>
      </c>
      <c r="O132" s="337">
        <v>50.192309629584855</v>
      </c>
      <c r="P132" s="29">
        <f t="shared" si="32"/>
        <v>-6.6595527788991027E-2</v>
      </c>
      <c r="Q132" s="338">
        <v>63.676884552283916</v>
      </c>
      <c r="R132" s="29">
        <f t="shared" si="33"/>
        <v>-5.5630781738514767E-2</v>
      </c>
      <c r="S132" s="338">
        <v>44.228048027498218</v>
      </c>
      <c r="T132" s="29">
        <f t="shared" si="34"/>
        <v>-0.19742893942765338</v>
      </c>
      <c r="U132" s="338">
        <v>52.122125490086127</v>
      </c>
      <c r="V132" s="29">
        <f t="shared" si="35"/>
        <v>-0.13149030931330341</v>
      </c>
      <c r="W132" s="337">
        <v>61.082867184792832</v>
      </c>
      <c r="X132" s="29">
        <f t="shared" si="36"/>
        <v>-4.1525617816629112E-2</v>
      </c>
      <c r="Y132" s="337">
        <v>43.114834664913367</v>
      </c>
      <c r="Z132" s="29">
        <f t="shared" si="37"/>
        <v>-0.19565736774307863</v>
      </c>
      <c r="AA132" s="337">
        <v>51.128085687267962</v>
      </c>
      <c r="AB132" s="29">
        <f t="shared" si="38"/>
        <v>-0.11948967223026219</v>
      </c>
    </row>
    <row r="133" spans="2:28" hidden="1" outlineLevel="1" x14ac:dyDescent="0.25">
      <c r="B133" s="43" t="s">
        <v>56</v>
      </c>
      <c r="C133" s="337">
        <v>37.366484478262421</v>
      </c>
      <c r="D133" s="29">
        <f t="shared" si="26"/>
        <v>-6.9439147374637189E-2</v>
      </c>
      <c r="E133" s="338">
        <v>36.263634253887211</v>
      </c>
      <c r="F133" s="29">
        <f t="shared" si="27"/>
        <v>-1.6368593491439598E-2</v>
      </c>
      <c r="G133" s="338">
        <v>41.182636870443609</v>
      </c>
      <c r="H133" s="29">
        <f t="shared" si="28"/>
        <v>-3.6887608069164912E-3</v>
      </c>
      <c r="I133" s="338">
        <v>39.928525785151351</v>
      </c>
      <c r="J133" s="29">
        <f t="shared" si="29"/>
        <v>-8.8172036160693024E-3</v>
      </c>
      <c r="K133" s="337">
        <v>53.702438176869173</v>
      </c>
      <c r="L133" s="29">
        <f t="shared" si="30"/>
        <v>-8.0638031649087782E-2</v>
      </c>
      <c r="M133" s="337">
        <v>35.162097130138058</v>
      </c>
      <c r="N133" s="29">
        <f t="shared" si="31"/>
        <v>-0.10629048204338321</v>
      </c>
      <c r="O133" s="337">
        <v>46.085484017200919</v>
      </c>
      <c r="P133" s="29">
        <f t="shared" si="32"/>
        <v>-9.1111957902252683E-2</v>
      </c>
      <c r="Q133" s="338">
        <v>62.342156647010817</v>
      </c>
      <c r="R133" s="29">
        <f t="shared" si="33"/>
        <v>-6.524783390514588E-2</v>
      </c>
      <c r="S133" s="338">
        <v>42.441446457748093</v>
      </c>
      <c r="T133" s="29">
        <f t="shared" si="34"/>
        <v>-0.20822898479864693</v>
      </c>
      <c r="U133" s="338">
        <v>50.518934671212492</v>
      </c>
      <c r="V133" s="29">
        <f t="shared" si="35"/>
        <v>-0.14105857600545213</v>
      </c>
      <c r="W133" s="337">
        <v>59.196087386283978</v>
      </c>
      <c r="X133" s="29">
        <f t="shared" si="36"/>
        <v>-6.8015220454315295E-2</v>
      </c>
      <c r="Y133" s="337">
        <v>41.43018829362159</v>
      </c>
      <c r="Z133" s="29">
        <f t="shared" si="37"/>
        <v>-0.19501778517631119</v>
      </c>
      <c r="AA133" s="337">
        <v>49.353293336414588</v>
      </c>
      <c r="AB133" s="29">
        <f t="shared" si="38"/>
        <v>-0.13077328113917785</v>
      </c>
    </row>
    <row r="134" spans="2:28" collapsed="1" x14ac:dyDescent="0.25">
      <c r="B134" s="30" t="s">
        <v>72</v>
      </c>
      <c r="C134" s="339">
        <v>39.374701131137137</v>
      </c>
      <c r="D134" s="32">
        <f t="shared" si="26"/>
        <v>-0.1664367426068617</v>
      </c>
      <c r="E134" s="339">
        <v>49.193977460389846</v>
      </c>
      <c r="F134" s="32">
        <f t="shared" si="27"/>
        <v>0.11391790510316069</v>
      </c>
      <c r="G134" s="339">
        <v>49.755087227781594</v>
      </c>
      <c r="H134" s="32">
        <f t="shared" si="28"/>
        <v>5.5808818589951681E-2</v>
      </c>
      <c r="I134" s="339">
        <v>49.614429282589043</v>
      </c>
      <c r="J134" s="32">
        <f t="shared" si="29"/>
        <v>6.8603902127724714E-2</v>
      </c>
      <c r="K134" s="339">
        <v>65.852246795981372</v>
      </c>
      <c r="L134" s="32">
        <f t="shared" si="30"/>
        <v>-6.2896727844134803E-2</v>
      </c>
      <c r="M134" s="339">
        <v>62.575917919016732</v>
      </c>
      <c r="N134" s="32">
        <f t="shared" si="31"/>
        <v>-2.9157602692025941E-2</v>
      </c>
      <c r="O134" s="339">
        <v>64.511956854272611</v>
      </c>
      <c r="P134" s="32">
        <f t="shared" si="32"/>
        <v>-5.0151558556079334E-2</v>
      </c>
      <c r="Q134" s="339">
        <v>72.811845584242278</v>
      </c>
      <c r="R134" s="32">
        <f t="shared" si="33"/>
        <v>-8.3106885759099969E-3</v>
      </c>
      <c r="S134" s="339">
        <v>58.934901516359552</v>
      </c>
      <c r="T134" s="32">
        <f t="shared" si="34"/>
        <v>5.430014043353637E-3</v>
      </c>
      <c r="U134" s="339">
        <v>64.499837834567458</v>
      </c>
      <c r="V134" s="32">
        <f t="shared" si="35"/>
        <v>-1.2927211912761027E-4</v>
      </c>
      <c r="W134" s="339">
        <v>69.775040121056335</v>
      </c>
      <c r="X134" s="32">
        <f t="shared" si="36"/>
        <v>-2.4511178968692038E-2</v>
      </c>
      <c r="Y134" s="339">
        <v>59.240411744484831</v>
      </c>
      <c r="Z134" s="32">
        <f t="shared" si="37"/>
        <v>1.4501008146077243E-3</v>
      </c>
      <c r="AA134" s="339">
        <v>63.902972701810235</v>
      </c>
      <c r="AB134" s="32">
        <f t="shared" si="38"/>
        <v>-1.0880209437434063E-2</v>
      </c>
    </row>
    <row r="135" spans="2:28" hidden="1" outlineLevel="1" x14ac:dyDescent="0.25">
      <c r="B135" s="43" t="s">
        <v>58</v>
      </c>
      <c r="C135" s="337">
        <v>33.519133751691889</v>
      </c>
      <c r="D135" s="29">
        <f t="shared" si="26"/>
        <v>-0.24251953297146078</v>
      </c>
      <c r="E135" s="338">
        <v>45.750599520383695</v>
      </c>
      <c r="F135" s="29">
        <f t="shared" si="27"/>
        <v>6.1400322948768071E-2</v>
      </c>
      <c r="G135" s="338">
        <v>47.864762842606268</v>
      </c>
      <c r="H135" s="29">
        <f t="shared" si="28"/>
        <v>0.22635717589672422</v>
      </c>
      <c r="I135" s="338">
        <v>47.325752017608217</v>
      </c>
      <c r="J135" s="29">
        <f t="shared" si="29"/>
        <v>0.18347799038477941</v>
      </c>
      <c r="K135" s="337">
        <v>56.433102504915787</v>
      </c>
      <c r="L135" s="29">
        <f t="shared" si="30"/>
        <v>-0.13469282532673765</v>
      </c>
      <c r="M135" s="337">
        <v>49.665783924280319</v>
      </c>
      <c r="N135" s="29">
        <f t="shared" si="31"/>
        <v>-8.7323417293116989E-2</v>
      </c>
      <c r="O135" s="337">
        <v>53.652875577986642</v>
      </c>
      <c r="P135" s="29">
        <f t="shared" si="32"/>
        <v>-0.11830982607850582</v>
      </c>
      <c r="Q135" s="338">
        <v>72.434907751201678</v>
      </c>
      <c r="R135" s="29">
        <f t="shared" si="33"/>
        <v>-5.5798820133609706E-2</v>
      </c>
      <c r="S135" s="338">
        <v>56.093105387558943</v>
      </c>
      <c r="T135" s="29">
        <f t="shared" si="34"/>
        <v>-4.3960787351820962E-2</v>
      </c>
      <c r="U135" s="338">
        <v>62.726070478940898</v>
      </c>
      <c r="V135" s="29">
        <f t="shared" si="35"/>
        <v>-4.7533565197931615E-2</v>
      </c>
      <c r="W135" s="337">
        <v>67.040080524066468</v>
      </c>
      <c r="X135" s="29">
        <f t="shared" si="36"/>
        <v>-7.5476202642224988E-2</v>
      </c>
      <c r="Y135" s="337">
        <v>55.056218578363982</v>
      </c>
      <c r="Z135" s="29">
        <f t="shared" si="37"/>
        <v>-4.5959614242802926E-2</v>
      </c>
      <c r="AA135" s="337">
        <v>60.400693210292189</v>
      </c>
      <c r="AB135" s="29">
        <f t="shared" si="38"/>
        <v>-5.9682492850276714E-2</v>
      </c>
    </row>
    <row r="136" spans="2:28" hidden="1" outlineLevel="1" x14ac:dyDescent="0.25">
      <c r="B136" s="43" t="s">
        <v>59</v>
      </c>
      <c r="C136" s="337">
        <v>42.991700306028889</v>
      </c>
      <c r="D136" s="29">
        <f t="shared" si="26"/>
        <v>-0.14918945787966975</v>
      </c>
      <c r="E136" s="338">
        <v>47.533070317939199</v>
      </c>
      <c r="F136" s="29">
        <f t="shared" si="27"/>
        <v>-3.016718891104464E-2</v>
      </c>
      <c r="G136" s="338">
        <v>52.106859802099713</v>
      </c>
      <c r="H136" s="29">
        <f t="shared" si="28"/>
        <v>8.2775009076207162E-2</v>
      </c>
      <c r="I136" s="338">
        <v>50.940761602726432</v>
      </c>
      <c r="J136" s="29">
        <f t="shared" si="29"/>
        <v>5.3966213675608499E-2</v>
      </c>
      <c r="K136" s="337">
        <v>69.123927557934621</v>
      </c>
      <c r="L136" s="29">
        <f t="shared" si="30"/>
        <v>-6.2905231187272315E-2</v>
      </c>
      <c r="M136" s="337">
        <v>63.246830907373749</v>
      </c>
      <c r="N136" s="29">
        <f t="shared" si="31"/>
        <v>-5.2592929871162819E-2</v>
      </c>
      <c r="O136" s="337">
        <v>66.709431747613237</v>
      </c>
      <c r="P136" s="29">
        <f t="shared" si="32"/>
        <v>-5.9532744244271907E-2</v>
      </c>
      <c r="Q136" s="338">
        <v>70.823010994092101</v>
      </c>
      <c r="R136" s="29">
        <f t="shared" si="33"/>
        <v>-3.6023848844175643E-2</v>
      </c>
      <c r="S136" s="338">
        <v>60.216969423402844</v>
      </c>
      <c r="T136" s="29">
        <f t="shared" si="34"/>
        <v>4.7985813330625682E-2</v>
      </c>
      <c r="U136" s="338">
        <v>64.521849749984284</v>
      </c>
      <c r="V136" s="29">
        <f t="shared" si="35"/>
        <v>1.0771635110640165E-2</v>
      </c>
      <c r="W136" s="337">
        <v>69.279706689703957</v>
      </c>
      <c r="X136" s="29">
        <f t="shared" si="36"/>
        <v>-4.5420301262239393E-2</v>
      </c>
      <c r="Y136" s="337">
        <v>60.463191897274989</v>
      </c>
      <c r="Z136" s="29">
        <f t="shared" si="37"/>
        <v>3.3589104554995863E-2</v>
      </c>
      <c r="AA136" s="337">
        <v>64.395116335628018</v>
      </c>
      <c r="AB136" s="29">
        <f t="shared" si="38"/>
        <v>-4.7708752006816457E-3</v>
      </c>
    </row>
    <row r="137" spans="2:28" hidden="1" outlineLevel="1" x14ac:dyDescent="0.25">
      <c r="B137" s="43" t="s">
        <v>60</v>
      </c>
      <c r="C137" s="337">
        <v>44.803401178701904</v>
      </c>
      <c r="D137" s="29">
        <f t="shared" si="26"/>
        <v>-0.11039725292601144</v>
      </c>
      <c r="E137" s="338">
        <v>49.005209625403126</v>
      </c>
      <c r="F137" s="29">
        <f t="shared" si="27"/>
        <v>-3.3264380064756294E-2</v>
      </c>
      <c r="G137" s="338">
        <v>55.486510806635088</v>
      </c>
      <c r="H137" s="29">
        <f t="shared" si="28"/>
        <v>0.122441269405138</v>
      </c>
      <c r="I137" s="338">
        <v>53.834088091684166</v>
      </c>
      <c r="J137" s="29">
        <f t="shared" si="29"/>
        <v>8.2533451370188526E-2</v>
      </c>
      <c r="K137" s="337">
        <v>72.503117510236933</v>
      </c>
      <c r="L137" s="29">
        <f t="shared" si="30"/>
        <v>-6.2297116651428341E-2</v>
      </c>
      <c r="M137" s="337">
        <v>70.886496578104939</v>
      </c>
      <c r="N137" s="29">
        <f t="shared" si="31"/>
        <v>2.4152716180645406E-3</v>
      </c>
      <c r="O137" s="337">
        <v>71.838958878927372</v>
      </c>
      <c r="P137" s="29">
        <f t="shared" si="32"/>
        <v>-3.7663607334520899E-2</v>
      </c>
      <c r="Q137" s="338">
        <v>79.988804492495134</v>
      </c>
      <c r="R137" s="29">
        <f t="shared" si="33"/>
        <v>3.8874900369082699E-2</v>
      </c>
      <c r="S137" s="338">
        <v>63.363294578862984</v>
      </c>
      <c r="T137" s="29">
        <f t="shared" si="34"/>
        <v>4.6679265651386137E-2</v>
      </c>
      <c r="U137" s="338">
        <v>70.111413570247308</v>
      </c>
      <c r="V137" s="29">
        <f t="shared" si="35"/>
        <v>4.502837113499325E-2</v>
      </c>
      <c r="W137" s="337">
        <v>76.736684254278984</v>
      </c>
      <c r="X137" s="29">
        <f t="shared" si="36"/>
        <v>1.008408263610594E-2</v>
      </c>
      <c r="Y137" s="337">
        <v>64.222738105952502</v>
      </c>
      <c r="Z137" s="29">
        <f t="shared" si="37"/>
        <v>4.1625378768713972E-2</v>
      </c>
      <c r="AA137" s="337">
        <v>69.803615792801224</v>
      </c>
      <c r="AB137" s="29">
        <f t="shared" si="38"/>
        <v>2.7036810947671519E-2</v>
      </c>
    </row>
    <row r="138" spans="2:28" hidden="1" outlineLevel="1" x14ac:dyDescent="0.25">
      <c r="B138" s="43" t="s">
        <v>61</v>
      </c>
      <c r="C138" s="337">
        <v>35.313590302337488</v>
      </c>
      <c r="D138" s="29">
        <f t="shared" si="26"/>
        <v>-0.19295365038286394</v>
      </c>
      <c r="E138" s="338">
        <v>49.886284520770481</v>
      </c>
      <c r="F138" s="29">
        <f t="shared" si="27"/>
        <v>0.11571829919188281</v>
      </c>
      <c r="G138" s="338">
        <v>48.785756261812871</v>
      </c>
      <c r="H138" s="29">
        <f t="shared" si="28"/>
        <v>8.1396875410266745E-3</v>
      </c>
      <c r="I138" s="338">
        <v>49.06633848484131</v>
      </c>
      <c r="J138" s="29">
        <f t="shared" si="29"/>
        <v>3.2410632359994418E-2</v>
      </c>
      <c r="K138" s="337">
        <v>67.67293516120759</v>
      </c>
      <c r="L138" s="29">
        <f t="shared" si="30"/>
        <v>-4.1663949089237984E-2</v>
      </c>
      <c r="M138" s="337">
        <v>65.77118937671743</v>
      </c>
      <c r="N138" s="29">
        <f t="shared" si="31"/>
        <v>-5.7341557128435805E-2</v>
      </c>
      <c r="O138" s="337">
        <v>66.891638289305774</v>
      </c>
      <c r="P138" s="29">
        <f t="shared" si="32"/>
        <v>-4.8135127373983511E-2</v>
      </c>
      <c r="Q138" s="338">
        <v>75.836562110910251</v>
      </c>
      <c r="R138" s="29">
        <f t="shared" si="33"/>
        <v>2.3665098962644127E-2</v>
      </c>
      <c r="S138" s="338">
        <v>58.490820246267603</v>
      </c>
      <c r="T138" s="29">
        <f t="shared" si="34"/>
        <v>4.525165353443894E-2</v>
      </c>
      <c r="U138" s="338">
        <v>65.531273784505757</v>
      </c>
      <c r="V138" s="29">
        <f t="shared" si="35"/>
        <v>3.7294768958944013E-2</v>
      </c>
      <c r="W138" s="337">
        <v>72.28522701686758</v>
      </c>
      <c r="X138" s="29">
        <f t="shared" si="36"/>
        <v>4.352635397490312E-3</v>
      </c>
      <c r="Y138" s="337">
        <v>59.280387628934889</v>
      </c>
      <c r="Z138" s="29">
        <f t="shared" si="37"/>
        <v>2.8631873284590048E-2</v>
      </c>
      <c r="AA138" s="337">
        <v>65.080190273192798</v>
      </c>
      <c r="AB138" s="29">
        <f t="shared" si="38"/>
        <v>1.7639233887258188E-2</v>
      </c>
    </row>
    <row r="139" spans="2:28" collapsed="1" x14ac:dyDescent="0.25">
      <c r="B139" s="145">
        <v>2004</v>
      </c>
      <c r="C139" s="338">
        <v>39.121366342105951</v>
      </c>
      <c r="D139" s="41">
        <f t="shared" si="26"/>
        <v>-3.3268392241312839E-2</v>
      </c>
      <c r="E139" s="338">
        <v>43.674094167796937</v>
      </c>
      <c r="F139" s="41">
        <f t="shared" si="27"/>
        <v>-1.7876570836499739E-2</v>
      </c>
      <c r="G139" s="338">
        <v>42.468597645207112</v>
      </c>
      <c r="H139" s="41">
        <f t="shared" si="28"/>
        <v>1.4246223094957156E-2</v>
      </c>
      <c r="I139" s="338">
        <v>42.787745353518361</v>
      </c>
      <c r="J139" s="41">
        <f t="shared" si="29"/>
        <v>6.867117761249153E-3</v>
      </c>
      <c r="K139" s="338">
        <v>67.782194723354891</v>
      </c>
      <c r="L139" s="41">
        <f t="shared" si="30"/>
        <v>-4.6786623640850955E-2</v>
      </c>
      <c r="M139" s="338">
        <v>56.508420523693381</v>
      </c>
      <c r="N139" s="41">
        <f t="shared" si="31"/>
        <v>-8.0497046287192897E-2</v>
      </c>
      <c r="O139" s="338">
        <v>63.131711573750714</v>
      </c>
      <c r="P139" s="41">
        <f t="shared" si="32"/>
        <v>-6.0461500509115362E-2</v>
      </c>
      <c r="Q139" s="338">
        <v>74.313017411203404</v>
      </c>
      <c r="R139" s="41">
        <f t="shared" si="33"/>
        <v>2.2250899285978232E-3</v>
      </c>
      <c r="S139" s="338">
        <v>56.19713387740925</v>
      </c>
      <c r="T139" s="41">
        <f t="shared" si="34"/>
        <v>-4.8597517135283264E-2</v>
      </c>
      <c r="U139" s="338">
        <v>63.601953474572248</v>
      </c>
      <c r="V139" s="41">
        <f t="shared" si="35"/>
        <v>-2.2177740350145858E-2</v>
      </c>
      <c r="W139" s="338">
        <v>71.3112766929912</v>
      </c>
      <c r="X139" s="41">
        <f t="shared" si="36"/>
        <v>-9.6771658710806951E-3</v>
      </c>
      <c r="Y139" s="338">
        <v>55.971317959432618</v>
      </c>
      <c r="Z139" s="41">
        <f t="shared" si="37"/>
        <v>-5.1927358095867793E-2</v>
      </c>
      <c r="AA139" s="338">
        <v>62.845366033947762</v>
      </c>
      <c r="AB139" s="41">
        <f t="shared" si="38"/>
        <v>-2.9220070316985369E-2</v>
      </c>
    </row>
    <row r="140" spans="2:28" hidden="1" outlineLevel="1" x14ac:dyDescent="0.25">
      <c r="B140" s="43" t="s">
        <v>49</v>
      </c>
      <c r="C140" s="337">
        <v>33.956173195084489</v>
      </c>
      <c r="D140" s="29">
        <f t="shared" si="26"/>
        <v>-0.26485911388497485</v>
      </c>
      <c r="E140" s="338">
        <v>50.996132948259827</v>
      </c>
      <c r="F140" s="29">
        <f t="shared" si="27"/>
        <v>0.2187616576693403</v>
      </c>
      <c r="G140" s="338">
        <v>46.701926589476024</v>
      </c>
      <c r="H140" s="29">
        <f t="shared" si="28"/>
        <v>5.7503971527713693E-2</v>
      </c>
      <c r="I140" s="338">
        <v>47.753927329415994</v>
      </c>
      <c r="J140" s="29">
        <f t="shared" si="29"/>
        <v>9.48073672132137E-2</v>
      </c>
      <c r="K140" s="337">
        <v>61.841799780913298</v>
      </c>
      <c r="L140" s="29">
        <f t="shared" si="30"/>
        <v>-5.1608717486874123E-2</v>
      </c>
      <c r="M140" s="337">
        <v>64.282717020718593</v>
      </c>
      <c r="N140" s="29">
        <f t="shared" si="31"/>
        <v>-3.2831459896448423E-2</v>
      </c>
      <c r="O140" s="337">
        <v>62.834752584718636</v>
      </c>
      <c r="P140" s="29">
        <f t="shared" si="32"/>
        <v>-4.3856569020224834E-2</v>
      </c>
      <c r="Q140" s="338">
        <v>66.37018860361033</v>
      </c>
      <c r="R140" s="29">
        <f t="shared" si="33"/>
        <v>-7.3421707559098159E-3</v>
      </c>
      <c r="S140" s="338">
        <v>56.914515921410107</v>
      </c>
      <c r="T140" s="29">
        <f t="shared" si="34"/>
        <v>-8.1148330103081312E-3</v>
      </c>
      <c r="U140" s="338">
        <v>60.645225285802674</v>
      </c>
      <c r="V140" s="29">
        <f t="shared" si="35"/>
        <v>-8.2564848713170269E-3</v>
      </c>
      <c r="W140" s="337">
        <v>64.000986217124222</v>
      </c>
      <c r="X140" s="29">
        <f t="shared" si="36"/>
        <v>-5.5209006500344882E-2</v>
      </c>
      <c r="Y140" s="337">
        <v>57.69609067283551</v>
      </c>
      <c r="Z140" s="29">
        <f t="shared" si="37"/>
        <v>-4.2524528682578833E-2</v>
      </c>
      <c r="AA140" s="337">
        <v>60.458359971771479</v>
      </c>
      <c r="AB140" s="29">
        <f t="shared" si="38"/>
        <v>-4.8686839154996053E-2</v>
      </c>
    </row>
    <row r="141" spans="2:28" hidden="1" outlineLevel="1" x14ac:dyDescent="0.25">
      <c r="B141" s="43" t="s">
        <v>50</v>
      </c>
      <c r="C141" s="337">
        <v>43.747519841269842</v>
      </c>
      <c r="D141" s="29">
        <f t="shared" si="26"/>
        <v>-0.11749999544135015</v>
      </c>
      <c r="E141" s="338">
        <v>50.713201820940817</v>
      </c>
      <c r="F141" s="29">
        <f t="shared" si="27"/>
        <v>0.15889400870522907</v>
      </c>
      <c r="G141" s="338">
        <v>55.079599540456265</v>
      </c>
      <c r="H141" s="29">
        <f t="shared" si="28"/>
        <v>3.7572189238181952E-3</v>
      </c>
      <c r="I141" s="338">
        <v>54.009913258983893</v>
      </c>
      <c r="J141" s="29">
        <f t="shared" si="29"/>
        <v>3.3325246974818645E-2</v>
      </c>
      <c r="K141" s="337">
        <v>66.312045953708392</v>
      </c>
      <c r="L141" s="29">
        <f t="shared" si="30"/>
        <v>-0.12598333284013918</v>
      </c>
      <c r="M141" s="337">
        <v>66.855136733185518</v>
      </c>
      <c r="N141" s="29">
        <f t="shared" si="31"/>
        <v>-3.2748012629215228E-2</v>
      </c>
      <c r="O141" s="337">
        <v>66.532972539587092</v>
      </c>
      <c r="P141" s="29">
        <f t="shared" si="32"/>
        <v>-9.0256711062390416E-2</v>
      </c>
      <c r="Q141" s="338">
        <v>69.388475858683805</v>
      </c>
      <c r="R141" s="29">
        <f t="shared" si="33"/>
        <v>-3.68847910607355E-2</v>
      </c>
      <c r="S141" s="338">
        <v>56.807055730440517</v>
      </c>
      <c r="T141" s="29">
        <f t="shared" si="34"/>
        <v>-5.3646421151479551E-2</v>
      </c>
      <c r="U141" s="338">
        <v>61.77102005824046</v>
      </c>
      <c r="V141" s="29">
        <f t="shared" si="35"/>
        <v>-4.6836450587684375E-2</v>
      </c>
      <c r="W141" s="337">
        <v>67.58651481871776</v>
      </c>
      <c r="X141" s="29">
        <f t="shared" si="36"/>
        <v>-6.14318173571059E-2</v>
      </c>
      <c r="Y141" s="337">
        <v>58.118181638188766</v>
      </c>
      <c r="Z141" s="29">
        <f t="shared" si="37"/>
        <v>-4.9241436725717569E-2</v>
      </c>
      <c r="AA141" s="337">
        <v>62.266400410879406</v>
      </c>
      <c r="AB141" s="29">
        <f t="shared" si="38"/>
        <v>-5.5408245739122619E-2</v>
      </c>
    </row>
    <row r="142" spans="2:28" hidden="1" outlineLevel="1" x14ac:dyDescent="0.25">
      <c r="B142" s="43" t="s">
        <v>51</v>
      </c>
      <c r="C142" s="337">
        <v>41.601862519201227</v>
      </c>
      <c r="D142" s="29">
        <f t="shared" ref="D142:D205" si="39">C142/C156-1</f>
        <v>-0.10097697971606268</v>
      </c>
      <c r="E142" s="338">
        <v>50.643692789661756</v>
      </c>
      <c r="F142" s="29">
        <f t="shared" ref="F142:F205" si="40">E142/E156-1</f>
        <v>0.38356112210899118</v>
      </c>
      <c r="G142" s="338">
        <v>42.740744270262546</v>
      </c>
      <c r="H142" s="29">
        <f t="shared" ref="H142:H205" si="41">G142/G156-1</f>
        <v>-7.1980222812703665E-2</v>
      </c>
      <c r="I142" s="338">
        <v>44.676819762561458</v>
      </c>
      <c r="J142" s="29">
        <f t="shared" ref="J142:J205" si="42">I142/I156-1</f>
        <v>1.9088222040366087E-2</v>
      </c>
      <c r="K142" s="337">
        <v>67.245066461749744</v>
      </c>
      <c r="L142" s="29">
        <f t="shared" ref="L142:L205" si="43">K142/K156-1</f>
        <v>4.0775326372975984E-2</v>
      </c>
      <c r="M142" s="337">
        <v>57.585055909210119</v>
      </c>
      <c r="N142" s="29">
        <f t="shared" ref="N142:N205" si="44">M142/M156-1</f>
        <v>5.8755156426802513E-2</v>
      </c>
      <c r="O142" s="337">
        <v>63.315422962776175</v>
      </c>
      <c r="P142" s="29">
        <f t="shared" ref="P142:P205" si="45">O142/O156-1</f>
        <v>4.7095298473688985E-2</v>
      </c>
      <c r="Q142" s="338">
        <v>74.887126317728558</v>
      </c>
      <c r="R142" s="29">
        <f t="shared" ref="R142:R205" si="46">Q142/Q156-1</f>
        <v>9.585055041882562E-3</v>
      </c>
      <c r="S142" s="338">
        <v>60.802108535044546</v>
      </c>
      <c r="T142" s="29">
        <f t="shared" ref="T142:T205" si="47">S142/S156-1</f>
        <v>4.7679968791698446E-3</v>
      </c>
      <c r="U142" s="338">
        <v>66.359313136512185</v>
      </c>
      <c r="V142" s="29">
        <f t="shared" ref="V142:V205" si="48">U142/U156-1</f>
        <v>6.2628083317675109E-3</v>
      </c>
      <c r="W142" s="337">
        <v>71.63401187638047</v>
      </c>
      <c r="X142" s="29">
        <f t="shared" ref="X142:X205" si="49">W142/W156-1</f>
        <v>1.510519655090814E-2</v>
      </c>
      <c r="Y142" s="337">
        <v>60.008066591855361</v>
      </c>
      <c r="Z142" s="29">
        <f t="shared" ref="Z142:Z205" si="50">Y142/Y156-1</f>
        <v>1.0167131591291456E-2</v>
      </c>
      <c r="AA142" s="337">
        <v>65.101567587227692</v>
      </c>
      <c r="AB142" s="29">
        <f t="shared" ref="AB142:AB205" si="51">AA142/AA156-1</f>
        <v>1.2169334496064277E-2</v>
      </c>
    </row>
    <row r="143" spans="2:28" hidden="1" outlineLevel="1" x14ac:dyDescent="0.25">
      <c r="B143" s="43" t="s">
        <v>52</v>
      </c>
      <c r="C143" s="337">
        <v>32.999751984126981</v>
      </c>
      <c r="D143" s="29">
        <f t="shared" si="39"/>
        <v>-0.19998760491311118</v>
      </c>
      <c r="E143" s="338">
        <v>42.392513909964592</v>
      </c>
      <c r="F143" s="29">
        <f t="shared" si="40"/>
        <v>0.24899377091740438</v>
      </c>
      <c r="G143" s="338">
        <v>38.627933694403417</v>
      </c>
      <c r="H143" s="29">
        <f t="shared" si="41"/>
        <v>-5.3659672665017588E-2</v>
      </c>
      <c r="I143" s="338">
        <v>39.550185873605948</v>
      </c>
      <c r="J143" s="29">
        <f t="shared" si="42"/>
        <v>8.7775827314486854E-3</v>
      </c>
      <c r="K143" s="337">
        <v>79.93191417469167</v>
      </c>
      <c r="L143" s="29">
        <f t="shared" si="43"/>
        <v>-2.876369200467177E-2</v>
      </c>
      <c r="M143" s="337">
        <v>58.881251539788124</v>
      </c>
      <c r="N143" s="29">
        <f t="shared" si="44"/>
        <v>-7.0466478185008619E-2</v>
      </c>
      <c r="O143" s="337">
        <v>71.368610944076963</v>
      </c>
      <c r="P143" s="29">
        <f t="shared" si="45"/>
        <v>-4.3528597157707294E-2</v>
      </c>
      <c r="Q143" s="338">
        <v>71.715392258975925</v>
      </c>
      <c r="R143" s="29">
        <f t="shared" si="46"/>
        <v>-1.6665718577790756E-2</v>
      </c>
      <c r="S143" s="338">
        <v>55.862208855550222</v>
      </c>
      <c r="T143" s="29">
        <f t="shared" si="47"/>
        <v>-5.7366142861923541E-2</v>
      </c>
      <c r="U143" s="338">
        <v>62.117038286133997</v>
      </c>
      <c r="V143" s="29">
        <f t="shared" si="48"/>
        <v>-3.9879346855656195E-2</v>
      </c>
      <c r="W143" s="337">
        <v>72.207000749082695</v>
      </c>
      <c r="X143" s="29">
        <f t="shared" si="49"/>
        <v>-2.254323114352963E-2</v>
      </c>
      <c r="Y143" s="337">
        <v>55.920070485279268</v>
      </c>
      <c r="Z143" s="29">
        <f t="shared" si="50"/>
        <v>-5.8986262296600422E-2</v>
      </c>
      <c r="AA143" s="337">
        <v>63.055618905644216</v>
      </c>
      <c r="AB143" s="29">
        <f t="shared" si="51"/>
        <v>-4.1495089256896267E-2</v>
      </c>
    </row>
    <row r="144" spans="2:28" hidden="1" outlineLevel="1" x14ac:dyDescent="0.25">
      <c r="B144" s="43" t="s">
        <v>53</v>
      </c>
      <c r="C144" s="337">
        <v>30.948780721966205</v>
      </c>
      <c r="D144" s="29">
        <f t="shared" si="39"/>
        <v>-0.29550563377897787</v>
      </c>
      <c r="E144" s="338">
        <v>39.60056782025552</v>
      </c>
      <c r="F144" s="29">
        <f t="shared" si="40"/>
        <v>0.43681835490159293</v>
      </c>
      <c r="G144" s="338">
        <v>44.306793094137639</v>
      </c>
      <c r="H144" s="29">
        <f t="shared" si="41"/>
        <v>0.15382577620150739</v>
      </c>
      <c r="I144" s="338">
        <v>43.153855378342726</v>
      </c>
      <c r="J144" s="29">
        <f t="shared" si="42"/>
        <v>0.2034328288562941</v>
      </c>
      <c r="K144" s="337">
        <v>95.490901361934505</v>
      </c>
      <c r="L144" s="29">
        <f t="shared" si="43"/>
        <v>2.1635934983306626E-2</v>
      </c>
      <c r="M144" s="337">
        <v>80.488996972081154</v>
      </c>
      <c r="N144" s="29">
        <f t="shared" si="44"/>
        <v>-4.8714632790248791E-2</v>
      </c>
      <c r="O144" s="337">
        <v>89.388202432448153</v>
      </c>
      <c r="P144" s="29">
        <f t="shared" si="45"/>
        <v>-5.4532519555000603E-3</v>
      </c>
      <c r="Q144" s="338">
        <v>92.626165376598976</v>
      </c>
      <c r="R144" s="29">
        <f t="shared" si="46"/>
        <v>0.12254778116227905</v>
      </c>
      <c r="S144" s="338">
        <v>72.058966200246658</v>
      </c>
      <c r="T144" s="29">
        <f t="shared" si="47"/>
        <v>8.4065097213783524E-3</v>
      </c>
      <c r="U144" s="338">
        <v>80.173697446283228</v>
      </c>
      <c r="V144" s="29">
        <f t="shared" si="48"/>
        <v>5.6940501072661354E-2</v>
      </c>
      <c r="W144" s="337">
        <v>90.795211276950496</v>
      </c>
      <c r="X144" s="29">
        <f t="shared" si="49"/>
        <v>8.751720396071927E-2</v>
      </c>
      <c r="Y144" s="337">
        <v>72.630111316412865</v>
      </c>
      <c r="Z144" s="29">
        <f t="shared" si="50"/>
        <v>1.4401572605906576E-3</v>
      </c>
      <c r="AA144" s="337">
        <v>80.588514049753755</v>
      </c>
      <c r="AB144" s="29">
        <f t="shared" si="51"/>
        <v>4.1842953804584138E-2</v>
      </c>
    </row>
    <row r="145" spans="2:28" hidden="1" outlineLevel="1" x14ac:dyDescent="0.25">
      <c r="B145" s="43" t="s">
        <v>54</v>
      </c>
      <c r="C145" s="337">
        <v>35.947100614439321</v>
      </c>
      <c r="D145" s="29">
        <f t="shared" si="39"/>
        <v>-6.821226196900787E-2</v>
      </c>
      <c r="E145" s="338">
        <v>38.401292280581529</v>
      </c>
      <c r="F145" s="29">
        <f t="shared" si="40"/>
        <v>0.23387236805351108</v>
      </c>
      <c r="G145" s="338">
        <v>24.75500706786741</v>
      </c>
      <c r="H145" s="29">
        <f t="shared" si="41"/>
        <v>-0.2995823038229859</v>
      </c>
      <c r="I145" s="338">
        <v>28.098093296558339</v>
      </c>
      <c r="J145" s="29">
        <f t="shared" si="42"/>
        <v>-0.18209530199092683</v>
      </c>
      <c r="K145" s="337">
        <v>79.45555319392443</v>
      </c>
      <c r="L145" s="29">
        <f t="shared" si="43"/>
        <v>6.1535156694725091E-2</v>
      </c>
      <c r="M145" s="337">
        <v>59.667167346160262</v>
      </c>
      <c r="N145" s="29">
        <f t="shared" si="44"/>
        <v>-7.4689347596978872E-2</v>
      </c>
      <c r="O145" s="337">
        <v>71.405737784416033</v>
      </c>
      <c r="P145" s="29">
        <f t="shared" si="45"/>
        <v>1.0725913272609189E-2</v>
      </c>
      <c r="Q145" s="338">
        <v>79.318077283570432</v>
      </c>
      <c r="R145" s="29">
        <f t="shared" si="46"/>
        <v>7.2312998869407563E-2</v>
      </c>
      <c r="S145" s="338">
        <v>64.664673242374704</v>
      </c>
      <c r="T145" s="29">
        <f t="shared" si="47"/>
        <v>-2.0274323081383994E-3</v>
      </c>
      <c r="U145" s="338">
        <v>70.44613306168776</v>
      </c>
      <c r="V145" s="29">
        <f t="shared" si="48"/>
        <v>2.9258195127587872E-2</v>
      </c>
      <c r="W145" s="337">
        <v>77.5300175741598</v>
      </c>
      <c r="X145" s="29">
        <f t="shared" si="49"/>
        <v>6.71228618037778E-2</v>
      </c>
      <c r="Y145" s="337">
        <v>63.192869464916072</v>
      </c>
      <c r="Z145" s="29">
        <f t="shared" si="50"/>
        <v>-1.4923886556943433E-2</v>
      </c>
      <c r="AA145" s="337">
        <v>69.474189080486269</v>
      </c>
      <c r="AB145" s="29">
        <f t="shared" si="51"/>
        <v>2.3280690254660508E-2</v>
      </c>
    </row>
    <row r="146" spans="2:28" hidden="1" outlineLevel="1" x14ac:dyDescent="0.25">
      <c r="B146" s="43" t="s">
        <v>55</v>
      </c>
      <c r="C146" s="337">
        <v>38.724373576309794</v>
      </c>
      <c r="D146" s="29">
        <f t="shared" si="39"/>
        <v>-8.952100467356372E-2</v>
      </c>
      <c r="E146" s="338">
        <v>36.61866666666667</v>
      </c>
      <c r="F146" s="29">
        <f t="shared" si="40"/>
        <v>0.56828209162424814</v>
      </c>
      <c r="G146" s="338">
        <v>24.334482192680124</v>
      </c>
      <c r="H146" s="29">
        <f t="shared" si="41"/>
        <v>-0.33354705583314226</v>
      </c>
      <c r="I146" s="338">
        <v>27.225150602409638</v>
      </c>
      <c r="J146" s="29">
        <f t="shared" si="42"/>
        <v>-0.18577451562916569</v>
      </c>
      <c r="K146" s="337">
        <v>57.365477603978455</v>
      </c>
      <c r="L146" s="29">
        <f t="shared" si="43"/>
        <v>6.7328708381280356E-2</v>
      </c>
      <c r="M146" s="337">
        <v>48.478299469852622</v>
      </c>
      <c r="N146" s="29">
        <f t="shared" si="44"/>
        <v>3.0539445276101418E-2</v>
      </c>
      <c r="O146" s="337">
        <v>53.77337598425197</v>
      </c>
      <c r="P146" s="29">
        <f t="shared" si="45"/>
        <v>5.3636694629688009E-2</v>
      </c>
      <c r="Q146" s="338">
        <v>67.427954364616426</v>
      </c>
      <c r="R146" s="29">
        <f t="shared" si="46"/>
        <v>2.2155321297978592E-2</v>
      </c>
      <c r="S146" s="338">
        <v>55.107952678928349</v>
      </c>
      <c r="T146" s="29">
        <f t="shared" si="47"/>
        <v>1.8116168580694758E-2</v>
      </c>
      <c r="U146" s="338">
        <v>60.013291790532818</v>
      </c>
      <c r="V146" s="29">
        <f t="shared" si="48"/>
        <v>1.9442157181793762E-2</v>
      </c>
      <c r="W146" s="337">
        <v>63.72926425602342</v>
      </c>
      <c r="X146" s="29">
        <f t="shared" si="49"/>
        <v>3.1309400076239946E-2</v>
      </c>
      <c r="Y146" s="337">
        <v>53.602573002921126</v>
      </c>
      <c r="Z146" s="29">
        <f t="shared" si="50"/>
        <v>1.4987858849205393E-2</v>
      </c>
      <c r="AA146" s="337">
        <v>58.066423612283245</v>
      </c>
      <c r="AB146" s="29">
        <f t="shared" si="51"/>
        <v>2.2426496169715815E-2</v>
      </c>
    </row>
    <row r="147" spans="2:28" hidden="1" outlineLevel="1" x14ac:dyDescent="0.25">
      <c r="B147" s="43" t="s">
        <v>56</v>
      </c>
      <c r="C147" s="337">
        <v>40.15479951992554</v>
      </c>
      <c r="D147" s="29">
        <f t="shared" si="39"/>
        <v>-4.1458889204458726E-3</v>
      </c>
      <c r="E147" s="338">
        <v>36.867096774193548</v>
      </c>
      <c r="F147" s="29">
        <f t="shared" si="40"/>
        <v>0.32051865168539329</v>
      </c>
      <c r="G147" s="338">
        <v>41.335112212321917</v>
      </c>
      <c r="H147" s="29">
        <f t="shared" si="41"/>
        <v>0.17222071636580649</v>
      </c>
      <c r="I147" s="338">
        <v>40.283715507190053</v>
      </c>
      <c r="J147" s="29">
        <f t="shared" si="42"/>
        <v>0.20085207150449258</v>
      </c>
      <c r="K147" s="337">
        <v>58.412725374312451</v>
      </c>
      <c r="L147" s="29">
        <f t="shared" si="43"/>
        <v>0.11244940720117969</v>
      </c>
      <c r="M147" s="337">
        <v>39.343988649167464</v>
      </c>
      <c r="N147" s="29">
        <f t="shared" si="44"/>
        <v>5.2429184889738023E-2</v>
      </c>
      <c r="O147" s="337">
        <v>50.705347504445008</v>
      </c>
      <c r="P147" s="29">
        <f t="shared" si="45"/>
        <v>9.2937379930470021E-2</v>
      </c>
      <c r="Q147" s="338">
        <v>66.693781419581796</v>
      </c>
      <c r="R147" s="29">
        <f t="shared" si="46"/>
        <v>9.882199496049493E-2</v>
      </c>
      <c r="S147" s="338">
        <v>53.603182792634719</v>
      </c>
      <c r="T147" s="29">
        <f t="shared" si="47"/>
        <v>0.16203236815108935</v>
      </c>
      <c r="U147" s="338">
        <v>58.815343235248555</v>
      </c>
      <c r="V147" s="29">
        <f t="shared" si="48"/>
        <v>0.13187713994127281</v>
      </c>
      <c r="W147" s="337">
        <v>63.516152501053007</v>
      </c>
      <c r="X147" s="29">
        <f t="shared" si="49"/>
        <v>0.1005824789582892</v>
      </c>
      <c r="Y147" s="337">
        <v>51.467209499399729</v>
      </c>
      <c r="Z147" s="29">
        <f t="shared" si="50"/>
        <v>0.15072970687664755</v>
      </c>
      <c r="AA147" s="337">
        <v>56.778389648554835</v>
      </c>
      <c r="AB147" s="29">
        <f t="shared" si="51"/>
        <v>0.12474066394269734</v>
      </c>
    </row>
    <row r="148" spans="2:28" collapsed="1" x14ac:dyDescent="0.25">
      <c r="B148" s="30" t="s">
        <v>73</v>
      </c>
      <c r="C148" s="339">
        <v>47.236608358046446</v>
      </c>
      <c r="D148" s="32">
        <f t="shared" si="39"/>
        <v>-6.68336934853061E-2</v>
      </c>
      <c r="E148" s="339">
        <v>44.163018867924528</v>
      </c>
      <c r="F148" s="32">
        <f t="shared" si="40"/>
        <v>-1.3491210273750331E-2</v>
      </c>
      <c r="G148" s="339">
        <v>47.125091542832777</v>
      </c>
      <c r="H148" s="32">
        <f t="shared" si="41"/>
        <v>-7.8793009844164597E-2</v>
      </c>
      <c r="I148" s="339">
        <v>46.429204669569778</v>
      </c>
      <c r="J148" s="32">
        <f t="shared" si="42"/>
        <v>-6.510846227172995E-2</v>
      </c>
      <c r="K148" s="339">
        <v>70.27213408879058</v>
      </c>
      <c r="L148" s="32">
        <f t="shared" si="43"/>
        <v>4.4941269074890267E-2</v>
      </c>
      <c r="M148" s="339">
        <v>64.45527934557866</v>
      </c>
      <c r="N148" s="32">
        <f t="shared" si="44"/>
        <v>-3.1977872488997305E-2</v>
      </c>
      <c r="O148" s="339">
        <v>67.918158349772284</v>
      </c>
      <c r="P148" s="32">
        <f t="shared" si="45"/>
        <v>1.3981031767315688E-2</v>
      </c>
      <c r="Q148" s="339">
        <v>73.422033237085813</v>
      </c>
      <c r="R148" s="32">
        <f t="shared" si="46"/>
        <v>-2.845654663920083E-2</v>
      </c>
      <c r="S148" s="339">
        <v>58.616612487379264</v>
      </c>
      <c r="T148" s="32">
        <f t="shared" si="47"/>
        <v>-6.1346129551188899E-2</v>
      </c>
      <c r="U148" s="339">
        <v>64.508176943301976</v>
      </c>
      <c r="V148" s="32">
        <f t="shared" si="48"/>
        <v>-4.692085896522602E-2</v>
      </c>
      <c r="W148" s="339">
        <v>71.528282658625088</v>
      </c>
      <c r="X148" s="32">
        <f t="shared" si="49"/>
        <v>-1.1999848730226526E-2</v>
      </c>
      <c r="Y148" s="339">
        <v>59.154631565064506</v>
      </c>
      <c r="Z148" s="32">
        <f t="shared" si="50"/>
        <v>-5.771718221410449E-2</v>
      </c>
      <c r="AA148" s="339">
        <v>64.605898407376074</v>
      </c>
      <c r="AB148" s="32">
        <f t="shared" si="51"/>
        <v>-3.6226524352027112E-2</v>
      </c>
    </row>
    <row r="149" spans="2:28" hidden="1" outlineLevel="1" x14ac:dyDescent="0.25">
      <c r="B149" s="43" t="s">
        <v>58</v>
      </c>
      <c r="C149" s="337">
        <v>44.250822576562896</v>
      </c>
      <c r="D149" s="29">
        <f t="shared" si="39"/>
        <v>0.10043712264315086</v>
      </c>
      <c r="E149" s="338">
        <v>43.103999999999999</v>
      </c>
      <c r="F149" s="29">
        <f t="shared" si="40"/>
        <v>-4.7905680190930777E-2</v>
      </c>
      <c r="G149" s="338">
        <v>39.030034465780403</v>
      </c>
      <c r="H149" s="29">
        <f t="shared" si="41"/>
        <v>-0.21694783744521895</v>
      </c>
      <c r="I149" s="338">
        <v>39.98870481927711</v>
      </c>
      <c r="J149" s="29">
        <f t="shared" si="42"/>
        <v>-0.180143561561805</v>
      </c>
      <c r="K149" s="337">
        <v>65.217421231049855</v>
      </c>
      <c r="L149" s="29">
        <f t="shared" si="43"/>
        <v>9.9668577137479009E-2</v>
      </c>
      <c r="M149" s="337">
        <v>54.417725693123302</v>
      </c>
      <c r="N149" s="29">
        <f t="shared" si="44"/>
        <v>-1.6974988681527359E-3</v>
      </c>
      <c r="O149" s="337">
        <v>60.852300688976378</v>
      </c>
      <c r="P149" s="29">
        <f t="shared" si="45"/>
        <v>6.0747230603361846E-2</v>
      </c>
      <c r="Q149" s="338">
        <v>76.715544627313022</v>
      </c>
      <c r="R149" s="29">
        <f t="shared" si="46"/>
        <v>0.11606503812979163</v>
      </c>
      <c r="S149" s="338">
        <v>58.672389840772276</v>
      </c>
      <c r="T149" s="29">
        <f t="shared" si="47"/>
        <v>4.318014502791212E-2</v>
      </c>
      <c r="U149" s="338">
        <v>65.85646295449348</v>
      </c>
      <c r="V149" s="29">
        <f t="shared" si="48"/>
        <v>7.5254142599545215E-2</v>
      </c>
      <c r="W149" s="337">
        <v>72.513093460289909</v>
      </c>
      <c r="X149" s="29">
        <f t="shared" si="49"/>
        <v>0.11143915447383312</v>
      </c>
      <c r="Y149" s="337">
        <v>57.708477964134914</v>
      </c>
      <c r="Z149" s="29">
        <f t="shared" si="50"/>
        <v>3.2737314025354181E-2</v>
      </c>
      <c r="AA149" s="337">
        <v>64.234359938036135</v>
      </c>
      <c r="AB149" s="29">
        <f t="shared" si="51"/>
        <v>7.0051125142287507E-2</v>
      </c>
    </row>
    <row r="150" spans="2:28" hidden="1" outlineLevel="1" x14ac:dyDescent="0.25">
      <c r="B150" s="43" t="s">
        <v>59</v>
      </c>
      <c r="C150" s="337">
        <v>50.530286330124675</v>
      </c>
      <c r="D150" s="29">
        <f t="shared" si="39"/>
        <v>9.6698232366692505E-2</v>
      </c>
      <c r="E150" s="338">
        <v>49.011612903225803</v>
      </c>
      <c r="F150" s="29">
        <f t="shared" si="40"/>
        <v>0.1295880467526207</v>
      </c>
      <c r="G150" s="338">
        <v>48.123441495528979</v>
      </c>
      <c r="H150" s="29">
        <f t="shared" si="41"/>
        <v>-0.24183153632389365</v>
      </c>
      <c r="I150" s="338">
        <v>48.332442673921491</v>
      </c>
      <c r="J150" s="29">
        <f t="shared" si="42"/>
        <v>-0.17773056679477506</v>
      </c>
      <c r="K150" s="337">
        <v>73.764073665156261</v>
      </c>
      <c r="L150" s="29">
        <f t="shared" si="43"/>
        <v>-1.6131850958230332E-2</v>
      </c>
      <c r="M150" s="337">
        <v>66.757820267029317</v>
      </c>
      <c r="N150" s="29">
        <f t="shared" si="44"/>
        <v>-6.9484425181616349E-2</v>
      </c>
      <c r="O150" s="337">
        <v>70.932221551943101</v>
      </c>
      <c r="P150" s="29">
        <f t="shared" si="45"/>
        <v>-3.7128693835991045E-2</v>
      </c>
      <c r="Q150" s="338">
        <v>73.469671328667275</v>
      </c>
      <c r="R150" s="29">
        <f t="shared" si="46"/>
        <v>-5.0068735524163355E-2</v>
      </c>
      <c r="S150" s="338">
        <v>57.45971811586459</v>
      </c>
      <c r="T150" s="29">
        <f t="shared" si="47"/>
        <v>-0.16127342001148359</v>
      </c>
      <c r="U150" s="338">
        <v>63.834250496079314</v>
      </c>
      <c r="V150" s="29">
        <f t="shared" si="48"/>
        <v>-0.11398049116317788</v>
      </c>
      <c r="W150" s="337">
        <v>72.576136682261748</v>
      </c>
      <c r="X150" s="29">
        <f t="shared" si="49"/>
        <v>-3.7965402539929749E-2</v>
      </c>
      <c r="Y150" s="337">
        <v>58.498286824827716</v>
      </c>
      <c r="Z150" s="29">
        <f t="shared" si="50"/>
        <v>-0.15026332472156023</v>
      </c>
      <c r="AA150" s="337">
        <v>64.703810138808876</v>
      </c>
      <c r="AB150" s="29">
        <f t="shared" si="51"/>
        <v>-9.8418249347251852E-2</v>
      </c>
    </row>
    <row r="151" spans="2:28" hidden="1" outlineLevel="1" x14ac:dyDescent="0.25">
      <c r="B151" s="43" t="s">
        <v>60</v>
      </c>
      <c r="C151" s="337">
        <v>50.363379976136237</v>
      </c>
      <c r="D151" s="29">
        <f t="shared" si="39"/>
        <v>-5.6405983816331218E-2</v>
      </c>
      <c r="E151" s="338">
        <v>50.691428571428574</v>
      </c>
      <c r="F151" s="29">
        <f t="shared" si="40"/>
        <v>-2.6949866666666655E-2</v>
      </c>
      <c r="G151" s="338">
        <v>49.43377646479567</v>
      </c>
      <c r="H151" s="29">
        <f t="shared" si="41"/>
        <v>-0.15206770006604908</v>
      </c>
      <c r="I151" s="338">
        <v>49.729722461273667</v>
      </c>
      <c r="J151" s="29">
        <f t="shared" si="42"/>
        <v>-0.12523592215278556</v>
      </c>
      <c r="K151" s="337">
        <v>77.319925957063944</v>
      </c>
      <c r="L151" s="29">
        <f t="shared" si="43"/>
        <v>-1.1102985690036871E-2</v>
      </c>
      <c r="M151" s="337">
        <v>70.715698957461385</v>
      </c>
      <c r="N151" s="29">
        <f t="shared" si="44"/>
        <v>-9.230941434084361E-2</v>
      </c>
      <c r="O151" s="337">
        <v>74.650568581271088</v>
      </c>
      <c r="P151" s="29">
        <f t="shared" si="45"/>
        <v>-4.3855076723411934E-2</v>
      </c>
      <c r="Q151" s="338">
        <v>76.995607906281492</v>
      </c>
      <c r="R151" s="29">
        <f t="shared" si="46"/>
        <v>-3.2756724946945703E-2</v>
      </c>
      <c r="S151" s="338">
        <v>60.537450829724541</v>
      </c>
      <c r="T151" s="29">
        <f t="shared" si="47"/>
        <v>-9.2086882473735421E-2</v>
      </c>
      <c r="U151" s="338">
        <v>67.090440323739827</v>
      </c>
      <c r="V151" s="29">
        <f t="shared" si="48"/>
        <v>-6.6296148999086646E-2</v>
      </c>
      <c r="W151" s="337">
        <v>75.970590541346283</v>
      </c>
      <c r="X151" s="29">
        <f t="shared" si="49"/>
        <v>-2.7991830528344863E-2</v>
      </c>
      <c r="Y151" s="337">
        <v>61.656272413282608</v>
      </c>
      <c r="Z151" s="29">
        <f t="shared" si="50"/>
        <v>-9.3616611371142078E-2</v>
      </c>
      <c r="AA151" s="337">
        <v>67.966031060163999</v>
      </c>
      <c r="AB151" s="29">
        <f t="shared" si="51"/>
        <v>-6.2745725814087328E-2</v>
      </c>
    </row>
    <row r="152" spans="2:28" hidden="1" outlineLevel="1" x14ac:dyDescent="0.25">
      <c r="B152" s="43" t="s">
        <v>61</v>
      </c>
      <c r="C152" s="337">
        <v>43.756582653636073</v>
      </c>
      <c r="D152" s="29">
        <f t="shared" si="39"/>
        <v>-4.4516262119371985E-2</v>
      </c>
      <c r="E152" s="338">
        <v>44.712258064516128</v>
      </c>
      <c r="F152" s="29">
        <f t="shared" si="40"/>
        <v>-5.7104125277551709E-4</v>
      </c>
      <c r="G152" s="338">
        <v>48.391861628627247</v>
      </c>
      <c r="H152" s="29">
        <f t="shared" si="41"/>
        <v>6.234424976934938E-2</v>
      </c>
      <c r="I152" s="338">
        <v>47.525991061018267</v>
      </c>
      <c r="J152" s="29">
        <f t="shared" si="42"/>
        <v>4.7712290818267222E-2</v>
      </c>
      <c r="K152" s="337">
        <v>70.615036444568787</v>
      </c>
      <c r="L152" s="29">
        <f t="shared" si="43"/>
        <v>0.13830517836329892</v>
      </c>
      <c r="M152" s="337">
        <v>69.772025991049929</v>
      </c>
      <c r="N152" s="29">
        <f t="shared" si="44"/>
        <v>3.8408279771794618E-2</v>
      </c>
      <c r="O152" s="337">
        <v>70.274300704851413</v>
      </c>
      <c r="P152" s="29">
        <f t="shared" si="45"/>
        <v>9.5984576203267169E-2</v>
      </c>
      <c r="Q152" s="338">
        <v>74.083371786105701</v>
      </c>
      <c r="R152" s="29">
        <f t="shared" si="46"/>
        <v>4.524902468739489E-3</v>
      </c>
      <c r="S152" s="338">
        <v>55.958601020611013</v>
      </c>
      <c r="T152" s="29">
        <f t="shared" si="47"/>
        <v>-0.1193982741418107</v>
      </c>
      <c r="U152" s="338">
        <v>63.175170400478009</v>
      </c>
      <c r="V152" s="29">
        <f t="shared" si="48"/>
        <v>-6.5903002329001481E-2</v>
      </c>
      <c r="W152" s="337">
        <v>71.971959319108493</v>
      </c>
      <c r="X152" s="29">
        <f t="shared" si="49"/>
        <v>3.3199511939630222E-2</v>
      </c>
      <c r="Y152" s="337">
        <v>57.630323508878746</v>
      </c>
      <c r="Z152" s="29">
        <f t="shared" si="50"/>
        <v>-9.4887520172020401E-2</v>
      </c>
      <c r="AA152" s="337">
        <v>63.952123803830141</v>
      </c>
      <c r="AB152" s="29">
        <f t="shared" si="51"/>
        <v>-3.5787173821877016E-2</v>
      </c>
    </row>
    <row r="153" spans="2:28" collapsed="1" x14ac:dyDescent="0.25">
      <c r="B153" s="145">
        <v>2003</v>
      </c>
      <c r="C153" s="338">
        <v>40.467660339364137</v>
      </c>
      <c r="D153" s="41">
        <f t="shared" si="39"/>
        <v>-8.6508795951148132E-2</v>
      </c>
      <c r="E153" s="338">
        <v>44.469048259031233</v>
      </c>
      <c r="F153" s="41">
        <f t="shared" si="40"/>
        <v>0.24180531301399699</v>
      </c>
      <c r="G153" s="338">
        <v>41.8720786710103</v>
      </c>
      <c r="H153" s="41">
        <f t="shared" si="41"/>
        <v>-3.2530529782571649E-2</v>
      </c>
      <c r="I153" s="338">
        <v>42.495920860595923</v>
      </c>
      <c r="J153" s="41">
        <f t="shared" si="42"/>
        <v>2.3504837682946089E-2</v>
      </c>
      <c r="K153" s="338">
        <v>71.109151848301494</v>
      </c>
      <c r="L153" s="41">
        <f t="shared" si="43"/>
        <v>-6.4968417510828491E-2</v>
      </c>
      <c r="M153" s="338">
        <v>61.455398588467105</v>
      </c>
      <c r="N153" s="41">
        <f t="shared" si="44"/>
        <v>-8.3712560183880846E-2</v>
      </c>
      <c r="O153" s="338">
        <v>67.19438491127336</v>
      </c>
      <c r="P153" s="41">
        <f t="shared" si="45"/>
        <v>-7.2028933693227937E-2</v>
      </c>
      <c r="Q153" s="338">
        <v>74.148031373369164</v>
      </c>
      <c r="R153" s="41">
        <f t="shared" si="46"/>
        <v>5.3970355711072671E-3</v>
      </c>
      <c r="S153" s="338">
        <v>59.067676287954484</v>
      </c>
      <c r="T153" s="41">
        <f t="shared" si="47"/>
        <v>-5.0969211311785334E-2</v>
      </c>
      <c r="U153" s="338">
        <v>65.044493359506163</v>
      </c>
      <c r="V153" s="41">
        <f t="shared" si="48"/>
        <v>-2.6571485191467126E-2</v>
      </c>
      <c r="W153" s="338">
        <v>72.008111128444369</v>
      </c>
      <c r="X153" s="41">
        <f t="shared" si="49"/>
        <v>2.124678951133685E-2</v>
      </c>
      <c r="Y153" s="338">
        <v>59.036950846950354</v>
      </c>
      <c r="Z153" s="41">
        <f t="shared" si="50"/>
        <v>-2.8038346280040316E-2</v>
      </c>
      <c r="AA153" s="338">
        <v>64.736985296418766</v>
      </c>
      <c r="AB153" s="41">
        <f t="shared" si="51"/>
        <v>-4.9648740175413097E-3</v>
      </c>
    </row>
    <row r="154" spans="2:28" hidden="1" outlineLevel="1" x14ac:dyDescent="0.25">
      <c r="B154" s="43" t="s">
        <v>49</v>
      </c>
      <c r="C154" s="337">
        <v>46.190021309427586</v>
      </c>
      <c r="D154" s="29">
        <f t="shared" si="39"/>
        <v>-0.11824720340089656</v>
      </c>
      <c r="E154" s="338">
        <v>41.842580645161291</v>
      </c>
      <c r="F154" s="29">
        <f t="shared" si="40"/>
        <v>4.1273796513140892E-2</v>
      </c>
      <c r="G154" s="338">
        <v>44.162412479651024</v>
      </c>
      <c r="H154" s="29">
        <f t="shared" si="41"/>
        <v>1.7284618489019188E-2</v>
      </c>
      <c r="I154" s="338">
        <v>43.618565931805534</v>
      </c>
      <c r="J154" s="29">
        <f t="shared" si="42"/>
        <v>2.2526835627442621E-2</v>
      </c>
      <c r="K154" s="337">
        <v>65.207052111486902</v>
      </c>
      <c r="L154" s="29">
        <f t="shared" si="43"/>
        <v>0.10717480347793806</v>
      </c>
      <c r="M154" s="337">
        <v>66.464855250395189</v>
      </c>
      <c r="N154" s="29">
        <f t="shared" si="44"/>
        <v>4.7367773256979939E-2</v>
      </c>
      <c r="O154" s="337">
        <v>65.716868985159351</v>
      </c>
      <c r="P154" s="29">
        <f t="shared" si="45"/>
        <v>8.2169123907145591E-2</v>
      </c>
      <c r="Q154" s="338">
        <v>66.861094173962528</v>
      </c>
      <c r="R154" s="29">
        <f t="shared" si="46"/>
        <v>-6.0089263941185633E-2</v>
      </c>
      <c r="S154" s="338">
        <v>57.380146226142315</v>
      </c>
      <c r="T154" s="29">
        <f t="shared" si="47"/>
        <v>-5.6913918087826421E-3</v>
      </c>
      <c r="U154" s="338">
        <v>61.150110245927543</v>
      </c>
      <c r="V154" s="29">
        <f t="shared" si="48"/>
        <v>-2.9944800273607464E-2</v>
      </c>
      <c r="W154" s="337">
        <v>67.740893655277617</v>
      </c>
      <c r="X154" s="29">
        <f t="shared" si="49"/>
        <v>9.4001852953973231E-3</v>
      </c>
      <c r="Y154" s="337">
        <v>60.25855742648907</v>
      </c>
      <c r="Z154" s="29">
        <f t="shared" si="50"/>
        <v>3.5371255904334431E-2</v>
      </c>
      <c r="AA154" s="337">
        <v>63.552531868758486</v>
      </c>
      <c r="AB154" s="29">
        <f t="shared" si="51"/>
        <v>2.2835113580777833E-2</v>
      </c>
    </row>
    <row r="155" spans="2:28" hidden="1" outlineLevel="1" x14ac:dyDescent="0.25">
      <c r="B155" s="43" t="s">
        <v>50</v>
      </c>
      <c r="C155" s="337">
        <v>49.572260187294354</v>
      </c>
      <c r="D155" s="29">
        <f t="shared" si="39"/>
        <v>-0.16442312841584605</v>
      </c>
      <c r="E155" s="338">
        <v>43.76</v>
      </c>
      <c r="F155" s="29">
        <f t="shared" si="40"/>
        <v>-5.0969420035149371E-2</v>
      </c>
      <c r="G155" s="338">
        <v>54.873428058141435</v>
      </c>
      <c r="H155" s="29">
        <f t="shared" si="41"/>
        <v>1.3163476984668021E-2</v>
      </c>
      <c r="I155" s="338">
        <v>52.268067016754188</v>
      </c>
      <c r="J155" s="29">
        <f t="shared" si="42"/>
        <v>-2.0990031954304378E-4</v>
      </c>
      <c r="K155" s="337">
        <v>75.870459277614302</v>
      </c>
      <c r="L155" s="29">
        <f t="shared" si="43"/>
        <v>0.10496277617488858</v>
      </c>
      <c r="M155" s="337">
        <v>69.118634653740315</v>
      </c>
      <c r="N155" s="29">
        <f t="shared" si="44"/>
        <v>-2.5796417078490119E-2</v>
      </c>
      <c r="O155" s="337">
        <v>73.133787683428508</v>
      </c>
      <c r="P155" s="29">
        <f t="shared" si="45"/>
        <v>5.1063176014080724E-2</v>
      </c>
      <c r="Q155" s="338">
        <v>72.045872824607784</v>
      </c>
      <c r="R155" s="29">
        <f t="shared" si="46"/>
        <v>-9.5738405672600502E-2</v>
      </c>
      <c r="S155" s="338">
        <v>60.027305861262484</v>
      </c>
      <c r="T155" s="29">
        <f t="shared" si="47"/>
        <v>-2.1456723947663292E-2</v>
      </c>
      <c r="U155" s="338">
        <v>64.806317967494792</v>
      </c>
      <c r="V155" s="29">
        <f t="shared" si="48"/>
        <v>-5.5560106134489806E-2</v>
      </c>
      <c r="W155" s="337">
        <v>72.010234385319066</v>
      </c>
      <c r="X155" s="29">
        <f t="shared" si="49"/>
        <v>-5.1246276264091506E-2</v>
      </c>
      <c r="Y155" s="337">
        <v>61.128223171651172</v>
      </c>
      <c r="Z155" s="29">
        <f t="shared" si="50"/>
        <v>-2.2184549846346324E-2</v>
      </c>
      <c r="AA155" s="337">
        <v>65.918848147898046</v>
      </c>
      <c r="AB155" s="29">
        <f t="shared" si="51"/>
        <v>-3.6617286527979909E-2</v>
      </c>
    </row>
    <row r="156" spans="2:28" hidden="1" outlineLevel="1" x14ac:dyDescent="0.25">
      <c r="B156" s="43" t="s">
        <v>51</v>
      </c>
      <c r="C156" s="337">
        <v>46.274524211918582</v>
      </c>
      <c r="D156" s="29">
        <f t="shared" si="39"/>
        <v>-0.21506581643882461</v>
      </c>
      <c r="E156" s="338">
        <v>36.603870967741933</v>
      </c>
      <c r="F156" s="29">
        <f t="shared" si="40"/>
        <v>-0.13565155555555564</v>
      </c>
      <c r="G156" s="338">
        <v>46.055854973052426</v>
      </c>
      <c r="H156" s="29">
        <f t="shared" si="41"/>
        <v>4.4442334897315749E-2</v>
      </c>
      <c r="I156" s="338">
        <v>43.839992256128546</v>
      </c>
      <c r="J156" s="29">
        <f t="shared" si="42"/>
        <v>3.4863137667282551E-3</v>
      </c>
      <c r="K156" s="337">
        <v>64.610550190590857</v>
      </c>
      <c r="L156" s="29">
        <f t="shared" si="43"/>
        <v>-7.0802917539043331E-2</v>
      </c>
      <c r="M156" s="337">
        <v>54.389398303904535</v>
      </c>
      <c r="N156" s="29">
        <f t="shared" si="44"/>
        <v>-0.11020619187073966</v>
      </c>
      <c r="O156" s="337">
        <v>60.467679546521367</v>
      </c>
      <c r="P156" s="29">
        <f t="shared" si="45"/>
        <v>-8.6021729881448294E-2</v>
      </c>
      <c r="Q156" s="338">
        <v>74.176143895693727</v>
      </c>
      <c r="R156" s="29">
        <f t="shared" si="46"/>
        <v>-6.3695438563940776E-2</v>
      </c>
      <c r="S156" s="338">
        <v>60.513579974578356</v>
      </c>
      <c r="T156" s="29">
        <f t="shared" si="47"/>
        <v>-4.1034962356027438E-2</v>
      </c>
      <c r="U156" s="338">
        <v>65.946304073908834</v>
      </c>
      <c r="V156" s="29">
        <f t="shared" si="48"/>
        <v>-5.1142349404878273E-2</v>
      </c>
      <c r="W156" s="337">
        <v>70.568067348858236</v>
      </c>
      <c r="X156" s="29">
        <f t="shared" si="49"/>
        <v>-6.857281216507205E-2</v>
      </c>
      <c r="Y156" s="337">
        <v>59.404097317367793</v>
      </c>
      <c r="Z156" s="29">
        <f t="shared" si="50"/>
        <v>-4.8491510854966724E-2</v>
      </c>
      <c r="AA156" s="337">
        <v>64.318849987329699</v>
      </c>
      <c r="AB156" s="29">
        <f t="shared" si="51"/>
        <v>-5.8529488138140517E-2</v>
      </c>
    </row>
    <row r="157" spans="2:28" hidden="1" outlineLevel="1" x14ac:dyDescent="0.25">
      <c r="B157" s="43" t="s">
        <v>52</v>
      </c>
      <c r="C157" s="337">
        <v>41.249050873196659</v>
      </c>
      <c r="D157" s="29">
        <f t="shared" si="39"/>
        <v>-0.16275650016361842</v>
      </c>
      <c r="E157" s="338">
        <v>33.941333333333333</v>
      </c>
      <c r="F157" s="29">
        <f t="shared" si="40"/>
        <v>-0.25420930674264008</v>
      </c>
      <c r="G157" s="338">
        <v>40.81822635962763</v>
      </c>
      <c r="H157" s="29">
        <f t="shared" si="41"/>
        <v>-8.5410116751901022E-2</v>
      </c>
      <c r="I157" s="338">
        <v>39.206051512878219</v>
      </c>
      <c r="J157" s="29">
        <f t="shared" si="42"/>
        <v>-0.12556483249226846</v>
      </c>
      <c r="K157" s="337">
        <v>82.299141328102152</v>
      </c>
      <c r="L157" s="29">
        <f t="shared" si="43"/>
        <v>8.3474233761727357E-2</v>
      </c>
      <c r="M157" s="337">
        <v>63.344946855512639</v>
      </c>
      <c r="N157" s="29">
        <f t="shared" si="44"/>
        <v>-6.1341322428064338E-2</v>
      </c>
      <c r="O157" s="337">
        <v>74.616565358875178</v>
      </c>
      <c r="P157" s="29">
        <f t="shared" si="45"/>
        <v>2.8384831644499897E-2</v>
      </c>
      <c r="Q157" s="338">
        <v>72.930837065146363</v>
      </c>
      <c r="R157" s="29">
        <f t="shared" si="46"/>
        <v>-5.5967039212215131E-2</v>
      </c>
      <c r="S157" s="338">
        <v>59.261831550537607</v>
      </c>
      <c r="T157" s="29">
        <f t="shared" si="47"/>
        <v>-5.8389897708264749E-2</v>
      </c>
      <c r="U157" s="338">
        <v>64.697117057844778</v>
      </c>
      <c r="V157" s="29">
        <f t="shared" si="48"/>
        <v>-5.7160726134299233E-2</v>
      </c>
      <c r="W157" s="337">
        <v>73.87232156932923</v>
      </c>
      <c r="X157" s="29">
        <f t="shared" si="49"/>
        <v>-2.5070912130206402E-2</v>
      </c>
      <c r="Y157" s="337">
        <v>59.425349752869231</v>
      </c>
      <c r="Z157" s="29">
        <f t="shared" si="50"/>
        <v>-5.9401864214172373E-2</v>
      </c>
      <c r="AA157" s="337">
        <v>65.785389515384793</v>
      </c>
      <c r="AB157" s="29">
        <f t="shared" si="51"/>
        <v>-4.2958886405095154E-2</v>
      </c>
    </row>
    <row r="158" spans="2:28" hidden="1" outlineLevel="1" x14ac:dyDescent="0.25">
      <c r="B158" s="43" t="s">
        <v>53</v>
      </c>
      <c r="C158" s="337">
        <v>43.930487177603055</v>
      </c>
      <c r="D158" s="29">
        <f t="shared" si="39"/>
        <v>-2.3559889422644864E-2</v>
      </c>
      <c r="E158" s="338">
        <v>27.561290322580646</v>
      </c>
      <c r="F158" s="29">
        <f t="shared" si="40"/>
        <v>-0.13152421746293241</v>
      </c>
      <c r="G158" s="338">
        <v>38.399898847813375</v>
      </c>
      <c r="H158" s="29">
        <f t="shared" si="41"/>
        <v>-8.4449356939162779E-2</v>
      </c>
      <c r="I158" s="338">
        <v>35.858964741185297</v>
      </c>
      <c r="J158" s="29">
        <f t="shared" si="42"/>
        <v>-9.3473674228954695E-2</v>
      </c>
      <c r="K158" s="337">
        <v>93.468620368658833</v>
      </c>
      <c r="L158" s="29">
        <f t="shared" si="43"/>
        <v>0.11786731423821184</v>
      </c>
      <c r="M158" s="337">
        <v>84.610780052431878</v>
      </c>
      <c r="N158" s="29">
        <f t="shared" si="44"/>
        <v>2.5477394583729662E-2</v>
      </c>
      <c r="O158" s="337">
        <v>89.878331620112618</v>
      </c>
      <c r="P158" s="29">
        <f t="shared" si="45"/>
        <v>8.0659082307412255E-2</v>
      </c>
      <c r="Q158" s="338">
        <v>82.514229622096281</v>
      </c>
      <c r="R158" s="29">
        <f t="shared" si="46"/>
        <v>-8.8078764422408029E-2</v>
      </c>
      <c r="S158" s="338">
        <v>71.458251712552382</v>
      </c>
      <c r="T158" s="29">
        <f t="shared" si="47"/>
        <v>-7.2382298020116087E-2</v>
      </c>
      <c r="U158" s="338">
        <v>75.854503980987602</v>
      </c>
      <c r="V158" s="29">
        <f t="shared" si="48"/>
        <v>-7.9126988178327085E-2</v>
      </c>
      <c r="W158" s="337">
        <v>83.488528683754026</v>
      </c>
      <c r="X158" s="29">
        <f t="shared" si="49"/>
        <v>-3.7914859978760984E-2</v>
      </c>
      <c r="Y158" s="337">
        <v>72.525662956327167</v>
      </c>
      <c r="Z158" s="29">
        <f t="shared" si="50"/>
        <v>-5.8727634903743664E-2</v>
      </c>
      <c r="AA158" s="337">
        <v>77.35188279141498</v>
      </c>
      <c r="AB158" s="29">
        <f t="shared" si="51"/>
        <v>-4.9095033343600436E-2</v>
      </c>
    </row>
    <row r="159" spans="2:28" hidden="1" outlineLevel="1" x14ac:dyDescent="0.25">
      <c r="B159" s="43" t="s">
        <v>54</v>
      </c>
      <c r="C159" s="337">
        <v>38.578636686506478</v>
      </c>
      <c r="D159" s="29">
        <f t="shared" si="39"/>
        <v>-0.19198817269249424</v>
      </c>
      <c r="E159" s="338">
        <v>31.122580645161289</v>
      </c>
      <c r="F159" s="29">
        <f t="shared" si="40"/>
        <v>-1.8173181593270749E-2</v>
      </c>
      <c r="G159" s="338">
        <v>35.343206208215456</v>
      </c>
      <c r="H159" s="29">
        <f t="shared" si="41"/>
        <v>0.43433539826300138</v>
      </c>
      <c r="I159" s="338">
        <v>34.353749727754519</v>
      </c>
      <c r="J159" s="29">
        <f t="shared" si="42"/>
        <v>0.30670704485937428</v>
      </c>
      <c r="K159" s="337">
        <v>74.849667194559203</v>
      </c>
      <c r="L159" s="29">
        <f t="shared" si="43"/>
        <v>0.15629816388433171</v>
      </c>
      <c r="M159" s="337">
        <v>64.48338964995736</v>
      </c>
      <c r="N159" s="29">
        <f t="shared" si="44"/>
        <v>-2.175394935928554E-2</v>
      </c>
      <c r="O159" s="337">
        <v>70.647973745140092</v>
      </c>
      <c r="P159" s="29">
        <f t="shared" si="45"/>
        <v>8.3426663895935338E-2</v>
      </c>
      <c r="Q159" s="338">
        <v>73.9691464779401</v>
      </c>
      <c r="R159" s="29">
        <f t="shared" si="46"/>
        <v>-0.10038808800572863</v>
      </c>
      <c r="S159" s="338">
        <v>64.79604283305396</v>
      </c>
      <c r="T159" s="29">
        <f t="shared" si="47"/>
        <v>-0.11434018815657454</v>
      </c>
      <c r="U159" s="338">
        <v>68.443596946979071</v>
      </c>
      <c r="V159" s="29">
        <f t="shared" si="48"/>
        <v>-0.10832040277103716</v>
      </c>
      <c r="W159" s="337">
        <v>72.653318890675209</v>
      </c>
      <c r="X159" s="29">
        <f t="shared" si="49"/>
        <v>-4.6245078591886313E-2</v>
      </c>
      <c r="Y159" s="337">
        <v>64.150240374871302</v>
      </c>
      <c r="Z159" s="29">
        <f t="shared" si="50"/>
        <v>-9.8312509923063063E-2</v>
      </c>
      <c r="AA159" s="337">
        <v>67.893579681637945</v>
      </c>
      <c r="AB159" s="29">
        <f t="shared" si="51"/>
        <v>-7.45906529674073E-2</v>
      </c>
    </row>
    <row r="160" spans="2:28" hidden="1" outlineLevel="1" x14ac:dyDescent="0.25">
      <c r="B160" s="43" t="s">
        <v>55</v>
      </c>
      <c r="C160" s="337">
        <v>42.531869241448945</v>
      </c>
      <c r="D160" s="29">
        <f t="shared" si="39"/>
        <v>-0.12775172360482967</v>
      </c>
      <c r="E160" s="338">
        <v>23.34954078876283</v>
      </c>
      <c r="F160" s="29">
        <f t="shared" si="40"/>
        <v>-0.30458567980691875</v>
      </c>
      <c r="G160" s="338">
        <v>36.513428900972151</v>
      </c>
      <c r="H160" s="29">
        <f t="shared" si="41"/>
        <v>1.1908057340583289</v>
      </c>
      <c r="I160" s="338">
        <v>33.436868686868685</v>
      </c>
      <c r="J160" s="29">
        <f t="shared" si="42"/>
        <v>0.62167789344764235</v>
      </c>
      <c r="K160" s="337">
        <v>53.74677655862871</v>
      </c>
      <c r="L160" s="29">
        <f t="shared" si="43"/>
        <v>-4.9970709940827862E-2</v>
      </c>
      <c r="M160" s="337">
        <v>47.04167287537873</v>
      </c>
      <c r="N160" s="29">
        <f t="shared" si="44"/>
        <v>3.6433920469975511E-2</v>
      </c>
      <c r="O160" s="337">
        <v>51.035974979166042</v>
      </c>
      <c r="P160" s="29">
        <f t="shared" si="45"/>
        <v>-2.0207797639151148E-2</v>
      </c>
      <c r="Q160" s="338">
        <v>65.966446546492946</v>
      </c>
      <c r="R160" s="29">
        <f t="shared" si="46"/>
        <v>-0.11190483893295988</v>
      </c>
      <c r="S160" s="338">
        <v>54.12737208147044</v>
      </c>
      <c r="T160" s="29">
        <f t="shared" si="47"/>
        <v>-0.1233795564431367</v>
      </c>
      <c r="U160" s="338">
        <v>58.868756179788669</v>
      </c>
      <c r="V160" s="29">
        <f t="shared" si="48"/>
        <v>-0.11643336677986205</v>
      </c>
      <c r="W160" s="337">
        <v>61.794515061447335</v>
      </c>
      <c r="X160" s="29">
        <f t="shared" si="49"/>
        <v>-9.6866624389050249E-2</v>
      </c>
      <c r="Y160" s="337">
        <v>52.811048462880926</v>
      </c>
      <c r="Z160" s="29">
        <f t="shared" si="50"/>
        <v>-9.8080918468663736E-2</v>
      </c>
      <c r="AA160" s="337">
        <v>56.792760975792064</v>
      </c>
      <c r="AB160" s="29">
        <f t="shared" si="51"/>
        <v>-9.6482825784555803E-2</v>
      </c>
    </row>
    <row r="161" spans="2:28" hidden="1" outlineLevel="1" x14ac:dyDescent="0.25">
      <c r="B161" s="43" t="s">
        <v>56</v>
      </c>
      <c r="C161" s="337">
        <v>40.32196992830184</v>
      </c>
      <c r="D161" s="29">
        <f t="shared" si="39"/>
        <v>-0.24136181776013577</v>
      </c>
      <c r="E161" s="338">
        <v>27.91864903016678</v>
      </c>
      <c r="F161" s="29">
        <f t="shared" si="40"/>
        <v>-0.18236104731281588</v>
      </c>
      <c r="G161" s="338">
        <v>35.262226332658301</v>
      </c>
      <c r="H161" s="29">
        <f t="shared" si="41"/>
        <v>-9.5763820739286798E-2</v>
      </c>
      <c r="I161" s="338">
        <v>33.545943304007821</v>
      </c>
      <c r="J161" s="29">
        <f t="shared" si="42"/>
        <v>-0.1140155549101235</v>
      </c>
      <c r="K161" s="337">
        <v>52.50820845981076</v>
      </c>
      <c r="L161" s="29">
        <f t="shared" si="43"/>
        <v>-0.17804808336062239</v>
      </c>
      <c r="M161" s="337">
        <v>37.383977196802554</v>
      </c>
      <c r="N161" s="29">
        <f t="shared" si="44"/>
        <v>-3.1416324815889074E-2</v>
      </c>
      <c r="O161" s="337">
        <v>46.393643803884494</v>
      </c>
      <c r="P161" s="29">
        <f t="shared" si="45"/>
        <v>-0.13675536438036895</v>
      </c>
      <c r="Q161" s="338">
        <v>60.695710247390508</v>
      </c>
      <c r="R161" s="29">
        <f t="shared" si="46"/>
        <v>-0.15650250971420876</v>
      </c>
      <c r="S161" s="338">
        <v>46.128820729772606</v>
      </c>
      <c r="T161" s="29">
        <f t="shared" si="47"/>
        <v>-0.14130147210746136</v>
      </c>
      <c r="U161" s="338">
        <v>51.962656687544886</v>
      </c>
      <c r="V161" s="29">
        <f t="shared" si="48"/>
        <v>-0.14565744556643934</v>
      </c>
      <c r="W161" s="337">
        <v>57.711397115072735</v>
      </c>
      <c r="X161" s="29">
        <f t="shared" si="49"/>
        <v>-0.16229740790767944</v>
      </c>
      <c r="Y161" s="337">
        <v>44.725715510633599</v>
      </c>
      <c r="Z161" s="29">
        <f t="shared" si="50"/>
        <v>-0.12878610314643579</v>
      </c>
      <c r="AA161" s="337">
        <v>50.481316688170836</v>
      </c>
      <c r="AB161" s="29">
        <f t="shared" si="51"/>
        <v>-0.14427839025706923</v>
      </c>
    </row>
    <row r="162" spans="2:28" collapsed="1" x14ac:dyDescent="0.25">
      <c r="B162" s="30" t="s">
        <v>74</v>
      </c>
      <c r="C162" s="339">
        <v>50.619710579212438</v>
      </c>
      <c r="D162" s="32">
        <f t="shared" si="39"/>
        <v>5.0014957797952286E-2</v>
      </c>
      <c r="E162" s="339">
        <v>44.76697960307024</v>
      </c>
      <c r="F162" s="32">
        <f t="shared" si="40"/>
        <v>-8.4290544541664847E-2</v>
      </c>
      <c r="G162" s="339">
        <v>51.155811936317257</v>
      </c>
      <c r="H162" s="32">
        <f t="shared" si="41"/>
        <v>1.8754991734616144E-2</v>
      </c>
      <c r="I162" s="339">
        <v>49.662664379645513</v>
      </c>
      <c r="J162" s="32">
        <f t="shared" si="42"/>
        <v>-4.9615403292877502E-3</v>
      </c>
      <c r="K162" s="339">
        <v>67.249840893932785</v>
      </c>
      <c r="L162" s="32">
        <f t="shared" si="43"/>
        <v>-7.7610566028554206E-2</v>
      </c>
      <c r="M162" s="339">
        <v>66.584510326543182</v>
      </c>
      <c r="N162" s="32">
        <f t="shared" si="44"/>
        <v>-6.2653847561781384E-2</v>
      </c>
      <c r="O162" s="339">
        <v>66.981685280043649</v>
      </c>
      <c r="P162" s="32">
        <f t="shared" si="45"/>
        <v>-7.1714849447238715E-2</v>
      </c>
      <c r="Q162" s="339">
        <v>75.572567529637084</v>
      </c>
      <c r="R162" s="32">
        <f t="shared" si="46"/>
        <v>-1.4784793726591694E-2</v>
      </c>
      <c r="S162" s="339">
        <v>62.447526540696117</v>
      </c>
      <c r="T162" s="32">
        <f t="shared" si="47"/>
        <v>-1.2258263605905317E-2</v>
      </c>
      <c r="U162" s="339">
        <v>67.683966803915538</v>
      </c>
      <c r="V162" s="32">
        <f t="shared" si="48"/>
        <v>-1.144137006124768E-2</v>
      </c>
      <c r="W162" s="339">
        <v>72.397036140831815</v>
      </c>
      <c r="X162" s="32">
        <f t="shared" si="49"/>
        <v>-2.8823518077588872E-2</v>
      </c>
      <c r="Y162" s="339">
        <v>62.77800088094736</v>
      </c>
      <c r="Z162" s="32">
        <f t="shared" si="50"/>
        <v>-1.9413063983035217E-2</v>
      </c>
      <c r="AA162" s="339">
        <v>67.034318789422642</v>
      </c>
      <c r="AB162" s="32">
        <f t="shared" si="51"/>
        <v>-2.2906336370008828E-2</v>
      </c>
    </row>
    <row r="163" spans="2:28" hidden="1" outlineLevel="1" x14ac:dyDescent="0.25">
      <c r="B163" s="43" t="s">
        <v>58</v>
      </c>
      <c r="C163" s="337">
        <v>40.212040893600907</v>
      </c>
      <c r="D163" s="29">
        <f t="shared" si="39"/>
        <v>-0.21306587718129122</v>
      </c>
      <c r="E163" s="338">
        <v>45.272825499729876</v>
      </c>
      <c r="F163" s="29">
        <f t="shared" si="40"/>
        <v>0.22586307782328841</v>
      </c>
      <c r="G163" s="338">
        <v>49.843466798484101</v>
      </c>
      <c r="H163" s="29">
        <f t="shared" si="41"/>
        <v>0.19854193906256201</v>
      </c>
      <c r="I163" s="338">
        <v>48.775252525252526</v>
      </c>
      <c r="J163" s="29">
        <f t="shared" si="42"/>
        <v>0.20436477007014808</v>
      </c>
      <c r="K163" s="337">
        <v>59.306433399066258</v>
      </c>
      <c r="L163" s="29">
        <f t="shared" si="43"/>
        <v>-0.10400155452941029</v>
      </c>
      <c r="M163" s="337">
        <v>54.510256792330999</v>
      </c>
      <c r="N163" s="29">
        <f t="shared" si="44"/>
        <v>-0.10329802097769936</v>
      </c>
      <c r="O163" s="337">
        <v>57.367390584053737</v>
      </c>
      <c r="P163" s="29">
        <f t="shared" si="45"/>
        <v>-0.10398189542329594</v>
      </c>
      <c r="Q163" s="338">
        <v>68.737521565827834</v>
      </c>
      <c r="R163" s="29">
        <f t="shared" si="46"/>
        <v>-0.11783623554261136</v>
      </c>
      <c r="S163" s="338">
        <v>56.243775459513166</v>
      </c>
      <c r="T163" s="29">
        <f t="shared" si="47"/>
        <v>-7.988920881851258E-2</v>
      </c>
      <c r="U163" s="338">
        <v>61.247346413637828</v>
      </c>
      <c r="V163" s="29">
        <f t="shared" si="48"/>
        <v>-9.4864981825797612E-2</v>
      </c>
      <c r="W163" s="337">
        <v>65.24252197558971</v>
      </c>
      <c r="X163" s="29">
        <f t="shared" si="49"/>
        <v>-0.1135497468645138</v>
      </c>
      <c r="Y163" s="337">
        <v>55.879144851657941</v>
      </c>
      <c r="Z163" s="29">
        <f t="shared" si="50"/>
        <v>-7.8949585514159537E-2</v>
      </c>
      <c r="AA163" s="337">
        <v>60.02924386392727</v>
      </c>
      <c r="AB163" s="29">
        <f t="shared" si="51"/>
        <v>-9.4687766778759341E-2</v>
      </c>
    </row>
    <row r="164" spans="2:28" hidden="1" outlineLevel="1" x14ac:dyDescent="0.25">
      <c r="B164" s="43" t="s">
        <v>59</v>
      </c>
      <c r="C164" s="337">
        <v>46.074922744317277</v>
      </c>
      <c r="D164" s="29">
        <f t="shared" si="39"/>
        <v>-0.14694902064696236</v>
      </c>
      <c r="E164" s="338">
        <v>43.388926648193653</v>
      </c>
      <c r="F164" s="29">
        <f t="shared" si="40"/>
        <v>2.0661665231828774E-2</v>
      </c>
      <c r="G164" s="338">
        <v>63.473283051360958</v>
      </c>
      <c r="H164" s="29">
        <f t="shared" si="41"/>
        <v>0.3108308361049823</v>
      </c>
      <c r="I164" s="338">
        <v>58.779325513196483</v>
      </c>
      <c r="J164" s="29">
        <f t="shared" si="42"/>
        <v>0.24954543093147707</v>
      </c>
      <c r="K164" s="337">
        <v>74.973535566730334</v>
      </c>
      <c r="L164" s="29">
        <f t="shared" si="43"/>
        <v>-5.61873108803147E-2</v>
      </c>
      <c r="M164" s="337">
        <v>71.742829538408301</v>
      </c>
      <c r="N164" s="29">
        <f t="shared" si="44"/>
        <v>-6.9913449092013913E-2</v>
      </c>
      <c r="O164" s="337">
        <v>73.667395733839626</v>
      </c>
      <c r="P164" s="29">
        <f t="shared" si="45"/>
        <v>-6.173086004407935E-2</v>
      </c>
      <c r="Q164" s="338">
        <v>77.342092082006758</v>
      </c>
      <c r="R164" s="29">
        <f t="shared" si="46"/>
        <v>-2.6823855717249878E-2</v>
      </c>
      <c r="S164" s="338">
        <v>68.50828325561271</v>
      </c>
      <c r="T164" s="29">
        <f t="shared" si="47"/>
        <v>4.0498305930709799E-2</v>
      </c>
      <c r="U164" s="338">
        <v>72.046100406842896</v>
      </c>
      <c r="V164" s="29">
        <f t="shared" si="48"/>
        <v>1.2586486543290754E-2</v>
      </c>
      <c r="W164" s="337">
        <v>75.440256383579865</v>
      </c>
      <c r="X164" s="29">
        <f t="shared" si="49"/>
        <v>-3.6849313665939021E-2</v>
      </c>
      <c r="Y164" s="337">
        <v>68.842840996193473</v>
      </c>
      <c r="Z164" s="29">
        <f t="shared" si="50"/>
        <v>2.7172045154453928E-2</v>
      </c>
      <c r="AA164" s="337">
        <v>71.766991836251236</v>
      </c>
      <c r="AB164" s="29">
        <f t="shared" si="51"/>
        <v>-2.5643853820324081E-3</v>
      </c>
    </row>
    <row r="165" spans="2:28" hidden="1" outlineLevel="1" x14ac:dyDescent="0.25">
      <c r="B165" s="43" t="s">
        <v>60</v>
      </c>
      <c r="C165" s="337">
        <v>53.373992535295073</v>
      </c>
      <c r="D165" s="29">
        <f t="shared" si="39"/>
        <v>-7.296794793473893E-3</v>
      </c>
      <c r="E165" s="338">
        <v>52.095392451956471</v>
      </c>
      <c r="F165" s="29">
        <f t="shared" si="40"/>
        <v>0.36136741793979721</v>
      </c>
      <c r="G165" s="338">
        <v>58.299202033754675</v>
      </c>
      <c r="H165" s="29">
        <f t="shared" si="41"/>
        <v>-8.7913605479754797E-2</v>
      </c>
      <c r="I165" s="338">
        <v>56.849296536796537</v>
      </c>
      <c r="J165" s="29">
        <f t="shared" si="42"/>
        <v>-1.8544036247284956E-2</v>
      </c>
      <c r="K165" s="337">
        <v>78.188046720938459</v>
      </c>
      <c r="L165" s="29">
        <f t="shared" si="43"/>
        <v>-4.4774092811971311E-2</v>
      </c>
      <c r="M165" s="337">
        <v>77.907273772271537</v>
      </c>
      <c r="N165" s="29">
        <f t="shared" si="44"/>
        <v>-4.4286197761519985E-2</v>
      </c>
      <c r="O165" s="337">
        <v>78.074533226043812</v>
      </c>
      <c r="P165" s="29">
        <f t="shared" si="45"/>
        <v>-4.4590323018488864E-2</v>
      </c>
      <c r="Q165" s="338">
        <v>79.603146273679911</v>
      </c>
      <c r="R165" s="29">
        <f t="shared" si="46"/>
        <v>-2.6650204005847278E-2</v>
      </c>
      <c r="S165" s="338">
        <v>66.677581434958483</v>
      </c>
      <c r="T165" s="29">
        <f t="shared" si="47"/>
        <v>-1.7916450653601146E-3</v>
      </c>
      <c r="U165" s="338">
        <v>71.854089764993589</v>
      </c>
      <c r="V165" s="29">
        <f t="shared" si="48"/>
        <v>-1.0724586700644245E-2</v>
      </c>
      <c r="W165" s="337">
        <v>78.158386860720384</v>
      </c>
      <c r="X165" s="29">
        <f t="shared" si="49"/>
        <v>-2.94010666951533E-2</v>
      </c>
      <c r="Y165" s="337">
        <v>68.024495138369488</v>
      </c>
      <c r="Z165" s="29">
        <f t="shared" si="50"/>
        <v>-1.0598332742863259E-2</v>
      </c>
      <c r="AA165" s="337">
        <v>72.5161068155154</v>
      </c>
      <c r="AB165" s="29">
        <f t="shared" si="51"/>
        <v>-1.8554053837436357E-2</v>
      </c>
    </row>
    <row r="166" spans="2:28" hidden="1" outlineLevel="1" x14ac:dyDescent="0.25">
      <c r="B166" s="43" t="s">
        <v>61</v>
      </c>
      <c r="C166" s="337">
        <v>45.795214422689355</v>
      </c>
      <c r="D166" s="29">
        <f t="shared" si="39"/>
        <v>9.8010402335033886E-2</v>
      </c>
      <c r="E166" s="338">
        <v>44.73780519684216</v>
      </c>
      <c r="F166" s="29">
        <f t="shared" si="40"/>
        <v>-0.18790927208882979</v>
      </c>
      <c r="G166" s="338">
        <v>45.551958923987051</v>
      </c>
      <c r="H166" s="29">
        <f t="shared" si="41"/>
        <v>-0.10526810323227265</v>
      </c>
      <c r="I166" s="338">
        <v>45.361681329423263</v>
      </c>
      <c r="J166" s="29">
        <f t="shared" si="42"/>
        <v>-0.12577416696102683</v>
      </c>
      <c r="K166" s="337">
        <v>62.035241327902888</v>
      </c>
      <c r="L166" s="29">
        <f t="shared" si="43"/>
        <v>-7.7947166213987562E-2</v>
      </c>
      <c r="M166" s="337">
        <v>67.191322864243105</v>
      </c>
      <c r="N166" s="29">
        <f t="shared" si="44"/>
        <v>-7.9283916263470311E-2</v>
      </c>
      <c r="O166" s="337">
        <v>64.119789849869164</v>
      </c>
      <c r="P166" s="29">
        <f t="shared" si="45"/>
        <v>-7.8263904788957395E-2</v>
      </c>
      <c r="Q166" s="338">
        <v>73.749661759541254</v>
      </c>
      <c r="R166" s="29">
        <f t="shared" si="46"/>
        <v>1.0543426660452937E-2</v>
      </c>
      <c r="S166" s="338">
        <v>63.545867987116004</v>
      </c>
      <c r="T166" s="29">
        <f t="shared" si="47"/>
        <v>6.4481362073747217E-3</v>
      </c>
      <c r="U166" s="338">
        <v>67.632344989860627</v>
      </c>
      <c r="V166" s="29">
        <f t="shared" si="48"/>
        <v>9.8703523944452254E-3</v>
      </c>
      <c r="W166" s="337">
        <v>69.659304410621715</v>
      </c>
      <c r="X166" s="29">
        <f t="shared" si="49"/>
        <v>-9.1566018643961522E-3</v>
      </c>
      <c r="Y166" s="337">
        <v>63.672001870785863</v>
      </c>
      <c r="Z166" s="29">
        <f t="shared" si="50"/>
        <v>-8.668420782078079E-3</v>
      </c>
      <c r="AA166" s="337">
        <v>66.325734389283056</v>
      </c>
      <c r="AB166" s="29">
        <f t="shared" si="51"/>
        <v>-8.2522093428837318E-3</v>
      </c>
    </row>
    <row r="167" spans="2:28" collapsed="1" x14ac:dyDescent="0.25">
      <c r="B167" s="145">
        <v>2002</v>
      </c>
      <c r="C167" s="338">
        <v>44.3</v>
      </c>
      <c r="D167" s="41">
        <f t="shared" si="39"/>
        <v>-0.13594694753267034</v>
      </c>
      <c r="E167" s="338">
        <v>35.81</v>
      </c>
      <c r="F167" s="41">
        <f t="shared" si="40"/>
        <v>-0.10115461847389562</v>
      </c>
      <c r="G167" s="338">
        <v>43.28</v>
      </c>
      <c r="H167" s="41">
        <f t="shared" si="41"/>
        <v>1.1687704534829368E-2</v>
      </c>
      <c r="I167" s="338">
        <v>41.52</v>
      </c>
      <c r="J167" s="41">
        <f t="shared" si="42"/>
        <v>-1.3542409123307175E-2</v>
      </c>
      <c r="K167" s="338">
        <v>76.05</v>
      </c>
      <c r="L167" s="41">
        <f t="shared" si="43"/>
        <v>9.0791738382099751E-2</v>
      </c>
      <c r="M167" s="338">
        <v>67.069999999999993</v>
      </c>
      <c r="N167" s="41">
        <f t="shared" si="44"/>
        <v>2.1629855293221478E-2</v>
      </c>
      <c r="O167" s="338">
        <v>72.41</v>
      </c>
      <c r="P167" s="41">
        <f t="shared" si="45"/>
        <v>6.3445439859010078E-2</v>
      </c>
      <c r="Q167" s="338">
        <v>73.75</v>
      </c>
      <c r="R167" s="41">
        <f t="shared" si="46"/>
        <v>-5.6905370843989833E-2</v>
      </c>
      <c r="S167" s="338">
        <v>62.24</v>
      </c>
      <c r="T167" s="41">
        <f t="shared" si="47"/>
        <v>-2.7043926840706556E-2</v>
      </c>
      <c r="U167" s="338">
        <v>66.819999999999993</v>
      </c>
      <c r="V167" s="41">
        <f t="shared" si="48"/>
        <v>-3.9390454284071397E-2</v>
      </c>
      <c r="W167" s="338">
        <v>70.510000000000005</v>
      </c>
      <c r="X167" s="41">
        <f t="shared" si="49"/>
        <v>-5.7352941176470495E-2</v>
      </c>
      <c r="Y167" s="338">
        <v>60.74</v>
      </c>
      <c r="Z167" s="41">
        <f t="shared" si="50"/>
        <v>-4.7365119196988603E-2</v>
      </c>
      <c r="AA167" s="338">
        <v>65.06</v>
      </c>
      <c r="AB167" s="41">
        <f t="shared" si="51"/>
        <v>-5.1603498542273973E-2</v>
      </c>
    </row>
    <row r="168" spans="2:28" hidden="1" outlineLevel="1" x14ac:dyDescent="0.25">
      <c r="B168" s="43" t="s">
        <v>49</v>
      </c>
      <c r="C168" s="337">
        <v>52.38432073885248</v>
      </c>
      <c r="D168" s="29">
        <f t="shared" si="39"/>
        <v>0.30050448706187871</v>
      </c>
      <c r="E168" s="338">
        <v>40.184033042296228</v>
      </c>
      <c r="F168" s="29">
        <f t="shared" si="40"/>
        <v>-0.30090408764272392</v>
      </c>
      <c r="G168" s="338">
        <v>43.412051727711955</v>
      </c>
      <c r="H168" s="29">
        <f t="shared" si="41"/>
        <v>-2.7095858554571084E-3</v>
      </c>
      <c r="I168" s="338">
        <v>42.657624633431084</v>
      </c>
      <c r="J168" s="29">
        <f t="shared" si="42"/>
        <v>-8.5385406658853302E-2</v>
      </c>
      <c r="K168" s="337">
        <v>58.894992829184488</v>
      </c>
      <c r="L168" s="29">
        <f t="shared" si="43"/>
        <v>-0.10643312351411782</v>
      </c>
      <c r="M168" s="337">
        <v>63.458946272244631</v>
      </c>
      <c r="N168" s="29">
        <f t="shared" si="44"/>
        <v>-8.9018859140903905E-2</v>
      </c>
      <c r="O168" s="337">
        <v>60.726985767150865</v>
      </c>
      <c r="P168" s="29">
        <f t="shared" si="45"/>
        <v>-9.927342380375459E-2</v>
      </c>
      <c r="Q168" s="338">
        <v>71.135578740510027</v>
      </c>
      <c r="R168" s="29">
        <f t="shared" si="46"/>
        <v>9.0153012838301017E-3</v>
      </c>
      <c r="S168" s="338">
        <v>57.708588413535523</v>
      </c>
      <c r="T168" s="29">
        <f t="shared" si="47"/>
        <v>-3.6423636441216822E-2</v>
      </c>
      <c r="U168" s="338">
        <v>63.037763483124614</v>
      </c>
      <c r="V168" s="29">
        <f t="shared" si="48"/>
        <v>-1.5188822322690032E-2</v>
      </c>
      <c r="W168" s="337">
        <v>67.110046780359454</v>
      </c>
      <c r="X168" s="29">
        <f t="shared" si="49"/>
        <v>-1.5981718763057873E-2</v>
      </c>
      <c r="Y168" s="337">
        <v>58.199952029629074</v>
      </c>
      <c r="Z168" s="29">
        <f t="shared" si="50"/>
        <v>-4.4178813768614322E-2</v>
      </c>
      <c r="AA168" s="337">
        <v>62.133701732502615</v>
      </c>
      <c r="AB168" s="29">
        <f t="shared" si="51"/>
        <v>-3.0221605548577779E-2</v>
      </c>
    </row>
    <row r="169" spans="2:28" hidden="1" outlineLevel="1" x14ac:dyDescent="0.25">
      <c r="B169" s="43" t="s">
        <v>50</v>
      </c>
      <c r="C169" s="337">
        <v>59.326989380775068</v>
      </c>
      <c r="D169" s="29">
        <f t="shared" si="39"/>
        <v>0.16739451752804158</v>
      </c>
      <c r="E169" s="338">
        <v>46.110210696920582</v>
      </c>
      <c r="F169" s="29">
        <f t="shared" si="40"/>
        <v>-0.18345651324737766</v>
      </c>
      <c r="G169" s="338">
        <v>54.160487724501564</v>
      </c>
      <c r="H169" s="29">
        <f t="shared" si="41"/>
        <v>-8.1714348516419677E-2</v>
      </c>
      <c r="I169" s="338">
        <v>52.279040404040401</v>
      </c>
      <c r="J169" s="29">
        <f t="shared" si="42"/>
        <v>-0.10511741862306745</v>
      </c>
      <c r="K169" s="337">
        <v>68.663362163438038</v>
      </c>
      <c r="L169" s="29">
        <f t="shared" si="43"/>
        <v>-0.10478015432284182</v>
      </c>
      <c r="M169" s="337">
        <v>70.948861065017354</v>
      </c>
      <c r="N169" s="29">
        <f t="shared" si="44"/>
        <v>-3.4315216210462074E-2</v>
      </c>
      <c r="O169" s="337">
        <v>69.580772452491246</v>
      </c>
      <c r="P169" s="29">
        <f t="shared" si="45"/>
        <v>-7.7178084184466256E-2</v>
      </c>
      <c r="Q169" s="338">
        <v>79.673706454597749</v>
      </c>
      <c r="R169" s="29">
        <f t="shared" si="46"/>
        <v>1.81943316881501E-2</v>
      </c>
      <c r="S169" s="338">
        <v>61.343537205044335</v>
      </c>
      <c r="T169" s="29">
        <f t="shared" si="47"/>
        <v>-2.2880898294929342E-2</v>
      </c>
      <c r="U169" s="338">
        <v>68.618784941673923</v>
      </c>
      <c r="V169" s="29">
        <f t="shared" si="48"/>
        <v>-2.4889527304271519E-3</v>
      </c>
      <c r="W169" s="337">
        <v>75.899817395987967</v>
      </c>
      <c r="X169" s="29">
        <f t="shared" si="49"/>
        <v>-1.1463696327325246E-2</v>
      </c>
      <c r="Y169" s="337">
        <v>62.515092354130317</v>
      </c>
      <c r="Z169" s="29">
        <f t="shared" si="50"/>
        <v>-2.5789428796473168E-2</v>
      </c>
      <c r="AA169" s="337">
        <v>68.424362640188221</v>
      </c>
      <c r="AB169" s="29">
        <f t="shared" si="51"/>
        <v>-1.7738118860347041E-2</v>
      </c>
    </row>
    <row r="170" spans="2:28" hidden="1" outlineLevel="1" x14ac:dyDescent="0.25">
      <c r="B170" s="43" t="s">
        <v>51</v>
      </c>
      <c r="C170" s="337">
        <v>58.953381291123357</v>
      </c>
      <c r="D170" s="29">
        <f t="shared" si="39"/>
        <v>0.27246668014511899</v>
      </c>
      <c r="E170" s="338">
        <v>42.348512573848488</v>
      </c>
      <c r="F170" s="29">
        <f t="shared" si="40"/>
        <v>-0.2391571582132862</v>
      </c>
      <c r="G170" s="338">
        <v>44.096120421603175</v>
      </c>
      <c r="H170" s="29">
        <f t="shared" si="41"/>
        <v>-3.021507759834674E-2</v>
      </c>
      <c r="I170" s="338">
        <v>43.687683284457478</v>
      </c>
      <c r="J170" s="29">
        <f t="shared" si="42"/>
        <v>-8.488304808425895E-2</v>
      </c>
      <c r="K170" s="337">
        <v>69.533741990957751</v>
      </c>
      <c r="L170" s="29">
        <f t="shared" si="43"/>
        <v>-5.7041741375674637E-2</v>
      </c>
      <c r="M170" s="337">
        <v>61.125844894622361</v>
      </c>
      <c r="N170" s="29">
        <f t="shared" si="44"/>
        <v>-2.104668650508712E-2</v>
      </c>
      <c r="O170" s="337">
        <v>66.158771519456508</v>
      </c>
      <c r="P170" s="29">
        <f t="shared" si="45"/>
        <v>-4.3948388447160314E-2</v>
      </c>
      <c r="Q170" s="338">
        <v>79.22223916321191</v>
      </c>
      <c r="R170" s="29">
        <f t="shared" si="46"/>
        <v>3.5043626381132675E-2</v>
      </c>
      <c r="S170" s="338">
        <v>63.10300959798365</v>
      </c>
      <c r="T170" s="29">
        <f t="shared" si="47"/>
        <v>-1.5346582597524083E-3</v>
      </c>
      <c r="U170" s="338">
        <v>69.500734944327462</v>
      </c>
      <c r="V170" s="29">
        <f t="shared" si="48"/>
        <v>1.6389806146935859E-2</v>
      </c>
      <c r="W170" s="337">
        <v>75.7633750340608</v>
      </c>
      <c r="X170" s="29">
        <f t="shared" si="49"/>
        <v>1.4914601929816307E-2</v>
      </c>
      <c r="Y170" s="337">
        <v>62.431494826435696</v>
      </c>
      <c r="Z170" s="29">
        <f t="shared" si="50"/>
        <v>-4.599891160145142E-3</v>
      </c>
      <c r="AA170" s="337">
        <v>68.317434457009426</v>
      </c>
      <c r="AB170" s="29">
        <f t="shared" si="51"/>
        <v>5.9996238699666637E-3</v>
      </c>
    </row>
    <row r="171" spans="2:28" hidden="1" outlineLevel="1" x14ac:dyDescent="0.25">
      <c r="B171" s="43" t="s">
        <v>52</v>
      </c>
      <c r="C171" s="337">
        <v>49.267687215556478</v>
      </c>
      <c r="D171" s="29">
        <f t="shared" si="39"/>
        <v>0.11692784437897252</v>
      </c>
      <c r="E171" s="338">
        <v>45.510534846029174</v>
      </c>
      <c r="F171" s="29">
        <f t="shared" si="40"/>
        <v>8.4100401287021898E-2</v>
      </c>
      <c r="G171" s="338">
        <v>44.630087329049267</v>
      </c>
      <c r="H171" s="29">
        <f t="shared" si="41"/>
        <v>0.21475469050215756</v>
      </c>
      <c r="I171" s="338">
        <v>44.835858585858588</v>
      </c>
      <c r="J171" s="29">
        <f t="shared" si="42"/>
        <v>0.18300418432344556</v>
      </c>
      <c r="K171" s="337">
        <v>75.958558831959266</v>
      </c>
      <c r="L171" s="29">
        <f t="shared" si="43"/>
        <v>-2.741922110167383E-2</v>
      </c>
      <c r="M171" s="337">
        <v>67.484537637652735</v>
      </c>
      <c r="N171" s="29">
        <f t="shared" si="44"/>
        <v>-2.0117066390986871E-2</v>
      </c>
      <c r="O171" s="337">
        <v>72.557045828413408</v>
      </c>
      <c r="P171" s="29">
        <f t="shared" si="45"/>
        <v>-2.4639792600975818E-2</v>
      </c>
      <c r="Q171" s="338">
        <v>77.254545227198847</v>
      </c>
      <c r="R171" s="29">
        <f t="shared" si="46"/>
        <v>1.7846445681144241E-2</v>
      </c>
      <c r="S171" s="338">
        <v>62.936698965212202</v>
      </c>
      <c r="T171" s="29">
        <f t="shared" si="47"/>
        <v>7.3095224905923573E-3</v>
      </c>
      <c r="U171" s="338">
        <v>68.619454928497518</v>
      </c>
      <c r="V171" s="29">
        <f t="shared" si="48"/>
        <v>1.37310522750409E-2</v>
      </c>
      <c r="W171" s="337">
        <v>75.771994587564535</v>
      </c>
      <c r="X171" s="29">
        <f t="shared" si="49"/>
        <v>7.7403190259945909E-3</v>
      </c>
      <c r="Y171" s="337">
        <v>63.17825593309518</v>
      </c>
      <c r="Z171" s="29">
        <f t="shared" si="50"/>
        <v>5.7028961014833346E-3</v>
      </c>
      <c r="AA171" s="337">
        <v>68.738310800752444</v>
      </c>
      <c r="AB171" s="29">
        <f t="shared" si="51"/>
        <v>7.8931202456369309E-3</v>
      </c>
    </row>
    <row r="172" spans="2:28" hidden="1" outlineLevel="1" x14ac:dyDescent="0.25">
      <c r="B172" s="43" t="s">
        <v>53</v>
      </c>
      <c r="C172" s="337">
        <v>44.990457378515089</v>
      </c>
      <c r="D172" s="29">
        <f t="shared" si="39"/>
        <v>0.23872404676528336</v>
      </c>
      <c r="E172" s="338">
        <v>31.735243373242014</v>
      </c>
      <c r="F172" s="29">
        <f t="shared" si="40"/>
        <v>-0.31368418310462776</v>
      </c>
      <c r="G172" s="338">
        <v>41.941862133847849</v>
      </c>
      <c r="H172" s="29">
        <f t="shared" si="41"/>
        <v>1.2110572727988655E-2</v>
      </c>
      <c r="I172" s="338">
        <v>39.556451612903224</v>
      </c>
      <c r="J172" s="29">
        <f t="shared" si="42"/>
        <v>-6.9478908188585597E-2</v>
      </c>
      <c r="K172" s="337">
        <v>83.613340490552304</v>
      </c>
      <c r="L172" s="29">
        <f t="shared" si="43"/>
        <v>1.1778079508135253E-2</v>
      </c>
      <c r="M172" s="337">
        <v>82.508674008146031</v>
      </c>
      <c r="N172" s="29">
        <f t="shared" si="44"/>
        <v>3.7062267573479524E-2</v>
      </c>
      <c r="O172" s="337">
        <v>83.169922033325548</v>
      </c>
      <c r="P172" s="29">
        <f t="shared" si="45"/>
        <v>2.1743513922918289E-2</v>
      </c>
      <c r="Q172" s="338">
        <v>90.483943571983474</v>
      </c>
      <c r="R172" s="29">
        <f t="shared" si="46"/>
        <v>2.5081495094408934E-2</v>
      </c>
      <c r="S172" s="338">
        <v>77.034161336112589</v>
      </c>
      <c r="T172" s="29">
        <f t="shared" si="47"/>
        <v>5.1373841082470229E-2</v>
      </c>
      <c r="U172" s="338">
        <v>82.372382518771033</v>
      </c>
      <c r="V172" s="29">
        <f t="shared" si="48"/>
        <v>4.1501865201302612E-2</v>
      </c>
      <c r="W172" s="337">
        <v>86.778732162842601</v>
      </c>
      <c r="X172" s="29">
        <f t="shared" si="49"/>
        <v>2.3817038259115186E-2</v>
      </c>
      <c r="Y172" s="337">
        <v>77.050666359370439</v>
      </c>
      <c r="Z172" s="29">
        <f t="shared" si="50"/>
        <v>4.8879204456445002E-2</v>
      </c>
      <c r="AA172" s="337">
        <v>81.345545037378429</v>
      </c>
      <c r="AB172" s="29">
        <f t="shared" si="51"/>
        <v>3.7967909115457665E-2</v>
      </c>
    </row>
    <row r="173" spans="2:28" hidden="1" outlineLevel="1" x14ac:dyDescent="0.25">
      <c r="B173" s="43" t="s">
        <v>54</v>
      </c>
      <c r="C173" s="337">
        <v>47.745138601572194</v>
      </c>
      <c r="D173" s="29">
        <f t="shared" si="39"/>
        <v>0.140318571807313</v>
      </c>
      <c r="E173" s="338">
        <v>31.698645893239924</v>
      </c>
      <c r="F173" s="29">
        <f t="shared" si="40"/>
        <v>-0.200336884630678</v>
      </c>
      <c r="G173" s="338">
        <v>24.640824071564108</v>
      </c>
      <c r="H173" s="29">
        <f t="shared" si="41"/>
        <v>-0.1016834097133027</v>
      </c>
      <c r="I173" s="338">
        <v>26.29032258064516</v>
      </c>
      <c r="J173" s="29">
        <f t="shared" si="42"/>
        <v>-0.12801583480447221</v>
      </c>
      <c r="K173" s="337">
        <v>64.732150869389997</v>
      </c>
      <c r="L173" s="29">
        <f t="shared" si="43"/>
        <v>-3.3992674684524826E-2</v>
      </c>
      <c r="M173" s="337">
        <v>65.917352395875412</v>
      </c>
      <c r="N173" s="29">
        <f t="shared" si="44"/>
        <v>5.4677638334006629E-2</v>
      </c>
      <c r="O173" s="337">
        <v>65.20789648197723</v>
      </c>
      <c r="P173" s="29">
        <f t="shared" si="45"/>
        <v>2.7452802542149435E-4</v>
      </c>
      <c r="Q173" s="338">
        <v>82.223395990793776</v>
      </c>
      <c r="R173" s="29">
        <f t="shared" si="46"/>
        <v>1.5981663051943373E-2</v>
      </c>
      <c r="S173" s="338">
        <v>73.161322176498572</v>
      </c>
      <c r="T173" s="29">
        <f t="shared" si="47"/>
        <v>9.0007779745211014E-2</v>
      </c>
      <c r="U173" s="338">
        <v>76.758061034118654</v>
      </c>
      <c r="V173" s="29">
        <f t="shared" si="48"/>
        <v>5.9024020890158013E-2</v>
      </c>
      <c r="W173" s="337">
        <v>76.176088070309106</v>
      </c>
      <c r="X173" s="29">
        <f t="shared" si="49"/>
        <v>7.2205218869378918E-3</v>
      </c>
      <c r="Y173" s="337">
        <v>71.144649427705431</v>
      </c>
      <c r="Z173" s="29">
        <f t="shared" si="50"/>
        <v>8.3861203956511643E-2</v>
      </c>
      <c r="AA173" s="337">
        <v>73.36599732793357</v>
      </c>
      <c r="AB173" s="29">
        <f t="shared" si="51"/>
        <v>4.838521474612123E-2</v>
      </c>
    </row>
    <row r="174" spans="2:28" hidden="1" outlineLevel="1" x14ac:dyDescent="0.25">
      <c r="B174" s="43" t="s">
        <v>55</v>
      </c>
      <c r="C174" s="337">
        <v>48.76119608653714</v>
      </c>
      <c r="D174" s="29">
        <f t="shared" si="39"/>
        <v>0.19104045155195748</v>
      </c>
      <c r="E174" s="338">
        <v>33.576445164775798</v>
      </c>
      <c r="F174" s="29">
        <f t="shared" si="40"/>
        <v>-4.6394627526958332E-2</v>
      </c>
      <c r="G174" s="338">
        <v>16.666666666666668</v>
      </c>
      <c r="H174" s="29">
        <f t="shared" si="41"/>
        <v>0.26071608673726687</v>
      </c>
      <c r="I174" s="338">
        <v>20.618686868686869</v>
      </c>
      <c r="J174" s="29">
        <f t="shared" si="42"/>
        <v>0.13789662630722233</v>
      </c>
      <c r="K174" s="337">
        <v>56.573810008827323</v>
      </c>
      <c r="L174" s="29">
        <f t="shared" si="43"/>
        <v>-2.8775793839874275E-2</v>
      </c>
      <c r="M174" s="337">
        <v>45.388009738283628</v>
      </c>
      <c r="N174" s="29">
        <f t="shared" si="44"/>
        <v>-0.10264907595326944</v>
      </c>
      <c r="O174" s="337">
        <v>52.088570266422614</v>
      </c>
      <c r="P174" s="29">
        <f t="shared" si="45"/>
        <v>-5.5853357505481038E-2</v>
      </c>
      <c r="Q174" s="338">
        <v>74.278578961329686</v>
      </c>
      <c r="R174" s="29">
        <f t="shared" si="46"/>
        <v>8.944821005176995E-2</v>
      </c>
      <c r="S174" s="338">
        <v>61.745505114904823</v>
      </c>
      <c r="T174" s="29">
        <f t="shared" si="47"/>
        <v>0.12325823385309853</v>
      </c>
      <c r="U174" s="338">
        <v>66.626278049050882</v>
      </c>
      <c r="V174" s="29">
        <f t="shared" si="48"/>
        <v>0.10932863884533606</v>
      </c>
      <c r="W174" s="337">
        <v>68.422357904384512</v>
      </c>
      <c r="X174" s="29">
        <f t="shared" si="49"/>
        <v>6.3284505118640588E-2</v>
      </c>
      <c r="Y174" s="337">
        <v>58.554087106367604</v>
      </c>
      <c r="Z174" s="29">
        <f t="shared" si="50"/>
        <v>9.5082983100198248E-2</v>
      </c>
      <c r="AA174" s="337">
        <v>62.857422743632092</v>
      </c>
      <c r="AB174" s="29">
        <f t="shared" si="51"/>
        <v>8.0210048868054606E-2</v>
      </c>
    </row>
    <row r="175" spans="2:28" hidden="1" outlineLevel="1" x14ac:dyDescent="0.25">
      <c r="B175" s="43" t="s">
        <v>56</v>
      </c>
      <c r="C175" s="337">
        <v>53.150462067769936</v>
      </c>
      <c r="D175" s="29">
        <f t="shared" si="39"/>
        <v>0.20386097548742788</v>
      </c>
      <c r="E175" s="338">
        <v>34.145448841951172</v>
      </c>
      <c r="F175" s="29">
        <f t="shared" si="40"/>
        <v>-6.5532325069754482E-2</v>
      </c>
      <c r="G175" s="338">
        <v>38.996699248959544</v>
      </c>
      <c r="H175" s="29">
        <f t="shared" si="41"/>
        <v>0.28957338786241893</v>
      </c>
      <c r="I175" s="338">
        <v>37.862903225806448</v>
      </c>
      <c r="J175" s="29">
        <f t="shared" si="42"/>
        <v>0.19630025989909794</v>
      </c>
      <c r="K175" s="337">
        <v>63.882335933341658</v>
      </c>
      <c r="L175" s="29">
        <f t="shared" si="43"/>
        <v>-2.4101192585675779E-2</v>
      </c>
      <c r="M175" s="337">
        <v>38.596538589912235</v>
      </c>
      <c r="N175" s="29">
        <f t="shared" si="44"/>
        <v>-0.17352165760359239</v>
      </c>
      <c r="O175" s="337">
        <v>53.743332874097106</v>
      </c>
      <c r="P175" s="29">
        <f t="shared" si="45"/>
        <v>-7.227113975320032E-2</v>
      </c>
      <c r="Q175" s="338">
        <v>71.957191273711757</v>
      </c>
      <c r="R175" s="29">
        <f t="shared" si="46"/>
        <v>0.10891032938375345</v>
      </c>
      <c r="S175" s="338">
        <v>53.71945942772755</v>
      </c>
      <c r="T175" s="29">
        <f t="shared" si="47"/>
        <v>8.1527268526828012E-2</v>
      </c>
      <c r="U175" s="338">
        <v>60.821805513359628</v>
      </c>
      <c r="V175" s="29">
        <f t="shared" si="48"/>
        <v>9.5099126996032179E-2</v>
      </c>
      <c r="W175" s="337">
        <v>68.892465726920591</v>
      </c>
      <c r="X175" s="29">
        <f t="shared" si="49"/>
        <v>7.4095193746813059E-2</v>
      </c>
      <c r="Y175" s="337">
        <v>51.337238389060282</v>
      </c>
      <c r="Z175" s="29">
        <f t="shared" si="50"/>
        <v>5.113100714701635E-2</v>
      </c>
      <c r="AA175" s="337">
        <v>58.992686538950487</v>
      </c>
      <c r="AB175" s="29">
        <f t="shared" si="51"/>
        <v>6.3506157183170764E-2</v>
      </c>
    </row>
    <row r="176" spans="2:28" collapsed="1" x14ac:dyDescent="0.25">
      <c r="B176" s="30" t="s">
        <v>75</v>
      </c>
      <c r="C176" s="339">
        <v>48.208561414563071</v>
      </c>
      <c r="D176" s="32">
        <f t="shared" si="39"/>
        <v>-4.1739136087888484E-2</v>
      </c>
      <c r="E176" s="339">
        <v>48.887755102040813</v>
      </c>
      <c r="F176" s="32">
        <f t="shared" si="40"/>
        <v>-0.10401319893761363</v>
      </c>
      <c r="G176" s="339">
        <v>50.214047883304268</v>
      </c>
      <c r="H176" s="32">
        <f t="shared" si="41"/>
        <v>0.10739664170580765</v>
      </c>
      <c r="I176" s="339">
        <v>49.910296327722207</v>
      </c>
      <c r="J176" s="32">
        <f t="shared" si="42"/>
        <v>5.349528034758988E-2</v>
      </c>
      <c r="K176" s="339">
        <v>72.908294931763734</v>
      </c>
      <c r="L176" s="32">
        <f t="shared" si="43"/>
        <v>-3.2638462450516048E-2</v>
      </c>
      <c r="M176" s="339">
        <v>71.035134836094429</v>
      </c>
      <c r="N176" s="32">
        <f t="shared" si="44"/>
        <v>-5.8820499742604615E-2</v>
      </c>
      <c r="O176" s="339">
        <v>72.156368374694352</v>
      </c>
      <c r="P176" s="32">
        <f t="shared" si="45"/>
        <v>-4.3162107483249335E-2</v>
      </c>
      <c r="Q176" s="339">
        <v>76.706659670318615</v>
      </c>
      <c r="R176" s="32">
        <f t="shared" si="46"/>
        <v>1.1037886093739679E-2</v>
      </c>
      <c r="S176" s="339">
        <v>63.222524916959117</v>
      </c>
      <c r="T176" s="32">
        <f t="shared" si="47"/>
        <v>2.700398848564034E-2</v>
      </c>
      <c r="U176" s="339">
        <v>68.467326827250503</v>
      </c>
      <c r="V176" s="32">
        <f t="shared" si="48"/>
        <v>2.1495533924877241E-2</v>
      </c>
      <c r="W176" s="339">
        <v>74.545705634803184</v>
      </c>
      <c r="X176" s="32">
        <f t="shared" si="49"/>
        <v>-2.1938942097924352E-3</v>
      </c>
      <c r="Y176" s="339">
        <v>64.020841574684468</v>
      </c>
      <c r="Z176" s="32">
        <f t="shared" si="50"/>
        <v>1.3988239597934493E-2</v>
      </c>
      <c r="AA176" s="339">
        <v>68.605826938211933</v>
      </c>
      <c r="AB176" s="32">
        <f t="shared" si="51"/>
        <v>7.2482912774389785E-3</v>
      </c>
    </row>
    <row r="177" spans="2:28" hidden="1" outlineLevel="1" x14ac:dyDescent="0.25">
      <c r="B177" s="43" t="s">
        <v>58</v>
      </c>
      <c r="C177" s="337">
        <v>51.099627945431997</v>
      </c>
      <c r="D177" s="29">
        <f t="shared" si="39"/>
        <v>1.9749110864737629E-2</v>
      </c>
      <c r="E177" s="338">
        <v>36.931388438681793</v>
      </c>
      <c r="F177" s="29">
        <f t="shared" si="40"/>
        <v>-0.16236360991876186</v>
      </c>
      <c r="G177" s="338">
        <v>41.586752347998022</v>
      </c>
      <c r="H177" s="29">
        <f t="shared" si="41"/>
        <v>7.4870828327682215E-2</v>
      </c>
      <c r="I177" s="338">
        <v>40.498737373737377</v>
      </c>
      <c r="J177" s="29">
        <f t="shared" si="42"/>
        <v>1.5260400444657263E-2</v>
      </c>
      <c r="K177" s="337">
        <v>66.190330685136146</v>
      </c>
      <c r="L177" s="29">
        <f t="shared" si="43"/>
        <v>-5.6714683124752141E-2</v>
      </c>
      <c r="M177" s="337">
        <v>60.789713937918442</v>
      </c>
      <c r="N177" s="29">
        <f t="shared" si="44"/>
        <v>-0.12608231831629613</v>
      </c>
      <c r="O177" s="337">
        <v>64.024811877160872</v>
      </c>
      <c r="P177" s="29">
        <f t="shared" si="45"/>
        <v>-8.4444274600874225E-2</v>
      </c>
      <c r="Q177" s="338">
        <v>77.919230346201871</v>
      </c>
      <c r="R177" s="29">
        <f t="shared" si="46"/>
        <v>-2.6976789171653248E-3</v>
      </c>
      <c r="S177" s="338">
        <v>61.127177290565385</v>
      </c>
      <c r="T177" s="29">
        <f t="shared" si="47"/>
        <v>5.2158738787269066E-3</v>
      </c>
      <c r="U177" s="338">
        <v>67.666530610188104</v>
      </c>
      <c r="V177" s="29">
        <f t="shared" si="48"/>
        <v>2.6156558036465327E-3</v>
      </c>
      <c r="W177" s="337">
        <v>73.599755592396406</v>
      </c>
      <c r="X177" s="29">
        <f t="shared" si="49"/>
        <v>-1.6046048229994558E-2</v>
      </c>
      <c r="Y177" s="337">
        <v>60.668931876928205</v>
      </c>
      <c r="Z177" s="29">
        <f t="shared" si="50"/>
        <v>-1.4154503137338237E-2</v>
      </c>
      <c r="AA177" s="337">
        <v>66.307779416979656</v>
      </c>
      <c r="AB177" s="29">
        <f t="shared" si="51"/>
        <v>-1.4596828399767392E-2</v>
      </c>
    </row>
    <row r="178" spans="2:28" hidden="1" outlineLevel="1" x14ac:dyDescent="0.25">
      <c r="B178" s="43" t="s">
        <v>59</v>
      </c>
      <c r="C178" s="337">
        <v>54.011921748523115</v>
      </c>
      <c r="D178" s="29">
        <f t="shared" si="39"/>
        <v>-3.0828606701541084E-2</v>
      </c>
      <c r="E178" s="338">
        <v>42.510587128143463</v>
      </c>
      <c r="F178" s="29">
        <f t="shared" si="40"/>
        <v>-0.317208687308971</v>
      </c>
      <c r="G178" s="338">
        <v>48.422177220034122</v>
      </c>
      <c r="H178" s="29">
        <f t="shared" si="41"/>
        <v>8.7953587507108022E-3</v>
      </c>
      <c r="I178" s="338">
        <v>47.040566959921797</v>
      </c>
      <c r="J178" s="29">
        <f t="shared" si="42"/>
        <v>-8.0879895273118452E-2</v>
      </c>
      <c r="K178" s="337">
        <v>79.436880252860121</v>
      </c>
      <c r="L178" s="29">
        <f t="shared" si="43"/>
        <v>-2.4356666017439021E-2</v>
      </c>
      <c r="M178" s="337">
        <v>77.135648793513042</v>
      </c>
      <c r="N178" s="29">
        <f t="shared" si="44"/>
        <v>-3.1080909514972443E-2</v>
      </c>
      <c r="O178" s="337">
        <v>78.514141195457498</v>
      </c>
      <c r="P178" s="29">
        <f t="shared" si="45"/>
        <v>-2.7086230539560163E-2</v>
      </c>
      <c r="Q178" s="338">
        <v>79.473888192162164</v>
      </c>
      <c r="R178" s="29">
        <f t="shared" si="46"/>
        <v>4.6535267213091425E-2</v>
      </c>
      <c r="S178" s="338">
        <v>65.841801822380774</v>
      </c>
      <c r="T178" s="29">
        <f t="shared" si="47"/>
        <v>4.2130449863576613E-2</v>
      </c>
      <c r="U178" s="338">
        <v>71.150564780683297</v>
      </c>
      <c r="V178" s="29">
        <f t="shared" si="48"/>
        <v>4.4795371228829595E-2</v>
      </c>
      <c r="W178" s="337">
        <v>78.326535457001199</v>
      </c>
      <c r="X178" s="29">
        <f t="shared" si="49"/>
        <v>2.2005942810558343E-2</v>
      </c>
      <c r="Y178" s="337">
        <v>67.021723693660007</v>
      </c>
      <c r="Z178" s="29">
        <f t="shared" si="50"/>
        <v>2.9203373674140165E-2</v>
      </c>
      <c r="AA178" s="337">
        <v>71.95150321932212</v>
      </c>
      <c r="AB178" s="29">
        <f t="shared" si="51"/>
        <v>2.6119555324046084E-2</v>
      </c>
    </row>
    <row r="179" spans="2:28" hidden="1" outlineLevel="1" x14ac:dyDescent="0.25">
      <c r="B179" s="43" t="s">
        <v>60</v>
      </c>
      <c r="C179" s="337">
        <v>53.76631429752554</v>
      </c>
      <c r="D179" s="29">
        <f t="shared" si="39"/>
        <v>0.12978176712598311</v>
      </c>
      <c r="E179" s="338">
        <v>38.266959944431584</v>
      </c>
      <c r="F179" s="29">
        <f t="shared" si="40"/>
        <v>-0.33204817691688626</v>
      </c>
      <c r="G179" s="338">
        <v>63.91850857990255</v>
      </c>
      <c r="H179" s="29">
        <f t="shared" si="41"/>
        <v>0.31384395847692814</v>
      </c>
      <c r="I179" s="338">
        <v>57.923430735930737</v>
      </c>
      <c r="J179" s="29">
        <f t="shared" si="42"/>
        <v>0.14541093011530037</v>
      </c>
      <c r="K179" s="337">
        <v>81.852937752815535</v>
      </c>
      <c r="L179" s="29">
        <f t="shared" si="43"/>
        <v>4.4175759061302999E-2</v>
      </c>
      <c r="M179" s="337">
        <v>81.517368054951746</v>
      </c>
      <c r="N179" s="29">
        <f t="shared" si="44"/>
        <v>-2.7755635330217743E-4</v>
      </c>
      <c r="O179" s="337">
        <v>81.718382288852084</v>
      </c>
      <c r="P179" s="29">
        <f t="shared" si="45"/>
        <v>2.58395968974654E-2</v>
      </c>
      <c r="Q179" s="338">
        <v>81.782671143805445</v>
      </c>
      <c r="R179" s="29">
        <f t="shared" si="46"/>
        <v>2.5359467700670102E-2</v>
      </c>
      <c r="S179" s="338">
        <v>66.797258413374394</v>
      </c>
      <c r="T179" s="29">
        <f t="shared" si="47"/>
        <v>4.8622581057682801E-2</v>
      </c>
      <c r="U179" s="338">
        <v>72.633049198454572</v>
      </c>
      <c r="V179" s="29">
        <f t="shared" si="48"/>
        <v>3.9248092695014503E-2</v>
      </c>
      <c r="W179" s="337">
        <v>80.525935253807162</v>
      </c>
      <c r="X179" s="29">
        <f t="shared" si="49"/>
        <v>3.0270410105004641E-2</v>
      </c>
      <c r="Y179" s="337">
        <v>68.753164048075661</v>
      </c>
      <c r="Z179" s="29">
        <f t="shared" si="50"/>
        <v>4.4246112516337366E-2</v>
      </c>
      <c r="AA179" s="337">
        <v>73.887010384068631</v>
      </c>
      <c r="AB179" s="29">
        <f t="shared" si="51"/>
        <v>3.8030491487336615E-2</v>
      </c>
    </row>
    <row r="180" spans="2:28" hidden="1" outlineLevel="1" x14ac:dyDescent="0.25">
      <c r="B180" s="43" t="s">
        <v>61</v>
      </c>
      <c r="C180" s="337">
        <v>41.707450426062486</v>
      </c>
      <c r="D180" s="29">
        <f t="shared" si="39"/>
        <v>-6.1699652956974549E-2</v>
      </c>
      <c r="E180" s="338">
        <v>55.089663826005122</v>
      </c>
      <c r="F180" s="29">
        <f t="shared" si="40"/>
        <v>-0.10987778597503439</v>
      </c>
      <c r="G180" s="338">
        <v>50.911294308994947</v>
      </c>
      <c r="H180" s="29">
        <f t="shared" si="41"/>
        <v>0.29710303971961638</v>
      </c>
      <c r="I180" s="338">
        <v>51.887829912023463</v>
      </c>
      <c r="J180" s="29">
        <f t="shared" si="42"/>
        <v>0.17154729988763751</v>
      </c>
      <c r="K180" s="337">
        <v>67.279486657160319</v>
      </c>
      <c r="L180" s="29">
        <f t="shared" si="43"/>
        <v>4.4064038751711943E-2</v>
      </c>
      <c r="M180" s="337">
        <v>72.977244615475229</v>
      </c>
      <c r="N180" s="29">
        <f t="shared" si="44"/>
        <v>-1.6479183079848747E-2</v>
      </c>
      <c r="O180" s="337">
        <v>69.564152020311369</v>
      </c>
      <c r="P180" s="29">
        <f t="shared" si="45"/>
        <v>1.7614862789809393E-2</v>
      </c>
      <c r="Q180" s="338">
        <v>72.980200369282556</v>
      </c>
      <c r="R180" s="29">
        <f t="shared" si="46"/>
        <v>8.2631662502337333E-2</v>
      </c>
      <c r="S180" s="338">
        <v>63.138740786562131</v>
      </c>
      <c r="T180" s="29">
        <f t="shared" si="47"/>
        <v>6.2583991695761121E-2</v>
      </c>
      <c r="U180" s="338">
        <v>66.971314515275637</v>
      </c>
      <c r="V180" s="29">
        <f t="shared" si="48"/>
        <v>7.1541032244410108E-2</v>
      </c>
      <c r="W180" s="337">
        <v>70.303041370305777</v>
      </c>
      <c r="X180" s="29">
        <f t="shared" si="49"/>
        <v>6.8272927675213202E-2</v>
      </c>
      <c r="Y180" s="337">
        <v>64.228763821906867</v>
      </c>
      <c r="Z180" s="29">
        <f t="shared" si="50"/>
        <v>5.2412974306191407E-2</v>
      </c>
      <c r="AA180" s="337">
        <v>66.877622530761258</v>
      </c>
      <c r="AB180" s="29">
        <f t="shared" si="51"/>
        <v>5.9867235035836019E-2</v>
      </c>
    </row>
    <row r="181" spans="2:28" collapsed="1" x14ac:dyDescent="0.25">
      <c r="B181" s="145">
        <v>2001</v>
      </c>
      <c r="C181" s="338">
        <v>51.27</v>
      </c>
      <c r="D181" s="41">
        <f t="shared" si="39"/>
        <v>0.13429203539822998</v>
      </c>
      <c r="E181" s="338">
        <v>39.840000000000003</v>
      </c>
      <c r="F181" s="41">
        <f t="shared" si="40"/>
        <v>-0.19645018152480831</v>
      </c>
      <c r="G181" s="338">
        <v>42.78</v>
      </c>
      <c r="H181" s="41">
        <f t="shared" si="41"/>
        <v>8.910386965376782E-2</v>
      </c>
      <c r="I181" s="338">
        <v>42.09</v>
      </c>
      <c r="J181" s="41">
        <f t="shared" si="42"/>
        <v>1.2509020928554326E-2</v>
      </c>
      <c r="K181" s="338">
        <v>69.72</v>
      </c>
      <c r="L181" s="41">
        <f t="shared" si="43"/>
        <v>-2.9374912989001856E-2</v>
      </c>
      <c r="M181" s="338">
        <v>65.650000000000006</v>
      </c>
      <c r="N181" s="41">
        <f t="shared" si="44"/>
        <v>-3.7107656204165451E-2</v>
      </c>
      <c r="O181" s="338">
        <v>68.09</v>
      </c>
      <c r="P181" s="41">
        <f t="shared" si="45"/>
        <v>-3.2400170527213334E-2</v>
      </c>
      <c r="Q181" s="338">
        <v>78.2</v>
      </c>
      <c r="R181" s="41">
        <f t="shared" si="46"/>
        <v>3.7272847857806157E-2</v>
      </c>
      <c r="S181" s="338">
        <v>63.97</v>
      </c>
      <c r="T181" s="41">
        <f t="shared" si="47"/>
        <v>3.6454957874270999E-2</v>
      </c>
      <c r="U181" s="338">
        <v>69.56</v>
      </c>
      <c r="V181" s="41">
        <f t="shared" si="48"/>
        <v>3.8054021787792713E-2</v>
      </c>
      <c r="W181" s="338">
        <v>74.8</v>
      </c>
      <c r="X181" s="41">
        <f t="shared" si="49"/>
        <v>2.1160409556314042E-2</v>
      </c>
      <c r="Y181" s="338">
        <v>63.76</v>
      </c>
      <c r="Z181" s="41">
        <f t="shared" si="50"/>
        <v>2.6235313053275311E-2</v>
      </c>
      <c r="AA181" s="338">
        <v>68.599999999999994</v>
      </c>
      <c r="AB181" s="41">
        <f t="shared" si="51"/>
        <v>2.4492234169653626E-2</v>
      </c>
    </row>
    <row r="182" spans="2:28" hidden="1" outlineLevel="1" x14ac:dyDescent="0.25">
      <c r="B182" s="43" t="s">
        <v>49</v>
      </c>
      <c r="C182" s="337">
        <v>40.28</v>
      </c>
      <c r="D182" s="29">
        <f t="shared" si="39"/>
        <v>-0.13432194283258114</v>
      </c>
      <c r="E182" s="338">
        <v>57.48</v>
      </c>
      <c r="F182" s="29">
        <f t="shared" si="40"/>
        <v>8.9668246445497646E-2</v>
      </c>
      <c r="G182" s="338">
        <v>43.53</v>
      </c>
      <c r="H182" s="29">
        <f t="shared" si="41"/>
        <v>5.9639727361246342E-2</v>
      </c>
      <c r="I182" s="338">
        <v>46.64</v>
      </c>
      <c r="J182" s="29">
        <f t="shared" si="42"/>
        <v>6.9479477184132055E-2</v>
      </c>
      <c r="K182" s="337">
        <v>65.91</v>
      </c>
      <c r="L182" s="29">
        <f t="shared" si="43"/>
        <v>9.186954524575075E-3</v>
      </c>
      <c r="M182" s="337">
        <v>69.66</v>
      </c>
      <c r="N182" s="29">
        <f t="shared" si="44"/>
        <v>-2.8628685943316023E-3</v>
      </c>
      <c r="O182" s="337">
        <v>67.42</v>
      </c>
      <c r="P182" s="29">
        <f t="shared" si="45"/>
        <v>3.7218996575851815E-3</v>
      </c>
      <c r="Q182" s="338">
        <v>70.5</v>
      </c>
      <c r="R182" s="29">
        <f t="shared" si="46"/>
        <v>8.1288343558282072E-2</v>
      </c>
      <c r="S182" s="338">
        <v>59.89</v>
      </c>
      <c r="T182" s="29">
        <f t="shared" si="47"/>
        <v>7.0228734810579008E-2</v>
      </c>
      <c r="U182" s="338">
        <v>64.010000000000005</v>
      </c>
      <c r="V182" s="29">
        <f t="shared" si="48"/>
        <v>7.6884253028263849E-2</v>
      </c>
      <c r="W182" s="337">
        <v>68.2</v>
      </c>
      <c r="X182" s="29">
        <f t="shared" si="49"/>
        <v>5.7528298961079471E-2</v>
      </c>
      <c r="Y182" s="337">
        <v>60.89</v>
      </c>
      <c r="Z182" s="29">
        <f t="shared" si="50"/>
        <v>5.7668924787215525E-2</v>
      </c>
      <c r="AA182" s="337">
        <v>64.069999999999993</v>
      </c>
      <c r="AB182" s="29">
        <f t="shared" si="51"/>
        <v>5.8833250702363227E-2</v>
      </c>
    </row>
    <row r="183" spans="2:28" hidden="1" outlineLevel="1" x14ac:dyDescent="0.25">
      <c r="B183" s="43" t="s">
        <v>50</v>
      </c>
      <c r="C183" s="337">
        <v>50.82</v>
      </c>
      <c r="D183" s="29">
        <f t="shared" si="39"/>
        <v>-9.9574769666902818E-2</v>
      </c>
      <c r="E183" s="338">
        <v>56.47</v>
      </c>
      <c r="F183" s="29">
        <f t="shared" si="40"/>
        <v>3.0850675428988561E-2</v>
      </c>
      <c r="G183" s="338">
        <v>58.98</v>
      </c>
      <c r="H183" s="29">
        <f t="shared" si="41"/>
        <v>9.526462395543156E-2</v>
      </c>
      <c r="I183" s="338">
        <v>58.42</v>
      </c>
      <c r="J183" s="29">
        <f t="shared" si="42"/>
        <v>8.085106382978724E-2</v>
      </c>
      <c r="K183" s="337">
        <v>76.7</v>
      </c>
      <c r="L183" s="29">
        <f t="shared" si="43"/>
        <v>-0.1292995799750255</v>
      </c>
      <c r="M183" s="337">
        <v>73.47</v>
      </c>
      <c r="N183" s="29">
        <f t="shared" si="44"/>
        <v>-0.10815731973780041</v>
      </c>
      <c r="O183" s="337">
        <v>75.400000000000006</v>
      </c>
      <c r="P183" s="29">
        <f t="shared" si="45"/>
        <v>-0.12069970845481048</v>
      </c>
      <c r="Q183" s="338">
        <v>78.25</v>
      </c>
      <c r="R183" s="29">
        <f t="shared" si="46"/>
        <v>-5.1974800096922791E-2</v>
      </c>
      <c r="S183" s="338">
        <v>62.78</v>
      </c>
      <c r="T183" s="29">
        <f t="shared" si="47"/>
        <v>-2.9075162387874998E-2</v>
      </c>
      <c r="U183" s="338">
        <v>68.790000000000006</v>
      </c>
      <c r="V183" s="29">
        <f t="shared" si="48"/>
        <v>-3.6554621848739477E-2</v>
      </c>
      <c r="W183" s="337">
        <v>76.78</v>
      </c>
      <c r="X183" s="29">
        <f t="shared" si="49"/>
        <v>-7.4158929217412295E-2</v>
      </c>
      <c r="Y183" s="337">
        <v>64.17</v>
      </c>
      <c r="Z183" s="29">
        <f t="shared" si="50"/>
        <v>-4.0663776349230019E-2</v>
      </c>
      <c r="AA183" s="337">
        <v>69.66</v>
      </c>
      <c r="AB183" s="29">
        <f t="shared" si="51"/>
        <v>-5.4945054945054861E-2</v>
      </c>
    </row>
    <row r="184" spans="2:28" hidden="1" outlineLevel="1" x14ac:dyDescent="0.25">
      <c r="B184" s="43" t="s">
        <v>51</v>
      </c>
      <c r="C184" s="337">
        <v>46.33</v>
      </c>
      <c r="D184" s="29">
        <f t="shared" si="39"/>
        <v>-9.7408922657315378E-2</v>
      </c>
      <c r="E184" s="338">
        <v>55.66</v>
      </c>
      <c r="F184" s="29">
        <f t="shared" si="40"/>
        <v>0.14739229024943312</v>
      </c>
      <c r="G184" s="338">
        <v>45.47</v>
      </c>
      <c r="H184" s="29">
        <f t="shared" si="41"/>
        <v>-5.5266985248285994E-2</v>
      </c>
      <c r="I184" s="338">
        <v>47.74</v>
      </c>
      <c r="J184" s="29">
        <f t="shared" si="42"/>
        <v>-9.7490147272349947E-3</v>
      </c>
      <c r="K184" s="337">
        <v>73.739999999999995</v>
      </c>
      <c r="L184" s="29">
        <f t="shared" si="43"/>
        <v>-8.363365229277997E-2</v>
      </c>
      <c r="M184" s="337">
        <v>62.44</v>
      </c>
      <c r="N184" s="29">
        <f t="shared" si="44"/>
        <v>-0.12768929868678403</v>
      </c>
      <c r="O184" s="337">
        <v>69.2</v>
      </c>
      <c r="P184" s="29">
        <f t="shared" si="45"/>
        <v>-9.9310165300012909E-2</v>
      </c>
      <c r="Q184" s="338">
        <v>76.540000000000006</v>
      </c>
      <c r="R184" s="29">
        <f t="shared" si="46"/>
        <v>-7.5380526697269801E-2</v>
      </c>
      <c r="S184" s="338">
        <v>63.2</v>
      </c>
      <c r="T184" s="29">
        <f t="shared" si="47"/>
        <v>-3.154574132492094E-3</v>
      </c>
      <c r="U184" s="338">
        <v>68.38</v>
      </c>
      <c r="V184" s="29">
        <f t="shared" si="48"/>
        <v>-3.2814710042432971E-2</v>
      </c>
      <c r="W184" s="337">
        <v>74.650000000000006</v>
      </c>
      <c r="X184" s="29">
        <f t="shared" si="49"/>
        <v>-7.5999504889218916E-2</v>
      </c>
      <c r="Y184" s="337">
        <v>62.72</v>
      </c>
      <c r="Z184" s="29">
        <f t="shared" si="50"/>
        <v>-2.3205108238592009E-2</v>
      </c>
      <c r="AA184" s="337">
        <v>67.91</v>
      </c>
      <c r="AB184" s="29">
        <f t="shared" si="51"/>
        <v>-4.7010945832164031E-2</v>
      </c>
    </row>
    <row r="185" spans="2:28" hidden="1" outlineLevel="1" x14ac:dyDescent="0.25">
      <c r="B185" s="43" t="s">
        <v>52</v>
      </c>
      <c r="C185" s="337">
        <v>44.11</v>
      </c>
      <c r="D185" s="29">
        <f t="shared" si="39"/>
        <v>9.3821510297482646E-3</v>
      </c>
      <c r="E185" s="338">
        <v>41.98</v>
      </c>
      <c r="F185" s="29">
        <f t="shared" si="40"/>
        <v>3.7567968363815929E-2</v>
      </c>
      <c r="G185" s="338">
        <v>36.74</v>
      </c>
      <c r="H185" s="29">
        <f t="shared" si="41"/>
        <v>-9.4404732561005678E-2</v>
      </c>
      <c r="I185" s="338">
        <v>37.9</v>
      </c>
      <c r="J185" s="29">
        <f t="shared" si="42"/>
        <v>-6.5120868278243704E-2</v>
      </c>
      <c r="K185" s="337">
        <v>78.099999999999994</v>
      </c>
      <c r="L185" s="29">
        <f t="shared" si="43"/>
        <v>-6.118523861040992E-2</v>
      </c>
      <c r="M185" s="337">
        <v>68.87</v>
      </c>
      <c r="N185" s="29">
        <f t="shared" si="44"/>
        <v>-3.8531341616640957E-2</v>
      </c>
      <c r="O185" s="337">
        <v>74.39</v>
      </c>
      <c r="P185" s="29">
        <f t="shared" si="45"/>
        <v>-5.1752708731676256E-2</v>
      </c>
      <c r="Q185" s="338">
        <v>75.900000000000006</v>
      </c>
      <c r="R185" s="29">
        <f t="shared" si="46"/>
        <v>-6.607604282022872E-2</v>
      </c>
      <c r="S185" s="338">
        <v>62.48</v>
      </c>
      <c r="T185" s="29">
        <f t="shared" si="47"/>
        <v>-3.4162930901221245E-2</v>
      </c>
      <c r="U185" s="338">
        <v>67.69</v>
      </c>
      <c r="V185" s="29">
        <f t="shared" si="48"/>
        <v>-4.5813363405694973E-2</v>
      </c>
      <c r="W185" s="337">
        <v>75.19</v>
      </c>
      <c r="X185" s="29">
        <f t="shared" si="49"/>
        <v>-6.211799925159045E-2</v>
      </c>
      <c r="Y185" s="337">
        <v>62.82</v>
      </c>
      <c r="Z185" s="29">
        <f t="shared" si="50"/>
        <v>-3.5467526485490453E-2</v>
      </c>
      <c r="AA185" s="337">
        <v>68.2</v>
      </c>
      <c r="AB185" s="29">
        <f t="shared" si="51"/>
        <v>-4.6420581655480908E-2</v>
      </c>
    </row>
    <row r="186" spans="2:28" hidden="1" outlineLevel="1" x14ac:dyDescent="0.25">
      <c r="B186" s="43" t="s">
        <v>53</v>
      </c>
      <c r="C186" s="337">
        <v>36.32</v>
      </c>
      <c r="D186" s="29">
        <f t="shared" si="39"/>
        <v>-0.21487246000864679</v>
      </c>
      <c r="E186" s="338">
        <v>46.24</v>
      </c>
      <c r="F186" s="29">
        <f t="shared" si="40"/>
        <v>7.5098814229249022E-2</v>
      </c>
      <c r="G186" s="338">
        <v>41.44</v>
      </c>
      <c r="H186" s="29">
        <f t="shared" si="41"/>
        <v>-0.13377926421404696</v>
      </c>
      <c r="I186" s="338">
        <v>42.51</v>
      </c>
      <c r="J186" s="29">
        <f t="shared" si="42"/>
        <v>-9.1472536866851972E-2</v>
      </c>
      <c r="K186" s="337">
        <v>82.64</v>
      </c>
      <c r="L186" s="29">
        <f t="shared" si="43"/>
        <v>-7.7678571428571375E-2</v>
      </c>
      <c r="M186" s="337">
        <v>79.56</v>
      </c>
      <c r="N186" s="29">
        <f t="shared" si="44"/>
        <v>-8.2141209044762409E-2</v>
      </c>
      <c r="O186" s="337">
        <v>81.400000000000006</v>
      </c>
      <c r="P186" s="29">
        <f t="shared" si="45"/>
        <v>-7.9289673113901005E-2</v>
      </c>
      <c r="Q186" s="338">
        <v>88.27</v>
      </c>
      <c r="R186" s="29">
        <f t="shared" si="46"/>
        <v>-3.9812901120417798E-2</v>
      </c>
      <c r="S186" s="338">
        <v>73.27</v>
      </c>
      <c r="T186" s="29">
        <f t="shared" si="47"/>
        <v>-5.9072813663798796E-2</v>
      </c>
      <c r="U186" s="338">
        <v>79.09</v>
      </c>
      <c r="V186" s="29">
        <f t="shared" si="48"/>
        <v>-4.9056150054106018E-2</v>
      </c>
      <c r="W186" s="337">
        <v>84.76</v>
      </c>
      <c r="X186" s="29">
        <f t="shared" si="49"/>
        <v>-5.1158625321840345E-2</v>
      </c>
      <c r="Y186" s="337">
        <v>73.459999999999994</v>
      </c>
      <c r="Z186" s="29">
        <f t="shared" si="50"/>
        <v>-6.3488016318204998E-2</v>
      </c>
      <c r="AA186" s="337">
        <v>78.37</v>
      </c>
      <c r="AB186" s="29">
        <f t="shared" si="51"/>
        <v>-5.6578788973155048E-2</v>
      </c>
    </row>
    <row r="187" spans="2:28" hidden="1" outlineLevel="1" x14ac:dyDescent="0.25">
      <c r="B187" s="43" t="s">
        <v>54</v>
      </c>
      <c r="C187" s="337">
        <v>41.87</v>
      </c>
      <c r="D187" s="29">
        <f t="shared" si="39"/>
        <v>3.4849233811171443E-2</v>
      </c>
      <c r="E187" s="338">
        <v>39.64</v>
      </c>
      <c r="F187" s="29">
        <f t="shared" si="40"/>
        <v>-0.12955643390425997</v>
      </c>
      <c r="G187" s="338">
        <v>27.43</v>
      </c>
      <c r="H187" s="29">
        <f t="shared" si="41"/>
        <v>-0.14760720944686145</v>
      </c>
      <c r="I187" s="338">
        <v>30.15</v>
      </c>
      <c r="J187" s="29">
        <f t="shared" si="42"/>
        <v>-0.14078084924479917</v>
      </c>
      <c r="K187" s="337">
        <v>67.010000000000005</v>
      </c>
      <c r="L187" s="29">
        <f t="shared" si="43"/>
        <v>2.9855202269013503E-4</v>
      </c>
      <c r="M187" s="337">
        <v>62.5</v>
      </c>
      <c r="N187" s="29">
        <f t="shared" si="44"/>
        <v>-9.8904267589388639E-2</v>
      </c>
      <c r="O187" s="337">
        <v>65.19</v>
      </c>
      <c r="P187" s="29">
        <f t="shared" si="45"/>
        <v>-4.0759270158917005E-2</v>
      </c>
      <c r="Q187" s="338">
        <v>80.930000000000007</v>
      </c>
      <c r="R187" s="29">
        <f t="shared" si="46"/>
        <v>-2.6347449470644824E-2</v>
      </c>
      <c r="S187" s="338">
        <v>67.12</v>
      </c>
      <c r="T187" s="29">
        <f t="shared" si="47"/>
        <v>-4.983012457531133E-2</v>
      </c>
      <c r="U187" s="338">
        <v>72.48</v>
      </c>
      <c r="V187" s="29">
        <f t="shared" si="48"/>
        <v>-3.796124236793208E-2</v>
      </c>
      <c r="W187" s="337">
        <v>75.63</v>
      </c>
      <c r="X187" s="29">
        <f t="shared" si="49"/>
        <v>-1.7537022603273722E-2</v>
      </c>
      <c r="Y187" s="337">
        <v>65.64</v>
      </c>
      <c r="Z187" s="29">
        <f t="shared" si="50"/>
        <v>-5.7302886686772858E-2</v>
      </c>
      <c r="AA187" s="337">
        <v>69.98</v>
      </c>
      <c r="AB187" s="29">
        <f t="shared" si="51"/>
        <v>-3.8075601374570445E-2</v>
      </c>
    </row>
    <row r="188" spans="2:28" hidden="1" outlineLevel="1" x14ac:dyDescent="0.25">
      <c r="B188" s="43" t="s">
        <v>55</v>
      </c>
      <c r="C188" s="337">
        <v>40.94</v>
      </c>
      <c r="D188" s="29">
        <f t="shared" si="39"/>
        <v>5.6516129032258E-2</v>
      </c>
      <c r="E188" s="338">
        <v>35.21</v>
      </c>
      <c r="F188" s="29">
        <f t="shared" si="40"/>
        <v>3.5892909679317464E-2</v>
      </c>
      <c r="G188" s="338">
        <v>13.22</v>
      </c>
      <c r="H188" s="29">
        <f t="shared" si="41"/>
        <v>-0.3704761904761904</v>
      </c>
      <c r="I188" s="338">
        <v>18.12</v>
      </c>
      <c r="J188" s="29">
        <f t="shared" si="42"/>
        <v>-0.24184100418410037</v>
      </c>
      <c r="K188" s="337">
        <v>58.25</v>
      </c>
      <c r="L188" s="29">
        <f t="shared" si="43"/>
        <v>-0.10343235339387413</v>
      </c>
      <c r="M188" s="337">
        <v>50.58</v>
      </c>
      <c r="N188" s="29">
        <f t="shared" si="44"/>
        <v>2.3781212841853527E-3</v>
      </c>
      <c r="O188" s="337">
        <v>55.17</v>
      </c>
      <c r="P188" s="29">
        <f t="shared" si="45"/>
        <v>-6.5390479417245406E-2</v>
      </c>
      <c r="Q188" s="338">
        <v>68.180000000000007</v>
      </c>
      <c r="R188" s="29">
        <f t="shared" si="46"/>
        <v>-8.8746324512162356E-2</v>
      </c>
      <c r="S188" s="338">
        <v>54.97</v>
      </c>
      <c r="T188" s="29">
        <f t="shared" si="47"/>
        <v>-3.9321915414190833E-2</v>
      </c>
      <c r="U188" s="338">
        <v>60.06</v>
      </c>
      <c r="V188" s="29">
        <f t="shared" si="48"/>
        <v>-5.8473114908292767E-2</v>
      </c>
      <c r="W188" s="337">
        <v>64.349999999999994</v>
      </c>
      <c r="X188" s="29">
        <f t="shared" si="49"/>
        <v>-8.7363494539781761E-2</v>
      </c>
      <c r="Y188" s="337">
        <v>53.47</v>
      </c>
      <c r="Z188" s="29">
        <f t="shared" si="50"/>
        <v>-3.6229271809661068E-2</v>
      </c>
      <c r="AA188" s="337">
        <v>58.19</v>
      </c>
      <c r="AB188" s="29">
        <f t="shared" si="51"/>
        <v>-5.8871098172408209E-2</v>
      </c>
    </row>
    <row r="189" spans="2:28" hidden="1" outlineLevel="1" x14ac:dyDescent="0.25">
      <c r="B189" s="43" t="s">
        <v>56</v>
      </c>
      <c r="C189" s="337">
        <v>44.15</v>
      </c>
      <c r="D189" s="29">
        <f t="shared" si="39"/>
        <v>5.546258666029158E-2</v>
      </c>
      <c r="E189" s="338">
        <v>36.54</v>
      </c>
      <c r="F189" s="29">
        <f t="shared" si="40"/>
        <v>6.0975609756097615E-2</v>
      </c>
      <c r="G189" s="338">
        <v>30.24</v>
      </c>
      <c r="H189" s="29">
        <f t="shared" si="41"/>
        <v>2.7173913043478271E-2</v>
      </c>
      <c r="I189" s="338">
        <v>31.65</v>
      </c>
      <c r="J189" s="29">
        <f t="shared" si="42"/>
        <v>3.6006546644844484E-2</v>
      </c>
      <c r="K189" s="337">
        <v>65.459999999999994</v>
      </c>
      <c r="L189" s="29">
        <f t="shared" si="43"/>
        <v>4.0699523052464048E-2</v>
      </c>
      <c r="M189" s="337">
        <v>46.7</v>
      </c>
      <c r="N189" s="29">
        <f t="shared" si="44"/>
        <v>7.1838420931833902E-2</v>
      </c>
      <c r="O189" s="337">
        <v>57.93</v>
      </c>
      <c r="P189" s="29">
        <f t="shared" si="45"/>
        <v>5.34642662302236E-2</v>
      </c>
      <c r="Q189" s="338">
        <v>64.89</v>
      </c>
      <c r="R189" s="29">
        <f t="shared" si="46"/>
        <v>-4.78356566397653E-2</v>
      </c>
      <c r="S189" s="338">
        <v>49.67</v>
      </c>
      <c r="T189" s="29">
        <f t="shared" si="47"/>
        <v>-8.8623853211009185E-2</v>
      </c>
      <c r="U189" s="338">
        <v>55.54</v>
      </c>
      <c r="V189" s="29">
        <f t="shared" si="48"/>
        <v>-6.7964423561000187E-2</v>
      </c>
      <c r="W189" s="337">
        <v>64.14</v>
      </c>
      <c r="X189" s="29">
        <f t="shared" si="49"/>
        <v>-2.0763358778625896E-2</v>
      </c>
      <c r="Y189" s="337">
        <v>48.84</v>
      </c>
      <c r="Z189" s="29">
        <f t="shared" si="50"/>
        <v>-6.8294544067149854E-2</v>
      </c>
      <c r="AA189" s="337">
        <v>55.47</v>
      </c>
      <c r="AB189" s="29">
        <f t="shared" si="51"/>
        <v>-4.2795513373597993E-2</v>
      </c>
    </row>
    <row r="190" spans="2:28" collapsed="1" x14ac:dyDescent="0.25">
      <c r="B190" s="30" t="s">
        <v>76</v>
      </c>
      <c r="C190" s="339">
        <v>50.308390157718684</v>
      </c>
      <c r="D190" s="32">
        <f t="shared" si="39"/>
        <v>1.3721944083668447E-2</v>
      </c>
      <c r="E190" s="339">
        <v>54.563030442048692</v>
      </c>
      <c r="F190" s="32">
        <f t="shared" si="40"/>
        <v>-1.1350986847605604E-2</v>
      </c>
      <c r="G190" s="339">
        <v>45.344229874090765</v>
      </c>
      <c r="H190" s="32">
        <f t="shared" si="41"/>
        <v>-1.6285774160937017E-2</v>
      </c>
      <c r="I190" s="339">
        <v>47.375908804503446</v>
      </c>
      <c r="J190" s="32">
        <f t="shared" si="42"/>
        <v>-1.4930837133717789E-2</v>
      </c>
      <c r="K190" s="339">
        <v>75.368196999494842</v>
      </c>
      <c r="L190" s="32">
        <f t="shared" si="43"/>
        <v>-6.0331762377964782E-2</v>
      </c>
      <c r="M190" s="339">
        <v>75.474587808879832</v>
      </c>
      <c r="N190" s="32">
        <f t="shared" si="44"/>
        <v>6.5982984862082983E-3</v>
      </c>
      <c r="O190" s="339">
        <v>75.411278063939307</v>
      </c>
      <c r="P190" s="32">
        <f t="shared" si="45"/>
        <v>-3.434200530933218E-2</v>
      </c>
      <c r="Q190" s="339">
        <v>75.869223819775485</v>
      </c>
      <c r="R190" s="32">
        <f t="shared" si="46"/>
        <v>-4.8996841126493051E-2</v>
      </c>
      <c r="S190" s="339">
        <v>61.56015519490176</v>
      </c>
      <c r="T190" s="32">
        <f t="shared" si="47"/>
        <v>-4.6458507238522961E-2</v>
      </c>
      <c r="U190" s="339">
        <v>67.026555235321979</v>
      </c>
      <c r="V190" s="32">
        <f t="shared" si="48"/>
        <v>-4.5187655265211957E-2</v>
      </c>
      <c r="W190" s="339">
        <v>74.709610616951565</v>
      </c>
      <c r="X190" s="32">
        <f t="shared" si="49"/>
        <v>-4.9819727447240503E-2</v>
      </c>
      <c r="Y190" s="339">
        <v>63.137656902283155</v>
      </c>
      <c r="Z190" s="32">
        <f t="shared" si="50"/>
        <v>-3.72702732679423E-2</v>
      </c>
      <c r="AA190" s="339">
        <v>68.112130377707416</v>
      </c>
      <c r="AB190" s="32">
        <f t="shared" si="51"/>
        <v>-4.1800074140755261E-2</v>
      </c>
    </row>
    <row r="191" spans="2:28" hidden="1" outlineLevel="1" x14ac:dyDescent="0.25">
      <c r="B191" s="43" t="s">
        <v>58</v>
      </c>
      <c r="C191" s="337">
        <v>50.11</v>
      </c>
      <c r="D191" s="29">
        <f t="shared" si="39"/>
        <v>0.2077609062424679</v>
      </c>
      <c r="E191" s="338">
        <v>44.09</v>
      </c>
      <c r="F191" s="29">
        <f t="shared" si="40"/>
        <v>-0.10349735664904425</v>
      </c>
      <c r="G191" s="338">
        <v>38.69</v>
      </c>
      <c r="H191" s="29">
        <f t="shared" si="41"/>
        <v>2.030590717299563E-2</v>
      </c>
      <c r="I191" s="338">
        <v>39.89</v>
      </c>
      <c r="J191" s="29">
        <f t="shared" si="42"/>
        <v>-1.3356418501113021E-2</v>
      </c>
      <c r="K191" s="337">
        <v>70.17</v>
      </c>
      <c r="L191" s="29">
        <f t="shared" si="43"/>
        <v>-4.2962356792143885E-2</v>
      </c>
      <c r="M191" s="337">
        <v>69.56</v>
      </c>
      <c r="N191" s="29">
        <f t="shared" si="44"/>
        <v>0.1301380991064176</v>
      </c>
      <c r="O191" s="337">
        <v>69.930000000000007</v>
      </c>
      <c r="P191" s="29">
        <f t="shared" si="45"/>
        <v>2.087591240875919E-2</v>
      </c>
      <c r="Q191" s="338">
        <v>78.13</v>
      </c>
      <c r="R191" s="29">
        <f t="shared" si="46"/>
        <v>2.9525032092425629E-3</v>
      </c>
      <c r="S191" s="338">
        <v>60.81</v>
      </c>
      <c r="T191" s="29">
        <f t="shared" si="47"/>
        <v>1.2318961211919444E-2</v>
      </c>
      <c r="U191" s="338">
        <v>67.489999999999995</v>
      </c>
      <c r="V191" s="29">
        <f t="shared" si="48"/>
        <v>1.1389180278735145E-2</v>
      </c>
      <c r="W191" s="337">
        <v>74.8</v>
      </c>
      <c r="X191" s="29">
        <f t="shared" si="49"/>
        <v>-4.3923865300146137E-3</v>
      </c>
      <c r="Y191" s="337">
        <v>61.54</v>
      </c>
      <c r="Z191" s="29">
        <f t="shared" si="50"/>
        <v>2.9269108546579714E-2</v>
      </c>
      <c r="AA191" s="337">
        <v>67.290000000000006</v>
      </c>
      <c r="AB191" s="29">
        <f t="shared" si="51"/>
        <v>1.5238382619191304E-2</v>
      </c>
    </row>
    <row r="192" spans="2:28" hidden="1" outlineLevel="1" x14ac:dyDescent="0.25">
      <c r="B192" s="43" t="s">
        <v>59</v>
      </c>
      <c r="C192" s="337">
        <v>55.73</v>
      </c>
      <c r="D192" s="29">
        <f t="shared" si="39"/>
        <v>0.1338758901322481</v>
      </c>
      <c r="E192" s="338">
        <v>62.26</v>
      </c>
      <c r="F192" s="29">
        <f t="shared" si="40"/>
        <v>0.20169851380042458</v>
      </c>
      <c r="G192" s="338">
        <v>48</v>
      </c>
      <c r="H192" s="29">
        <f t="shared" si="41"/>
        <v>-8.8787941358662303E-3</v>
      </c>
      <c r="I192" s="338">
        <v>51.18</v>
      </c>
      <c r="J192" s="29">
        <f t="shared" si="42"/>
        <v>4.0666937779585188E-2</v>
      </c>
      <c r="K192" s="337">
        <v>81.42</v>
      </c>
      <c r="L192" s="29">
        <f t="shared" si="43"/>
        <v>-2.0805772699939884E-2</v>
      </c>
      <c r="M192" s="337">
        <v>79.61</v>
      </c>
      <c r="N192" s="29">
        <f t="shared" si="44"/>
        <v>-1.5945611866501896E-2</v>
      </c>
      <c r="O192" s="337">
        <v>80.7</v>
      </c>
      <c r="P192" s="29">
        <f t="shared" si="45"/>
        <v>-1.8606348048157639E-2</v>
      </c>
      <c r="Q192" s="338">
        <v>75.94</v>
      </c>
      <c r="R192" s="29">
        <f t="shared" si="46"/>
        <v>-4.5380263984915126E-2</v>
      </c>
      <c r="S192" s="338">
        <v>63.18</v>
      </c>
      <c r="T192" s="29">
        <f t="shared" si="47"/>
        <v>-4.2727272727272725E-2</v>
      </c>
      <c r="U192" s="338">
        <v>68.099999999999994</v>
      </c>
      <c r="V192" s="29">
        <f t="shared" si="48"/>
        <v>-4.1654939487756892E-2</v>
      </c>
      <c r="W192" s="337">
        <v>76.64</v>
      </c>
      <c r="X192" s="29">
        <f t="shared" si="49"/>
        <v>-3.2933753943217625E-2</v>
      </c>
      <c r="Y192" s="337">
        <v>65.12</v>
      </c>
      <c r="Z192" s="29">
        <f t="shared" si="50"/>
        <v>-3.8109305760709034E-2</v>
      </c>
      <c r="AA192" s="337">
        <v>70.12</v>
      </c>
      <c r="AB192" s="29">
        <f t="shared" si="51"/>
        <v>-3.3893634610085321E-2</v>
      </c>
    </row>
    <row r="193" spans="2:28" hidden="1" outlineLevel="1" x14ac:dyDescent="0.25">
      <c r="B193" s="43" t="s">
        <v>60</v>
      </c>
      <c r="C193" s="337">
        <v>47.59</v>
      </c>
      <c r="D193" s="29">
        <f t="shared" si="39"/>
        <v>-0.13786231884057965</v>
      </c>
      <c r="E193" s="338">
        <v>57.29</v>
      </c>
      <c r="F193" s="29">
        <f t="shared" si="40"/>
        <v>-0.10554254488680714</v>
      </c>
      <c r="G193" s="338">
        <v>48.65</v>
      </c>
      <c r="H193" s="29">
        <f t="shared" si="41"/>
        <v>-0.12844858473665355</v>
      </c>
      <c r="I193" s="338">
        <v>50.57</v>
      </c>
      <c r="J193" s="29">
        <f t="shared" si="42"/>
        <v>-0.1229621921609434</v>
      </c>
      <c r="K193" s="337">
        <v>78.39</v>
      </c>
      <c r="L193" s="29">
        <f t="shared" si="43"/>
        <v>-9.312818139750112E-2</v>
      </c>
      <c r="M193" s="337">
        <v>81.540000000000006</v>
      </c>
      <c r="N193" s="29">
        <f t="shared" si="44"/>
        <v>2.0525657071339243E-2</v>
      </c>
      <c r="O193" s="337">
        <v>79.66</v>
      </c>
      <c r="P193" s="29">
        <f t="shared" si="45"/>
        <v>-4.8949379178605645E-2</v>
      </c>
      <c r="Q193" s="338">
        <v>79.760000000000005</v>
      </c>
      <c r="R193" s="29">
        <f t="shared" si="46"/>
        <v>-4.7300525561395079E-2</v>
      </c>
      <c r="S193" s="338">
        <v>63.7</v>
      </c>
      <c r="T193" s="29">
        <f t="shared" si="47"/>
        <v>-0.11466296038915913</v>
      </c>
      <c r="U193" s="338">
        <v>69.89</v>
      </c>
      <c r="V193" s="29">
        <f t="shared" si="48"/>
        <v>-8.4490437516374195E-2</v>
      </c>
      <c r="W193" s="337">
        <v>78.16</v>
      </c>
      <c r="X193" s="29">
        <f t="shared" si="49"/>
        <v>-6.181730884647707E-2</v>
      </c>
      <c r="Y193" s="337">
        <v>65.84</v>
      </c>
      <c r="Z193" s="29">
        <f t="shared" si="50"/>
        <v>-9.448494017329101E-2</v>
      </c>
      <c r="AA193" s="337">
        <v>71.180000000000007</v>
      </c>
      <c r="AB193" s="29">
        <f t="shared" si="51"/>
        <v>-7.7859826402383647E-2</v>
      </c>
    </row>
    <row r="194" spans="2:28" hidden="1" outlineLevel="1" x14ac:dyDescent="0.25">
      <c r="B194" s="43" t="s">
        <v>61</v>
      </c>
      <c r="C194" s="337">
        <v>44.45</v>
      </c>
      <c r="D194" s="29">
        <f t="shared" si="39"/>
        <v>-0.13605442176870752</v>
      </c>
      <c r="E194" s="338">
        <v>61.89</v>
      </c>
      <c r="F194" s="29">
        <f t="shared" si="40"/>
        <v>9.7895252080273387E-3</v>
      </c>
      <c r="G194" s="338">
        <v>39.25</v>
      </c>
      <c r="H194" s="29">
        <f t="shared" si="41"/>
        <v>-0.15354755229674355</v>
      </c>
      <c r="I194" s="338">
        <v>44.29</v>
      </c>
      <c r="J194" s="29">
        <f t="shared" si="42"/>
        <v>-0.10903238784952729</v>
      </c>
      <c r="K194" s="337">
        <v>64.44</v>
      </c>
      <c r="L194" s="29">
        <f t="shared" si="43"/>
        <v>-0.1791082802547771</v>
      </c>
      <c r="M194" s="337">
        <v>74.2</v>
      </c>
      <c r="N194" s="29">
        <f t="shared" si="44"/>
        <v>-9.3457943925233655E-3</v>
      </c>
      <c r="O194" s="337">
        <v>68.36</v>
      </c>
      <c r="P194" s="29">
        <f t="shared" si="45"/>
        <v>-0.11255355056471505</v>
      </c>
      <c r="Q194" s="338">
        <v>67.41</v>
      </c>
      <c r="R194" s="29">
        <f t="shared" si="46"/>
        <v>-0.16229650801540951</v>
      </c>
      <c r="S194" s="338">
        <v>59.42</v>
      </c>
      <c r="T194" s="29">
        <f t="shared" si="47"/>
        <v>-9.4759293113954923E-2</v>
      </c>
      <c r="U194" s="338">
        <v>62.5</v>
      </c>
      <c r="V194" s="29">
        <f t="shared" si="48"/>
        <v>-0.12182099199100749</v>
      </c>
      <c r="W194" s="337">
        <v>65.81</v>
      </c>
      <c r="X194" s="29">
        <f t="shared" si="49"/>
        <v>-0.16431746031746031</v>
      </c>
      <c r="Y194" s="337">
        <v>61.03</v>
      </c>
      <c r="Z194" s="29">
        <f t="shared" si="50"/>
        <v>-8.2393625018794214E-2</v>
      </c>
      <c r="AA194" s="337">
        <v>63.1</v>
      </c>
      <c r="AB194" s="29">
        <f t="shared" si="51"/>
        <v>-0.11982145348026219</v>
      </c>
    </row>
    <row r="195" spans="2:28" collapsed="1" x14ac:dyDescent="0.25">
      <c r="B195" s="145">
        <v>2000</v>
      </c>
      <c r="C195" s="338">
        <v>45.2</v>
      </c>
      <c r="D195" s="41">
        <f t="shared" si="39"/>
        <v>-3.4806747811232053E-2</v>
      </c>
      <c r="E195" s="338">
        <v>49.58</v>
      </c>
      <c r="F195" s="41">
        <f t="shared" si="40"/>
        <v>2.7777777777777679E-2</v>
      </c>
      <c r="G195" s="338">
        <v>39.28</v>
      </c>
      <c r="H195" s="41">
        <f t="shared" si="41"/>
        <v>-6.0511839272901269E-2</v>
      </c>
      <c r="I195" s="338">
        <v>41.57</v>
      </c>
      <c r="J195" s="41">
        <f t="shared" si="42"/>
        <v>-3.8399259773305494E-2</v>
      </c>
      <c r="K195" s="338">
        <v>71.83</v>
      </c>
      <c r="L195" s="41">
        <f t="shared" si="43"/>
        <v>-6.5078745281790917E-2</v>
      </c>
      <c r="M195" s="338">
        <v>68.180000000000007</v>
      </c>
      <c r="N195" s="41">
        <f t="shared" si="44"/>
        <v>-2.877492877492871E-2</v>
      </c>
      <c r="O195" s="338">
        <v>70.37</v>
      </c>
      <c r="P195" s="41">
        <f t="shared" si="45"/>
        <v>-5.04655242207529E-2</v>
      </c>
      <c r="Q195" s="338">
        <v>75.39</v>
      </c>
      <c r="R195" s="41">
        <f t="shared" si="46"/>
        <v>-4.9066599394550936E-2</v>
      </c>
      <c r="S195" s="338">
        <v>61.72</v>
      </c>
      <c r="T195" s="41">
        <f t="shared" si="47"/>
        <v>-4.1019266625233031E-2</v>
      </c>
      <c r="U195" s="338">
        <v>67.010000000000005</v>
      </c>
      <c r="V195" s="41">
        <f t="shared" si="48"/>
        <v>-4.2030021443888455E-2</v>
      </c>
      <c r="W195" s="338">
        <v>73.25</v>
      </c>
      <c r="X195" s="41">
        <f t="shared" si="49"/>
        <v>-5.153437783244863E-2</v>
      </c>
      <c r="Y195" s="338">
        <v>62.13</v>
      </c>
      <c r="Z195" s="41">
        <f t="shared" si="50"/>
        <v>-3.9424860853432331E-2</v>
      </c>
      <c r="AA195" s="338">
        <v>66.959999999999994</v>
      </c>
      <c r="AB195" s="41">
        <f t="shared" si="51"/>
        <v>-4.3428571428571483E-2</v>
      </c>
    </row>
    <row r="196" spans="2:28" hidden="1" outlineLevel="1" x14ac:dyDescent="0.25">
      <c r="B196" s="43" t="s">
        <v>49</v>
      </c>
      <c r="C196" s="337">
        <v>46.53</v>
      </c>
      <c r="D196" s="29">
        <f t="shared" si="39"/>
        <v>-8.8362068965517238E-2</v>
      </c>
      <c r="E196" s="338">
        <v>52.75</v>
      </c>
      <c r="F196" s="29">
        <f t="shared" si="40"/>
        <v>-7.9567265747688021E-2</v>
      </c>
      <c r="G196" s="338">
        <v>41.08</v>
      </c>
      <c r="H196" s="29">
        <f t="shared" si="41"/>
        <v>-0.10344827586206906</v>
      </c>
      <c r="I196" s="338">
        <v>43.61</v>
      </c>
      <c r="J196" s="29">
        <f t="shared" si="42"/>
        <v>-9.6914475046593451E-2</v>
      </c>
      <c r="K196" s="337">
        <v>65.31</v>
      </c>
      <c r="L196" s="29">
        <f t="shared" si="43"/>
        <v>-0.16279964107165745</v>
      </c>
      <c r="M196" s="337">
        <v>69.86</v>
      </c>
      <c r="N196" s="29">
        <f t="shared" si="44"/>
        <v>-0.10824610671432222</v>
      </c>
      <c r="O196" s="337">
        <v>67.17</v>
      </c>
      <c r="P196" s="29">
        <f t="shared" si="45"/>
        <v>-0.14038904530330176</v>
      </c>
      <c r="Q196" s="338">
        <v>65.2</v>
      </c>
      <c r="R196" s="29">
        <f t="shared" si="46"/>
        <v>-0.14108813068106962</v>
      </c>
      <c r="S196" s="338">
        <v>55.96</v>
      </c>
      <c r="T196" s="29">
        <f t="shared" si="47"/>
        <v>-0.12671660424469411</v>
      </c>
      <c r="U196" s="338">
        <v>59.44</v>
      </c>
      <c r="V196" s="29">
        <f t="shared" si="48"/>
        <v>-0.1312481730488162</v>
      </c>
      <c r="W196" s="337">
        <v>64.489999999999995</v>
      </c>
      <c r="X196" s="29">
        <f t="shared" si="49"/>
        <v>-0.14537503313013522</v>
      </c>
      <c r="Y196" s="337">
        <v>57.57</v>
      </c>
      <c r="Z196" s="29">
        <f t="shared" si="50"/>
        <v>-0.12227473700259195</v>
      </c>
      <c r="AA196" s="337">
        <v>60.51</v>
      </c>
      <c r="AB196" s="29">
        <f t="shared" si="51"/>
        <v>-0.13234872383137364</v>
      </c>
    </row>
    <row r="197" spans="2:28" hidden="1" outlineLevel="1" x14ac:dyDescent="0.25">
      <c r="B197" s="43" t="s">
        <v>50</v>
      </c>
      <c r="C197" s="337">
        <v>56.44</v>
      </c>
      <c r="D197" s="29">
        <f t="shared" si="39"/>
        <v>3.6166697264549352E-2</v>
      </c>
      <c r="E197" s="338">
        <v>54.78</v>
      </c>
      <c r="F197" s="29">
        <f t="shared" si="40"/>
        <v>-3.7596626844694336E-2</v>
      </c>
      <c r="G197" s="338">
        <v>53.85</v>
      </c>
      <c r="H197" s="29">
        <f t="shared" si="41"/>
        <v>7.5924075924076018E-2</v>
      </c>
      <c r="I197" s="338">
        <v>54.05</v>
      </c>
      <c r="J197" s="29">
        <f t="shared" si="42"/>
        <v>4.8903551329322559E-2</v>
      </c>
      <c r="K197" s="337">
        <v>88.09</v>
      </c>
      <c r="L197" s="29">
        <f t="shared" si="43"/>
        <v>1.8852648623641111E-2</v>
      </c>
      <c r="M197" s="337">
        <v>82.38</v>
      </c>
      <c r="N197" s="29">
        <f t="shared" si="44"/>
        <v>5.615234375E-3</v>
      </c>
      <c r="O197" s="337">
        <v>85.75</v>
      </c>
      <c r="P197" s="29">
        <f t="shared" si="45"/>
        <v>1.2875029529884285E-2</v>
      </c>
      <c r="Q197" s="338">
        <v>82.54</v>
      </c>
      <c r="R197" s="29">
        <f t="shared" si="46"/>
        <v>-4.8437878420914959E-4</v>
      </c>
      <c r="S197" s="338">
        <v>64.66</v>
      </c>
      <c r="T197" s="29">
        <f t="shared" si="47"/>
        <v>2.1807838179519479E-2</v>
      </c>
      <c r="U197" s="338">
        <v>71.400000000000006</v>
      </c>
      <c r="V197" s="29">
        <f t="shared" si="48"/>
        <v>1.463691914167975E-2</v>
      </c>
      <c r="W197" s="337">
        <v>82.93</v>
      </c>
      <c r="X197" s="29">
        <f t="shared" si="49"/>
        <v>5.6997332039778748E-3</v>
      </c>
      <c r="Y197" s="337">
        <v>66.89</v>
      </c>
      <c r="Z197" s="29">
        <f t="shared" si="50"/>
        <v>2.12213740458016E-2</v>
      </c>
      <c r="AA197" s="337">
        <v>73.709999999999994</v>
      </c>
      <c r="AB197" s="29">
        <f t="shared" si="51"/>
        <v>1.4869888475836479E-2</v>
      </c>
    </row>
    <row r="198" spans="2:28" hidden="1" outlineLevel="1" x14ac:dyDescent="0.25">
      <c r="B198" s="43" t="s">
        <v>51</v>
      </c>
      <c r="C198" s="337">
        <v>51.33</v>
      </c>
      <c r="D198" s="29">
        <f t="shared" si="39"/>
        <v>0.13965364120781532</v>
      </c>
      <c r="E198" s="338">
        <v>48.51</v>
      </c>
      <c r="F198" s="29">
        <f t="shared" si="40"/>
        <v>4.3674698795180822E-2</v>
      </c>
      <c r="G198" s="338">
        <v>48.13</v>
      </c>
      <c r="H198" s="29">
        <f t="shared" si="41"/>
        <v>0.226867193474382</v>
      </c>
      <c r="I198" s="338">
        <v>48.21</v>
      </c>
      <c r="J198" s="29">
        <f t="shared" si="42"/>
        <v>0.18190733022799721</v>
      </c>
      <c r="K198" s="337">
        <v>80.47</v>
      </c>
      <c r="L198" s="29">
        <f t="shared" si="43"/>
        <v>5.6730137885751653E-2</v>
      </c>
      <c r="M198" s="337">
        <v>71.58</v>
      </c>
      <c r="N198" s="29">
        <f t="shared" si="44"/>
        <v>5.6843348589989517E-2</v>
      </c>
      <c r="O198" s="337">
        <v>76.83</v>
      </c>
      <c r="P198" s="29">
        <f t="shared" si="45"/>
        <v>5.5357142857142883E-2</v>
      </c>
      <c r="Q198" s="338">
        <v>82.78</v>
      </c>
      <c r="R198" s="29">
        <f t="shared" si="46"/>
        <v>5.277883759379387E-2</v>
      </c>
      <c r="S198" s="338">
        <v>63.4</v>
      </c>
      <c r="T198" s="29">
        <f t="shared" si="47"/>
        <v>3.3246414602346785E-2</v>
      </c>
      <c r="U198" s="338">
        <v>70.7</v>
      </c>
      <c r="V198" s="29">
        <f t="shared" si="48"/>
        <v>4.4313146233382561E-2</v>
      </c>
      <c r="W198" s="337">
        <v>80.790000000000006</v>
      </c>
      <c r="X198" s="29">
        <f t="shared" si="49"/>
        <v>5.6630918127125396E-2</v>
      </c>
      <c r="Y198" s="337">
        <v>64.209999999999994</v>
      </c>
      <c r="Z198" s="29">
        <f t="shared" si="50"/>
        <v>4.0512072597634008E-2</v>
      </c>
      <c r="AA198" s="337">
        <v>71.260000000000005</v>
      </c>
      <c r="AB198" s="29">
        <f t="shared" si="51"/>
        <v>4.9329995582388486E-2</v>
      </c>
    </row>
    <row r="199" spans="2:28" hidden="1" outlineLevel="1" x14ac:dyDescent="0.25">
      <c r="B199" s="43" t="s">
        <v>52</v>
      </c>
      <c r="C199" s="337">
        <v>43.7</v>
      </c>
      <c r="D199" s="29">
        <f t="shared" si="39"/>
        <v>0.2909896602658788</v>
      </c>
      <c r="E199" s="338">
        <v>40.46</v>
      </c>
      <c r="F199" s="29">
        <f t="shared" si="40"/>
        <v>0.11214953271028039</v>
      </c>
      <c r="G199" s="338">
        <v>40.57</v>
      </c>
      <c r="H199" s="29">
        <f t="shared" si="41"/>
        <v>7.6999503229011612E-3</v>
      </c>
      <c r="I199" s="338">
        <v>40.54</v>
      </c>
      <c r="J199" s="29">
        <f t="shared" si="42"/>
        <v>2.8411973617453068E-2</v>
      </c>
      <c r="K199" s="337">
        <v>83.19</v>
      </c>
      <c r="L199" s="29">
        <f t="shared" si="43"/>
        <v>6.4219009850326136E-2</v>
      </c>
      <c r="M199" s="337">
        <v>71.63</v>
      </c>
      <c r="N199" s="29">
        <f t="shared" si="44"/>
        <v>8.1860746110859361E-2</v>
      </c>
      <c r="O199" s="337">
        <v>78.45</v>
      </c>
      <c r="P199" s="29">
        <f t="shared" si="45"/>
        <v>6.8655496526358828E-2</v>
      </c>
      <c r="Q199" s="338">
        <v>81.27</v>
      </c>
      <c r="R199" s="29">
        <f t="shared" si="46"/>
        <v>5.8616647127784249E-2</v>
      </c>
      <c r="S199" s="338">
        <v>64.69</v>
      </c>
      <c r="T199" s="29">
        <f t="shared" si="47"/>
        <v>9.0342154053598467E-2</v>
      </c>
      <c r="U199" s="338">
        <v>70.94</v>
      </c>
      <c r="V199" s="29">
        <f t="shared" si="48"/>
        <v>7.909948281107404E-2</v>
      </c>
      <c r="W199" s="337">
        <v>80.17</v>
      </c>
      <c r="X199" s="29">
        <f t="shared" si="49"/>
        <v>6.4816044627440395E-2</v>
      </c>
      <c r="Y199" s="337">
        <v>65.13</v>
      </c>
      <c r="Z199" s="29">
        <f t="shared" si="50"/>
        <v>8.8766298896689966E-2</v>
      </c>
      <c r="AA199" s="337">
        <v>71.52</v>
      </c>
      <c r="AB199" s="29">
        <f t="shared" si="51"/>
        <v>7.8245137946630461E-2</v>
      </c>
    </row>
    <row r="200" spans="2:28" hidden="1" outlineLevel="1" x14ac:dyDescent="0.25">
      <c r="B200" s="43" t="s">
        <v>53</v>
      </c>
      <c r="C200" s="337">
        <v>46.26</v>
      </c>
      <c r="D200" s="29">
        <f t="shared" si="39"/>
        <v>0.63002114164904865</v>
      </c>
      <c r="E200" s="338">
        <v>43.01</v>
      </c>
      <c r="F200" s="29">
        <f t="shared" si="40"/>
        <v>1.2000000000000011E-2</v>
      </c>
      <c r="G200" s="338">
        <v>47.84</v>
      </c>
      <c r="H200" s="29">
        <f t="shared" si="41"/>
        <v>0.10587147480351367</v>
      </c>
      <c r="I200" s="338">
        <v>46.79</v>
      </c>
      <c r="J200" s="29">
        <f t="shared" si="42"/>
        <v>8.5614849187934938E-2</v>
      </c>
      <c r="K200" s="337">
        <v>89.6</v>
      </c>
      <c r="L200" s="29">
        <f t="shared" si="43"/>
        <v>4.8443716358530287E-2</v>
      </c>
      <c r="M200" s="337">
        <v>86.68</v>
      </c>
      <c r="N200" s="29">
        <f t="shared" si="44"/>
        <v>5.3219927095990327E-2</v>
      </c>
      <c r="O200" s="337">
        <v>88.41</v>
      </c>
      <c r="P200" s="29">
        <f t="shared" si="45"/>
        <v>4.9999999999999822E-2</v>
      </c>
      <c r="Q200" s="338">
        <v>91.93</v>
      </c>
      <c r="R200" s="29">
        <f t="shared" si="46"/>
        <v>3.7936095743479781E-2</v>
      </c>
      <c r="S200" s="338">
        <v>77.87</v>
      </c>
      <c r="T200" s="29">
        <f t="shared" si="47"/>
        <v>3.0435357946275055E-2</v>
      </c>
      <c r="U200" s="338">
        <v>83.17</v>
      </c>
      <c r="V200" s="29">
        <f t="shared" si="48"/>
        <v>3.5225292506845918E-2</v>
      </c>
      <c r="W200" s="337">
        <v>89.33</v>
      </c>
      <c r="X200" s="29">
        <f t="shared" si="49"/>
        <v>4.9089841456253502E-2</v>
      </c>
      <c r="Y200" s="337">
        <v>78.44</v>
      </c>
      <c r="Z200" s="29">
        <f t="shared" si="50"/>
        <v>3.578502574937259E-2</v>
      </c>
      <c r="AA200" s="337">
        <v>83.07</v>
      </c>
      <c r="AB200" s="29">
        <f t="shared" si="51"/>
        <v>4.2414355628058731E-2</v>
      </c>
    </row>
    <row r="201" spans="2:28" hidden="1" outlineLevel="1" x14ac:dyDescent="0.25">
      <c r="B201" s="43" t="s">
        <v>54</v>
      </c>
      <c r="C201" s="337">
        <v>40.46</v>
      </c>
      <c r="D201" s="29">
        <f t="shared" si="39"/>
        <v>0.23428920073215376</v>
      </c>
      <c r="E201" s="338">
        <v>45.54</v>
      </c>
      <c r="F201" s="29">
        <f t="shared" si="40"/>
        <v>0.20571882446386014</v>
      </c>
      <c r="G201" s="338">
        <v>32.18</v>
      </c>
      <c r="H201" s="29">
        <f t="shared" si="41"/>
        <v>0.39791485664639437</v>
      </c>
      <c r="I201" s="338">
        <v>35.090000000000003</v>
      </c>
      <c r="J201" s="29">
        <f t="shared" si="42"/>
        <v>0.33982436044291719</v>
      </c>
      <c r="K201" s="337">
        <v>66.989999999999995</v>
      </c>
      <c r="L201" s="29">
        <f t="shared" si="43"/>
        <v>8.8206627680311733E-2</v>
      </c>
      <c r="M201" s="337">
        <v>69.36</v>
      </c>
      <c r="N201" s="29">
        <f t="shared" si="44"/>
        <v>0.1688574317492415</v>
      </c>
      <c r="O201" s="337">
        <v>67.959999999999994</v>
      </c>
      <c r="P201" s="29">
        <f t="shared" si="45"/>
        <v>0.12015823306411733</v>
      </c>
      <c r="Q201" s="338">
        <v>83.12</v>
      </c>
      <c r="R201" s="29">
        <f t="shared" si="46"/>
        <v>4.9362454235576392E-2</v>
      </c>
      <c r="S201" s="338">
        <v>70.64</v>
      </c>
      <c r="T201" s="29">
        <f t="shared" si="47"/>
        <v>5.2286608073886631E-2</v>
      </c>
      <c r="U201" s="338">
        <v>75.34</v>
      </c>
      <c r="V201" s="29">
        <f t="shared" si="48"/>
        <v>5.2822806036892045E-2</v>
      </c>
      <c r="W201" s="337">
        <v>76.98</v>
      </c>
      <c r="X201" s="29">
        <f t="shared" si="49"/>
        <v>6.6204986149584588E-2</v>
      </c>
      <c r="Y201" s="337">
        <v>69.63</v>
      </c>
      <c r="Z201" s="29">
        <f t="shared" si="50"/>
        <v>7.0407378939277399E-2</v>
      </c>
      <c r="AA201" s="337">
        <v>72.75</v>
      </c>
      <c r="AB201" s="29">
        <f t="shared" si="51"/>
        <v>6.9066862601028678E-2</v>
      </c>
    </row>
    <row r="202" spans="2:28" hidden="1" outlineLevel="1" x14ac:dyDescent="0.25">
      <c r="B202" s="43" t="s">
        <v>55</v>
      </c>
      <c r="C202" s="337">
        <v>38.75</v>
      </c>
      <c r="D202" s="29">
        <f t="shared" si="39"/>
        <v>-4.556650246305427E-2</v>
      </c>
      <c r="E202" s="338">
        <v>33.99</v>
      </c>
      <c r="F202" s="29">
        <f t="shared" si="40"/>
        <v>-5.9490868843386835E-2</v>
      </c>
      <c r="G202" s="338">
        <v>21</v>
      </c>
      <c r="H202" s="29">
        <f t="shared" si="41"/>
        <v>0.83086312118570183</v>
      </c>
      <c r="I202" s="338">
        <v>23.9</v>
      </c>
      <c r="J202" s="29">
        <f t="shared" si="42"/>
        <v>0.42431466030989262</v>
      </c>
      <c r="K202" s="337">
        <v>64.97</v>
      </c>
      <c r="L202" s="29">
        <f t="shared" si="43"/>
        <v>-1.5389350569416926E-4</v>
      </c>
      <c r="M202" s="337">
        <v>50.46</v>
      </c>
      <c r="N202" s="29">
        <f t="shared" si="44"/>
        <v>-4.8642533936651522E-2</v>
      </c>
      <c r="O202" s="337">
        <v>59.03</v>
      </c>
      <c r="P202" s="29">
        <f t="shared" si="45"/>
        <v>-1.959807340973263E-2</v>
      </c>
      <c r="Q202" s="338">
        <v>74.819999999999993</v>
      </c>
      <c r="R202" s="29">
        <f t="shared" si="46"/>
        <v>5.2764879696074241E-2</v>
      </c>
      <c r="S202" s="338">
        <v>57.22</v>
      </c>
      <c r="T202" s="29">
        <f t="shared" si="47"/>
        <v>7.6980990024468232E-2</v>
      </c>
      <c r="U202" s="338">
        <v>63.79</v>
      </c>
      <c r="V202" s="29">
        <f t="shared" si="48"/>
        <v>6.8330262937531305E-2</v>
      </c>
      <c r="W202" s="337">
        <v>70.510000000000005</v>
      </c>
      <c r="X202" s="29">
        <f t="shared" si="49"/>
        <v>3.7827494848395649E-2</v>
      </c>
      <c r="Y202" s="337">
        <v>55.48</v>
      </c>
      <c r="Z202" s="29">
        <f t="shared" si="50"/>
        <v>6.4058304564633683E-2</v>
      </c>
      <c r="AA202" s="337">
        <v>61.83</v>
      </c>
      <c r="AB202" s="29">
        <f t="shared" si="51"/>
        <v>5.1888397414086462E-2</v>
      </c>
    </row>
    <row r="203" spans="2:28" hidden="1" outlineLevel="1" x14ac:dyDescent="0.25">
      <c r="B203" s="43" t="s">
        <v>56</v>
      </c>
      <c r="C203" s="337">
        <v>41.83</v>
      </c>
      <c r="D203" s="29">
        <f t="shared" si="39"/>
        <v>5.6579944430411588E-2</v>
      </c>
      <c r="E203" s="338">
        <v>34.44</v>
      </c>
      <c r="F203" s="29">
        <f t="shared" si="40"/>
        <v>9.8564593301435188E-2</v>
      </c>
      <c r="G203" s="338">
        <v>29.44</v>
      </c>
      <c r="H203" s="29">
        <f t="shared" si="41"/>
        <v>0.22871452420701166</v>
      </c>
      <c r="I203" s="338">
        <v>30.55</v>
      </c>
      <c r="J203" s="29">
        <f t="shared" si="42"/>
        <v>0.19569471624266144</v>
      </c>
      <c r="K203" s="337">
        <v>62.9</v>
      </c>
      <c r="L203" s="29">
        <f t="shared" si="43"/>
        <v>-7.3501252025335084E-2</v>
      </c>
      <c r="M203" s="337">
        <v>43.57</v>
      </c>
      <c r="N203" s="29">
        <f t="shared" si="44"/>
        <v>-1.8693693693693669E-2</v>
      </c>
      <c r="O203" s="337">
        <v>54.99</v>
      </c>
      <c r="P203" s="29">
        <f t="shared" si="45"/>
        <v>-5.9999999999999942E-2</v>
      </c>
      <c r="Q203" s="338">
        <v>68.150000000000006</v>
      </c>
      <c r="R203" s="29">
        <f t="shared" si="46"/>
        <v>-2.6706655241359512E-2</v>
      </c>
      <c r="S203" s="338">
        <v>54.5</v>
      </c>
      <c r="T203" s="29">
        <f t="shared" si="47"/>
        <v>0.11292628139677352</v>
      </c>
      <c r="U203" s="338">
        <v>59.59</v>
      </c>
      <c r="V203" s="29">
        <f t="shared" si="48"/>
        <v>5.1155406597283681E-2</v>
      </c>
      <c r="W203" s="337">
        <v>65.5</v>
      </c>
      <c r="X203" s="29">
        <f t="shared" si="49"/>
        <v>-3.6481318034716104E-2</v>
      </c>
      <c r="Y203" s="337">
        <v>52.42</v>
      </c>
      <c r="Z203" s="29">
        <f t="shared" si="50"/>
        <v>9.7571189279732184E-2</v>
      </c>
      <c r="AA203" s="337">
        <v>57.95</v>
      </c>
      <c r="AB203" s="29">
        <f t="shared" si="51"/>
        <v>3.0222222222222372E-2</v>
      </c>
    </row>
    <row r="204" spans="2:28" collapsed="1" x14ac:dyDescent="0.25">
      <c r="B204" s="30" t="s">
        <v>77</v>
      </c>
      <c r="C204" s="339">
        <v>49.627405672069017</v>
      </c>
      <c r="D204" s="32">
        <f t="shared" si="39"/>
        <v>-1.4985001402238574E-2</v>
      </c>
      <c r="E204" s="339">
        <v>55.189485566844056</v>
      </c>
      <c r="F204" s="32">
        <f t="shared" si="40"/>
        <v>0.10017201413809218</v>
      </c>
      <c r="G204" s="339">
        <v>46.094921353215383</v>
      </c>
      <c r="H204" s="32">
        <f t="shared" si="41"/>
        <v>8.1773641485682891E-2</v>
      </c>
      <c r="I204" s="339">
        <v>48.0939923717158</v>
      </c>
      <c r="J204" s="32">
        <f t="shared" si="42"/>
        <v>8.7345064200432088E-2</v>
      </c>
      <c r="K204" s="339">
        <v>80.207241217628933</v>
      </c>
      <c r="L204" s="32">
        <f t="shared" si="43"/>
        <v>1.0436309330723814E-2</v>
      </c>
      <c r="M204" s="339">
        <v>74.979848388760146</v>
      </c>
      <c r="N204" s="32">
        <f t="shared" si="44"/>
        <v>-1.3270975581164413E-3</v>
      </c>
      <c r="O204" s="339">
        <v>78.093153558052435</v>
      </c>
      <c r="P204" s="32">
        <f t="shared" si="45"/>
        <v>5.622077155366334E-3</v>
      </c>
      <c r="Q204" s="339">
        <v>79.77809864443033</v>
      </c>
      <c r="R204" s="32">
        <f t="shared" si="46"/>
        <v>6.3242581808042875E-3</v>
      </c>
      <c r="S204" s="339">
        <v>64.55949286131451</v>
      </c>
      <c r="T204" s="32">
        <f t="shared" si="47"/>
        <v>-2.0099713469420633E-2</v>
      </c>
      <c r="U204" s="339">
        <v>70.198668466042406</v>
      </c>
      <c r="V204" s="32">
        <f t="shared" si="48"/>
        <v>-8.7319972612309726E-3</v>
      </c>
      <c r="W204" s="339">
        <v>78.626775123668182</v>
      </c>
      <c r="X204" s="32">
        <f t="shared" si="49"/>
        <v>7.6441336569770257E-3</v>
      </c>
      <c r="Y204" s="339">
        <v>65.581912710435418</v>
      </c>
      <c r="Z204" s="32">
        <f t="shared" si="50"/>
        <v>-1.5285410843675518E-2</v>
      </c>
      <c r="AA204" s="339">
        <v>71.08342271747658</v>
      </c>
      <c r="AB204" s="32">
        <f t="shared" si="51"/>
        <v>-4.6015141775995749E-3</v>
      </c>
    </row>
    <row r="205" spans="2:28" hidden="1" outlineLevel="1" x14ac:dyDescent="0.25">
      <c r="B205" s="43" t="s">
        <v>58</v>
      </c>
      <c r="C205" s="337">
        <v>41.49</v>
      </c>
      <c r="D205" s="29">
        <f t="shared" si="39"/>
        <v>-0.12004241781548242</v>
      </c>
      <c r="E205" s="338">
        <v>49.18</v>
      </c>
      <c r="F205" s="29">
        <f t="shared" si="40"/>
        <v>3.4279705573081021E-2</v>
      </c>
      <c r="G205" s="338">
        <v>37.92</v>
      </c>
      <c r="H205" s="29">
        <f t="shared" si="41"/>
        <v>0.12289013917678404</v>
      </c>
      <c r="I205" s="338">
        <v>40.43</v>
      </c>
      <c r="J205" s="29">
        <f t="shared" si="42"/>
        <v>0.10043549265106155</v>
      </c>
      <c r="K205" s="337">
        <v>73.319999999999993</v>
      </c>
      <c r="L205" s="29">
        <f t="shared" si="43"/>
        <v>7.6965365585484058E-3</v>
      </c>
      <c r="M205" s="337">
        <v>61.55</v>
      </c>
      <c r="N205" s="29">
        <f t="shared" si="44"/>
        <v>-8.2165225171488276E-2</v>
      </c>
      <c r="O205" s="337">
        <v>68.5</v>
      </c>
      <c r="P205" s="29">
        <f t="shared" si="45"/>
        <v>-2.8093076049943266E-2</v>
      </c>
      <c r="Q205" s="338">
        <v>77.900000000000006</v>
      </c>
      <c r="R205" s="29">
        <f t="shared" si="46"/>
        <v>-1.2924480486568579E-2</v>
      </c>
      <c r="S205" s="338">
        <v>60.07</v>
      </c>
      <c r="T205" s="29">
        <f t="shared" si="47"/>
        <v>-4.1640076579451124E-2</v>
      </c>
      <c r="U205" s="338">
        <v>66.73</v>
      </c>
      <c r="V205" s="29">
        <f t="shared" si="48"/>
        <v>-2.7826340326340238E-2</v>
      </c>
      <c r="W205" s="337">
        <v>75.13</v>
      </c>
      <c r="X205" s="29">
        <f t="shared" si="49"/>
        <v>-8.3157338965154093E-3</v>
      </c>
      <c r="Y205" s="337">
        <v>59.79</v>
      </c>
      <c r="Z205" s="29">
        <f t="shared" si="50"/>
        <v>-4.4888178913738086E-2</v>
      </c>
      <c r="AA205" s="337">
        <v>66.28</v>
      </c>
      <c r="AB205" s="29">
        <f t="shared" si="51"/>
        <v>-2.7153970350799805E-2</v>
      </c>
    </row>
    <row r="206" spans="2:28" hidden="1" outlineLevel="1" x14ac:dyDescent="0.25">
      <c r="B206" s="43" t="s">
        <v>59</v>
      </c>
      <c r="C206" s="337">
        <v>49.15</v>
      </c>
      <c r="D206" s="29">
        <f t="shared" ref="D206:D269" si="52">C206/C220-1</f>
        <v>6.685478619492069E-2</v>
      </c>
      <c r="E206" s="338">
        <v>51.81</v>
      </c>
      <c r="F206" s="29">
        <f t="shared" ref="F206:F269" si="53">E206/E220-1</f>
        <v>-2.7224934284641344E-2</v>
      </c>
      <c r="G206" s="338">
        <v>48.43</v>
      </c>
      <c r="H206" s="29">
        <f t="shared" ref="H206:H269" si="54">G206/G220-1</f>
        <v>9.5205789235639937E-2</v>
      </c>
      <c r="I206" s="338">
        <v>49.18</v>
      </c>
      <c r="J206" s="29">
        <f t="shared" ref="J206:J269" si="55">I206/I220-1</f>
        <v>6.5424610051993071E-2</v>
      </c>
      <c r="K206" s="337">
        <v>83.15</v>
      </c>
      <c r="L206" s="29">
        <f t="shared" ref="L206:L269" si="56">K206/K220-1</f>
        <v>7.2683222289522398E-3</v>
      </c>
      <c r="M206" s="337">
        <v>80.900000000000006</v>
      </c>
      <c r="N206" s="29">
        <f t="shared" ref="N206:N269" si="57">M206/M220-1</f>
        <v>1.2362467548521217E-4</v>
      </c>
      <c r="O206" s="337">
        <v>82.23</v>
      </c>
      <c r="P206" s="29">
        <f t="shared" ref="P206:P269" si="58">O206/O220-1</f>
        <v>4.1519111002565889E-3</v>
      </c>
      <c r="Q206" s="338">
        <v>79.55</v>
      </c>
      <c r="R206" s="29">
        <f t="shared" ref="R206:R269" si="59">Q206/Q220-1</f>
        <v>-1.0695187165775444E-2</v>
      </c>
      <c r="S206" s="338">
        <v>66</v>
      </c>
      <c r="T206" s="29">
        <f t="shared" ref="T206:T269" si="60">S206/S220-1</f>
        <v>-4.679376083188902E-2</v>
      </c>
      <c r="U206" s="338">
        <v>71.06</v>
      </c>
      <c r="V206" s="29">
        <f t="shared" ref="V206:V269" si="61">U206/U220-1</f>
        <v>-3.1088082901554404E-2</v>
      </c>
      <c r="W206" s="337">
        <v>79.25</v>
      </c>
      <c r="X206" s="29">
        <f t="shared" ref="X206:X269" si="62">W206/W220-1</f>
        <v>-3.7712130735386706E-3</v>
      </c>
      <c r="Y206" s="337">
        <v>67.7</v>
      </c>
      <c r="Z206" s="29">
        <f t="shared" ref="Z206:Z269" si="63">Y206/Y220-1</f>
        <v>-3.6161731207289161E-2</v>
      </c>
      <c r="AA206" s="337">
        <v>72.58</v>
      </c>
      <c r="AB206" s="29">
        <f t="shared" ref="AB206:AB269" si="64">AA206/AA220-1</f>
        <v>-2.1173297370195687E-2</v>
      </c>
    </row>
    <row r="207" spans="2:28" hidden="1" outlineLevel="1" x14ac:dyDescent="0.25">
      <c r="B207" s="43" t="s">
        <v>60</v>
      </c>
      <c r="C207" s="337">
        <v>55.2</v>
      </c>
      <c r="D207" s="29">
        <f t="shared" si="52"/>
        <v>-1.6393442622950727E-2</v>
      </c>
      <c r="E207" s="338">
        <v>64.05</v>
      </c>
      <c r="F207" s="29">
        <f t="shared" si="53"/>
        <v>3.1400966183574797E-2</v>
      </c>
      <c r="G207" s="338">
        <v>55.82</v>
      </c>
      <c r="H207" s="29">
        <f t="shared" si="54"/>
        <v>9.5583905789990098E-2</v>
      </c>
      <c r="I207" s="338">
        <v>57.66</v>
      </c>
      <c r="J207" s="29">
        <f t="shared" si="55"/>
        <v>8.0787253983130247E-2</v>
      </c>
      <c r="K207" s="337">
        <v>86.44</v>
      </c>
      <c r="L207" s="29">
        <f t="shared" si="56"/>
        <v>-8.374440747963785E-3</v>
      </c>
      <c r="M207" s="337">
        <v>79.900000000000006</v>
      </c>
      <c r="N207" s="29">
        <f t="shared" si="57"/>
        <v>-3.0927835051546393E-2</v>
      </c>
      <c r="O207" s="337">
        <v>83.76</v>
      </c>
      <c r="P207" s="29">
        <f t="shared" si="58"/>
        <v>-1.7938797045374599E-2</v>
      </c>
      <c r="Q207" s="338">
        <v>83.72</v>
      </c>
      <c r="R207" s="29">
        <f t="shared" si="59"/>
        <v>-2.1505376344086113E-2</v>
      </c>
      <c r="S207" s="338">
        <v>71.95</v>
      </c>
      <c r="T207" s="29">
        <f t="shared" si="60"/>
        <v>2.0133276619878071E-2</v>
      </c>
      <c r="U207" s="338">
        <v>76.34</v>
      </c>
      <c r="V207" s="29">
        <f t="shared" si="61"/>
        <v>3.8132807363577825E-3</v>
      </c>
      <c r="W207" s="337">
        <v>83.31</v>
      </c>
      <c r="X207" s="29">
        <f t="shared" si="62"/>
        <v>-1.6991150442477898E-2</v>
      </c>
      <c r="Y207" s="337">
        <v>72.709999999999994</v>
      </c>
      <c r="Z207" s="29">
        <f t="shared" si="63"/>
        <v>1.408647140864705E-2</v>
      </c>
      <c r="AA207" s="337">
        <v>77.19</v>
      </c>
      <c r="AB207" s="29">
        <f t="shared" si="64"/>
        <v>1.2956724540025277E-4</v>
      </c>
    </row>
    <row r="208" spans="2:28" hidden="1" outlineLevel="1" x14ac:dyDescent="0.25">
      <c r="B208" s="43" t="s">
        <v>61</v>
      </c>
      <c r="C208" s="337">
        <v>51.45</v>
      </c>
      <c r="D208" s="29">
        <f t="shared" si="52"/>
        <v>3.897415185783526E-2</v>
      </c>
      <c r="E208" s="338">
        <v>61.29</v>
      </c>
      <c r="F208" s="29">
        <f t="shared" si="53"/>
        <v>6.4801945795691429E-2</v>
      </c>
      <c r="G208" s="338">
        <v>46.37</v>
      </c>
      <c r="H208" s="29">
        <f t="shared" si="54"/>
        <v>0.13125152476213708</v>
      </c>
      <c r="I208" s="338">
        <v>49.71</v>
      </c>
      <c r="J208" s="29">
        <f t="shared" si="55"/>
        <v>0.11557450628366239</v>
      </c>
      <c r="K208" s="337">
        <v>78.5</v>
      </c>
      <c r="L208" s="29">
        <f t="shared" si="56"/>
        <v>-2.3631840796019987E-2</v>
      </c>
      <c r="M208" s="337">
        <v>74.900000000000006</v>
      </c>
      <c r="N208" s="29">
        <f t="shared" si="57"/>
        <v>-5.4770318021201247E-2</v>
      </c>
      <c r="O208" s="337">
        <v>77.03</v>
      </c>
      <c r="P208" s="29">
        <f t="shared" si="58"/>
        <v>-3.6402301726294661E-2</v>
      </c>
      <c r="Q208" s="338">
        <v>80.47</v>
      </c>
      <c r="R208" s="29">
        <f t="shared" si="59"/>
        <v>-8.3795440542207E-3</v>
      </c>
      <c r="S208" s="338">
        <v>65.64</v>
      </c>
      <c r="T208" s="29">
        <f t="shared" si="60"/>
        <v>-4.3566953227451521E-2</v>
      </c>
      <c r="U208" s="338">
        <v>71.17</v>
      </c>
      <c r="V208" s="29">
        <f t="shared" si="61"/>
        <v>-2.7997814804698096E-2</v>
      </c>
      <c r="W208" s="337">
        <v>78.75</v>
      </c>
      <c r="X208" s="29">
        <f t="shared" si="62"/>
        <v>-1.0554089709762571E-2</v>
      </c>
      <c r="Y208" s="337">
        <v>66.510000000000005</v>
      </c>
      <c r="Z208" s="29">
        <f t="shared" si="63"/>
        <v>-4.1918755401901375E-2</v>
      </c>
      <c r="AA208" s="337">
        <v>71.69</v>
      </c>
      <c r="AB208" s="29">
        <f t="shared" si="64"/>
        <v>-2.7272727272727337E-2</v>
      </c>
    </row>
    <row r="209" spans="2:28" collapsed="1" x14ac:dyDescent="0.25">
      <c r="B209" s="145">
        <v>1999</v>
      </c>
      <c r="C209" s="338">
        <v>46.83</v>
      </c>
      <c r="D209" s="41">
        <f t="shared" si="52"/>
        <v>7.3590096286107354E-2</v>
      </c>
      <c r="E209" s="338">
        <v>48.24</v>
      </c>
      <c r="F209" s="41">
        <f t="shared" si="53"/>
        <v>2.5946405784772475E-2</v>
      </c>
      <c r="G209" s="338">
        <v>41.81</v>
      </c>
      <c r="H209" s="41">
        <f t="shared" si="54"/>
        <v>0.12483185364541294</v>
      </c>
      <c r="I209" s="338">
        <v>43.23</v>
      </c>
      <c r="J209" s="41">
        <f t="shared" si="55"/>
        <v>0.10027996945787732</v>
      </c>
      <c r="K209" s="338">
        <v>76.83</v>
      </c>
      <c r="L209" s="41">
        <f t="shared" si="56"/>
        <v>1.30327121073881E-3</v>
      </c>
      <c r="M209" s="338">
        <v>70.2</v>
      </c>
      <c r="N209" s="41">
        <f t="shared" si="57"/>
        <v>2.8498147620403813E-4</v>
      </c>
      <c r="O209" s="338">
        <v>74.11</v>
      </c>
      <c r="P209" s="41">
        <f t="shared" si="58"/>
        <v>-1.3491635186191342E-4</v>
      </c>
      <c r="Q209" s="338">
        <v>79.28</v>
      </c>
      <c r="R209" s="41">
        <f t="shared" si="59"/>
        <v>3.0364372469635637E-3</v>
      </c>
      <c r="S209" s="338">
        <v>64.36</v>
      </c>
      <c r="T209" s="41">
        <f t="shared" si="60"/>
        <v>1.0995915802701983E-2</v>
      </c>
      <c r="U209" s="338">
        <v>69.95</v>
      </c>
      <c r="V209" s="41">
        <f t="shared" si="61"/>
        <v>9.3795093795094875E-3</v>
      </c>
      <c r="W209" s="338">
        <v>77.23</v>
      </c>
      <c r="X209" s="41">
        <f t="shared" si="62"/>
        <v>5.0754815200415582E-3</v>
      </c>
      <c r="Y209" s="338">
        <v>64.680000000000007</v>
      </c>
      <c r="Z209" s="41">
        <f t="shared" si="63"/>
        <v>1.173158141717523E-2</v>
      </c>
      <c r="AA209" s="338">
        <v>70</v>
      </c>
      <c r="AB209" s="41">
        <f t="shared" si="64"/>
        <v>9.3727469358328985E-3</v>
      </c>
    </row>
    <row r="210" spans="2:28" hidden="1" outlineLevel="1" x14ac:dyDescent="0.25">
      <c r="B210" s="43" t="s">
        <v>49</v>
      </c>
      <c r="C210" s="337">
        <v>51.04</v>
      </c>
      <c r="D210" s="29">
        <f t="shared" si="52"/>
        <v>-4.7227926078028726E-2</v>
      </c>
      <c r="E210" s="338">
        <v>57.31</v>
      </c>
      <c r="F210" s="29">
        <f t="shared" si="53"/>
        <v>0.21342367139529972</v>
      </c>
      <c r="G210" s="338">
        <v>45.82</v>
      </c>
      <c r="H210" s="29">
        <f t="shared" si="54"/>
        <v>0.15299446401610473</v>
      </c>
      <c r="I210" s="338">
        <v>48.29</v>
      </c>
      <c r="J210" s="29">
        <f t="shared" si="55"/>
        <v>0.16811804547653586</v>
      </c>
      <c r="K210" s="337">
        <v>78.010000000000005</v>
      </c>
      <c r="L210" s="29">
        <f t="shared" si="56"/>
        <v>2.0405493786788798E-2</v>
      </c>
      <c r="M210" s="337">
        <v>78.34</v>
      </c>
      <c r="N210" s="29">
        <f t="shared" si="57"/>
        <v>5.168478990468528E-2</v>
      </c>
      <c r="O210" s="337">
        <v>78.14</v>
      </c>
      <c r="P210" s="29">
        <f t="shared" si="58"/>
        <v>3.277821834522876E-2</v>
      </c>
      <c r="Q210" s="338">
        <v>75.91</v>
      </c>
      <c r="R210" s="29">
        <f t="shared" si="59"/>
        <v>-1.2360135310955034E-2</v>
      </c>
      <c r="S210" s="338">
        <v>64.08</v>
      </c>
      <c r="T210" s="29">
        <f t="shared" si="60"/>
        <v>-8.5099798855020614E-3</v>
      </c>
      <c r="U210" s="338">
        <v>68.42</v>
      </c>
      <c r="V210" s="29">
        <f t="shared" si="61"/>
        <v>-1.0699826489300124E-2</v>
      </c>
      <c r="W210" s="337">
        <v>75.459999999999994</v>
      </c>
      <c r="X210" s="29">
        <f t="shared" si="62"/>
        <v>-2.9069767441862737E-3</v>
      </c>
      <c r="Y210" s="337">
        <v>65.59</v>
      </c>
      <c r="Z210" s="29">
        <f t="shared" si="63"/>
        <v>2.7518728023239181E-3</v>
      </c>
      <c r="AA210" s="337">
        <v>69.739999999999995</v>
      </c>
      <c r="AB210" s="29">
        <f t="shared" si="64"/>
        <v>-1.4336917562729479E-4</v>
      </c>
    </row>
    <row r="211" spans="2:28" hidden="1" outlineLevel="1" x14ac:dyDescent="0.25">
      <c r="B211" s="43" t="s">
        <v>50</v>
      </c>
      <c r="C211" s="337">
        <v>54.47</v>
      </c>
      <c r="D211" s="29">
        <f t="shared" si="52"/>
        <v>7.7705827937095684E-3</v>
      </c>
      <c r="E211" s="338">
        <v>56.92</v>
      </c>
      <c r="F211" s="29">
        <f t="shared" si="53"/>
        <v>0.22250859106529197</v>
      </c>
      <c r="G211" s="338">
        <v>50.05</v>
      </c>
      <c r="H211" s="29">
        <f t="shared" si="54"/>
        <v>0</v>
      </c>
      <c r="I211" s="338">
        <v>51.53</v>
      </c>
      <c r="J211" s="29">
        <f t="shared" si="55"/>
        <v>4.5021293855201705E-2</v>
      </c>
      <c r="K211" s="337">
        <v>86.46</v>
      </c>
      <c r="L211" s="29">
        <f t="shared" si="56"/>
        <v>5.1185410334346537E-2</v>
      </c>
      <c r="M211" s="337">
        <v>81.92</v>
      </c>
      <c r="N211" s="29">
        <f t="shared" si="57"/>
        <v>4.8374712055285318E-2</v>
      </c>
      <c r="O211" s="337">
        <v>84.66</v>
      </c>
      <c r="P211" s="29">
        <f t="shared" si="58"/>
        <v>5.037220843672463E-2</v>
      </c>
      <c r="Q211" s="338">
        <v>82.58</v>
      </c>
      <c r="R211" s="29">
        <f t="shared" si="59"/>
        <v>6.6236281471917291E-2</v>
      </c>
      <c r="S211" s="338">
        <v>63.28</v>
      </c>
      <c r="T211" s="29">
        <f t="shared" si="60"/>
        <v>-2.0736614051377389E-2</v>
      </c>
      <c r="U211" s="338">
        <v>70.37</v>
      </c>
      <c r="V211" s="29">
        <f t="shared" si="61"/>
        <v>1.4415453366008357E-2</v>
      </c>
      <c r="W211" s="337">
        <v>82.46</v>
      </c>
      <c r="X211" s="29">
        <f t="shared" si="62"/>
        <v>6.0851666023414186E-2</v>
      </c>
      <c r="Y211" s="337">
        <v>65.5</v>
      </c>
      <c r="Z211" s="29">
        <f t="shared" si="63"/>
        <v>-9.9758162031438058E-3</v>
      </c>
      <c r="AA211" s="337">
        <v>72.63</v>
      </c>
      <c r="AB211" s="29">
        <f t="shared" si="64"/>
        <v>2.2381756756756577E-2</v>
      </c>
    </row>
    <row r="212" spans="2:28" hidden="1" outlineLevel="1" x14ac:dyDescent="0.25">
      <c r="B212" s="43" t="s">
        <v>51</v>
      </c>
      <c r="C212" s="337">
        <v>45.04</v>
      </c>
      <c r="D212" s="29">
        <f t="shared" si="52"/>
        <v>-3.9863568535493443E-2</v>
      </c>
      <c r="E212" s="338">
        <v>46.48</v>
      </c>
      <c r="F212" s="29">
        <f t="shared" si="53"/>
        <v>0.23420074349442377</v>
      </c>
      <c r="G212" s="338">
        <v>39.229999999999997</v>
      </c>
      <c r="H212" s="29">
        <f t="shared" si="54"/>
        <v>-2.0351055711016475E-3</v>
      </c>
      <c r="I212" s="338">
        <v>40.79</v>
      </c>
      <c r="J212" s="29">
        <f t="shared" si="55"/>
        <v>4.6971252566735178E-2</v>
      </c>
      <c r="K212" s="337">
        <v>76.150000000000006</v>
      </c>
      <c r="L212" s="29">
        <f t="shared" si="56"/>
        <v>1.9410977242302563E-2</v>
      </c>
      <c r="M212" s="337">
        <v>67.73</v>
      </c>
      <c r="N212" s="29">
        <f t="shared" si="57"/>
        <v>5.9440012513686913E-2</v>
      </c>
      <c r="O212" s="337">
        <v>72.8</v>
      </c>
      <c r="P212" s="29">
        <f t="shared" si="58"/>
        <v>3.4531760693477187E-2</v>
      </c>
      <c r="Q212" s="338">
        <v>78.63</v>
      </c>
      <c r="R212" s="29">
        <f t="shared" si="59"/>
        <v>4.6585917742579586E-2</v>
      </c>
      <c r="S212" s="338">
        <v>61.36</v>
      </c>
      <c r="T212" s="29">
        <f t="shared" si="60"/>
        <v>5.0778050778050865E-3</v>
      </c>
      <c r="U212" s="338">
        <v>67.7</v>
      </c>
      <c r="V212" s="29">
        <f t="shared" si="61"/>
        <v>2.173256866888007E-2</v>
      </c>
      <c r="W212" s="337">
        <v>76.459999999999994</v>
      </c>
      <c r="X212" s="29">
        <f t="shared" si="62"/>
        <v>3.7308370641703892E-2</v>
      </c>
      <c r="Y212" s="337">
        <v>61.71</v>
      </c>
      <c r="Z212" s="29">
        <f t="shared" si="63"/>
        <v>1.2801575578532676E-2</v>
      </c>
      <c r="AA212" s="337">
        <v>67.91</v>
      </c>
      <c r="AB212" s="29">
        <f t="shared" si="64"/>
        <v>2.3820292477008786E-2</v>
      </c>
    </row>
    <row r="213" spans="2:28" hidden="1" outlineLevel="1" x14ac:dyDescent="0.25">
      <c r="B213" s="43" t="s">
        <v>52</v>
      </c>
      <c r="C213" s="337">
        <v>33.85</v>
      </c>
      <c r="D213" s="29">
        <f t="shared" si="52"/>
        <v>-0.13515585079202863</v>
      </c>
      <c r="E213" s="338">
        <v>36.380000000000003</v>
      </c>
      <c r="F213" s="29">
        <f t="shared" si="53"/>
        <v>0.16416000000000008</v>
      </c>
      <c r="G213" s="338">
        <v>40.26</v>
      </c>
      <c r="H213" s="29">
        <f t="shared" si="54"/>
        <v>0.19785778042249325</v>
      </c>
      <c r="I213" s="338">
        <v>39.42</v>
      </c>
      <c r="J213" s="29">
        <f t="shared" si="55"/>
        <v>0.19093655589123859</v>
      </c>
      <c r="K213" s="337">
        <v>78.17</v>
      </c>
      <c r="L213" s="29">
        <f t="shared" si="56"/>
        <v>9.4266528925619486E-3</v>
      </c>
      <c r="M213" s="337">
        <v>66.209999999999994</v>
      </c>
      <c r="N213" s="29">
        <f t="shared" si="57"/>
        <v>-1.0561255280628901E-3</v>
      </c>
      <c r="O213" s="337">
        <v>73.41</v>
      </c>
      <c r="P213" s="29">
        <f t="shared" si="58"/>
        <v>6.3056888279642287E-3</v>
      </c>
      <c r="Q213" s="338">
        <v>76.77</v>
      </c>
      <c r="R213" s="29">
        <f t="shared" si="59"/>
        <v>2.742946708463867E-3</v>
      </c>
      <c r="S213" s="338">
        <v>59.33</v>
      </c>
      <c r="T213" s="29">
        <f t="shared" si="60"/>
        <v>1.9065613191343145E-2</v>
      </c>
      <c r="U213" s="338">
        <v>65.739999999999995</v>
      </c>
      <c r="V213" s="29">
        <f t="shared" si="61"/>
        <v>1.1229041685894225E-2</v>
      </c>
      <c r="W213" s="337">
        <v>75.290000000000006</v>
      </c>
      <c r="X213" s="29">
        <f t="shared" si="62"/>
        <v>2.2630457933972004E-3</v>
      </c>
      <c r="Y213" s="337">
        <v>59.82</v>
      </c>
      <c r="Z213" s="29">
        <f t="shared" si="63"/>
        <v>1.8212765957446919E-2</v>
      </c>
      <c r="AA213" s="337">
        <v>66.33</v>
      </c>
      <c r="AB213" s="29">
        <f t="shared" si="64"/>
        <v>1.0204081632653184E-2</v>
      </c>
    </row>
    <row r="214" spans="2:28" hidden="1" outlineLevel="1" x14ac:dyDescent="0.25">
      <c r="B214" s="43" t="s">
        <v>53</v>
      </c>
      <c r="C214" s="337">
        <v>28.38</v>
      </c>
      <c r="D214" s="29">
        <f t="shared" si="52"/>
        <v>-0.23995715050883781</v>
      </c>
      <c r="E214" s="338">
        <v>42.5</v>
      </c>
      <c r="F214" s="29">
        <f t="shared" si="53"/>
        <v>0.39848634419216844</v>
      </c>
      <c r="G214" s="338">
        <v>43.26</v>
      </c>
      <c r="H214" s="29">
        <f t="shared" si="54"/>
        <v>2.7309427689384824E-2</v>
      </c>
      <c r="I214" s="338">
        <v>43.1</v>
      </c>
      <c r="J214" s="29">
        <f t="shared" si="55"/>
        <v>8.8109063367836526E-2</v>
      </c>
      <c r="K214" s="337">
        <v>85.46</v>
      </c>
      <c r="L214" s="29">
        <f t="shared" si="56"/>
        <v>1.5446768060836558E-2</v>
      </c>
      <c r="M214" s="337">
        <v>82.3</v>
      </c>
      <c r="N214" s="29">
        <f t="shared" si="57"/>
        <v>2.3250031082929112E-2</v>
      </c>
      <c r="O214" s="337">
        <v>84.2</v>
      </c>
      <c r="P214" s="29">
        <f t="shared" si="58"/>
        <v>1.8630534720541991E-2</v>
      </c>
      <c r="Q214" s="338">
        <v>88.57</v>
      </c>
      <c r="R214" s="29">
        <f t="shared" si="59"/>
        <v>9.2297174111211078E-3</v>
      </c>
      <c r="S214" s="338">
        <v>75.569999999999993</v>
      </c>
      <c r="T214" s="29">
        <f t="shared" si="60"/>
        <v>3.1954117165096108E-2</v>
      </c>
      <c r="U214" s="338">
        <v>80.34</v>
      </c>
      <c r="V214" s="29">
        <f t="shared" si="61"/>
        <v>2.2007378196158278E-2</v>
      </c>
      <c r="W214" s="337">
        <v>85.15</v>
      </c>
      <c r="X214" s="29">
        <f t="shared" si="62"/>
        <v>7.692307692307665E-3</v>
      </c>
      <c r="Y214" s="337">
        <v>75.73</v>
      </c>
      <c r="Z214" s="29">
        <f t="shared" si="63"/>
        <v>3.0480337460879081E-2</v>
      </c>
      <c r="AA214" s="337">
        <v>79.69</v>
      </c>
      <c r="AB214" s="29">
        <f t="shared" si="64"/>
        <v>1.983619145124127E-2</v>
      </c>
    </row>
    <row r="215" spans="2:28" hidden="1" outlineLevel="1" x14ac:dyDescent="0.25">
      <c r="B215" s="43" t="s">
        <v>54</v>
      </c>
      <c r="C215" s="337">
        <v>32.78</v>
      </c>
      <c r="D215" s="29">
        <f t="shared" si="52"/>
        <v>-0.16206543967280151</v>
      </c>
      <c r="E215" s="338">
        <v>37.770000000000003</v>
      </c>
      <c r="F215" s="29">
        <f t="shared" si="53"/>
        <v>-5.8339566192969206E-2</v>
      </c>
      <c r="G215" s="338">
        <v>23.02</v>
      </c>
      <c r="H215" s="29">
        <f t="shared" si="54"/>
        <v>-0.19228070175438594</v>
      </c>
      <c r="I215" s="338">
        <v>26.19</v>
      </c>
      <c r="J215" s="29">
        <f t="shared" si="55"/>
        <v>-0.15461588121368619</v>
      </c>
      <c r="K215" s="337">
        <v>61.56</v>
      </c>
      <c r="L215" s="29">
        <f t="shared" si="56"/>
        <v>-7.4169622702354721E-3</v>
      </c>
      <c r="M215" s="337">
        <v>59.34</v>
      </c>
      <c r="N215" s="29">
        <f t="shared" si="57"/>
        <v>2.8066528066528207E-2</v>
      </c>
      <c r="O215" s="337">
        <v>60.67</v>
      </c>
      <c r="P215" s="29">
        <f t="shared" si="58"/>
        <v>6.1359867330017526E-3</v>
      </c>
      <c r="Q215" s="338">
        <v>79.209999999999994</v>
      </c>
      <c r="R215" s="29">
        <f t="shared" si="59"/>
        <v>4.2236842105263017E-2</v>
      </c>
      <c r="S215" s="338">
        <v>67.13</v>
      </c>
      <c r="T215" s="29">
        <f t="shared" si="60"/>
        <v>-1.5255977702801959E-2</v>
      </c>
      <c r="U215" s="338">
        <v>71.56</v>
      </c>
      <c r="V215" s="29">
        <f t="shared" si="61"/>
        <v>6.8946109469538719E-3</v>
      </c>
      <c r="W215" s="337">
        <v>72.2</v>
      </c>
      <c r="X215" s="29">
        <f t="shared" si="62"/>
        <v>2.4840312278211485E-2</v>
      </c>
      <c r="Y215" s="337">
        <v>65.05</v>
      </c>
      <c r="Z215" s="29">
        <f t="shared" si="63"/>
        <v>-1.0947240383153423E-2</v>
      </c>
      <c r="AA215" s="337">
        <v>68.05</v>
      </c>
      <c r="AB215" s="29">
        <f t="shared" si="64"/>
        <v>4.4280442804427445E-3</v>
      </c>
    </row>
    <row r="216" spans="2:28" hidden="1" outlineLevel="1" x14ac:dyDescent="0.25">
      <c r="B216" s="43" t="s">
        <v>55</v>
      </c>
      <c r="C216" s="337">
        <v>40.6</v>
      </c>
      <c r="D216" s="29">
        <f t="shared" si="52"/>
        <v>2.267002518891692E-2</v>
      </c>
      <c r="E216" s="338">
        <v>36.14</v>
      </c>
      <c r="F216" s="29">
        <f t="shared" si="53"/>
        <v>0.38097057699656078</v>
      </c>
      <c r="G216" s="338">
        <v>11.47</v>
      </c>
      <c r="H216" s="29">
        <f t="shared" si="54"/>
        <v>-0.38432635534084802</v>
      </c>
      <c r="I216" s="338">
        <v>16.78</v>
      </c>
      <c r="J216" s="29">
        <f t="shared" si="55"/>
        <v>-0.17339901477832509</v>
      </c>
      <c r="K216" s="337">
        <v>64.98</v>
      </c>
      <c r="L216" s="29">
        <f t="shared" si="56"/>
        <v>0.13720686034301721</v>
      </c>
      <c r="M216" s="337">
        <v>53.04</v>
      </c>
      <c r="N216" s="29">
        <f t="shared" si="57"/>
        <v>-5.7401812688821829E-2</v>
      </c>
      <c r="O216" s="337">
        <v>60.21</v>
      </c>
      <c r="P216" s="29">
        <f t="shared" si="58"/>
        <v>6.0035211267605693E-2</v>
      </c>
      <c r="Q216" s="338">
        <v>71.069999999999993</v>
      </c>
      <c r="R216" s="29">
        <f t="shared" si="59"/>
        <v>9.4563375943323313E-2</v>
      </c>
      <c r="S216" s="338">
        <v>53.13</v>
      </c>
      <c r="T216" s="29">
        <f t="shared" si="60"/>
        <v>8.9399220832478976E-2</v>
      </c>
      <c r="U216" s="338">
        <v>59.71</v>
      </c>
      <c r="V216" s="29">
        <f t="shared" si="61"/>
        <v>9.059360730593613E-2</v>
      </c>
      <c r="W216" s="337">
        <v>67.94</v>
      </c>
      <c r="X216" s="29">
        <f t="shared" si="62"/>
        <v>0.10471544715447156</v>
      </c>
      <c r="Y216" s="337">
        <v>52.14</v>
      </c>
      <c r="Z216" s="29">
        <f t="shared" si="63"/>
        <v>6.1914460285132256E-2</v>
      </c>
      <c r="AA216" s="337">
        <v>58.78</v>
      </c>
      <c r="AB216" s="29">
        <f t="shared" si="64"/>
        <v>8.1508739650413942E-2</v>
      </c>
    </row>
    <row r="217" spans="2:28" hidden="1" outlineLevel="1" x14ac:dyDescent="0.25">
      <c r="B217" s="43" t="s">
        <v>56</v>
      </c>
      <c r="C217" s="337">
        <v>39.590000000000003</v>
      </c>
      <c r="D217" s="29">
        <f t="shared" si="52"/>
        <v>-0.21944006309148256</v>
      </c>
      <c r="E217" s="338">
        <v>31.35</v>
      </c>
      <c r="F217" s="29">
        <f t="shared" si="53"/>
        <v>8.1407381855812533E-2</v>
      </c>
      <c r="G217" s="338">
        <v>23.96</v>
      </c>
      <c r="H217" s="29">
        <f t="shared" si="54"/>
        <v>-0.10730253353204167</v>
      </c>
      <c r="I217" s="338">
        <v>25.55</v>
      </c>
      <c r="J217" s="29">
        <f t="shared" si="55"/>
        <v>-6.478770131771594E-2</v>
      </c>
      <c r="K217" s="337">
        <v>67.89</v>
      </c>
      <c r="L217" s="29">
        <f t="shared" si="56"/>
        <v>5.6818181818181879E-2</v>
      </c>
      <c r="M217" s="337">
        <v>44.4</v>
      </c>
      <c r="N217" s="29">
        <f t="shared" si="57"/>
        <v>-5.592175207314487E-2</v>
      </c>
      <c r="O217" s="337">
        <v>58.5</v>
      </c>
      <c r="P217" s="29">
        <f t="shared" si="58"/>
        <v>1.75682727430857E-2</v>
      </c>
      <c r="Q217" s="338">
        <v>70.02</v>
      </c>
      <c r="R217" s="29">
        <f t="shared" si="59"/>
        <v>9.4746716697936106E-2</v>
      </c>
      <c r="S217" s="338">
        <v>48.97</v>
      </c>
      <c r="T217" s="29">
        <f t="shared" si="60"/>
        <v>-2.0991603358656574E-2</v>
      </c>
      <c r="U217" s="338">
        <v>56.69</v>
      </c>
      <c r="V217" s="29">
        <f t="shared" si="61"/>
        <v>2.7364987314244305E-2</v>
      </c>
      <c r="W217" s="337">
        <v>67.98</v>
      </c>
      <c r="X217" s="29">
        <f t="shared" si="62"/>
        <v>7.4273072060682788E-2</v>
      </c>
      <c r="Y217" s="337">
        <v>47.76</v>
      </c>
      <c r="Z217" s="29">
        <f t="shared" si="63"/>
        <v>-2.6894865525672329E-2</v>
      </c>
      <c r="AA217" s="337">
        <v>56.25</v>
      </c>
      <c r="AB217" s="29">
        <f t="shared" si="64"/>
        <v>2.0871143375680523E-2</v>
      </c>
    </row>
    <row r="218" spans="2:28" collapsed="1" x14ac:dyDescent="0.25">
      <c r="B218" s="30" t="s">
        <v>78</v>
      </c>
      <c r="C218" s="339">
        <v>50.382385793837798</v>
      </c>
      <c r="D218" s="32">
        <f t="shared" si="52"/>
        <v>5.3330435484350458E-2</v>
      </c>
      <c r="E218" s="339">
        <v>50.164415071111542</v>
      </c>
      <c r="F218" s="32">
        <f t="shared" si="53"/>
        <v>0.10919436919494174</v>
      </c>
      <c r="G218" s="339">
        <v>42.610505179170097</v>
      </c>
      <c r="H218" s="32">
        <f t="shared" si="54"/>
        <v>2.613004700159216E-2</v>
      </c>
      <c r="I218" s="339">
        <v>44.23066233080408</v>
      </c>
      <c r="J218" s="32">
        <f t="shared" si="55"/>
        <v>4.4512654505741267E-2</v>
      </c>
      <c r="K218" s="339">
        <v>79.378819305053753</v>
      </c>
      <c r="L218" s="32">
        <f t="shared" si="56"/>
        <v>8.1581911374604132E-3</v>
      </c>
      <c r="M218" s="339">
        <v>75.079486191549591</v>
      </c>
      <c r="N218" s="32">
        <f t="shared" si="57"/>
        <v>5.3716767655309638E-3</v>
      </c>
      <c r="O218" s="339">
        <v>77.656562372772186</v>
      </c>
      <c r="P218" s="32">
        <f t="shared" si="58"/>
        <v>6.750532572608936E-3</v>
      </c>
      <c r="Q218" s="339">
        <v>79.276732122755561</v>
      </c>
      <c r="R218" s="32">
        <f t="shared" si="59"/>
        <v>4.5481350979525992E-4</v>
      </c>
      <c r="S218" s="339">
        <v>65.883737099305179</v>
      </c>
      <c r="T218" s="32">
        <f t="shared" si="60"/>
        <v>1.2233277578046264E-2</v>
      </c>
      <c r="U218" s="339">
        <v>70.817042688849924</v>
      </c>
      <c r="V218" s="32">
        <f t="shared" si="61"/>
        <v>8.3089751099785225E-3</v>
      </c>
      <c r="W218" s="339">
        <v>78.030301072972222</v>
      </c>
      <c r="X218" s="32">
        <f t="shared" si="62"/>
        <v>4.4813905848202218E-3</v>
      </c>
      <c r="Y218" s="339">
        <v>66.599919847459702</v>
      </c>
      <c r="Z218" s="32">
        <f t="shared" si="63"/>
        <v>1.1657710844191982E-2</v>
      </c>
      <c r="AA218" s="339">
        <v>71.412026168341313</v>
      </c>
      <c r="AB218" s="32">
        <f t="shared" si="64"/>
        <v>8.7912703479395837E-3</v>
      </c>
    </row>
    <row r="219" spans="2:28" hidden="1" outlineLevel="1" x14ac:dyDescent="0.25">
      <c r="B219" s="43" t="s">
        <v>58</v>
      </c>
      <c r="C219" s="337">
        <v>47.15</v>
      </c>
      <c r="D219" s="29">
        <f t="shared" si="52"/>
        <v>-7.2763028515240968E-2</v>
      </c>
      <c r="E219" s="338">
        <v>47.55</v>
      </c>
      <c r="F219" s="29">
        <f t="shared" si="53"/>
        <v>0.15105301379811165</v>
      </c>
      <c r="G219" s="338">
        <v>33.770000000000003</v>
      </c>
      <c r="H219" s="29">
        <f t="shared" si="54"/>
        <v>-1.257309941520468E-2</v>
      </c>
      <c r="I219" s="338">
        <v>36.74</v>
      </c>
      <c r="J219" s="29">
        <f t="shared" si="55"/>
        <v>2.6830631637786428E-2</v>
      </c>
      <c r="K219" s="337">
        <v>72.760000000000005</v>
      </c>
      <c r="L219" s="29">
        <f t="shared" si="56"/>
        <v>-4.0485296056969489E-2</v>
      </c>
      <c r="M219" s="337">
        <v>67.06</v>
      </c>
      <c r="N219" s="29">
        <f t="shared" si="57"/>
        <v>3.042409342347896E-2</v>
      </c>
      <c r="O219" s="337">
        <v>70.48</v>
      </c>
      <c r="P219" s="29">
        <f t="shared" si="58"/>
        <v>-1.5917341524713802E-2</v>
      </c>
      <c r="Q219" s="338">
        <v>78.92</v>
      </c>
      <c r="R219" s="29">
        <f t="shared" si="59"/>
        <v>2.3871302542812778E-2</v>
      </c>
      <c r="S219" s="338">
        <v>62.68</v>
      </c>
      <c r="T219" s="29">
        <f t="shared" si="60"/>
        <v>9.2747559274755975E-2</v>
      </c>
      <c r="U219" s="338">
        <v>68.64</v>
      </c>
      <c r="V219" s="29">
        <f t="shared" si="61"/>
        <v>6.1716937354988399E-2</v>
      </c>
      <c r="W219" s="337">
        <v>75.760000000000005</v>
      </c>
      <c r="X219" s="29">
        <f t="shared" si="62"/>
        <v>3.4437086092715674E-3</v>
      </c>
      <c r="Y219" s="337">
        <v>62.6</v>
      </c>
      <c r="Z219" s="29">
        <f t="shared" si="63"/>
        <v>8.1734923103507828E-2</v>
      </c>
      <c r="AA219" s="337">
        <v>68.13</v>
      </c>
      <c r="AB219" s="29">
        <f t="shared" si="64"/>
        <v>4.2540168324407102E-2</v>
      </c>
    </row>
    <row r="220" spans="2:28" hidden="1" outlineLevel="1" x14ac:dyDescent="0.25">
      <c r="B220" s="43" t="s">
        <v>59</v>
      </c>
      <c r="C220" s="337">
        <v>46.07</v>
      </c>
      <c r="D220" s="29">
        <f t="shared" si="52"/>
        <v>-1.1797511797511762E-2</v>
      </c>
      <c r="E220" s="338">
        <v>53.26</v>
      </c>
      <c r="F220" s="29">
        <f t="shared" si="53"/>
        <v>0.14611577361738748</v>
      </c>
      <c r="G220" s="338">
        <v>44.22</v>
      </c>
      <c r="H220" s="29">
        <f t="shared" si="54"/>
        <v>-3.1537450722733174E-2</v>
      </c>
      <c r="I220" s="338">
        <v>46.16</v>
      </c>
      <c r="J220" s="29">
        <f t="shared" si="55"/>
        <v>6.9808027923210503E-3</v>
      </c>
      <c r="K220" s="337">
        <v>82.55</v>
      </c>
      <c r="L220" s="29">
        <f t="shared" si="56"/>
        <v>4.3483756794336914E-2</v>
      </c>
      <c r="M220" s="337">
        <v>80.89</v>
      </c>
      <c r="N220" s="29">
        <f t="shared" si="57"/>
        <v>-1.7371234207968822E-2</v>
      </c>
      <c r="O220" s="337">
        <v>81.89</v>
      </c>
      <c r="P220" s="29">
        <f t="shared" si="58"/>
        <v>1.891252955082745E-2</v>
      </c>
      <c r="Q220" s="338">
        <v>80.41</v>
      </c>
      <c r="R220" s="29">
        <f t="shared" si="59"/>
        <v>3.118762475049941E-3</v>
      </c>
      <c r="S220" s="338">
        <v>69.239999999999995</v>
      </c>
      <c r="T220" s="29">
        <f t="shared" si="60"/>
        <v>2.0260492040520273E-3</v>
      </c>
      <c r="U220" s="338">
        <v>73.34</v>
      </c>
      <c r="V220" s="29">
        <f t="shared" si="61"/>
        <v>2.0494603087855001E-3</v>
      </c>
      <c r="W220" s="337">
        <v>79.55</v>
      </c>
      <c r="X220" s="29">
        <f t="shared" si="62"/>
        <v>1.4538961867108791E-2</v>
      </c>
      <c r="Y220" s="337">
        <v>70.239999999999995</v>
      </c>
      <c r="Z220" s="29">
        <f t="shared" si="63"/>
        <v>-1.5636105188343574E-3</v>
      </c>
      <c r="AA220" s="337">
        <v>74.150000000000006</v>
      </c>
      <c r="AB220" s="29">
        <f t="shared" si="64"/>
        <v>5.28741865509752E-3</v>
      </c>
    </row>
    <row r="221" spans="2:28" hidden="1" outlineLevel="1" x14ac:dyDescent="0.25">
      <c r="B221" s="43" t="s">
        <v>60</v>
      </c>
      <c r="C221" s="337">
        <v>56.12</v>
      </c>
      <c r="D221" s="29">
        <f t="shared" si="52"/>
        <v>9.4170403587443996E-2</v>
      </c>
      <c r="E221" s="338">
        <v>62.1</v>
      </c>
      <c r="F221" s="29">
        <f t="shared" si="53"/>
        <v>0.15577889447236193</v>
      </c>
      <c r="G221" s="338">
        <v>50.95</v>
      </c>
      <c r="H221" s="29">
        <f t="shared" si="54"/>
        <v>9.10064239828694E-2</v>
      </c>
      <c r="I221" s="338">
        <v>53.35</v>
      </c>
      <c r="J221" s="29">
        <f t="shared" si="55"/>
        <v>0.10547036883547456</v>
      </c>
      <c r="K221" s="337">
        <v>87.17</v>
      </c>
      <c r="L221" s="29">
        <f t="shared" si="56"/>
        <v>4.6584223796374058E-2</v>
      </c>
      <c r="M221" s="337">
        <v>82.45</v>
      </c>
      <c r="N221" s="29">
        <f t="shared" si="57"/>
        <v>-4.5877097669926314E-3</v>
      </c>
      <c r="O221" s="337">
        <v>85.29</v>
      </c>
      <c r="P221" s="29">
        <f t="shared" si="58"/>
        <v>2.6230297196486729E-2</v>
      </c>
      <c r="Q221" s="338">
        <v>85.56</v>
      </c>
      <c r="R221" s="29">
        <f t="shared" si="59"/>
        <v>2.4057450628366395E-2</v>
      </c>
      <c r="S221" s="338">
        <v>70.53</v>
      </c>
      <c r="T221" s="29">
        <f t="shared" si="60"/>
        <v>8.2916368834882181E-3</v>
      </c>
      <c r="U221" s="338">
        <v>76.05</v>
      </c>
      <c r="V221" s="29">
        <f t="shared" si="61"/>
        <v>1.4270472125900158E-2</v>
      </c>
      <c r="W221" s="337">
        <v>84.75</v>
      </c>
      <c r="X221" s="29">
        <f t="shared" si="62"/>
        <v>3.2277710109622548E-2</v>
      </c>
      <c r="Y221" s="337">
        <v>71.7</v>
      </c>
      <c r="Z221" s="29">
        <f t="shared" si="63"/>
        <v>7.5885328836424737E-3</v>
      </c>
      <c r="AA221" s="337">
        <v>77.180000000000007</v>
      </c>
      <c r="AB221" s="29">
        <f t="shared" si="64"/>
        <v>1.8205804749340526E-2</v>
      </c>
    </row>
    <row r="222" spans="2:28" hidden="1" outlineLevel="1" x14ac:dyDescent="0.25">
      <c r="B222" s="43" t="s">
        <v>61</v>
      </c>
      <c r="C222" s="337">
        <v>49.52</v>
      </c>
      <c r="D222" s="29">
        <f t="shared" si="52"/>
        <v>5.4822335025381808E-3</v>
      </c>
      <c r="E222" s="338">
        <v>57.56</v>
      </c>
      <c r="F222" s="29">
        <f t="shared" si="53"/>
        <v>0.21332209106239475</v>
      </c>
      <c r="G222" s="338">
        <v>40.99</v>
      </c>
      <c r="H222" s="29">
        <f t="shared" si="54"/>
        <v>6.9955625163142798E-2</v>
      </c>
      <c r="I222" s="338">
        <v>44.56</v>
      </c>
      <c r="J222" s="29">
        <f t="shared" si="55"/>
        <v>0.10488470121497651</v>
      </c>
      <c r="K222" s="337">
        <v>80.400000000000006</v>
      </c>
      <c r="L222" s="29">
        <f t="shared" si="56"/>
        <v>4.9197442254991675E-2</v>
      </c>
      <c r="M222" s="337">
        <v>79.239999999999995</v>
      </c>
      <c r="N222" s="29">
        <f t="shared" si="57"/>
        <v>1.8247237214083833E-2</v>
      </c>
      <c r="O222" s="337">
        <v>79.94</v>
      </c>
      <c r="P222" s="29">
        <f t="shared" si="58"/>
        <v>3.6969775586976228E-2</v>
      </c>
      <c r="Q222" s="338">
        <v>81.150000000000006</v>
      </c>
      <c r="R222" s="29">
        <f t="shared" si="59"/>
        <v>3.4623469766292825E-3</v>
      </c>
      <c r="S222" s="338">
        <v>68.63</v>
      </c>
      <c r="T222" s="29">
        <f t="shared" si="60"/>
        <v>-3.2426335824052077E-2</v>
      </c>
      <c r="U222" s="338">
        <v>73.22</v>
      </c>
      <c r="V222" s="29">
        <f t="shared" si="61"/>
        <v>-1.8630210427556637E-2</v>
      </c>
      <c r="W222" s="337">
        <v>79.59</v>
      </c>
      <c r="X222" s="29">
        <f t="shared" si="62"/>
        <v>1.673479816044976E-2</v>
      </c>
      <c r="Y222" s="337">
        <v>69.42</v>
      </c>
      <c r="Z222" s="29">
        <f t="shared" si="63"/>
        <v>-2.3903262092238475E-2</v>
      </c>
      <c r="AA222" s="337">
        <v>73.7</v>
      </c>
      <c r="AB222" s="29">
        <f t="shared" si="64"/>
        <v>-6.0687795010114787E-3</v>
      </c>
    </row>
    <row r="223" spans="2:28" collapsed="1" x14ac:dyDescent="0.25">
      <c r="B223" s="145">
        <v>1998</v>
      </c>
      <c r="C223" s="338">
        <v>43.62</v>
      </c>
      <c r="D223" s="41">
        <f t="shared" si="52"/>
        <v>-6.2137174801118022E-2</v>
      </c>
      <c r="E223" s="338">
        <v>47.02</v>
      </c>
      <c r="F223" s="41">
        <f t="shared" si="53"/>
        <v>0.18438287153652388</v>
      </c>
      <c r="G223" s="338">
        <v>37.17</v>
      </c>
      <c r="H223" s="41">
        <f t="shared" si="54"/>
        <v>5.4097917230186976E-3</v>
      </c>
      <c r="I223" s="338">
        <v>39.29</v>
      </c>
      <c r="J223" s="41">
        <f t="shared" si="55"/>
        <v>4.6059637912672979E-2</v>
      </c>
      <c r="K223" s="338">
        <v>76.73</v>
      </c>
      <c r="L223" s="41">
        <f t="shared" si="56"/>
        <v>3.1594514654477157E-2</v>
      </c>
      <c r="M223" s="338">
        <v>70.180000000000007</v>
      </c>
      <c r="N223" s="41">
        <f t="shared" si="57"/>
        <v>1.2698412698412875E-2</v>
      </c>
      <c r="O223" s="338">
        <v>74.12</v>
      </c>
      <c r="P223" s="41">
        <f t="shared" si="58"/>
        <v>2.4322830292979658E-2</v>
      </c>
      <c r="Q223" s="338">
        <v>79.040000000000006</v>
      </c>
      <c r="R223" s="41">
        <f t="shared" si="59"/>
        <v>3.091169949132655E-2</v>
      </c>
      <c r="S223" s="338">
        <v>63.66</v>
      </c>
      <c r="T223" s="41">
        <f t="shared" si="60"/>
        <v>1.0315822885256232E-2</v>
      </c>
      <c r="U223" s="338">
        <v>69.3</v>
      </c>
      <c r="V223" s="41">
        <f t="shared" si="61"/>
        <v>1.8069634200088114E-2</v>
      </c>
      <c r="W223" s="338">
        <v>76.84</v>
      </c>
      <c r="X223" s="41">
        <f t="shared" si="62"/>
        <v>2.9336905559276483E-2</v>
      </c>
      <c r="Y223" s="338">
        <v>63.93</v>
      </c>
      <c r="Z223" s="41">
        <f t="shared" si="63"/>
        <v>1.04314841156945E-2</v>
      </c>
      <c r="AA223" s="338">
        <v>69.349999999999994</v>
      </c>
      <c r="AB223" s="41">
        <f t="shared" si="64"/>
        <v>1.8654524089306568E-2</v>
      </c>
    </row>
    <row r="224" spans="2:28" hidden="1" outlineLevel="1" x14ac:dyDescent="0.25">
      <c r="B224" s="43" t="s">
        <v>49</v>
      </c>
      <c r="C224" s="337">
        <v>53.57</v>
      </c>
      <c r="D224" s="29">
        <f t="shared" si="52"/>
        <v>0.15055841924398616</v>
      </c>
      <c r="E224" s="338">
        <v>47.23</v>
      </c>
      <c r="F224" s="29">
        <f t="shared" si="53"/>
        <v>1.2433011789924953E-2</v>
      </c>
      <c r="G224" s="338">
        <v>39.74</v>
      </c>
      <c r="H224" s="29">
        <f t="shared" si="54"/>
        <v>-1.0704505850136936E-2</v>
      </c>
      <c r="I224" s="338">
        <v>41.34</v>
      </c>
      <c r="J224" s="29">
        <f t="shared" si="55"/>
        <v>-6.4888248017302974E-3</v>
      </c>
      <c r="K224" s="337">
        <v>76.45</v>
      </c>
      <c r="L224" s="29">
        <f t="shared" si="56"/>
        <v>5.5241352097856744E-3</v>
      </c>
      <c r="M224" s="337">
        <v>74.489999999999995</v>
      </c>
      <c r="N224" s="29">
        <f t="shared" si="57"/>
        <v>2.3073753605273861E-2</v>
      </c>
      <c r="O224" s="337">
        <v>75.66</v>
      </c>
      <c r="P224" s="29">
        <f t="shared" si="58"/>
        <v>1.2173913043478146E-2</v>
      </c>
      <c r="Q224" s="338">
        <v>76.86</v>
      </c>
      <c r="R224" s="29">
        <f t="shared" si="59"/>
        <v>3.8789025543992439E-2</v>
      </c>
      <c r="S224" s="338">
        <v>64.63</v>
      </c>
      <c r="T224" s="29">
        <f t="shared" si="60"/>
        <v>-1.544878727020027E-3</v>
      </c>
      <c r="U224" s="338">
        <v>69.16</v>
      </c>
      <c r="V224" s="29">
        <f t="shared" si="61"/>
        <v>1.6759776536312776E-2</v>
      </c>
      <c r="W224" s="337">
        <v>75.680000000000007</v>
      </c>
      <c r="X224" s="29">
        <f t="shared" si="62"/>
        <v>3.2046911223237551E-2</v>
      </c>
      <c r="Y224" s="337">
        <v>65.41</v>
      </c>
      <c r="Z224" s="29">
        <f t="shared" si="63"/>
        <v>2.7594665031425158E-3</v>
      </c>
      <c r="AA224" s="337">
        <v>69.75</v>
      </c>
      <c r="AB224" s="29">
        <f t="shared" si="64"/>
        <v>1.7357059509918393E-2</v>
      </c>
    </row>
    <row r="225" spans="2:28" hidden="1" outlineLevel="1" x14ac:dyDescent="0.25">
      <c r="B225" s="43" t="s">
        <v>50</v>
      </c>
      <c r="C225" s="337">
        <v>54.05</v>
      </c>
      <c r="D225" s="29">
        <f t="shared" si="52"/>
        <v>0.10081466395112004</v>
      </c>
      <c r="E225" s="338">
        <v>46.56</v>
      </c>
      <c r="F225" s="29">
        <f t="shared" si="53"/>
        <v>3.9517749497655741E-2</v>
      </c>
      <c r="G225" s="338">
        <v>50.05</v>
      </c>
      <c r="H225" s="29">
        <f t="shared" si="54"/>
        <v>0.10121012101210103</v>
      </c>
      <c r="I225" s="338">
        <v>49.31</v>
      </c>
      <c r="J225" s="29">
        <f t="shared" si="55"/>
        <v>8.8520971302428419E-2</v>
      </c>
      <c r="K225" s="337">
        <v>82.25</v>
      </c>
      <c r="L225" s="29">
        <f t="shared" si="56"/>
        <v>1.0566408649711256E-2</v>
      </c>
      <c r="M225" s="337">
        <v>78.14</v>
      </c>
      <c r="N225" s="29">
        <f t="shared" si="57"/>
        <v>-2.4469413233458082E-2</v>
      </c>
      <c r="O225" s="337">
        <v>80.599999999999994</v>
      </c>
      <c r="P225" s="29">
        <f t="shared" si="58"/>
        <v>-3.4619188921859445E-3</v>
      </c>
      <c r="Q225" s="338">
        <v>77.45</v>
      </c>
      <c r="R225" s="29">
        <f t="shared" si="59"/>
        <v>-2.7376616852944791E-2</v>
      </c>
      <c r="S225" s="338">
        <v>64.62</v>
      </c>
      <c r="T225" s="29">
        <f t="shared" si="60"/>
        <v>2.490087232355287E-2</v>
      </c>
      <c r="U225" s="338">
        <v>69.37</v>
      </c>
      <c r="V225" s="29">
        <f t="shared" si="61"/>
        <v>6.2373078038875374E-3</v>
      </c>
      <c r="W225" s="337">
        <v>77.73</v>
      </c>
      <c r="X225" s="29">
        <f t="shared" si="62"/>
        <v>-1.2450768644390653E-2</v>
      </c>
      <c r="Y225" s="337">
        <v>66.16</v>
      </c>
      <c r="Z225" s="29">
        <f t="shared" si="63"/>
        <v>1.9257433369280541E-2</v>
      </c>
      <c r="AA225" s="337">
        <v>71.040000000000006</v>
      </c>
      <c r="AB225" s="29">
        <f t="shared" si="64"/>
        <v>6.5174270331540551E-3</v>
      </c>
    </row>
    <row r="226" spans="2:28" hidden="1" outlineLevel="1" x14ac:dyDescent="0.25">
      <c r="B226" s="43" t="s">
        <v>51</v>
      </c>
      <c r="C226" s="337">
        <v>46.91</v>
      </c>
      <c r="D226" s="29">
        <f t="shared" si="52"/>
        <v>0.12927298988926328</v>
      </c>
      <c r="E226" s="338">
        <v>37.659999999999997</v>
      </c>
      <c r="F226" s="29">
        <f t="shared" si="53"/>
        <v>2.142663411988055E-2</v>
      </c>
      <c r="G226" s="338">
        <v>39.31</v>
      </c>
      <c r="H226" s="29">
        <f t="shared" si="54"/>
        <v>-3.1057431599704199E-2</v>
      </c>
      <c r="I226" s="338">
        <v>38.96</v>
      </c>
      <c r="J226" s="29">
        <f t="shared" si="55"/>
        <v>-1.9874213836477916E-2</v>
      </c>
      <c r="K226" s="337">
        <v>74.7</v>
      </c>
      <c r="L226" s="29">
        <f t="shared" si="56"/>
        <v>-5.8363796798184708E-2</v>
      </c>
      <c r="M226" s="337">
        <v>63.93</v>
      </c>
      <c r="N226" s="29">
        <f t="shared" si="57"/>
        <v>2.7648288056582482E-2</v>
      </c>
      <c r="O226" s="337">
        <v>70.37</v>
      </c>
      <c r="P226" s="29">
        <f t="shared" si="58"/>
        <v>-2.9646993932708088E-2</v>
      </c>
      <c r="Q226" s="338">
        <v>75.13</v>
      </c>
      <c r="R226" s="29">
        <f t="shared" si="59"/>
        <v>-5.4373820012586616E-2</v>
      </c>
      <c r="S226" s="338">
        <v>61.05</v>
      </c>
      <c r="T226" s="29">
        <f t="shared" si="60"/>
        <v>7.2595281306715442E-3</v>
      </c>
      <c r="U226" s="338">
        <v>66.260000000000005</v>
      </c>
      <c r="V226" s="29">
        <f t="shared" si="61"/>
        <v>-1.545319465081707E-2</v>
      </c>
      <c r="W226" s="337">
        <v>73.709999999999994</v>
      </c>
      <c r="X226" s="29">
        <f t="shared" si="62"/>
        <v>-5.0618238021638451E-2</v>
      </c>
      <c r="Y226" s="337">
        <v>60.93</v>
      </c>
      <c r="Z226" s="29">
        <f t="shared" si="63"/>
        <v>9.4433399602384949E-3</v>
      </c>
      <c r="AA226" s="337">
        <v>66.33</v>
      </c>
      <c r="AB226" s="29">
        <f t="shared" si="64"/>
        <v>-1.6750667061962599E-2</v>
      </c>
    </row>
    <row r="227" spans="2:28" hidden="1" outlineLevel="1" x14ac:dyDescent="0.25">
      <c r="B227" s="43" t="s">
        <v>52</v>
      </c>
      <c r="C227" s="337">
        <v>39.14</v>
      </c>
      <c r="D227" s="29">
        <f t="shared" si="52"/>
        <v>0.10564971751412444</v>
      </c>
      <c r="E227" s="338">
        <v>31.25</v>
      </c>
      <c r="F227" s="29">
        <f t="shared" si="53"/>
        <v>-3.4898085237801135E-2</v>
      </c>
      <c r="G227" s="338">
        <v>33.61</v>
      </c>
      <c r="H227" s="29">
        <f t="shared" si="54"/>
        <v>7.1747448979591733E-2</v>
      </c>
      <c r="I227" s="338">
        <v>33.1</v>
      </c>
      <c r="J227" s="29">
        <f t="shared" si="55"/>
        <v>4.8131728942368612E-2</v>
      </c>
      <c r="K227" s="337">
        <v>77.44</v>
      </c>
      <c r="L227" s="29">
        <f t="shared" si="56"/>
        <v>1.9483938915218602E-2</v>
      </c>
      <c r="M227" s="337">
        <v>66.28</v>
      </c>
      <c r="N227" s="29">
        <f t="shared" si="57"/>
        <v>5.1062480177608505E-2</v>
      </c>
      <c r="O227" s="337">
        <v>72.95</v>
      </c>
      <c r="P227" s="29">
        <f t="shared" si="58"/>
        <v>2.9930820273895264E-2</v>
      </c>
      <c r="Q227" s="338">
        <v>76.56</v>
      </c>
      <c r="R227" s="29">
        <f t="shared" si="59"/>
        <v>4.2057982850143061E-2</v>
      </c>
      <c r="S227" s="338">
        <v>58.22</v>
      </c>
      <c r="T227" s="29">
        <f t="shared" si="60"/>
        <v>6.9180214458663958E-3</v>
      </c>
      <c r="U227" s="338">
        <v>65.010000000000005</v>
      </c>
      <c r="V227" s="29">
        <f t="shared" si="61"/>
        <v>2.5717892079520466E-2</v>
      </c>
      <c r="W227" s="337">
        <v>75.12</v>
      </c>
      <c r="X227" s="29">
        <f t="shared" si="62"/>
        <v>3.728251864125931E-2</v>
      </c>
      <c r="Y227" s="337">
        <v>58.75</v>
      </c>
      <c r="Z227" s="29">
        <f t="shared" si="63"/>
        <v>1.4505266793300109E-2</v>
      </c>
      <c r="AA227" s="337">
        <v>65.66</v>
      </c>
      <c r="AB227" s="29">
        <f t="shared" si="64"/>
        <v>2.802567715672466E-2</v>
      </c>
    </row>
    <row r="228" spans="2:28" hidden="1" outlineLevel="1" x14ac:dyDescent="0.25">
      <c r="B228" s="43" t="s">
        <v>53</v>
      </c>
      <c r="C228" s="337">
        <v>37.340000000000003</v>
      </c>
      <c r="D228" s="29">
        <f t="shared" si="52"/>
        <v>0.43892100192678241</v>
      </c>
      <c r="E228" s="338">
        <v>30.39</v>
      </c>
      <c r="F228" s="29">
        <f t="shared" si="53"/>
        <v>5.5574852379298489E-2</v>
      </c>
      <c r="G228" s="338">
        <v>42.11</v>
      </c>
      <c r="H228" s="29">
        <f t="shared" si="54"/>
        <v>2.20873786407767E-2</v>
      </c>
      <c r="I228" s="338">
        <v>39.61</v>
      </c>
      <c r="J228" s="29">
        <f t="shared" si="55"/>
        <v>3.0169050715214363E-2</v>
      </c>
      <c r="K228" s="337">
        <v>84.16</v>
      </c>
      <c r="L228" s="29">
        <f t="shared" si="56"/>
        <v>4.8461442631120066E-2</v>
      </c>
      <c r="M228" s="337">
        <v>80.430000000000007</v>
      </c>
      <c r="N228" s="29">
        <f t="shared" si="57"/>
        <v>6.3326282390269828E-2</v>
      </c>
      <c r="O228" s="337">
        <v>82.66</v>
      </c>
      <c r="P228" s="29">
        <f t="shared" si="58"/>
        <v>5.3933443835266992E-2</v>
      </c>
      <c r="Q228" s="338">
        <v>87.76</v>
      </c>
      <c r="R228" s="29">
        <f t="shared" si="59"/>
        <v>0.10182046453232885</v>
      </c>
      <c r="S228" s="338">
        <v>73.23</v>
      </c>
      <c r="T228" s="29">
        <f t="shared" si="60"/>
        <v>4.7639484978540647E-2</v>
      </c>
      <c r="U228" s="338">
        <v>78.61</v>
      </c>
      <c r="V228" s="29">
        <f t="shared" si="61"/>
        <v>7.1564885496183228E-2</v>
      </c>
      <c r="W228" s="337">
        <v>84.5</v>
      </c>
      <c r="X228" s="29">
        <f t="shared" si="62"/>
        <v>9.1590233819919931E-2</v>
      </c>
      <c r="Y228" s="337">
        <v>73.489999999999995</v>
      </c>
      <c r="Z228" s="29">
        <f t="shared" si="63"/>
        <v>4.9857142857142822E-2</v>
      </c>
      <c r="AA228" s="337">
        <v>78.14</v>
      </c>
      <c r="AB228" s="29">
        <f t="shared" si="64"/>
        <v>6.9824753559693198E-2</v>
      </c>
    </row>
    <row r="229" spans="2:28" hidden="1" outlineLevel="1" x14ac:dyDescent="0.25">
      <c r="B229" s="43" t="s">
        <v>54</v>
      </c>
      <c r="C229" s="337">
        <v>39.119999999999997</v>
      </c>
      <c r="D229" s="29">
        <f t="shared" si="52"/>
        <v>3.2734952481520363E-2</v>
      </c>
      <c r="E229" s="338">
        <v>40.11</v>
      </c>
      <c r="F229" s="29">
        <f t="shared" si="53"/>
        <v>3.296420293587432E-2</v>
      </c>
      <c r="G229" s="338">
        <v>28.5</v>
      </c>
      <c r="H229" s="29">
        <f t="shared" si="54"/>
        <v>-9.6098953377735552E-2</v>
      </c>
      <c r="I229" s="338">
        <v>30.98</v>
      </c>
      <c r="J229" s="29">
        <f t="shared" si="55"/>
        <v>-6.5460030165912508E-2</v>
      </c>
      <c r="K229" s="337">
        <v>62.02</v>
      </c>
      <c r="L229" s="29">
        <f t="shared" si="56"/>
        <v>-7.7769516728624533E-2</v>
      </c>
      <c r="M229" s="337">
        <v>57.72</v>
      </c>
      <c r="N229" s="29">
        <f t="shared" si="57"/>
        <v>-3.4136546184738936E-2</v>
      </c>
      <c r="O229" s="337">
        <v>60.3</v>
      </c>
      <c r="P229" s="29">
        <f t="shared" si="58"/>
        <v>-6.1770655049011913E-2</v>
      </c>
      <c r="Q229" s="338">
        <v>76</v>
      </c>
      <c r="R229" s="29">
        <f t="shared" si="59"/>
        <v>4.0240897892143357E-2</v>
      </c>
      <c r="S229" s="338">
        <v>68.17</v>
      </c>
      <c r="T229" s="29">
        <f t="shared" si="60"/>
        <v>3.9335264522030844E-2</v>
      </c>
      <c r="U229" s="338">
        <v>71.069999999999993</v>
      </c>
      <c r="V229" s="29">
        <f t="shared" si="61"/>
        <v>4.1471277842907384E-2</v>
      </c>
      <c r="W229" s="337">
        <v>70.45</v>
      </c>
      <c r="X229" s="29">
        <f t="shared" si="62"/>
        <v>9.4569422553374416E-3</v>
      </c>
      <c r="Y229" s="337">
        <v>65.77</v>
      </c>
      <c r="Z229" s="29">
        <f t="shared" si="63"/>
        <v>2.7014366021236524E-2</v>
      </c>
      <c r="AA229" s="337">
        <v>67.75</v>
      </c>
      <c r="AB229" s="29">
        <f t="shared" si="64"/>
        <v>2.0331325301204739E-2</v>
      </c>
    </row>
    <row r="230" spans="2:28" hidden="1" outlineLevel="1" x14ac:dyDescent="0.25">
      <c r="B230" s="43" t="s">
        <v>55</v>
      </c>
      <c r="C230" s="337">
        <v>39.700000000000003</v>
      </c>
      <c r="D230" s="29">
        <f t="shared" si="52"/>
        <v>2.2932233960319515E-2</v>
      </c>
      <c r="E230" s="338">
        <v>26.17</v>
      </c>
      <c r="F230" s="29">
        <f t="shared" si="53"/>
        <v>5.8228871815608541E-2</v>
      </c>
      <c r="G230" s="338">
        <v>18.63</v>
      </c>
      <c r="H230" s="29">
        <f t="shared" si="54"/>
        <v>0.19117647058823528</v>
      </c>
      <c r="I230" s="338">
        <v>20.3</v>
      </c>
      <c r="J230" s="29">
        <f t="shared" si="55"/>
        <v>0.15014164305949018</v>
      </c>
      <c r="K230" s="337">
        <v>57.14</v>
      </c>
      <c r="L230" s="29">
        <f t="shared" si="56"/>
        <v>-7.6749070932299213E-2</v>
      </c>
      <c r="M230" s="337">
        <v>56.27</v>
      </c>
      <c r="N230" s="29">
        <f t="shared" si="57"/>
        <v>6.7944581514518987E-2</v>
      </c>
      <c r="O230" s="337">
        <v>56.8</v>
      </c>
      <c r="P230" s="29">
        <f t="shared" si="58"/>
        <v>-2.4892703862660959E-2</v>
      </c>
      <c r="Q230" s="338">
        <v>64.930000000000007</v>
      </c>
      <c r="R230" s="29">
        <f t="shared" si="59"/>
        <v>-2.3021366235329355E-2</v>
      </c>
      <c r="S230" s="338">
        <v>48.77</v>
      </c>
      <c r="T230" s="29">
        <f t="shared" si="60"/>
        <v>-6.7209775967412844E-3</v>
      </c>
      <c r="U230" s="338">
        <v>54.75</v>
      </c>
      <c r="V230" s="29">
        <f t="shared" si="61"/>
        <v>-9.5875542691751248E-3</v>
      </c>
      <c r="W230" s="337">
        <v>61.5</v>
      </c>
      <c r="X230" s="29">
        <f t="shared" si="62"/>
        <v>-3.5445420326223331E-2</v>
      </c>
      <c r="Y230" s="337">
        <v>49.1</v>
      </c>
      <c r="Z230" s="29">
        <f t="shared" si="63"/>
        <v>5.9414054497028967E-3</v>
      </c>
      <c r="AA230" s="337">
        <v>54.35</v>
      </c>
      <c r="AB230" s="29">
        <f t="shared" si="64"/>
        <v>-1.1638479723586115E-2</v>
      </c>
    </row>
    <row r="231" spans="2:28" hidden="1" outlineLevel="1" x14ac:dyDescent="0.25">
      <c r="B231" s="43" t="s">
        <v>56</v>
      </c>
      <c r="C231" s="337">
        <v>50.72</v>
      </c>
      <c r="D231" s="29">
        <f t="shared" si="52"/>
        <v>0.2882905765811532</v>
      </c>
      <c r="E231" s="338">
        <v>28.99</v>
      </c>
      <c r="F231" s="29">
        <f t="shared" si="53"/>
        <v>0.14268821442648782</v>
      </c>
      <c r="G231" s="338">
        <v>26.84</v>
      </c>
      <c r="H231" s="29">
        <f t="shared" si="54"/>
        <v>-0.17794793261868302</v>
      </c>
      <c r="I231" s="338">
        <v>27.32</v>
      </c>
      <c r="J231" s="29">
        <f t="shared" si="55"/>
        <v>-0.11984536082474229</v>
      </c>
      <c r="K231" s="337">
        <v>64.239999999999995</v>
      </c>
      <c r="L231" s="29">
        <f t="shared" si="56"/>
        <v>-6.6550421389131031E-2</v>
      </c>
      <c r="M231" s="337">
        <v>47.03</v>
      </c>
      <c r="N231" s="29">
        <f t="shared" si="57"/>
        <v>3.476347634763477E-2</v>
      </c>
      <c r="O231" s="337">
        <v>57.49</v>
      </c>
      <c r="P231" s="29">
        <f t="shared" si="58"/>
        <v>-3.5078885532057624E-2</v>
      </c>
      <c r="Q231" s="338">
        <v>63.96</v>
      </c>
      <c r="R231" s="29">
        <f t="shared" si="59"/>
        <v>-1.4051522248242909E-3</v>
      </c>
      <c r="S231" s="338">
        <v>50.02</v>
      </c>
      <c r="T231" s="29">
        <f t="shared" si="60"/>
        <v>5.5719712959054535E-2</v>
      </c>
      <c r="U231" s="338">
        <v>55.18</v>
      </c>
      <c r="V231" s="29">
        <f t="shared" si="61"/>
        <v>3.488372093023262E-2</v>
      </c>
      <c r="W231" s="337">
        <v>63.28</v>
      </c>
      <c r="X231" s="29">
        <f t="shared" si="62"/>
        <v>-1.4790596294566472E-2</v>
      </c>
      <c r="Y231" s="337">
        <v>49.08</v>
      </c>
      <c r="Z231" s="29">
        <f t="shared" si="63"/>
        <v>4.9166310389055168E-2</v>
      </c>
      <c r="AA231" s="337">
        <v>55.1</v>
      </c>
      <c r="AB231" s="29">
        <f t="shared" si="64"/>
        <v>2.0559362844971174E-2</v>
      </c>
    </row>
    <row r="232" spans="2:28" collapsed="1" x14ac:dyDescent="0.25">
      <c r="B232" s="30" t="s">
        <v>79</v>
      </c>
      <c r="C232" s="339">
        <v>47.83151050854292</v>
      </c>
      <c r="D232" s="32">
        <f t="shared" si="52"/>
        <v>0.1222647653151252</v>
      </c>
      <c r="E232" s="339">
        <v>45.225991462182684</v>
      </c>
      <c r="F232" s="32">
        <f t="shared" si="53"/>
        <v>-8.0910613806050136E-2</v>
      </c>
      <c r="G232" s="339">
        <v>41.525443391586002</v>
      </c>
      <c r="H232" s="32">
        <f t="shared" si="54"/>
        <v>-5.6733839663549612E-2</v>
      </c>
      <c r="I232" s="339">
        <v>42.345740992227455</v>
      </c>
      <c r="J232" s="32">
        <f t="shared" si="55"/>
        <v>-6.2662858393920384E-2</v>
      </c>
      <c r="K232" s="339">
        <v>78.736472116041767</v>
      </c>
      <c r="L232" s="32">
        <f t="shared" si="56"/>
        <v>-2.0604159115599763E-2</v>
      </c>
      <c r="M232" s="339">
        <v>74.678338296832038</v>
      </c>
      <c r="N232" s="32">
        <f t="shared" si="57"/>
        <v>1.3513170333617097E-2</v>
      </c>
      <c r="O232" s="339">
        <v>77.135854275966267</v>
      </c>
      <c r="P232" s="32">
        <f t="shared" si="58"/>
        <v>-7.9831461255094327E-3</v>
      </c>
      <c r="Q232" s="339">
        <v>79.240692385333176</v>
      </c>
      <c r="R232" s="32">
        <f t="shared" si="59"/>
        <v>-7.7252459035985765E-3</v>
      </c>
      <c r="S232" s="339">
        <v>65.087503600893371</v>
      </c>
      <c r="T232" s="32">
        <f t="shared" si="60"/>
        <v>1.2080646809613516E-3</v>
      </c>
      <c r="U232" s="339">
        <v>70.233474497364014</v>
      </c>
      <c r="V232" s="32">
        <f t="shared" si="61"/>
        <v>-2.0629330797394818E-4</v>
      </c>
      <c r="W232" s="339">
        <v>77.682176896818476</v>
      </c>
      <c r="X232" s="32">
        <f t="shared" si="62"/>
        <v>-8.8962669116581239E-3</v>
      </c>
      <c r="Y232" s="339">
        <v>65.832464017779756</v>
      </c>
      <c r="Z232" s="32">
        <f t="shared" si="63"/>
        <v>2.1298214074940702E-3</v>
      </c>
      <c r="AA232" s="339">
        <v>70.789694823301531</v>
      </c>
      <c r="AB232" s="32">
        <f t="shared" si="64"/>
        <v>-1.7348124245044616E-3</v>
      </c>
    </row>
    <row r="233" spans="2:28" hidden="1" outlineLevel="1" x14ac:dyDescent="0.25">
      <c r="B233" s="43" t="s">
        <v>58</v>
      </c>
      <c r="C233" s="337">
        <v>50.85</v>
      </c>
      <c r="D233" s="29">
        <f t="shared" si="52"/>
        <v>0.40625000000000022</v>
      </c>
      <c r="E233" s="338">
        <v>41.31</v>
      </c>
      <c r="F233" s="29">
        <f t="shared" si="53"/>
        <v>-2.8913963328631831E-2</v>
      </c>
      <c r="G233" s="338">
        <v>34.200000000000003</v>
      </c>
      <c r="H233" s="29">
        <f t="shared" si="54"/>
        <v>-0.11832946635730845</v>
      </c>
      <c r="I233" s="338">
        <v>35.78</v>
      </c>
      <c r="J233" s="29">
        <f t="shared" si="55"/>
        <v>-9.6920747097425486E-2</v>
      </c>
      <c r="K233" s="337">
        <v>75.83</v>
      </c>
      <c r="L233" s="29">
        <f t="shared" si="56"/>
        <v>2.8063991323210358E-2</v>
      </c>
      <c r="M233" s="337">
        <v>65.08</v>
      </c>
      <c r="N233" s="29">
        <f t="shared" si="57"/>
        <v>1.6930891180544361E-3</v>
      </c>
      <c r="O233" s="337">
        <v>71.62</v>
      </c>
      <c r="P233" s="29">
        <f t="shared" si="58"/>
        <v>1.9066590779738268E-2</v>
      </c>
      <c r="Q233" s="338">
        <v>77.08</v>
      </c>
      <c r="R233" s="29">
        <f t="shared" si="59"/>
        <v>-5.4193548387097001E-3</v>
      </c>
      <c r="S233" s="338">
        <v>57.36</v>
      </c>
      <c r="T233" s="29">
        <f t="shared" si="60"/>
        <v>-5.2370725260201589E-2</v>
      </c>
      <c r="U233" s="338">
        <v>64.650000000000006</v>
      </c>
      <c r="V233" s="29">
        <f t="shared" si="61"/>
        <v>-2.8841820639927684E-2</v>
      </c>
      <c r="W233" s="337">
        <v>75.5</v>
      </c>
      <c r="X233" s="29">
        <f t="shared" si="62"/>
        <v>1.1657510384563974E-2</v>
      </c>
      <c r="Y233" s="337">
        <v>57.87</v>
      </c>
      <c r="Z233" s="29">
        <f t="shared" si="63"/>
        <v>-4.5522018802573117E-2</v>
      </c>
      <c r="AA233" s="337">
        <v>65.349999999999994</v>
      </c>
      <c r="AB233" s="29">
        <f t="shared" si="64"/>
        <v>-1.5961451588616171E-2</v>
      </c>
    </row>
    <row r="234" spans="2:28" hidden="1" outlineLevel="1" x14ac:dyDescent="0.25">
      <c r="B234" s="43" t="s">
        <v>59</v>
      </c>
      <c r="C234" s="337">
        <v>46.62</v>
      </c>
      <c r="D234" s="29">
        <f t="shared" si="52"/>
        <v>8.8743577767398385E-2</v>
      </c>
      <c r="E234" s="338">
        <v>46.47</v>
      </c>
      <c r="F234" s="29">
        <f t="shared" si="53"/>
        <v>-5.9882662350799087E-2</v>
      </c>
      <c r="G234" s="338">
        <v>45.66</v>
      </c>
      <c r="H234" s="29">
        <f t="shared" si="54"/>
        <v>-2.9749256268593371E-2</v>
      </c>
      <c r="I234" s="338">
        <v>45.84</v>
      </c>
      <c r="J234" s="29">
        <f t="shared" si="55"/>
        <v>-3.6569987389659442E-2</v>
      </c>
      <c r="K234" s="337">
        <v>79.11</v>
      </c>
      <c r="L234" s="29">
        <f t="shared" si="56"/>
        <v>-5.1779935275080957E-2</v>
      </c>
      <c r="M234" s="337">
        <v>82.32</v>
      </c>
      <c r="N234" s="29">
        <f t="shared" si="57"/>
        <v>6.2742060418280454E-2</v>
      </c>
      <c r="O234" s="337">
        <v>80.37</v>
      </c>
      <c r="P234" s="29">
        <f t="shared" si="58"/>
        <v>-8.6345133834956345E-3</v>
      </c>
      <c r="Q234" s="338">
        <v>80.16</v>
      </c>
      <c r="R234" s="29">
        <f t="shared" si="59"/>
        <v>1.8292682926829285E-2</v>
      </c>
      <c r="S234" s="338">
        <v>69.099999999999994</v>
      </c>
      <c r="T234" s="29">
        <f t="shared" si="60"/>
        <v>2.7572195617471262E-3</v>
      </c>
      <c r="U234" s="338">
        <v>73.19</v>
      </c>
      <c r="V234" s="29">
        <f t="shared" si="61"/>
        <v>1.0771992818671361E-2</v>
      </c>
      <c r="W234" s="337">
        <v>78.41</v>
      </c>
      <c r="X234" s="29">
        <f t="shared" si="62"/>
        <v>-2.163400356324785E-3</v>
      </c>
      <c r="Y234" s="337">
        <v>70.349999999999994</v>
      </c>
      <c r="Z234" s="29">
        <f t="shared" si="63"/>
        <v>1.1357101782633494E-2</v>
      </c>
      <c r="AA234" s="337">
        <v>73.760000000000005</v>
      </c>
      <c r="AB234" s="29">
        <f t="shared" si="64"/>
        <v>6.4128803383818322E-3</v>
      </c>
    </row>
    <row r="235" spans="2:28" hidden="1" outlineLevel="1" x14ac:dyDescent="0.25">
      <c r="B235" s="43" t="s">
        <v>60</v>
      </c>
      <c r="C235" s="337">
        <v>51.29</v>
      </c>
      <c r="D235" s="29">
        <f t="shared" si="52"/>
        <v>-3.8072018004501107E-2</v>
      </c>
      <c r="E235" s="338">
        <v>53.73</v>
      </c>
      <c r="F235" s="29">
        <f t="shared" si="53"/>
        <v>-0.14497135582431586</v>
      </c>
      <c r="G235" s="338">
        <v>46.7</v>
      </c>
      <c r="H235" s="29">
        <f t="shared" si="54"/>
        <v>-6.2248995983935629E-2</v>
      </c>
      <c r="I235" s="338">
        <v>48.26</v>
      </c>
      <c r="J235" s="29">
        <f t="shared" si="55"/>
        <v>-8.4076674890871117E-2</v>
      </c>
      <c r="K235" s="337">
        <v>83.29</v>
      </c>
      <c r="L235" s="29">
        <f t="shared" si="56"/>
        <v>-5.0609825601276581E-2</v>
      </c>
      <c r="M235" s="337">
        <v>82.83</v>
      </c>
      <c r="N235" s="29">
        <f t="shared" si="57"/>
        <v>4.0000000000000036E-3</v>
      </c>
      <c r="O235" s="337">
        <v>83.11</v>
      </c>
      <c r="P235" s="29">
        <f t="shared" si="58"/>
        <v>-2.976885360728454E-2</v>
      </c>
      <c r="Q235" s="338">
        <v>83.55</v>
      </c>
      <c r="R235" s="29">
        <f t="shared" si="59"/>
        <v>-1.0422835485017323E-2</v>
      </c>
      <c r="S235" s="338">
        <v>69.95</v>
      </c>
      <c r="T235" s="29">
        <f t="shared" si="60"/>
        <v>-1.5759110735894089E-2</v>
      </c>
      <c r="U235" s="338">
        <v>74.98</v>
      </c>
      <c r="V235" s="29">
        <f t="shared" si="61"/>
        <v>-1.1209283924567992E-2</v>
      </c>
      <c r="W235" s="337">
        <v>82.1</v>
      </c>
      <c r="X235" s="29">
        <f t="shared" si="62"/>
        <v>-2.3897277374866355E-2</v>
      </c>
      <c r="Y235" s="337">
        <v>71.16</v>
      </c>
      <c r="Z235" s="29">
        <f t="shared" si="63"/>
        <v>-1.3447941217246573E-2</v>
      </c>
      <c r="AA235" s="337">
        <v>75.8</v>
      </c>
      <c r="AB235" s="29">
        <f t="shared" si="64"/>
        <v>-1.660612350804358E-2</v>
      </c>
    </row>
    <row r="236" spans="2:28" hidden="1" outlineLevel="1" x14ac:dyDescent="0.25">
      <c r="B236" s="43" t="s">
        <v>61</v>
      </c>
      <c r="C236" s="337">
        <v>49.25</v>
      </c>
      <c r="D236" s="29">
        <f t="shared" si="52"/>
        <v>0.14668218859138515</v>
      </c>
      <c r="E236" s="338">
        <v>47.44</v>
      </c>
      <c r="F236" s="29">
        <f t="shared" si="53"/>
        <v>-0.15677212939921792</v>
      </c>
      <c r="G236" s="338">
        <v>38.31</v>
      </c>
      <c r="H236" s="29">
        <f t="shared" si="54"/>
        <v>-7.9750180158539519E-2</v>
      </c>
      <c r="I236" s="338">
        <v>40.33</v>
      </c>
      <c r="J236" s="29">
        <f t="shared" si="55"/>
        <v>-0.10118119010474702</v>
      </c>
      <c r="K236" s="337">
        <v>76.63</v>
      </c>
      <c r="L236" s="29">
        <f t="shared" si="56"/>
        <v>-5.4300876218684513E-2</v>
      </c>
      <c r="M236" s="337">
        <v>77.819999999999993</v>
      </c>
      <c r="N236" s="29">
        <f t="shared" si="57"/>
        <v>-1.1551790527531969E-3</v>
      </c>
      <c r="O236" s="337">
        <v>77.09</v>
      </c>
      <c r="P236" s="29">
        <f t="shared" si="58"/>
        <v>-3.3838826920666754E-2</v>
      </c>
      <c r="Q236" s="338">
        <v>80.87</v>
      </c>
      <c r="R236" s="29">
        <f t="shared" si="59"/>
        <v>-1.7852805440854991E-2</v>
      </c>
      <c r="S236" s="338">
        <v>70.930000000000007</v>
      </c>
      <c r="T236" s="29">
        <f t="shared" si="60"/>
        <v>3.8050636616420386E-2</v>
      </c>
      <c r="U236" s="338">
        <v>74.61</v>
      </c>
      <c r="V236" s="29">
        <f t="shared" si="61"/>
        <v>1.7594108019640009E-2</v>
      </c>
      <c r="W236" s="337">
        <v>78.28</v>
      </c>
      <c r="X236" s="29">
        <f t="shared" si="62"/>
        <v>-2.5641025641025661E-2</v>
      </c>
      <c r="Y236" s="337">
        <v>71.12</v>
      </c>
      <c r="Z236" s="29">
        <f t="shared" si="63"/>
        <v>3.0575278945080386E-2</v>
      </c>
      <c r="AA236" s="337">
        <v>74.150000000000006</v>
      </c>
      <c r="AB236" s="29">
        <f t="shared" si="64"/>
        <v>6.2423666711901582E-3</v>
      </c>
    </row>
    <row r="237" spans="2:28" collapsed="1" x14ac:dyDescent="0.25">
      <c r="B237" s="145">
        <v>1997</v>
      </c>
      <c r="C237" s="338">
        <v>46.51</v>
      </c>
      <c r="D237" s="41">
        <f t="shared" si="52"/>
        <v>0.14134969325153368</v>
      </c>
      <c r="E237" s="338">
        <v>39.700000000000003</v>
      </c>
      <c r="F237" s="41">
        <f t="shared" si="53"/>
        <v>-2.5049115913555853E-2</v>
      </c>
      <c r="G237" s="338">
        <v>36.97</v>
      </c>
      <c r="H237" s="41">
        <f t="shared" si="54"/>
        <v>-2.6592943654555001E-2</v>
      </c>
      <c r="I237" s="338">
        <v>37.56</v>
      </c>
      <c r="J237" s="41">
        <f t="shared" si="55"/>
        <v>-2.669085255247472E-2</v>
      </c>
      <c r="K237" s="338">
        <v>74.38</v>
      </c>
      <c r="L237" s="41">
        <f t="shared" si="56"/>
        <v>-2.6184865147944492E-2</v>
      </c>
      <c r="M237" s="338">
        <v>69.3</v>
      </c>
      <c r="N237" s="41">
        <f t="shared" si="57"/>
        <v>2.1822471247419761E-2</v>
      </c>
      <c r="O237" s="338">
        <v>72.36</v>
      </c>
      <c r="P237" s="41">
        <f t="shared" si="58"/>
        <v>-8.4954782132091733E-3</v>
      </c>
      <c r="Q237" s="338">
        <v>76.67</v>
      </c>
      <c r="R237" s="41">
        <f t="shared" si="59"/>
        <v>8.2851130983692123E-3</v>
      </c>
      <c r="S237" s="338">
        <v>63.01</v>
      </c>
      <c r="T237" s="41">
        <f t="shared" si="60"/>
        <v>1.2046257629296564E-2</v>
      </c>
      <c r="U237" s="338">
        <v>68.069999999999993</v>
      </c>
      <c r="V237" s="41">
        <f t="shared" si="61"/>
        <v>1.3549731983323321E-2</v>
      </c>
      <c r="W237" s="338">
        <v>74.650000000000006</v>
      </c>
      <c r="X237" s="41">
        <f t="shared" si="62"/>
        <v>1.3413816230718467E-3</v>
      </c>
      <c r="Y237" s="338">
        <v>63.27</v>
      </c>
      <c r="Z237" s="41">
        <f t="shared" si="63"/>
        <v>1.3292761050608615E-2</v>
      </c>
      <c r="AA237" s="338">
        <v>68.08</v>
      </c>
      <c r="AB237" s="41">
        <f t="shared" si="64"/>
        <v>9.6396262791040854E-3</v>
      </c>
    </row>
    <row r="238" spans="2:28" hidden="1" outlineLevel="1" x14ac:dyDescent="0.25">
      <c r="B238" s="43" t="s">
        <v>49</v>
      </c>
      <c r="C238" s="337">
        <v>46.56</v>
      </c>
      <c r="D238" s="29">
        <f t="shared" si="52"/>
        <v>8.7850467289719791E-2</v>
      </c>
      <c r="E238" s="338">
        <v>46.65</v>
      </c>
      <c r="F238" s="29">
        <f t="shared" si="53"/>
        <v>-0.10080956052428691</v>
      </c>
      <c r="G238" s="338">
        <v>40.17</v>
      </c>
      <c r="H238" s="29">
        <f t="shared" si="54"/>
        <v>3.2467532467532756E-3</v>
      </c>
      <c r="I238" s="338">
        <v>41.61</v>
      </c>
      <c r="J238" s="29">
        <f t="shared" si="55"/>
        <v>-2.5298664792691494E-2</v>
      </c>
      <c r="K238" s="337">
        <v>76.03</v>
      </c>
      <c r="L238" s="29">
        <f t="shared" si="56"/>
        <v>1.6987693953986138E-2</v>
      </c>
      <c r="M238" s="337">
        <v>72.81</v>
      </c>
      <c r="N238" s="29">
        <f t="shared" si="57"/>
        <v>-1.3715539706486979E-3</v>
      </c>
      <c r="O238" s="337">
        <v>74.75</v>
      </c>
      <c r="P238" s="29">
        <f t="shared" si="58"/>
        <v>9.589411129119263E-3</v>
      </c>
      <c r="Q238" s="338">
        <v>73.989999999999995</v>
      </c>
      <c r="R238" s="29">
        <f t="shared" si="59"/>
        <v>-1.4517847629195613E-2</v>
      </c>
      <c r="S238" s="338">
        <v>64.73</v>
      </c>
      <c r="T238" s="29">
        <f t="shared" si="60"/>
        <v>5.0470626419993669E-2</v>
      </c>
      <c r="U238" s="338">
        <v>68.02</v>
      </c>
      <c r="V238" s="29">
        <f t="shared" si="61"/>
        <v>2.5787965616045794E-2</v>
      </c>
      <c r="W238" s="337">
        <v>73.33</v>
      </c>
      <c r="X238" s="29">
        <f t="shared" si="62"/>
        <v>-2.8555887952136372E-3</v>
      </c>
      <c r="Y238" s="337">
        <v>65.23</v>
      </c>
      <c r="Z238" s="29">
        <f t="shared" si="63"/>
        <v>4.151365160466236E-2</v>
      </c>
      <c r="AA238" s="337">
        <v>68.56</v>
      </c>
      <c r="AB238" s="29">
        <f t="shared" si="64"/>
        <v>2.1758569299552999E-2</v>
      </c>
    </row>
    <row r="239" spans="2:28" hidden="1" outlineLevel="1" x14ac:dyDescent="0.25">
      <c r="B239" s="43" t="s">
        <v>50</v>
      </c>
      <c r="C239" s="337">
        <v>49.1</v>
      </c>
      <c r="D239" s="29">
        <f t="shared" si="52"/>
        <v>9.5248717376756664E-2</v>
      </c>
      <c r="E239" s="338">
        <v>44.79</v>
      </c>
      <c r="F239" s="29">
        <f t="shared" si="53"/>
        <v>-2.8940338379341846E-3</v>
      </c>
      <c r="G239" s="338">
        <v>45.45</v>
      </c>
      <c r="H239" s="29">
        <f t="shared" si="54"/>
        <v>1.5425297487881018E-3</v>
      </c>
      <c r="I239" s="338">
        <v>45.3</v>
      </c>
      <c r="J239" s="29">
        <f t="shared" si="55"/>
        <v>4.4169611307420809E-4</v>
      </c>
      <c r="K239" s="337">
        <v>81.39</v>
      </c>
      <c r="L239" s="29">
        <f t="shared" si="56"/>
        <v>-2.5035936751317767E-2</v>
      </c>
      <c r="M239" s="337">
        <v>80.099999999999994</v>
      </c>
      <c r="N239" s="29">
        <f t="shared" si="57"/>
        <v>5.228586442459271E-2</v>
      </c>
      <c r="O239" s="337">
        <v>80.88</v>
      </c>
      <c r="P239" s="29">
        <f t="shared" si="58"/>
        <v>3.3494603647190591E-3</v>
      </c>
      <c r="Q239" s="338">
        <v>79.63</v>
      </c>
      <c r="R239" s="29">
        <f t="shared" si="59"/>
        <v>1.0404770968151178E-2</v>
      </c>
      <c r="S239" s="338">
        <v>63.05</v>
      </c>
      <c r="T239" s="29">
        <f t="shared" si="60"/>
        <v>3.4115138592750505E-2</v>
      </c>
      <c r="U239" s="338">
        <v>68.94</v>
      </c>
      <c r="V239" s="29">
        <f t="shared" si="61"/>
        <v>2.6198273295623631E-2</v>
      </c>
      <c r="W239" s="337">
        <v>78.709999999999994</v>
      </c>
      <c r="X239" s="29">
        <f t="shared" si="62"/>
        <v>1.2721027859050604E-3</v>
      </c>
      <c r="Y239" s="337">
        <v>64.91</v>
      </c>
      <c r="Z239" s="29">
        <f t="shared" si="63"/>
        <v>3.6238825031928323E-2</v>
      </c>
      <c r="AA239" s="337">
        <v>70.58</v>
      </c>
      <c r="AB239" s="29">
        <f t="shared" si="64"/>
        <v>2.0237062734894451E-2</v>
      </c>
    </row>
    <row r="240" spans="2:28" hidden="1" outlineLevel="1" x14ac:dyDescent="0.25">
      <c r="B240" s="43" t="s">
        <v>51</v>
      </c>
      <c r="C240" s="337">
        <v>41.54</v>
      </c>
      <c r="D240" s="29">
        <f t="shared" si="52"/>
        <v>0.14688017669795683</v>
      </c>
      <c r="E240" s="338">
        <v>36.869999999999997</v>
      </c>
      <c r="F240" s="29">
        <f t="shared" si="53"/>
        <v>-6.4672594987874588E-3</v>
      </c>
      <c r="G240" s="338">
        <v>40.57</v>
      </c>
      <c r="H240" s="29">
        <f t="shared" si="54"/>
        <v>-0.11205953162617632</v>
      </c>
      <c r="I240" s="338">
        <v>39.75</v>
      </c>
      <c r="J240" s="29">
        <f t="shared" si="55"/>
        <v>-9.184372858122003E-2</v>
      </c>
      <c r="K240" s="337">
        <v>79.33</v>
      </c>
      <c r="L240" s="29">
        <f t="shared" si="56"/>
        <v>5.1951343132285999E-3</v>
      </c>
      <c r="M240" s="337">
        <v>62.21</v>
      </c>
      <c r="N240" s="29">
        <f t="shared" si="57"/>
        <v>-2.9182272159800182E-2</v>
      </c>
      <c r="O240" s="337">
        <v>72.52</v>
      </c>
      <c r="P240" s="29">
        <f t="shared" si="58"/>
        <v>-8.4768936286574448E-3</v>
      </c>
      <c r="Q240" s="338">
        <v>79.45</v>
      </c>
      <c r="R240" s="29">
        <f t="shared" si="59"/>
        <v>-3.2748965181397582E-2</v>
      </c>
      <c r="S240" s="338">
        <v>60.61</v>
      </c>
      <c r="T240" s="29">
        <f t="shared" si="60"/>
        <v>-4.7461889046047534E-2</v>
      </c>
      <c r="U240" s="338">
        <v>67.3</v>
      </c>
      <c r="V240" s="29">
        <f t="shared" si="61"/>
        <v>-3.9668949771689554E-2</v>
      </c>
      <c r="W240" s="337">
        <v>77.64</v>
      </c>
      <c r="X240" s="29">
        <f t="shared" si="62"/>
        <v>-1.7090770983668735E-2</v>
      </c>
      <c r="Y240" s="337">
        <v>60.36</v>
      </c>
      <c r="Z240" s="29">
        <f t="shared" si="63"/>
        <v>-4.614412136536028E-2</v>
      </c>
      <c r="AA240" s="337">
        <v>67.459999999999994</v>
      </c>
      <c r="AB240" s="29">
        <f t="shared" si="64"/>
        <v>-3.2276574379572542E-2</v>
      </c>
    </row>
    <row r="241" spans="2:28" hidden="1" outlineLevel="1" x14ac:dyDescent="0.25">
      <c r="B241" s="43" t="s">
        <v>52</v>
      </c>
      <c r="C241" s="337">
        <v>35.4</v>
      </c>
      <c r="D241" s="29">
        <f t="shared" si="52"/>
        <v>-2.1829234595192037E-2</v>
      </c>
      <c r="E241" s="338">
        <v>32.380000000000003</v>
      </c>
      <c r="F241" s="29">
        <f t="shared" si="53"/>
        <v>-0.19752168525402725</v>
      </c>
      <c r="G241" s="338">
        <v>31.36</v>
      </c>
      <c r="H241" s="29">
        <f t="shared" si="54"/>
        <v>-0.27238979118329465</v>
      </c>
      <c r="I241" s="338">
        <v>31.58</v>
      </c>
      <c r="J241" s="29">
        <f t="shared" si="55"/>
        <v>-0.25659133709981163</v>
      </c>
      <c r="K241" s="337">
        <v>75.959999999999994</v>
      </c>
      <c r="L241" s="29">
        <f t="shared" si="56"/>
        <v>-3.2233405529366821E-2</v>
      </c>
      <c r="M241" s="337">
        <v>63.06</v>
      </c>
      <c r="N241" s="29">
        <f t="shared" si="57"/>
        <v>-0.11618780658724592</v>
      </c>
      <c r="O241" s="337">
        <v>70.83</v>
      </c>
      <c r="P241" s="29">
        <f t="shared" si="58"/>
        <v>-6.4456478668603823E-2</v>
      </c>
      <c r="Q241" s="338">
        <v>73.47</v>
      </c>
      <c r="R241" s="29">
        <f t="shared" si="59"/>
        <v>-7.7357779731257015E-2</v>
      </c>
      <c r="S241" s="338">
        <v>57.82</v>
      </c>
      <c r="T241" s="29">
        <f t="shared" si="60"/>
        <v>-0.10785372627680911</v>
      </c>
      <c r="U241" s="338">
        <v>63.38</v>
      </c>
      <c r="V241" s="29">
        <f t="shared" si="61"/>
        <v>-9.4183221380591653E-2</v>
      </c>
      <c r="W241" s="337">
        <v>72.42</v>
      </c>
      <c r="X241" s="29">
        <f t="shared" si="62"/>
        <v>-6.2645612218483082E-2</v>
      </c>
      <c r="Y241" s="337">
        <v>57.91</v>
      </c>
      <c r="Z241" s="29">
        <f t="shared" si="63"/>
        <v>-0.11167356956588437</v>
      </c>
      <c r="AA241" s="337">
        <v>63.87</v>
      </c>
      <c r="AB241" s="29">
        <f t="shared" si="64"/>
        <v>-8.9262797661485815E-2</v>
      </c>
    </row>
    <row r="242" spans="2:28" hidden="1" outlineLevel="1" x14ac:dyDescent="0.25">
      <c r="B242" s="43" t="s">
        <v>53</v>
      </c>
      <c r="C242" s="337">
        <v>25.95</v>
      </c>
      <c r="D242" s="29">
        <f t="shared" si="52"/>
        <v>-0.11282051282051286</v>
      </c>
      <c r="E242" s="338">
        <v>28.79</v>
      </c>
      <c r="F242" s="29">
        <f t="shared" si="53"/>
        <v>-0.25006512112529311</v>
      </c>
      <c r="G242" s="338">
        <v>41.2</v>
      </c>
      <c r="H242" s="29">
        <f t="shared" si="54"/>
        <v>-0.15660184237461616</v>
      </c>
      <c r="I242" s="338">
        <v>38.450000000000003</v>
      </c>
      <c r="J242" s="29">
        <f t="shared" si="55"/>
        <v>-0.17329606536228759</v>
      </c>
      <c r="K242" s="337">
        <v>80.27</v>
      </c>
      <c r="L242" s="29">
        <f t="shared" si="56"/>
        <v>-5.6978383458646698E-2</v>
      </c>
      <c r="M242" s="337">
        <v>75.64</v>
      </c>
      <c r="N242" s="29">
        <f t="shared" si="57"/>
        <v>-0.10812404197618208</v>
      </c>
      <c r="O242" s="337">
        <v>78.430000000000007</v>
      </c>
      <c r="P242" s="29">
        <f t="shared" si="58"/>
        <v>-7.7294117647058735E-2</v>
      </c>
      <c r="Q242" s="338">
        <v>79.650000000000006</v>
      </c>
      <c r="R242" s="29">
        <f t="shared" si="59"/>
        <v>-9.7961494903737178E-2</v>
      </c>
      <c r="S242" s="338">
        <v>69.900000000000006</v>
      </c>
      <c r="T242" s="29">
        <f t="shared" si="60"/>
        <v>5.0323508267435813E-3</v>
      </c>
      <c r="U242" s="338">
        <v>73.36</v>
      </c>
      <c r="V242" s="29">
        <f t="shared" si="61"/>
        <v>-3.5751840168243953E-2</v>
      </c>
      <c r="W242" s="337">
        <v>77.41</v>
      </c>
      <c r="X242" s="29">
        <f t="shared" si="62"/>
        <v>-8.5312536925440163E-2</v>
      </c>
      <c r="Y242" s="337">
        <v>70</v>
      </c>
      <c r="Z242" s="29">
        <f t="shared" si="63"/>
        <v>-1.560961890029533E-2</v>
      </c>
      <c r="AA242" s="337">
        <v>73.040000000000006</v>
      </c>
      <c r="AB242" s="29">
        <f t="shared" si="64"/>
        <v>-4.6972860125260918E-2</v>
      </c>
    </row>
    <row r="243" spans="2:28" hidden="1" outlineLevel="1" x14ac:dyDescent="0.25">
      <c r="B243" s="43" t="s">
        <v>54</v>
      </c>
      <c r="C243" s="337">
        <v>37.880000000000003</v>
      </c>
      <c r="D243" s="29">
        <f t="shared" si="52"/>
        <v>0.11608721272834432</v>
      </c>
      <c r="E243" s="338">
        <v>38.83</v>
      </c>
      <c r="F243" s="29">
        <f t="shared" si="53"/>
        <v>0.35532286212914488</v>
      </c>
      <c r="G243" s="338">
        <v>31.53</v>
      </c>
      <c r="H243" s="29">
        <f t="shared" si="54"/>
        <v>7.6701821668265779E-3</v>
      </c>
      <c r="I243" s="338">
        <v>33.15</v>
      </c>
      <c r="J243" s="29">
        <f t="shared" si="55"/>
        <v>7.9804560260586355E-2</v>
      </c>
      <c r="K243" s="337">
        <v>67.25</v>
      </c>
      <c r="L243" s="29">
        <f t="shared" si="56"/>
        <v>-9.5980642559483798E-2</v>
      </c>
      <c r="M243" s="337">
        <v>59.76</v>
      </c>
      <c r="N243" s="29">
        <f t="shared" si="57"/>
        <v>-0.13315926892950392</v>
      </c>
      <c r="O243" s="337">
        <v>64.27</v>
      </c>
      <c r="P243" s="29">
        <f t="shared" si="58"/>
        <v>-0.11069600110695998</v>
      </c>
      <c r="Q243" s="338">
        <v>73.06</v>
      </c>
      <c r="R243" s="29">
        <f t="shared" si="59"/>
        <v>-0.11699299008943675</v>
      </c>
      <c r="S243" s="338">
        <v>65.59</v>
      </c>
      <c r="T243" s="29">
        <f t="shared" si="60"/>
        <v>-8.7379991651593159E-2</v>
      </c>
      <c r="U243" s="338">
        <v>68.239999999999995</v>
      </c>
      <c r="V243" s="29">
        <f t="shared" si="61"/>
        <v>-9.7951090548579089E-2</v>
      </c>
      <c r="W243" s="337">
        <v>69.790000000000006</v>
      </c>
      <c r="X243" s="29">
        <f t="shared" si="62"/>
        <v>-0.10353243416827218</v>
      </c>
      <c r="Y243" s="337">
        <v>64.040000000000006</v>
      </c>
      <c r="Z243" s="29">
        <f t="shared" si="63"/>
        <v>-9.214629997164725E-2</v>
      </c>
      <c r="AA243" s="337">
        <v>66.400000000000006</v>
      </c>
      <c r="AB243" s="29">
        <f t="shared" si="64"/>
        <v>-9.6967224262205831E-2</v>
      </c>
    </row>
    <row r="244" spans="2:28" hidden="1" outlineLevel="1" x14ac:dyDescent="0.25">
      <c r="B244" s="43" t="s">
        <v>55</v>
      </c>
      <c r="C244" s="337">
        <v>38.81</v>
      </c>
      <c r="D244" s="29">
        <f t="shared" si="52"/>
        <v>1.384535005224663E-2</v>
      </c>
      <c r="E244" s="338">
        <v>24.73</v>
      </c>
      <c r="F244" s="29">
        <f t="shared" si="53"/>
        <v>-0.17373872368860677</v>
      </c>
      <c r="G244" s="338">
        <v>15.64</v>
      </c>
      <c r="H244" s="29">
        <f t="shared" si="54"/>
        <v>-0.4531468531468531</v>
      </c>
      <c r="I244" s="338">
        <v>17.649999999999999</v>
      </c>
      <c r="J244" s="29">
        <f t="shared" si="55"/>
        <v>-0.38927335640138405</v>
      </c>
      <c r="K244" s="337">
        <v>61.89</v>
      </c>
      <c r="L244" s="29">
        <f t="shared" si="56"/>
        <v>-0.1377821120089161</v>
      </c>
      <c r="M244" s="337">
        <v>52.69</v>
      </c>
      <c r="N244" s="29">
        <f t="shared" si="57"/>
        <v>-0.17374941194919247</v>
      </c>
      <c r="O244" s="337">
        <v>58.25</v>
      </c>
      <c r="P244" s="29">
        <f t="shared" si="58"/>
        <v>-0.15050313548198913</v>
      </c>
      <c r="Q244" s="338">
        <v>66.459999999999994</v>
      </c>
      <c r="R244" s="29">
        <f t="shared" si="59"/>
        <v>-4.9213161659513727E-2</v>
      </c>
      <c r="S244" s="338">
        <v>49.1</v>
      </c>
      <c r="T244" s="29">
        <f t="shared" si="60"/>
        <v>-0.16751441166497116</v>
      </c>
      <c r="U244" s="338">
        <v>55.28</v>
      </c>
      <c r="V244" s="29">
        <f t="shared" si="61"/>
        <v>-0.12058542793509386</v>
      </c>
      <c r="W244" s="337">
        <v>63.76</v>
      </c>
      <c r="X244" s="29">
        <f t="shared" si="62"/>
        <v>-7.4466540862244246E-2</v>
      </c>
      <c r="Y244" s="337">
        <v>48.81</v>
      </c>
      <c r="Z244" s="29">
        <f t="shared" si="63"/>
        <v>-0.17172917020193446</v>
      </c>
      <c r="AA244" s="337">
        <v>54.99</v>
      </c>
      <c r="AB244" s="29">
        <f t="shared" si="64"/>
        <v>-0.12783505154639163</v>
      </c>
    </row>
    <row r="245" spans="2:28" hidden="1" outlineLevel="1" x14ac:dyDescent="0.25">
      <c r="B245" s="43" t="s">
        <v>56</v>
      </c>
      <c r="C245" s="337">
        <v>39.369999999999997</v>
      </c>
      <c r="D245" s="29">
        <f t="shared" si="52"/>
        <v>-7.9925216172002878E-2</v>
      </c>
      <c r="E245" s="338">
        <v>25.37</v>
      </c>
      <c r="F245" s="29">
        <f t="shared" si="53"/>
        <v>-0.22368421052631571</v>
      </c>
      <c r="G245" s="338">
        <v>32.65</v>
      </c>
      <c r="H245" s="29">
        <f t="shared" si="54"/>
        <v>-0.10376063683777115</v>
      </c>
      <c r="I245" s="338">
        <v>31.04</v>
      </c>
      <c r="J245" s="29">
        <f t="shared" si="55"/>
        <v>-0.12784490025288009</v>
      </c>
      <c r="K245" s="337">
        <v>68.819999999999993</v>
      </c>
      <c r="L245" s="29">
        <f t="shared" si="56"/>
        <v>-4.5624739980585249E-2</v>
      </c>
      <c r="M245" s="337">
        <v>45.45</v>
      </c>
      <c r="N245" s="29">
        <f t="shared" si="57"/>
        <v>-0.10319652722967632</v>
      </c>
      <c r="O245" s="337">
        <v>59.58</v>
      </c>
      <c r="P245" s="29">
        <f t="shared" si="58"/>
        <v>-6.2027707808564259E-2</v>
      </c>
      <c r="Q245" s="338">
        <v>64.05</v>
      </c>
      <c r="R245" s="29">
        <f t="shared" si="59"/>
        <v>-9.3546560996320416E-2</v>
      </c>
      <c r="S245" s="338">
        <v>47.38</v>
      </c>
      <c r="T245" s="29">
        <f t="shared" si="60"/>
        <v>-0.17051820728291311</v>
      </c>
      <c r="U245" s="338">
        <v>53.32</v>
      </c>
      <c r="V245" s="29">
        <f t="shared" si="61"/>
        <v>-0.13902793476505726</v>
      </c>
      <c r="W245" s="337">
        <v>64.23</v>
      </c>
      <c r="X245" s="29">
        <f t="shared" si="62"/>
        <v>-7.8214695752009233E-2</v>
      </c>
      <c r="Y245" s="337">
        <v>46.78</v>
      </c>
      <c r="Z245" s="29">
        <f t="shared" si="63"/>
        <v>-0.16074632221026197</v>
      </c>
      <c r="AA245" s="337">
        <v>53.99</v>
      </c>
      <c r="AB245" s="29">
        <f t="shared" si="64"/>
        <v>-0.12211382113821134</v>
      </c>
    </row>
    <row r="246" spans="2:28" collapsed="1" x14ac:dyDescent="0.25">
      <c r="B246" s="30" t="s">
        <v>80</v>
      </c>
      <c r="C246" s="339">
        <v>42.620522346268366</v>
      </c>
      <c r="D246" s="32">
        <f t="shared" si="52"/>
        <v>-3.68826728881958E-2</v>
      </c>
      <c r="E246" s="339">
        <v>49.207391730926723</v>
      </c>
      <c r="F246" s="32">
        <f t="shared" si="53"/>
        <v>-3.6104230746108468E-2</v>
      </c>
      <c r="G246" s="339">
        <v>44.023039453439559</v>
      </c>
      <c r="H246" s="32">
        <f t="shared" si="54"/>
        <v>-2.4617364125100738E-2</v>
      </c>
      <c r="I246" s="339">
        <v>45.176638279445726</v>
      </c>
      <c r="J246" s="32">
        <f t="shared" si="55"/>
        <v>-2.9836693269986281E-2</v>
      </c>
      <c r="K246" s="339">
        <v>80.392900224022057</v>
      </c>
      <c r="L246" s="32">
        <f t="shared" si="56"/>
        <v>4.5283517160794817E-2</v>
      </c>
      <c r="M246" s="339">
        <v>73.682652068793786</v>
      </c>
      <c r="N246" s="32">
        <f t="shared" si="57"/>
        <v>6.067490720977653E-2</v>
      </c>
      <c r="O246" s="339">
        <v>77.7565965484347</v>
      </c>
      <c r="P246" s="32">
        <f t="shared" si="58"/>
        <v>5.1945638407253858E-2</v>
      </c>
      <c r="Q246" s="339">
        <v>79.857612075893641</v>
      </c>
      <c r="R246" s="32">
        <f t="shared" si="59"/>
        <v>-2.3609500376812975E-2</v>
      </c>
      <c r="S246" s="339">
        <v>65.00896856202786</v>
      </c>
      <c r="T246" s="32">
        <f t="shared" si="60"/>
        <v>-3.509889814669187E-2</v>
      </c>
      <c r="U246" s="339">
        <v>70.247966182686284</v>
      </c>
      <c r="V246" s="32">
        <f t="shared" si="61"/>
        <v>-3.1346049119681862E-2</v>
      </c>
      <c r="W246" s="339">
        <v>78.379461506774774</v>
      </c>
      <c r="X246" s="32">
        <f t="shared" si="62"/>
        <v>-3.118338379187513E-3</v>
      </c>
      <c r="Y246" s="339">
        <v>65.692550617162439</v>
      </c>
      <c r="Z246" s="32">
        <f t="shared" si="63"/>
        <v>-2.2157893933322015E-2</v>
      </c>
      <c r="AA246" s="339">
        <v>70.912715082481967</v>
      </c>
      <c r="AB246" s="32">
        <f t="shared" si="64"/>
        <v>-1.4102857457127138E-2</v>
      </c>
    </row>
    <row r="247" spans="2:28" hidden="1" outlineLevel="1" x14ac:dyDescent="0.25">
      <c r="B247" s="43" t="s">
        <v>58</v>
      </c>
      <c r="C247" s="337">
        <v>36.159999999999997</v>
      </c>
      <c r="D247" s="29">
        <f t="shared" si="52"/>
        <v>-0.23937736642827101</v>
      </c>
      <c r="E247" s="338">
        <v>42.54</v>
      </c>
      <c r="F247" s="29">
        <f t="shared" si="53"/>
        <v>-0.12988341174064233</v>
      </c>
      <c r="G247" s="338">
        <v>38.79</v>
      </c>
      <c r="H247" s="29">
        <f t="shared" si="54"/>
        <v>-6.0774818401936992E-2</v>
      </c>
      <c r="I247" s="338">
        <v>39.619999999999997</v>
      </c>
      <c r="J247" s="29">
        <f t="shared" si="55"/>
        <v>-7.8604651162790806E-2</v>
      </c>
      <c r="K247" s="337">
        <v>73.760000000000005</v>
      </c>
      <c r="L247" s="29">
        <f t="shared" si="56"/>
        <v>-3.5438734144108697E-2</v>
      </c>
      <c r="M247" s="337">
        <v>64.97</v>
      </c>
      <c r="N247" s="29">
        <f t="shared" si="57"/>
        <v>-7.7130681818181945E-2</v>
      </c>
      <c r="O247" s="337">
        <v>70.28</v>
      </c>
      <c r="P247" s="29">
        <f t="shared" si="58"/>
        <v>-5.0783360345759143E-2</v>
      </c>
      <c r="Q247" s="338">
        <v>77.5</v>
      </c>
      <c r="R247" s="29">
        <f t="shared" si="59"/>
        <v>-5.1407588739290078E-2</v>
      </c>
      <c r="S247" s="338">
        <v>60.53</v>
      </c>
      <c r="T247" s="29">
        <f t="shared" si="60"/>
        <v>-0.14007671544253442</v>
      </c>
      <c r="U247" s="338">
        <v>66.569999999999993</v>
      </c>
      <c r="V247" s="29">
        <f t="shared" si="61"/>
        <v>-0.10536218250235185</v>
      </c>
      <c r="W247" s="337">
        <v>74.63</v>
      </c>
      <c r="X247" s="29">
        <f t="shared" si="62"/>
        <v>-4.9904519414385784E-2</v>
      </c>
      <c r="Y247" s="337">
        <v>60.63</v>
      </c>
      <c r="Z247" s="29">
        <f t="shared" si="63"/>
        <v>-0.13012912482065997</v>
      </c>
      <c r="AA247" s="337">
        <v>66.41</v>
      </c>
      <c r="AB247" s="29">
        <f t="shared" si="64"/>
        <v>-9.4738276990185444E-2</v>
      </c>
    </row>
    <row r="248" spans="2:28" hidden="1" outlineLevel="1" x14ac:dyDescent="0.25">
      <c r="B248" s="43" t="s">
        <v>59</v>
      </c>
      <c r="C248" s="337">
        <v>42.82</v>
      </c>
      <c r="D248" s="29">
        <f t="shared" si="52"/>
        <v>-2.3489167616875695E-2</v>
      </c>
      <c r="E248" s="338">
        <v>49.43</v>
      </c>
      <c r="F248" s="29">
        <f t="shared" si="53"/>
        <v>-6.4180234759560806E-2</v>
      </c>
      <c r="G248" s="338">
        <v>47.06</v>
      </c>
      <c r="H248" s="29">
        <f t="shared" si="54"/>
        <v>-3.5260352603526002E-2</v>
      </c>
      <c r="I248" s="338">
        <v>47.58</v>
      </c>
      <c r="J248" s="29">
        <f t="shared" si="55"/>
        <v>-4.2463272288186693E-2</v>
      </c>
      <c r="K248" s="337">
        <v>83.43</v>
      </c>
      <c r="L248" s="29">
        <f t="shared" si="56"/>
        <v>-5.664857530529166E-2</v>
      </c>
      <c r="M248" s="337">
        <v>77.459999999999994</v>
      </c>
      <c r="N248" s="29">
        <f t="shared" si="57"/>
        <v>-1.6754736435108386E-3</v>
      </c>
      <c r="O248" s="337">
        <v>81.069999999999993</v>
      </c>
      <c r="P248" s="29">
        <f t="shared" si="58"/>
        <v>-3.6028537455410237E-2</v>
      </c>
      <c r="Q248" s="338">
        <v>78.72</v>
      </c>
      <c r="R248" s="29">
        <f t="shared" si="59"/>
        <v>-6.7740407389862645E-2</v>
      </c>
      <c r="S248" s="338">
        <v>68.91</v>
      </c>
      <c r="T248" s="29">
        <f t="shared" si="60"/>
        <v>-2.8889515219842177E-2</v>
      </c>
      <c r="U248" s="338">
        <v>72.41</v>
      </c>
      <c r="V248" s="29">
        <f t="shared" si="61"/>
        <v>-4.4092409240924169E-2</v>
      </c>
      <c r="W248" s="337">
        <v>78.58</v>
      </c>
      <c r="X248" s="29">
        <f t="shared" si="62"/>
        <v>-6.2403054528099355E-2</v>
      </c>
      <c r="Y248" s="337">
        <v>69.56</v>
      </c>
      <c r="Z248" s="29">
        <f t="shared" si="63"/>
        <v>-2.5224215246636761E-2</v>
      </c>
      <c r="AA248" s="337">
        <v>73.290000000000006</v>
      </c>
      <c r="AB248" s="29">
        <f t="shared" si="64"/>
        <v>-4.1960784313725408E-2</v>
      </c>
    </row>
    <row r="249" spans="2:28" hidden="1" outlineLevel="1" x14ac:dyDescent="0.25">
      <c r="B249" s="43" t="s">
        <v>60</v>
      </c>
      <c r="C249" s="337">
        <v>53.32</v>
      </c>
      <c r="D249" s="29">
        <f t="shared" si="52"/>
        <v>1.8334606569900602E-2</v>
      </c>
      <c r="E249" s="338">
        <v>62.84</v>
      </c>
      <c r="F249" s="29">
        <f t="shared" si="53"/>
        <v>-9.9259492673703376E-3</v>
      </c>
      <c r="G249" s="338">
        <v>49.8</v>
      </c>
      <c r="H249" s="29">
        <f t="shared" si="54"/>
        <v>-4.6159739513503273E-2</v>
      </c>
      <c r="I249" s="338">
        <v>52.69</v>
      </c>
      <c r="J249" s="29">
        <f t="shared" si="55"/>
        <v>-3.7449762513701246E-2</v>
      </c>
      <c r="K249" s="337">
        <v>87.73</v>
      </c>
      <c r="L249" s="29">
        <f t="shared" si="56"/>
        <v>5.4320394183391629E-2</v>
      </c>
      <c r="M249" s="337">
        <v>82.5</v>
      </c>
      <c r="N249" s="29">
        <f t="shared" si="57"/>
        <v>3.9435554995590261E-2</v>
      </c>
      <c r="O249" s="337">
        <v>85.66</v>
      </c>
      <c r="P249" s="29">
        <f t="shared" si="58"/>
        <v>4.8855148769437973E-2</v>
      </c>
      <c r="Q249" s="338">
        <v>84.43</v>
      </c>
      <c r="R249" s="29">
        <f t="shared" si="59"/>
        <v>-3.3649994277211825E-2</v>
      </c>
      <c r="S249" s="338">
        <v>71.069999999999993</v>
      </c>
      <c r="T249" s="29">
        <f t="shared" si="60"/>
        <v>-2.2824144094596654E-2</v>
      </c>
      <c r="U249" s="338">
        <v>75.83</v>
      </c>
      <c r="V249" s="29">
        <f t="shared" si="61"/>
        <v>-2.6947260361863346E-2</v>
      </c>
      <c r="W249" s="337">
        <v>84.11</v>
      </c>
      <c r="X249" s="29">
        <f t="shared" si="62"/>
        <v>-5.7919621749408234E-3</v>
      </c>
      <c r="Y249" s="337">
        <v>72.13</v>
      </c>
      <c r="Z249" s="29">
        <f t="shared" si="63"/>
        <v>-1.4213475468088155E-2</v>
      </c>
      <c r="AA249" s="337">
        <v>77.08</v>
      </c>
      <c r="AB249" s="29">
        <f t="shared" si="64"/>
        <v>-1.0399281037360431E-2</v>
      </c>
    </row>
    <row r="250" spans="2:28" hidden="1" outlineLevel="1" x14ac:dyDescent="0.25">
      <c r="B250" s="43" t="s">
        <v>61</v>
      </c>
      <c r="C250" s="337">
        <v>42.95</v>
      </c>
      <c r="D250" s="29">
        <f t="shared" si="52"/>
        <v>2.6529636711281057E-2</v>
      </c>
      <c r="E250" s="338">
        <v>56.26</v>
      </c>
      <c r="F250" s="29">
        <f t="shared" si="53"/>
        <v>2.757990867579907E-2</v>
      </c>
      <c r="G250" s="338">
        <v>41.63</v>
      </c>
      <c r="H250" s="29">
        <f t="shared" si="54"/>
        <v>-6.2598513848232229E-2</v>
      </c>
      <c r="I250" s="338">
        <v>44.87</v>
      </c>
      <c r="J250" s="29">
        <f t="shared" si="55"/>
        <v>-3.980312433126465E-2</v>
      </c>
      <c r="K250" s="337">
        <v>81.03</v>
      </c>
      <c r="L250" s="29">
        <f t="shared" si="56"/>
        <v>0.12043694690265494</v>
      </c>
      <c r="M250" s="337">
        <v>77.91</v>
      </c>
      <c r="N250" s="29">
        <f t="shared" si="57"/>
        <v>7.4768933646020219E-2</v>
      </c>
      <c r="O250" s="337">
        <v>79.790000000000006</v>
      </c>
      <c r="P250" s="29">
        <f t="shared" si="58"/>
        <v>0.10237634705719834</v>
      </c>
      <c r="Q250" s="338">
        <v>82.34</v>
      </c>
      <c r="R250" s="29">
        <f t="shared" si="59"/>
        <v>-4.3670150987224043E-2</v>
      </c>
      <c r="S250" s="338">
        <v>68.33</v>
      </c>
      <c r="T250" s="29">
        <f t="shared" si="60"/>
        <v>-5.3857350800582404E-3</v>
      </c>
      <c r="U250" s="338">
        <v>73.319999999999993</v>
      </c>
      <c r="V250" s="29">
        <f t="shared" si="61"/>
        <v>-2.083333333333337E-2</v>
      </c>
      <c r="W250" s="337">
        <v>80.34</v>
      </c>
      <c r="X250" s="29">
        <f t="shared" si="62"/>
        <v>3.7481259370315545E-3</v>
      </c>
      <c r="Y250" s="337">
        <v>69.010000000000005</v>
      </c>
      <c r="Z250" s="29">
        <f t="shared" si="63"/>
        <v>5.0975822895427125E-3</v>
      </c>
      <c r="AA250" s="337">
        <v>73.69</v>
      </c>
      <c r="AB250" s="29">
        <f t="shared" si="64"/>
        <v>4.4983642311886562E-3</v>
      </c>
    </row>
    <row r="251" spans="2:28" collapsed="1" x14ac:dyDescent="0.25">
      <c r="B251" s="145">
        <v>1996</v>
      </c>
      <c r="C251" s="338">
        <v>40.75</v>
      </c>
      <c r="D251" s="41">
        <f t="shared" si="52"/>
        <v>9.8255956767379082E-4</v>
      </c>
      <c r="E251" s="338">
        <v>40.72</v>
      </c>
      <c r="F251" s="41">
        <f t="shared" si="53"/>
        <v>-6.4982778415614173E-2</v>
      </c>
      <c r="G251" s="338">
        <v>37.979999999999997</v>
      </c>
      <c r="H251" s="41">
        <f t="shared" si="54"/>
        <v>-9.8290598290598274E-2</v>
      </c>
      <c r="I251" s="338">
        <v>38.590000000000003</v>
      </c>
      <c r="J251" s="41">
        <f t="shared" si="55"/>
        <v>-9.071630537229014E-2</v>
      </c>
      <c r="K251" s="338">
        <v>76.38</v>
      </c>
      <c r="L251" s="41">
        <f t="shared" si="56"/>
        <v>-2.4022489138768366E-2</v>
      </c>
      <c r="M251" s="338">
        <v>67.819999999999993</v>
      </c>
      <c r="N251" s="41">
        <f t="shared" si="57"/>
        <v>-4.3980828869467192E-2</v>
      </c>
      <c r="O251" s="338">
        <v>72.98</v>
      </c>
      <c r="P251" s="41">
        <f t="shared" si="58"/>
        <v>-3.1710229534297474E-2</v>
      </c>
      <c r="Q251" s="338">
        <v>76.040000000000006</v>
      </c>
      <c r="R251" s="41">
        <f t="shared" si="59"/>
        <v>-5.5872858207102083E-2</v>
      </c>
      <c r="S251" s="338">
        <v>62.26</v>
      </c>
      <c r="T251" s="41">
        <f t="shared" si="60"/>
        <v>-5.5378546502806825E-2</v>
      </c>
      <c r="U251" s="338">
        <v>67.16</v>
      </c>
      <c r="V251" s="41">
        <f t="shared" si="61"/>
        <v>-5.4883197298058017E-2</v>
      </c>
      <c r="W251" s="338">
        <v>74.55</v>
      </c>
      <c r="X251" s="41">
        <f t="shared" si="62"/>
        <v>-4.4230769230769296E-2</v>
      </c>
      <c r="Y251" s="338">
        <v>62.44</v>
      </c>
      <c r="Z251" s="41">
        <f t="shared" si="63"/>
        <v>-5.4512416717141243E-2</v>
      </c>
      <c r="AA251" s="338">
        <v>67.430000000000007</v>
      </c>
      <c r="AB251" s="41">
        <f t="shared" si="64"/>
        <v>-4.9746335963923194E-2</v>
      </c>
    </row>
    <row r="252" spans="2:28" hidden="1" outlineLevel="1" x14ac:dyDescent="0.25">
      <c r="B252" s="43" t="s">
        <v>49</v>
      </c>
      <c r="C252" s="337">
        <v>42.8</v>
      </c>
      <c r="D252" s="29">
        <f t="shared" si="52"/>
        <v>0.11983254840397684</v>
      </c>
      <c r="E252" s="338">
        <v>51.88</v>
      </c>
      <c r="F252" s="29">
        <f t="shared" si="53"/>
        <v>0.10831019013031407</v>
      </c>
      <c r="G252" s="338">
        <v>40.04</v>
      </c>
      <c r="H252" s="29">
        <f t="shared" si="54"/>
        <v>-1.4035951736025565E-2</v>
      </c>
      <c r="I252" s="338">
        <v>42.69</v>
      </c>
      <c r="J252" s="29">
        <f t="shared" si="55"/>
        <v>9.9361249112843719E-3</v>
      </c>
      <c r="K252" s="337">
        <v>74.760000000000005</v>
      </c>
      <c r="L252" s="29">
        <f t="shared" si="56"/>
        <v>0.15299198025909932</v>
      </c>
      <c r="M252" s="337">
        <v>72.91</v>
      </c>
      <c r="N252" s="29">
        <f t="shared" si="57"/>
        <v>0.17180970748955326</v>
      </c>
      <c r="O252" s="337">
        <v>74.040000000000006</v>
      </c>
      <c r="P252" s="29">
        <f t="shared" si="58"/>
        <v>0.16086547507055515</v>
      </c>
      <c r="Q252" s="338">
        <v>75.08</v>
      </c>
      <c r="R252" s="29">
        <f t="shared" si="59"/>
        <v>2.8493150684931523E-2</v>
      </c>
      <c r="S252" s="338">
        <v>61.62</v>
      </c>
      <c r="T252" s="29">
        <f t="shared" si="60"/>
        <v>2.3418036870951564E-2</v>
      </c>
      <c r="U252" s="338">
        <v>66.31</v>
      </c>
      <c r="V252" s="29">
        <f t="shared" si="61"/>
        <v>2.3302469135802584E-2</v>
      </c>
      <c r="W252" s="337">
        <v>73.540000000000006</v>
      </c>
      <c r="X252" s="29">
        <f t="shared" si="62"/>
        <v>6.579710144927553E-2</v>
      </c>
      <c r="Y252" s="337">
        <v>62.63</v>
      </c>
      <c r="Z252" s="29">
        <f t="shared" si="63"/>
        <v>4.1923140908334711E-2</v>
      </c>
      <c r="AA252" s="337">
        <v>67.099999999999994</v>
      </c>
      <c r="AB252" s="29">
        <f t="shared" si="64"/>
        <v>5.1559316721516923E-2</v>
      </c>
    </row>
    <row r="253" spans="2:28" hidden="1" outlineLevel="1" x14ac:dyDescent="0.25">
      <c r="B253" s="43" t="s">
        <v>50</v>
      </c>
      <c r="C253" s="337">
        <v>44.83</v>
      </c>
      <c r="D253" s="29">
        <f t="shared" si="52"/>
        <v>-6.3505326927094208E-2</v>
      </c>
      <c r="E253" s="338">
        <v>44.92</v>
      </c>
      <c r="F253" s="29">
        <f t="shared" si="53"/>
        <v>-0.15341123256690536</v>
      </c>
      <c r="G253" s="338">
        <v>45.38</v>
      </c>
      <c r="H253" s="29">
        <f t="shared" si="54"/>
        <v>1.5449128227764675E-3</v>
      </c>
      <c r="I253" s="338">
        <v>45.28</v>
      </c>
      <c r="J253" s="29">
        <f t="shared" si="55"/>
        <v>-4.4524161215446334E-2</v>
      </c>
      <c r="K253" s="337">
        <v>83.48</v>
      </c>
      <c r="L253" s="29">
        <f t="shared" si="56"/>
        <v>8.6130627114233693E-2</v>
      </c>
      <c r="M253" s="337">
        <v>76.12</v>
      </c>
      <c r="N253" s="29">
        <f t="shared" si="57"/>
        <v>0.19629105767719635</v>
      </c>
      <c r="O253" s="337">
        <v>80.61</v>
      </c>
      <c r="P253" s="29">
        <f t="shared" si="58"/>
        <v>0.12725492938050609</v>
      </c>
      <c r="Q253" s="338">
        <v>78.81</v>
      </c>
      <c r="R253" s="29">
        <f t="shared" si="59"/>
        <v>-3.7611429967028931E-2</v>
      </c>
      <c r="S253" s="338">
        <v>60.97</v>
      </c>
      <c r="T253" s="29">
        <f t="shared" si="60"/>
        <v>-4.5554164057608038E-2</v>
      </c>
      <c r="U253" s="338">
        <v>67.180000000000007</v>
      </c>
      <c r="V253" s="29">
        <f t="shared" si="61"/>
        <v>-4.5196134167140301E-2</v>
      </c>
      <c r="W253" s="337">
        <v>78.61</v>
      </c>
      <c r="X253" s="29">
        <f t="shared" si="62"/>
        <v>-2.6642984014209059E-3</v>
      </c>
      <c r="Y253" s="337">
        <v>62.64</v>
      </c>
      <c r="Z253" s="29">
        <f t="shared" si="63"/>
        <v>-1.3232514177693666E-2</v>
      </c>
      <c r="AA253" s="337">
        <v>69.180000000000007</v>
      </c>
      <c r="AB253" s="29">
        <f t="shared" si="64"/>
        <v>-9.8754830399312432E-3</v>
      </c>
    </row>
    <row r="254" spans="2:28" hidden="1" outlineLevel="1" x14ac:dyDescent="0.25">
      <c r="B254" s="43" t="s">
        <v>51</v>
      </c>
      <c r="C254" s="337">
        <v>36.22</v>
      </c>
      <c r="D254" s="29">
        <f t="shared" si="52"/>
        <v>-7.625605712828365E-2</v>
      </c>
      <c r="E254" s="338">
        <v>37.11</v>
      </c>
      <c r="F254" s="29">
        <f t="shared" si="53"/>
        <v>-5.9553978712620359E-2</v>
      </c>
      <c r="G254" s="338">
        <v>45.69</v>
      </c>
      <c r="H254" s="29">
        <f t="shared" si="54"/>
        <v>6.8521983161833555E-2</v>
      </c>
      <c r="I254" s="338">
        <v>43.77</v>
      </c>
      <c r="J254" s="29">
        <f t="shared" si="55"/>
        <v>4.5128939828080306E-2</v>
      </c>
      <c r="K254" s="337">
        <v>78.92</v>
      </c>
      <c r="L254" s="29">
        <f t="shared" si="56"/>
        <v>2.88098031547388E-2</v>
      </c>
      <c r="M254" s="337">
        <v>64.08</v>
      </c>
      <c r="N254" s="29">
        <f t="shared" si="57"/>
        <v>4.1951219512195159E-2</v>
      </c>
      <c r="O254" s="337">
        <v>73.14</v>
      </c>
      <c r="P254" s="29">
        <f t="shared" si="58"/>
        <v>3.6564625850340038E-2</v>
      </c>
      <c r="Q254" s="338">
        <v>82.14</v>
      </c>
      <c r="R254" s="29">
        <f t="shared" si="59"/>
        <v>4.5703373647358436E-2</v>
      </c>
      <c r="S254" s="338">
        <v>63.63</v>
      </c>
      <c r="T254" s="29">
        <f t="shared" si="60"/>
        <v>-2.1528525296017231E-2</v>
      </c>
      <c r="U254" s="338">
        <v>70.08</v>
      </c>
      <c r="V254" s="29">
        <f t="shared" si="61"/>
        <v>2.7185577335813171E-3</v>
      </c>
      <c r="W254" s="337">
        <v>78.989999999999995</v>
      </c>
      <c r="X254" s="29">
        <f t="shared" si="62"/>
        <v>3.7839968466692797E-2</v>
      </c>
      <c r="Y254" s="337">
        <v>63.28</v>
      </c>
      <c r="Z254" s="29">
        <f t="shared" si="63"/>
        <v>-1.2484394506866336E-2</v>
      </c>
      <c r="AA254" s="337">
        <v>69.709999999999994</v>
      </c>
      <c r="AB254" s="29">
        <f t="shared" si="64"/>
        <v>8.8277858176555313E-3</v>
      </c>
    </row>
    <row r="255" spans="2:28" hidden="1" outlineLevel="1" x14ac:dyDescent="0.25">
      <c r="B255" s="43" t="s">
        <v>52</v>
      </c>
      <c r="C255" s="337">
        <v>36.19</v>
      </c>
      <c r="D255" s="29">
        <f t="shared" si="52"/>
        <v>6.1290322580645151E-2</v>
      </c>
      <c r="E255" s="338">
        <v>40.35</v>
      </c>
      <c r="F255" s="29">
        <f t="shared" si="53"/>
        <v>8.4385917764042029E-2</v>
      </c>
      <c r="G255" s="338">
        <v>43.1</v>
      </c>
      <c r="H255" s="29">
        <f t="shared" si="54"/>
        <v>0.12945492662473801</v>
      </c>
      <c r="I255" s="338">
        <v>42.48</v>
      </c>
      <c r="J255" s="29">
        <f t="shared" si="55"/>
        <v>0.12084432717678095</v>
      </c>
      <c r="K255" s="337">
        <v>78.489999999999995</v>
      </c>
      <c r="L255" s="29">
        <f t="shared" si="56"/>
        <v>-8.3381992292420937E-2</v>
      </c>
      <c r="M255" s="337">
        <v>71.349999999999994</v>
      </c>
      <c r="N255" s="29">
        <f t="shared" si="57"/>
        <v>-2.5164266741228847E-3</v>
      </c>
      <c r="O255" s="337">
        <v>75.709999999999994</v>
      </c>
      <c r="P255" s="29">
        <f t="shared" si="58"/>
        <v>-5.2796196672088236E-2</v>
      </c>
      <c r="Q255" s="338">
        <v>79.63</v>
      </c>
      <c r="R255" s="29">
        <f t="shared" si="59"/>
        <v>-3.5138737428813793E-2</v>
      </c>
      <c r="S255" s="338">
        <v>64.81</v>
      </c>
      <c r="T255" s="29">
        <f t="shared" si="60"/>
        <v>-6.0316079454835414E-2</v>
      </c>
      <c r="U255" s="338">
        <v>69.97</v>
      </c>
      <c r="V255" s="29">
        <f t="shared" si="61"/>
        <v>-5.2538930264048656E-2</v>
      </c>
      <c r="W255" s="337">
        <v>77.260000000000005</v>
      </c>
      <c r="X255" s="29">
        <f t="shared" si="62"/>
        <v>-4.7935921133703041E-2</v>
      </c>
      <c r="Y255" s="337">
        <v>65.19</v>
      </c>
      <c r="Z255" s="29">
        <f t="shared" si="63"/>
        <v>-5.1505892623308736E-2</v>
      </c>
      <c r="AA255" s="337">
        <v>70.13</v>
      </c>
      <c r="AB255" s="29">
        <f t="shared" si="64"/>
        <v>-5.1143282370450516E-2</v>
      </c>
    </row>
    <row r="256" spans="2:28" hidden="1" outlineLevel="1" x14ac:dyDescent="0.25">
      <c r="B256" s="43" t="s">
        <v>53</v>
      </c>
      <c r="C256" s="337">
        <v>29.25</v>
      </c>
      <c r="D256" s="29">
        <f t="shared" si="52"/>
        <v>-3.0674846625766694E-3</v>
      </c>
      <c r="E256" s="338">
        <v>38.39</v>
      </c>
      <c r="F256" s="29">
        <f t="shared" si="53"/>
        <v>2.9498525073746285E-2</v>
      </c>
      <c r="G256" s="338">
        <v>48.85</v>
      </c>
      <c r="H256" s="29">
        <f t="shared" si="54"/>
        <v>0.13789890519450276</v>
      </c>
      <c r="I256" s="338">
        <v>46.51</v>
      </c>
      <c r="J256" s="29">
        <f t="shared" si="55"/>
        <v>0.12288749396426835</v>
      </c>
      <c r="K256" s="337">
        <v>85.12</v>
      </c>
      <c r="L256" s="29">
        <f t="shared" si="56"/>
        <v>-1.2643544832385945E-2</v>
      </c>
      <c r="M256" s="337">
        <v>84.81</v>
      </c>
      <c r="N256" s="29">
        <f t="shared" si="57"/>
        <v>9.6161302830554352E-2</v>
      </c>
      <c r="O256" s="337">
        <v>85</v>
      </c>
      <c r="P256" s="29">
        <f t="shared" si="58"/>
        <v>2.8557599225556674E-2</v>
      </c>
      <c r="Q256" s="338">
        <v>88.3</v>
      </c>
      <c r="R256" s="29">
        <f t="shared" si="59"/>
        <v>-2.8923347630045226E-2</v>
      </c>
      <c r="S256" s="338">
        <v>69.55</v>
      </c>
      <c r="T256" s="29">
        <f t="shared" si="60"/>
        <v>-0.13656114214773429</v>
      </c>
      <c r="U256" s="338">
        <v>76.08</v>
      </c>
      <c r="V256" s="29">
        <f t="shared" si="61"/>
        <v>-9.7294731846226945E-2</v>
      </c>
      <c r="W256" s="337">
        <v>84.63</v>
      </c>
      <c r="X256" s="29">
        <f t="shared" si="62"/>
        <v>-2.3312175418349845E-2</v>
      </c>
      <c r="Y256" s="337">
        <v>71.11</v>
      </c>
      <c r="Z256" s="29">
        <f t="shared" si="63"/>
        <v>-0.1038437303087586</v>
      </c>
      <c r="AA256" s="337">
        <v>76.64</v>
      </c>
      <c r="AB256" s="29">
        <f t="shared" si="64"/>
        <v>-6.9790023061051087E-2</v>
      </c>
    </row>
    <row r="257" spans="2:28" hidden="1" outlineLevel="1" x14ac:dyDescent="0.25">
      <c r="B257" s="43" t="s">
        <v>54</v>
      </c>
      <c r="C257" s="337">
        <v>33.94</v>
      </c>
      <c r="D257" s="29">
        <f t="shared" si="52"/>
        <v>-5.3805408419291934E-2</v>
      </c>
      <c r="E257" s="338">
        <v>28.65</v>
      </c>
      <c r="F257" s="29">
        <f t="shared" si="53"/>
        <v>7.1428571428571397E-2</v>
      </c>
      <c r="G257" s="338">
        <v>31.29</v>
      </c>
      <c r="H257" s="29">
        <f t="shared" si="54"/>
        <v>0.29887920298879189</v>
      </c>
      <c r="I257" s="338">
        <v>30.7</v>
      </c>
      <c r="J257" s="29">
        <f t="shared" si="55"/>
        <v>0.23790322580645151</v>
      </c>
      <c r="K257" s="337">
        <v>74.39</v>
      </c>
      <c r="L257" s="29">
        <f t="shared" si="56"/>
        <v>-1.7694440776442666E-2</v>
      </c>
      <c r="M257" s="337">
        <v>68.94</v>
      </c>
      <c r="N257" s="29">
        <f t="shared" si="57"/>
        <v>-1.5002143163309056E-2</v>
      </c>
      <c r="O257" s="337">
        <v>72.27</v>
      </c>
      <c r="P257" s="29">
        <f t="shared" si="58"/>
        <v>-1.5529219452390719E-2</v>
      </c>
      <c r="Q257" s="338">
        <v>82.74</v>
      </c>
      <c r="R257" s="29">
        <f t="shared" si="59"/>
        <v>-5.763097949886109E-2</v>
      </c>
      <c r="S257" s="338">
        <v>71.87</v>
      </c>
      <c r="T257" s="29">
        <f t="shared" si="60"/>
        <v>-5.9416306766129967E-2</v>
      </c>
      <c r="U257" s="338">
        <v>75.650000000000006</v>
      </c>
      <c r="V257" s="29">
        <f t="shared" si="61"/>
        <v>-6.036517202831948E-2</v>
      </c>
      <c r="W257" s="337">
        <v>77.849999999999994</v>
      </c>
      <c r="X257" s="29">
        <f t="shared" si="62"/>
        <v>-4.6423321901028936E-2</v>
      </c>
      <c r="Y257" s="337">
        <v>70.540000000000006</v>
      </c>
      <c r="Z257" s="29">
        <f t="shared" si="63"/>
        <v>-5.2518468770987203E-2</v>
      </c>
      <c r="AA257" s="337">
        <v>73.53</v>
      </c>
      <c r="AB257" s="29">
        <f t="shared" si="64"/>
        <v>-5.0613298902517756E-2</v>
      </c>
    </row>
    <row r="258" spans="2:28" hidden="1" outlineLevel="1" x14ac:dyDescent="0.25">
      <c r="B258" s="43" t="s">
        <v>55</v>
      </c>
      <c r="C258" s="337">
        <v>38.28</v>
      </c>
      <c r="D258" s="29">
        <f t="shared" si="52"/>
        <v>-0.10935318752908318</v>
      </c>
      <c r="E258" s="338">
        <v>29.93</v>
      </c>
      <c r="F258" s="29">
        <f t="shared" si="53"/>
        <v>-2.0615183246073254E-2</v>
      </c>
      <c r="G258" s="338">
        <v>28.6</v>
      </c>
      <c r="H258" s="29">
        <f t="shared" si="54"/>
        <v>0.37367915465898172</v>
      </c>
      <c r="I258" s="338">
        <v>28.9</v>
      </c>
      <c r="J258" s="29">
        <f t="shared" si="55"/>
        <v>0.23346137430644465</v>
      </c>
      <c r="K258" s="337">
        <v>71.78</v>
      </c>
      <c r="L258" s="29">
        <f t="shared" si="56"/>
        <v>-1.1158561785369892E-2</v>
      </c>
      <c r="M258" s="337">
        <v>63.77</v>
      </c>
      <c r="N258" s="29">
        <f t="shared" si="57"/>
        <v>-0.16191352345906163</v>
      </c>
      <c r="O258" s="337">
        <v>68.569999999999993</v>
      </c>
      <c r="P258" s="29">
        <f t="shared" si="58"/>
        <v>-7.3253142316529241E-2</v>
      </c>
      <c r="Q258" s="338">
        <v>69.900000000000006</v>
      </c>
      <c r="R258" s="29">
        <f t="shared" si="59"/>
        <v>-0.1249374061091636</v>
      </c>
      <c r="S258" s="338">
        <v>58.98</v>
      </c>
      <c r="T258" s="29">
        <f t="shared" si="60"/>
        <v>-9.0725806451613655E-3</v>
      </c>
      <c r="U258" s="338">
        <v>62.86</v>
      </c>
      <c r="V258" s="29">
        <f t="shared" si="61"/>
        <v>-5.8841143883815006E-2</v>
      </c>
      <c r="W258" s="337">
        <v>68.89</v>
      </c>
      <c r="X258" s="29">
        <f t="shared" si="62"/>
        <v>-9.0200739566825172E-2</v>
      </c>
      <c r="Y258" s="337">
        <v>58.93</v>
      </c>
      <c r="Z258" s="29">
        <f t="shared" si="63"/>
        <v>-3.5673375879561431E-2</v>
      </c>
      <c r="AA258" s="337">
        <v>63.05</v>
      </c>
      <c r="AB258" s="29">
        <f t="shared" si="64"/>
        <v>-6.1755952380952439E-2</v>
      </c>
    </row>
    <row r="259" spans="2:28" hidden="1" outlineLevel="1" x14ac:dyDescent="0.25">
      <c r="B259" s="43" t="s">
        <v>56</v>
      </c>
      <c r="C259" s="337">
        <v>42.79</v>
      </c>
      <c r="D259" s="29">
        <f t="shared" si="52"/>
        <v>-1.4002333722287208E-3</v>
      </c>
      <c r="E259" s="338">
        <v>32.68</v>
      </c>
      <c r="F259" s="29">
        <f t="shared" si="53"/>
        <v>4.8780487804878092E-2</v>
      </c>
      <c r="G259" s="338">
        <v>36.43</v>
      </c>
      <c r="H259" s="29">
        <f t="shared" si="54"/>
        <v>0.30526692941597999</v>
      </c>
      <c r="I259" s="338">
        <v>35.590000000000003</v>
      </c>
      <c r="J259" s="29">
        <f t="shared" si="55"/>
        <v>0.23662265462126486</v>
      </c>
      <c r="K259" s="337">
        <v>72.11</v>
      </c>
      <c r="L259" s="29">
        <f t="shared" si="56"/>
        <v>9.3072608761558318E-2</v>
      </c>
      <c r="M259" s="337">
        <v>50.68</v>
      </c>
      <c r="N259" s="29">
        <f t="shared" si="57"/>
        <v>-0.11983327544286204</v>
      </c>
      <c r="O259" s="337">
        <v>63.52</v>
      </c>
      <c r="P259" s="29">
        <f t="shared" si="58"/>
        <v>1.4696485623003186E-2</v>
      </c>
      <c r="Q259" s="338">
        <v>70.66</v>
      </c>
      <c r="R259" s="29">
        <f t="shared" si="59"/>
        <v>-6.5961665565102523E-2</v>
      </c>
      <c r="S259" s="338">
        <v>57.12</v>
      </c>
      <c r="T259" s="29">
        <f t="shared" si="60"/>
        <v>4.1385597082953529E-2</v>
      </c>
      <c r="U259" s="338">
        <v>61.93</v>
      </c>
      <c r="V259" s="29">
        <f t="shared" si="61"/>
        <v>-5.6197816313423576E-3</v>
      </c>
      <c r="W259" s="337">
        <v>69.680000000000007</v>
      </c>
      <c r="X259" s="29">
        <f t="shared" si="62"/>
        <v>-1.8591549295774557E-2</v>
      </c>
      <c r="Y259" s="337">
        <v>55.74</v>
      </c>
      <c r="Z259" s="29">
        <f t="shared" si="63"/>
        <v>1.9012797074954291E-2</v>
      </c>
      <c r="AA259" s="337">
        <v>61.5</v>
      </c>
      <c r="AB259" s="29">
        <f t="shared" si="64"/>
        <v>1.6262806960476439E-4</v>
      </c>
    </row>
    <row r="260" spans="2:28" collapsed="1" x14ac:dyDescent="0.25">
      <c r="B260" s="30" t="s">
        <v>81</v>
      </c>
      <c r="C260" s="339">
        <v>44.25267944672823</v>
      </c>
      <c r="D260" s="32">
        <f t="shared" si="52"/>
        <v>0.11710562844186589</v>
      </c>
      <c r="E260" s="339">
        <v>51.050531914893618</v>
      </c>
      <c r="F260" s="32">
        <f t="shared" si="53"/>
        <v>0.18089506087318585</v>
      </c>
      <c r="G260" s="339">
        <v>45.134122583545633</v>
      </c>
      <c r="H260" s="32">
        <f t="shared" si="54"/>
        <v>-3.494529023451165E-2</v>
      </c>
      <c r="I260" s="339">
        <v>46.56601416076635</v>
      </c>
      <c r="J260" s="32">
        <f t="shared" si="55"/>
        <v>1.6230109412994853E-2</v>
      </c>
      <c r="K260" s="339">
        <v>76.910138641031779</v>
      </c>
      <c r="L260" s="32">
        <f t="shared" si="56"/>
        <v>-3.4030571756832328E-2</v>
      </c>
      <c r="M260" s="339">
        <v>69.467705484448771</v>
      </c>
      <c r="N260" s="32">
        <f t="shared" si="57"/>
        <v>4.1763635392080056E-2</v>
      </c>
      <c r="O260" s="339">
        <v>73.916934211700905</v>
      </c>
      <c r="P260" s="32">
        <f t="shared" si="58"/>
        <v>-7.1566868941166373E-3</v>
      </c>
      <c r="Q260" s="339">
        <v>81.788600059825086</v>
      </c>
      <c r="R260" s="32">
        <f t="shared" si="59"/>
        <v>4.1211501904165893E-2</v>
      </c>
      <c r="S260" s="339">
        <v>67.373711603358743</v>
      </c>
      <c r="T260" s="32">
        <f t="shared" si="60"/>
        <v>1.901260836300267E-3</v>
      </c>
      <c r="U260" s="339">
        <v>72.521219904016846</v>
      </c>
      <c r="V260" s="32">
        <f t="shared" si="61"/>
        <v>1.4362328813244396E-2</v>
      </c>
      <c r="W260" s="339">
        <v>78.624639738420882</v>
      </c>
      <c r="X260" s="32">
        <f t="shared" si="62"/>
        <v>2.1455403151116048E-2</v>
      </c>
      <c r="Y260" s="339">
        <v>67.181143263923772</v>
      </c>
      <c r="Z260" s="32">
        <f t="shared" si="63"/>
        <v>6.7065359756137699E-3</v>
      </c>
      <c r="AA260" s="339">
        <v>71.9270926169646</v>
      </c>
      <c r="AB260" s="32">
        <f t="shared" si="64"/>
        <v>1.0808309744172684E-2</v>
      </c>
    </row>
    <row r="261" spans="2:28" hidden="1" outlineLevel="1" x14ac:dyDescent="0.25">
      <c r="B261" s="43" t="s">
        <v>58</v>
      </c>
      <c r="C261" s="337">
        <v>47.54</v>
      </c>
      <c r="D261" s="29">
        <f t="shared" si="52"/>
        <v>0.29466230936819171</v>
      </c>
      <c r="E261" s="338">
        <v>48.89</v>
      </c>
      <c r="F261" s="29">
        <f t="shared" si="53"/>
        <v>0.24402035623409679</v>
      </c>
      <c r="G261" s="338">
        <v>41.3</v>
      </c>
      <c r="H261" s="29">
        <f t="shared" si="54"/>
        <v>-0.15679869334422214</v>
      </c>
      <c r="I261" s="338">
        <v>43</v>
      </c>
      <c r="J261" s="29">
        <f t="shared" si="55"/>
        <v>-7.2876239758516648E-2</v>
      </c>
      <c r="K261" s="337">
        <v>76.47</v>
      </c>
      <c r="L261" s="29">
        <f t="shared" si="56"/>
        <v>-8.9424572317262641E-3</v>
      </c>
      <c r="M261" s="337">
        <v>70.400000000000006</v>
      </c>
      <c r="N261" s="29">
        <f t="shared" si="57"/>
        <v>8.2743771147339329E-2</v>
      </c>
      <c r="O261" s="337">
        <v>74.040000000000006</v>
      </c>
      <c r="P261" s="29">
        <f t="shared" si="58"/>
        <v>2.4208050906072698E-2</v>
      </c>
      <c r="Q261" s="338">
        <v>81.7</v>
      </c>
      <c r="R261" s="29">
        <f t="shared" si="59"/>
        <v>-1.041666666666663E-2</v>
      </c>
      <c r="S261" s="338">
        <v>70.39</v>
      </c>
      <c r="T261" s="29">
        <f t="shared" si="60"/>
        <v>0.12193178195728405</v>
      </c>
      <c r="U261" s="338">
        <v>74.41</v>
      </c>
      <c r="V261" s="29">
        <f t="shared" si="61"/>
        <v>6.5740475508450302E-2</v>
      </c>
      <c r="W261" s="337">
        <v>78.55</v>
      </c>
      <c r="X261" s="29">
        <f t="shared" si="62"/>
        <v>-1.6522623284190852E-3</v>
      </c>
      <c r="Y261" s="337">
        <v>69.7</v>
      </c>
      <c r="Z261" s="29">
        <f t="shared" si="63"/>
        <v>0.1100493709189363</v>
      </c>
      <c r="AA261" s="337">
        <v>73.36</v>
      </c>
      <c r="AB261" s="29">
        <f t="shared" si="64"/>
        <v>5.6908226480334223E-2</v>
      </c>
    </row>
    <row r="262" spans="2:28" hidden="1" outlineLevel="1" x14ac:dyDescent="0.25">
      <c r="B262" s="43" t="s">
        <v>59</v>
      </c>
      <c r="C262" s="337">
        <v>43.85</v>
      </c>
      <c r="D262" s="29">
        <f t="shared" si="52"/>
        <v>-2.7291335001136119E-3</v>
      </c>
      <c r="E262" s="338">
        <v>52.82</v>
      </c>
      <c r="F262" s="29">
        <f t="shared" si="53"/>
        <v>6.8149646107178885E-2</v>
      </c>
      <c r="G262" s="338">
        <v>48.78</v>
      </c>
      <c r="H262" s="29">
        <f t="shared" si="54"/>
        <v>-3.900709219858145E-2</v>
      </c>
      <c r="I262" s="338">
        <v>49.69</v>
      </c>
      <c r="J262" s="29">
        <f t="shared" si="55"/>
        <v>-1.4282880380876772E-2</v>
      </c>
      <c r="K262" s="337">
        <v>88.44</v>
      </c>
      <c r="L262" s="29">
        <f t="shared" si="56"/>
        <v>5.6126104609505623E-2</v>
      </c>
      <c r="M262" s="337">
        <v>77.59</v>
      </c>
      <c r="N262" s="29">
        <f t="shared" si="57"/>
        <v>-2.131685166498487E-2</v>
      </c>
      <c r="O262" s="337">
        <v>84.1</v>
      </c>
      <c r="P262" s="29">
        <f t="shared" si="58"/>
        <v>2.6235509456985939E-2</v>
      </c>
      <c r="Q262" s="338">
        <v>84.44</v>
      </c>
      <c r="R262" s="29">
        <f t="shared" si="59"/>
        <v>2.3267086766844525E-2</v>
      </c>
      <c r="S262" s="338">
        <v>70.959999999999994</v>
      </c>
      <c r="T262" s="29">
        <f t="shared" si="60"/>
        <v>2.2598870056496079E-3</v>
      </c>
      <c r="U262" s="338">
        <v>75.75</v>
      </c>
      <c r="V262" s="29">
        <f t="shared" si="61"/>
        <v>1.0134684624616641E-2</v>
      </c>
      <c r="W262" s="337">
        <v>83.81</v>
      </c>
      <c r="X262" s="29">
        <f t="shared" si="62"/>
        <v>3.4563634119244568E-2</v>
      </c>
      <c r="Y262" s="337">
        <v>71.36</v>
      </c>
      <c r="Z262" s="29">
        <f t="shared" si="63"/>
        <v>-3.4911325233906165E-3</v>
      </c>
      <c r="AA262" s="337">
        <v>76.5</v>
      </c>
      <c r="AB262" s="29">
        <f t="shared" si="64"/>
        <v>1.2976694915254328E-2</v>
      </c>
    </row>
    <row r="263" spans="2:28" hidden="1" outlineLevel="1" x14ac:dyDescent="0.25">
      <c r="B263" s="43" t="s">
        <v>60</v>
      </c>
      <c r="C263" s="337">
        <v>52.36</v>
      </c>
      <c r="D263" s="29">
        <f t="shared" si="52"/>
        <v>0.16666666666666652</v>
      </c>
      <c r="E263" s="338">
        <v>63.47</v>
      </c>
      <c r="F263" s="29">
        <f t="shared" si="53"/>
        <v>6.1016382480775677E-2</v>
      </c>
      <c r="G263" s="338">
        <v>52.21</v>
      </c>
      <c r="H263" s="29">
        <f t="shared" si="54"/>
        <v>-8.3069898138391274E-2</v>
      </c>
      <c r="I263" s="338">
        <v>54.74</v>
      </c>
      <c r="J263" s="29">
        <f t="shared" si="55"/>
        <v>-5.1464217639923704E-2</v>
      </c>
      <c r="K263" s="337">
        <v>83.21</v>
      </c>
      <c r="L263" s="29">
        <f t="shared" si="56"/>
        <v>-5.0222577331354934E-2</v>
      </c>
      <c r="M263" s="337">
        <v>79.37</v>
      </c>
      <c r="N263" s="29">
        <f t="shared" si="57"/>
        <v>5.7843529254964832E-2</v>
      </c>
      <c r="O263" s="337">
        <v>81.67</v>
      </c>
      <c r="P263" s="29">
        <f t="shared" si="58"/>
        <v>-1.0780038759689914E-2</v>
      </c>
      <c r="Q263" s="338">
        <v>87.37</v>
      </c>
      <c r="R263" s="29">
        <f t="shared" si="59"/>
        <v>4.447101016138677E-2</v>
      </c>
      <c r="S263" s="338">
        <v>72.73</v>
      </c>
      <c r="T263" s="29">
        <f t="shared" si="60"/>
        <v>-2.2051902648917543E-2</v>
      </c>
      <c r="U263" s="338">
        <v>77.930000000000007</v>
      </c>
      <c r="V263" s="29">
        <f t="shared" si="61"/>
        <v>3.2183316168898912E-3</v>
      </c>
      <c r="W263" s="337">
        <v>84.6</v>
      </c>
      <c r="X263" s="29">
        <f t="shared" si="62"/>
        <v>1.8786127167629951E-2</v>
      </c>
      <c r="Y263" s="337">
        <v>73.17</v>
      </c>
      <c r="Z263" s="29">
        <f t="shared" si="63"/>
        <v>-1.2683848333558179E-2</v>
      </c>
      <c r="AA263" s="337">
        <v>77.89</v>
      </c>
      <c r="AB263" s="29">
        <f t="shared" si="64"/>
        <v>7.7091095978421009E-4</v>
      </c>
    </row>
    <row r="264" spans="2:28" hidden="1" outlineLevel="1" x14ac:dyDescent="0.25">
      <c r="B264" s="43" t="s">
        <v>61</v>
      </c>
      <c r="C264" s="337">
        <v>41.84</v>
      </c>
      <c r="D264" s="29">
        <f t="shared" si="52"/>
        <v>0.20680703778482834</v>
      </c>
      <c r="E264" s="338">
        <v>54.75</v>
      </c>
      <c r="F264" s="29">
        <f t="shared" si="53"/>
        <v>0.19672131147540983</v>
      </c>
      <c r="G264" s="338">
        <v>44.41</v>
      </c>
      <c r="H264" s="29">
        <f t="shared" si="54"/>
        <v>-8.2626172398393427E-3</v>
      </c>
      <c r="I264" s="338">
        <v>46.73</v>
      </c>
      <c r="J264" s="29">
        <f t="shared" si="55"/>
        <v>3.7522202486678369E-2</v>
      </c>
      <c r="K264" s="337">
        <v>72.319999999999993</v>
      </c>
      <c r="L264" s="29">
        <f t="shared" si="56"/>
        <v>-0.14088857210738903</v>
      </c>
      <c r="M264" s="337">
        <v>72.489999999999995</v>
      </c>
      <c r="N264" s="29">
        <f t="shared" si="57"/>
        <v>9.5180540867200403E-2</v>
      </c>
      <c r="O264" s="337">
        <v>72.38</v>
      </c>
      <c r="P264" s="29">
        <f t="shared" si="58"/>
        <v>-5.951143451143448E-2</v>
      </c>
      <c r="Q264" s="338">
        <v>86.1</v>
      </c>
      <c r="R264" s="29">
        <f t="shared" si="59"/>
        <v>4.1616259375756082E-2</v>
      </c>
      <c r="S264" s="338">
        <v>68.7</v>
      </c>
      <c r="T264" s="29">
        <f t="shared" si="60"/>
        <v>-1.6323024054982871E-2</v>
      </c>
      <c r="U264" s="338">
        <v>74.88</v>
      </c>
      <c r="V264" s="29">
        <f t="shared" si="61"/>
        <v>6.1811341037354417E-3</v>
      </c>
      <c r="W264" s="337">
        <v>80.040000000000006</v>
      </c>
      <c r="X264" s="29">
        <f t="shared" si="62"/>
        <v>-9.6510764662210979E-3</v>
      </c>
      <c r="Y264" s="337">
        <v>68.66</v>
      </c>
      <c r="Z264" s="29">
        <f t="shared" si="63"/>
        <v>-2.1799157099259281E-3</v>
      </c>
      <c r="AA264" s="337">
        <v>73.36</v>
      </c>
      <c r="AB264" s="29">
        <f t="shared" si="64"/>
        <v>-6.0967348597751325E-3</v>
      </c>
    </row>
    <row r="265" spans="2:28" collapsed="1" x14ac:dyDescent="0.25">
      <c r="B265" s="145">
        <v>1995</v>
      </c>
      <c r="C265" s="338">
        <v>40.71</v>
      </c>
      <c r="D265" s="41">
        <f t="shared" si="52"/>
        <v>3.8520408163265296E-2</v>
      </c>
      <c r="E265" s="338">
        <v>43.55</v>
      </c>
      <c r="F265" s="41">
        <f t="shared" si="53"/>
        <v>5.5757575757575673E-2</v>
      </c>
      <c r="G265" s="338">
        <v>42.12</v>
      </c>
      <c r="H265" s="41">
        <f t="shared" si="54"/>
        <v>4.7240179015415107E-2</v>
      </c>
      <c r="I265" s="338">
        <v>42.44</v>
      </c>
      <c r="J265" s="41">
        <f t="shared" si="55"/>
        <v>4.7901234567901074E-2</v>
      </c>
      <c r="K265" s="338">
        <v>78.260000000000005</v>
      </c>
      <c r="L265" s="41">
        <f t="shared" si="56"/>
        <v>3.0761343245322426E-3</v>
      </c>
      <c r="M265" s="338">
        <v>70.94</v>
      </c>
      <c r="N265" s="41">
        <f t="shared" si="57"/>
        <v>3.2305005820721711E-2</v>
      </c>
      <c r="O265" s="338">
        <v>75.37</v>
      </c>
      <c r="P265" s="41">
        <f t="shared" si="58"/>
        <v>1.4674205708131494E-2</v>
      </c>
      <c r="Q265" s="338">
        <v>80.540000000000006</v>
      </c>
      <c r="R265" s="41">
        <f t="shared" si="59"/>
        <v>-1.5283041936667074E-2</v>
      </c>
      <c r="S265" s="338">
        <v>65.91</v>
      </c>
      <c r="T265" s="41">
        <f t="shared" si="60"/>
        <v>-1.9925650557620855E-2</v>
      </c>
      <c r="U265" s="338">
        <v>71.06</v>
      </c>
      <c r="V265" s="41">
        <f t="shared" si="61"/>
        <v>-1.9321004692243848E-2</v>
      </c>
      <c r="W265" s="338">
        <v>78</v>
      </c>
      <c r="X265" s="41">
        <f t="shared" si="62"/>
        <v>-7.6335877862594437E-3</v>
      </c>
      <c r="Y265" s="338">
        <v>66.040000000000006</v>
      </c>
      <c r="Z265" s="41">
        <f t="shared" si="63"/>
        <v>-1.3150029886431547E-2</v>
      </c>
      <c r="AA265" s="338">
        <v>70.959999999999994</v>
      </c>
      <c r="AB265" s="41">
        <f t="shared" si="64"/>
        <v>-1.1561498815991222E-2</v>
      </c>
    </row>
    <row r="266" spans="2:28" hidden="1" outlineLevel="1" x14ac:dyDescent="0.25">
      <c r="B266" s="43" t="s">
        <v>49</v>
      </c>
      <c r="C266" s="337">
        <v>38.22</v>
      </c>
      <c r="D266" s="29">
        <f t="shared" si="52"/>
        <v>5.4054054054054168E-2</v>
      </c>
      <c r="E266" s="338">
        <v>46.81</v>
      </c>
      <c r="F266" s="29">
        <f t="shared" si="53"/>
        <v>0.18807106598984791</v>
      </c>
      <c r="G266" s="338">
        <v>40.61</v>
      </c>
      <c r="H266" s="29">
        <f t="shared" si="54"/>
        <v>4.9625226156629676E-2</v>
      </c>
      <c r="I266" s="338">
        <v>42.27</v>
      </c>
      <c r="J266" s="29">
        <f t="shared" si="55"/>
        <v>8.7191358024691468E-2</v>
      </c>
      <c r="K266" s="337">
        <v>64.84</v>
      </c>
      <c r="L266" s="29">
        <f t="shared" si="56"/>
        <v>-7.0793923760389732E-2</v>
      </c>
      <c r="M266" s="337">
        <v>62.22</v>
      </c>
      <c r="N266" s="29">
        <f t="shared" si="57"/>
        <v>-2.4050024050024099E-3</v>
      </c>
      <c r="O266" s="337">
        <v>63.78</v>
      </c>
      <c r="P266" s="29">
        <f t="shared" si="58"/>
        <v>-4.5780969479353728E-2</v>
      </c>
      <c r="Q266" s="338">
        <v>73</v>
      </c>
      <c r="R266" s="29">
        <f t="shared" si="59"/>
        <v>7.3529411764705843E-2</v>
      </c>
      <c r="S266" s="338">
        <v>60.21</v>
      </c>
      <c r="T266" s="29">
        <f t="shared" si="60"/>
        <v>-2.8870967741935427E-2</v>
      </c>
      <c r="U266" s="338">
        <v>64.8</v>
      </c>
      <c r="V266" s="29">
        <f t="shared" si="61"/>
        <v>6.2111801242235032E-3</v>
      </c>
      <c r="W266" s="337">
        <v>69</v>
      </c>
      <c r="X266" s="29">
        <f t="shared" si="62"/>
        <v>2.9850746268656803E-2</v>
      </c>
      <c r="Y266" s="337">
        <v>60.11</v>
      </c>
      <c r="Z266" s="29">
        <f t="shared" si="63"/>
        <v>-2.3236919077023077E-2</v>
      </c>
      <c r="AA266" s="337">
        <v>63.81</v>
      </c>
      <c r="AB266" s="29">
        <f t="shared" si="64"/>
        <v>-3.1245117950320367E-3</v>
      </c>
    </row>
    <row r="267" spans="2:28" hidden="1" outlineLevel="1" x14ac:dyDescent="0.25">
      <c r="B267" s="43" t="s">
        <v>50</v>
      </c>
      <c r="C267" s="337">
        <v>47.87</v>
      </c>
      <c r="D267" s="29">
        <f t="shared" si="52"/>
        <v>2.7914966716770406E-2</v>
      </c>
      <c r="E267" s="338">
        <v>53.06</v>
      </c>
      <c r="F267" s="29">
        <f t="shared" si="53"/>
        <v>0.28661493695441309</v>
      </c>
      <c r="G267" s="338">
        <v>45.31</v>
      </c>
      <c r="H267" s="29">
        <f t="shared" si="54"/>
        <v>-8.814650835178095E-2</v>
      </c>
      <c r="I267" s="338">
        <v>47.39</v>
      </c>
      <c r="J267" s="29">
        <f t="shared" si="55"/>
        <v>-8.4334809192487814E-4</v>
      </c>
      <c r="K267" s="337">
        <v>76.86</v>
      </c>
      <c r="L267" s="29">
        <f t="shared" si="56"/>
        <v>-3.9129891236404535E-2</v>
      </c>
      <c r="M267" s="337">
        <v>63.63</v>
      </c>
      <c r="N267" s="29">
        <f t="shared" si="57"/>
        <v>-2.7212964378535265E-2</v>
      </c>
      <c r="O267" s="337">
        <v>71.510000000000005</v>
      </c>
      <c r="P267" s="29">
        <f t="shared" si="58"/>
        <v>-3.6253369272237213E-2</v>
      </c>
      <c r="Q267" s="338">
        <v>81.89</v>
      </c>
      <c r="R267" s="29">
        <f t="shared" si="59"/>
        <v>6.7805450515060706E-2</v>
      </c>
      <c r="S267" s="338">
        <v>63.88</v>
      </c>
      <c r="T267" s="29">
        <f t="shared" si="60"/>
        <v>1.4773629864972104E-2</v>
      </c>
      <c r="U267" s="338">
        <v>70.36</v>
      </c>
      <c r="V267" s="29">
        <f t="shared" si="61"/>
        <v>2.7753432661408173E-2</v>
      </c>
      <c r="W267" s="337">
        <v>78.819999999999993</v>
      </c>
      <c r="X267" s="29">
        <f t="shared" si="62"/>
        <v>3.5470310036783914E-2</v>
      </c>
      <c r="Y267" s="337">
        <v>63.48</v>
      </c>
      <c r="Z267" s="29">
        <f t="shared" si="63"/>
        <v>6.9796954314720328E-3</v>
      </c>
      <c r="AA267" s="337">
        <v>69.87</v>
      </c>
      <c r="AB267" s="29">
        <f t="shared" si="64"/>
        <v>1.3049151805132775E-2</v>
      </c>
    </row>
    <row r="268" spans="2:28" hidden="1" outlineLevel="1" x14ac:dyDescent="0.25">
      <c r="B268" s="43" t="s">
        <v>51</v>
      </c>
      <c r="C268" s="337">
        <v>39.21</v>
      </c>
      <c r="D268" s="29">
        <f t="shared" si="52"/>
        <v>0.12285223367697595</v>
      </c>
      <c r="E268" s="338">
        <v>39.46</v>
      </c>
      <c r="F268" s="29">
        <f t="shared" si="53"/>
        <v>0.35694635488308135</v>
      </c>
      <c r="G268" s="338">
        <v>42.76</v>
      </c>
      <c r="H268" s="29">
        <f t="shared" si="54"/>
        <v>0.10319917440660475</v>
      </c>
      <c r="I268" s="338">
        <v>41.88</v>
      </c>
      <c r="J268" s="29">
        <f t="shared" si="55"/>
        <v>0.15786563450373237</v>
      </c>
      <c r="K268" s="337">
        <v>76.709999999999994</v>
      </c>
      <c r="L268" s="29">
        <f t="shared" si="56"/>
        <v>1.1471518987341556E-2</v>
      </c>
      <c r="M268" s="337">
        <v>61.5</v>
      </c>
      <c r="N268" s="29">
        <f t="shared" si="57"/>
        <v>0.13364055299539168</v>
      </c>
      <c r="O268" s="337">
        <v>70.56</v>
      </c>
      <c r="P268" s="29">
        <f t="shared" si="58"/>
        <v>4.9063336306868877E-2</v>
      </c>
      <c r="Q268" s="338">
        <v>78.55</v>
      </c>
      <c r="R268" s="29">
        <f t="shared" si="59"/>
        <v>3.9571201694017955E-2</v>
      </c>
      <c r="S268" s="338">
        <v>65.03</v>
      </c>
      <c r="T268" s="29">
        <f t="shared" si="60"/>
        <v>-3.6307053941908807E-2</v>
      </c>
      <c r="U268" s="338">
        <v>69.89</v>
      </c>
      <c r="V268" s="29">
        <f t="shared" si="61"/>
        <v>-1.1736425339366474E-2</v>
      </c>
      <c r="W268" s="337">
        <v>76.11</v>
      </c>
      <c r="X268" s="29">
        <f t="shared" si="62"/>
        <v>3.3962776796630845E-2</v>
      </c>
      <c r="Y268" s="337">
        <v>64.08</v>
      </c>
      <c r="Z268" s="29">
        <f t="shared" si="63"/>
        <v>-1.0653080129689685E-2</v>
      </c>
      <c r="AA268" s="337">
        <v>69.099999999999994</v>
      </c>
      <c r="AB268" s="29">
        <f t="shared" si="64"/>
        <v>4.7986040424603527E-3</v>
      </c>
    </row>
    <row r="269" spans="2:28" hidden="1" outlineLevel="1" x14ac:dyDescent="0.25">
      <c r="B269" s="43" t="s">
        <v>52</v>
      </c>
      <c r="C269" s="337">
        <v>34.1</v>
      </c>
      <c r="D269" s="29">
        <f t="shared" si="52"/>
        <v>-8.720930232558044E-3</v>
      </c>
      <c r="E269" s="338">
        <v>37.21</v>
      </c>
      <c r="F269" s="29">
        <f t="shared" si="53"/>
        <v>0.10645257210823655</v>
      </c>
      <c r="G269" s="338">
        <v>38.159999999999997</v>
      </c>
      <c r="H269" s="29">
        <f t="shared" si="54"/>
        <v>0.18179002787240628</v>
      </c>
      <c r="I269" s="338">
        <v>37.9</v>
      </c>
      <c r="J269" s="29">
        <f t="shared" si="55"/>
        <v>0.16079632465543647</v>
      </c>
      <c r="K269" s="337">
        <v>85.63</v>
      </c>
      <c r="L269" s="29">
        <f t="shared" si="56"/>
        <v>2.2447761194029692E-2</v>
      </c>
      <c r="M269" s="337">
        <v>71.53</v>
      </c>
      <c r="N269" s="29">
        <f t="shared" si="57"/>
        <v>0.16007135906584513</v>
      </c>
      <c r="O269" s="337">
        <v>79.930000000000007</v>
      </c>
      <c r="P269" s="29">
        <f t="shared" si="58"/>
        <v>6.6159797252234309E-2</v>
      </c>
      <c r="Q269" s="338">
        <v>82.53</v>
      </c>
      <c r="R269" s="29">
        <f t="shared" si="59"/>
        <v>5.6722151088348438E-2</v>
      </c>
      <c r="S269" s="338">
        <v>68.97</v>
      </c>
      <c r="T269" s="29">
        <f t="shared" si="60"/>
        <v>2.6797677534613706E-2</v>
      </c>
      <c r="U269" s="338">
        <v>73.849999999999994</v>
      </c>
      <c r="V269" s="29">
        <f t="shared" si="61"/>
        <v>3.2145352900069923E-2</v>
      </c>
      <c r="W269" s="337">
        <v>81.150000000000006</v>
      </c>
      <c r="X269" s="29">
        <f t="shared" si="62"/>
        <v>4.5882201314602522E-2</v>
      </c>
      <c r="Y269" s="337">
        <v>68.73</v>
      </c>
      <c r="Z269" s="29">
        <f t="shared" si="63"/>
        <v>4.8832595757668296E-2</v>
      </c>
      <c r="AA269" s="337">
        <v>73.91</v>
      </c>
      <c r="AB269" s="29">
        <f t="shared" si="64"/>
        <v>4.113255388082826E-2</v>
      </c>
    </row>
    <row r="270" spans="2:28" hidden="1" outlineLevel="1" x14ac:dyDescent="0.25">
      <c r="B270" s="43" t="s">
        <v>53</v>
      </c>
      <c r="C270" s="337">
        <v>29.34</v>
      </c>
      <c r="D270" s="29">
        <f t="shared" ref="D270:D333" si="65">C270/C284-1</f>
        <v>0.24111675126903553</v>
      </c>
      <c r="E270" s="338">
        <v>37.29</v>
      </c>
      <c r="F270" s="29">
        <f t="shared" ref="F270:F333" si="66">E270/E284-1</f>
        <v>0.18418545570022227</v>
      </c>
      <c r="G270" s="338">
        <v>42.93</v>
      </c>
      <c r="H270" s="29">
        <f t="shared" ref="H270:H333" si="67">G270/G284-1</f>
        <v>-0.1334275333064191</v>
      </c>
      <c r="I270" s="338">
        <v>41.42</v>
      </c>
      <c r="J270" s="29">
        <f t="shared" ref="J270:J333" si="68">I270/I284-1</f>
        <v>-7.3792486583184158E-2</v>
      </c>
      <c r="K270" s="337">
        <v>86.21</v>
      </c>
      <c r="L270" s="29">
        <f t="shared" ref="L270:L333" si="69">K270/K284-1</f>
        <v>-7.5099238279154656E-2</v>
      </c>
      <c r="M270" s="337">
        <v>77.37</v>
      </c>
      <c r="N270" s="29">
        <f t="shared" ref="N270:N333" si="70">M270/M284-1</f>
        <v>6.466632177963838E-4</v>
      </c>
      <c r="O270" s="337">
        <v>82.64</v>
      </c>
      <c r="P270" s="29">
        <f t="shared" ref="P270:P333" si="71">O270/O284-1</f>
        <v>-4.9021864211737709E-2</v>
      </c>
      <c r="Q270" s="338">
        <v>90.93</v>
      </c>
      <c r="R270" s="29">
        <f t="shared" ref="R270:R333" si="72">Q270/Q284-1</f>
        <v>3.1303164341612844E-2</v>
      </c>
      <c r="S270" s="338">
        <v>80.55</v>
      </c>
      <c r="T270" s="29">
        <f t="shared" ref="T270:T333" si="73">S270/S284-1</f>
        <v>1.0158013544018019E-2</v>
      </c>
      <c r="U270" s="338">
        <v>84.28</v>
      </c>
      <c r="V270" s="29">
        <f t="shared" ref="V270:V333" si="74">U270/U284-1</f>
        <v>1.3955726660250134E-2</v>
      </c>
      <c r="W270" s="337">
        <v>86.65</v>
      </c>
      <c r="X270" s="29">
        <f t="shared" ref="X270:X333" si="75">W270/W284-1</f>
        <v>1.1554015020220909E-3</v>
      </c>
      <c r="Y270" s="337">
        <v>79.349999999999994</v>
      </c>
      <c r="Z270" s="29">
        <f t="shared" ref="Z270:Z333" si="76">Y270/Y284-1</f>
        <v>8.3873427373235554E-3</v>
      </c>
      <c r="AA270" s="337">
        <v>82.39</v>
      </c>
      <c r="AB270" s="29">
        <f t="shared" ref="AB270:AB333" si="77">AA270/AA284-1</f>
        <v>1.7021276595745594E-3</v>
      </c>
    </row>
    <row r="271" spans="2:28" hidden="1" outlineLevel="1" x14ac:dyDescent="0.25">
      <c r="B271" s="43" t="s">
        <v>54</v>
      </c>
      <c r="C271" s="337">
        <v>35.869999999999997</v>
      </c>
      <c r="D271" s="29">
        <f t="shared" si="65"/>
        <v>0.3566565809379727</v>
      </c>
      <c r="E271" s="338">
        <v>26.74</v>
      </c>
      <c r="F271" s="29">
        <f t="shared" si="66"/>
        <v>4.3715846994535346E-2</v>
      </c>
      <c r="G271" s="338">
        <v>24.09</v>
      </c>
      <c r="H271" s="29">
        <f t="shared" si="67"/>
        <v>-0.20416253716551036</v>
      </c>
      <c r="I271" s="338">
        <v>24.8</v>
      </c>
      <c r="J271" s="29">
        <f t="shared" si="68"/>
        <v>-0.14571133310368589</v>
      </c>
      <c r="K271" s="337">
        <v>75.73</v>
      </c>
      <c r="L271" s="29">
        <f t="shared" si="69"/>
        <v>8.247570040022878E-2</v>
      </c>
      <c r="M271" s="337">
        <v>69.989999999999995</v>
      </c>
      <c r="N271" s="29">
        <f t="shared" si="70"/>
        <v>0.14812992125984237</v>
      </c>
      <c r="O271" s="337">
        <v>73.41</v>
      </c>
      <c r="P271" s="29">
        <f t="shared" si="71"/>
        <v>0.10590539319072012</v>
      </c>
      <c r="Q271" s="338">
        <v>87.8</v>
      </c>
      <c r="R271" s="29">
        <f t="shared" si="72"/>
        <v>5.503484739245379E-2</v>
      </c>
      <c r="S271" s="338">
        <v>76.41</v>
      </c>
      <c r="T271" s="29">
        <f t="shared" si="73"/>
        <v>6.1544873575993142E-2</v>
      </c>
      <c r="U271" s="338">
        <v>80.510000000000005</v>
      </c>
      <c r="V271" s="29">
        <f t="shared" si="74"/>
        <v>5.2555889658778998E-2</v>
      </c>
      <c r="W271" s="337">
        <v>81.64</v>
      </c>
      <c r="X271" s="29">
        <f t="shared" si="75"/>
        <v>6.5240083507306812E-2</v>
      </c>
      <c r="Y271" s="337">
        <v>74.45</v>
      </c>
      <c r="Z271" s="29">
        <f t="shared" si="76"/>
        <v>7.384970431270732E-2</v>
      </c>
      <c r="AA271" s="337">
        <v>77.45</v>
      </c>
      <c r="AB271" s="29">
        <f t="shared" si="77"/>
        <v>6.6216960352422971E-2</v>
      </c>
    </row>
    <row r="272" spans="2:28" hidden="1" outlineLevel="1" x14ac:dyDescent="0.25">
      <c r="B272" s="43" t="s">
        <v>55</v>
      </c>
      <c r="C272" s="337">
        <v>42.98</v>
      </c>
      <c r="D272" s="29">
        <f t="shared" si="65"/>
        <v>0.42459396751740131</v>
      </c>
      <c r="E272" s="338">
        <v>30.56</v>
      </c>
      <c r="F272" s="29">
        <f t="shared" si="66"/>
        <v>0.17946738710922427</v>
      </c>
      <c r="G272" s="338">
        <v>20.82</v>
      </c>
      <c r="H272" s="29">
        <f t="shared" si="67"/>
        <v>0.26029055690072633</v>
      </c>
      <c r="I272" s="338">
        <v>23.43</v>
      </c>
      <c r="J272" s="29">
        <f t="shared" si="68"/>
        <v>0.23186119873817046</v>
      </c>
      <c r="K272" s="337">
        <v>72.59</v>
      </c>
      <c r="L272" s="29">
        <f t="shared" si="69"/>
        <v>0.20182119205298021</v>
      </c>
      <c r="M272" s="337">
        <v>76.09</v>
      </c>
      <c r="N272" s="29">
        <f t="shared" si="70"/>
        <v>0.40439276485788112</v>
      </c>
      <c r="O272" s="337">
        <v>73.989999999999995</v>
      </c>
      <c r="P272" s="29">
        <f t="shared" si="71"/>
        <v>0.2772311410322803</v>
      </c>
      <c r="Q272" s="338">
        <v>79.88</v>
      </c>
      <c r="R272" s="29">
        <f t="shared" si="72"/>
        <v>0.18165680473372792</v>
      </c>
      <c r="S272" s="338">
        <v>59.52</v>
      </c>
      <c r="T272" s="29">
        <f t="shared" si="73"/>
        <v>7.4756229685807085E-2</v>
      </c>
      <c r="U272" s="338">
        <v>66.790000000000006</v>
      </c>
      <c r="V272" s="29">
        <f t="shared" si="74"/>
        <v>0.10652750165672642</v>
      </c>
      <c r="W272" s="337">
        <v>75.72</v>
      </c>
      <c r="X272" s="29">
        <f t="shared" si="75"/>
        <v>0.18944392082940631</v>
      </c>
      <c r="Y272" s="337">
        <v>61.11</v>
      </c>
      <c r="Z272" s="29">
        <f t="shared" si="76"/>
        <v>0.12520714417234391</v>
      </c>
      <c r="AA272" s="337">
        <v>67.2</v>
      </c>
      <c r="AB272" s="29">
        <f t="shared" si="77"/>
        <v>0.14675767918088733</v>
      </c>
    </row>
    <row r="273" spans="2:28" hidden="1" outlineLevel="1" x14ac:dyDescent="0.25">
      <c r="B273" s="43" t="s">
        <v>56</v>
      </c>
      <c r="C273" s="337">
        <v>42.85</v>
      </c>
      <c r="D273" s="29">
        <f t="shared" si="65"/>
        <v>0.40583989501312345</v>
      </c>
      <c r="E273" s="338">
        <v>31.16</v>
      </c>
      <c r="F273" s="29">
        <f t="shared" si="66"/>
        <v>5.484089370345302E-2</v>
      </c>
      <c r="G273" s="338">
        <v>27.91</v>
      </c>
      <c r="H273" s="29">
        <f t="shared" si="67"/>
        <v>1.7499088589135958E-2</v>
      </c>
      <c r="I273" s="338">
        <v>28.78</v>
      </c>
      <c r="J273" s="29">
        <f t="shared" si="68"/>
        <v>2.822436584494481E-2</v>
      </c>
      <c r="K273" s="337">
        <v>65.97</v>
      </c>
      <c r="L273" s="29">
        <f t="shared" si="69"/>
        <v>3.0137414116177208E-2</v>
      </c>
      <c r="M273" s="337">
        <v>57.58</v>
      </c>
      <c r="N273" s="29">
        <f t="shared" si="70"/>
        <v>0.26078388438800082</v>
      </c>
      <c r="O273" s="337">
        <v>62.6</v>
      </c>
      <c r="P273" s="29">
        <f t="shared" si="71"/>
        <v>0.10308370044052872</v>
      </c>
      <c r="Q273" s="338">
        <v>75.650000000000006</v>
      </c>
      <c r="R273" s="29">
        <f t="shared" si="72"/>
        <v>0.16852023478529521</v>
      </c>
      <c r="S273" s="338">
        <v>54.85</v>
      </c>
      <c r="T273" s="29">
        <f t="shared" si="73"/>
        <v>7.0243902439024453E-2</v>
      </c>
      <c r="U273" s="338">
        <v>62.28</v>
      </c>
      <c r="V273" s="29">
        <f t="shared" si="74"/>
        <v>9.7444933920704857E-2</v>
      </c>
      <c r="W273" s="337">
        <v>71</v>
      </c>
      <c r="X273" s="29">
        <f t="shared" si="75"/>
        <v>0.12967382657120119</v>
      </c>
      <c r="Y273" s="337">
        <v>54.7</v>
      </c>
      <c r="Z273" s="29">
        <f t="shared" si="76"/>
        <v>9.7952629466077967E-2</v>
      </c>
      <c r="AA273" s="337">
        <v>61.49</v>
      </c>
      <c r="AB273" s="29">
        <f t="shared" si="77"/>
        <v>0.1019713261648747</v>
      </c>
    </row>
    <row r="274" spans="2:28" collapsed="1" x14ac:dyDescent="0.25">
      <c r="B274" s="30" t="s">
        <v>82</v>
      </c>
      <c r="C274" s="339">
        <v>39.613693029594415</v>
      </c>
      <c r="D274" s="32">
        <f t="shared" si="65"/>
        <v>8.7242138534438851E-2</v>
      </c>
      <c r="E274" s="339">
        <v>43.230371272063302</v>
      </c>
      <c r="F274" s="32">
        <f t="shared" si="66"/>
        <v>7.1749217246972918E-2</v>
      </c>
      <c r="G274" s="339">
        <v>46.768459991779515</v>
      </c>
      <c r="H274" s="32">
        <f t="shared" si="67"/>
        <v>0.10553416520714221</v>
      </c>
      <c r="I274" s="339">
        <v>45.822313007104547</v>
      </c>
      <c r="J274" s="32">
        <f t="shared" si="68"/>
        <v>9.6768843078430589E-2</v>
      </c>
      <c r="K274" s="339">
        <v>79.619640531388384</v>
      </c>
      <c r="L274" s="32">
        <f t="shared" si="69"/>
        <v>0.13710090548886966</v>
      </c>
      <c r="M274" s="339">
        <v>66.682789765745454</v>
      </c>
      <c r="N274" s="32">
        <f t="shared" si="70"/>
        <v>0.11713794670513211</v>
      </c>
      <c r="O274" s="339">
        <v>74.449747745662577</v>
      </c>
      <c r="P274" s="32">
        <f t="shared" si="71"/>
        <v>0.13052425598189066</v>
      </c>
      <c r="Q274" s="339">
        <v>78.55137972472474</v>
      </c>
      <c r="R274" s="32">
        <f t="shared" si="72"/>
        <v>8.2814743809528357E-2</v>
      </c>
      <c r="S274" s="339">
        <v>67.245859683938335</v>
      </c>
      <c r="T274" s="32">
        <f t="shared" si="73"/>
        <v>0.1086239841856782</v>
      </c>
      <c r="U274" s="339">
        <v>71.494393910372466</v>
      </c>
      <c r="V274" s="32">
        <f t="shared" si="74"/>
        <v>9.1108080024772775E-2</v>
      </c>
      <c r="W274" s="339">
        <v>76.973149778120074</v>
      </c>
      <c r="X274" s="32">
        <f t="shared" si="75"/>
        <v>9.7741244588642751E-2</v>
      </c>
      <c r="Y274" s="339">
        <v>66.733592028204683</v>
      </c>
      <c r="Z274" s="32">
        <f t="shared" si="76"/>
        <v>0.11073703195913365</v>
      </c>
      <c r="AA274" s="339">
        <v>71.157994966591403</v>
      </c>
      <c r="AB274" s="32">
        <f t="shared" si="77"/>
        <v>0.10010094879859666</v>
      </c>
    </row>
    <row r="275" spans="2:28" hidden="1" outlineLevel="1" x14ac:dyDescent="0.25">
      <c r="B275" s="43" t="s">
        <v>58</v>
      </c>
      <c r="C275" s="337">
        <v>36.72</v>
      </c>
      <c r="D275" s="29">
        <f t="shared" si="65"/>
        <v>9.3182494790115866E-2</v>
      </c>
      <c r="E275" s="338">
        <v>39.299999999999997</v>
      </c>
      <c r="F275" s="29">
        <f t="shared" si="66"/>
        <v>0.13715277777777768</v>
      </c>
      <c r="G275" s="338">
        <v>48.98</v>
      </c>
      <c r="H275" s="29">
        <f t="shared" si="67"/>
        <v>0.28018818609513851</v>
      </c>
      <c r="I275" s="338">
        <v>46.38</v>
      </c>
      <c r="J275" s="29">
        <f t="shared" si="68"/>
        <v>0.24409871244635206</v>
      </c>
      <c r="K275" s="337">
        <v>77.16</v>
      </c>
      <c r="L275" s="29">
        <f t="shared" si="69"/>
        <v>0.19331889885555209</v>
      </c>
      <c r="M275" s="337">
        <v>65.02</v>
      </c>
      <c r="N275" s="29">
        <f t="shared" si="70"/>
        <v>0.19742173112338857</v>
      </c>
      <c r="O275" s="337">
        <v>72.290000000000006</v>
      </c>
      <c r="P275" s="29">
        <f t="shared" si="71"/>
        <v>0.19388934764657328</v>
      </c>
      <c r="Q275" s="338">
        <v>82.56</v>
      </c>
      <c r="R275" s="29">
        <f t="shared" si="72"/>
        <v>0.10833668948852204</v>
      </c>
      <c r="S275" s="338">
        <v>62.74</v>
      </c>
      <c r="T275" s="29">
        <f t="shared" si="73"/>
        <v>-3.6695839091048565E-2</v>
      </c>
      <c r="U275" s="338">
        <v>69.819999999999993</v>
      </c>
      <c r="V275" s="29">
        <f t="shared" si="74"/>
        <v>1.2617839013777887E-2</v>
      </c>
      <c r="W275" s="337">
        <v>78.680000000000007</v>
      </c>
      <c r="X275" s="29">
        <f t="shared" si="75"/>
        <v>0.12932395579158906</v>
      </c>
      <c r="Y275" s="337">
        <v>62.79</v>
      </c>
      <c r="Z275" s="29">
        <f t="shared" si="76"/>
        <v>1.5928639694173796E-4</v>
      </c>
      <c r="AA275" s="337">
        <v>69.41</v>
      </c>
      <c r="AB275" s="29">
        <f t="shared" si="77"/>
        <v>5.2623597209584538E-2</v>
      </c>
    </row>
    <row r="276" spans="2:28" hidden="1" outlineLevel="1" x14ac:dyDescent="0.25">
      <c r="B276" s="43" t="s">
        <v>59</v>
      </c>
      <c r="C276" s="337">
        <v>43.97</v>
      </c>
      <c r="D276" s="29">
        <f t="shared" si="65"/>
        <v>0.14984309623430958</v>
      </c>
      <c r="E276" s="338">
        <v>49.45</v>
      </c>
      <c r="F276" s="29">
        <f t="shared" si="66"/>
        <v>0.22098765432098766</v>
      </c>
      <c r="G276" s="338">
        <v>50.76</v>
      </c>
      <c r="H276" s="29">
        <f t="shared" si="67"/>
        <v>9.9415204678362512E-2</v>
      </c>
      <c r="I276" s="338">
        <v>50.41</v>
      </c>
      <c r="J276" s="29">
        <f t="shared" si="68"/>
        <v>0.12875055978504246</v>
      </c>
      <c r="K276" s="337">
        <v>83.74</v>
      </c>
      <c r="L276" s="29">
        <f t="shared" si="69"/>
        <v>0.16467315716272579</v>
      </c>
      <c r="M276" s="337">
        <v>79.28</v>
      </c>
      <c r="N276" s="29">
        <f t="shared" si="70"/>
        <v>0.16742747754380805</v>
      </c>
      <c r="O276" s="337">
        <v>81.95</v>
      </c>
      <c r="P276" s="29">
        <f t="shared" si="71"/>
        <v>0.16538680318543819</v>
      </c>
      <c r="Q276" s="338">
        <v>82.52</v>
      </c>
      <c r="R276" s="29">
        <f t="shared" si="72"/>
        <v>6.6149870801033517E-2</v>
      </c>
      <c r="S276" s="338">
        <v>70.8</v>
      </c>
      <c r="T276" s="29">
        <f t="shared" si="73"/>
        <v>0.18137827465376266</v>
      </c>
      <c r="U276" s="338">
        <v>74.989999999999995</v>
      </c>
      <c r="V276" s="29">
        <f t="shared" si="74"/>
        <v>0.11841909023117081</v>
      </c>
      <c r="W276" s="337">
        <v>81.010000000000005</v>
      </c>
      <c r="X276" s="29">
        <f t="shared" si="75"/>
        <v>9.5914502164502258E-2</v>
      </c>
      <c r="Y276" s="337">
        <v>71.61</v>
      </c>
      <c r="Z276" s="29">
        <f t="shared" si="76"/>
        <v>0.17586206896551726</v>
      </c>
      <c r="AA276" s="337">
        <v>75.52</v>
      </c>
      <c r="AB276" s="29">
        <f t="shared" si="77"/>
        <v>0.12935546582922064</v>
      </c>
    </row>
    <row r="277" spans="2:28" hidden="1" outlineLevel="1" x14ac:dyDescent="0.25">
      <c r="B277" s="43" t="s">
        <v>60</v>
      </c>
      <c r="C277" s="337">
        <v>44.88</v>
      </c>
      <c r="D277" s="29">
        <f t="shared" si="65"/>
        <v>3.125E-2</v>
      </c>
      <c r="E277" s="338">
        <v>59.82</v>
      </c>
      <c r="F277" s="29">
        <f t="shared" si="66"/>
        <v>0.24754953076120945</v>
      </c>
      <c r="G277" s="338">
        <v>56.94</v>
      </c>
      <c r="H277" s="29">
        <f t="shared" si="67"/>
        <v>0.16038312614632155</v>
      </c>
      <c r="I277" s="338">
        <v>57.71</v>
      </c>
      <c r="J277" s="29">
        <f t="shared" si="68"/>
        <v>0.18330941152347746</v>
      </c>
      <c r="K277" s="337">
        <v>87.61</v>
      </c>
      <c r="L277" s="29">
        <f t="shared" si="69"/>
        <v>0.12205430327868849</v>
      </c>
      <c r="M277" s="337">
        <v>75.03</v>
      </c>
      <c r="N277" s="29">
        <f t="shared" si="70"/>
        <v>4.0926748057713791E-2</v>
      </c>
      <c r="O277" s="337">
        <v>82.56</v>
      </c>
      <c r="P277" s="29">
        <f t="shared" si="71"/>
        <v>9.0620871862615582E-2</v>
      </c>
      <c r="Q277" s="338">
        <v>83.65</v>
      </c>
      <c r="R277" s="29">
        <f t="shared" si="72"/>
        <v>3.4760019792182018E-2</v>
      </c>
      <c r="S277" s="338">
        <v>74.37</v>
      </c>
      <c r="T277" s="29">
        <f t="shared" si="73"/>
        <v>9.4481236203090457E-2</v>
      </c>
      <c r="U277" s="338">
        <v>77.680000000000007</v>
      </c>
      <c r="V277" s="29">
        <f t="shared" si="74"/>
        <v>6.1057232618494828E-2</v>
      </c>
      <c r="W277" s="337">
        <v>83.04</v>
      </c>
      <c r="X277" s="29">
        <f t="shared" si="75"/>
        <v>6.094288999616726E-2</v>
      </c>
      <c r="Y277" s="337">
        <v>74.11</v>
      </c>
      <c r="Z277" s="29">
        <f t="shared" si="76"/>
        <v>8.6816248716820699E-2</v>
      </c>
      <c r="AA277" s="337">
        <v>77.83</v>
      </c>
      <c r="AB277" s="29">
        <f t="shared" si="77"/>
        <v>6.894657327290199E-2</v>
      </c>
    </row>
    <row r="278" spans="2:28" hidden="1" outlineLevel="1" x14ac:dyDescent="0.25">
      <c r="B278" s="43" t="s">
        <v>61</v>
      </c>
      <c r="C278" s="337">
        <v>34.67</v>
      </c>
      <c r="D278" s="29">
        <f t="shared" si="65"/>
        <v>0.11050608584240873</v>
      </c>
      <c r="E278" s="338">
        <v>45.75</v>
      </c>
      <c r="F278" s="29">
        <f t="shared" si="66"/>
        <v>8.1560283687943436E-2</v>
      </c>
      <c r="G278" s="338">
        <v>44.78</v>
      </c>
      <c r="H278" s="29">
        <f t="shared" si="67"/>
        <v>-1.3004187789288024E-2</v>
      </c>
      <c r="I278" s="338">
        <v>45.04</v>
      </c>
      <c r="J278" s="29">
        <f t="shared" si="68"/>
        <v>1.0998877665544304E-2</v>
      </c>
      <c r="K278" s="337">
        <v>84.18</v>
      </c>
      <c r="L278" s="29">
        <f t="shared" si="69"/>
        <v>0.25025991385712176</v>
      </c>
      <c r="M278" s="337">
        <v>66.19</v>
      </c>
      <c r="N278" s="29">
        <f t="shared" si="70"/>
        <v>5.6673052362707477E-2</v>
      </c>
      <c r="O278" s="337">
        <v>76.959999999999994</v>
      </c>
      <c r="P278" s="29">
        <f t="shared" si="71"/>
        <v>0.17550022911257046</v>
      </c>
      <c r="Q278" s="338">
        <v>82.66</v>
      </c>
      <c r="R278" s="29">
        <f t="shared" si="72"/>
        <v>5.798028926148735E-2</v>
      </c>
      <c r="S278" s="338">
        <v>69.84</v>
      </c>
      <c r="T278" s="29">
        <f t="shared" si="73"/>
        <v>0.12409464027040085</v>
      </c>
      <c r="U278" s="338">
        <v>74.42</v>
      </c>
      <c r="V278" s="29">
        <f t="shared" si="74"/>
        <v>8.4049526584122347E-2</v>
      </c>
      <c r="W278" s="337">
        <v>80.819999999999993</v>
      </c>
      <c r="X278" s="29">
        <f t="shared" si="75"/>
        <v>0.10955518945634246</v>
      </c>
      <c r="Y278" s="337">
        <v>68.81</v>
      </c>
      <c r="Z278" s="29">
        <f t="shared" si="76"/>
        <v>0.11289018275917839</v>
      </c>
      <c r="AA278" s="337">
        <v>73.81</v>
      </c>
      <c r="AB278" s="29">
        <f t="shared" si="77"/>
        <v>0.10361842105263164</v>
      </c>
    </row>
    <row r="279" spans="2:28" collapsed="1" x14ac:dyDescent="0.25">
      <c r="B279" s="145">
        <v>1994</v>
      </c>
      <c r="C279" s="338">
        <v>39.200000000000003</v>
      </c>
      <c r="D279" s="41">
        <f t="shared" si="65"/>
        <v>0.15226337448559679</v>
      </c>
      <c r="E279" s="338">
        <v>41.25</v>
      </c>
      <c r="F279" s="41">
        <f t="shared" si="66"/>
        <v>0.17823479005998299</v>
      </c>
      <c r="G279" s="338">
        <v>40.22</v>
      </c>
      <c r="H279" s="41">
        <f t="shared" si="67"/>
        <v>4.5489992201715568E-2</v>
      </c>
      <c r="I279" s="338">
        <v>40.5</v>
      </c>
      <c r="J279" s="41">
        <f t="shared" si="68"/>
        <v>7.8849227490676688E-2</v>
      </c>
      <c r="K279" s="338">
        <v>78.02</v>
      </c>
      <c r="L279" s="41">
        <f t="shared" si="69"/>
        <v>6.5555859054903021E-2</v>
      </c>
      <c r="M279" s="338">
        <v>68.72</v>
      </c>
      <c r="N279" s="41">
        <f t="shared" si="70"/>
        <v>0.11721671272963752</v>
      </c>
      <c r="O279" s="338">
        <v>74.28</v>
      </c>
      <c r="P279" s="41">
        <f t="shared" si="71"/>
        <v>8.3272568178503814E-2</v>
      </c>
      <c r="Q279" s="338">
        <v>81.790000000000006</v>
      </c>
      <c r="R279" s="41">
        <f t="shared" si="72"/>
        <v>7.5335261635550932E-2</v>
      </c>
      <c r="S279" s="338">
        <v>67.25</v>
      </c>
      <c r="T279" s="41">
        <f t="shared" si="73"/>
        <v>4.2959057071960238E-2</v>
      </c>
      <c r="U279" s="338">
        <v>72.459999999999994</v>
      </c>
      <c r="V279" s="41">
        <f t="shared" si="74"/>
        <v>4.7563972820586775E-2</v>
      </c>
      <c r="W279" s="338">
        <v>78.599999999999994</v>
      </c>
      <c r="X279" s="41">
        <f t="shared" si="75"/>
        <v>7.3623821882256468E-2</v>
      </c>
      <c r="Y279" s="338">
        <v>66.92</v>
      </c>
      <c r="Z279" s="41">
        <f t="shared" si="76"/>
        <v>5.5021283304430124E-2</v>
      </c>
      <c r="AA279" s="338">
        <v>71.790000000000006</v>
      </c>
      <c r="AB279" s="41">
        <f t="shared" si="77"/>
        <v>5.7445868316394311E-2</v>
      </c>
    </row>
    <row r="280" spans="2:28" hidden="1" outlineLevel="1" x14ac:dyDescent="0.25">
      <c r="B280" s="43" t="s">
        <v>49</v>
      </c>
      <c r="C280" s="337">
        <v>36.26</v>
      </c>
      <c r="D280" s="29">
        <f t="shared" si="65"/>
        <v>0.12783825816485228</v>
      </c>
      <c r="E280" s="338">
        <v>39.4</v>
      </c>
      <c r="F280" s="29">
        <f t="shared" si="66"/>
        <v>1.2072951451322922E-2</v>
      </c>
      <c r="G280" s="338">
        <v>38.69</v>
      </c>
      <c r="H280" s="29">
        <f t="shared" si="67"/>
        <v>3.3713692946057972E-3</v>
      </c>
      <c r="I280" s="338">
        <v>38.880000000000003</v>
      </c>
      <c r="J280" s="29">
        <f t="shared" si="68"/>
        <v>5.6906363166064899E-3</v>
      </c>
      <c r="K280" s="337">
        <v>69.78</v>
      </c>
      <c r="L280" s="29">
        <f t="shared" si="69"/>
        <v>7.7849860982391217E-2</v>
      </c>
      <c r="M280" s="337">
        <v>62.37</v>
      </c>
      <c r="N280" s="29">
        <f t="shared" si="70"/>
        <v>0.12115764875067403</v>
      </c>
      <c r="O280" s="337">
        <v>66.84</v>
      </c>
      <c r="P280" s="29">
        <f t="shared" si="71"/>
        <v>9.609708101016734E-2</v>
      </c>
      <c r="Q280" s="338">
        <v>68</v>
      </c>
      <c r="R280" s="29">
        <f t="shared" si="72"/>
        <v>5.6556867619639517E-2</v>
      </c>
      <c r="S280" s="338">
        <v>62</v>
      </c>
      <c r="T280" s="29">
        <f t="shared" si="73"/>
        <v>7.526881720430123E-2</v>
      </c>
      <c r="U280" s="338">
        <v>64.400000000000006</v>
      </c>
      <c r="V280" s="29">
        <f t="shared" si="74"/>
        <v>6.5872227739159239E-2</v>
      </c>
      <c r="W280" s="337">
        <v>67</v>
      </c>
      <c r="X280" s="29">
        <f t="shared" si="75"/>
        <v>6.3323282018727278E-2</v>
      </c>
      <c r="Y280" s="337">
        <v>61.54</v>
      </c>
      <c r="Z280" s="29">
        <f t="shared" si="76"/>
        <v>8.1926863572433062E-2</v>
      </c>
      <c r="AA280" s="337">
        <v>64.010000000000005</v>
      </c>
      <c r="AB280" s="29">
        <f t="shared" si="77"/>
        <v>7.2373931981906559E-2</v>
      </c>
    </row>
    <row r="281" spans="2:28" hidden="1" outlineLevel="1" x14ac:dyDescent="0.25">
      <c r="B281" s="43" t="s">
        <v>50</v>
      </c>
      <c r="C281" s="337">
        <v>46.57</v>
      </c>
      <c r="D281" s="29">
        <f t="shared" si="65"/>
        <v>0.24718800214247438</v>
      </c>
      <c r="E281" s="338">
        <v>41.24</v>
      </c>
      <c r="F281" s="29">
        <f t="shared" si="66"/>
        <v>7.033480404879322E-2</v>
      </c>
      <c r="G281" s="338">
        <v>49.69</v>
      </c>
      <c r="H281" s="29">
        <f t="shared" si="67"/>
        <v>0.24100899100899098</v>
      </c>
      <c r="I281" s="338">
        <v>47.43</v>
      </c>
      <c r="J281" s="29">
        <f t="shared" si="68"/>
        <v>0.19651866801210893</v>
      </c>
      <c r="K281" s="337">
        <v>79.989999999999995</v>
      </c>
      <c r="L281" s="29">
        <f t="shared" si="69"/>
        <v>0.14189864382583872</v>
      </c>
      <c r="M281" s="337">
        <v>65.41</v>
      </c>
      <c r="N281" s="29">
        <f t="shared" si="70"/>
        <v>0.20482593479462152</v>
      </c>
      <c r="O281" s="337">
        <v>74.2</v>
      </c>
      <c r="P281" s="29">
        <f t="shared" si="71"/>
        <v>0.16758457907159729</v>
      </c>
      <c r="Q281" s="338">
        <v>76.69</v>
      </c>
      <c r="R281" s="29">
        <f t="shared" si="72"/>
        <v>0.21114971572962715</v>
      </c>
      <c r="S281" s="338">
        <v>62.95</v>
      </c>
      <c r="T281" s="29">
        <f t="shared" si="73"/>
        <v>0.17839760389367276</v>
      </c>
      <c r="U281" s="338">
        <v>68.459999999999994</v>
      </c>
      <c r="V281" s="29">
        <f t="shared" si="74"/>
        <v>0.19060869565217375</v>
      </c>
      <c r="W281" s="337">
        <v>76.12</v>
      </c>
      <c r="X281" s="29">
        <f t="shared" si="75"/>
        <v>0.18974679587371068</v>
      </c>
      <c r="Y281" s="337">
        <v>63.04</v>
      </c>
      <c r="Z281" s="29">
        <f t="shared" si="76"/>
        <v>0.18362748779571914</v>
      </c>
      <c r="AA281" s="337">
        <v>68.97</v>
      </c>
      <c r="AB281" s="29">
        <f t="shared" si="77"/>
        <v>0.18566271273852486</v>
      </c>
    </row>
    <row r="282" spans="2:28" hidden="1" outlineLevel="1" x14ac:dyDescent="0.25">
      <c r="B282" s="43" t="s">
        <v>51</v>
      </c>
      <c r="C282" s="337">
        <v>34.92</v>
      </c>
      <c r="D282" s="29">
        <f t="shared" si="65"/>
        <v>-0.11795908057590299</v>
      </c>
      <c r="E282" s="338">
        <v>29.08</v>
      </c>
      <c r="F282" s="29">
        <f t="shared" si="66"/>
        <v>-0.27445109780439125</v>
      </c>
      <c r="G282" s="338">
        <v>38.76</v>
      </c>
      <c r="H282" s="29">
        <f t="shared" si="67"/>
        <v>-9.4556606184513781E-3</v>
      </c>
      <c r="I282" s="338">
        <v>36.17</v>
      </c>
      <c r="J282" s="29">
        <f t="shared" si="68"/>
        <v>-8.1513458608430733E-2</v>
      </c>
      <c r="K282" s="337">
        <v>75.84</v>
      </c>
      <c r="L282" s="29">
        <f t="shared" si="69"/>
        <v>2.5835249560394846E-2</v>
      </c>
      <c r="M282" s="337">
        <v>54.25</v>
      </c>
      <c r="N282" s="29">
        <f t="shared" si="70"/>
        <v>3.6888379204892852E-2</v>
      </c>
      <c r="O282" s="337">
        <v>67.260000000000005</v>
      </c>
      <c r="P282" s="29">
        <f t="shared" si="71"/>
        <v>3.4450938172869927E-2</v>
      </c>
      <c r="Q282" s="338">
        <v>75.56</v>
      </c>
      <c r="R282" s="29">
        <f t="shared" si="72"/>
        <v>8.0663615560640833E-2</v>
      </c>
      <c r="S282" s="338">
        <v>67.48</v>
      </c>
      <c r="T282" s="29">
        <f t="shared" si="73"/>
        <v>0.14722883373002382</v>
      </c>
      <c r="U282" s="338">
        <v>70.72</v>
      </c>
      <c r="V282" s="29">
        <f t="shared" si="74"/>
        <v>0.11563338065940987</v>
      </c>
      <c r="W282" s="337">
        <v>73.61</v>
      </c>
      <c r="X282" s="29">
        <f t="shared" si="75"/>
        <v>5.7463008188478604E-2</v>
      </c>
      <c r="Y282" s="337">
        <v>64.77</v>
      </c>
      <c r="Z282" s="29">
        <f t="shared" si="76"/>
        <v>0.13056379821958441</v>
      </c>
      <c r="AA282" s="337">
        <v>68.77</v>
      </c>
      <c r="AB282" s="29">
        <f t="shared" si="77"/>
        <v>9.2801525504528692E-2</v>
      </c>
    </row>
    <row r="283" spans="2:28" hidden="1" outlineLevel="1" x14ac:dyDescent="0.25">
      <c r="B283" s="43" t="s">
        <v>52</v>
      </c>
      <c r="C283" s="337">
        <v>34.4</v>
      </c>
      <c r="D283" s="29">
        <f t="shared" si="65"/>
        <v>7.6682316118935834E-2</v>
      </c>
      <c r="E283" s="338">
        <v>33.630000000000003</v>
      </c>
      <c r="F283" s="29">
        <f t="shared" si="66"/>
        <v>-0.20004757373929583</v>
      </c>
      <c r="G283" s="338">
        <v>32.29</v>
      </c>
      <c r="H283" s="29">
        <f t="shared" si="67"/>
        <v>-6.2427409988385585E-2</v>
      </c>
      <c r="I283" s="338">
        <v>32.65</v>
      </c>
      <c r="J283" s="29">
        <f t="shared" si="68"/>
        <v>-0.10449808008776751</v>
      </c>
      <c r="K283" s="337">
        <v>83.75</v>
      </c>
      <c r="L283" s="29">
        <f t="shared" si="69"/>
        <v>4.3873862644895789E-2</v>
      </c>
      <c r="M283" s="337">
        <v>61.66</v>
      </c>
      <c r="N283" s="29">
        <f t="shared" si="70"/>
        <v>9.9108734402852061E-2</v>
      </c>
      <c r="O283" s="337">
        <v>74.97</v>
      </c>
      <c r="P283" s="29">
        <f t="shared" si="71"/>
        <v>6.6733067729083606E-2</v>
      </c>
      <c r="Q283" s="338">
        <v>78.099999999999994</v>
      </c>
      <c r="R283" s="29">
        <f t="shared" si="72"/>
        <v>0.14398711000439435</v>
      </c>
      <c r="S283" s="338">
        <v>67.17</v>
      </c>
      <c r="T283" s="29">
        <f t="shared" si="73"/>
        <v>-1.191526919682262E-2</v>
      </c>
      <c r="U283" s="338">
        <v>71.55</v>
      </c>
      <c r="V283" s="29">
        <f t="shared" si="74"/>
        <v>5.0660792951541911E-2</v>
      </c>
      <c r="W283" s="337">
        <v>77.59</v>
      </c>
      <c r="X283" s="29">
        <f t="shared" si="75"/>
        <v>0.10842857142857154</v>
      </c>
      <c r="Y283" s="337">
        <v>65.53</v>
      </c>
      <c r="Z283" s="29">
        <f t="shared" si="76"/>
        <v>4.5991108385712298E-3</v>
      </c>
      <c r="AA283" s="337">
        <v>70.989999999999995</v>
      </c>
      <c r="AB283" s="29">
        <f t="shared" si="77"/>
        <v>5.2951646395728247E-2</v>
      </c>
    </row>
    <row r="284" spans="2:28" hidden="1" outlineLevel="1" x14ac:dyDescent="0.25">
      <c r="B284" s="43" t="s">
        <v>53</v>
      </c>
      <c r="C284" s="337">
        <v>23.64</v>
      </c>
      <c r="D284" s="29">
        <f t="shared" si="65"/>
        <v>-9.1817134076066065E-2</v>
      </c>
      <c r="E284" s="338">
        <v>31.49</v>
      </c>
      <c r="F284" s="29">
        <f t="shared" si="66"/>
        <v>-0.22723926380368098</v>
      </c>
      <c r="G284" s="338">
        <v>49.54</v>
      </c>
      <c r="H284" s="29">
        <f t="shared" si="67"/>
        <v>-7.1066941683855189E-2</v>
      </c>
      <c r="I284" s="338">
        <v>44.72</v>
      </c>
      <c r="J284" s="29">
        <f t="shared" si="68"/>
        <v>-0.10524209683873542</v>
      </c>
      <c r="K284" s="337">
        <v>93.21</v>
      </c>
      <c r="L284" s="29">
        <f t="shared" si="69"/>
        <v>5.2744522249830395E-2</v>
      </c>
      <c r="M284" s="337">
        <v>77.319999999999993</v>
      </c>
      <c r="N284" s="29">
        <f t="shared" si="70"/>
        <v>3.1136481577580533E-3</v>
      </c>
      <c r="O284" s="337">
        <v>86.9</v>
      </c>
      <c r="P284" s="29">
        <f t="shared" si="71"/>
        <v>3.6869108698246E-2</v>
      </c>
      <c r="Q284" s="338">
        <v>88.17</v>
      </c>
      <c r="R284" s="29">
        <f t="shared" si="72"/>
        <v>0.115934691811163</v>
      </c>
      <c r="S284" s="338">
        <v>79.739999999999995</v>
      </c>
      <c r="T284" s="29">
        <f t="shared" si="73"/>
        <v>-5.510131532172069E-2</v>
      </c>
      <c r="U284" s="338">
        <v>83.12</v>
      </c>
      <c r="V284" s="29">
        <f t="shared" si="74"/>
        <v>1.156139710356574E-2</v>
      </c>
      <c r="W284" s="337">
        <v>86.55</v>
      </c>
      <c r="X284" s="29">
        <f t="shared" si="75"/>
        <v>9.1287353423275652E-2</v>
      </c>
      <c r="Y284" s="337">
        <v>78.69</v>
      </c>
      <c r="Z284" s="29">
        <f t="shared" si="76"/>
        <v>-4.5719136551054973E-2</v>
      </c>
      <c r="AA284" s="337">
        <v>82.25</v>
      </c>
      <c r="AB284" s="29">
        <f t="shared" si="77"/>
        <v>1.5181436682300653E-2</v>
      </c>
    </row>
    <row r="285" spans="2:28" hidden="1" outlineLevel="1" x14ac:dyDescent="0.25">
      <c r="B285" s="43" t="s">
        <v>54</v>
      </c>
      <c r="C285" s="337">
        <v>26.44</v>
      </c>
      <c r="D285" s="29">
        <f t="shared" si="65"/>
        <v>-0.26186487995533214</v>
      </c>
      <c r="E285" s="338">
        <v>25.62</v>
      </c>
      <c r="F285" s="29">
        <f t="shared" si="66"/>
        <v>-0.28255390646877621</v>
      </c>
      <c r="G285" s="338">
        <v>30.27</v>
      </c>
      <c r="H285" s="29">
        <f t="shared" si="67"/>
        <v>-5.7009345794392541E-2</v>
      </c>
      <c r="I285" s="338">
        <v>29.03</v>
      </c>
      <c r="J285" s="29">
        <f t="shared" si="68"/>
        <v>-0.1218995765275257</v>
      </c>
      <c r="K285" s="337">
        <v>69.959999999999994</v>
      </c>
      <c r="L285" s="29">
        <f t="shared" si="69"/>
        <v>3.8136221991393215E-2</v>
      </c>
      <c r="M285" s="337">
        <v>60.96</v>
      </c>
      <c r="N285" s="29">
        <f t="shared" si="70"/>
        <v>4.6883049974240087E-2</v>
      </c>
      <c r="O285" s="337">
        <v>66.38</v>
      </c>
      <c r="P285" s="29">
        <f t="shared" si="71"/>
        <v>4.3382584093052401E-2</v>
      </c>
      <c r="Q285" s="338">
        <v>83.22</v>
      </c>
      <c r="R285" s="29">
        <f t="shared" si="72"/>
        <v>8.5147998435258776E-2</v>
      </c>
      <c r="S285" s="338">
        <v>71.98</v>
      </c>
      <c r="T285" s="29">
        <f t="shared" si="73"/>
        <v>1.9980161541731878E-2</v>
      </c>
      <c r="U285" s="338">
        <v>76.489999999999995</v>
      </c>
      <c r="V285" s="29">
        <f t="shared" si="74"/>
        <v>4.6517991517307289E-2</v>
      </c>
      <c r="W285" s="337">
        <v>76.64</v>
      </c>
      <c r="X285" s="29">
        <f t="shared" si="75"/>
        <v>6.252599473173448E-2</v>
      </c>
      <c r="Y285" s="337">
        <v>69.33</v>
      </c>
      <c r="Z285" s="29">
        <f t="shared" si="76"/>
        <v>2.4985215848610354E-2</v>
      </c>
      <c r="AA285" s="337">
        <v>72.64</v>
      </c>
      <c r="AB285" s="29">
        <f t="shared" si="77"/>
        <v>4.218077474892401E-2</v>
      </c>
    </row>
    <row r="286" spans="2:28" hidden="1" outlineLevel="1" x14ac:dyDescent="0.25">
      <c r="B286" s="43" t="s">
        <v>55</v>
      </c>
      <c r="C286" s="337">
        <v>30.17</v>
      </c>
      <c r="D286" s="29">
        <f t="shared" si="65"/>
        <v>-0.14990138067061143</v>
      </c>
      <c r="E286" s="338">
        <v>25.91</v>
      </c>
      <c r="F286" s="29">
        <f t="shared" si="66"/>
        <v>-0.29265629265629267</v>
      </c>
      <c r="G286" s="338">
        <v>16.52</v>
      </c>
      <c r="H286" s="29">
        <f t="shared" si="67"/>
        <v>-1.0185739964050478E-2</v>
      </c>
      <c r="I286" s="338">
        <v>19.02</v>
      </c>
      <c r="J286" s="29">
        <f t="shared" si="68"/>
        <v>-0.15127175368139223</v>
      </c>
      <c r="K286" s="337">
        <v>60.4</v>
      </c>
      <c r="L286" s="29">
        <f t="shared" si="69"/>
        <v>-1.5645371577574951E-2</v>
      </c>
      <c r="M286" s="337">
        <v>54.18</v>
      </c>
      <c r="N286" s="29">
        <f t="shared" si="70"/>
        <v>2.886441321686295E-2</v>
      </c>
      <c r="O286" s="337">
        <v>57.93</v>
      </c>
      <c r="P286" s="29">
        <f t="shared" si="71"/>
        <v>1.9024558976132866E-3</v>
      </c>
      <c r="Q286" s="338">
        <v>67.599999999999994</v>
      </c>
      <c r="R286" s="29">
        <f t="shared" si="72"/>
        <v>0.11606405811457798</v>
      </c>
      <c r="S286" s="338">
        <v>55.38</v>
      </c>
      <c r="T286" s="29">
        <f t="shared" si="73"/>
        <v>4.0195341848234367E-2</v>
      </c>
      <c r="U286" s="338">
        <v>60.36</v>
      </c>
      <c r="V286" s="29">
        <f t="shared" si="74"/>
        <v>7.2875933167436902E-2</v>
      </c>
      <c r="W286" s="337">
        <v>63.66</v>
      </c>
      <c r="X286" s="29">
        <f t="shared" si="75"/>
        <v>6.7941620533467528E-2</v>
      </c>
      <c r="Y286" s="337">
        <v>54.31</v>
      </c>
      <c r="Z286" s="29">
        <f t="shared" si="76"/>
        <v>3.7044109222837518E-2</v>
      </c>
      <c r="AA286" s="337">
        <v>58.6</v>
      </c>
      <c r="AB286" s="29">
        <f t="shared" si="77"/>
        <v>5.2064631956912022E-2</v>
      </c>
    </row>
    <row r="287" spans="2:28" hidden="1" outlineLevel="1" x14ac:dyDescent="0.25">
      <c r="B287" s="43" t="s">
        <v>56</v>
      </c>
      <c r="C287" s="337">
        <v>30.48</v>
      </c>
      <c r="D287" s="29">
        <f t="shared" si="65"/>
        <v>-0.24065769805680115</v>
      </c>
      <c r="E287" s="338">
        <v>29.54</v>
      </c>
      <c r="F287" s="29">
        <f t="shared" si="66"/>
        <v>-0.25082424549835147</v>
      </c>
      <c r="G287" s="338">
        <v>27.43</v>
      </c>
      <c r="H287" s="29">
        <f t="shared" si="67"/>
        <v>-8.4140233722871494E-2</v>
      </c>
      <c r="I287" s="338">
        <v>27.99</v>
      </c>
      <c r="J287" s="29">
        <f t="shared" si="68"/>
        <v>-0.14325068870523427</v>
      </c>
      <c r="K287" s="337">
        <v>64.040000000000006</v>
      </c>
      <c r="L287" s="29">
        <f t="shared" si="69"/>
        <v>2.5046963055730398E-3</v>
      </c>
      <c r="M287" s="337">
        <v>45.67</v>
      </c>
      <c r="N287" s="29">
        <f t="shared" si="70"/>
        <v>0.17766890149561632</v>
      </c>
      <c r="O287" s="337">
        <v>56.75</v>
      </c>
      <c r="P287" s="29">
        <f t="shared" si="71"/>
        <v>5.7584793142005264E-2</v>
      </c>
      <c r="Q287" s="338">
        <v>64.739999999999995</v>
      </c>
      <c r="R287" s="29">
        <f t="shared" si="72"/>
        <v>0.12708913649025066</v>
      </c>
      <c r="S287" s="338">
        <v>51.25</v>
      </c>
      <c r="T287" s="29">
        <f t="shared" si="73"/>
        <v>8.811040339702747E-2</v>
      </c>
      <c r="U287" s="338">
        <v>56.75</v>
      </c>
      <c r="V287" s="29">
        <f t="shared" si="74"/>
        <v>0.10516066212268749</v>
      </c>
      <c r="W287" s="337">
        <v>62.85</v>
      </c>
      <c r="X287" s="29">
        <f t="shared" si="75"/>
        <v>7.5278015397775899E-2</v>
      </c>
      <c r="Y287" s="337">
        <v>49.82</v>
      </c>
      <c r="Z287" s="29">
        <f t="shared" si="76"/>
        <v>9.8566703417861001E-2</v>
      </c>
      <c r="AA287" s="337">
        <v>55.8</v>
      </c>
      <c r="AB287" s="29">
        <f t="shared" si="77"/>
        <v>8.6237103367724277E-2</v>
      </c>
    </row>
    <row r="288" spans="2:28" collapsed="1" x14ac:dyDescent="0.25">
      <c r="B288" s="30" t="s">
        <v>175</v>
      </c>
      <c r="C288" s="339">
        <v>36.435023648910601</v>
      </c>
      <c r="D288" s="32">
        <f t="shared" si="65"/>
        <v>-5.8992288215744204E-2</v>
      </c>
      <c r="E288" s="339">
        <v>40.336275106512474</v>
      </c>
      <c r="F288" s="32">
        <f t="shared" si="66"/>
        <v>-8.639557986850821E-2</v>
      </c>
      <c r="G288" s="339">
        <v>42.303948139871899</v>
      </c>
      <c r="H288" s="32">
        <f t="shared" si="67"/>
        <v>-0.1241015975240396</v>
      </c>
      <c r="I288" s="339">
        <v>41.779371556990675</v>
      </c>
      <c r="J288" s="32">
        <f t="shared" si="68"/>
        <v>-0.10752540419203405</v>
      </c>
      <c r="K288" s="339">
        <v>70.019855007641382</v>
      </c>
      <c r="L288" s="32">
        <f t="shared" si="69"/>
        <v>-4.6010371093758051E-2</v>
      </c>
      <c r="M288" s="339">
        <v>59.690739144989706</v>
      </c>
      <c r="N288" s="32">
        <f t="shared" si="70"/>
        <v>-7.0109309890574623E-2</v>
      </c>
      <c r="O288" s="339">
        <v>65.85417990965702</v>
      </c>
      <c r="P288" s="32">
        <f t="shared" si="71"/>
        <v>-5.4669078263995252E-2</v>
      </c>
      <c r="Q288" s="339">
        <v>72.54369242181491</v>
      </c>
      <c r="R288" s="32">
        <f t="shared" si="72"/>
        <v>1.0426255563260156E-2</v>
      </c>
      <c r="S288" s="339">
        <v>60.657049318063144</v>
      </c>
      <c r="T288" s="32">
        <f t="shared" si="73"/>
        <v>-3.8622446702370472E-2</v>
      </c>
      <c r="U288" s="339">
        <v>65.524575630261339</v>
      </c>
      <c r="V288" s="32">
        <f t="shared" si="74"/>
        <v>-1.7488524875466926E-2</v>
      </c>
      <c r="W288" s="339">
        <v>70.119575225548047</v>
      </c>
      <c r="X288" s="32">
        <f t="shared" si="75"/>
        <v>-6.9408543858171523E-3</v>
      </c>
      <c r="Y288" s="339">
        <v>60.080460188222077</v>
      </c>
      <c r="Z288" s="32">
        <f t="shared" si="76"/>
        <v>-4.5768978374070901E-2</v>
      </c>
      <c r="AA288" s="339">
        <v>64.683150254803394</v>
      </c>
      <c r="AB288" s="32">
        <f t="shared" si="77"/>
        <v>-2.7336921961934491E-2</v>
      </c>
    </row>
    <row r="289" spans="2:28" hidden="1" outlineLevel="1" x14ac:dyDescent="0.25">
      <c r="B289" s="43" t="s">
        <v>58</v>
      </c>
      <c r="C289" s="337">
        <v>33.590000000000003</v>
      </c>
      <c r="D289" s="29">
        <f t="shared" si="65"/>
        <v>-7.6944215443803143E-2</v>
      </c>
      <c r="E289" s="338">
        <v>34.56</v>
      </c>
      <c r="F289" s="29">
        <f t="shared" si="66"/>
        <v>5.5267175572519145E-2</v>
      </c>
      <c r="G289" s="338">
        <v>38.26</v>
      </c>
      <c r="H289" s="29">
        <f t="shared" si="67"/>
        <v>-9.1642924976258255E-2</v>
      </c>
      <c r="I289" s="338">
        <v>37.28</v>
      </c>
      <c r="J289" s="29">
        <f t="shared" si="68"/>
        <v>-5.4766734279918738E-2</v>
      </c>
      <c r="K289" s="337">
        <v>64.66</v>
      </c>
      <c r="L289" s="29">
        <f t="shared" si="69"/>
        <v>7.9501169134839067E-3</v>
      </c>
      <c r="M289" s="337">
        <v>54.3</v>
      </c>
      <c r="N289" s="29">
        <f t="shared" si="70"/>
        <v>-0.12714997588812094</v>
      </c>
      <c r="O289" s="337">
        <v>60.55</v>
      </c>
      <c r="P289" s="29">
        <f t="shared" si="71"/>
        <v>-4.4349747474747514E-2</v>
      </c>
      <c r="Q289" s="338">
        <v>74.489999999999995</v>
      </c>
      <c r="R289" s="29">
        <f t="shared" si="72"/>
        <v>5.1227773073666327E-2</v>
      </c>
      <c r="S289" s="338">
        <v>65.13</v>
      </c>
      <c r="T289" s="29">
        <f t="shared" si="73"/>
        <v>-8.9774802191114889E-3</v>
      </c>
      <c r="U289" s="338">
        <v>68.95</v>
      </c>
      <c r="V289" s="29">
        <f t="shared" si="74"/>
        <v>1.6362028301886822E-2</v>
      </c>
      <c r="W289" s="337">
        <v>69.67</v>
      </c>
      <c r="X289" s="29">
        <f t="shared" si="75"/>
        <v>3.5831103181682922E-2</v>
      </c>
      <c r="Y289" s="337">
        <v>62.78</v>
      </c>
      <c r="Z289" s="29">
        <f t="shared" si="76"/>
        <v>-2.8774752475247523E-2</v>
      </c>
      <c r="AA289" s="337">
        <v>65.94</v>
      </c>
      <c r="AB289" s="29">
        <f t="shared" si="77"/>
        <v>1.3667425968109104E-3</v>
      </c>
    </row>
    <row r="290" spans="2:28" hidden="1" outlineLevel="1" x14ac:dyDescent="0.25">
      <c r="B290" s="43" t="s">
        <v>59</v>
      </c>
      <c r="C290" s="337">
        <v>38.24</v>
      </c>
      <c r="D290" s="29">
        <f t="shared" si="65"/>
        <v>1.8375499334221113E-2</v>
      </c>
      <c r="E290" s="338">
        <v>40.5</v>
      </c>
      <c r="F290" s="29">
        <f t="shared" si="66"/>
        <v>-0.23368022705771052</v>
      </c>
      <c r="G290" s="338">
        <v>46.17</v>
      </c>
      <c r="H290" s="29">
        <f t="shared" si="67"/>
        <v>-8.6827531645569667E-2</v>
      </c>
      <c r="I290" s="338">
        <v>44.66</v>
      </c>
      <c r="J290" s="29">
        <f t="shared" si="68"/>
        <v>-0.12807497071456464</v>
      </c>
      <c r="K290" s="337">
        <v>71.900000000000006</v>
      </c>
      <c r="L290" s="29">
        <f t="shared" si="69"/>
        <v>-3.0736047452143422E-2</v>
      </c>
      <c r="M290" s="337">
        <v>67.91</v>
      </c>
      <c r="N290" s="29">
        <f t="shared" si="70"/>
        <v>7.9135547433656361E-2</v>
      </c>
      <c r="O290" s="337">
        <v>70.319999999999993</v>
      </c>
      <c r="P290" s="29">
        <f t="shared" si="71"/>
        <v>1.0344827586206806E-2</v>
      </c>
      <c r="Q290" s="338">
        <v>77.400000000000006</v>
      </c>
      <c r="R290" s="29">
        <f t="shared" si="72"/>
        <v>0.13406593406593426</v>
      </c>
      <c r="S290" s="338">
        <v>59.93</v>
      </c>
      <c r="T290" s="29">
        <f t="shared" si="73"/>
        <v>-5.9331345157746074E-2</v>
      </c>
      <c r="U290" s="338">
        <v>67.05</v>
      </c>
      <c r="V290" s="29">
        <f t="shared" si="74"/>
        <v>2.2415370539798696E-2</v>
      </c>
      <c r="W290" s="337">
        <v>73.92</v>
      </c>
      <c r="X290" s="29">
        <f t="shared" si="75"/>
        <v>7.7079994171645128E-2</v>
      </c>
      <c r="Y290" s="337">
        <v>60.9</v>
      </c>
      <c r="Z290" s="29">
        <f t="shared" si="76"/>
        <v>-3.8066656136471422E-2</v>
      </c>
      <c r="AA290" s="337">
        <v>66.87</v>
      </c>
      <c r="AB290" s="29">
        <f t="shared" si="77"/>
        <v>1.7034220532319511E-2</v>
      </c>
    </row>
    <row r="291" spans="2:28" hidden="1" outlineLevel="1" x14ac:dyDescent="0.25">
      <c r="B291" s="43" t="s">
        <v>60</v>
      </c>
      <c r="C291" s="337">
        <v>43.52</v>
      </c>
      <c r="D291" s="29">
        <f t="shared" si="65"/>
        <v>0.11646998460749125</v>
      </c>
      <c r="E291" s="338">
        <v>47.95</v>
      </c>
      <c r="F291" s="29">
        <f t="shared" si="66"/>
        <v>-0.18006155950752389</v>
      </c>
      <c r="G291" s="338">
        <v>49.07</v>
      </c>
      <c r="H291" s="29">
        <f t="shared" si="67"/>
        <v>-0.12328032874754336</v>
      </c>
      <c r="I291" s="338">
        <v>48.77</v>
      </c>
      <c r="J291" s="29">
        <f t="shared" si="68"/>
        <v>-0.13970717939671895</v>
      </c>
      <c r="K291" s="337">
        <v>78.08</v>
      </c>
      <c r="L291" s="29">
        <f t="shared" si="69"/>
        <v>6.2168412460889666E-2</v>
      </c>
      <c r="M291" s="337">
        <v>72.08</v>
      </c>
      <c r="N291" s="29">
        <f t="shared" si="70"/>
        <v>0.10012210012210021</v>
      </c>
      <c r="O291" s="337">
        <v>75.7</v>
      </c>
      <c r="P291" s="29">
        <f t="shared" si="71"/>
        <v>7.7426700825505179E-2</v>
      </c>
      <c r="Q291" s="338">
        <v>80.84</v>
      </c>
      <c r="R291" s="29">
        <f t="shared" si="72"/>
        <v>0.1086121777290181</v>
      </c>
      <c r="S291" s="338">
        <v>67.95</v>
      </c>
      <c r="T291" s="29">
        <f t="shared" si="73"/>
        <v>8.3098382549340322E-3</v>
      </c>
      <c r="U291" s="338">
        <v>73.209999999999994</v>
      </c>
      <c r="V291" s="29">
        <f t="shared" si="74"/>
        <v>5.0810965982488687E-2</v>
      </c>
      <c r="W291" s="337">
        <v>78.27</v>
      </c>
      <c r="X291" s="29">
        <f t="shared" si="75"/>
        <v>9.2241138710577708E-2</v>
      </c>
      <c r="Y291" s="337">
        <v>68.19</v>
      </c>
      <c r="Z291" s="29">
        <f t="shared" si="76"/>
        <v>2.0197486535008968E-2</v>
      </c>
      <c r="AA291" s="337">
        <v>72.81</v>
      </c>
      <c r="AB291" s="29">
        <f t="shared" si="77"/>
        <v>5.430060816681137E-2</v>
      </c>
    </row>
    <row r="292" spans="2:28" hidden="1" outlineLevel="1" x14ac:dyDescent="0.25">
      <c r="B292" s="43" t="s">
        <v>61</v>
      </c>
      <c r="C292" s="337">
        <v>31.22</v>
      </c>
      <c r="D292" s="29">
        <f t="shared" si="65"/>
        <v>-6.3868065967016552E-2</v>
      </c>
      <c r="E292" s="338">
        <v>42.3</v>
      </c>
      <c r="F292" s="29">
        <f t="shared" si="66"/>
        <v>1.829561868078966E-2</v>
      </c>
      <c r="G292" s="338">
        <v>45.37</v>
      </c>
      <c r="H292" s="29">
        <f t="shared" si="67"/>
        <v>-7.4081632653061225E-2</v>
      </c>
      <c r="I292" s="338">
        <v>44.55</v>
      </c>
      <c r="J292" s="29">
        <f t="shared" si="68"/>
        <v>-4.9295774647887369E-2</v>
      </c>
      <c r="K292" s="337">
        <v>67.33</v>
      </c>
      <c r="L292" s="29">
        <f t="shared" si="69"/>
        <v>-5.6209700028034826E-2</v>
      </c>
      <c r="M292" s="337">
        <v>62.64</v>
      </c>
      <c r="N292" s="29">
        <f t="shared" si="70"/>
        <v>-2.2014051522248224E-2</v>
      </c>
      <c r="O292" s="337">
        <v>65.47</v>
      </c>
      <c r="P292" s="29">
        <f t="shared" si="71"/>
        <v>-4.2416264443469465E-2</v>
      </c>
      <c r="Q292" s="338">
        <v>78.13</v>
      </c>
      <c r="R292" s="29">
        <f t="shared" si="72"/>
        <v>7.4790457769180474E-3</v>
      </c>
      <c r="S292" s="338">
        <v>62.13</v>
      </c>
      <c r="T292" s="29">
        <f t="shared" si="73"/>
        <v>-4.7816091954022921E-2</v>
      </c>
      <c r="U292" s="338">
        <v>68.650000000000006</v>
      </c>
      <c r="V292" s="29">
        <f t="shared" si="74"/>
        <v>-2.3609728345896697E-2</v>
      </c>
      <c r="W292" s="337">
        <v>72.84</v>
      </c>
      <c r="X292" s="29">
        <f t="shared" si="75"/>
        <v>-1.2205044751830596E-2</v>
      </c>
      <c r="Y292" s="337">
        <v>61.83</v>
      </c>
      <c r="Z292" s="29">
        <f t="shared" si="76"/>
        <v>-4.4358578052550279E-2</v>
      </c>
      <c r="AA292" s="337">
        <v>66.88</v>
      </c>
      <c r="AB292" s="29">
        <f t="shared" si="77"/>
        <v>-2.8753993610223683E-2</v>
      </c>
    </row>
    <row r="293" spans="2:28" collapsed="1" x14ac:dyDescent="0.25">
      <c r="B293" s="145">
        <v>1993</v>
      </c>
      <c r="C293" s="338">
        <v>34.020000000000003</v>
      </c>
      <c r="D293" s="41">
        <f t="shared" si="65"/>
        <v>-3.8439796495195022E-2</v>
      </c>
      <c r="E293" s="338">
        <v>35.01</v>
      </c>
      <c r="F293" s="41">
        <f t="shared" si="66"/>
        <v>-0.1549601737871108</v>
      </c>
      <c r="G293" s="338">
        <v>38.47</v>
      </c>
      <c r="H293" s="41">
        <f t="shared" si="67"/>
        <v>-4.1126620139581238E-2</v>
      </c>
      <c r="I293" s="338">
        <v>37.54</v>
      </c>
      <c r="J293" s="41">
        <f t="shared" si="68"/>
        <v>-7.2628458498023685E-2</v>
      </c>
      <c r="K293" s="338">
        <v>73.22</v>
      </c>
      <c r="L293" s="41">
        <f t="shared" si="69"/>
        <v>2.9817158931082943E-2</v>
      </c>
      <c r="M293" s="338">
        <v>61.51</v>
      </c>
      <c r="N293" s="41">
        <f t="shared" si="70"/>
        <v>5.5060034305317362E-2</v>
      </c>
      <c r="O293" s="338">
        <v>68.569999999999993</v>
      </c>
      <c r="P293" s="41">
        <f t="shared" si="71"/>
        <v>4.1147889462496146E-2</v>
      </c>
      <c r="Q293" s="338">
        <v>76.06</v>
      </c>
      <c r="R293" s="41">
        <f t="shared" si="72"/>
        <v>0.10040509259259256</v>
      </c>
      <c r="S293" s="338">
        <v>64.48</v>
      </c>
      <c r="T293" s="41">
        <f t="shared" si="73"/>
        <v>2.414231257941557E-2</v>
      </c>
      <c r="U293" s="338">
        <v>69.17</v>
      </c>
      <c r="V293" s="41">
        <f t="shared" si="74"/>
        <v>5.6030534351145134E-2</v>
      </c>
      <c r="W293" s="338">
        <v>73.209999999999994</v>
      </c>
      <c r="X293" s="41">
        <f t="shared" si="75"/>
        <v>7.4563334801115433E-2</v>
      </c>
      <c r="Y293" s="338">
        <v>63.43</v>
      </c>
      <c r="Z293" s="41">
        <f t="shared" si="76"/>
        <v>2.8372243839169808E-2</v>
      </c>
      <c r="AA293" s="338">
        <v>67.89</v>
      </c>
      <c r="AB293" s="41">
        <f t="shared" si="77"/>
        <v>5.0116009280742446E-2</v>
      </c>
    </row>
    <row r="294" spans="2:28" hidden="1" outlineLevel="1" x14ac:dyDescent="0.25">
      <c r="B294" s="43" t="s">
        <v>49</v>
      </c>
      <c r="C294" s="337">
        <v>32.15</v>
      </c>
      <c r="D294" s="29">
        <f t="shared" si="65"/>
        <v>-0.11869517543859642</v>
      </c>
      <c r="E294" s="338">
        <v>38.93</v>
      </c>
      <c r="F294" s="29">
        <f t="shared" si="66"/>
        <v>-9.1481913652275426E-2</v>
      </c>
      <c r="G294" s="338">
        <v>38.56</v>
      </c>
      <c r="H294" s="29">
        <f t="shared" si="67"/>
        <v>-0.18666947901286635</v>
      </c>
      <c r="I294" s="338">
        <v>38.659999999999997</v>
      </c>
      <c r="J294" s="29">
        <f t="shared" si="68"/>
        <v>-0.14920774647887325</v>
      </c>
      <c r="K294" s="337">
        <v>64.739999999999995</v>
      </c>
      <c r="L294" s="29">
        <f t="shared" si="69"/>
        <v>-9.6188747731397517E-2</v>
      </c>
      <c r="M294" s="337">
        <v>55.63</v>
      </c>
      <c r="N294" s="29">
        <f t="shared" si="70"/>
        <v>-0.16358442339497825</v>
      </c>
      <c r="O294" s="337">
        <v>60.98</v>
      </c>
      <c r="P294" s="29">
        <f t="shared" si="71"/>
        <v>-0.12334675100632553</v>
      </c>
      <c r="Q294" s="338">
        <v>64.36</v>
      </c>
      <c r="R294" s="29">
        <f t="shared" si="72"/>
        <v>-6.1397112439842361E-2</v>
      </c>
      <c r="S294" s="338">
        <v>57.66</v>
      </c>
      <c r="T294" s="29">
        <f t="shared" si="73"/>
        <v>-7.1647077765255252E-2</v>
      </c>
      <c r="U294" s="338">
        <v>60.42</v>
      </c>
      <c r="V294" s="29">
        <f t="shared" si="74"/>
        <v>-6.7592592592592537E-2</v>
      </c>
      <c r="W294" s="337">
        <v>63.01</v>
      </c>
      <c r="X294" s="29">
        <f t="shared" si="75"/>
        <v>-6.9551092734790321E-2</v>
      </c>
      <c r="Y294" s="337">
        <v>56.88</v>
      </c>
      <c r="Z294" s="29">
        <f t="shared" si="76"/>
        <v>-9.0356628818167306E-2</v>
      </c>
      <c r="AA294" s="337">
        <v>59.69</v>
      </c>
      <c r="AB294" s="29">
        <f t="shared" si="77"/>
        <v>-8.0985373364126367E-2</v>
      </c>
    </row>
    <row r="295" spans="2:28" hidden="1" outlineLevel="1" x14ac:dyDescent="0.25">
      <c r="B295" s="43" t="s">
        <v>50</v>
      </c>
      <c r="C295" s="337">
        <v>37.340000000000003</v>
      </c>
      <c r="D295" s="29">
        <f t="shared" si="65"/>
        <v>-0.21964472309299887</v>
      </c>
      <c r="E295" s="338">
        <v>38.53</v>
      </c>
      <c r="F295" s="29">
        <f t="shared" si="66"/>
        <v>-0.12332195676905577</v>
      </c>
      <c r="G295" s="338">
        <v>40.04</v>
      </c>
      <c r="H295" s="29">
        <f t="shared" si="67"/>
        <v>-0.21150059078377315</v>
      </c>
      <c r="I295" s="338">
        <v>39.64</v>
      </c>
      <c r="J295" s="29">
        <f t="shared" si="68"/>
        <v>-0.17105813467168551</v>
      </c>
      <c r="K295" s="337">
        <v>70.05</v>
      </c>
      <c r="L295" s="29">
        <f t="shared" si="69"/>
        <v>-0.10650510204081642</v>
      </c>
      <c r="M295" s="337">
        <v>54.29</v>
      </c>
      <c r="N295" s="29">
        <f t="shared" si="70"/>
        <v>-0.17904128232269767</v>
      </c>
      <c r="O295" s="337">
        <v>63.55</v>
      </c>
      <c r="P295" s="29">
        <f t="shared" si="71"/>
        <v>-0.13466775599128544</v>
      </c>
      <c r="Q295" s="338">
        <v>63.32</v>
      </c>
      <c r="R295" s="29">
        <f t="shared" si="72"/>
        <v>-0.12018896762539943</v>
      </c>
      <c r="S295" s="338">
        <v>53.42</v>
      </c>
      <c r="T295" s="29">
        <f t="shared" si="73"/>
        <v>-0.11483015741507874</v>
      </c>
      <c r="U295" s="338">
        <v>57.5</v>
      </c>
      <c r="V295" s="29">
        <f t="shared" si="74"/>
        <v>-0.11782755446455973</v>
      </c>
      <c r="W295" s="337">
        <v>63.98</v>
      </c>
      <c r="X295" s="29">
        <f t="shared" si="75"/>
        <v>-0.11544310797732615</v>
      </c>
      <c r="Y295" s="337">
        <v>53.26</v>
      </c>
      <c r="Z295" s="29">
        <f t="shared" si="76"/>
        <v>-0.12845688103420061</v>
      </c>
      <c r="AA295" s="337">
        <v>58.17</v>
      </c>
      <c r="AB295" s="29">
        <f t="shared" si="77"/>
        <v>-0.12315345191438043</v>
      </c>
    </row>
    <row r="296" spans="2:28" hidden="1" outlineLevel="1" x14ac:dyDescent="0.25">
      <c r="B296" s="43" t="s">
        <v>51</v>
      </c>
      <c r="C296" s="337">
        <v>39.590000000000003</v>
      </c>
      <c r="D296" s="29">
        <f t="shared" si="65"/>
        <v>-2.3433645781943624E-2</v>
      </c>
      <c r="E296" s="338">
        <v>40.08</v>
      </c>
      <c r="F296" s="29">
        <f t="shared" si="66"/>
        <v>-2.7184466019417597E-2</v>
      </c>
      <c r="G296" s="338">
        <v>39.130000000000003</v>
      </c>
      <c r="H296" s="29">
        <f t="shared" si="67"/>
        <v>-8.1670969256043113E-2</v>
      </c>
      <c r="I296" s="338">
        <v>39.380000000000003</v>
      </c>
      <c r="J296" s="29">
        <f t="shared" si="68"/>
        <v>-6.2380952380952315E-2</v>
      </c>
      <c r="K296" s="337">
        <v>73.930000000000007</v>
      </c>
      <c r="L296" s="29">
        <f t="shared" si="69"/>
        <v>-8.2071020610876566E-2</v>
      </c>
      <c r="M296" s="337">
        <v>52.32</v>
      </c>
      <c r="N296" s="29">
        <f t="shared" si="70"/>
        <v>-0.15789473684210531</v>
      </c>
      <c r="O296" s="337">
        <v>65.02</v>
      </c>
      <c r="P296" s="29">
        <f t="shared" si="71"/>
        <v>-0.11053351573187409</v>
      </c>
      <c r="Q296" s="338">
        <v>69.92</v>
      </c>
      <c r="R296" s="29">
        <f t="shared" si="72"/>
        <v>-3.532008830022082E-2</v>
      </c>
      <c r="S296" s="338">
        <v>58.82</v>
      </c>
      <c r="T296" s="29">
        <f t="shared" si="73"/>
        <v>2.8501486273824206E-2</v>
      </c>
      <c r="U296" s="338">
        <v>63.39</v>
      </c>
      <c r="V296" s="29">
        <f t="shared" si="74"/>
        <v>-2.5177025963807331E-3</v>
      </c>
      <c r="W296" s="337">
        <v>69.61</v>
      </c>
      <c r="X296" s="29">
        <f t="shared" si="75"/>
        <v>-4.5653962160679962E-2</v>
      </c>
      <c r="Y296" s="337">
        <v>57.29</v>
      </c>
      <c r="Z296" s="29">
        <f t="shared" si="76"/>
        <v>-7.1057192374350819E-3</v>
      </c>
      <c r="AA296" s="337">
        <v>62.93</v>
      </c>
      <c r="AB296" s="29">
        <f t="shared" si="77"/>
        <v>-2.9007869155994515E-2</v>
      </c>
    </row>
    <row r="297" spans="2:28" hidden="1" outlineLevel="1" x14ac:dyDescent="0.25">
      <c r="B297" s="43" t="s">
        <v>52</v>
      </c>
      <c r="C297" s="337">
        <v>31.95</v>
      </c>
      <c r="D297" s="29">
        <f t="shared" si="65"/>
        <v>-0.145036125234145</v>
      </c>
      <c r="E297" s="338">
        <v>42.04</v>
      </c>
      <c r="F297" s="29">
        <f t="shared" si="66"/>
        <v>-0.20514274910190966</v>
      </c>
      <c r="G297" s="338">
        <v>34.44</v>
      </c>
      <c r="H297" s="29">
        <f t="shared" si="67"/>
        <v>-8.1355028007468744E-2</v>
      </c>
      <c r="I297" s="338">
        <v>36.46</v>
      </c>
      <c r="J297" s="29">
        <f t="shared" si="68"/>
        <v>-0.17417893544733853</v>
      </c>
      <c r="K297" s="337">
        <v>80.23</v>
      </c>
      <c r="L297" s="29">
        <f t="shared" si="69"/>
        <v>-4.8054105363075417E-2</v>
      </c>
      <c r="M297" s="337">
        <v>56.1</v>
      </c>
      <c r="N297" s="29">
        <f t="shared" si="70"/>
        <v>-0.15753116083496022</v>
      </c>
      <c r="O297" s="337">
        <v>70.28</v>
      </c>
      <c r="P297" s="29">
        <f t="shared" si="71"/>
        <v>-8.8929219600725973E-2</v>
      </c>
      <c r="Q297" s="338">
        <v>68.27</v>
      </c>
      <c r="R297" s="29">
        <f t="shared" si="72"/>
        <v>-4.1690061763054453E-2</v>
      </c>
      <c r="S297" s="338">
        <v>67.98</v>
      </c>
      <c r="T297" s="29">
        <f t="shared" si="73"/>
        <v>1.2963790791238328E-2</v>
      </c>
      <c r="U297" s="338">
        <v>68.099999999999994</v>
      </c>
      <c r="V297" s="29">
        <f t="shared" si="74"/>
        <v>-1.0605840476536454E-2</v>
      </c>
      <c r="W297" s="337">
        <v>70</v>
      </c>
      <c r="X297" s="29">
        <f t="shared" si="75"/>
        <v>-4.4629452709157857E-2</v>
      </c>
      <c r="Y297" s="337">
        <v>65.23</v>
      </c>
      <c r="Z297" s="29">
        <f t="shared" si="76"/>
        <v>-1.7472510920319317E-2</v>
      </c>
      <c r="AA297" s="337">
        <v>67.42</v>
      </c>
      <c r="AB297" s="29">
        <f t="shared" si="77"/>
        <v>-3.1321839080459712E-2</v>
      </c>
    </row>
    <row r="298" spans="2:28" hidden="1" outlineLevel="1" x14ac:dyDescent="0.25">
      <c r="B298" s="43" t="s">
        <v>53</v>
      </c>
      <c r="C298" s="337">
        <v>26.03</v>
      </c>
      <c r="D298" s="29">
        <f t="shared" si="65"/>
        <v>-0.1395041322314049</v>
      </c>
      <c r="E298" s="338">
        <v>40.75</v>
      </c>
      <c r="F298" s="29">
        <f t="shared" si="66"/>
        <v>-0.33338786193358416</v>
      </c>
      <c r="G298" s="338">
        <v>53.33</v>
      </c>
      <c r="H298" s="29">
        <f t="shared" si="67"/>
        <v>8.0429497568881736E-2</v>
      </c>
      <c r="I298" s="338">
        <v>49.98</v>
      </c>
      <c r="J298" s="29">
        <f t="shared" si="68"/>
        <v>-8.2093663911845804E-2</v>
      </c>
      <c r="K298" s="337">
        <v>88.54</v>
      </c>
      <c r="L298" s="29">
        <f t="shared" si="69"/>
        <v>3.1333721607454956E-2</v>
      </c>
      <c r="M298" s="337">
        <v>77.08</v>
      </c>
      <c r="N298" s="29">
        <f t="shared" si="70"/>
        <v>-5.9311691481571893E-2</v>
      </c>
      <c r="O298" s="337">
        <v>83.81</v>
      </c>
      <c r="P298" s="29">
        <f t="shared" si="71"/>
        <v>-5.4586448320872449E-3</v>
      </c>
      <c r="Q298" s="338">
        <v>79.010000000000005</v>
      </c>
      <c r="R298" s="29">
        <f t="shared" si="72"/>
        <v>-8.0351537978656795E-3</v>
      </c>
      <c r="S298" s="338">
        <v>84.39</v>
      </c>
      <c r="T298" s="29">
        <f t="shared" si="73"/>
        <v>9.8256116605934363E-2</v>
      </c>
      <c r="U298" s="338">
        <v>82.17</v>
      </c>
      <c r="V298" s="29">
        <f t="shared" si="74"/>
        <v>5.3326496602999596E-2</v>
      </c>
      <c r="W298" s="337">
        <v>79.31</v>
      </c>
      <c r="X298" s="29">
        <f t="shared" si="75"/>
        <v>2.0214782059380099E-3</v>
      </c>
      <c r="Y298" s="337">
        <v>82.46</v>
      </c>
      <c r="Z298" s="29">
        <f t="shared" si="76"/>
        <v>6.9520103761348873E-2</v>
      </c>
      <c r="AA298" s="337">
        <v>81.02</v>
      </c>
      <c r="AB298" s="29">
        <f t="shared" si="77"/>
        <v>3.7919549064821867E-2</v>
      </c>
    </row>
    <row r="299" spans="2:28" hidden="1" outlineLevel="1" x14ac:dyDescent="0.25">
      <c r="B299" s="43" t="s">
        <v>54</v>
      </c>
      <c r="C299" s="337">
        <v>35.82</v>
      </c>
      <c r="D299" s="29">
        <f t="shared" si="65"/>
        <v>0.2150610583446404</v>
      </c>
      <c r="E299" s="338">
        <v>35.71</v>
      </c>
      <c r="F299" s="29">
        <f t="shared" si="66"/>
        <v>-5.8032181482458367E-2</v>
      </c>
      <c r="G299" s="338">
        <v>32.1</v>
      </c>
      <c r="H299" s="29">
        <f t="shared" si="67"/>
        <v>-0.12295081967213117</v>
      </c>
      <c r="I299" s="338">
        <v>33.06</v>
      </c>
      <c r="J299" s="29">
        <f t="shared" si="68"/>
        <v>-0.11057304277643254</v>
      </c>
      <c r="K299" s="337">
        <v>67.39</v>
      </c>
      <c r="L299" s="29">
        <f t="shared" si="69"/>
        <v>-2.2341505875525969E-2</v>
      </c>
      <c r="M299" s="337">
        <v>58.23</v>
      </c>
      <c r="N299" s="29">
        <f t="shared" si="70"/>
        <v>-0.15375672140677232</v>
      </c>
      <c r="O299" s="337">
        <v>63.62</v>
      </c>
      <c r="P299" s="29">
        <f t="shared" si="71"/>
        <v>-7.6364692218350738E-2</v>
      </c>
      <c r="Q299" s="338">
        <v>76.69</v>
      </c>
      <c r="R299" s="29">
        <f t="shared" si="72"/>
        <v>1.8053896190096896E-2</v>
      </c>
      <c r="S299" s="338">
        <v>70.569999999999993</v>
      </c>
      <c r="T299" s="29">
        <f t="shared" si="73"/>
        <v>-3.1961591220850627E-2</v>
      </c>
      <c r="U299" s="338">
        <v>73.09</v>
      </c>
      <c r="V299" s="29">
        <f t="shared" si="74"/>
        <v>-1.1094574482478636E-2</v>
      </c>
      <c r="W299" s="337">
        <v>72.13</v>
      </c>
      <c r="X299" s="29">
        <f t="shared" si="75"/>
        <v>1.4914872660757084E-2</v>
      </c>
      <c r="Y299" s="337">
        <v>67.64</v>
      </c>
      <c r="Z299" s="29">
        <f t="shared" si="76"/>
        <v>-5.3191489361702038E-2</v>
      </c>
      <c r="AA299" s="337">
        <v>69.7</v>
      </c>
      <c r="AB299" s="29">
        <f t="shared" si="77"/>
        <v>-2.1891664327813642E-2</v>
      </c>
    </row>
    <row r="300" spans="2:28" hidden="1" outlineLevel="1" x14ac:dyDescent="0.25">
      <c r="B300" s="43" t="s">
        <v>55</v>
      </c>
      <c r="C300" s="337">
        <v>35.49</v>
      </c>
      <c r="D300" s="29">
        <f t="shared" si="65"/>
        <v>0.14152460598263117</v>
      </c>
      <c r="E300" s="338">
        <v>36.630000000000003</v>
      </c>
      <c r="F300" s="29">
        <f t="shared" si="66"/>
        <v>-0.29476318829418557</v>
      </c>
      <c r="G300" s="338">
        <v>16.690000000000001</v>
      </c>
      <c r="H300" s="29">
        <f t="shared" si="67"/>
        <v>-3.3584250144759631E-2</v>
      </c>
      <c r="I300" s="338">
        <v>22.41</v>
      </c>
      <c r="J300" s="29">
        <f t="shared" si="68"/>
        <v>-0.31003694581280783</v>
      </c>
      <c r="K300" s="337">
        <v>61.36</v>
      </c>
      <c r="L300" s="29">
        <f t="shared" si="69"/>
        <v>-4.065040650406504E-2</v>
      </c>
      <c r="M300" s="337">
        <v>52.66</v>
      </c>
      <c r="N300" s="29">
        <f t="shared" si="70"/>
        <v>-3.8875707245847879E-2</v>
      </c>
      <c r="O300" s="337">
        <v>57.82</v>
      </c>
      <c r="P300" s="29">
        <f t="shared" si="71"/>
        <v>-4.2239522941858509E-2</v>
      </c>
      <c r="Q300" s="338">
        <v>60.57</v>
      </c>
      <c r="R300" s="29">
        <f t="shared" si="72"/>
        <v>9.1744772891132031E-2</v>
      </c>
      <c r="S300" s="338">
        <v>53.24</v>
      </c>
      <c r="T300" s="29">
        <f t="shared" si="73"/>
        <v>8.4759576202119158E-2</v>
      </c>
      <c r="U300" s="338">
        <v>56.26</v>
      </c>
      <c r="V300" s="29">
        <f t="shared" si="74"/>
        <v>8.4425597532767904E-2</v>
      </c>
      <c r="W300" s="337">
        <v>59.61</v>
      </c>
      <c r="X300" s="29">
        <f t="shared" si="75"/>
        <v>4.7811566180347986E-2</v>
      </c>
      <c r="Y300" s="337">
        <v>52.37</v>
      </c>
      <c r="Z300" s="29">
        <f t="shared" si="76"/>
        <v>6.0550830295666103E-2</v>
      </c>
      <c r="AA300" s="337">
        <v>55.7</v>
      </c>
      <c r="AB300" s="29">
        <f t="shared" si="77"/>
        <v>4.9952874646560064E-2</v>
      </c>
    </row>
    <row r="301" spans="2:28" hidden="1" outlineLevel="1" x14ac:dyDescent="0.25">
      <c r="B301" s="43" t="s">
        <v>56</v>
      </c>
      <c r="C301" s="337">
        <v>40.14</v>
      </c>
      <c r="D301" s="29">
        <f t="shared" si="65"/>
        <v>0.25241809672386917</v>
      </c>
      <c r="E301" s="338">
        <v>39.43</v>
      </c>
      <c r="F301" s="29">
        <f t="shared" si="66"/>
        <v>-0.35896602178507553</v>
      </c>
      <c r="G301" s="338">
        <v>29.95</v>
      </c>
      <c r="H301" s="29">
        <f t="shared" si="67"/>
        <v>0.20717452640064504</v>
      </c>
      <c r="I301" s="338">
        <v>32.67</v>
      </c>
      <c r="J301" s="29">
        <f t="shared" si="68"/>
        <v>-0.20122249388753044</v>
      </c>
      <c r="K301" s="337">
        <v>63.88</v>
      </c>
      <c r="L301" s="29">
        <f t="shared" si="69"/>
        <v>3.2982566357782073E-3</v>
      </c>
      <c r="M301" s="337">
        <v>38.78</v>
      </c>
      <c r="N301" s="29">
        <f t="shared" si="70"/>
        <v>1.6513761467890076E-2</v>
      </c>
      <c r="O301" s="337">
        <v>53.66</v>
      </c>
      <c r="P301" s="29">
        <f t="shared" si="71"/>
        <v>-5.5876327062764908E-4</v>
      </c>
      <c r="Q301" s="338">
        <v>57.44</v>
      </c>
      <c r="R301" s="29">
        <f t="shared" si="72"/>
        <v>4.2279078207221987E-2</v>
      </c>
      <c r="S301" s="338">
        <v>47.1</v>
      </c>
      <c r="T301" s="29">
        <f t="shared" si="73"/>
        <v>0.13439306358381509</v>
      </c>
      <c r="U301" s="338">
        <v>51.35</v>
      </c>
      <c r="V301" s="29">
        <f t="shared" si="74"/>
        <v>8.1735833157783988E-2</v>
      </c>
      <c r="W301" s="337">
        <v>58.45</v>
      </c>
      <c r="X301" s="29">
        <f t="shared" si="75"/>
        <v>2.941176470588247E-2</v>
      </c>
      <c r="Y301" s="337">
        <v>45.35</v>
      </c>
      <c r="Z301" s="29">
        <f t="shared" si="76"/>
        <v>0.11837237977805182</v>
      </c>
      <c r="AA301" s="337">
        <v>51.37</v>
      </c>
      <c r="AB301" s="29">
        <f t="shared" si="77"/>
        <v>5.9830823189601867E-2</v>
      </c>
    </row>
    <row r="302" spans="2:28" collapsed="1" x14ac:dyDescent="0.25">
      <c r="B302" s="30" t="s">
        <v>176</v>
      </c>
      <c r="C302" s="339">
        <v>38.719155212687603</v>
      </c>
      <c r="D302" s="32">
        <f t="shared" si="65"/>
        <v>0.13596855653851958</v>
      </c>
      <c r="E302" s="339">
        <v>44.150700475712476</v>
      </c>
      <c r="F302" s="32">
        <f t="shared" si="66"/>
        <v>-1.7704229481606659E-2</v>
      </c>
      <c r="G302" s="339">
        <v>48.297779765653765</v>
      </c>
      <c r="H302" s="32">
        <f t="shared" si="67"/>
        <v>0.15558847199558312</v>
      </c>
      <c r="I302" s="339">
        <v>46.812953279826864</v>
      </c>
      <c r="J302" s="32">
        <f t="shared" si="68"/>
        <v>8.4602651402402085E-2</v>
      </c>
      <c r="K302" s="339">
        <v>73.39687234118027</v>
      </c>
      <c r="L302" s="32">
        <f t="shared" si="69"/>
        <v>8.0979179320128436E-2</v>
      </c>
      <c r="M302" s="339">
        <v>64.191135345129183</v>
      </c>
      <c r="N302" s="32">
        <f t="shared" si="70"/>
        <v>3.0918759003841556E-2</v>
      </c>
      <c r="O302" s="339">
        <v>69.662568308590252</v>
      </c>
      <c r="P302" s="32">
        <f t="shared" si="71"/>
        <v>6.0000905068729571E-2</v>
      </c>
      <c r="Q302" s="339">
        <v>71.795137965190321</v>
      </c>
      <c r="R302" s="32">
        <f t="shared" si="72"/>
        <v>0.22470576402941056</v>
      </c>
      <c r="S302" s="339">
        <v>63.093889710658281</v>
      </c>
      <c r="T302" s="32">
        <f t="shared" si="73"/>
        <v>0.14162444650072548</v>
      </c>
      <c r="U302" s="339">
        <v>66.690901113349454</v>
      </c>
      <c r="V302" s="32">
        <f t="shared" si="74"/>
        <v>0.17541094553308767</v>
      </c>
      <c r="W302" s="339">
        <v>70.609666639926871</v>
      </c>
      <c r="X302" s="32">
        <f t="shared" si="75"/>
        <v>0.17424750402712386</v>
      </c>
      <c r="Y302" s="339">
        <v>62.962174595676053</v>
      </c>
      <c r="Z302" s="32">
        <f t="shared" si="76"/>
        <v>0.12025407028521906</v>
      </c>
      <c r="AA302" s="339">
        <v>66.501085232179435</v>
      </c>
      <c r="AB302" s="32">
        <f t="shared" si="77"/>
        <v>0.14400813135555413</v>
      </c>
    </row>
    <row r="303" spans="2:28" hidden="1" outlineLevel="1" x14ac:dyDescent="0.25">
      <c r="B303" s="43" t="s">
        <v>58</v>
      </c>
      <c r="C303" s="337">
        <v>36.39</v>
      </c>
      <c r="D303" s="29">
        <f t="shared" si="65"/>
        <v>0.27015706806282735</v>
      </c>
      <c r="E303" s="338">
        <v>32.75</v>
      </c>
      <c r="F303" s="29">
        <f t="shared" si="66"/>
        <v>-0.35822065451695084</v>
      </c>
      <c r="G303" s="338">
        <v>42.12</v>
      </c>
      <c r="H303" s="29">
        <f t="shared" si="67"/>
        <v>1.2332979851537647</v>
      </c>
      <c r="I303" s="338">
        <v>39.44</v>
      </c>
      <c r="J303" s="29">
        <f t="shared" si="68"/>
        <v>0.19623900515620263</v>
      </c>
      <c r="K303" s="337">
        <v>64.150000000000006</v>
      </c>
      <c r="L303" s="29">
        <f t="shared" si="69"/>
        <v>1.2628255722178405E-2</v>
      </c>
      <c r="M303" s="337">
        <v>62.21</v>
      </c>
      <c r="N303" s="29">
        <f t="shared" si="70"/>
        <v>0.23114981199287543</v>
      </c>
      <c r="O303" s="337">
        <v>63.36</v>
      </c>
      <c r="P303" s="29">
        <f t="shared" si="71"/>
        <v>8.6047308878985262E-2</v>
      </c>
      <c r="Q303" s="338">
        <v>70.86</v>
      </c>
      <c r="R303" s="29">
        <f t="shared" si="72"/>
        <v>0.29851566794942275</v>
      </c>
      <c r="S303" s="338">
        <v>65.72</v>
      </c>
      <c r="T303" s="29">
        <f t="shared" si="73"/>
        <v>0.36745734498543481</v>
      </c>
      <c r="U303" s="338">
        <v>67.84</v>
      </c>
      <c r="V303" s="29">
        <f t="shared" si="74"/>
        <v>0.33254763307798085</v>
      </c>
      <c r="W303" s="337">
        <v>67.260000000000005</v>
      </c>
      <c r="X303" s="29">
        <f t="shared" si="75"/>
        <v>0.20085698982324596</v>
      </c>
      <c r="Y303" s="337">
        <v>64.64</v>
      </c>
      <c r="Z303" s="29">
        <f t="shared" si="76"/>
        <v>0.3511705685618729</v>
      </c>
      <c r="AA303" s="337">
        <v>65.849999999999994</v>
      </c>
      <c r="AB303" s="29">
        <f t="shared" si="77"/>
        <v>0.27049971059232103</v>
      </c>
    </row>
    <row r="304" spans="2:28" hidden="1" outlineLevel="1" x14ac:dyDescent="0.25">
      <c r="B304" s="43" t="s">
        <v>59</v>
      </c>
      <c r="C304" s="337">
        <v>37.549999999999997</v>
      </c>
      <c r="D304" s="29">
        <f t="shared" si="65"/>
        <v>6.8582811610699901E-2</v>
      </c>
      <c r="E304" s="338">
        <v>52.85</v>
      </c>
      <c r="F304" s="29">
        <f t="shared" si="66"/>
        <v>0.24852350578785742</v>
      </c>
      <c r="G304" s="338">
        <v>50.56</v>
      </c>
      <c r="H304" s="29">
        <f t="shared" si="67"/>
        <v>0.13337816633041921</v>
      </c>
      <c r="I304" s="338">
        <v>51.22</v>
      </c>
      <c r="J304" s="29">
        <f t="shared" si="68"/>
        <v>0.17450126117862874</v>
      </c>
      <c r="K304" s="337">
        <v>74.180000000000007</v>
      </c>
      <c r="L304" s="29">
        <f t="shared" si="69"/>
        <v>0.19935327405012138</v>
      </c>
      <c r="M304" s="337">
        <v>62.93</v>
      </c>
      <c r="N304" s="29">
        <f t="shared" si="70"/>
        <v>-5.8920293106026644E-2</v>
      </c>
      <c r="O304" s="337">
        <v>69.599999999999994</v>
      </c>
      <c r="P304" s="29">
        <f t="shared" si="71"/>
        <v>9.0738128819934039E-2</v>
      </c>
      <c r="Q304" s="338">
        <v>68.25</v>
      </c>
      <c r="R304" s="29">
        <f t="shared" si="72"/>
        <v>0.12568035625927765</v>
      </c>
      <c r="S304" s="338">
        <v>63.71</v>
      </c>
      <c r="T304" s="29">
        <f t="shared" si="73"/>
        <v>0.11186736474694592</v>
      </c>
      <c r="U304" s="338">
        <v>65.58</v>
      </c>
      <c r="V304" s="29">
        <f t="shared" si="74"/>
        <v>0.11625531914893616</v>
      </c>
      <c r="W304" s="337">
        <v>68.63</v>
      </c>
      <c r="X304" s="29">
        <f t="shared" si="75"/>
        <v>0.15093073956062364</v>
      </c>
      <c r="Y304" s="337">
        <v>63.31</v>
      </c>
      <c r="Z304" s="29">
        <f t="shared" si="76"/>
        <v>7.8351217850451294E-2</v>
      </c>
      <c r="AA304" s="337">
        <v>65.75</v>
      </c>
      <c r="AB304" s="29">
        <f t="shared" si="77"/>
        <v>0.11139283299526714</v>
      </c>
    </row>
    <row r="305" spans="2:28" hidden="1" outlineLevel="1" x14ac:dyDescent="0.25">
      <c r="B305" s="43" t="s">
        <v>60</v>
      </c>
      <c r="C305" s="337">
        <v>38.979999999999997</v>
      </c>
      <c r="D305" s="29">
        <f t="shared" si="65"/>
        <v>1.8818609513852502E-2</v>
      </c>
      <c r="E305" s="338">
        <v>58.48</v>
      </c>
      <c r="F305" s="29">
        <f t="shared" si="66"/>
        <v>0.27713474557763695</v>
      </c>
      <c r="G305" s="338">
        <v>55.97</v>
      </c>
      <c r="H305" s="29">
        <f t="shared" si="67"/>
        <v>0.11073625719388769</v>
      </c>
      <c r="I305" s="338">
        <v>56.69</v>
      </c>
      <c r="J305" s="29">
        <f t="shared" si="68"/>
        <v>0.17200744262972911</v>
      </c>
      <c r="K305" s="337">
        <v>73.510000000000005</v>
      </c>
      <c r="L305" s="29">
        <f t="shared" si="69"/>
        <v>5.8154599107528515E-2</v>
      </c>
      <c r="M305" s="337">
        <v>65.52</v>
      </c>
      <c r="N305" s="29">
        <f t="shared" si="70"/>
        <v>-5.6723293982147927E-2</v>
      </c>
      <c r="O305" s="337">
        <v>70.260000000000005</v>
      </c>
      <c r="P305" s="29">
        <f t="shared" si="71"/>
        <v>1.1371815172016797E-2</v>
      </c>
      <c r="Q305" s="338">
        <v>72.92</v>
      </c>
      <c r="R305" s="29">
        <f t="shared" si="72"/>
        <v>0.17480264217818586</v>
      </c>
      <c r="S305" s="338">
        <v>67.39</v>
      </c>
      <c r="T305" s="29">
        <f t="shared" si="73"/>
        <v>8.7286221361729588E-2</v>
      </c>
      <c r="U305" s="338">
        <v>69.67</v>
      </c>
      <c r="V305" s="29">
        <f t="shared" si="74"/>
        <v>0.12334730732021915</v>
      </c>
      <c r="W305" s="337">
        <v>71.66</v>
      </c>
      <c r="X305" s="29">
        <f t="shared" si="75"/>
        <v>0.13818297331639129</v>
      </c>
      <c r="Y305" s="337">
        <v>66.84</v>
      </c>
      <c r="Z305" s="29">
        <f t="shared" si="76"/>
        <v>6.0111022997620944E-2</v>
      </c>
      <c r="AA305" s="337">
        <v>69.06</v>
      </c>
      <c r="AB305" s="29">
        <f t="shared" si="77"/>
        <v>9.619047619047616E-2</v>
      </c>
    </row>
    <row r="306" spans="2:28" hidden="1" outlineLevel="1" x14ac:dyDescent="0.25">
      <c r="B306" s="43" t="s">
        <v>61</v>
      </c>
      <c r="C306" s="337">
        <v>33.35</v>
      </c>
      <c r="D306" s="29">
        <f t="shared" si="65"/>
        <v>0.36122448979591848</v>
      </c>
      <c r="E306" s="338">
        <v>41.54</v>
      </c>
      <c r="F306" s="29">
        <f t="shared" si="66"/>
        <v>-8.1988950276243089E-2</v>
      </c>
      <c r="G306" s="338">
        <v>49</v>
      </c>
      <c r="H306" s="29">
        <f t="shared" si="67"/>
        <v>7.4325805744354323E-2</v>
      </c>
      <c r="I306" s="338">
        <v>46.86</v>
      </c>
      <c r="J306" s="29">
        <f t="shared" si="68"/>
        <v>3.1023102310230977E-2</v>
      </c>
      <c r="K306" s="337">
        <v>71.34</v>
      </c>
      <c r="L306" s="29">
        <f t="shared" si="69"/>
        <v>0.16321539214087721</v>
      </c>
      <c r="M306" s="337">
        <v>64.05</v>
      </c>
      <c r="N306" s="29">
        <f t="shared" si="70"/>
        <v>-1.5524131570857747E-2</v>
      </c>
      <c r="O306" s="337">
        <v>68.37</v>
      </c>
      <c r="P306" s="29">
        <f t="shared" si="71"/>
        <v>8.8867654085045489E-2</v>
      </c>
      <c r="Q306" s="338">
        <v>77.55</v>
      </c>
      <c r="R306" s="29">
        <f t="shared" si="72"/>
        <v>0.26179629027009432</v>
      </c>
      <c r="S306" s="338">
        <v>65.25</v>
      </c>
      <c r="T306" s="29">
        <f t="shared" si="73"/>
        <v>0.12889273356401398</v>
      </c>
      <c r="U306" s="338">
        <v>70.31</v>
      </c>
      <c r="V306" s="29">
        <f t="shared" si="74"/>
        <v>0.18367003367003365</v>
      </c>
      <c r="W306" s="337">
        <v>73.739999999999995</v>
      </c>
      <c r="X306" s="29">
        <f t="shared" si="75"/>
        <v>0.23621123218776185</v>
      </c>
      <c r="Y306" s="337">
        <v>64.7</v>
      </c>
      <c r="Z306" s="29">
        <f t="shared" si="76"/>
        <v>0.10015303519809549</v>
      </c>
      <c r="AA306" s="337">
        <v>68.86</v>
      </c>
      <c r="AB306" s="29">
        <f t="shared" si="77"/>
        <v>0.16278284363390738</v>
      </c>
    </row>
    <row r="307" spans="2:28" collapsed="1" x14ac:dyDescent="0.25">
      <c r="B307" s="145">
        <v>1992</v>
      </c>
      <c r="C307" s="338">
        <v>35.380000000000003</v>
      </c>
      <c r="D307" s="41">
        <f t="shared" si="65"/>
        <v>3.4502923976608146E-2</v>
      </c>
      <c r="E307" s="338">
        <v>41.43</v>
      </c>
      <c r="F307" s="41">
        <f t="shared" si="66"/>
        <v>-0.13920631622688562</v>
      </c>
      <c r="G307" s="338">
        <v>40.119999999999997</v>
      </c>
      <c r="H307" s="41">
        <f t="shared" si="67"/>
        <v>3.0567685589519611E-2</v>
      </c>
      <c r="I307" s="338">
        <v>40.479999999999997</v>
      </c>
      <c r="J307" s="41">
        <f t="shared" si="68"/>
        <v>-5.7289240801117858E-2</v>
      </c>
      <c r="K307" s="338">
        <v>71.099999999999994</v>
      </c>
      <c r="L307" s="41">
        <f t="shared" si="69"/>
        <v>1.1264432554209947E-3</v>
      </c>
      <c r="M307" s="338">
        <v>58.3</v>
      </c>
      <c r="N307" s="41">
        <f t="shared" si="70"/>
        <v>-7.6801266825019865E-2</v>
      </c>
      <c r="O307" s="338">
        <v>65.86</v>
      </c>
      <c r="P307" s="41">
        <f t="shared" si="71"/>
        <v>-2.9901310944174364E-2</v>
      </c>
      <c r="Q307" s="338">
        <v>69.12</v>
      </c>
      <c r="R307" s="41">
        <f t="shared" si="72"/>
        <v>5.0136736554239114E-2</v>
      </c>
      <c r="S307" s="338">
        <v>62.96</v>
      </c>
      <c r="T307" s="41">
        <f t="shared" si="73"/>
        <v>5.4253181513730819E-2</v>
      </c>
      <c r="U307" s="338">
        <v>65.5</v>
      </c>
      <c r="V307" s="41">
        <f t="shared" si="74"/>
        <v>5.1026957637997361E-2</v>
      </c>
      <c r="W307" s="338">
        <v>68.13</v>
      </c>
      <c r="X307" s="41">
        <f t="shared" si="75"/>
        <v>3.635533921508971E-2</v>
      </c>
      <c r="Y307" s="338">
        <v>61.68</v>
      </c>
      <c r="Z307" s="41">
        <f t="shared" si="76"/>
        <v>3.0576441102756924E-2</v>
      </c>
      <c r="AA307" s="338">
        <v>64.650000000000006</v>
      </c>
      <c r="AB307" s="41">
        <f t="shared" si="77"/>
        <v>3.1758697733801577E-2</v>
      </c>
    </row>
    <row r="308" spans="2:28" hidden="1" outlineLevel="1" x14ac:dyDescent="0.25">
      <c r="B308" s="43" t="s">
        <v>49</v>
      </c>
      <c r="C308" s="337">
        <v>36.479999999999997</v>
      </c>
      <c r="D308" s="29">
        <f t="shared" si="65"/>
        <v>0.20039486673247775</v>
      </c>
      <c r="E308" s="338">
        <v>42.85</v>
      </c>
      <c r="F308" s="29">
        <f t="shared" si="66"/>
        <v>-0.11265272313108299</v>
      </c>
      <c r="G308" s="338">
        <v>47.41</v>
      </c>
      <c r="H308" s="29">
        <f t="shared" si="67"/>
        <v>6.7792792792792822E-2</v>
      </c>
      <c r="I308" s="338">
        <v>45.44</v>
      </c>
      <c r="J308" s="29">
        <f t="shared" si="68"/>
        <v>-1.3674842630779338E-2</v>
      </c>
      <c r="K308" s="337">
        <v>71.63</v>
      </c>
      <c r="L308" s="29">
        <f t="shared" si="69"/>
        <v>0.10250885023857159</v>
      </c>
      <c r="M308" s="337">
        <v>66.510000000000005</v>
      </c>
      <c r="N308" s="29">
        <f t="shared" si="70"/>
        <v>-2.549490101979579E-3</v>
      </c>
      <c r="O308" s="337">
        <v>69.56</v>
      </c>
      <c r="P308" s="29">
        <f t="shared" si="71"/>
        <v>6.0042669917707903E-2</v>
      </c>
      <c r="Q308" s="338">
        <v>68.569999999999993</v>
      </c>
      <c r="R308" s="29">
        <f t="shared" si="72"/>
        <v>0.22359029264810837</v>
      </c>
      <c r="S308" s="338">
        <v>62.11</v>
      </c>
      <c r="T308" s="29">
        <f t="shared" si="73"/>
        <v>5.3068836893862326E-2</v>
      </c>
      <c r="U308" s="338">
        <v>64.8</v>
      </c>
      <c r="V308" s="29">
        <f t="shared" si="74"/>
        <v>0.12324492979719182</v>
      </c>
      <c r="W308" s="337">
        <v>67.72</v>
      </c>
      <c r="X308" s="29">
        <f t="shared" si="75"/>
        <v>0.17589859350581682</v>
      </c>
      <c r="Y308" s="337">
        <v>62.53</v>
      </c>
      <c r="Z308" s="29">
        <f t="shared" si="76"/>
        <v>4.1819393535488025E-2</v>
      </c>
      <c r="AA308" s="337">
        <v>64.95</v>
      </c>
      <c r="AB308" s="29">
        <f t="shared" si="77"/>
        <v>0.10421625297517845</v>
      </c>
    </row>
    <row r="309" spans="2:28" hidden="1" outlineLevel="1" x14ac:dyDescent="0.25">
      <c r="B309" s="43" t="s">
        <v>50</v>
      </c>
      <c r="C309" s="337">
        <v>47.85</v>
      </c>
      <c r="D309" s="29">
        <f t="shared" si="65"/>
        <v>0.13820171265461467</v>
      </c>
      <c r="E309" s="338">
        <v>43.95</v>
      </c>
      <c r="F309" s="29">
        <f t="shared" si="66"/>
        <v>-3.8082731451083318E-2</v>
      </c>
      <c r="G309" s="338">
        <v>50.78</v>
      </c>
      <c r="H309" s="29">
        <f t="shared" si="67"/>
        <v>3.0438311688311792E-2</v>
      </c>
      <c r="I309" s="338">
        <v>47.82</v>
      </c>
      <c r="J309" s="29">
        <f t="shared" si="68"/>
        <v>1.4659685863873673E-3</v>
      </c>
      <c r="K309" s="337">
        <v>78.400000000000006</v>
      </c>
      <c r="L309" s="29">
        <f t="shared" si="69"/>
        <v>8.0932028126292632E-2</v>
      </c>
      <c r="M309" s="337">
        <v>66.13</v>
      </c>
      <c r="N309" s="29">
        <f t="shared" si="70"/>
        <v>9.1794617797589462E-2</v>
      </c>
      <c r="O309" s="337">
        <v>73.44</v>
      </c>
      <c r="P309" s="29">
        <f t="shared" si="71"/>
        <v>8.047668088862725E-2</v>
      </c>
      <c r="Q309" s="338">
        <v>71.97</v>
      </c>
      <c r="R309" s="29">
        <f t="shared" si="72"/>
        <v>0.26640858701390102</v>
      </c>
      <c r="S309" s="338">
        <v>60.35</v>
      </c>
      <c r="T309" s="29">
        <f t="shared" si="73"/>
        <v>8.2123005199928212E-2</v>
      </c>
      <c r="U309" s="338">
        <v>65.180000000000007</v>
      </c>
      <c r="V309" s="29">
        <f t="shared" si="74"/>
        <v>0.15896159317211955</v>
      </c>
      <c r="W309" s="337">
        <v>72.33</v>
      </c>
      <c r="X309" s="29">
        <f t="shared" si="75"/>
        <v>0.19002961500493587</v>
      </c>
      <c r="Y309" s="337">
        <v>61.11</v>
      </c>
      <c r="Z309" s="29">
        <f t="shared" si="76"/>
        <v>8.1975920679886682E-2</v>
      </c>
      <c r="AA309" s="337">
        <v>66.34</v>
      </c>
      <c r="AB309" s="29">
        <f t="shared" si="77"/>
        <v>0.13208191126279867</v>
      </c>
    </row>
    <row r="310" spans="2:28" hidden="1" outlineLevel="1" x14ac:dyDescent="0.25">
      <c r="B310" s="43" t="s">
        <v>51</v>
      </c>
      <c r="C310" s="337">
        <v>40.54</v>
      </c>
      <c r="D310" s="29">
        <f t="shared" si="65"/>
        <v>1.4822134387353358E-3</v>
      </c>
      <c r="E310" s="338">
        <v>41.2</v>
      </c>
      <c r="F310" s="29">
        <f t="shared" si="66"/>
        <v>0.1275314723590586</v>
      </c>
      <c r="G310" s="338">
        <v>42.61</v>
      </c>
      <c r="H310" s="29">
        <f t="shared" si="67"/>
        <v>8.1746636202081779E-2</v>
      </c>
      <c r="I310" s="338">
        <v>42</v>
      </c>
      <c r="J310" s="29">
        <f t="shared" si="68"/>
        <v>0.10034058160859316</v>
      </c>
      <c r="K310" s="337">
        <v>80.540000000000006</v>
      </c>
      <c r="L310" s="29">
        <f t="shared" si="69"/>
        <v>-1.1779141104294455E-2</v>
      </c>
      <c r="M310" s="337">
        <v>62.13</v>
      </c>
      <c r="N310" s="29">
        <f t="shared" si="70"/>
        <v>9.1531974701335228E-2</v>
      </c>
      <c r="O310" s="337">
        <v>73.099999999999994</v>
      </c>
      <c r="P310" s="29">
        <f t="shared" si="71"/>
        <v>1.3588463671658113E-2</v>
      </c>
      <c r="Q310" s="338">
        <v>72.48</v>
      </c>
      <c r="R310" s="29">
        <f t="shared" si="72"/>
        <v>0.23307247363048655</v>
      </c>
      <c r="S310" s="338">
        <v>57.19</v>
      </c>
      <c r="T310" s="29">
        <f t="shared" si="73"/>
        <v>0.21062658763759523</v>
      </c>
      <c r="U310" s="338">
        <v>63.55</v>
      </c>
      <c r="V310" s="29">
        <f t="shared" si="74"/>
        <v>0.21487287325559157</v>
      </c>
      <c r="W310" s="337">
        <v>72.94</v>
      </c>
      <c r="X310" s="29">
        <f t="shared" si="75"/>
        <v>0.13085271317829461</v>
      </c>
      <c r="Y310" s="337">
        <v>57.7</v>
      </c>
      <c r="Z310" s="29">
        <f t="shared" si="76"/>
        <v>0.18237704918032804</v>
      </c>
      <c r="AA310" s="337">
        <v>64.81</v>
      </c>
      <c r="AB310" s="29">
        <f t="shared" si="77"/>
        <v>0.14606542882404971</v>
      </c>
    </row>
    <row r="311" spans="2:28" hidden="1" outlineLevel="1" x14ac:dyDescent="0.25">
      <c r="B311" s="43" t="s">
        <v>52</v>
      </c>
      <c r="C311" s="337">
        <v>37.369999999999997</v>
      </c>
      <c r="D311" s="29">
        <f t="shared" si="65"/>
        <v>0.18634920634920626</v>
      </c>
      <c r="E311" s="338">
        <v>52.89</v>
      </c>
      <c r="F311" s="29">
        <f t="shared" si="66"/>
        <v>1.8760195758564437</v>
      </c>
      <c r="G311" s="338">
        <v>37.49</v>
      </c>
      <c r="H311" s="29">
        <f t="shared" si="67"/>
        <v>0.12515006002400964</v>
      </c>
      <c r="I311" s="338">
        <v>44.15</v>
      </c>
      <c r="J311" s="29">
        <f t="shared" si="68"/>
        <v>0.63882702301410532</v>
      </c>
      <c r="K311" s="337">
        <v>84.28</v>
      </c>
      <c r="L311" s="29">
        <f t="shared" si="69"/>
        <v>4.0879338026429624E-2</v>
      </c>
      <c r="M311" s="337">
        <v>66.59</v>
      </c>
      <c r="N311" s="29">
        <f t="shared" si="70"/>
        <v>5.5978433238185854E-2</v>
      </c>
      <c r="O311" s="337">
        <v>77.14</v>
      </c>
      <c r="P311" s="29">
        <f t="shared" si="71"/>
        <v>4.0463987051524208E-2</v>
      </c>
      <c r="Q311" s="338">
        <v>71.239999999999995</v>
      </c>
      <c r="R311" s="29">
        <f t="shared" si="72"/>
        <v>0.14221580888247543</v>
      </c>
      <c r="S311" s="338">
        <v>67.11</v>
      </c>
      <c r="T311" s="29">
        <f t="shared" si="73"/>
        <v>0.17985232067510548</v>
      </c>
      <c r="U311" s="338">
        <v>68.83</v>
      </c>
      <c r="V311" s="29">
        <f t="shared" si="74"/>
        <v>0.16090403103390116</v>
      </c>
      <c r="W311" s="337">
        <v>73.27</v>
      </c>
      <c r="X311" s="29">
        <f t="shared" si="75"/>
        <v>0.11082474226804129</v>
      </c>
      <c r="Y311" s="337">
        <v>66.39</v>
      </c>
      <c r="Z311" s="29">
        <f t="shared" si="76"/>
        <v>0.15601601950200239</v>
      </c>
      <c r="AA311" s="337">
        <v>69.599999999999994</v>
      </c>
      <c r="AB311" s="29">
        <f t="shared" si="77"/>
        <v>0.12913692407527577</v>
      </c>
    </row>
    <row r="312" spans="2:28" hidden="1" outlineLevel="1" x14ac:dyDescent="0.25">
      <c r="B312" s="43" t="s">
        <v>53</v>
      </c>
      <c r="C312" s="337">
        <v>30.25</v>
      </c>
      <c r="D312" s="29">
        <f t="shared" si="65"/>
        <v>0.25831946755407653</v>
      </c>
      <c r="E312" s="338">
        <v>61.13</v>
      </c>
      <c r="F312" s="29">
        <f t="shared" si="66"/>
        <v>0.23345439870863594</v>
      </c>
      <c r="G312" s="338">
        <v>49.36</v>
      </c>
      <c r="H312" s="29">
        <f t="shared" si="67"/>
        <v>0.22208467442436253</v>
      </c>
      <c r="I312" s="338">
        <v>54.45</v>
      </c>
      <c r="J312" s="29">
        <f t="shared" si="68"/>
        <v>0.22884224779959372</v>
      </c>
      <c r="K312" s="337">
        <v>85.85</v>
      </c>
      <c r="L312" s="29">
        <f t="shared" si="69"/>
        <v>-7.1701168035157581E-3</v>
      </c>
      <c r="M312" s="337">
        <v>81.94</v>
      </c>
      <c r="N312" s="29">
        <f t="shared" si="70"/>
        <v>4.3821656050955449E-2</v>
      </c>
      <c r="O312" s="337">
        <v>84.27</v>
      </c>
      <c r="P312" s="29">
        <f t="shared" si="71"/>
        <v>1.006832074793218E-2</v>
      </c>
      <c r="Q312" s="338">
        <v>79.650000000000006</v>
      </c>
      <c r="R312" s="29">
        <f t="shared" si="72"/>
        <v>1.984635083226638E-2</v>
      </c>
      <c r="S312" s="338">
        <v>76.84</v>
      </c>
      <c r="T312" s="29">
        <f t="shared" si="73"/>
        <v>3.5300458097547782E-2</v>
      </c>
      <c r="U312" s="338">
        <v>78.010000000000005</v>
      </c>
      <c r="V312" s="29">
        <f t="shared" si="74"/>
        <v>2.7393652047938977E-2</v>
      </c>
      <c r="W312" s="337">
        <v>79.150000000000006</v>
      </c>
      <c r="X312" s="29">
        <f t="shared" si="75"/>
        <v>1.4873701756635604E-2</v>
      </c>
      <c r="Y312" s="337">
        <v>77.099999999999994</v>
      </c>
      <c r="Z312" s="29">
        <f t="shared" si="76"/>
        <v>3.9503842523931354E-2</v>
      </c>
      <c r="AA312" s="337">
        <v>78.06</v>
      </c>
      <c r="AB312" s="29">
        <f t="shared" si="77"/>
        <v>2.6295030239284811E-2</v>
      </c>
    </row>
    <row r="313" spans="2:28" hidden="1" outlineLevel="1" x14ac:dyDescent="0.25">
      <c r="B313" s="43" t="s">
        <v>54</v>
      </c>
      <c r="C313" s="337">
        <v>29.48</v>
      </c>
      <c r="D313" s="29">
        <f t="shared" si="65"/>
        <v>-0.24235415060395782</v>
      </c>
      <c r="E313" s="338">
        <v>37.909999999999997</v>
      </c>
      <c r="F313" s="29">
        <f t="shared" si="66"/>
        <v>1.3059610705596105</v>
      </c>
      <c r="G313" s="338">
        <v>36.6</v>
      </c>
      <c r="H313" s="29">
        <f t="shared" si="67"/>
        <v>0.16709183673469385</v>
      </c>
      <c r="I313" s="338">
        <v>37.17</v>
      </c>
      <c r="J313" s="29">
        <f t="shared" si="68"/>
        <v>0.48799039231385111</v>
      </c>
      <c r="K313" s="337">
        <v>68.930000000000007</v>
      </c>
      <c r="L313" s="29">
        <f t="shared" si="69"/>
        <v>9.3606219260669699E-2</v>
      </c>
      <c r="M313" s="337">
        <v>68.81</v>
      </c>
      <c r="N313" s="29">
        <f t="shared" si="70"/>
        <v>4.3208004851425175E-2</v>
      </c>
      <c r="O313" s="337">
        <v>68.88</v>
      </c>
      <c r="P313" s="29">
        <f t="shared" si="71"/>
        <v>7.3733437256430001E-2</v>
      </c>
      <c r="Q313" s="338">
        <v>75.33</v>
      </c>
      <c r="R313" s="29">
        <f t="shared" si="72"/>
        <v>0.13911991531831247</v>
      </c>
      <c r="S313" s="338">
        <v>72.900000000000006</v>
      </c>
      <c r="T313" s="29">
        <f t="shared" si="73"/>
        <v>0.12795915209654973</v>
      </c>
      <c r="U313" s="338">
        <v>73.91</v>
      </c>
      <c r="V313" s="29">
        <f t="shared" si="74"/>
        <v>0.13202634400367574</v>
      </c>
      <c r="W313" s="337">
        <v>71.069999999999993</v>
      </c>
      <c r="X313" s="29">
        <f t="shared" si="75"/>
        <v>0.12434741338395816</v>
      </c>
      <c r="Y313" s="337">
        <v>71.44</v>
      </c>
      <c r="Z313" s="29">
        <f t="shared" si="76"/>
        <v>0.1152044957852012</v>
      </c>
      <c r="AA313" s="337">
        <v>71.260000000000005</v>
      </c>
      <c r="AB313" s="29">
        <f t="shared" si="77"/>
        <v>0.11973601508485232</v>
      </c>
    </row>
    <row r="314" spans="2:28" hidden="1" outlineLevel="1" x14ac:dyDescent="0.25">
      <c r="B314" s="43" t="s">
        <v>55</v>
      </c>
      <c r="C314" s="337">
        <v>31.09</v>
      </c>
      <c r="D314" s="29">
        <f t="shared" si="65"/>
        <v>-6.4962406015037555E-2</v>
      </c>
      <c r="E314" s="338">
        <v>51.94</v>
      </c>
      <c r="F314" s="29">
        <f t="shared" si="66"/>
        <v>0.24945874428674508</v>
      </c>
      <c r="G314" s="338">
        <v>17.27</v>
      </c>
      <c r="H314" s="29">
        <f t="shared" si="67"/>
        <v>-0.13303212851405632</v>
      </c>
      <c r="I314" s="338">
        <v>32.479999999999997</v>
      </c>
      <c r="J314" s="29">
        <f t="shared" si="68"/>
        <v>0.14366197183098595</v>
      </c>
      <c r="K314" s="337">
        <v>63.96</v>
      </c>
      <c r="L314" s="29">
        <f t="shared" si="69"/>
        <v>3.5621761658031215E-2</v>
      </c>
      <c r="M314" s="337">
        <v>54.79</v>
      </c>
      <c r="N314" s="29">
        <f t="shared" si="70"/>
        <v>0.18158291999137388</v>
      </c>
      <c r="O314" s="337">
        <v>60.37</v>
      </c>
      <c r="P314" s="29">
        <f t="shared" si="71"/>
        <v>7.8613542969447892E-2</v>
      </c>
      <c r="Q314" s="338">
        <v>55.48</v>
      </c>
      <c r="R314" s="29">
        <f t="shared" si="72"/>
        <v>0.11652243912255988</v>
      </c>
      <c r="S314" s="338">
        <v>49.08</v>
      </c>
      <c r="T314" s="29">
        <f t="shared" si="73"/>
        <v>0.14860753568921137</v>
      </c>
      <c r="U314" s="338">
        <v>51.88</v>
      </c>
      <c r="V314" s="29">
        <f t="shared" si="74"/>
        <v>0.13324595893403246</v>
      </c>
      <c r="W314" s="337">
        <v>56.89</v>
      </c>
      <c r="X314" s="29">
        <f t="shared" si="75"/>
        <v>7.9711520212564002E-2</v>
      </c>
      <c r="Y314" s="337">
        <v>49.38</v>
      </c>
      <c r="Z314" s="29">
        <f t="shared" si="76"/>
        <v>0.15319943951424575</v>
      </c>
      <c r="AA314" s="337">
        <v>53.05</v>
      </c>
      <c r="AB314" s="29">
        <f t="shared" si="77"/>
        <v>0.11285924061254438</v>
      </c>
    </row>
    <row r="315" spans="2:28" hidden="1" outlineLevel="1" x14ac:dyDescent="0.25">
      <c r="B315" s="43" t="s">
        <v>56</v>
      </c>
      <c r="C315" s="337">
        <v>32.049999999999997</v>
      </c>
      <c r="D315" s="29">
        <f t="shared" si="65"/>
        <v>-9.283894707047835E-2</v>
      </c>
      <c r="E315" s="338">
        <v>61.51</v>
      </c>
      <c r="F315" s="29">
        <f t="shared" si="66"/>
        <v>6.5477221548588371E-2</v>
      </c>
      <c r="G315" s="338">
        <v>24.81</v>
      </c>
      <c r="H315" s="29">
        <f t="shared" si="67"/>
        <v>-0.19395711500974666</v>
      </c>
      <c r="I315" s="338">
        <v>40.9</v>
      </c>
      <c r="J315" s="29">
        <f t="shared" si="68"/>
        <v>-1.0643444605708874E-2</v>
      </c>
      <c r="K315" s="337">
        <v>63.67</v>
      </c>
      <c r="L315" s="29">
        <f t="shared" si="69"/>
        <v>-1.133540372670816E-2</v>
      </c>
      <c r="M315" s="337">
        <v>38.15</v>
      </c>
      <c r="N315" s="29">
        <f t="shared" si="70"/>
        <v>-8.7102177554438831E-2</v>
      </c>
      <c r="O315" s="337">
        <v>53.69</v>
      </c>
      <c r="P315" s="29">
        <f t="shared" si="71"/>
        <v>-3.9363034532116759E-2</v>
      </c>
      <c r="Q315" s="338">
        <v>55.11</v>
      </c>
      <c r="R315" s="29">
        <f t="shared" si="72"/>
        <v>0.1892533448424687</v>
      </c>
      <c r="S315" s="338">
        <v>41.52</v>
      </c>
      <c r="T315" s="29">
        <f t="shared" si="73"/>
        <v>0.25324479323875648</v>
      </c>
      <c r="U315" s="338">
        <v>47.47</v>
      </c>
      <c r="V315" s="29">
        <f t="shared" si="74"/>
        <v>0.21999485993317913</v>
      </c>
      <c r="W315" s="337">
        <v>56.78</v>
      </c>
      <c r="X315" s="29">
        <f t="shared" si="75"/>
        <v>9.8684210526315708E-2</v>
      </c>
      <c r="Y315" s="337">
        <v>40.549999999999997</v>
      </c>
      <c r="Z315" s="29">
        <f t="shared" si="76"/>
        <v>0.17162669748627568</v>
      </c>
      <c r="AA315" s="337">
        <v>48.47</v>
      </c>
      <c r="AB315" s="29">
        <f t="shared" si="77"/>
        <v>0.12720930232558136</v>
      </c>
    </row>
    <row r="316" spans="2:28" collapsed="1" x14ac:dyDescent="0.25">
      <c r="B316" s="30" t="s">
        <v>177</v>
      </c>
      <c r="C316" s="339">
        <v>34.084706825575481</v>
      </c>
      <c r="D316" s="32">
        <f t="shared" si="65"/>
        <v>-0.22717430393330962</v>
      </c>
      <c r="E316" s="339">
        <v>44.946442610062896</v>
      </c>
      <c r="F316" s="32">
        <f t="shared" si="66"/>
        <v>-6.6370989249958878E-2</v>
      </c>
      <c r="G316" s="339">
        <v>41.79496502093729</v>
      </c>
      <c r="H316" s="32">
        <f t="shared" si="67"/>
        <v>-0.15097395074001563</v>
      </c>
      <c r="I316" s="339">
        <v>43.16138561831584</v>
      </c>
      <c r="J316" s="32">
        <f t="shared" si="68"/>
        <v>-0.11556318204076366</v>
      </c>
      <c r="K316" s="339">
        <v>67.89850696971105</v>
      </c>
      <c r="L316" s="32">
        <f t="shared" si="69"/>
        <v>-3.4874224722862057E-2</v>
      </c>
      <c r="M316" s="339">
        <v>62.265949459641156</v>
      </c>
      <c r="N316" s="32">
        <f t="shared" si="70"/>
        <v>-6.6584585537783014E-2</v>
      </c>
      <c r="O316" s="339">
        <v>65.7193479510033</v>
      </c>
      <c r="P316" s="32">
        <f t="shared" si="71"/>
        <v>-4.7379021809852651E-2</v>
      </c>
      <c r="Q316" s="339">
        <v>58.622356547891783</v>
      </c>
      <c r="R316" s="32">
        <f t="shared" si="72"/>
        <v>6.6615470567872315E-2</v>
      </c>
      <c r="S316" s="339">
        <v>55.266764743915445</v>
      </c>
      <c r="T316" s="32">
        <f t="shared" si="73"/>
        <v>9.4451688149121305E-2</v>
      </c>
      <c r="U316" s="339">
        <v>56.738369986084251</v>
      </c>
      <c r="V316" s="32">
        <f t="shared" si="74"/>
        <v>8.1834234694612817E-2</v>
      </c>
      <c r="W316" s="339">
        <v>60.131843072068278</v>
      </c>
      <c r="X316" s="32">
        <f t="shared" si="75"/>
        <v>1.4902157340028088E-2</v>
      </c>
      <c r="Y316" s="339">
        <v>56.203477644714781</v>
      </c>
      <c r="Z316" s="32">
        <f t="shared" si="76"/>
        <v>5.3104696045927602E-2</v>
      </c>
      <c r="AA316" s="339">
        <v>58.129906081507656</v>
      </c>
      <c r="AB316" s="32">
        <f t="shared" si="77"/>
        <v>3.3279539723031437E-2</v>
      </c>
    </row>
    <row r="317" spans="2:28" hidden="1" outlineLevel="1" x14ac:dyDescent="0.25">
      <c r="B317" s="43" t="s">
        <v>58</v>
      </c>
      <c r="C317" s="337">
        <v>28.65</v>
      </c>
      <c r="D317" s="29">
        <f t="shared" si="65"/>
        <v>-0.26121712222795257</v>
      </c>
      <c r="E317" s="338">
        <v>51.03</v>
      </c>
      <c r="F317" s="29">
        <f t="shared" si="66"/>
        <v>0.12079947287502746</v>
      </c>
      <c r="G317" s="338">
        <v>18.86</v>
      </c>
      <c r="H317" s="29">
        <f t="shared" si="67"/>
        <v>-0.49880414562848796</v>
      </c>
      <c r="I317" s="338">
        <v>32.97</v>
      </c>
      <c r="J317" s="29">
        <f t="shared" si="68"/>
        <v>-0.19032416502946958</v>
      </c>
      <c r="K317" s="337">
        <v>63.35</v>
      </c>
      <c r="L317" s="29">
        <f t="shared" si="69"/>
        <v>-7.9862198559348396E-3</v>
      </c>
      <c r="M317" s="337">
        <v>50.53</v>
      </c>
      <c r="N317" s="29">
        <f t="shared" si="70"/>
        <v>-0.13253218884120166</v>
      </c>
      <c r="O317" s="337">
        <v>58.34</v>
      </c>
      <c r="P317" s="29">
        <f t="shared" si="71"/>
        <v>-5.5222672064777267E-2</v>
      </c>
      <c r="Q317" s="338">
        <v>54.57</v>
      </c>
      <c r="R317" s="29">
        <f t="shared" si="72"/>
        <v>-2.923442353371053E-3</v>
      </c>
      <c r="S317" s="338">
        <v>48.06</v>
      </c>
      <c r="T317" s="29">
        <f t="shared" si="73"/>
        <v>-3.7452433406769403E-2</v>
      </c>
      <c r="U317" s="338">
        <v>50.91</v>
      </c>
      <c r="V317" s="29">
        <f t="shared" si="74"/>
        <v>-2.1526042667691758E-2</v>
      </c>
      <c r="W317" s="337">
        <v>56.01</v>
      </c>
      <c r="X317" s="29">
        <f t="shared" si="75"/>
        <v>-1.4428998768256207E-2</v>
      </c>
      <c r="Y317" s="337">
        <v>47.84</v>
      </c>
      <c r="Z317" s="29">
        <f t="shared" si="76"/>
        <v>-6.3979651731559284E-2</v>
      </c>
      <c r="AA317" s="337">
        <v>51.83</v>
      </c>
      <c r="AB317" s="29">
        <f t="shared" si="77"/>
        <v>-3.8761127596439238E-2</v>
      </c>
    </row>
    <row r="318" spans="2:28" hidden="1" outlineLevel="1" x14ac:dyDescent="0.25">
      <c r="B318" s="43" t="s">
        <v>59</v>
      </c>
      <c r="C318" s="337">
        <v>35.14</v>
      </c>
      <c r="D318" s="29">
        <f t="shared" si="65"/>
        <v>-0.24785958904109584</v>
      </c>
      <c r="E318" s="338">
        <v>42.33</v>
      </c>
      <c r="F318" s="29">
        <f t="shared" si="66"/>
        <v>-0.25801928133216478</v>
      </c>
      <c r="G318" s="338">
        <v>44.61</v>
      </c>
      <c r="H318" s="29">
        <f t="shared" si="67"/>
        <v>-7.9636888797194105E-2</v>
      </c>
      <c r="I318" s="338">
        <v>43.61</v>
      </c>
      <c r="J318" s="29">
        <f t="shared" si="68"/>
        <v>-0.1585954080648273</v>
      </c>
      <c r="K318" s="337">
        <v>61.85</v>
      </c>
      <c r="L318" s="29">
        <f t="shared" si="69"/>
        <v>-0.12604210823795392</v>
      </c>
      <c r="M318" s="337">
        <v>66.87</v>
      </c>
      <c r="N318" s="29">
        <f t="shared" si="70"/>
        <v>-4.4304702015149244E-2</v>
      </c>
      <c r="O318" s="337">
        <v>63.81</v>
      </c>
      <c r="P318" s="29">
        <f t="shared" si="71"/>
        <v>-9.4508301404853112E-2</v>
      </c>
      <c r="Q318" s="338">
        <v>60.63</v>
      </c>
      <c r="R318" s="29">
        <f t="shared" si="72"/>
        <v>1.8307020490426762E-2</v>
      </c>
      <c r="S318" s="338">
        <v>57.3</v>
      </c>
      <c r="T318" s="29">
        <f t="shared" si="73"/>
        <v>1.5597305919886395E-2</v>
      </c>
      <c r="U318" s="338">
        <v>58.75</v>
      </c>
      <c r="V318" s="29">
        <f t="shared" si="74"/>
        <v>1.6611870565841791E-2</v>
      </c>
      <c r="W318" s="337">
        <v>59.63</v>
      </c>
      <c r="X318" s="29">
        <f t="shared" si="75"/>
        <v>-4.5919999999999961E-2</v>
      </c>
      <c r="Y318" s="337">
        <v>58.71</v>
      </c>
      <c r="Z318" s="29">
        <f t="shared" si="76"/>
        <v>1.1937244201909447E-3</v>
      </c>
      <c r="AA318" s="337">
        <v>59.16</v>
      </c>
      <c r="AB318" s="29">
        <f t="shared" si="77"/>
        <v>-2.2794846382557021E-2</v>
      </c>
    </row>
    <row r="319" spans="2:28" hidden="1" outlineLevel="1" x14ac:dyDescent="0.25">
      <c r="B319" s="43" t="s">
        <v>60</v>
      </c>
      <c r="C319" s="337">
        <v>38.26</v>
      </c>
      <c r="D319" s="29">
        <f t="shared" si="65"/>
        <v>-6.1794997547817587E-2</v>
      </c>
      <c r="E319" s="338">
        <v>45.79</v>
      </c>
      <c r="F319" s="29">
        <f t="shared" si="66"/>
        <v>-1.3784191255653666E-2</v>
      </c>
      <c r="G319" s="338">
        <v>50.39</v>
      </c>
      <c r="H319" s="29">
        <f t="shared" si="67"/>
        <v>-0.11828521434820649</v>
      </c>
      <c r="I319" s="338">
        <v>48.37</v>
      </c>
      <c r="J319" s="29">
        <f t="shared" si="68"/>
        <v>-8.6496694995278678E-2</v>
      </c>
      <c r="K319" s="337">
        <v>69.47</v>
      </c>
      <c r="L319" s="29">
        <f t="shared" si="69"/>
        <v>-6.5384097941611707E-2</v>
      </c>
      <c r="M319" s="337">
        <v>69.459999999999994</v>
      </c>
      <c r="N319" s="29">
        <f t="shared" si="70"/>
        <v>-3.6882972823072846E-2</v>
      </c>
      <c r="O319" s="337">
        <v>69.47</v>
      </c>
      <c r="P319" s="29">
        <f t="shared" si="71"/>
        <v>-5.4829931972789181E-2</v>
      </c>
      <c r="Q319" s="338">
        <v>62.07</v>
      </c>
      <c r="R319" s="29">
        <f t="shared" si="72"/>
        <v>2.8330019880715707E-2</v>
      </c>
      <c r="S319" s="338">
        <v>61.98</v>
      </c>
      <c r="T319" s="29">
        <f t="shared" si="73"/>
        <v>0.11776375112714144</v>
      </c>
      <c r="U319" s="338">
        <v>62.02</v>
      </c>
      <c r="V319" s="29">
        <f t="shared" si="74"/>
        <v>7.6736111111111116E-2</v>
      </c>
      <c r="W319" s="337">
        <v>62.96</v>
      </c>
      <c r="X319" s="29">
        <f t="shared" si="75"/>
        <v>-1.2237213680577397E-2</v>
      </c>
      <c r="Y319" s="337">
        <v>63.05</v>
      </c>
      <c r="Z319" s="29">
        <f t="shared" si="76"/>
        <v>7.8515224084844348E-2</v>
      </c>
      <c r="AA319" s="337">
        <v>63</v>
      </c>
      <c r="AB319" s="29">
        <f t="shared" si="77"/>
        <v>3.1772027513920609E-2</v>
      </c>
    </row>
    <row r="320" spans="2:28" hidden="1" outlineLevel="1" x14ac:dyDescent="0.25">
      <c r="B320" s="43" t="s">
        <v>61</v>
      </c>
      <c r="C320" s="337">
        <v>24.5</v>
      </c>
      <c r="D320" s="29">
        <f t="shared" si="65"/>
        <v>-0.3125701459034792</v>
      </c>
      <c r="E320" s="338">
        <v>45.25</v>
      </c>
      <c r="F320" s="29">
        <f t="shared" si="66"/>
        <v>7.4311490978157702E-2</v>
      </c>
      <c r="G320" s="338">
        <v>45.61</v>
      </c>
      <c r="H320" s="29">
        <f t="shared" si="67"/>
        <v>-5.4126918291165449E-2</v>
      </c>
      <c r="I320" s="338">
        <v>45.45</v>
      </c>
      <c r="J320" s="29">
        <f t="shared" si="68"/>
        <v>-8.2915121099715883E-3</v>
      </c>
      <c r="K320" s="337">
        <v>61.33</v>
      </c>
      <c r="L320" s="29">
        <f t="shared" si="69"/>
        <v>-6.6656521077461561E-2</v>
      </c>
      <c r="M320" s="337">
        <v>65.06</v>
      </c>
      <c r="N320" s="29">
        <f t="shared" si="70"/>
        <v>-2.0180722891566361E-2</v>
      </c>
      <c r="O320" s="337">
        <v>62.79</v>
      </c>
      <c r="P320" s="29">
        <f t="shared" si="71"/>
        <v>-4.8203728967712633E-2</v>
      </c>
      <c r="Q320" s="338">
        <v>61.46</v>
      </c>
      <c r="R320" s="29">
        <f t="shared" si="72"/>
        <v>4.0460470628068457E-2</v>
      </c>
      <c r="S320" s="338">
        <v>57.8</v>
      </c>
      <c r="T320" s="29">
        <f t="shared" si="73"/>
        <v>5.435972272893097E-2</v>
      </c>
      <c r="U320" s="338">
        <v>59.4</v>
      </c>
      <c r="V320" s="29">
        <f t="shared" si="74"/>
        <v>4.7988708539167257E-2</v>
      </c>
      <c r="W320" s="337">
        <v>59.65</v>
      </c>
      <c r="X320" s="29">
        <f t="shared" si="75"/>
        <v>-6.1646117960680868E-3</v>
      </c>
      <c r="Y320" s="337">
        <v>58.81</v>
      </c>
      <c r="Z320" s="29">
        <f t="shared" si="76"/>
        <v>3.684767277856138E-2</v>
      </c>
      <c r="AA320" s="337">
        <v>59.22</v>
      </c>
      <c r="AB320" s="29">
        <f t="shared" si="77"/>
        <v>1.508399040109687E-2</v>
      </c>
    </row>
    <row r="321" spans="2:28" collapsed="1" x14ac:dyDescent="0.25">
      <c r="B321" s="145">
        <v>1991</v>
      </c>
      <c r="C321" s="338">
        <v>34.200000000000003</v>
      </c>
      <c r="D321" s="41">
        <f t="shared" si="65"/>
        <v>-5.837004405286339E-2</v>
      </c>
      <c r="E321" s="338">
        <v>48.13</v>
      </c>
      <c r="F321" s="41">
        <f t="shared" si="66"/>
        <v>0.15530484877580419</v>
      </c>
      <c r="G321" s="338">
        <v>38.93</v>
      </c>
      <c r="H321" s="41">
        <f t="shared" si="67"/>
        <v>-2.5287931897846727E-2</v>
      </c>
      <c r="I321" s="338">
        <v>42.94</v>
      </c>
      <c r="J321" s="41">
        <f t="shared" si="68"/>
        <v>5.6334563345633359E-2</v>
      </c>
      <c r="K321" s="338">
        <v>71.02</v>
      </c>
      <c r="L321" s="41">
        <f t="shared" si="69"/>
        <v>2.5409373235458776E-3</v>
      </c>
      <c r="M321" s="338">
        <v>63.15</v>
      </c>
      <c r="N321" s="41">
        <f t="shared" si="70"/>
        <v>1.4783866302426452E-2</v>
      </c>
      <c r="O321" s="338">
        <v>67.89</v>
      </c>
      <c r="P321" s="41">
        <f t="shared" si="71"/>
        <v>4.5871559633028358E-3</v>
      </c>
      <c r="Q321" s="338">
        <v>65.819999999999993</v>
      </c>
      <c r="R321" s="41">
        <f t="shared" si="72"/>
        <v>0.11483739837398366</v>
      </c>
      <c r="S321" s="338">
        <v>59.72</v>
      </c>
      <c r="T321" s="41">
        <f t="shared" si="73"/>
        <v>0.1014385835485061</v>
      </c>
      <c r="U321" s="338">
        <v>62.32</v>
      </c>
      <c r="V321" s="41">
        <f t="shared" si="74"/>
        <v>0.10614128505502296</v>
      </c>
      <c r="W321" s="338">
        <v>65.739999999999995</v>
      </c>
      <c r="X321" s="41">
        <f t="shared" si="75"/>
        <v>6.9116929582045739E-2</v>
      </c>
      <c r="Y321" s="338">
        <v>59.85</v>
      </c>
      <c r="Z321" s="41">
        <f t="shared" si="76"/>
        <v>8.208280600253115E-2</v>
      </c>
      <c r="AA321" s="338">
        <v>62.66</v>
      </c>
      <c r="AB321" s="41">
        <f t="shared" si="77"/>
        <v>7.3864610111396667E-2</v>
      </c>
    </row>
    <row r="322" spans="2:28" hidden="1" outlineLevel="1" x14ac:dyDescent="0.25">
      <c r="B322" s="43" t="s">
        <v>49</v>
      </c>
      <c r="C322" s="337">
        <v>30.39</v>
      </c>
      <c r="D322" s="29">
        <f t="shared" si="65"/>
        <v>-0.3588607594936708</v>
      </c>
      <c r="E322" s="338">
        <v>48.29</v>
      </c>
      <c r="F322" s="29">
        <f t="shared" si="66"/>
        <v>-3.7664408130729354E-2</v>
      </c>
      <c r="G322" s="338">
        <v>44.4</v>
      </c>
      <c r="H322" s="29">
        <f t="shared" si="67"/>
        <v>-0.18918918918918914</v>
      </c>
      <c r="I322" s="338">
        <v>46.07</v>
      </c>
      <c r="J322" s="29">
        <f t="shared" si="68"/>
        <v>-0.13009818731117828</v>
      </c>
      <c r="K322" s="337">
        <v>64.97</v>
      </c>
      <c r="L322" s="29">
        <f t="shared" si="69"/>
        <v>-5.1948051948051965E-2</v>
      </c>
      <c r="M322" s="337">
        <v>66.680000000000007</v>
      </c>
      <c r="N322" s="29">
        <f t="shared" si="70"/>
        <v>8.141420694129109E-2</v>
      </c>
      <c r="O322" s="337">
        <v>65.62</v>
      </c>
      <c r="P322" s="29">
        <f t="shared" si="71"/>
        <v>-5.3054418675154702E-3</v>
      </c>
      <c r="Q322" s="338">
        <v>56.04</v>
      </c>
      <c r="R322" s="29">
        <f t="shared" si="72"/>
        <v>0.1645885286783042</v>
      </c>
      <c r="S322" s="338">
        <v>58.98</v>
      </c>
      <c r="T322" s="29">
        <f t="shared" si="73"/>
        <v>0.17490039840637439</v>
      </c>
      <c r="U322" s="338">
        <v>57.69</v>
      </c>
      <c r="V322" s="29">
        <f t="shared" si="74"/>
        <v>0.17018255578093311</v>
      </c>
      <c r="W322" s="337">
        <v>57.59</v>
      </c>
      <c r="X322" s="29">
        <f t="shared" si="75"/>
        <v>5.5535190615835894E-2</v>
      </c>
      <c r="Y322" s="337">
        <v>60.02</v>
      </c>
      <c r="Z322" s="29">
        <f t="shared" si="76"/>
        <v>0.14585719740358916</v>
      </c>
      <c r="AA322" s="337">
        <v>58.82</v>
      </c>
      <c r="AB322" s="29">
        <f t="shared" si="77"/>
        <v>0.10046772684752092</v>
      </c>
    </row>
    <row r="323" spans="2:28" hidden="1" outlineLevel="1" x14ac:dyDescent="0.25">
      <c r="B323" s="43" t="s">
        <v>50</v>
      </c>
      <c r="C323" s="337">
        <v>42.04</v>
      </c>
      <c r="D323" s="29">
        <f t="shared" si="65"/>
        <v>-0.17729941291585127</v>
      </c>
      <c r="E323" s="338">
        <v>45.69</v>
      </c>
      <c r="F323" s="29">
        <f t="shared" si="66"/>
        <v>5.7230904688532203E-3</v>
      </c>
      <c r="G323" s="338">
        <v>49.28</v>
      </c>
      <c r="H323" s="29">
        <f t="shared" si="67"/>
        <v>-7.6634813565673587E-2</v>
      </c>
      <c r="I323" s="338">
        <v>47.75</v>
      </c>
      <c r="J323" s="29">
        <f t="shared" si="68"/>
        <v>-4.9751243781094523E-2</v>
      </c>
      <c r="K323" s="337">
        <v>72.53</v>
      </c>
      <c r="L323" s="29">
        <f t="shared" si="69"/>
        <v>-2.0262055923274347E-2</v>
      </c>
      <c r="M323" s="337">
        <v>60.57</v>
      </c>
      <c r="N323" s="29">
        <f t="shared" si="70"/>
        <v>-8.1716191631291624E-2</v>
      </c>
      <c r="O323" s="337">
        <v>67.97</v>
      </c>
      <c r="P323" s="29">
        <f t="shared" si="71"/>
        <v>-4.3080388568210615E-2</v>
      </c>
      <c r="Q323" s="338">
        <v>56.83</v>
      </c>
      <c r="R323" s="29">
        <f t="shared" si="72"/>
        <v>0.16264320785597364</v>
      </c>
      <c r="S323" s="338">
        <v>55.77</v>
      </c>
      <c r="T323" s="29">
        <f t="shared" si="73"/>
        <v>0.29366736256089077</v>
      </c>
      <c r="U323" s="338">
        <v>56.24</v>
      </c>
      <c r="V323" s="29">
        <f t="shared" si="74"/>
        <v>0.23279263480929435</v>
      </c>
      <c r="W323" s="337">
        <v>60.78</v>
      </c>
      <c r="X323" s="29">
        <f t="shared" si="75"/>
        <v>6.9693769799366478E-2</v>
      </c>
      <c r="Y323" s="337">
        <v>56.48</v>
      </c>
      <c r="Z323" s="29">
        <f t="shared" si="76"/>
        <v>0.18955349620893003</v>
      </c>
      <c r="AA323" s="337">
        <v>58.6</v>
      </c>
      <c r="AB323" s="29">
        <f t="shared" si="77"/>
        <v>0.12540810447474549</v>
      </c>
    </row>
    <row r="324" spans="2:28" hidden="1" outlineLevel="1" x14ac:dyDescent="0.25">
      <c r="B324" s="43" t="s">
        <v>51</v>
      </c>
      <c r="C324" s="337">
        <v>40.479999999999997</v>
      </c>
      <c r="D324" s="29">
        <f t="shared" si="65"/>
        <v>-0.16363636363636369</v>
      </c>
      <c r="E324" s="338">
        <v>36.54</v>
      </c>
      <c r="F324" s="29">
        <f t="shared" si="66"/>
        <v>-0.26788218793828888</v>
      </c>
      <c r="G324" s="338">
        <v>39.39</v>
      </c>
      <c r="H324" s="29">
        <f t="shared" si="67"/>
        <v>-0.13523600439077932</v>
      </c>
      <c r="I324" s="338">
        <v>38.17</v>
      </c>
      <c r="J324" s="29">
        <f t="shared" si="68"/>
        <v>-0.19251110640998526</v>
      </c>
      <c r="K324" s="337">
        <v>81.5</v>
      </c>
      <c r="L324" s="29">
        <f t="shared" si="69"/>
        <v>7.9470198675496651E-2</v>
      </c>
      <c r="M324" s="337">
        <v>56.92</v>
      </c>
      <c r="N324" s="29">
        <f t="shared" si="70"/>
        <v>-0.21845393381848133</v>
      </c>
      <c r="O324" s="337">
        <v>72.12</v>
      </c>
      <c r="P324" s="29">
        <f t="shared" si="71"/>
        <v>-3.2076231378338482E-2</v>
      </c>
      <c r="Q324" s="338">
        <v>58.78</v>
      </c>
      <c r="R324" s="29">
        <f t="shared" si="72"/>
        <v>9.195615827605419E-2</v>
      </c>
      <c r="S324" s="338">
        <v>47.24</v>
      </c>
      <c r="T324" s="29">
        <f t="shared" si="73"/>
        <v>8.7977890373099887E-2</v>
      </c>
      <c r="U324" s="338">
        <v>52.31</v>
      </c>
      <c r="V324" s="29">
        <f t="shared" si="74"/>
        <v>9.0928050052137666E-2</v>
      </c>
      <c r="W324" s="337">
        <v>64.5</v>
      </c>
      <c r="X324" s="29">
        <f t="shared" si="75"/>
        <v>6.7704022512829143E-2</v>
      </c>
      <c r="Y324" s="337">
        <v>48.8</v>
      </c>
      <c r="Z324" s="29">
        <f t="shared" si="76"/>
        <v>6.1513225343445832E-4</v>
      </c>
      <c r="AA324" s="337">
        <v>56.55</v>
      </c>
      <c r="AB324" s="29">
        <f t="shared" si="77"/>
        <v>3.7995594713656322E-2</v>
      </c>
    </row>
    <row r="325" spans="2:28" hidden="1" outlineLevel="1" x14ac:dyDescent="0.25">
      <c r="B325" s="43" t="s">
        <v>52</v>
      </c>
      <c r="C325" s="337">
        <v>31.5</v>
      </c>
      <c r="D325" s="29">
        <f t="shared" si="65"/>
        <v>-0.29968875055580257</v>
      </c>
      <c r="E325" s="338">
        <v>18.39</v>
      </c>
      <c r="F325" s="29">
        <f t="shared" si="66"/>
        <v>-0.59838392662153306</v>
      </c>
      <c r="G325" s="338">
        <v>33.32</v>
      </c>
      <c r="H325" s="29">
        <f t="shared" si="67"/>
        <v>-0.41109932838458818</v>
      </c>
      <c r="I325" s="338">
        <v>26.94</v>
      </c>
      <c r="J325" s="29">
        <f t="shared" si="68"/>
        <v>-0.48528849828047382</v>
      </c>
      <c r="K325" s="337">
        <v>80.97</v>
      </c>
      <c r="L325" s="29">
        <f t="shared" si="69"/>
        <v>1.3011384961841621E-2</v>
      </c>
      <c r="M325" s="337">
        <v>63.06</v>
      </c>
      <c r="N325" s="29">
        <f t="shared" si="70"/>
        <v>-0.11519573453065801</v>
      </c>
      <c r="O325" s="337">
        <v>74.14</v>
      </c>
      <c r="P325" s="29">
        <f t="shared" si="71"/>
        <v>-3.3502802763655248E-2</v>
      </c>
      <c r="Q325" s="338">
        <v>62.37</v>
      </c>
      <c r="R325" s="29">
        <f t="shared" si="72"/>
        <v>6.0894709984691264E-2</v>
      </c>
      <c r="S325" s="338">
        <v>56.88</v>
      </c>
      <c r="T325" s="29">
        <f t="shared" si="73"/>
        <v>-4.3551370438876691E-2</v>
      </c>
      <c r="U325" s="338">
        <v>59.29</v>
      </c>
      <c r="V325" s="29">
        <f t="shared" si="74"/>
        <v>1.8587360594795044E-3</v>
      </c>
      <c r="W325" s="337">
        <v>65.959999999999994</v>
      </c>
      <c r="X325" s="29">
        <f t="shared" si="75"/>
        <v>1.8529956763434052E-2</v>
      </c>
      <c r="Y325" s="337">
        <v>57.43</v>
      </c>
      <c r="Z325" s="29">
        <f t="shared" si="76"/>
        <v>-6.6482444733420132E-2</v>
      </c>
      <c r="AA325" s="337">
        <v>61.64</v>
      </c>
      <c r="AB325" s="29">
        <f t="shared" si="77"/>
        <v>-2.3292663603232455E-2</v>
      </c>
    </row>
    <row r="326" spans="2:28" hidden="1" outlineLevel="1" x14ac:dyDescent="0.25">
      <c r="B326" s="43" t="s">
        <v>53</v>
      </c>
      <c r="C326" s="337">
        <v>24.04</v>
      </c>
      <c r="D326" s="29">
        <f t="shared" si="65"/>
        <v>-0.23609787098824275</v>
      </c>
      <c r="E326" s="338">
        <v>49.56</v>
      </c>
      <c r="F326" s="29">
        <f t="shared" si="66"/>
        <v>3.8484909864291428E-3</v>
      </c>
      <c r="G326" s="338">
        <v>40.39</v>
      </c>
      <c r="H326" s="29">
        <f t="shared" si="67"/>
        <v>-0.51213914724000487</v>
      </c>
      <c r="I326" s="338">
        <v>44.31</v>
      </c>
      <c r="J326" s="29">
        <f t="shared" si="68"/>
        <v>-0.363819095477387</v>
      </c>
      <c r="K326" s="337">
        <v>86.47</v>
      </c>
      <c r="L326" s="29">
        <f t="shared" si="69"/>
        <v>1.8012714857546408E-2</v>
      </c>
      <c r="M326" s="337">
        <v>78.5</v>
      </c>
      <c r="N326" s="29">
        <f t="shared" si="70"/>
        <v>-9.3638148019859146E-2</v>
      </c>
      <c r="O326" s="337">
        <v>83.43</v>
      </c>
      <c r="P326" s="29">
        <f t="shared" si="71"/>
        <v>-2.4894810659186528E-2</v>
      </c>
      <c r="Q326" s="338">
        <v>78.099999999999994</v>
      </c>
      <c r="R326" s="29">
        <f t="shared" si="72"/>
        <v>9.0782122905027851E-2</v>
      </c>
      <c r="S326" s="338">
        <v>74.22</v>
      </c>
      <c r="T326" s="29">
        <f t="shared" si="73"/>
        <v>2.6414050615405804E-2</v>
      </c>
      <c r="U326" s="338">
        <v>75.930000000000007</v>
      </c>
      <c r="V326" s="29">
        <f t="shared" si="74"/>
        <v>5.4583333333333428E-2</v>
      </c>
      <c r="W326" s="337">
        <v>77.989999999999995</v>
      </c>
      <c r="X326" s="29">
        <f t="shared" si="75"/>
        <v>5.306508236564933E-2</v>
      </c>
      <c r="Y326" s="337">
        <v>74.17</v>
      </c>
      <c r="Z326" s="29">
        <f t="shared" si="76"/>
        <v>-1.2909236092627063E-2</v>
      </c>
      <c r="AA326" s="337">
        <v>76.06</v>
      </c>
      <c r="AB326" s="29">
        <f t="shared" si="77"/>
        <v>1.9434392172630988E-2</v>
      </c>
    </row>
    <row r="327" spans="2:28" hidden="1" outlineLevel="1" x14ac:dyDescent="0.25">
      <c r="B327" s="43" t="s">
        <v>54</v>
      </c>
      <c r="C327" s="337">
        <v>38.909999999999997</v>
      </c>
      <c r="D327" s="29">
        <f t="shared" si="65"/>
        <v>-0.26152970203074588</v>
      </c>
      <c r="E327" s="338">
        <v>16.440000000000001</v>
      </c>
      <c r="F327" s="29">
        <f t="shared" si="66"/>
        <v>-0.53361702127659572</v>
      </c>
      <c r="G327" s="338">
        <v>31.36</v>
      </c>
      <c r="H327" s="29">
        <f t="shared" si="67"/>
        <v>-0.48096656736180077</v>
      </c>
      <c r="I327" s="338">
        <v>24.98</v>
      </c>
      <c r="J327" s="29">
        <f t="shared" si="68"/>
        <v>-0.50554235946159931</v>
      </c>
      <c r="K327" s="337">
        <v>63.03</v>
      </c>
      <c r="L327" s="29">
        <f t="shared" si="69"/>
        <v>-2.5660844025351626E-2</v>
      </c>
      <c r="M327" s="337">
        <v>65.959999999999994</v>
      </c>
      <c r="N327" s="29">
        <f t="shared" si="70"/>
        <v>-9.8167897183483843E-2</v>
      </c>
      <c r="O327" s="337">
        <v>64.150000000000006</v>
      </c>
      <c r="P327" s="29">
        <f t="shared" si="71"/>
        <v>-5.425328025947207E-2</v>
      </c>
      <c r="Q327" s="338">
        <v>66.13</v>
      </c>
      <c r="R327" s="29">
        <f t="shared" si="72"/>
        <v>3.3765827731749187E-2</v>
      </c>
      <c r="S327" s="338">
        <v>64.63</v>
      </c>
      <c r="T327" s="29">
        <f t="shared" si="73"/>
        <v>-0.12032121954539277</v>
      </c>
      <c r="U327" s="338">
        <v>65.290000000000006</v>
      </c>
      <c r="V327" s="29">
        <f t="shared" si="74"/>
        <v>-5.840784539948074E-2</v>
      </c>
      <c r="W327" s="337">
        <v>63.21</v>
      </c>
      <c r="X327" s="29">
        <f t="shared" si="75"/>
        <v>-1.8948365703457259E-3</v>
      </c>
      <c r="Y327" s="337">
        <v>64.06</v>
      </c>
      <c r="Z327" s="29">
        <f t="shared" si="76"/>
        <v>-0.12342638204707168</v>
      </c>
      <c r="AA327" s="337">
        <v>63.64</v>
      </c>
      <c r="AB327" s="29">
        <f t="shared" si="77"/>
        <v>-6.80919607556012E-2</v>
      </c>
    </row>
    <row r="328" spans="2:28" hidden="1" outlineLevel="1" x14ac:dyDescent="0.25">
      <c r="B328" s="43" t="s">
        <v>55</v>
      </c>
      <c r="C328" s="337">
        <v>33.25</v>
      </c>
      <c r="D328" s="29">
        <f t="shared" si="65"/>
        <v>-0.30205709487825361</v>
      </c>
      <c r="E328" s="338">
        <v>41.57</v>
      </c>
      <c r="F328" s="29">
        <f t="shared" si="66"/>
        <v>0.49909844933285252</v>
      </c>
      <c r="G328" s="338">
        <v>19.920000000000002</v>
      </c>
      <c r="H328" s="29">
        <f t="shared" si="67"/>
        <v>-0.28034682080924844</v>
      </c>
      <c r="I328" s="338">
        <v>28.4</v>
      </c>
      <c r="J328" s="29">
        <f t="shared" si="68"/>
        <v>2.5270758122743597E-2</v>
      </c>
      <c r="K328" s="337">
        <v>61.76</v>
      </c>
      <c r="L328" s="29">
        <f t="shared" si="69"/>
        <v>4.5716220792414441E-2</v>
      </c>
      <c r="M328" s="337">
        <v>46.37</v>
      </c>
      <c r="N328" s="29">
        <f t="shared" si="70"/>
        <v>-8.214568487727647E-2</v>
      </c>
      <c r="O328" s="337">
        <v>55.97</v>
      </c>
      <c r="P328" s="29">
        <f t="shared" si="71"/>
        <v>-1.7863522686667466E-4</v>
      </c>
      <c r="Q328" s="338">
        <v>49.69</v>
      </c>
      <c r="R328" s="29">
        <f t="shared" si="72"/>
        <v>-3.176149649259552E-2</v>
      </c>
      <c r="S328" s="338">
        <v>42.73</v>
      </c>
      <c r="T328" s="29">
        <f t="shared" si="73"/>
        <v>-0.1376387487386479</v>
      </c>
      <c r="U328" s="338">
        <v>45.78</v>
      </c>
      <c r="V328" s="29">
        <f t="shared" si="74"/>
        <v>-9.00417412045319E-2</v>
      </c>
      <c r="W328" s="337">
        <v>52.69</v>
      </c>
      <c r="X328" s="29">
        <f t="shared" si="75"/>
        <v>-1.144465290806751E-2</v>
      </c>
      <c r="Y328" s="337">
        <v>42.82</v>
      </c>
      <c r="Z328" s="29">
        <f t="shared" si="76"/>
        <v>-0.13055837563451778</v>
      </c>
      <c r="AA328" s="337">
        <v>47.67</v>
      </c>
      <c r="AB328" s="29">
        <f t="shared" si="77"/>
        <v>-6.9672131147541005E-2</v>
      </c>
    </row>
    <row r="329" spans="2:28" hidden="1" outlineLevel="1" x14ac:dyDescent="0.25">
      <c r="B329" s="43" t="s">
        <v>56</v>
      </c>
      <c r="C329" s="337">
        <v>35.33</v>
      </c>
      <c r="D329" s="29">
        <f t="shared" si="65"/>
        <v>-0.12375992063492069</v>
      </c>
      <c r="E329" s="338">
        <v>57.73</v>
      </c>
      <c r="F329" s="29">
        <f t="shared" si="66"/>
        <v>0.65084358021160993</v>
      </c>
      <c r="G329" s="338">
        <v>30.78</v>
      </c>
      <c r="H329" s="29">
        <f t="shared" si="67"/>
        <v>-0.27746478873239433</v>
      </c>
      <c r="I329" s="338">
        <v>41.34</v>
      </c>
      <c r="J329" s="29">
        <f t="shared" si="68"/>
        <v>5.271199388846437E-2</v>
      </c>
      <c r="K329" s="337">
        <v>64.400000000000006</v>
      </c>
      <c r="L329" s="29">
        <f t="shared" si="69"/>
        <v>-5.2662547808178806E-2</v>
      </c>
      <c r="M329" s="337">
        <v>41.79</v>
      </c>
      <c r="N329" s="29">
        <f t="shared" si="70"/>
        <v>-0.2137347130761994</v>
      </c>
      <c r="O329" s="337">
        <v>55.89</v>
      </c>
      <c r="P329" s="29">
        <f t="shared" si="71"/>
        <v>-0.10761615839054772</v>
      </c>
      <c r="Q329" s="338">
        <v>46.34</v>
      </c>
      <c r="R329" s="29">
        <f t="shared" si="72"/>
        <v>-5.7363710333604434E-2</v>
      </c>
      <c r="S329" s="338">
        <v>33.130000000000003</v>
      </c>
      <c r="T329" s="29">
        <f t="shared" si="73"/>
        <v>-0.26049107142857131</v>
      </c>
      <c r="U329" s="338">
        <v>38.909999999999997</v>
      </c>
      <c r="V329" s="29">
        <f t="shared" si="74"/>
        <v>-0.16627383758302994</v>
      </c>
      <c r="W329" s="337">
        <v>51.68</v>
      </c>
      <c r="X329" s="29">
        <f t="shared" si="75"/>
        <v>-5.5900621118012417E-2</v>
      </c>
      <c r="Y329" s="337">
        <v>34.61</v>
      </c>
      <c r="Z329" s="29">
        <f t="shared" si="76"/>
        <v>-0.25151384083044992</v>
      </c>
      <c r="AA329" s="337">
        <v>43</v>
      </c>
      <c r="AB329" s="29">
        <f t="shared" si="77"/>
        <v>-0.14716382387941296</v>
      </c>
    </row>
    <row r="330" spans="2:28" collapsed="1" x14ac:dyDescent="0.25">
      <c r="B330" s="30" t="s">
        <v>178</v>
      </c>
      <c r="C330" s="339">
        <v>44.104003010058001</v>
      </c>
      <c r="D330" s="32">
        <f t="shared" si="65"/>
        <v>-9.0213221446812986E-2</v>
      </c>
      <c r="E330" s="339">
        <v>48.141651654498908</v>
      </c>
      <c r="F330" s="32">
        <f t="shared" si="66"/>
        <v>-0.1665367158838158</v>
      </c>
      <c r="G330" s="339">
        <v>49.226952526799387</v>
      </c>
      <c r="H330" s="32">
        <f t="shared" si="67"/>
        <v>-0.28410251771802231</v>
      </c>
      <c r="I330" s="339">
        <v>48.800982435248585</v>
      </c>
      <c r="J330" s="32">
        <f t="shared" si="68"/>
        <v>-0.23702491655232316</v>
      </c>
      <c r="K330" s="339">
        <v>70.351977647901748</v>
      </c>
      <c r="L330" s="32">
        <f t="shared" si="69"/>
        <v>-9.8194643279926663E-2</v>
      </c>
      <c r="M330" s="339">
        <v>66.707650736103815</v>
      </c>
      <c r="N330" s="32">
        <f t="shared" si="70"/>
        <v>-0.18294186855177219</v>
      </c>
      <c r="O330" s="339">
        <v>68.987928521017125</v>
      </c>
      <c r="P330" s="32">
        <f t="shared" si="71"/>
        <v>-0.13055859312527762</v>
      </c>
      <c r="Q330" s="339">
        <v>54.96109719530029</v>
      </c>
      <c r="R330" s="32">
        <f t="shared" si="72"/>
        <v>-0.17966547866098548</v>
      </c>
      <c r="S330" s="339">
        <v>50.49721732110411</v>
      </c>
      <c r="T330" s="32">
        <f t="shared" si="73"/>
        <v>-0.14158400390076908</v>
      </c>
      <c r="U330" s="339">
        <v>52.446454518145956</v>
      </c>
      <c r="V330" s="32">
        <f t="shared" si="74"/>
        <v>-0.15766891904663416</v>
      </c>
      <c r="W330" s="339">
        <v>59.248906544517261</v>
      </c>
      <c r="X330" s="32">
        <f t="shared" si="75"/>
        <v>-0.1522632365466704</v>
      </c>
      <c r="Y330" s="339">
        <v>53.36931632319267</v>
      </c>
      <c r="Z330" s="32">
        <f t="shared" si="76"/>
        <v>-0.15693305150429748</v>
      </c>
      <c r="AA330" s="339">
        <v>56.257676501645683</v>
      </c>
      <c r="AB330" s="32">
        <f t="shared" si="77"/>
        <v>-0.15411303225947992</v>
      </c>
    </row>
    <row r="331" spans="2:28" hidden="1" outlineLevel="1" x14ac:dyDescent="0.25">
      <c r="B331" s="43" t="s">
        <v>58</v>
      </c>
      <c r="C331" s="337">
        <v>38.78</v>
      </c>
      <c r="D331" s="29">
        <f t="shared" si="65"/>
        <v>-0.11863636363636365</v>
      </c>
      <c r="E331" s="338">
        <v>45.53</v>
      </c>
      <c r="F331" s="29">
        <f t="shared" si="66"/>
        <v>-0.14545795795795791</v>
      </c>
      <c r="G331" s="338">
        <v>37.630000000000003</v>
      </c>
      <c r="H331" s="29">
        <f t="shared" si="67"/>
        <v>-0.46910270880361171</v>
      </c>
      <c r="I331" s="338">
        <v>40.72</v>
      </c>
      <c r="J331" s="29">
        <f t="shared" si="68"/>
        <v>-0.35569620253164558</v>
      </c>
      <c r="K331" s="337">
        <v>63.86</v>
      </c>
      <c r="L331" s="29">
        <f t="shared" si="69"/>
        <v>-8.6539836933199776E-2</v>
      </c>
      <c r="M331" s="337">
        <v>58.25</v>
      </c>
      <c r="N331" s="29">
        <f t="shared" si="70"/>
        <v>-8.6131157828679084E-2</v>
      </c>
      <c r="O331" s="337">
        <v>61.75</v>
      </c>
      <c r="P331" s="29">
        <f t="shared" si="71"/>
        <v>-8.7618203309692722E-2</v>
      </c>
      <c r="Q331" s="338">
        <v>54.73</v>
      </c>
      <c r="R331" s="29">
        <f t="shared" si="72"/>
        <v>3.0696798493408561E-2</v>
      </c>
      <c r="S331" s="338">
        <v>49.93</v>
      </c>
      <c r="T331" s="29">
        <f t="shared" si="73"/>
        <v>3.5033167495853945E-2</v>
      </c>
      <c r="U331" s="338">
        <v>52.03</v>
      </c>
      <c r="V331" s="29">
        <f t="shared" si="74"/>
        <v>3.3982511923688508E-2</v>
      </c>
      <c r="W331" s="337">
        <v>56.83</v>
      </c>
      <c r="X331" s="29">
        <f t="shared" si="75"/>
        <v>-2.4712545048910295E-2</v>
      </c>
      <c r="Y331" s="337">
        <v>51.11</v>
      </c>
      <c r="Z331" s="29">
        <f t="shared" si="76"/>
        <v>-7.3800738007380184E-3</v>
      </c>
      <c r="AA331" s="337">
        <v>53.92</v>
      </c>
      <c r="AB331" s="29">
        <f t="shared" si="77"/>
        <v>-1.6417365924844884E-2</v>
      </c>
    </row>
    <row r="332" spans="2:28" hidden="1" outlineLevel="1" x14ac:dyDescent="0.25">
      <c r="B332" s="43" t="s">
        <v>59</v>
      </c>
      <c r="C332" s="337">
        <v>46.72</v>
      </c>
      <c r="D332" s="29">
        <f t="shared" si="65"/>
        <v>-0.16749821810406273</v>
      </c>
      <c r="E332" s="338">
        <v>57.05</v>
      </c>
      <c r="F332" s="29">
        <f t="shared" si="66"/>
        <v>0.36222540592168073</v>
      </c>
      <c r="G332" s="338">
        <v>48.47</v>
      </c>
      <c r="H332" s="29">
        <f t="shared" si="67"/>
        <v>-0.38403863260897186</v>
      </c>
      <c r="I332" s="338">
        <v>51.83</v>
      </c>
      <c r="J332" s="29">
        <f t="shared" si="68"/>
        <v>-0.17230916640051097</v>
      </c>
      <c r="K332" s="337">
        <v>70.77</v>
      </c>
      <c r="L332" s="29">
        <f t="shared" si="69"/>
        <v>-9.4897045658012602E-2</v>
      </c>
      <c r="M332" s="337">
        <v>69.97</v>
      </c>
      <c r="N332" s="29">
        <f t="shared" si="70"/>
        <v>-0.16781636536631783</v>
      </c>
      <c r="O332" s="337">
        <v>70.47</v>
      </c>
      <c r="P332" s="29">
        <f t="shared" si="71"/>
        <v>-0.1226344621513944</v>
      </c>
      <c r="Q332" s="338">
        <v>59.54</v>
      </c>
      <c r="R332" s="29">
        <f t="shared" si="72"/>
        <v>-6.5306122448979598E-2</v>
      </c>
      <c r="S332" s="338">
        <v>56.42</v>
      </c>
      <c r="T332" s="29">
        <f t="shared" si="73"/>
        <v>-9.5543443411349793E-2</v>
      </c>
      <c r="U332" s="338">
        <v>57.79</v>
      </c>
      <c r="V332" s="29">
        <f t="shared" si="74"/>
        <v>-8.1969817315329707E-2</v>
      </c>
      <c r="W332" s="337">
        <v>62.5</v>
      </c>
      <c r="X332" s="29">
        <f t="shared" si="75"/>
        <v>-7.7899085275892621E-2</v>
      </c>
      <c r="Y332" s="337">
        <v>58.64</v>
      </c>
      <c r="Z332" s="29">
        <f t="shared" si="76"/>
        <v>-0.11951951951951945</v>
      </c>
      <c r="AA332" s="337">
        <v>60.54</v>
      </c>
      <c r="AB332" s="29">
        <f t="shared" si="77"/>
        <v>-9.8838940160762223E-2</v>
      </c>
    </row>
    <row r="333" spans="2:28" hidden="1" outlineLevel="1" x14ac:dyDescent="0.25">
      <c r="B333" s="43" t="s">
        <v>60</v>
      </c>
      <c r="C333" s="337">
        <v>40.78</v>
      </c>
      <c r="D333" s="29">
        <f t="shared" si="65"/>
        <v>-0.25543180573306556</v>
      </c>
      <c r="E333" s="338">
        <v>46.43</v>
      </c>
      <c r="F333" s="29">
        <f t="shared" si="66"/>
        <v>-0.38413582703276294</v>
      </c>
      <c r="G333" s="338">
        <v>57.15</v>
      </c>
      <c r="H333" s="29">
        <f t="shared" si="67"/>
        <v>-0.30440603700097368</v>
      </c>
      <c r="I333" s="338">
        <v>52.95</v>
      </c>
      <c r="J333" s="29">
        <f t="shared" si="68"/>
        <v>-0.33143939393939392</v>
      </c>
      <c r="K333" s="337">
        <v>74.33</v>
      </c>
      <c r="L333" s="29">
        <f t="shared" si="69"/>
        <v>-0.13043986897519899</v>
      </c>
      <c r="M333" s="337">
        <v>72.12</v>
      </c>
      <c r="N333" s="29">
        <f t="shared" si="70"/>
        <v>-0.1979537366548042</v>
      </c>
      <c r="O333" s="337">
        <v>73.5</v>
      </c>
      <c r="P333" s="29">
        <f t="shared" si="71"/>
        <v>-0.15594855305466238</v>
      </c>
      <c r="Q333" s="338">
        <v>60.36</v>
      </c>
      <c r="R333" s="29">
        <f t="shared" si="72"/>
        <v>-0.17966838814895347</v>
      </c>
      <c r="S333" s="338">
        <v>55.45</v>
      </c>
      <c r="T333" s="29">
        <f t="shared" si="73"/>
        <v>-0.1157710094083878</v>
      </c>
      <c r="U333" s="338">
        <v>57.6</v>
      </c>
      <c r="V333" s="29">
        <f t="shared" si="74"/>
        <v>-0.14514692787177197</v>
      </c>
      <c r="W333" s="337">
        <v>63.74</v>
      </c>
      <c r="X333" s="29">
        <f t="shared" si="75"/>
        <v>-0.17037615514772875</v>
      </c>
      <c r="Y333" s="337">
        <v>58.46</v>
      </c>
      <c r="Z333" s="29">
        <f t="shared" si="76"/>
        <v>-0.14004118858487791</v>
      </c>
      <c r="AA333" s="337">
        <v>61.06</v>
      </c>
      <c r="AB333" s="29">
        <f t="shared" si="77"/>
        <v>-0.15593032900193526</v>
      </c>
    </row>
    <row r="334" spans="2:28" hidden="1" outlineLevel="1" x14ac:dyDescent="0.25">
      <c r="B334" s="43" t="s">
        <v>61</v>
      </c>
      <c r="C334" s="337">
        <v>35.64</v>
      </c>
      <c r="D334" s="29">
        <f t="shared" ref="D334:D397" si="78">C334/C348-1</f>
        <v>-0.31501057082452433</v>
      </c>
      <c r="E334" s="338">
        <v>42.12</v>
      </c>
      <c r="F334" s="29">
        <f t="shared" ref="F334:F397" si="79">E334/E348-1</f>
        <v>-0.36384231989125504</v>
      </c>
      <c r="G334" s="338">
        <v>48.22</v>
      </c>
      <c r="H334" s="29">
        <f t="shared" ref="H334:H397" si="80">G334/G348-1</f>
        <v>-0.29004711425206131</v>
      </c>
      <c r="I334" s="338">
        <v>45.83</v>
      </c>
      <c r="J334" s="29">
        <f t="shared" ref="J334:J397" si="81">I334/I348-1</f>
        <v>-0.31770135477147543</v>
      </c>
      <c r="K334" s="337">
        <v>65.709999999999994</v>
      </c>
      <c r="L334" s="29">
        <f t="shared" ref="L334:L397" si="82">K334/K348-1</f>
        <v>-0.15745608411334788</v>
      </c>
      <c r="M334" s="337">
        <v>66.400000000000006</v>
      </c>
      <c r="N334" s="29">
        <f t="shared" ref="N334:N397" si="83">M334/M348-1</f>
        <v>-0.24313233785478172</v>
      </c>
      <c r="O334" s="337">
        <v>65.97</v>
      </c>
      <c r="P334" s="29">
        <f t="shared" ref="P334:P397" si="84">O334/O348-1</f>
        <v>-0.19055214723926384</v>
      </c>
      <c r="Q334" s="338">
        <v>59.07</v>
      </c>
      <c r="R334" s="29">
        <f t="shared" ref="R334:R397" si="85">Q334/Q348-1</f>
        <v>-0.16378822197055498</v>
      </c>
      <c r="S334" s="338">
        <v>54.82</v>
      </c>
      <c r="T334" s="29">
        <f t="shared" ref="T334:T397" si="86">S334/S348-1</f>
        <v>-0.14981389578163773</v>
      </c>
      <c r="U334" s="338">
        <v>56.68</v>
      </c>
      <c r="V334" s="29">
        <f t="shared" ref="V334:V397" si="87">U334/U348-1</f>
        <v>-0.15554231227651971</v>
      </c>
      <c r="W334" s="337">
        <v>60.02</v>
      </c>
      <c r="X334" s="29">
        <f t="shared" ref="X334:X397" si="88">W334/W348-1</f>
        <v>-0.16984785615491005</v>
      </c>
      <c r="Y334" s="337">
        <v>56.72</v>
      </c>
      <c r="Z334" s="29">
        <f t="shared" ref="Z334:Z397" si="89">Y334/Y348-1</f>
        <v>-0.17438136826783124</v>
      </c>
      <c r="AA334" s="337">
        <v>58.34</v>
      </c>
      <c r="AB334" s="29">
        <f t="shared" ref="AB334:AB397" si="90">AA334/AA348-1</f>
        <v>-0.17212998439052074</v>
      </c>
    </row>
    <row r="335" spans="2:28" collapsed="1" x14ac:dyDescent="0.25">
      <c r="B335" s="145">
        <v>1990</v>
      </c>
      <c r="C335" s="338">
        <v>36.32</v>
      </c>
      <c r="D335" s="41">
        <f t="shared" si="78"/>
        <v>-0.23569023569023573</v>
      </c>
      <c r="E335" s="338">
        <v>41.66</v>
      </c>
      <c r="F335" s="41">
        <f t="shared" si="79"/>
        <v>-0.12808706571787365</v>
      </c>
      <c r="G335" s="338">
        <v>39.94</v>
      </c>
      <c r="H335" s="41">
        <f t="shared" si="80"/>
        <v>-0.33521970705725701</v>
      </c>
      <c r="I335" s="338">
        <v>40.65</v>
      </c>
      <c r="J335" s="41">
        <f t="shared" si="81"/>
        <v>-0.26077468630660128</v>
      </c>
      <c r="K335" s="338">
        <v>70.84</v>
      </c>
      <c r="L335" s="41">
        <f t="shared" si="82"/>
        <v>-3.9978316845101003E-2</v>
      </c>
      <c r="M335" s="338">
        <v>62.23</v>
      </c>
      <c r="N335" s="41">
        <f t="shared" si="83"/>
        <v>-0.13171480396260649</v>
      </c>
      <c r="O335" s="338">
        <v>67.58</v>
      </c>
      <c r="P335" s="41">
        <f t="shared" si="84"/>
        <v>-7.4373373510478125E-2</v>
      </c>
      <c r="Q335" s="338">
        <v>59.04</v>
      </c>
      <c r="R335" s="41">
        <f t="shared" si="85"/>
        <v>4.0816326530612734E-3</v>
      </c>
      <c r="S335" s="338">
        <v>54.22</v>
      </c>
      <c r="T335" s="41">
        <f t="shared" si="86"/>
        <v>-3.5402953211172372E-2</v>
      </c>
      <c r="U335" s="338">
        <v>56.34</v>
      </c>
      <c r="V335" s="41">
        <f t="shared" si="87"/>
        <v>-1.7268445839874302E-2</v>
      </c>
      <c r="W335" s="338">
        <v>61.49</v>
      </c>
      <c r="X335" s="41">
        <f t="shared" si="88"/>
        <v>-2.4278006981910516E-2</v>
      </c>
      <c r="Y335" s="338">
        <v>55.31</v>
      </c>
      <c r="Z335" s="41">
        <f t="shared" si="89"/>
        <v>-6.3653292703572006E-2</v>
      </c>
      <c r="AA335" s="338">
        <v>58.35</v>
      </c>
      <c r="AB335" s="41">
        <f t="shared" si="90"/>
        <v>-4.3599409932797872E-2</v>
      </c>
    </row>
    <row r="336" spans="2:28" hidden="1" outlineLevel="1" x14ac:dyDescent="0.25">
      <c r="B336" s="43" t="s">
        <v>49</v>
      </c>
      <c r="C336" s="337">
        <v>47.4</v>
      </c>
      <c r="D336" s="29">
        <f t="shared" si="78"/>
        <v>-2.1092596498628602E-4</v>
      </c>
      <c r="E336" s="338">
        <v>50.18</v>
      </c>
      <c r="F336" s="29">
        <f t="shared" si="79"/>
        <v>-0.17912645182398168</v>
      </c>
      <c r="G336" s="338">
        <v>54.76</v>
      </c>
      <c r="H336" s="29">
        <f t="shared" si="80"/>
        <v>4.2253521126760507E-2</v>
      </c>
      <c r="I336" s="338">
        <v>52.96</v>
      </c>
      <c r="J336" s="29">
        <f t="shared" si="81"/>
        <v>-5.9157932137146929E-2</v>
      </c>
      <c r="K336" s="337">
        <v>68.53</v>
      </c>
      <c r="L336" s="29">
        <f t="shared" si="82"/>
        <v>-6.0331825037707509E-2</v>
      </c>
      <c r="M336" s="337">
        <v>61.66</v>
      </c>
      <c r="N336" s="29">
        <f t="shared" si="83"/>
        <v>-0.25567358763882186</v>
      </c>
      <c r="O336" s="337">
        <v>65.97</v>
      </c>
      <c r="P336" s="29">
        <f t="shared" si="84"/>
        <v>-0.13944690842681973</v>
      </c>
      <c r="Q336" s="338">
        <v>48.12</v>
      </c>
      <c r="R336" s="29">
        <f t="shared" si="85"/>
        <v>-0.26252873563218393</v>
      </c>
      <c r="S336" s="338">
        <v>50.2</v>
      </c>
      <c r="T336" s="29">
        <f t="shared" si="86"/>
        <v>-0.16221628838451263</v>
      </c>
      <c r="U336" s="338">
        <v>49.3</v>
      </c>
      <c r="V336" s="29">
        <f t="shared" si="87"/>
        <v>-0.2061191626409018</v>
      </c>
      <c r="W336" s="337">
        <v>54.56</v>
      </c>
      <c r="X336" s="29">
        <f t="shared" si="88"/>
        <v>-0.18857822724568696</v>
      </c>
      <c r="Y336" s="337">
        <v>52.38</v>
      </c>
      <c r="Z336" s="29">
        <f t="shared" si="89"/>
        <v>-0.1852543163789081</v>
      </c>
      <c r="AA336" s="337">
        <v>53.45</v>
      </c>
      <c r="AB336" s="29">
        <f t="shared" si="90"/>
        <v>-0.18645357686453579</v>
      </c>
    </row>
    <row r="337" spans="2:28" hidden="1" outlineLevel="1" x14ac:dyDescent="0.25">
      <c r="B337" s="43" t="s">
        <v>50</v>
      </c>
      <c r="C337" s="337">
        <v>51.1</v>
      </c>
      <c r="D337" s="29">
        <f t="shared" si="78"/>
        <v>0.21262458471760803</v>
      </c>
      <c r="E337" s="338">
        <v>45.43</v>
      </c>
      <c r="F337" s="29">
        <f t="shared" si="79"/>
        <v>-0.15115844544095669</v>
      </c>
      <c r="G337" s="338">
        <v>53.37</v>
      </c>
      <c r="H337" s="29">
        <f t="shared" si="80"/>
        <v>-0.2069836552748886</v>
      </c>
      <c r="I337" s="338">
        <v>50.25</v>
      </c>
      <c r="J337" s="29">
        <f t="shared" si="81"/>
        <v>-0.18012726382770439</v>
      </c>
      <c r="K337" s="337">
        <v>74.03</v>
      </c>
      <c r="L337" s="29">
        <f t="shared" si="82"/>
        <v>-7.0208490329063067E-2</v>
      </c>
      <c r="M337" s="337">
        <v>65.959999999999994</v>
      </c>
      <c r="N337" s="29">
        <f t="shared" si="83"/>
        <v>-0.20882811562912329</v>
      </c>
      <c r="O337" s="337">
        <v>71.03</v>
      </c>
      <c r="P337" s="29">
        <f t="shared" si="84"/>
        <v>-0.12341108231519193</v>
      </c>
      <c r="Q337" s="338">
        <v>48.88</v>
      </c>
      <c r="R337" s="29">
        <f t="shared" si="85"/>
        <v>-0.31164624700746379</v>
      </c>
      <c r="S337" s="338">
        <v>43.11</v>
      </c>
      <c r="T337" s="29">
        <f t="shared" si="86"/>
        <v>-0.27497477295660955</v>
      </c>
      <c r="U337" s="338">
        <v>45.62</v>
      </c>
      <c r="V337" s="29">
        <f t="shared" si="87"/>
        <v>-0.28907589216144625</v>
      </c>
      <c r="W337" s="337">
        <v>56.82</v>
      </c>
      <c r="X337" s="29">
        <f t="shared" si="88"/>
        <v>-0.21789401238816253</v>
      </c>
      <c r="Y337" s="337">
        <v>47.48</v>
      </c>
      <c r="Z337" s="29">
        <f t="shared" si="89"/>
        <v>-0.26238931179120717</v>
      </c>
      <c r="AA337" s="337">
        <v>52.07</v>
      </c>
      <c r="AB337" s="29">
        <f t="shared" si="90"/>
        <v>-0.23807433421129653</v>
      </c>
    </row>
    <row r="338" spans="2:28" hidden="1" outlineLevel="1" x14ac:dyDescent="0.25">
      <c r="B338" s="43" t="s">
        <v>51</v>
      </c>
      <c r="C338" s="337">
        <v>48.4</v>
      </c>
      <c r="D338" s="29">
        <f t="shared" si="78"/>
        <v>0.13348946135831374</v>
      </c>
      <c r="E338" s="338">
        <v>49.91</v>
      </c>
      <c r="F338" s="29">
        <f t="shared" si="79"/>
        <v>-8.1523739418476349E-2</v>
      </c>
      <c r="G338" s="338">
        <v>45.55</v>
      </c>
      <c r="H338" s="29">
        <f t="shared" si="80"/>
        <v>-0.27892987177457662</v>
      </c>
      <c r="I338" s="338">
        <v>47.27</v>
      </c>
      <c r="J338" s="29">
        <f t="shared" si="81"/>
        <v>-0.20313553607552259</v>
      </c>
      <c r="K338" s="337">
        <v>75.5</v>
      </c>
      <c r="L338" s="29">
        <f t="shared" si="82"/>
        <v>-8.484848484848484E-2</v>
      </c>
      <c r="M338" s="337">
        <v>72.83</v>
      </c>
      <c r="N338" s="29">
        <f t="shared" si="83"/>
        <v>-8.9966262651505757E-2</v>
      </c>
      <c r="O338" s="337">
        <v>74.510000000000005</v>
      </c>
      <c r="P338" s="29">
        <f t="shared" si="84"/>
        <v>-8.6551428221159576E-2</v>
      </c>
      <c r="Q338" s="338">
        <v>53.83</v>
      </c>
      <c r="R338" s="29">
        <f t="shared" si="85"/>
        <v>-0.26572091119901786</v>
      </c>
      <c r="S338" s="338">
        <v>43.42</v>
      </c>
      <c r="T338" s="29">
        <f t="shared" si="86"/>
        <v>-0.20242468772961053</v>
      </c>
      <c r="U338" s="338">
        <v>47.95</v>
      </c>
      <c r="V338" s="29">
        <f t="shared" si="87"/>
        <v>-0.22835532668168645</v>
      </c>
      <c r="W338" s="337">
        <v>60.41</v>
      </c>
      <c r="X338" s="29">
        <f t="shared" si="88"/>
        <v>-0.19528440122552282</v>
      </c>
      <c r="Y338" s="337">
        <v>48.77</v>
      </c>
      <c r="Z338" s="29">
        <f t="shared" si="89"/>
        <v>-0.18321889130798852</v>
      </c>
      <c r="AA338" s="337">
        <v>54.48</v>
      </c>
      <c r="AB338" s="29">
        <f t="shared" si="90"/>
        <v>-0.18759320011929626</v>
      </c>
    </row>
    <row r="339" spans="2:28" hidden="1" outlineLevel="1" x14ac:dyDescent="0.25">
      <c r="B339" s="43" t="s">
        <v>52</v>
      </c>
      <c r="C339" s="337">
        <v>44.98</v>
      </c>
      <c r="D339" s="29">
        <f t="shared" si="78"/>
        <v>0.11309081910418217</v>
      </c>
      <c r="E339" s="338">
        <v>45.79</v>
      </c>
      <c r="F339" s="29">
        <f t="shared" si="79"/>
        <v>4.8545912525761237E-2</v>
      </c>
      <c r="G339" s="338">
        <v>56.58</v>
      </c>
      <c r="H339" s="29">
        <f t="shared" si="80"/>
        <v>0.19923696481559983</v>
      </c>
      <c r="I339" s="338">
        <v>52.34</v>
      </c>
      <c r="J339" s="29">
        <f t="shared" si="81"/>
        <v>0.14654983570646229</v>
      </c>
      <c r="K339" s="337">
        <v>79.930000000000007</v>
      </c>
      <c r="L339" s="29">
        <f t="shared" si="82"/>
        <v>-8.2002986103135278E-2</v>
      </c>
      <c r="M339" s="337">
        <v>71.27</v>
      </c>
      <c r="N339" s="29">
        <f t="shared" si="83"/>
        <v>-3.9133473095737115E-3</v>
      </c>
      <c r="O339" s="337">
        <v>76.709999999999994</v>
      </c>
      <c r="P339" s="29">
        <f t="shared" si="84"/>
        <v>-5.5644466330173725E-2</v>
      </c>
      <c r="Q339" s="338">
        <v>58.79</v>
      </c>
      <c r="R339" s="29">
        <f t="shared" si="85"/>
        <v>-0.22827513783145192</v>
      </c>
      <c r="S339" s="338">
        <v>59.47</v>
      </c>
      <c r="T339" s="29">
        <f t="shared" si="86"/>
        <v>-2.0908791570628971E-2</v>
      </c>
      <c r="U339" s="338">
        <v>59.18</v>
      </c>
      <c r="V339" s="29">
        <f t="shared" si="87"/>
        <v>-0.1172434367541767</v>
      </c>
      <c r="W339" s="337">
        <v>64.760000000000005</v>
      </c>
      <c r="X339" s="29">
        <f t="shared" si="88"/>
        <v>-0.17070047381226783</v>
      </c>
      <c r="Y339" s="337">
        <v>61.52</v>
      </c>
      <c r="Z339" s="29">
        <f t="shared" si="89"/>
        <v>-1.6781205050343528E-2</v>
      </c>
      <c r="AA339" s="337">
        <v>63.11</v>
      </c>
      <c r="AB339" s="29">
        <f t="shared" si="90"/>
        <v>-9.8428571428571421E-2</v>
      </c>
    </row>
    <row r="340" spans="2:28" hidden="1" outlineLevel="1" x14ac:dyDescent="0.25">
      <c r="B340" s="43" t="s">
        <v>53</v>
      </c>
      <c r="C340" s="337">
        <v>31.47</v>
      </c>
      <c r="D340" s="29">
        <f t="shared" si="78"/>
        <v>-0.11898096304591266</v>
      </c>
      <c r="E340" s="338">
        <v>49.37</v>
      </c>
      <c r="F340" s="29">
        <f t="shared" si="79"/>
        <v>0.34267065542561848</v>
      </c>
      <c r="G340" s="338">
        <v>82.79</v>
      </c>
      <c r="H340" s="29">
        <f t="shared" si="80"/>
        <v>-7.0923577600718102E-2</v>
      </c>
      <c r="I340" s="338">
        <v>69.650000000000006</v>
      </c>
      <c r="J340" s="29">
        <f t="shared" si="81"/>
        <v>5.100347065036992E-2</v>
      </c>
      <c r="K340" s="337">
        <v>84.94</v>
      </c>
      <c r="L340" s="29">
        <f t="shared" si="82"/>
        <v>-9.1259227559644773E-2</v>
      </c>
      <c r="M340" s="337">
        <v>86.61</v>
      </c>
      <c r="N340" s="29">
        <f t="shared" si="83"/>
        <v>3.9860727578340693E-2</v>
      </c>
      <c r="O340" s="337">
        <v>85.56</v>
      </c>
      <c r="P340" s="29">
        <f t="shared" si="84"/>
        <v>-4.5515394912985285E-2</v>
      </c>
      <c r="Q340" s="338">
        <v>71.599999999999994</v>
      </c>
      <c r="R340" s="29">
        <f t="shared" si="85"/>
        <v>-0.17225433526011569</v>
      </c>
      <c r="S340" s="338">
        <v>72.31</v>
      </c>
      <c r="T340" s="29">
        <f t="shared" si="86"/>
        <v>-2.0056918281610048E-2</v>
      </c>
      <c r="U340" s="338">
        <v>72</v>
      </c>
      <c r="V340" s="29">
        <f t="shared" si="87"/>
        <v>-8.8376804254241659E-2</v>
      </c>
      <c r="W340" s="337">
        <v>74.06</v>
      </c>
      <c r="X340" s="29">
        <f t="shared" si="88"/>
        <v>-0.139937289513413</v>
      </c>
      <c r="Y340" s="337">
        <v>75.14</v>
      </c>
      <c r="Z340" s="29">
        <f t="shared" si="89"/>
        <v>-1.1575901078663464E-2</v>
      </c>
      <c r="AA340" s="337">
        <v>74.61</v>
      </c>
      <c r="AB340" s="29">
        <f t="shared" si="90"/>
        <v>-7.7179962894248555E-2</v>
      </c>
    </row>
    <row r="341" spans="2:28" hidden="1" outlineLevel="1" x14ac:dyDescent="0.25">
      <c r="B341" s="43" t="s">
        <v>54</v>
      </c>
      <c r="C341" s="337">
        <v>52.69</v>
      </c>
      <c r="D341" s="29">
        <f t="shared" si="78"/>
        <v>0.64965560425798352</v>
      </c>
      <c r="E341" s="338">
        <v>35.25</v>
      </c>
      <c r="F341" s="29">
        <f t="shared" si="79"/>
        <v>0.12872238232468769</v>
      </c>
      <c r="G341" s="338">
        <v>60.42</v>
      </c>
      <c r="H341" s="29">
        <f t="shared" si="80"/>
        <v>0.38832720588235281</v>
      </c>
      <c r="I341" s="338">
        <v>50.52</v>
      </c>
      <c r="J341" s="29">
        <f t="shared" si="81"/>
        <v>0.32389937106918265</v>
      </c>
      <c r="K341" s="337">
        <v>64.69</v>
      </c>
      <c r="L341" s="29">
        <f t="shared" si="82"/>
        <v>-0.15746288095858296</v>
      </c>
      <c r="M341" s="337">
        <v>73.14</v>
      </c>
      <c r="N341" s="29">
        <f t="shared" si="83"/>
        <v>3.8625390514058555E-2</v>
      </c>
      <c r="O341" s="337">
        <v>67.83</v>
      </c>
      <c r="P341" s="29">
        <f t="shared" si="84"/>
        <v>-8.8183895684903923E-2</v>
      </c>
      <c r="Q341" s="338">
        <v>63.97</v>
      </c>
      <c r="R341" s="29">
        <f t="shared" si="85"/>
        <v>-0.11814171491590852</v>
      </c>
      <c r="S341" s="338">
        <v>73.47</v>
      </c>
      <c r="T341" s="29">
        <f t="shared" si="86"/>
        <v>0.11335050765267463</v>
      </c>
      <c r="U341" s="338">
        <v>69.34</v>
      </c>
      <c r="V341" s="29">
        <f t="shared" si="87"/>
        <v>9.7568079219456649E-3</v>
      </c>
      <c r="W341" s="337">
        <v>63.33</v>
      </c>
      <c r="X341" s="29">
        <f t="shared" si="88"/>
        <v>-0.11698271054099274</v>
      </c>
      <c r="Y341" s="337">
        <v>73.08</v>
      </c>
      <c r="Z341" s="29">
        <f t="shared" si="89"/>
        <v>0.10143180105501126</v>
      </c>
      <c r="AA341" s="337">
        <v>68.290000000000006</v>
      </c>
      <c r="AB341" s="29">
        <f t="shared" si="90"/>
        <v>-9.1410330818338936E-3</v>
      </c>
    </row>
    <row r="342" spans="2:28" hidden="1" outlineLevel="1" x14ac:dyDescent="0.25">
      <c r="B342" s="43" t="s">
        <v>55</v>
      </c>
      <c r="C342" s="337">
        <v>47.64</v>
      </c>
      <c r="D342" s="29">
        <f t="shared" si="78"/>
        <v>0.87411487018095979</v>
      </c>
      <c r="E342" s="338">
        <v>27.73</v>
      </c>
      <c r="F342" s="29">
        <f t="shared" si="79"/>
        <v>3.7023186237846062E-2</v>
      </c>
      <c r="G342" s="338">
        <v>27.68</v>
      </c>
      <c r="H342" s="29">
        <f t="shared" si="80"/>
        <v>1.2838283828382839</v>
      </c>
      <c r="I342" s="338">
        <v>27.7</v>
      </c>
      <c r="J342" s="29">
        <f t="shared" si="81"/>
        <v>0.49810708491076272</v>
      </c>
      <c r="K342" s="337">
        <v>59.06</v>
      </c>
      <c r="L342" s="29">
        <f t="shared" si="82"/>
        <v>-0.24926909876700143</v>
      </c>
      <c r="M342" s="337">
        <v>50.52</v>
      </c>
      <c r="N342" s="29">
        <f t="shared" si="83"/>
        <v>-0.27078521939953804</v>
      </c>
      <c r="O342" s="337">
        <v>55.98</v>
      </c>
      <c r="P342" s="29">
        <f t="shared" si="84"/>
        <v>-0.25538707102952929</v>
      </c>
      <c r="Q342" s="338">
        <v>51.32</v>
      </c>
      <c r="R342" s="29">
        <f t="shared" si="85"/>
        <v>-0.1737240379971019</v>
      </c>
      <c r="S342" s="338">
        <v>49.55</v>
      </c>
      <c r="T342" s="29">
        <f t="shared" si="86"/>
        <v>-6.814992984566115E-3</v>
      </c>
      <c r="U342" s="338">
        <v>50.31</v>
      </c>
      <c r="V342" s="29">
        <f t="shared" si="87"/>
        <v>-8.891705903658087E-2</v>
      </c>
      <c r="W342" s="337">
        <v>53.3</v>
      </c>
      <c r="X342" s="29">
        <f t="shared" si="88"/>
        <v>-0.1919345057610673</v>
      </c>
      <c r="Y342" s="337">
        <v>49.25</v>
      </c>
      <c r="Z342" s="29">
        <f t="shared" si="89"/>
        <v>-7.2504708097928416E-2</v>
      </c>
      <c r="AA342" s="337">
        <v>51.24</v>
      </c>
      <c r="AB342" s="29">
        <f t="shared" si="90"/>
        <v>-0.13983548766157461</v>
      </c>
    </row>
    <row r="343" spans="2:28" hidden="1" outlineLevel="1" x14ac:dyDescent="0.25">
      <c r="B343" s="43" t="s">
        <v>56</v>
      </c>
      <c r="C343" s="337">
        <v>40.32</v>
      </c>
      <c r="D343" s="29">
        <f t="shared" si="78"/>
        <v>0.23189734188817601</v>
      </c>
      <c r="E343" s="338">
        <v>34.97</v>
      </c>
      <c r="F343" s="29">
        <f t="shared" si="79"/>
        <v>2.3112931538911585E-2</v>
      </c>
      <c r="G343" s="338">
        <v>42.6</v>
      </c>
      <c r="H343" s="29">
        <f t="shared" si="80"/>
        <v>0.200676437429538</v>
      </c>
      <c r="I343" s="338">
        <v>39.270000000000003</v>
      </c>
      <c r="J343" s="29">
        <f t="shared" si="81"/>
        <v>0.12489258092237199</v>
      </c>
      <c r="K343" s="337">
        <v>67.98</v>
      </c>
      <c r="L343" s="29">
        <f t="shared" si="82"/>
        <v>-0.1490799849793466</v>
      </c>
      <c r="M343" s="337">
        <v>53.15</v>
      </c>
      <c r="N343" s="29">
        <f t="shared" si="83"/>
        <v>-0.19188079671582781</v>
      </c>
      <c r="O343" s="337">
        <v>62.63</v>
      </c>
      <c r="P343" s="29">
        <f t="shared" si="84"/>
        <v>-0.16101808439383791</v>
      </c>
      <c r="Q343" s="338">
        <v>49.16</v>
      </c>
      <c r="R343" s="29">
        <f t="shared" si="85"/>
        <v>-0.14400139300017423</v>
      </c>
      <c r="S343" s="338">
        <v>44.8</v>
      </c>
      <c r="T343" s="29">
        <f t="shared" si="86"/>
        <v>-1.9908116385911279E-2</v>
      </c>
      <c r="U343" s="338">
        <v>46.67</v>
      </c>
      <c r="V343" s="29">
        <f t="shared" si="87"/>
        <v>-8.1480023617398145E-2</v>
      </c>
      <c r="W343" s="337">
        <v>54.74</v>
      </c>
      <c r="X343" s="29">
        <f t="shared" si="88"/>
        <v>-0.14628820960698696</v>
      </c>
      <c r="Y343" s="337">
        <v>46.24</v>
      </c>
      <c r="Z343" s="29">
        <f t="shared" si="89"/>
        <v>-7.0926260799678564E-2</v>
      </c>
      <c r="AA343" s="337">
        <v>50.42</v>
      </c>
      <c r="AB343" s="29">
        <f t="shared" si="90"/>
        <v>-0.11528338304965779</v>
      </c>
    </row>
    <row r="344" spans="2:28" collapsed="1" x14ac:dyDescent="0.25">
      <c r="B344" s="30" t="s">
        <v>179</v>
      </c>
      <c r="C344" s="339">
        <v>48.47729605413214</v>
      </c>
      <c r="D344" s="32">
        <f t="shared" si="78"/>
        <v>0.29636504593609003</v>
      </c>
      <c r="E344" s="339">
        <v>57.760974684744475</v>
      </c>
      <c r="F344" s="32">
        <f t="shared" si="79"/>
        <v>4.7452055258947468E-2</v>
      </c>
      <c r="G344" s="339">
        <v>68.762572498348135</v>
      </c>
      <c r="H344" s="32">
        <f t="shared" si="80"/>
        <v>9.1001297549506477E-2</v>
      </c>
      <c r="I344" s="339">
        <v>63.96143661039391</v>
      </c>
      <c r="J344" s="32">
        <f t="shared" si="81"/>
        <v>7.2775842656888301E-2</v>
      </c>
      <c r="K344" s="339">
        <v>78.012374980535284</v>
      </c>
      <c r="L344" s="32">
        <f t="shared" si="82"/>
        <v>-9.8837123416170014E-2</v>
      </c>
      <c r="M344" s="339">
        <v>81.643702165799553</v>
      </c>
      <c r="N344" s="32">
        <f t="shared" si="83"/>
        <v>1.5945314789760356E-3</v>
      </c>
      <c r="O344" s="339">
        <v>79.347415450340492</v>
      </c>
      <c r="P344" s="32">
        <f t="shared" si="84"/>
        <v>-6.430869282207019E-2</v>
      </c>
      <c r="Q344" s="339">
        <v>66.99839610015249</v>
      </c>
      <c r="R344" s="32">
        <f t="shared" si="85"/>
        <v>-9.921406619748796E-2</v>
      </c>
      <c r="S344" s="339">
        <v>58.826044191360509</v>
      </c>
      <c r="T344" s="32">
        <f t="shared" si="86"/>
        <v>-0.16390830023837244</v>
      </c>
      <c r="U344" s="339">
        <v>62.263468253820214</v>
      </c>
      <c r="V344" s="32">
        <f t="shared" si="87"/>
        <v>-0.13659627959450893</v>
      </c>
      <c r="W344" s="339">
        <v>69.890689066216353</v>
      </c>
      <c r="X344" s="32">
        <f t="shared" si="88"/>
        <v>-9.3319042682033282E-2</v>
      </c>
      <c r="Y344" s="339">
        <v>63.303770143545982</v>
      </c>
      <c r="Z344" s="32">
        <f t="shared" si="89"/>
        <v>-0.126801839027748</v>
      </c>
      <c r="AA344" s="339">
        <v>66.507321482818966</v>
      </c>
      <c r="AB344" s="32">
        <f t="shared" si="90"/>
        <v>-0.11137307230136428</v>
      </c>
    </row>
    <row r="345" spans="2:28" hidden="1" outlineLevel="1" x14ac:dyDescent="0.25">
      <c r="B345" s="43" t="s">
        <v>58</v>
      </c>
      <c r="C345" s="337">
        <v>44</v>
      </c>
      <c r="D345" s="29">
        <f t="shared" si="78"/>
        <v>0.65351371664787683</v>
      </c>
      <c r="E345" s="338">
        <v>53.28</v>
      </c>
      <c r="F345" s="29">
        <f t="shared" si="79"/>
        <v>0.29257641921397393</v>
      </c>
      <c r="G345" s="338">
        <v>70.88</v>
      </c>
      <c r="H345" s="29">
        <f t="shared" si="80"/>
        <v>0.55370451556334932</v>
      </c>
      <c r="I345" s="338">
        <v>63.2</v>
      </c>
      <c r="J345" s="29">
        <f t="shared" si="81"/>
        <v>0.44622425629290619</v>
      </c>
      <c r="K345" s="337">
        <v>69.91</v>
      </c>
      <c r="L345" s="29">
        <f t="shared" si="82"/>
        <v>-8.4348395546823829E-2</v>
      </c>
      <c r="M345" s="337">
        <v>63.74</v>
      </c>
      <c r="N345" s="29">
        <f t="shared" si="83"/>
        <v>-5.7379473528541891E-2</v>
      </c>
      <c r="O345" s="337">
        <v>67.680000000000007</v>
      </c>
      <c r="P345" s="29">
        <f t="shared" si="84"/>
        <v>-7.4271645465736502E-2</v>
      </c>
      <c r="Q345" s="338">
        <v>53.1</v>
      </c>
      <c r="R345" s="29">
        <f t="shared" si="85"/>
        <v>-0.1463022508038585</v>
      </c>
      <c r="S345" s="338">
        <v>48.24</v>
      </c>
      <c r="T345" s="29">
        <f t="shared" si="86"/>
        <v>-0.15884917175239754</v>
      </c>
      <c r="U345" s="338">
        <v>50.32</v>
      </c>
      <c r="V345" s="29">
        <f t="shared" si="87"/>
        <v>-0.15385908861610897</v>
      </c>
      <c r="W345" s="337">
        <v>58.27</v>
      </c>
      <c r="X345" s="29">
        <f t="shared" si="88"/>
        <v>-0.11051747824759584</v>
      </c>
      <c r="Y345" s="337">
        <v>51.49</v>
      </c>
      <c r="Z345" s="29">
        <f t="shared" si="89"/>
        <v>-0.13126370845284296</v>
      </c>
      <c r="AA345" s="337">
        <v>54.82</v>
      </c>
      <c r="AB345" s="29">
        <f t="shared" si="90"/>
        <v>-0.12147435897435899</v>
      </c>
    </row>
    <row r="346" spans="2:28" hidden="1" outlineLevel="1" x14ac:dyDescent="0.25">
      <c r="B346" s="43" t="s">
        <v>59</v>
      </c>
      <c r="C346" s="337">
        <v>56.12</v>
      </c>
      <c r="D346" s="29">
        <f t="shared" si="78"/>
        <v>0.44938016528925617</v>
      </c>
      <c r="E346" s="338">
        <v>41.88</v>
      </c>
      <c r="F346" s="29">
        <f t="shared" si="79"/>
        <v>-0.38834526069811592</v>
      </c>
      <c r="G346" s="338">
        <v>78.69</v>
      </c>
      <c r="H346" s="29">
        <f t="shared" si="80"/>
        <v>7.6028989470805497E-2</v>
      </c>
      <c r="I346" s="338">
        <v>62.62</v>
      </c>
      <c r="J346" s="29">
        <f t="shared" si="81"/>
        <v>-0.11926863572433188</v>
      </c>
      <c r="K346" s="337">
        <v>78.19</v>
      </c>
      <c r="L346" s="29">
        <f t="shared" si="82"/>
        <v>-0.12695399732023227</v>
      </c>
      <c r="M346" s="337">
        <v>84.08</v>
      </c>
      <c r="N346" s="29">
        <f t="shared" si="83"/>
        <v>-6.6296501943364783E-2</v>
      </c>
      <c r="O346" s="337">
        <v>80.319999999999993</v>
      </c>
      <c r="P346" s="29">
        <f t="shared" si="84"/>
        <v>-0.10496991308223758</v>
      </c>
      <c r="Q346" s="338">
        <v>63.7</v>
      </c>
      <c r="R346" s="29">
        <f t="shared" si="85"/>
        <v>-0.15405046480743689</v>
      </c>
      <c r="S346" s="338">
        <v>62.38</v>
      </c>
      <c r="T346" s="29">
        <f t="shared" si="86"/>
        <v>-0.18136482939632548</v>
      </c>
      <c r="U346" s="338">
        <v>62.95</v>
      </c>
      <c r="V346" s="29">
        <f t="shared" si="87"/>
        <v>-0.16963461284790926</v>
      </c>
      <c r="W346" s="337">
        <v>67.78</v>
      </c>
      <c r="X346" s="29">
        <f t="shared" si="88"/>
        <v>-0.14072008113590262</v>
      </c>
      <c r="Y346" s="337">
        <v>66.599999999999994</v>
      </c>
      <c r="Z346" s="29">
        <f t="shared" si="89"/>
        <v>-0.1581342434584756</v>
      </c>
      <c r="AA346" s="337">
        <v>67.180000000000007</v>
      </c>
      <c r="AB346" s="29">
        <f t="shared" si="90"/>
        <v>-0.14962025316455685</v>
      </c>
    </row>
    <row r="347" spans="2:28" hidden="1" outlineLevel="1" x14ac:dyDescent="0.25">
      <c r="B347" s="43" t="s">
        <v>60</v>
      </c>
      <c r="C347" s="337">
        <v>54.77</v>
      </c>
      <c r="D347" s="29">
        <f t="shared" si="78"/>
        <v>0.43904361534419345</v>
      </c>
      <c r="E347" s="338">
        <v>75.39</v>
      </c>
      <c r="F347" s="29">
        <f t="shared" si="79"/>
        <v>-0.11824561403508771</v>
      </c>
      <c r="G347" s="338">
        <v>82.16</v>
      </c>
      <c r="H347" s="29">
        <f t="shared" si="80"/>
        <v>-0.20564633085178385</v>
      </c>
      <c r="I347" s="338">
        <v>79.2</v>
      </c>
      <c r="J347" s="29">
        <f t="shared" si="81"/>
        <v>-0.17172139719723911</v>
      </c>
      <c r="K347" s="337">
        <v>85.48</v>
      </c>
      <c r="L347" s="29">
        <f t="shared" si="82"/>
        <v>-0.1086548488008342</v>
      </c>
      <c r="M347" s="337">
        <v>89.92</v>
      </c>
      <c r="N347" s="29">
        <f t="shared" si="83"/>
        <v>3.1236055332442003E-3</v>
      </c>
      <c r="O347" s="337">
        <v>87.08</v>
      </c>
      <c r="P347" s="29">
        <f t="shared" si="84"/>
        <v>-6.9459286172259049E-2</v>
      </c>
      <c r="Q347" s="338">
        <v>73.58</v>
      </c>
      <c r="R347" s="29">
        <f t="shared" si="85"/>
        <v>-0.13241363046810517</v>
      </c>
      <c r="S347" s="338">
        <v>62.71</v>
      </c>
      <c r="T347" s="29">
        <f t="shared" si="86"/>
        <v>-0.25256257449344466</v>
      </c>
      <c r="U347" s="338">
        <v>67.38</v>
      </c>
      <c r="V347" s="29">
        <f t="shared" si="87"/>
        <v>-0.20071174377224199</v>
      </c>
      <c r="W347" s="337">
        <v>76.83</v>
      </c>
      <c r="X347" s="29">
        <f t="shared" si="88"/>
        <v>-0.11689655172413793</v>
      </c>
      <c r="Y347" s="337">
        <v>67.98</v>
      </c>
      <c r="Z347" s="29">
        <f t="shared" si="89"/>
        <v>-0.20621205044371782</v>
      </c>
      <c r="AA347" s="337">
        <v>72.34</v>
      </c>
      <c r="AB347" s="29">
        <f t="shared" si="90"/>
        <v>-0.16195551436515276</v>
      </c>
    </row>
    <row r="348" spans="2:28" hidden="1" outlineLevel="1" x14ac:dyDescent="0.25">
      <c r="B348" s="43" t="s">
        <v>61</v>
      </c>
      <c r="C348" s="337">
        <v>52.03</v>
      </c>
      <c r="D348" s="29">
        <f t="shared" si="78"/>
        <v>0.21537024059799115</v>
      </c>
      <c r="E348" s="338">
        <v>66.209999999999994</v>
      </c>
      <c r="F348" s="29">
        <f t="shared" si="79"/>
        <v>-8.0799666805497772E-2</v>
      </c>
      <c r="G348" s="338">
        <v>67.92</v>
      </c>
      <c r="H348" s="29">
        <f t="shared" si="80"/>
        <v>9.6014200419557882E-2</v>
      </c>
      <c r="I348" s="338">
        <v>67.17</v>
      </c>
      <c r="J348" s="29">
        <f t="shared" si="81"/>
        <v>1.2358703843255547E-2</v>
      </c>
      <c r="K348" s="337">
        <v>77.989999999999995</v>
      </c>
      <c r="L348" s="29">
        <f t="shared" si="82"/>
        <v>-0.16175838349097171</v>
      </c>
      <c r="M348" s="337">
        <v>87.73</v>
      </c>
      <c r="N348" s="29">
        <f t="shared" si="83"/>
        <v>-7.8036643293372121E-3</v>
      </c>
      <c r="O348" s="337">
        <v>81.5</v>
      </c>
      <c r="P348" s="29">
        <f t="shared" si="84"/>
        <v>-0.10763166538924773</v>
      </c>
      <c r="Q348" s="338">
        <v>70.64</v>
      </c>
      <c r="R348" s="29">
        <f t="shared" si="85"/>
        <v>-0.13122617144262705</v>
      </c>
      <c r="S348" s="338">
        <v>64.48</v>
      </c>
      <c r="T348" s="29">
        <f t="shared" si="86"/>
        <v>-0.19228360265564315</v>
      </c>
      <c r="U348" s="338">
        <v>67.12</v>
      </c>
      <c r="V348" s="29">
        <f t="shared" si="87"/>
        <v>-0.16590033552876837</v>
      </c>
      <c r="W348" s="337">
        <v>72.3</v>
      </c>
      <c r="X348" s="29">
        <f t="shared" si="88"/>
        <v>-0.13774597495527729</v>
      </c>
      <c r="Y348" s="337">
        <v>68.7</v>
      </c>
      <c r="Z348" s="29">
        <f t="shared" si="89"/>
        <v>-0.15425335467191925</v>
      </c>
      <c r="AA348" s="337">
        <v>70.47</v>
      </c>
      <c r="AB348" s="29">
        <f t="shared" si="90"/>
        <v>-0.1463355542095699</v>
      </c>
    </row>
    <row r="349" spans="2:28" collapsed="1" x14ac:dyDescent="0.25">
      <c r="B349" s="145">
        <v>1989</v>
      </c>
      <c r="C349" s="338">
        <v>47.52</v>
      </c>
      <c r="D349" s="41">
        <f t="shared" si="78"/>
        <v>0.28259109311740915</v>
      </c>
      <c r="E349" s="338">
        <v>47.78</v>
      </c>
      <c r="F349" s="41">
        <f t="shared" si="79"/>
        <v>-5.6663376110562602E-2</v>
      </c>
      <c r="G349" s="338">
        <v>60.08</v>
      </c>
      <c r="H349" s="41">
        <f t="shared" si="80"/>
        <v>3.9626232912268522E-2</v>
      </c>
      <c r="I349" s="338">
        <v>54.99</v>
      </c>
      <c r="J349" s="41">
        <f t="shared" si="81"/>
        <v>5.6693489392831697E-3</v>
      </c>
      <c r="K349" s="338">
        <v>73.790000000000006</v>
      </c>
      <c r="L349" s="41">
        <f t="shared" si="82"/>
        <v>-0.11934598400763818</v>
      </c>
      <c r="M349" s="338">
        <v>71.67</v>
      </c>
      <c r="N349" s="41">
        <f t="shared" si="83"/>
        <v>-8.723892002037692E-2</v>
      </c>
      <c r="O349" s="338">
        <v>73.010000000000005</v>
      </c>
      <c r="P349" s="41">
        <f t="shared" si="84"/>
        <v>-0.10767538499144447</v>
      </c>
      <c r="Q349" s="338">
        <v>58.8</v>
      </c>
      <c r="R349" s="41">
        <f t="shared" si="85"/>
        <v>-0.18705931148900878</v>
      </c>
      <c r="S349" s="338">
        <v>56.21</v>
      </c>
      <c r="T349" s="41">
        <f t="shared" si="86"/>
        <v>-0.11896551724137927</v>
      </c>
      <c r="U349" s="338">
        <v>57.33</v>
      </c>
      <c r="V349" s="41">
        <f t="shared" si="87"/>
        <v>-0.14940652818991107</v>
      </c>
      <c r="W349" s="338">
        <v>63.02</v>
      </c>
      <c r="X349" s="41">
        <f t="shared" si="88"/>
        <v>-0.15590677739083836</v>
      </c>
      <c r="Y349" s="338">
        <v>59.07</v>
      </c>
      <c r="Z349" s="41">
        <f t="shared" si="89"/>
        <v>-0.11426000899685107</v>
      </c>
      <c r="AA349" s="338">
        <v>61.01</v>
      </c>
      <c r="AB349" s="41">
        <f t="shared" si="90"/>
        <v>-0.1358356940509915</v>
      </c>
    </row>
    <row r="350" spans="2:28" hidden="1" outlineLevel="1" x14ac:dyDescent="0.25">
      <c r="B350" s="43" t="s">
        <v>49</v>
      </c>
      <c r="C350" s="337">
        <v>47.41</v>
      </c>
      <c r="D350" s="29">
        <f t="shared" si="78"/>
        <v>0.19120603015075366</v>
      </c>
      <c r="E350" s="338">
        <v>61.13</v>
      </c>
      <c r="F350" s="29">
        <f t="shared" si="79"/>
        <v>-4.1248431618569614E-2</v>
      </c>
      <c r="G350" s="338">
        <v>52.54</v>
      </c>
      <c r="H350" s="29">
        <f t="shared" si="80"/>
        <v>4.4117647058823595E-2</v>
      </c>
      <c r="I350" s="338">
        <v>56.29</v>
      </c>
      <c r="J350" s="29">
        <f t="shared" si="81"/>
        <v>3.9236668450151058E-3</v>
      </c>
      <c r="K350" s="337">
        <v>72.930000000000007</v>
      </c>
      <c r="L350" s="29">
        <f t="shared" si="82"/>
        <v>-0.12333213126577702</v>
      </c>
      <c r="M350" s="337">
        <v>82.84</v>
      </c>
      <c r="N350" s="29">
        <f t="shared" si="83"/>
        <v>1.2961604304230878E-2</v>
      </c>
      <c r="O350" s="337">
        <v>76.66</v>
      </c>
      <c r="P350" s="29">
        <f t="shared" si="84"/>
        <v>-7.3483200386753711E-2</v>
      </c>
      <c r="Q350" s="338">
        <v>65.25</v>
      </c>
      <c r="R350" s="29">
        <f t="shared" si="85"/>
        <v>-0.1245136186770428</v>
      </c>
      <c r="S350" s="338">
        <v>59.92</v>
      </c>
      <c r="T350" s="29">
        <f t="shared" si="86"/>
        <v>-0.18642226748133062</v>
      </c>
      <c r="U350" s="338">
        <v>62.1</v>
      </c>
      <c r="V350" s="29">
        <f t="shared" si="87"/>
        <v>-0.16126418152350086</v>
      </c>
      <c r="W350" s="337">
        <v>67.239999999999995</v>
      </c>
      <c r="X350" s="29">
        <f t="shared" si="88"/>
        <v>-0.11839517503605612</v>
      </c>
      <c r="Y350" s="337">
        <v>64.290000000000006</v>
      </c>
      <c r="Z350" s="29">
        <f t="shared" si="89"/>
        <v>-0.13774141630901282</v>
      </c>
      <c r="AA350" s="337">
        <v>65.7</v>
      </c>
      <c r="AB350" s="29">
        <f t="shared" si="90"/>
        <v>-0.12934004770739449</v>
      </c>
    </row>
    <row r="351" spans="2:28" hidden="1" outlineLevel="1" x14ac:dyDescent="0.25">
      <c r="B351" s="43" t="s">
        <v>50</v>
      </c>
      <c r="C351" s="337">
        <v>42.14</v>
      </c>
      <c r="D351" s="29">
        <f t="shared" si="78"/>
        <v>0.16056182869732849</v>
      </c>
      <c r="E351" s="338">
        <v>53.52</v>
      </c>
      <c r="F351" s="29">
        <f t="shared" si="79"/>
        <v>0.75648178536265198</v>
      </c>
      <c r="G351" s="338">
        <v>67.3</v>
      </c>
      <c r="H351" s="29">
        <f t="shared" si="80"/>
        <v>5.4032889584964661E-2</v>
      </c>
      <c r="I351" s="338">
        <v>61.29</v>
      </c>
      <c r="J351" s="29">
        <f t="shared" si="81"/>
        <v>0.23618394513916896</v>
      </c>
      <c r="K351" s="337">
        <v>79.62</v>
      </c>
      <c r="L351" s="29">
        <f t="shared" si="82"/>
        <v>-5.022068471907426E-2</v>
      </c>
      <c r="M351" s="337">
        <v>83.37</v>
      </c>
      <c r="N351" s="29">
        <f t="shared" si="83"/>
        <v>8.1463224802179379E-2</v>
      </c>
      <c r="O351" s="337">
        <v>81.03</v>
      </c>
      <c r="P351" s="29">
        <f t="shared" si="84"/>
        <v>-7.7149155033063854E-3</v>
      </c>
      <c r="Q351" s="338">
        <v>71.010000000000005</v>
      </c>
      <c r="R351" s="29">
        <f t="shared" si="85"/>
        <v>-3.2956557265422903E-2</v>
      </c>
      <c r="S351" s="338">
        <v>59.46</v>
      </c>
      <c r="T351" s="29">
        <f t="shared" si="86"/>
        <v>-3.3799155021124405E-2</v>
      </c>
      <c r="U351" s="338">
        <v>64.17</v>
      </c>
      <c r="V351" s="29">
        <f t="shared" si="87"/>
        <v>-3.8651685393258362E-2</v>
      </c>
      <c r="W351" s="337">
        <v>72.650000000000006</v>
      </c>
      <c r="X351" s="29">
        <f t="shared" si="88"/>
        <v>-3.2751963786446514E-2</v>
      </c>
      <c r="Y351" s="337">
        <v>64.37</v>
      </c>
      <c r="Z351" s="29">
        <f t="shared" si="89"/>
        <v>-6.6358024691356432E-3</v>
      </c>
      <c r="AA351" s="337">
        <v>68.34</v>
      </c>
      <c r="AB351" s="29">
        <f t="shared" si="90"/>
        <v>-2.6495726495726513E-2</v>
      </c>
    </row>
    <row r="352" spans="2:28" hidden="1" outlineLevel="1" x14ac:dyDescent="0.25">
      <c r="B352" s="43" t="s">
        <v>51</v>
      </c>
      <c r="C352" s="337">
        <v>42.7</v>
      </c>
      <c r="D352" s="29">
        <f t="shared" si="78"/>
        <v>0.10364435254587767</v>
      </c>
      <c r="E352" s="338">
        <v>54.34</v>
      </c>
      <c r="F352" s="29">
        <f t="shared" si="79"/>
        <v>1.1503759398496243</v>
      </c>
      <c r="G352" s="338">
        <v>63.17</v>
      </c>
      <c r="H352" s="29">
        <f t="shared" si="80"/>
        <v>0.37745311818578298</v>
      </c>
      <c r="I352" s="338">
        <v>59.32</v>
      </c>
      <c r="J352" s="29">
        <f t="shared" si="81"/>
        <v>0.60064759848893678</v>
      </c>
      <c r="K352" s="337">
        <v>82.5</v>
      </c>
      <c r="L352" s="29">
        <f t="shared" si="82"/>
        <v>-2.9069083205837343E-2</v>
      </c>
      <c r="M352" s="337">
        <v>80.03</v>
      </c>
      <c r="N352" s="29">
        <f t="shared" si="83"/>
        <v>7.2788203753351377E-2</v>
      </c>
      <c r="O352" s="337">
        <v>81.569999999999993</v>
      </c>
      <c r="P352" s="29">
        <f t="shared" si="84"/>
        <v>-7.350238882763982E-4</v>
      </c>
      <c r="Q352" s="338">
        <v>73.31</v>
      </c>
      <c r="R352" s="29">
        <f t="shared" si="85"/>
        <v>6.5862169235242796E-2</v>
      </c>
      <c r="S352" s="338">
        <v>54.44</v>
      </c>
      <c r="T352" s="29">
        <f t="shared" si="86"/>
        <v>-7.1781756180733125E-2</v>
      </c>
      <c r="U352" s="338">
        <v>62.14</v>
      </c>
      <c r="V352" s="29">
        <f t="shared" si="87"/>
        <v>-1.4901712111604293E-2</v>
      </c>
      <c r="W352" s="337">
        <v>75.069999999999993</v>
      </c>
      <c r="X352" s="29">
        <f t="shared" si="88"/>
        <v>2.7230432402846061E-2</v>
      </c>
      <c r="Y352" s="337">
        <v>59.71</v>
      </c>
      <c r="Z352" s="29">
        <f t="shared" si="89"/>
        <v>-3.0051981806367811E-2</v>
      </c>
      <c r="AA352" s="337">
        <v>67.06</v>
      </c>
      <c r="AB352" s="29">
        <f t="shared" si="90"/>
        <v>-7.8413966563101178E-3</v>
      </c>
    </row>
    <row r="353" spans="2:28" hidden="1" outlineLevel="1" x14ac:dyDescent="0.25">
      <c r="B353" s="43" t="s">
        <v>52</v>
      </c>
      <c r="C353" s="337">
        <v>40.409999999999997</v>
      </c>
      <c r="D353" s="29">
        <f t="shared" si="78"/>
        <v>0.42690677966101687</v>
      </c>
      <c r="E353" s="338">
        <v>43.67</v>
      </c>
      <c r="F353" s="29">
        <f t="shared" si="79"/>
        <v>0.8962223187147198</v>
      </c>
      <c r="G353" s="338">
        <v>47.18</v>
      </c>
      <c r="H353" s="29">
        <f t="shared" si="80"/>
        <v>-0.11215656755739556</v>
      </c>
      <c r="I353" s="338">
        <v>45.65</v>
      </c>
      <c r="J353" s="29">
        <f t="shared" si="81"/>
        <v>0.13359821206853728</v>
      </c>
      <c r="K353" s="337">
        <v>87.07</v>
      </c>
      <c r="L353" s="29">
        <f t="shared" si="82"/>
        <v>-1.3371104815864121E-2</v>
      </c>
      <c r="M353" s="337">
        <v>71.55</v>
      </c>
      <c r="N353" s="29">
        <f t="shared" si="83"/>
        <v>7.0372976776917895E-3</v>
      </c>
      <c r="O353" s="337">
        <v>81.23</v>
      </c>
      <c r="P353" s="29">
        <f t="shared" si="84"/>
        <v>-1.7893845967839273E-2</v>
      </c>
      <c r="Q353" s="338">
        <v>76.180000000000007</v>
      </c>
      <c r="R353" s="29">
        <f t="shared" si="85"/>
        <v>9.5957416199108136E-2</v>
      </c>
      <c r="S353" s="338">
        <v>60.74</v>
      </c>
      <c r="T353" s="29">
        <f t="shared" si="86"/>
        <v>9.5006309716964221E-2</v>
      </c>
      <c r="U353" s="338">
        <v>67.040000000000006</v>
      </c>
      <c r="V353" s="29">
        <f t="shared" si="87"/>
        <v>8.7958455047062678E-2</v>
      </c>
      <c r="W353" s="337">
        <v>78.09</v>
      </c>
      <c r="X353" s="29">
        <f t="shared" si="88"/>
        <v>4.8891873740765535E-2</v>
      </c>
      <c r="Y353" s="337">
        <v>62.57</v>
      </c>
      <c r="Z353" s="29">
        <f t="shared" si="89"/>
        <v>7.1220681390173013E-2</v>
      </c>
      <c r="AA353" s="337">
        <v>70</v>
      </c>
      <c r="AB353" s="29">
        <f t="shared" si="90"/>
        <v>4.7904191616766401E-2</v>
      </c>
    </row>
    <row r="354" spans="2:28" hidden="1" outlineLevel="1" x14ac:dyDescent="0.25">
      <c r="B354" s="43" t="s">
        <v>53</v>
      </c>
      <c r="C354" s="337">
        <v>35.72</v>
      </c>
      <c r="D354" s="29">
        <f t="shared" si="78"/>
        <v>0.15786061588330624</v>
      </c>
      <c r="E354" s="338">
        <v>36.770000000000003</v>
      </c>
      <c r="F354" s="29">
        <f t="shared" si="79"/>
        <v>0.48505654281098542</v>
      </c>
      <c r="G354" s="338">
        <v>89.11</v>
      </c>
      <c r="H354" s="29">
        <f t="shared" si="80"/>
        <v>0.15727272727272723</v>
      </c>
      <c r="I354" s="338">
        <v>66.27</v>
      </c>
      <c r="J354" s="29">
        <f t="shared" si="81"/>
        <v>0.2124039517014269</v>
      </c>
      <c r="K354" s="337">
        <v>93.47</v>
      </c>
      <c r="L354" s="29">
        <f t="shared" si="82"/>
        <v>1.7415913791226645E-2</v>
      </c>
      <c r="M354" s="337">
        <v>83.29</v>
      </c>
      <c r="N354" s="29">
        <f t="shared" si="83"/>
        <v>1.9835925064283222E-2</v>
      </c>
      <c r="O354" s="337">
        <v>89.64</v>
      </c>
      <c r="P354" s="29">
        <f t="shared" si="84"/>
        <v>1.1852353538774008E-2</v>
      </c>
      <c r="Q354" s="338">
        <v>86.5</v>
      </c>
      <c r="R354" s="29">
        <f t="shared" si="85"/>
        <v>8.0410208600396604E-3</v>
      </c>
      <c r="S354" s="338">
        <v>73.790000000000006</v>
      </c>
      <c r="T354" s="29">
        <f t="shared" si="86"/>
        <v>5.9744363061898786E-2</v>
      </c>
      <c r="U354" s="338">
        <v>78.98</v>
      </c>
      <c r="V354" s="29">
        <f t="shared" si="87"/>
        <v>2.9457768508863502E-2</v>
      </c>
      <c r="W354" s="337">
        <v>86.11</v>
      </c>
      <c r="X354" s="29">
        <f t="shared" si="88"/>
        <v>1.917386672979049E-2</v>
      </c>
      <c r="Y354" s="337">
        <v>76.02</v>
      </c>
      <c r="Z354" s="29">
        <f t="shared" si="89"/>
        <v>4.9854992404364085E-2</v>
      </c>
      <c r="AA354" s="337">
        <v>80.849999999999994</v>
      </c>
      <c r="AB354" s="29">
        <f t="shared" si="90"/>
        <v>2.6797053594107112E-2</v>
      </c>
    </row>
    <row r="355" spans="2:28" hidden="1" outlineLevel="1" x14ac:dyDescent="0.25">
      <c r="B355" s="43" t="s">
        <v>54</v>
      </c>
      <c r="C355" s="337">
        <v>31.94</v>
      </c>
      <c r="D355" s="29">
        <f t="shared" si="78"/>
        <v>-0.19688207191350271</v>
      </c>
      <c r="E355" s="338">
        <v>31.23</v>
      </c>
      <c r="F355" s="29">
        <f t="shared" si="79"/>
        <v>0.93374613003095996</v>
      </c>
      <c r="G355" s="338">
        <v>43.52</v>
      </c>
      <c r="H355" s="29">
        <f t="shared" si="80"/>
        <v>-0.16803670426304718</v>
      </c>
      <c r="I355" s="338">
        <v>38.159999999999997</v>
      </c>
      <c r="J355" s="29">
        <f t="shared" si="81"/>
        <v>3.5549525101763679E-2</v>
      </c>
      <c r="K355" s="337">
        <v>76.78</v>
      </c>
      <c r="L355" s="29">
        <f t="shared" si="82"/>
        <v>6.906154274575349E-2</v>
      </c>
      <c r="M355" s="337">
        <v>70.42</v>
      </c>
      <c r="N355" s="29">
        <f t="shared" si="83"/>
        <v>4.0638392197428708E-2</v>
      </c>
      <c r="O355" s="337">
        <v>74.39</v>
      </c>
      <c r="P355" s="29">
        <f t="shared" si="84"/>
        <v>5.5326996737125933E-2</v>
      </c>
      <c r="Q355" s="338">
        <v>72.540000000000006</v>
      </c>
      <c r="R355" s="29">
        <f t="shared" si="85"/>
        <v>-4.4142838318618982E-2</v>
      </c>
      <c r="S355" s="338">
        <v>65.989999999999995</v>
      </c>
      <c r="T355" s="29">
        <f t="shared" si="86"/>
        <v>-7.5381813086731198E-2</v>
      </c>
      <c r="U355" s="338">
        <v>68.67</v>
      </c>
      <c r="V355" s="29">
        <f t="shared" si="87"/>
        <v>-6.3803680981594946E-2</v>
      </c>
      <c r="W355" s="337">
        <v>71.72</v>
      </c>
      <c r="X355" s="29">
        <f t="shared" si="88"/>
        <v>4.904021297463812E-3</v>
      </c>
      <c r="Y355" s="337">
        <v>66.349999999999994</v>
      </c>
      <c r="Z355" s="29">
        <f t="shared" si="89"/>
        <v>-5.3764974329720605E-2</v>
      </c>
      <c r="AA355" s="337">
        <v>68.92</v>
      </c>
      <c r="AB355" s="29">
        <f t="shared" si="90"/>
        <v>-2.6141020206302046E-2</v>
      </c>
    </row>
    <row r="356" spans="2:28" hidden="1" outlineLevel="1" x14ac:dyDescent="0.25">
      <c r="B356" s="43" t="s">
        <v>55</v>
      </c>
      <c r="C356" s="337">
        <v>25.42</v>
      </c>
      <c r="D356" s="29">
        <f t="shared" si="78"/>
        <v>-0.27267525035765383</v>
      </c>
      <c r="E356" s="338">
        <v>26.74</v>
      </c>
      <c r="F356" s="29">
        <f t="shared" si="79"/>
        <v>-0.25866370945383976</v>
      </c>
      <c r="G356" s="338">
        <v>12.12</v>
      </c>
      <c r="H356" s="29">
        <f t="shared" si="80"/>
        <v>-0.54657687991021331</v>
      </c>
      <c r="I356" s="338">
        <v>18.489999999999998</v>
      </c>
      <c r="J356" s="29">
        <f t="shared" si="81"/>
        <v>-0.42272869185138939</v>
      </c>
      <c r="K356" s="337">
        <v>78.67</v>
      </c>
      <c r="L356" s="29">
        <f t="shared" si="82"/>
        <v>-2.2828154724159333E-3</v>
      </c>
      <c r="M356" s="337">
        <v>69.28</v>
      </c>
      <c r="N356" s="29">
        <f t="shared" si="83"/>
        <v>0.14210352786020453</v>
      </c>
      <c r="O356" s="337">
        <v>75.180000000000007</v>
      </c>
      <c r="P356" s="29">
        <f t="shared" si="84"/>
        <v>2.8313500205170428E-2</v>
      </c>
      <c r="Q356" s="338">
        <v>62.11</v>
      </c>
      <c r="R356" s="29">
        <f t="shared" si="85"/>
        <v>-4.4755459858505042E-2</v>
      </c>
      <c r="S356" s="338">
        <v>49.89</v>
      </c>
      <c r="T356" s="29">
        <f t="shared" si="86"/>
        <v>-0.11196155215379133</v>
      </c>
      <c r="U356" s="338">
        <v>55.22</v>
      </c>
      <c r="V356" s="29">
        <f t="shared" si="87"/>
        <v>-8.1350856762601897E-2</v>
      </c>
      <c r="W356" s="337">
        <v>65.959999999999994</v>
      </c>
      <c r="X356" s="29">
        <f t="shared" si="88"/>
        <v>-4.1000290782204241E-2</v>
      </c>
      <c r="Y356" s="337">
        <v>53.1</v>
      </c>
      <c r="Z356" s="29">
        <f t="shared" si="89"/>
        <v>-6.3987308302485335E-2</v>
      </c>
      <c r="AA356" s="337">
        <v>59.57</v>
      </c>
      <c r="AB356" s="29">
        <f t="shared" si="90"/>
        <v>-5.7883915862723345E-2</v>
      </c>
    </row>
    <row r="357" spans="2:28" hidden="1" outlineLevel="1" x14ac:dyDescent="0.25">
      <c r="B357" s="43" t="s">
        <v>56</v>
      </c>
      <c r="C357" s="337">
        <v>32.729999999999997</v>
      </c>
      <c r="D357" s="29">
        <f t="shared" si="78"/>
        <v>-0.27476179924662103</v>
      </c>
      <c r="E357" s="338">
        <v>34.18</v>
      </c>
      <c r="F357" s="29">
        <f t="shared" si="79"/>
        <v>-8.8290210722859475E-2</v>
      </c>
      <c r="G357" s="338">
        <v>35.479999999999997</v>
      </c>
      <c r="H357" s="29">
        <f t="shared" si="80"/>
        <v>6.3549160671462657E-2</v>
      </c>
      <c r="I357" s="338">
        <v>34.909999999999997</v>
      </c>
      <c r="J357" s="29">
        <f t="shared" si="81"/>
        <v>-2.212885154061639E-2</v>
      </c>
      <c r="K357" s="337">
        <v>79.89</v>
      </c>
      <c r="L357" s="29">
        <f t="shared" si="82"/>
        <v>1.8485466598674227E-2</v>
      </c>
      <c r="M357" s="337">
        <v>65.77</v>
      </c>
      <c r="N357" s="29">
        <f t="shared" si="83"/>
        <v>0.14322961932904565</v>
      </c>
      <c r="O357" s="337">
        <v>74.650000000000006</v>
      </c>
      <c r="P357" s="29">
        <f t="shared" si="84"/>
        <v>3.9114699331848524E-2</v>
      </c>
      <c r="Q357" s="338">
        <v>57.43</v>
      </c>
      <c r="R357" s="29">
        <f t="shared" si="85"/>
        <v>-0.13910957877379693</v>
      </c>
      <c r="S357" s="338">
        <v>45.71</v>
      </c>
      <c r="T357" s="29">
        <f t="shared" si="86"/>
        <v>5.2740672501151442E-2</v>
      </c>
      <c r="U357" s="338">
        <v>50.81</v>
      </c>
      <c r="V357" s="29">
        <f t="shared" si="87"/>
        <v>-5.5224990702863463E-2</v>
      </c>
      <c r="W357" s="337">
        <v>64.12</v>
      </c>
      <c r="X357" s="29">
        <f t="shared" si="88"/>
        <v>-8.3869124160594222E-2</v>
      </c>
      <c r="Y357" s="337">
        <v>49.77</v>
      </c>
      <c r="Z357" s="29">
        <f t="shared" si="89"/>
        <v>6.871376422589659E-2</v>
      </c>
      <c r="AA357" s="337">
        <v>56.99</v>
      </c>
      <c r="AB357" s="29">
        <f t="shared" si="90"/>
        <v>-3.7493666610369902E-2</v>
      </c>
    </row>
    <row r="358" spans="2:28" collapsed="1" x14ac:dyDescent="0.25">
      <c r="B358" s="30" t="s">
        <v>180</v>
      </c>
      <c r="C358" s="339">
        <v>37.394787992858333</v>
      </c>
      <c r="D358" s="32">
        <f t="shared" si="78"/>
        <v>-0.15968774178741874</v>
      </c>
      <c r="E358" s="339">
        <v>55.144265930591928</v>
      </c>
      <c r="F358" s="32">
        <f t="shared" si="79"/>
        <v>0.34273871120393373</v>
      </c>
      <c r="G358" s="339">
        <v>63.02703090527524</v>
      </c>
      <c r="H358" s="32">
        <f t="shared" si="80"/>
        <v>-0.1297102794103141</v>
      </c>
      <c r="I358" s="339">
        <v>59.622368501497888</v>
      </c>
      <c r="J358" s="32">
        <f t="shared" si="81"/>
        <v>0.10436887110729032</v>
      </c>
      <c r="K358" s="339">
        <v>86.568562695645227</v>
      </c>
      <c r="L358" s="32">
        <f t="shared" si="82"/>
        <v>2.2543112676975507E-2</v>
      </c>
      <c r="M358" s="339">
        <v>81.513725963781681</v>
      </c>
      <c r="N358" s="32">
        <f t="shared" si="83"/>
        <v>-2.8829980621323248E-3</v>
      </c>
      <c r="O358" s="339">
        <v>84.800847076002484</v>
      </c>
      <c r="P358" s="32">
        <f t="shared" si="84"/>
        <v>1.2463520524620852E-2</v>
      </c>
      <c r="Q358" s="339">
        <v>74.377711269680191</v>
      </c>
      <c r="R358" s="32">
        <f t="shared" si="85"/>
        <v>-4.637616193399674E-2</v>
      </c>
      <c r="S358" s="339">
        <v>70.358364050416967</v>
      </c>
      <c r="T358" s="32">
        <f t="shared" si="86"/>
        <v>7.8570183333021681E-2</v>
      </c>
      <c r="U358" s="339">
        <v>72.113967987743493</v>
      </c>
      <c r="V358" s="32">
        <f t="shared" si="87"/>
        <v>1.5804258600176313E-2</v>
      </c>
      <c r="W358" s="339">
        <v>77.084103842831865</v>
      </c>
      <c r="X358" s="32">
        <f t="shared" si="88"/>
        <v>-1.6113180180155284E-2</v>
      </c>
      <c r="Y358" s="339">
        <v>72.496453809592495</v>
      </c>
      <c r="Z358" s="32">
        <f t="shared" si="89"/>
        <v>4.3420930014632431E-2</v>
      </c>
      <c r="AA358" s="339">
        <v>74.842793313791987</v>
      </c>
      <c r="AB358" s="32">
        <f t="shared" si="90"/>
        <v>6.4808478956526194E-3</v>
      </c>
    </row>
    <row r="359" spans="2:28" hidden="1" outlineLevel="1" x14ac:dyDescent="0.25">
      <c r="B359" s="43" t="s">
        <v>58</v>
      </c>
      <c r="C359" s="337">
        <v>26.61</v>
      </c>
      <c r="D359" s="29">
        <f t="shared" si="78"/>
        <v>-0.41400572561109883</v>
      </c>
      <c r="E359" s="338">
        <v>41.22</v>
      </c>
      <c r="F359" s="29">
        <f t="shared" si="79"/>
        <v>0.41942148760330578</v>
      </c>
      <c r="G359" s="338">
        <v>45.62</v>
      </c>
      <c r="H359" s="29">
        <f t="shared" si="80"/>
        <v>-0.23379240846489757</v>
      </c>
      <c r="I359" s="338">
        <v>43.7</v>
      </c>
      <c r="J359" s="29">
        <f t="shared" si="81"/>
        <v>3.4319526627218933E-2</v>
      </c>
      <c r="K359" s="337">
        <v>76.349999999999994</v>
      </c>
      <c r="L359" s="29">
        <f t="shared" si="82"/>
        <v>2.4419696766402765E-2</v>
      </c>
      <c r="M359" s="337">
        <v>67.62</v>
      </c>
      <c r="N359" s="29">
        <f t="shared" si="83"/>
        <v>-2.0142008404579026E-2</v>
      </c>
      <c r="O359" s="337">
        <v>73.11</v>
      </c>
      <c r="P359" s="29">
        <f t="shared" si="84"/>
        <v>4.3962082703667971E-3</v>
      </c>
      <c r="Q359" s="338">
        <v>62.2</v>
      </c>
      <c r="R359" s="29">
        <f t="shared" si="85"/>
        <v>-0.15877738707059774</v>
      </c>
      <c r="S359" s="338">
        <v>57.35</v>
      </c>
      <c r="T359" s="29">
        <f t="shared" si="86"/>
        <v>-2.7801322258009797E-2</v>
      </c>
      <c r="U359" s="338">
        <v>59.47</v>
      </c>
      <c r="V359" s="29">
        <f t="shared" si="87"/>
        <v>-9.3859515465488319E-2</v>
      </c>
      <c r="W359" s="337">
        <v>65.510000000000005</v>
      </c>
      <c r="X359" s="29">
        <f t="shared" si="88"/>
        <v>-8.8239387613082698E-2</v>
      </c>
      <c r="Y359" s="337">
        <v>59.27</v>
      </c>
      <c r="Z359" s="29">
        <f t="shared" si="89"/>
        <v>-3.421867361903197E-2</v>
      </c>
      <c r="AA359" s="337">
        <v>62.4</v>
      </c>
      <c r="AB359" s="29">
        <f t="shared" si="90"/>
        <v>-6.907354915709385E-2</v>
      </c>
    </row>
    <row r="360" spans="2:28" hidden="1" outlineLevel="1" x14ac:dyDescent="0.25">
      <c r="B360" s="43" t="s">
        <v>59</v>
      </c>
      <c r="C360" s="337">
        <v>38.72</v>
      </c>
      <c r="D360" s="29">
        <f t="shared" si="78"/>
        <v>-0.25207649217693651</v>
      </c>
      <c r="E360" s="338">
        <v>68.47</v>
      </c>
      <c r="F360" s="29">
        <f t="shared" si="79"/>
        <v>1.3022864828513785</v>
      </c>
      <c r="G360" s="338">
        <v>73.13</v>
      </c>
      <c r="H360" s="29">
        <f t="shared" si="80"/>
        <v>-7.1836527478106538E-2</v>
      </c>
      <c r="I360" s="338">
        <v>71.099999999999994</v>
      </c>
      <c r="J360" s="29">
        <f t="shared" si="81"/>
        <v>0.3946645743428796</v>
      </c>
      <c r="K360" s="337">
        <v>89.56</v>
      </c>
      <c r="L360" s="29">
        <f t="shared" si="82"/>
        <v>1.438441499603571E-2</v>
      </c>
      <c r="M360" s="337">
        <v>90.05</v>
      </c>
      <c r="N360" s="29">
        <f t="shared" si="83"/>
        <v>2.1670070342636683E-2</v>
      </c>
      <c r="O360" s="337">
        <v>89.74</v>
      </c>
      <c r="P360" s="29">
        <f t="shared" si="84"/>
        <v>1.699909338168637E-2</v>
      </c>
      <c r="Q360" s="338">
        <v>75.3</v>
      </c>
      <c r="R360" s="29">
        <f t="shared" si="85"/>
        <v>-1.0382441845183443E-2</v>
      </c>
      <c r="S360" s="338">
        <v>76.2</v>
      </c>
      <c r="T360" s="29">
        <f t="shared" si="86"/>
        <v>0.1858076563958917</v>
      </c>
      <c r="U360" s="338">
        <v>75.81</v>
      </c>
      <c r="V360" s="29">
        <f t="shared" si="87"/>
        <v>9.0477560414269353E-2</v>
      </c>
      <c r="W360" s="337">
        <v>78.88</v>
      </c>
      <c r="X360" s="29">
        <f t="shared" si="88"/>
        <v>-2.5290844714214167E-3</v>
      </c>
      <c r="Y360" s="337">
        <v>79.11</v>
      </c>
      <c r="Z360" s="29">
        <f t="shared" si="89"/>
        <v>0.12917499286325995</v>
      </c>
      <c r="AA360" s="337">
        <v>79</v>
      </c>
      <c r="AB360" s="29">
        <f t="shared" si="90"/>
        <v>5.4317362872013719E-2</v>
      </c>
    </row>
    <row r="361" spans="2:28" hidden="1" outlineLevel="1" x14ac:dyDescent="0.25">
      <c r="B361" s="43" t="s">
        <v>60</v>
      </c>
      <c r="C361" s="337">
        <v>38.06</v>
      </c>
      <c r="D361" s="29">
        <f t="shared" si="78"/>
        <v>-0.19055720969800083</v>
      </c>
      <c r="E361" s="338">
        <v>85.5</v>
      </c>
      <c r="F361" s="29">
        <f t="shared" si="79"/>
        <v>1.8672032193158952</v>
      </c>
      <c r="G361" s="338">
        <v>103.43</v>
      </c>
      <c r="H361" s="29">
        <f t="shared" si="80"/>
        <v>0.29416916916916924</v>
      </c>
      <c r="I361" s="338">
        <v>95.62</v>
      </c>
      <c r="J361" s="29">
        <f t="shared" si="81"/>
        <v>0.85597826086956519</v>
      </c>
      <c r="K361" s="337">
        <v>95.9</v>
      </c>
      <c r="L361" s="29">
        <f t="shared" si="82"/>
        <v>2.985395189003448E-2</v>
      </c>
      <c r="M361" s="337">
        <v>89.64</v>
      </c>
      <c r="N361" s="29">
        <f t="shared" si="83"/>
        <v>2.2316447221593094E-4</v>
      </c>
      <c r="O361" s="337">
        <v>93.58</v>
      </c>
      <c r="P361" s="29">
        <f t="shared" si="84"/>
        <v>1.7063362677969707E-2</v>
      </c>
      <c r="Q361" s="338">
        <v>84.81</v>
      </c>
      <c r="R361" s="29">
        <f t="shared" si="85"/>
        <v>-2.0895867005310542E-2</v>
      </c>
      <c r="S361" s="338">
        <v>83.9</v>
      </c>
      <c r="T361" s="29">
        <f t="shared" si="86"/>
        <v>0.14242919389978215</v>
      </c>
      <c r="U361" s="338">
        <v>84.3</v>
      </c>
      <c r="V361" s="29">
        <f t="shared" si="87"/>
        <v>6.3051702395964693E-2</v>
      </c>
      <c r="W361" s="337">
        <v>87</v>
      </c>
      <c r="X361" s="29">
        <f t="shared" si="88"/>
        <v>8.3449235048678183E-3</v>
      </c>
      <c r="Y361" s="337">
        <v>85.64</v>
      </c>
      <c r="Z361" s="29">
        <f t="shared" si="89"/>
        <v>0.10774802742206702</v>
      </c>
      <c r="AA361" s="337">
        <v>86.32</v>
      </c>
      <c r="AB361" s="29">
        <f t="shared" si="90"/>
        <v>5.0760803408399058E-2</v>
      </c>
    </row>
    <row r="362" spans="2:28" hidden="1" outlineLevel="1" x14ac:dyDescent="0.25">
      <c r="B362" s="43" t="s">
        <v>61</v>
      </c>
      <c r="C362" s="337">
        <v>42.81</v>
      </c>
      <c r="D362" s="29">
        <f t="shared" si="78"/>
        <v>0.14007989347536642</v>
      </c>
      <c r="E362" s="338">
        <v>72.03</v>
      </c>
      <c r="F362" s="29">
        <f t="shared" si="79"/>
        <v>1.3138451654352714</v>
      </c>
      <c r="G362" s="338">
        <v>61.97</v>
      </c>
      <c r="H362" s="29">
        <f t="shared" si="80"/>
        <v>-0.16324601674318129</v>
      </c>
      <c r="I362" s="338">
        <v>66.349999999999994</v>
      </c>
      <c r="J362" s="29">
        <f t="shared" si="81"/>
        <v>0.3344730490748189</v>
      </c>
      <c r="K362" s="337">
        <v>93.04</v>
      </c>
      <c r="L362" s="29">
        <f t="shared" si="82"/>
        <v>6.881102814474449E-2</v>
      </c>
      <c r="M362" s="337">
        <v>88.42</v>
      </c>
      <c r="N362" s="29">
        <f t="shared" si="83"/>
        <v>-5.8466381830446501E-3</v>
      </c>
      <c r="O362" s="337">
        <v>91.33</v>
      </c>
      <c r="P362" s="29">
        <f t="shared" si="84"/>
        <v>4.1985168282943519E-2</v>
      </c>
      <c r="Q362" s="338">
        <v>81.31</v>
      </c>
      <c r="R362" s="29">
        <f t="shared" si="85"/>
        <v>3.4215212414143936E-2</v>
      </c>
      <c r="S362" s="338">
        <v>79.83</v>
      </c>
      <c r="T362" s="29">
        <f t="shared" si="86"/>
        <v>8.9234547687269572E-2</v>
      </c>
      <c r="U362" s="338">
        <v>80.47</v>
      </c>
      <c r="V362" s="29">
        <f t="shared" si="87"/>
        <v>6.3573883161512024E-2</v>
      </c>
      <c r="W362" s="337">
        <v>83.85</v>
      </c>
      <c r="X362" s="29">
        <f t="shared" si="88"/>
        <v>5.8845813865386898E-2</v>
      </c>
      <c r="Y362" s="337">
        <v>81.23</v>
      </c>
      <c r="Z362" s="29">
        <f t="shared" si="89"/>
        <v>5.548336798336817E-2</v>
      </c>
      <c r="AA362" s="337">
        <v>82.55</v>
      </c>
      <c r="AB362" s="29">
        <f t="shared" si="90"/>
        <v>5.6166837256908853E-2</v>
      </c>
    </row>
    <row r="363" spans="2:28" collapsed="1" x14ac:dyDescent="0.25">
      <c r="B363" s="145">
        <v>1988</v>
      </c>
      <c r="C363" s="338">
        <v>37.049999999999997</v>
      </c>
      <c r="D363" s="41">
        <f t="shared" si="78"/>
        <v>-6.2974203338391543E-2</v>
      </c>
      <c r="E363" s="338">
        <v>50.65</v>
      </c>
      <c r="F363" s="41">
        <f t="shared" si="79"/>
        <v>0.61151765828825955</v>
      </c>
      <c r="G363" s="338">
        <v>57.79</v>
      </c>
      <c r="H363" s="41">
        <f t="shared" si="80"/>
        <v>3.2986111111110716E-3</v>
      </c>
      <c r="I363" s="338">
        <v>54.68</v>
      </c>
      <c r="J363" s="41">
        <f t="shared" si="81"/>
        <v>0.21890325456977267</v>
      </c>
      <c r="K363" s="338">
        <v>83.79</v>
      </c>
      <c r="L363" s="41">
        <f t="shared" si="82"/>
        <v>1.9131890469927804E-3</v>
      </c>
      <c r="M363" s="338">
        <v>78.52</v>
      </c>
      <c r="N363" s="41">
        <f t="shared" si="83"/>
        <v>3.8624338624338561E-2</v>
      </c>
      <c r="O363" s="338">
        <v>81.819999999999993</v>
      </c>
      <c r="P363" s="41">
        <f t="shared" si="84"/>
        <v>9.2512643394597749E-3</v>
      </c>
      <c r="Q363" s="338">
        <v>72.33</v>
      </c>
      <c r="R363" s="41">
        <f t="shared" si="85"/>
        <v>-2.9518314772574827E-2</v>
      </c>
      <c r="S363" s="338">
        <v>63.8</v>
      </c>
      <c r="T363" s="41">
        <f t="shared" si="86"/>
        <v>5.9918006937873525E-3</v>
      </c>
      <c r="U363" s="338">
        <v>67.400000000000006</v>
      </c>
      <c r="V363" s="41">
        <f t="shared" si="87"/>
        <v>-1.3610420020488734E-2</v>
      </c>
      <c r="W363" s="338">
        <v>74.66</v>
      </c>
      <c r="X363" s="41">
        <f t="shared" si="88"/>
        <v>-1.4779625230931681E-2</v>
      </c>
      <c r="Y363" s="338">
        <v>66.69</v>
      </c>
      <c r="Z363" s="41">
        <f t="shared" si="89"/>
        <v>1.1220621683093235E-2</v>
      </c>
      <c r="AA363" s="338">
        <v>70.599999999999994</v>
      </c>
      <c r="AB363" s="41">
        <f t="shared" si="90"/>
        <v>-8.0089925530421047E-3</v>
      </c>
    </row>
    <row r="364" spans="2:28" hidden="1" outlineLevel="1" x14ac:dyDescent="0.25">
      <c r="B364" s="43" t="s">
        <v>49</v>
      </c>
      <c r="C364" s="337">
        <v>39.799999999999997</v>
      </c>
      <c r="D364" s="29">
        <f t="shared" si="78"/>
        <v>-6.0877772534214336E-2</v>
      </c>
      <c r="E364" s="338">
        <v>63.76</v>
      </c>
      <c r="F364" s="29">
        <f t="shared" si="79"/>
        <v>1.739269187809156E-2</v>
      </c>
      <c r="G364" s="338">
        <v>50.32</v>
      </c>
      <c r="H364" s="29">
        <f t="shared" si="80"/>
        <v>-0.34801762114537449</v>
      </c>
      <c r="I364" s="338">
        <v>56.07</v>
      </c>
      <c r="J364" s="29">
        <f t="shared" si="81"/>
        <v>-0.17918313570487487</v>
      </c>
      <c r="K364" s="337">
        <v>83.19</v>
      </c>
      <c r="L364" s="29">
        <f t="shared" si="82"/>
        <v>2.8815236210734563E-2</v>
      </c>
      <c r="M364" s="337">
        <v>81.78</v>
      </c>
      <c r="N364" s="29">
        <f t="shared" si="83"/>
        <v>-2.5500476644423231E-2</v>
      </c>
      <c r="O364" s="337">
        <v>82.74</v>
      </c>
      <c r="P364" s="29">
        <f t="shared" si="84"/>
        <v>1.1615111871866812E-2</v>
      </c>
      <c r="Q364" s="338">
        <v>74.53</v>
      </c>
      <c r="R364" s="29">
        <f t="shared" si="85"/>
        <v>3.2557495151011251E-2</v>
      </c>
      <c r="S364" s="338">
        <v>73.650000000000006</v>
      </c>
      <c r="T364" s="29">
        <f t="shared" si="86"/>
        <v>0.10618804445779517</v>
      </c>
      <c r="U364" s="338">
        <v>74.040000000000006</v>
      </c>
      <c r="V364" s="29">
        <f t="shared" si="87"/>
        <v>7.0406245482145469E-2</v>
      </c>
      <c r="W364" s="337">
        <v>76.27</v>
      </c>
      <c r="X364" s="29">
        <f t="shared" si="88"/>
        <v>2.6375992464002129E-2</v>
      </c>
      <c r="Y364" s="337">
        <v>74.56</v>
      </c>
      <c r="Z364" s="29">
        <f t="shared" si="89"/>
        <v>4.2797202797202782E-2</v>
      </c>
      <c r="AA364" s="337">
        <v>75.459999999999994</v>
      </c>
      <c r="AB364" s="29">
        <f t="shared" si="90"/>
        <v>3.2425776440005327E-2</v>
      </c>
    </row>
    <row r="365" spans="2:28" hidden="1" outlineLevel="1" x14ac:dyDescent="0.25">
      <c r="B365" s="43" t="s">
        <v>50</v>
      </c>
      <c r="C365" s="337">
        <v>36.31</v>
      </c>
      <c r="D365" s="29">
        <f t="shared" si="78"/>
        <v>-0.16681964203763189</v>
      </c>
      <c r="E365" s="338">
        <v>30.47</v>
      </c>
      <c r="F365" s="29">
        <f t="shared" si="79"/>
        <v>-0.44458621946773602</v>
      </c>
      <c r="G365" s="338">
        <v>63.85</v>
      </c>
      <c r="H365" s="29">
        <f t="shared" si="80"/>
        <v>-0.14087728740581262</v>
      </c>
      <c r="I365" s="338">
        <v>49.58</v>
      </c>
      <c r="J365" s="29">
        <f t="shared" si="81"/>
        <v>-0.20570330022428718</v>
      </c>
      <c r="K365" s="337">
        <v>83.83</v>
      </c>
      <c r="L365" s="29">
        <f t="shared" si="82"/>
        <v>-2.7361408517725394E-3</v>
      </c>
      <c r="M365" s="337">
        <v>77.09</v>
      </c>
      <c r="N365" s="29">
        <f t="shared" si="83"/>
        <v>-2.2320862396956187E-2</v>
      </c>
      <c r="O365" s="337">
        <v>81.66</v>
      </c>
      <c r="P365" s="29">
        <f t="shared" si="84"/>
        <v>-9.9418040737149216E-3</v>
      </c>
      <c r="Q365" s="338">
        <v>73.430000000000007</v>
      </c>
      <c r="R365" s="29">
        <f t="shared" si="85"/>
        <v>-6.0035842293906794E-2</v>
      </c>
      <c r="S365" s="338">
        <v>61.54</v>
      </c>
      <c r="T365" s="29">
        <f t="shared" si="86"/>
        <v>-5.8158319870759145E-3</v>
      </c>
      <c r="U365" s="338">
        <v>66.75</v>
      </c>
      <c r="V365" s="29">
        <f t="shared" si="87"/>
        <v>-3.8045827929096387E-2</v>
      </c>
      <c r="W365" s="337">
        <v>75.11</v>
      </c>
      <c r="X365" s="29">
        <f t="shared" si="88"/>
        <v>-4.1597550082939971E-2</v>
      </c>
      <c r="Y365" s="337">
        <v>64.8</v>
      </c>
      <c r="Z365" s="29">
        <f t="shared" si="89"/>
        <v>-3.0085316569375964E-2</v>
      </c>
      <c r="AA365" s="337">
        <v>70.2</v>
      </c>
      <c r="AB365" s="29">
        <f t="shared" si="90"/>
        <v>-4.3075245365321702E-2</v>
      </c>
    </row>
    <row r="366" spans="2:28" hidden="1" outlineLevel="1" x14ac:dyDescent="0.25">
      <c r="B366" s="43" t="s">
        <v>51</v>
      </c>
      <c r="C366" s="337">
        <v>38.69</v>
      </c>
      <c r="D366" s="29">
        <f t="shared" si="78"/>
        <v>-0.12167990919409766</v>
      </c>
      <c r="E366" s="338">
        <v>25.27</v>
      </c>
      <c r="F366" s="29">
        <f t="shared" si="79"/>
        <v>-0.37543252595155707</v>
      </c>
      <c r="G366" s="338">
        <v>45.86</v>
      </c>
      <c r="H366" s="29">
        <f t="shared" si="80"/>
        <v>-0.27893081761006289</v>
      </c>
      <c r="I366" s="338">
        <v>37.06</v>
      </c>
      <c r="J366" s="29">
        <f t="shared" si="81"/>
        <v>-0.25055611729019212</v>
      </c>
      <c r="K366" s="337">
        <v>84.97</v>
      </c>
      <c r="L366" s="29">
        <f t="shared" si="82"/>
        <v>-3.6350844277673877E-3</v>
      </c>
      <c r="M366" s="337">
        <v>74.599999999999994</v>
      </c>
      <c r="N366" s="29">
        <f t="shared" si="83"/>
        <v>1.1662598318415984E-2</v>
      </c>
      <c r="O366" s="337">
        <v>81.63</v>
      </c>
      <c r="P366" s="29">
        <f t="shared" si="84"/>
        <v>-1.8341892883346755E-3</v>
      </c>
      <c r="Q366" s="338">
        <v>68.78</v>
      </c>
      <c r="R366" s="29">
        <f t="shared" si="85"/>
        <v>-0.14749628160634609</v>
      </c>
      <c r="S366" s="338">
        <v>58.65</v>
      </c>
      <c r="T366" s="29">
        <f t="shared" si="86"/>
        <v>3.6951909476661937E-2</v>
      </c>
      <c r="U366" s="338">
        <v>63.08</v>
      </c>
      <c r="V366" s="29">
        <f t="shared" si="87"/>
        <v>-6.8242245199409246E-2</v>
      </c>
      <c r="W366" s="337">
        <v>73.08</v>
      </c>
      <c r="X366" s="29">
        <f t="shared" si="88"/>
        <v>-8.3751253761283895E-2</v>
      </c>
      <c r="Y366" s="337">
        <v>61.56</v>
      </c>
      <c r="Z366" s="29">
        <f t="shared" si="89"/>
        <v>2.1162298551196113E-3</v>
      </c>
      <c r="AA366" s="337">
        <v>67.59</v>
      </c>
      <c r="AB366" s="29">
        <f t="shared" si="90"/>
        <v>-5.876618855312632E-2</v>
      </c>
    </row>
    <row r="367" spans="2:28" hidden="1" outlineLevel="1" x14ac:dyDescent="0.25">
      <c r="B367" s="43" t="s">
        <v>52</v>
      </c>
      <c r="C367" s="337">
        <v>28.32</v>
      </c>
      <c r="D367" s="29">
        <f t="shared" si="78"/>
        <v>-0.28030495552731893</v>
      </c>
      <c r="E367" s="338">
        <v>23.03</v>
      </c>
      <c r="F367" s="29">
        <f t="shared" si="79"/>
        <v>-0.42952687639336129</v>
      </c>
      <c r="G367" s="338">
        <v>53.14</v>
      </c>
      <c r="H367" s="29">
        <f t="shared" si="80"/>
        <v>-1.5196441808747241E-2</v>
      </c>
      <c r="I367" s="338">
        <v>40.270000000000003</v>
      </c>
      <c r="J367" s="29">
        <f t="shared" si="81"/>
        <v>-0.11785323110624302</v>
      </c>
      <c r="K367" s="337">
        <v>88.25</v>
      </c>
      <c r="L367" s="29">
        <f t="shared" si="82"/>
        <v>-1.1758118701007847E-2</v>
      </c>
      <c r="M367" s="337">
        <v>71.05</v>
      </c>
      <c r="N367" s="29">
        <f t="shared" si="83"/>
        <v>-7.6313052522100966E-2</v>
      </c>
      <c r="O367" s="337">
        <v>82.71</v>
      </c>
      <c r="P367" s="29">
        <f t="shared" si="84"/>
        <v>-3.308393733925663E-2</v>
      </c>
      <c r="Q367" s="338">
        <v>69.510000000000005</v>
      </c>
      <c r="R367" s="29">
        <f t="shared" si="85"/>
        <v>-0.107473035439137</v>
      </c>
      <c r="S367" s="338">
        <v>55.47</v>
      </c>
      <c r="T367" s="29">
        <f t="shared" si="86"/>
        <v>-5.1146082791652447E-2</v>
      </c>
      <c r="U367" s="338">
        <v>61.62</v>
      </c>
      <c r="V367" s="29">
        <f t="shared" si="87"/>
        <v>-8.6163428740916648E-2</v>
      </c>
      <c r="W367" s="337">
        <v>74.45</v>
      </c>
      <c r="X367" s="29">
        <f t="shared" si="88"/>
        <v>-6.9840079960020063E-2</v>
      </c>
      <c r="Y367" s="337">
        <v>58.41</v>
      </c>
      <c r="Z367" s="29">
        <f t="shared" si="89"/>
        <v>-7.8561287269285462E-2</v>
      </c>
      <c r="AA367" s="337">
        <v>66.8</v>
      </c>
      <c r="AB367" s="29">
        <f t="shared" si="90"/>
        <v>-8.2669596264762335E-2</v>
      </c>
    </row>
    <row r="368" spans="2:28" hidden="1" outlineLevel="1" x14ac:dyDescent="0.25">
      <c r="B368" s="43" t="s">
        <v>53</v>
      </c>
      <c r="C368" s="337">
        <v>30.85</v>
      </c>
      <c r="D368" s="29">
        <f t="shared" si="78"/>
        <v>-3.5636136292591325E-2</v>
      </c>
      <c r="E368" s="338">
        <v>24.76</v>
      </c>
      <c r="F368" s="29">
        <f t="shared" si="79"/>
        <v>-0.38084521130282567</v>
      </c>
      <c r="G368" s="338">
        <v>77</v>
      </c>
      <c r="H368" s="29">
        <f t="shared" si="80"/>
        <v>-4.9265341400172802E-2</v>
      </c>
      <c r="I368" s="338">
        <v>54.66</v>
      </c>
      <c r="J368" s="29">
        <f t="shared" si="81"/>
        <v>-2.2532188841201783E-2</v>
      </c>
      <c r="K368" s="337">
        <v>91.87</v>
      </c>
      <c r="L368" s="29">
        <f t="shared" si="82"/>
        <v>2.2910757145975236E-3</v>
      </c>
      <c r="M368" s="337">
        <v>81.67</v>
      </c>
      <c r="N368" s="29">
        <f t="shared" si="83"/>
        <v>-5.0127936729472022E-2</v>
      </c>
      <c r="O368" s="337">
        <v>88.59</v>
      </c>
      <c r="P368" s="29">
        <f t="shared" si="84"/>
        <v>-1.5010006671113962E-2</v>
      </c>
      <c r="Q368" s="338">
        <v>85.81</v>
      </c>
      <c r="R368" s="29">
        <f t="shared" si="85"/>
        <v>-2.6324747532054826E-2</v>
      </c>
      <c r="S368" s="338">
        <v>69.63</v>
      </c>
      <c r="T368" s="29">
        <f t="shared" si="86"/>
        <v>3.4774855104770186E-2</v>
      </c>
      <c r="U368" s="338">
        <v>76.72</v>
      </c>
      <c r="V368" s="29">
        <f t="shared" si="87"/>
        <v>-2.6001040041602197E-3</v>
      </c>
      <c r="W368" s="337">
        <v>84.49</v>
      </c>
      <c r="X368" s="29">
        <f t="shared" si="88"/>
        <v>-1.2390414962010543E-2</v>
      </c>
      <c r="Y368" s="337">
        <v>72.41</v>
      </c>
      <c r="Z368" s="29">
        <f t="shared" si="89"/>
        <v>-3.1662995594714527E-3</v>
      </c>
      <c r="AA368" s="337">
        <v>78.739999999999995</v>
      </c>
      <c r="AB368" s="29">
        <f t="shared" si="90"/>
        <v>-1.513445903689814E-2</v>
      </c>
    </row>
    <row r="369" spans="2:28" hidden="1" outlineLevel="1" x14ac:dyDescent="0.25">
      <c r="B369" s="43" t="s">
        <v>54</v>
      </c>
      <c r="C369" s="337">
        <v>39.770000000000003</v>
      </c>
      <c r="D369" s="29">
        <f t="shared" si="78"/>
        <v>0.15913727776158559</v>
      </c>
      <c r="E369" s="338">
        <v>16.149999999999999</v>
      </c>
      <c r="F369" s="29">
        <f t="shared" si="79"/>
        <v>-0.21411192214111929</v>
      </c>
      <c r="G369" s="338">
        <v>52.31</v>
      </c>
      <c r="H369" s="29">
        <f t="shared" si="80"/>
        <v>0.21031929662193427</v>
      </c>
      <c r="I369" s="338">
        <v>36.85</v>
      </c>
      <c r="J369" s="29">
        <f t="shared" si="81"/>
        <v>0.25510899182561309</v>
      </c>
      <c r="K369" s="337">
        <v>71.819999999999993</v>
      </c>
      <c r="L369" s="29">
        <f t="shared" si="82"/>
        <v>-4.0993457070369943E-2</v>
      </c>
      <c r="M369" s="337">
        <v>67.67</v>
      </c>
      <c r="N369" s="29">
        <f t="shared" si="83"/>
        <v>-1.685311637367426E-2</v>
      </c>
      <c r="O369" s="337">
        <v>70.489999999999995</v>
      </c>
      <c r="P369" s="29">
        <f t="shared" si="84"/>
        <v>-3.5044490075290979E-2</v>
      </c>
      <c r="Q369" s="338">
        <v>75.89</v>
      </c>
      <c r="R369" s="29">
        <f t="shared" si="85"/>
        <v>-2.1783964939417366E-2</v>
      </c>
      <c r="S369" s="338">
        <v>71.37</v>
      </c>
      <c r="T369" s="29">
        <f t="shared" si="86"/>
        <v>0.11795112781954886</v>
      </c>
      <c r="U369" s="338">
        <v>73.349999999999994</v>
      </c>
      <c r="V369" s="29">
        <f t="shared" si="87"/>
        <v>4.5020658213420717E-2</v>
      </c>
      <c r="W369" s="337">
        <v>71.37</v>
      </c>
      <c r="X369" s="29">
        <f t="shared" si="88"/>
        <v>-1.5042782224675588E-2</v>
      </c>
      <c r="Y369" s="337">
        <v>70.12</v>
      </c>
      <c r="Z369" s="29">
        <f t="shared" si="89"/>
        <v>8.0931092955141004E-2</v>
      </c>
      <c r="AA369" s="337">
        <v>70.77</v>
      </c>
      <c r="AB369" s="29">
        <f t="shared" si="90"/>
        <v>2.3131415353476958E-2</v>
      </c>
    </row>
    <row r="370" spans="2:28" hidden="1" outlineLevel="1" x14ac:dyDescent="0.25">
      <c r="B370" s="43" t="s">
        <v>55</v>
      </c>
      <c r="C370" s="337">
        <v>34.950000000000003</v>
      </c>
      <c r="D370" s="29">
        <f t="shared" si="78"/>
        <v>-3.346238938053081E-2</v>
      </c>
      <c r="E370" s="338">
        <v>36.07</v>
      </c>
      <c r="F370" s="29">
        <f t="shared" si="79"/>
        <v>0.38252203909543891</v>
      </c>
      <c r="G370" s="338">
        <v>26.73</v>
      </c>
      <c r="H370" s="29">
        <f t="shared" si="80"/>
        <v>0.19597315436241614</v>
      </c>
      <c r="I370" s="338">
        <v>32.03</v>
      </c>
      <c r="J370" s="29">
        <f t="shared" si="81"/>
        <v>0.29991883116883122</v>
      </c>
      <c r="K370" s="337">
        <v>78.849999999999994</v>
      </c>
      <c r="L370" s="29">
        <f t="shared" si="82"/>
        <v>2.8165340983179021E-2</v>
      </c>
      <c r="M370" s="337">
        <v>60.66</v>
      </c>
      <c r="N370" s="29">
        <f t="shared" si="83"/>
        <v>0.17672162948593595</v>
      </c>
      <c r="O370" s="337">
        <v>73.11</v>
      </c>
      <c r="P370" s="29">
        <f t="shared" si="84"/>
        <v>5.7113938692886057E-2</v>
      </c>
      <c r="Q370" s="338">
        <v>65.02</v>
      </c>
      <c r="R370" s="29">
        <f t="shared" si="85"/>
        <v>-6.5267395054629196E-2</v>
      </c>
      <c r="S370" s="338">
        <v>56.18</v>
      </c>
      <c r="T370" s="29">
        <f t="shared" si="86"/>
        <v>0.12811244979919678</v>
      </c>
      <c r="U370" s="338">
        <v>60.11</v>
      </c>
      <c r="V370" s="29">
        <f t="shared" si="87"/>
        <v>2.0889945652173836E-2</v>
      </c>
      <c r="W370" s="337">
        <v>68.78</v>
      </c>
      <c r="X370" s="29">
        <f t="shared" si="88"/>
        <v>-1.6163638964382665E-2</v>
      </c>
      <c r="Y370" s="337">
        <v>56.73</v>
      </c>
      <c r="Z370" s="29">
        <f t="shared" si="89"/>
        <v>0.13710162357185807</v>
      </c>
      <c r="AA370" s="337">
        <v>63.23</v>
      </c>
      <c r="AB370" s="29">
        <f t="shared" si="90"/>
        <v>3.165279817262201E-2</v>
      </c>
    </row>
    <row r="371" spans="2:28" hidden="1" outlineLevel="1" x14ac:dyDescent="0.25">
      <c r="B371" s="43" t="s">
        <v>56</v>
      </c>
      <c r="C371" s="337">
        <v>45.13</v>
      </c>
      <c r="D371" s="29">
        <f t="shared" si="78"/>
        <v>-7.3115629492708889E-2</v>
      </c>
      <c r="E371" s="338">
        <v>37.49</v>
      </c>
      <c r="F371" s="29">
        <f t="shared" si="79"/>
        <v>0.86703187250996039</v>
      </c>
      <c r="G371" s="338">
        <v>33.36</v>
      </c>
      <c r="H371" s="29">
        <f t="shared" si="80"/>
        <v>0.18972895863052774</v>
      </c>
      <c r="I371" s="338">
        <v>35.700000000000003</v>
      </c>
      <c r="J371" s="29">
        <f t="shared" si="81"/>
        <v>0.54012079378774813</v>
      </c>
      <c r="K371" s="337">
        <v>78.44</v>
      </c>
      <c r="L371" s="29">
        <f t="shared" si="82"/>
        <v>-1.8641311147253981E-2</v>
      </c>
      <c r="M371" s="337">
        <v>57.53</v>
      </c>
      <c r="N371" s="29">
        <f t="shared" si="83"/>
        <v>6.2615441448097497E-2</v>
      </c>
      <c r="O371" s="337">
        <v>71.84</v>
      </c>
      <c r="P371" s="29">
        <f t="shared" si="84"/>
        <v>-5.1239440520701729E-3</v>
      </c>
      <c r="Q371" s="338">
        <v>66.709999999999994</v>
      </c>
      <c r="R371" s="29">
        <f t="shared" si="85"/>
        <v>-7.2570554705964296E-2</v>
      </c>
      <c r="S371" s="338">
        <v>43.42</v>
      </c>
      <c r="T371" s="29">
        <f t="shared" si="86"/>
        <v>-5.2691867124856628E-3</v>
      </c>
      <c r="U371" s="338">
        <v>53.78</v>
      </c>
      <c r="V371" s="29">
        <f t="shared" si="87"/>
        <v>-5.0661959399823431E-2</v>
      </c>
      <c r="W371" s="337">
        <v>69.989999999999995</v>
      </c>
      <c r="X371" s="29">
        <f t="shared" si="88"/>
        <v>-4.0970128802411687E-2</v>
      </c>
      <c r="Y371" s="337">
        <v>46.57</v>
      </c>
      <c r="Z371" s="29">
        <f t="shared" si="89"/>
        <v>3.8801465833153692E-3</v>
      </c>
      <c r="AA371" s="337">
        <v>59.21</v>
      </c>
      <c r="AB371" s="29">
        <f t="shared" si="90"/>
        <v>-3.7861553461163489E-2</v>
      </c>
    </row>
    <row r="372" spans="2:28" collapsed="1" x14ac:dyDescent="0.25">
      <c r="B372" s="30" t="s">
        <v>181</v>
      </c>
      <c r="C372" s="339">
        <v>44.501062108031562</v>
      </c>
      <c r="D372" s="32">
        <f t="shared" si="78"/>
        <v>-5.4769761019183405E-2</v>
      </c>
      <c r="E372" s="339">
        <v>41.068500870990881</v>
      </c>
      <c r="F372" s="32">
        <f t="shared" si="79"/>
        <v>-4.4327289493579447E-2</v>
      </c>
      <c r="G372" s="339">
        <v>72.420746119544816</v>
      </c>
      <c r="H372" s="32">
        <f t="shared" si="80"/>
        <v>0.46595969548026783</v>
      </c>
      <c r="I372" s="339">
        <v>53.987730061349694</v>
      </c>
      <c r="J372" s="32">
        <f t="shared" si="81"/>
        <v>0.1842537875054433</v>
      </c>
      <c r="K372" s="339">
        <v>84.660061392435878</v>
      </c>
      <c r="L372" s="32">
        <f t="shared" si="82"/>
        <v>4.1134075433979511E-3</v>
      </c>
      <c r="M372" s="339">
        <v>81.749409352525475</v>
      </c>
      <c r="N372" s="32">
        <f t="shared" si="83"/>
        <v>3.3516557045164763E-2</v>
      </c>
      <c r="O372" s="339">
        <v>83.756940726182251</v>
      </c>
      <c r="P372" s="32">
        <f t="shared" si="84"/>
        <v>1.176595111262313E-2</v>
      </c>
      <c r="Q372" s="339">
        <v>77.99481126701059</v>
      </c>
      <c r="R372" s="32">
        <f t="shared" si="85"/>
        <v>-4.2251135243888238E-2</v>
      </c>
      <c r="S372" s="339">
        <v>65.232995624813199</v>
      </c>
      <c r="T372" s="32">
        <f t="shared" si="86"/>
        <v>-8.9462977093591745E-3</v>
      </c>
      <c r="U372" s="339">
        <v>70.991992184714562</v>
      </c>
      <c r="V372" s="32">
        <f t="shared" si="87"/>
        <v>-3.0227270279174934E-2</v>
      </c>
      <c r="W372" s="339">
        <v>78.346515361336387</v>
      </c>
      <c r="X372" s="32">
        <f t="shared" si="88"/>
        <v>-1.9617473334706537E-2</v>
      </c>
      <c r="Y372" s="339">
        <v>69.479585586399764</v>
      </c>
      <c r="Z372" s="32">
        <f t="shared" si="89"/>
        <v>3.696912006532882E-3</v>
      </c>
      <c r="AA372" s="339">
        <v>74.360871814176193</v>
      </c>
      <c r="AB372" s="32">
        <f t="shared" si="90"/>
        <v>-1.417817261233667E-2</v>
      </c>
    </row>
    <row r="373" spans="2:28" hidden="1" outlineLevel="1" x14ac:dyDescent="0.25">
      <c r="B373" s="43" t="s">
        <v>58</v>
      </c>
      <c r="C373" s="337">
        <v>45.41</v>
      </c>
      <c r="D373" s="29">
        <f t="shared" si="78"/>
        <v>6.7215041128084518E-2</v>
      </c>
      <c r="E373" s="338">
        <v>29.04</v>
      </c>
      <c r="F373" s="29">
        <f t="shared" si="79"/>
        <v>-6.8399452804377425E-3</v>
      </c>
      <c r="G373" s="338">
        <v>59.54</v>
      </c>
      <c r="H373" s="29">
        <f t="shared" si="80"/>
        <v>0.63257471894707984</v>
      </c>
      <c r="I373" s="338">
        <v>42.25</v>
      </c>
      <c r="J373" s="29">
        <f t="shared" si="81"/>
        <v>0.31825273010920441</v>
      </c>
      <c r="K373" s="337">
        <v>74.53</v>
      </c>
      <c r="L373" s="29">
        <f t="shared" si="82"/>
        <v>-4.9119673386067819E-2</v>
      </c>
      <c r="M373" s="337">
        <v>69.010000000000005</v>
      </c>
      <c r="N373" s="29">
        <f t="shared" si="83"/>
        <v>-4.7086440209886726E-2</v>
      </c>
      <c r="O373" s="337">
        <v>72.790000000000006</v>
      </c>
      <c r="P373" s="29">
        <f t="shared" si="84"/>
        <v>-4.9614832223527805E-2</v>
      </c>
      <c r="Q373" s="338">
        <v>73.94</v>
      </c>
      <c r="R373" s="29">
        <f t="shared" si="85"/>
        <v>4.1848668451458293E-2</v>
      </c>
      <c r="S373" s="338">
        <v>58.99</v>
      </c>
      <c r="T373" s="29">
        <f t="shared" si="86"/>
        <v>0.12619320351279106</v>
      </c>
      <c r="U373" s="338">
        <v>65.63</v>
      </c>
      <c r="V373" s="29">
        <f t="shared" si="87"/>
        <v>7.7314510833880412E-2</v>
      </c>
      <c r="W373" s="337">
        <v>71.849999999999994</v>
      </c>
      <c r="X373" s="29">
        <f t="shared" si="88"/>
        <v>1.3937282229963266E-3</v>
      </c>
      <c r="Y373" s="337">
        <v>61.37</v>
      </c>
      <c r="Z373" s="29">
        <f t="shared" si="89"/>
        <v>6.4342698577870339E-2</v>
      </c>
      <c r="AA373" s="337">
        <v>67.03</v>
      </c>
      <c r="AB373" s="29">
        <f t="shared" si="90"/>
        <v>2.0554202192448079E-2</v>
      </c>
    </row>
    <row r="374" spans="2:28" hidden="1" outlineLevel="1" x14ac:dyDescent="0.25">
      <c r="B374" s="43" t="s">
        <v>59</v>
      </c>
      <c r="C374" s="337">
        <v>51.77</v>
      </c>
      <c r="D374" s="29">
        <f t="shared" si="78"/>
        <v>1.0146341463414643E-2</v>
      </c>
      <c r="E374" s="338">
        <v>29.74</v>
      </c>
      <c r="F374" s="29">
        <f t="shared" si="79"/>
        <v>-0.15270655270655276</v>
      </c>
      <c r="G374" s="338">
        <v>78.790000000000006</v>
      </c>
      <c r="H374" s="29">
        <f t="shared" si="80"/>
        <v>0.30771784232365151</v>
      </c>
      <c r="I374" s="338">
        <v>50.98</v>
      </c>
      <c r="J374" s="29">
        <f t="shared" si="81"/>
        <v>0.13617116113215966</v>
      </c>
      <c r="K374" s="337">
        <v>88.29</v>
      </c>
      <c r="L374" s="29">
        <f t="shared" si="82"/>
        <v>1.7752161383285392E-2</v>
      </c>
      <c r="M374" s="337">
        <v>88.14</v>
      </c>
      <c r="N374" s="29">
        <f t="shared" si="83"/>
        <v>2.1320973348783356E-2</v>
      </c>
      <c r="O374" s="337">
        <v>88.24</v>
      </c>
      <c r="P374" s="29">
        <f t="shared" si="84"/>
        <v>1.8702378203647951E-2</v>
      </c>
      <c r="Q374" s="338">
        <v>76.09</v>
      </c>
      <c r="R374" s="29">
        <f t="shared" si="85"/>
        <v>-9.0702676864244824E-2</v>
      </c>
      <c r="S374" s="338">
        <v>64.260000000000005</v>
      </c>
      <c r="T374" s="29">
        <f t="shared" si="86"/>
        <v>-0.13733387031816335</v>
      </c>
      <c r="U374" s="338">
        <v>69.52</v>
      </c>
      <c r="V374" s="29">
        <f t="shared" si="87"/>
        <v>-0.11675771820607295</v>
      </c>
      <c r="W374" s="337">
        <v>79.08</v>
      </c>
      <c r="X374" s="29">
        <f t="shared" si="88"/>
        <v>-3.6079960994636839E-2</v>
      </c>
      <c r="Y374" s="337">
        <v>70.06</v>
      </c>
      <c r="Z374" s="29">
        <f t="shared" si="89"/>
        <v>-9.576664945792468E-2</v>
      </c>
      <c r="AA374" s="337">
        <v>74.930000000000007</v>
      </c>
      <c r="AB374" s="29">
        <f t="shared" si="90"/>
        <v>-6.4310689310689173E-2</v>
      </c>
    </row>
    <row r="375" spans="2:28" hidden="1" outlineLevel="1" x14ac:dyDescent="0.25">
      <c r="B375" s="43" t="s">
        <v>60</v>
      </c>
      <c r="C375" s="337">
        <v>47.02</v>
      </c>
      <c r="D375" s="29">
        <f t="shared" si="78"/>
        <v>-0.13118994826311892</v>
      </c>
      <c r="E375" s="338">
        <v>29.82</v>
      </c>
      <c r="F375" s="29">
        <f t="shared" si="79"/>
        <v>-0.54927448609431684</v>
      </c>
      <c r="G375" s="338">
        <v>79.92</v>
      </c>
      <c r="H375" s="29">
        <f t="shared" si="80"/>
        <v>0.15608274265875899</v>
      </c>
      <c r="I375" s="338">
        <v>51.52</v>
      </c>
      <c r="J375" s="29">
        <f t="shared" si="81"/>
        <v>-0.23458624275739115</v>
      </c>
      <c r="K375" s="337">
        <v>93.12</v>
      </c>
      <c r="L375" s="29">
        <f t="shared" si="82"/>
        <v>1.0750376263171102E-3</v>
      </c>
      <c r="M375" s="337">
        <v>89.62</v>
      </c>
      <c r="N375" s="29">
        <f t="shared" si="83"/>
        <v>-1.4484679665737188E-3</v>
      </c>
      <c r="O375" s="337">
        <v>92.01</v>
      </c>
      <c r="P375" s="29">
        <f t="shared" si="84"/>
        <v>-3.2594524119944346E-4</v>
      </c>
      <c r="Q375" s="338">
        <v>86.62</v>
      </c>
      <c r="R375" s="29">
        <f t="shared" si="85"/>
        <v>-5.817114276394475E-2</v>
      </c>
      <c r="S375" s="338">
        <v>73.44</v>
      </c>
      <c r="T375" s="29">
        <f t="shared" si="86"/>
        <v>8.606921029281267E-2</v>
      </c>
      <c r="U375" s="338">
        <v>79.3</v>
      </c>
      <c r="V375" s="29">
        <f t="shared" si="87"/>
        <v>6.217485090724395E-3</v>
      </c>
      <c r="W375" s="337">
        <v>86.28</v>
      </c>
      <c r="X375" s="29">
        <f t="shared" si="88"/>
        <v>-3.9412157648630486E-2</v>
      </c>
      <c r="Y375" s="337">
        <v>77.31</v>
      </c>
      <c r="Z375" s="29">
        <f t="shared" si="89"/>
        <v>4.7702940777883063E-2</v>
      </c>
      <c r="AA375" s="337">
        <v>82.15</v>
      </c>
      <c r="AB375" s="29">
        <f t="shared" si="90"/>
        <v>-9.2860588519053655E-3</v>
      </c>
    </row>
    <row r="376" spans="2:28" hidden="1" outlineLevel="1" x14ac:dyDescent="0.25">
      <c r="B376" s="43" t="s">
        <v>61</v>
      </c>
      <c r="C376" s="337">
        <v>37.549999999999997</v>
      </c>
      <c r="D376" s="29">
        <f t="shared" si="78"/>
        <v>-7.6715023358741141E-2</v>
      </c>
      <c r="E376" s="338">
        <v>31.13</v>
      </c>
      <c r="F376" s="29">
        <f t="shared" si="79"/>
        <v>-0.50821484992101107</v>
      </c>
      <c r="G376" s="338">
        <v>74.06</v>
      </c>
      <c r="H376" s="29">
        <f t="shared" si="80"/>
        <v>0.2970227670753065</v>
      </c>
      <c r="I376" s="338">
        <v>49.72</v>
      </c>
      <c r="J376" s="29">
        <f t="shared" si="81"/>
        <v>-0.18344555756281822</v>
      </c>
      <c r="K376" s="337">
        <v>87.05</v>
      </c>
      <c r="L376" s="29">
        <f t="shared" si="82"/>
        <v>-5.3598608393129021E-2</v>
      </c>
      <c r="M376" s="337">
        <v>88.94</v>
      </c>
      <c r="N376" s="29">
        <f t="shared" si="83"/>
        <v>1.0129431626337837E-3</v>
      </c>
      <c r="O376" s="337">
        <v>87.65</v>
      </c>
      <c r="P376" s="29">
        <f t="shared" si="84"/>
        <v>-3.7236379613356796E-2</v>
      </c>
      <c r="Q376" s="338">
        <v>78.62</v>
      </c>
      <c r="R376" s="29">
        <f t="shared" si="85"/>
        <v>-6.9475677594981522E-2</v>
      </c>
      <c r="S376" s="338">
        <v>73.290000000000006</v>
      </c>
      <c r="T376" s="29">
        <f t="shared" si="86"/>
        <v>0.13769015833592069</v>
      </c>
      <c r="U376" s="338">
        <v>75.66</v>
      </c>
      <c r="V376" s="29">
        <f t="shared" si="87"/>
        <v>2.7430744160782172E-2</v>
      </c>
      <c r="W376" s="337">
        <v>79.19</v>
      </c>
      <c r="X376" s="29">
        <f t="shared" si="88"/>
        <v>-7.0648984860931741E-2</v>
      </c>
      <c r="Y376" s="337">
        <v>76.959999999999994</v>
      </c>
      <c r="Z376" s="29">
        <f t="shared" si="89"/>
        <v>8.3943661971831007E-2</v>
      </c>
      <c r="AA376" s="337">
        <v>78.16</v>
      </c>
      <c r="AB376" s="29">
        <f t="shared" si="90"/>
        <v>-1.188369152970925E-2</v>
      </c>
    </row>
    <row r="377" spans="2:28" collapsed="1" x14ac:dyDescent="0.25">
      <c r="B377" s="145">
        <v>1987</v>
      </c>
      <c r="C377" s="338">
        <v>39.54</v>
      </c>
      <c r="D377" s="41">
        <f t="shared" si="78"/>
        <v>-6.4584811923349972E-2</v>
      </c>
      <c r="E377" s="338">
        <v>31.43</v>
      </c>
      <c r="F377" s="41">
        <f t="shared" si="79"/>
        <v>-0.24100458826370441</v>
      </c>
      <c r="G377" s="338">
        <v>57.6</v>
      </c>
      <c r="H377" s="41">
        <f t="shared" si="80"/>
        <v>3.7090385307886331E-2</v>
      </c>
      <c r="I377" s="338">
        <v>44.86</v>
      </c>
      <c r="J377" s="41">
        <f t="shared" si="81"/>
        <v>-4.3496801705756871E-2</v>
      </c>
      <c r="K377" s="338">
        <v>83.63</v>
      </c>
      <c r="L377" s="41">
        <f t="shared" si="82"/>
        <v>-8.5358624777711611E-3</v>
      </c>
      <c r="M377" s="338">
        <v>75.599999999999994</v>
      </c>
      <c r="N377" s="41">
        <f t="shared" si="83"/>
        <v>-4.0837834277434037E-3</v>
      </c>
      <c r="O377" s="338">
        <v>81.069999999999993</v>
      </c>
      <c r="P377" s="41">
        <f t="shared" si="84"/>
        <v>-9.0453489793425046E-3</v>
      </c>
      <c r="Q377" s="338">
        <v>74.53</v>
      </c>
      <c r="R377" s="41">
        <f t="shared" si="85"/>
        <v>-5.5147058823529327E-2</v>
      </c>
      <c r="S377" s="338">
        <v>63.42</v>
      </c>
      <c r="T377" s="41">
        <f t="shared" si="86"/>
        <v>4.5844327176780997E-2</v>
      </c>
      <c r="U377" s="338">
        <v>68.33</v>
      </c>
      <c r="V377" s="41">
        <f t="shared" si="87"/>
        <v>-1.0283893395133359E-2</v>
      </c>
      <c r="W377" s="338">
        <v>75.78</v>
      </c>
      <c r="X377" s="41">
        <f t="shared" si="88"/>
        <v>-3.4157532500637133E-2</v>
      </c>
      <c r="Y377" s="338">
        <v>65.95</v>
      </c>
      <c r="Z377" s="41">
        <f t="shared" si="89"/>
        <v>1.8218310946426008E-2</v>
      </c>
      <c r="AA377" s="338">
        <v>71.17</v>
      </c>
      <c r="AB377" s="41">
        <f t="shared" si="90"/>
        <v>-1.9021364576154332E-2</v>
      </c>
    </row>
    <row r="378" spans="2:28" hidden="1" outlineLevel="1" x14ac:dyDescent="0.25">
      <c r="B378" s="43" t="s">
        <v>49</v>
      </c>
      <c r="C378" s="337">
        <v>42.38</v>
      </c>
      <c r="D378" s="29">
        <f t="shared" si="78"/>
        <v>3.2651072124756375E-2</v>
      </c>
      <c r="E378" s="338">
        <v>62.67</v>
      </c>
      <c r="F378" s="29">
        <f t="shared" si="79"/>
        <v>0.45845939027228311</v>
      </c>
      <c r="G378" s="338">
        <v>77.180000000000007</v>
      </c>
      <c r="H378" s="29">
        <f t="shared" si="80"/>
        <v>0.55166867712102952</v>
      </c>
      <c r="I378" s="338">
        <v>68.31</v>
      </c>
      <c r="J378" s="29">
        <f t="shared" si="81"/>
        <v>0.48920863309352525</v>
      </c>
      <c r="K378" s="337">
        <v>80.86</v>
      </c>
      <c r="L378" s="29">
        <f t="shared" si="82"/>
        <v>3.7997432605904935E-2</v>
      </c>
      <c r="M378" s="337">
        <v>83.92</v>
      </c>
      <c r="N378" s="29">
        <f t="shared" si="83"/>
        <v>8.1025376787324577E-2</v>
      </c>
      <c r="O378" s="337">
        <v>81.790000000000006</v>
      </c>
      <c r="P378" s="29">
        <f t="shared" si="84"/>
        <v>5.0880123345753647E-2</v>
      </c>
      <c r="Q378" s="338">
        <v>72.180000000000007</v>
      </c>
      <c r="R378" s="29">
        <f t="shared" si="85"/>
        <v>-0.10435537907929016</v>
      </c>
      <c r="S378" s="338">
        <v>66.58</v>
      </c>
      <c r="T378" s="29">
        <f t="shared" si="86"/>
        <v>-0.16156655333081471</v>
      </c>
      <c r="U378" s="338">
        <v>69.17</v>
      </c>
      <c r="V378" s="29">
        <f t="shared" si="87"/>
        <v>-0.13526690836354538</v>
      </c>
      <c r="W378" s="337">
        <v>74.31</v>
      </c>
      <c r="X378" s="29">
        <f t="shared" si="88"/>
        <v>-2.4547125229719136E-2</v>
      </c>
      <c r="Y378" s="337">
        <v>71.5</v>
      </c>
      <c r="Z378" s="29">
        <f t="shared" si="89"/>
        <v>-8.4155245292685921E-2</v>
      </c>
      <c r="AA378" s="337">
        <v>73.09</v>
      </c>
      <c r="AB378" s="29">
        <f t="shared" si="90"/>
        <v>-5.0038991421887058E-2</v>
      </c>
    </row>
    <row r="379" spans="2:28" hidden="1" outlineLevel="1" x14ac:dyDescent="0.25">
      <c r="B379" s="43" t="s">
        <v>50</v>
      </c>
      <c r="C379" s="337">
        <v>43.58</v>
      </c>
      <c r="D379" s="29">
        <f t="shared" si="78"/>
        <v>-0.10513347022587283</v>
      </c>
      <c r="E379" s="338">
        <v>54.86</v>
      </c>
      <c r="F379" s="29">
        <f t="shared" si="79"/>
        <v>0.47711362412493274</v>
      </c>
      <c r="G379" s="338">
        <v>74.319999999999993</v>
      </c>
      <c r="H379" s="29">
        <f t="shared" si="80"/>
        <v>0.53935376967688464</v>
      </c>
      <c r="I379" s="338">
        <v>62.42</v>
      </c>
      <c r="J379" s="29">
        <f t="shared" si="81"/>
        <v>0.48938200906704865</v>
      </c>
      <c r="K379" s="337">
        <v>84.06</v>
      </c>
      <c r="L379" s="29">
        <f t="shared" si="82"/>
        <v>2.3623964929371688E-2</v>
      </c>
      <c r="M379" s="337">
        <v>78.849999999999994</v>
      </c>
      <c r="N379" s="29">
        <f t="shared" si="83"/>
        <v>8.5340674466620525E-2</v>
      </c>
      <c r="O379" s="337">
        <v>82.48</v>
      </c>
      <c r="P379" s="29">
        <f t="shared" si="84"/>
        <v>3.8660118373000874E-2</v>
      </c>
      <c r="Q379" s="338">
        <v>78.12</v>
      </c>
      <c r="R379" s="29">
        <f t="shared" si="85"/>
        <v>-3.3885728419490446E-2</v>
      </c>
      <c r="S379" s="338">
        <v>61.9</v>
      </c>
      <c r="T379" s="29">
        <f t="shared" si="86"/>
        <v>-1.3545816733067761E-2</v>
      </c>
      <c r="U379" s="338">
        <v>69.39</v>
      </c>
      <c r="V379" s="29">
        <f t="shared" si="87"/>
        <v>-3.1542219120725856E-2</v>
      </c>
      <c r="W379" s="337">
        <v>78.37</v>
      </c>
      <c r="X379" s="29">
        <f t="shared" si="88"/>
        <v>-1.6560509554139902E-3</v>
      </c>
      <c r="Y379" s="337">
        <v>66.81</v>
      </c>
      <c r="Z379" s="29">
        <f t="shared" si="89"/>
        <v>2.2341239479724662E-2</v>
      </c>
      <c r="AA379" s="337">
        <v>73.36</v>
      </c>
      <c r="AB379" s="29">
        <f t="shared" si="90"/>
        <v>2.3227216832901743E-3</v>
      </c>
    </row>
    <row r="380" spans="2:28" hidden="1" outlineLevel="1" x14ac:dyDescent="0.25">
      <c r="B380" s="43" t="s">
        <v>51</v>
      </c>
      <c r="C380" s="337">
        <v>44.05</v>
      </c>
      <c r="D380" s="29">
        <f t="shared" si="78"/>
        <v>-0.14977803512835364</v>
      </c>
      <c r="E380" s="338">
        <v>40.46</v>
      </c>
      <c r="F380" s="29">
        <f t="shared" si="79"/>
        <v>0.40339923690600088</v>
      </c>
      <c r="G380" s="338">
        <v>63.6</v>
      </c>
      <c r="H380" s="29">
        <f t="shared" si="80"/>
        <v>1.1024793388429752</v>
      </c>
      <c r="I380" s="338">
        <v>49.45</v>
      </c>
      <c r="J380" s="29">
        <f t="shared" si="81"/>
        <v>0.6796875</v>
      </c>
      <c r="K380" s="337">
        <v>85.28</v>
      </c>
      <c r="L380" s="29">
        <f t="shared" si="82"/>
        <v>5.4662379421221985E-2</v>
      </c>
      <c r="M380" s="337">
        <v>73.739999999999995</v>
      </c>
      <c r="N380" s="29">
        <f t="shared" si="83"/>
        <v>0.12203286670724278</v>
      </c>
      <c r="O380" s="337">
        <v>81.78</v>
      </c>
      <c r="P380" s="29">
        <f t="shared" si="84"/>
        <v>6.8600548804390371E-2</v>
      </c>
      <c r="Q380" s="338">
        <v>80.680000000000007</v>
      </c>
      <c r="R380" s="29">
        <f t="shared" si="85"/>
        <v>3.2505758894292303E-2</v>
      </c>
      <c r="S380" s="338">
        <v>56.56</v>
      </c>
      <c r="T380" s="29">
        <f t="shared" si="86"/>
        <v>-5.57595993322203E-2</v>
      </c>
      <c r="U380" s="338">
        <v>67.7</v>
      </c>
      <c r="V380" s="29">
        <f t="shared" si="87"/>
        <v>-1.6988529112821227E-2</v>
      </c>
      <c r="W380" s="337">
        <v>79.760000000000005</v>
      </c>
      <c r="X380" s="29">
        <f t="shared" si="88"/>
        <v>4.1117347604751497E-2</v>
      </c>
      <c r="Y380" s="337">
        <v>61.43</v>
      </c>
      <c r="Z380" s="29">
        <f t="shared" si="89"/>
        <v>9.3657574761747409E-3</v>
      </c>
      <c r="AA380" s="337">
        <v>71.81</v>
      </c>
      <c r="AB380" s="29">
        <f t="shared" si="90"/>
        <v>2.2351936218678814E-2</v>
      </c>
    </row>
    <row r="381" spans="2:28" hidden="1" outlineLevel="1" x14ac:dyDescent="0.25">
      <c r="B381" s="43" t="s">
        <v>52</v>
      </c>
      <c r="C381" s="337">
        <v>39.35</v>
      </c>
      <c r="D381" s="29">
        <f t="shared" si="78"/>
        <v>-0.15684593957574455</v>
      </c>
      <c r="E381" s="338">
        <v>40.369999999999997</v>
      </c>
      <c r="F381" s="29">
        <f t="shared" si="79"/>
        <v>0.15706506162224132</v>
      </c>
      <c r="G381" s="338">
        <v>53.96</v>
      </c>
      <c r="H381" s="29">
        <f t="shared" si="80"/>
        <v>1.1152489219913759</v>
      </c>
      <c r="I381" s="338">
        <v>45.65</v>
      </c>
      <c r="J381" s="29">
        <f t="shared" si="81"/>
        <v>0.47878198898607049</v>
      </c>
      <c r="K381" s="337">
        <v>89.3</v>
      </c>
      <c r="L381" s="29">
        <f t="shared" si="82"/>
        <v>8.9821820844520284E-2</v>
      </c>
      <c r="M381" s="337">
        <v>76.92</v>
      </c>
      <c r="N381" s="29">
        <f t="shared" si="83"/>
        <v>0.16000603227265864</v>
      </c>
      <c r="O381" s="337">
        <v>85.54</v>
      </c>
      <c r="P381" s="29">
        <f t="shared" si="84"/>
        <v>0.10416935587969545</v>
      </c>
      <c r="Q381" s="338">
        <v>77.88</v>
      </c>
      <c r="R381" s="29">
        <f t="shared" si="85"/>
        <v>9.8293611620363874E-2</v>
      </c>
      <c r="S381" s="338">
        <v>58.46</v>
      </c>
      <c r="T381" s="29">
        <f t="shared" si="86"/>
        <v>1.4578271433530077E-2</v>
      </c>
      <c r="U381" s="338">
        <v>67.430000000000007</v>
      </c>
      <c r="V381" s="29">
        <f t="shared" si="87"/>
        <v>5.0966334164588734E-2</v>
      </c>
      <c r="W381" s="337">
        <v>80.040000000000006</v>
      </c>
      <c r="X381" s="29">
        <f t="shared" si="88"/>
        <v>8.4112149532710401E-2</v>
      </c>
      <c r="Y381" s="337">
        <v>63.39</v>
      </c>
      <c r="Z381" s="29">
        <f t="shared" si="89"/>
        <v>6.825075834175931E-2</v>
      </c>
      <c r="AA381" s="337">
        <v>72.819999999999993</v>
      </c>
      <c r="AB381" s="29">
        <f t="shared" si="90"/>
        <v>7.1355009563042415E-2</v>
      </c>
    </row>
    <row r="382" spans="2:28" hidden="1" outlineLevel="1" x14ac:dyDescent="0.25">
      <c r="B382" s="43" t="s">
        <v>53</v>
      </c>
      <c r="C382" s="337">
        <v>31.99</v>
      </c>
      <c r="D382" s="29">
        <f t="shared" si="78"/>
        <v>-0.26171243941841682</v>
      </c>
      <c r="E382" s="338">
        <v>39.99</v>
      </c>
      <c r="F382" s="29">
        <f t="shared" si="79"/>
        <v>0.43333333333333357</v>
      </c>
      <c r="G382" s="338">
        <v>80.989999999999995</v>
      </c>
      <c r="H382" s="29">
        <f t="shared" si="80"/>
        <v>0.23743315508021379</v>
      </c>
      <c r="I382" s="338">
        <v>55.92</v>
      </c>
      <c r="J382" s="29">
        <f t="shared" si="81"/>
        <v>0.27119799954535129</v>
      </c>
      <c r="K382" s="337">
        <v>91.66</v>
      </c>
      <c r="L382" s="29">
        <f t="shared" si="82"/>
        <v>8.10237056256633E-2</v>
      </c>
      <c r="M382" s="337">
        <v>85.98</v>
      </c>
      <c r="N382" s="29">
        <f t="shared" si="83"/>
        <v>0.14777733279935923</v>
      </c>
      <c r="O382" s="337">
        <v>89.94</v>
      </c>
      <c r="P382" s="29">
        <f t="shared" si="84"/>
        <v>9.7230694156398734E-2</v>
      </c>
      <c r="Q382" s="338">
        <v>88.13</v>
      </c>
      <c r="R382" s="29">
        <f t="shared" si="85"/>
        <v>0.14752604166666661</v>
      </c>
      <c r="S382" s="338">
        <v>67.290000000000006</v>
      </c>
      <c r="T382" s="29">
        <f t="shared" si="86"/>
        <v>5.1241993438525313E-2</v>
      </c>
      <c r="U382" s="338">
        <v>76.92</v>
      </c>
      <c r="V382" s="29">
        <f t="shared" si="87"/>
        <v>9.4167852062589041E-2</v>
      </c>
      <c r="W382" s="337">
        <v>85.55</v>
      </c>
      <c r="X382" s="29">
        <f t="shared" si="88"/>
        <v>0.10429843810507289</v>
      </c>
      <c r="Y382" s="337">
        <v>72.64</v>
      </c>
      <c r="Z382" s="29">
        <f t="shared" si="89"/>
        <v>7.822472910791145E-2</v>
      </c>
      <c r="AA382" s="337">
        <v>79.95</v>
      </c>
      <c r="AB382" s="29">
        <f t="shared" si="90"/>
        <v>8.9385474860335323E-2</v>
      </c>
    </row>
    <row r="383" spans="2:28" hidden="1" outlineLevel="1" x14ac:dyDescent="0.25">
      <c r="B383" s="43" t="s">
        <v>54</v>
      </c>
      <c r="C383" s="337">
        <v>34.31</v>
      </c>
      <c r="D383" s="29">
        <f t="shared" si="78"/>
        <v>-0.18251131760781503</v>
      </c>
      <c r="E383" s="338">
        <v>20.55</v>
      </c>
      <c r="F383" s="29">
        <f t="shared" si="79"/>
        <v>-9.7228974234320198E-4</v>
      </c>
      <c r="G383" s="338">
        <v>43.22</v>
      </c>
      <c r="H383" s="29">
        <f t="shared" si="80"/>
        <v>0.50382741823242871</v>
      </c>
      <c r="I383" s="338">
        <v>29.36</v>
      </c>
      <c r="J383" s="29">
        <f t="shared" si="81"/>
        <v>0.21977565434150392</v>
      </c>
      <c r="K383" s="337">
        <v>74.89</v>
      </c>
      <c r="L383" s="29">
        <f t="shared" si="82"/>
        <v>2.5328587075574838E-2</v>
      </c>
      <c r="M383" s="337">
        <v>68.83</v>
      </c>
      <c r="N383" s="29">
        <f t="shared" si="83"/>
        <v>6.0718138388041298E-2</v>
      </c>
      <c r="O383" s="337">
        <v>73.05</v>
      </c>
      <c r="P383" s="29">
        <f t="shared" si="84"/>
        <v>3.2946832579185514E-2</v>
      </c>
      <c r="Q383" s="338">
        <v>77.58</v>
      </c>
      <c r="R383" s="29">
        <f t="shared" si="85"/>
        <v>0.36248682824025291</v>
      </c>
      <c r="S383" s="338">
        <v>63.84</v>
      </c>
      <c r="T383" s="29">
        <f t="shared" si="86"/>
        <v>0.17916512744735869</v>
      </c>
      <c r="U383" s="338">
        <v>70.19</v>
      </c>
      <c r="V383" s="29">
        <f t="shared" si="87"/>
        <v>0.26422910662824206</v>
      </c>
      <c r="W383" s="337">
        <v>72.459999999999994</v>
      </c>
      <c r="X383" s="29">
        <f t="shared" si="88"/>
        <v>0.15529336734693877</v>
      </c>
      <c r="Y383" s="337">
        <v>64.87</v>
      </c>
      <c r="Z383" s="29">
        <f t="shared" si="89"/>
        <v>0.1453036723163843</v>
      </c>
      <c r="AA383" s="337">
        <v>69.17</v>
      </c>
      <c r="AB383" s="29">
        <f t="shared" si="90"/>
        <v>0.14785927646863595</v>
      </c>
    </row>
    <row r="384" spans="2:28" hidden="1" outlineLevel="1" x14ac:dyDescent="0.25">
      <c r="B384" s="43" t="s">
        <v>55</v>
      </c>
      <c r="C384" s="337">
        <v>36.159999999999997</v>
      </c>
      <c r="D384" s="29">
        <f t="shared" si="78"/>
        <v>-0.31005533295172683</v>
      </c>
      <c r="E384" s="338">
        <v>26.09</v>
      </c>
      <c r="F384" s="29">
        <f t="shared" si="79"/>
        <v>0.3263853584138281</v>
      </c>
      <c r="G384" s="338">
        <v>22.35</v>
      </c>
      <c r="H384" s="29">
        <f t="shared" si="80"/>
        <v>0.45887728459530042</v>
      </c>
      <c r="I384" s="338">
        <v>24.64</v>
      </c>
      <c r="J384" s="29">
        <f t="shared" si="81"/>
        <v>0.38349241998877059</v>
      </c>
      <c r="K384" s="337">
        <v>76.69</v>
      </c>
      <c r="L384" s="29">
        <f t="shared" si="82"/>
        <v>0.1274625110261689</v>
      </c>
      <c r="M384" s="337">
        <v>51.55</v>
      </c>
      <c r="N384" s="29">
        <f t="shared" si="83"/>
        <v>-1.4905407987769959E-2</v>
      </c>
      <c r="O384" s="337">
        <v>69.16</v>
      </c>
      <c r="P384" s="29">
        <f t="shared" si="84"/>
        <v>8.8448221592697385E-2</v>
      </c>
      <c r="Q384" s="338">
        <v>69.56</v>
      </c>
      <c r="R384" s="29">
        <f t="shared" si="85"/>
        <v>0.30359820089955036</v>
      </c>
      <c r="S384" s="338">
        <v>49.8</v>
      </c>
      <c r="T384" s="29">
        <f t="shared" si="86"/>
        <v>0.28383604021655051</v>
      </c>
      <c r="U384" s="338">
        <v>58.88</v>
      </c>
      <c r="V384" s="29">
        <f t="shared" si="87"/>
        <v>0.27390739939420183</v>
      </c>
      <c r="W384" s="337">
        <v>69.91</v>
      </c>
      <c r="X384" s="29">
        <f t="shared" si="88"/>
        <v>0.1771341976763765</v>
      </c>
      <c r="Y384" s="337">
        <v>49.89</v>
      </c>
      <c r="Z384" s="29">
        <f t="shared" si="89"/>
        <v>0.16838407494145202</v>
      </c>
      <c r="AA384" s="337">
        <v>61.29</v>
      </c>
      <c r="AB384" s="29">
        <f t="shared" si="90"/>
        <v>0.15838215838215852</v>
      </c>
    </row>
    <row r="385" spans="2:28" hidden="1" outlineLevel="1" x14ac:dyDescent="0.25">
      <c r="B385" s="43" t="s">
        <v>56</v>
      </c>
      <c r="C385" s="337">
        <v>48.69</v>
      </c>
      <c r="D385" s="29">
        <f t="shared" si="78"/>
        <v>3.9940196497223246E-2</v>
      </c>
      <c r="E385" s="338">
        <v>20.079999999999998</v>
      </c>
      <c r="F385" s="29">
        <f t="shared" si="79"/>
        <v>-0.46906398730830257</v>
      </c>
      <c r="G385" s="338">
        <v>28.04</v>
      </c>
      <c r="H385" s="29">
        <f t="shared" si="80"/>
        <v>-0.27055150884495316</v>
      </c>
      <c r="I385" s="338">
        <v>23.18</v>
      </c>
      <c r="J385" s="29">
        <f t="shared" si="81"/>
        <v>-0.39128151260504196</v>
      </c>
      <c r="K385" s="337">
        <v>79.930000000000007</v>
      </c>
      <c r="L385" s="29">
        <f t="shared" si="82"/>
        <v>6.786907147628618E-2</v>
      </c>
      <c r="M385" s="337">
        <v>54.14</v>
      </c>
      <c r="N385" s="29">
        <f t="shared" si="83"/>
        <v>0.20418149466192159</v>
      </c>
      <c r="O385" s="337">
        <v>72.209999999999994</v>
      </c>
      <c r="P385" s="29">
        <f t="shared" si="84"/>
        <v>8.8976021716181464E-2</v>
      </c>
      <c r="Q385" s="338">
        <v>71.930000000000007</v>
      </c>
      <c r="R385" s="29">
        <f t="shared" si="85"/>
        <v>3.4071305347901149E-2</v>
      </c>
      <c r="S385" s="338">
        <v>43.65</v>
      </c>
      <c r="T385" s="29">
        <f t="shared" si="86"/>
        <v>1.7245397343276681E-2</v>
      </c>
      <c r="U385" s="338">
        <v>56.65</v>
      </c>
      <c r="V385" s="29">
        <f t="shared" si="87"/>
        <v>2.6548672566371057E-3</v>
      </c>
      <c r="W385" s="337">
        <v>72.98</v>
      </c>
      <c r="X385" s="29">
        <f t="shared" si="88"/>
        <v>4.3615043615043536E-2</v>
      </c>
      <c r="Y385" s="337">
        <v>46.39</v>
      </c>
      <c r="Z385" s="29">
        <f t="shared" si="89"/>
        <v>5.5277525022747964E-2</v>
      </c>
      <c r="AA385" s="337">
        <v>61.54</v>
      </c>
      <c r="AB385" s="29">
        <f t="shared" si="90"/>
        <v>2.8237259816207061E-2</v>
      </c>
    </row>
    <row r="386" spans="2:28" collapsed="1" x14ac:dyDescent="0.25">
      <c r="B386" s="30" t="s">
        <v>182</v>
      </c>
      <c r="C386" s="339">
        <v>47.079600580715983</v>
      </c>
      <c r="D386" s="32">
        <f t="shared" si="78"/>
        <v>-0.17902190715352773</v>
      </c>
      <c r="E386" s="339">
        <v>42.973394991291812</v>
      </c>
      <c r="F386" s="32">
        <f t="shared" si="79"/>
        <v>-0.13162526805557395</v>
      </c>
      <c r="G386" s="339">
        <v>49.401594288592513</v>
      </c>
      <c r="H386" s="32">
        <f t="shared" si="80"/>
        <v>-3.4104111556066963E-3</v>
      </c>
      <c r="I386" s="339">
        <v>45.587973313618427</v>
      </c>
      <c r="J386" s="32">
        <f t="shared" si="81"/>
        <v>-7.9431530719067056E-2</v>
      </c>
      <c r="K386" s="339">
        <v>84.313246647666986</v>
      </c>
      <c r="L386" s="32">
        <f t="shared" si="82"/>
        <v>-4.6680674677810785E-2</v>
      </c>
      <c r="M386" s="339">
        <v>79.09830645214619</v>
      </c>
      <c r="N386" s="32">
        <f t="shared" si="83"/>
        <v>6.7599794164676874E-2</v>
      </c>
      <c r="O386" s="339">
        <v>82.782920925611364</v>
      </c>
      <c r="P386" s="32">
        <f t="shared" si="84"/>
        <v>-1.8610234882020849E-2</v>
      </c>
      <c r="Q386" s="339">
        <v>81.435555955340931</v>
      </c>
      <c r="R386" s="32">
        <f t="shared" si="85"/>
        <v>2.7864237319083163E-2</v>
      </c>
      <c r="S386" s="339">
        <v>65.8218575583129</v>
      </c>
      <c r="T386" s="32">
        <f t="shared" si="86"/>
        <v>7.4480279447581177E-2</v>
      </c>
      <c r="U386" s="339">
        <v>73.204772632812123</v>
      </c>
      <c r="V386" s="32">
        <f t="shared" si="87"/>
        <v>4.3536063607517939E-2</v>
      </c>
      <c r="W386" s="339">
        <v>79.914230650179874</v>
      </c>
      <c r="X386" s="32">
        <f t="shared" si="88"/>
        <v>-2.0884043984293998E-2</v>
      </c>
      <c r="Y386" s="339">
        <v>69.223671763122383</v>
      </c>
      <c r="Z386" s="32">
        <f t="shared" si="89"/>
        <v>6.1182720639429533E-2</v>
      </c>
      <c r="AA386" s="339">
        <v>75.430336140178213</v>
      </c>
      <c r="AB386" s="32">
        <f t="shared" si="90"/>
        <v>3.6887313325433269E-3</v>
      </c>
    </row>
    <row r="387" spans="2:28" hidden="1" outlineLevel="1" x14ac:dyDescent="0.25">
      <c r="B387" s="43" t="s">
        <v>58</v>
      </c>
      <c r="C387" s="337">
        <v>42.55</v>
      </c>
      <c r="D387" s="29">
        <f t="shared" si="78"/>
        <v>-0.13726682887266839</v>
      </c>
      <c r="E387" s="338">
        <v>29.24</v>
      </c>
      <c r="F387" s="29">
        <f t="shared" si="79"/>
        <v>1.3869625520110951E-2</v>
      </c>
      <c r="G387" s="338">
        <v>36.47</v>
      </c>
      <c r="H387" s="29">
        <f t="shared" si="80"/>
        <v>-0.29239425688785414</v>
      </c>
      <c r="I387" s="338">
        <v>32.049999999999997</v>
      </c>
      <c r="J387" s="29">
        <f t="shared" si="81"/>
        <v>-0.16904329789992234</v>
      </c>
      <c r="K387" s="337">
        <v>78.38</v>
      </c>
      <c r="L387" s="29">
        <f t="shared" si="82"/>
        <v>-3.2226200765526625E-2</v>
      </c>
      <c r="M387" s="337">
        <v>72.42</v>
      </c>
      <c r="N387" s="29">
        <f t="shared" si="83"/>
        <v>0.12348743406763907</v>
      </c>
      <c r="O387" s="337">
        <v>76.59</v>
      </c>
      <c r="P387" s="29">
        <f t="shared" si="84"/>
        <v>4.1956208207685197E-3</v>
      </c>
      <c r="Q387" s="338">
        <v>70.97</v>
      </c>
      <c r="R387" s="29">
        <f t="shared" si="85"/>
        <v>-0.15340570201598469</v>
      </c>
      <c r="S387" s="338">
        <v>52.38</v>
      </c>
      <c r="T387" s="29">
        <f t="shared" si="86"/>
        <v>-1.7629407351837934E-2</v>
      </c>
      <c r="U387" s="338">
        <v>60.92</v>
      </c>
      <c r="V387" s="29">
        <f t="shared" si="87"/>
        <v>-0.1156916823922195</v>
      </c>
      <c r="W387" s="337">
        <v>71.75</v>
      </c>
      <c r="X387" s="29">
        <f t="shared" si="88"/>
        <v>-9.1196960101329938E-2</v>
      </c>
      <c r="Y387" s="337">
        <v>57.66</v>
      </c>
      <c r="Z387" s="29">
        <f t="shared" si="89"/>
        <v>6.8098480880041112E-3</v>
      </c>
      <c r="AA387" s="337">
        <v>65.680000000000007</v>
      </c>
      <c r="AB387" s="29">
        <f t="shared" si="90"/>
        <v>-6.8765064511555285E-2</v>
      </c>
    </row>
    <row r="388" spans="2:28" hidden="1" outlineLevel="1" x14ac:dyDescent="0.25">
      <c r="B388" s="43" t="s">
        <v>59</v>
      </c>
      <c r="C388" s="337">
        <v>51.25</v>
      </c>
      <c r="D388" s="29">
        <f t="shared" si="78"/>
        <v>-0.16571707634706168</v>
      </c>
      <c r="E388" s="338">
        <v>35.1</v>
      </c>
      <c r="F388" s="29">
        <f t="shared" si="79"/>
        <v>-0.36938555515630611</v>
      </c>
      <c r="G388" s="338">
        <v>60.25</v>
      </c>
      <c r="H388" s="29">
        <f t="shared" si="80"/>
        <v>2.8683626429912845E-2</v>
      </c>
      <c r="I388" s="338">
        <v>44.87</v>
      </c>
      <c r="J388" s="29">
        <f t="shared" si="81"/>
        <v>-0.21156211562115623</v>
      </c>
      <c r="K388" s="337">
        <v>86.75</v>
      </c>
      <c r="L388" s="29">
        <f t="shared" si="82"/>
        <v>-3.5896865970215686E-2</v>
      </c>
      <c r="M388" s="337">
        <v>86.3</v>
      </c>
      <c r="N388" s="29">
        <f t="shared" si="83"/>
        <v>7.8749999999999876E-2</v>
      </c>
      <c r="O388" s="337">
        <v>86.62</v>
      </c>
      <c r="P388" s="29">
        <f t="shared" si="84"/>
        <v>-5.8533226213702827E-3</v>
      </c>
      <c r="Q388" s="338">
        <v>83.68</v>
      </c>
      <c r="R388" s="29">
        <f t="shared" si="85"/>
        <v>-7.104795737122549E-2</v>
      </c>
      <c r="S388" s="338">
        <v>74.489999999999995</v>
      </c>
      <c r="T388" s="29">
        <f t="shared" si="86"/>
        <v>8.570179274158285E-2</v>
      </c>
      <c r="U388" s="338">
        <v>78.709999999999994</v>
      </c>
      <c r="V388" s="29">
        <f t="shared" si="87"/>
        <v>-1.0683760683760757E-2</v>
      </c>
      <c r="W388" s="337">
        <v>82.04</v>
      </c>
      <c r="X388" s="29">
        <f t="shared" si="88"/>
        <v>-6.2614259597806088E-2</v>
      </c>
      <c r="Y388" s="337">
        <v>77.48</v>
      </c>
      <c r="Z388" s="29">
        <f t="shared" si="89"/>
        <v>7.2239136451702102E-2</v>
      </c>
      <c r="AA388" s="337">
        <v>80.08</v>
      </c>
      <c r="AB388" s="29">
        <f t="shared" si="90"/>
        <v>-1.8627450980392091E-2</v>
      </c>
    </row>
    <row r="389" spans="2:28" hidden="1" outlineLevel="1" x14ac:dyDescent="0.25">
      <c r="B389" s="43" t="s">
        <v>60</v>
      </c>
      <c r="C389" s="337">
        <v>54.12</v>
      </c>
      <c r="D389" s="29">
        <f t="shared" si="78"/>
        <v>-0.13697974804656365</v>
      </c>
      <c r="E389" s="338">
        <v>66.16</v>
      </c>
      <c r="F389" s="29">
        <f t="shared" si="79"/>
        <v>1.7533066748692816E-2</v>
      </c>
      <c r="G389" s="338">
        <v>69.13</v>
      </c>
      <c r="H389" s="29">
        <f t="shared" si="80"/>
        <v>0.16675105485232056</v>
      </c>
      <c r="I389" s="338">
        <v>67.31</v>
      </c>
      <c r="J389" s="29">
        <f t="shared" si="81"/>
        <v>7.6099120703437384E-2</v>
      </c>
      <c r="K389" s="337">
        <v>93.02</v>
      </c>
      <c r="L389" s="29">
        <f t="shared" si="82"/>
        <v>-2.1871713985278651E-2</v>
      </c>
      <c r="M389" s="337">
        <v>89.75</v>
      </c>
      <c r="N389" s="29">
        <f t="shared" si="83"/>
        <v>7.4592911877394696E-2</v>
      </c>
      <c r="O389" s="337">
        <v>92.04</v>
      </c>
      <c r="P389" s="29">
        <f t="shared" si="84"/>
        <v>2.7236082361912217E-3</v>
      </c>
      <c r="Q389" s="338">
        <v>91.97</v>
      </c>
      <c r="R389" s="29">
        <f t="shared" si="85"/>
        <v>3.1285041489123033E-2</v>
      </c>
      <c r="S389" s="338">
        <v>67.62</v>
      </c>
      <c r="T389" s="29">
        <f t="shared" si="86"/>
        <v>-2.8587846573768116E-2</v>
      </c>
      <c r="U389" s="338">
        <v>78.81</v>
      </c>
      <c r="V389" s="29">
        <f t="shared" si="87"/>
        <v>-9.9246231155777354E-3</v>
      </c>
      <c r="W389" s="337">
        <v>89.82</v>
      </c>
      <c r="X389" s="29">
        <f t="shared" si="88"/>
        <v>-2.0000000000001128E-3</v>
      </c>
      <c r="Y389" s="337">
        <v>73.790000000000006</v>
      </c>
      <c r="Z389" s="29">
        <f t="shared" si="89"/>
        <v>-3.5111411208641474E-3</v>
      </c>
      <c r="AA389" s="337">
        <v>82.92</v>
      </c>
      <c r="AB389" s="29">
        <f t="shared" si="90"/>
        <v>-1.0619257845125851E-2</v>
      </c>
    </row>
    <row r="390" spans="2:28" hidden="1" outlineLevel="1" x14ac:dyDescent="0.25">
      <c r="B390" s="43" t="s">
        <v>61</v>
      </c>
      <c r="C390" s="337">
        <v>40.67</v>
      </c>
      <c r="D390" s="29">
        <f t="shared" si="78"/>
        <v>-0.29220327184128092</v>
      </c>
      <c r="E390" s="338">
        <v>63.3</v>
      </c>
      <c r="F390" s="29">
        <f t="shared" si="79"/>
        <v>-2.2544780728845137E-2</v>
      </c>
      <c r="G390" s="338">
        <v>57.1</v>
      </c>
      <c r="H390" s="29">
        <f t="shared" si="80"/>
        <v>6.9288389513108672E-2</v>
      </c>
      <c r="I390" s="338">
        <v>60.89</v>
      </c>
      <c r="J390" s="29">
        <f t="shared" si="81"/>
        <v>1.6697278343629884E-2</v>
      </c>
      <c r="K390" s="337">
        <v>91.98</v>
      </c>
      <c r="L390" s="29">
        <f t="shared" si="82"/>
        <v>2.0073195075967609E-2</v>
      </c>
      <c r="M390" s="337">
        <v>88.85</v>
      </c>
      <c r="N390" s="29">
        <f t="shared" si="83"/>
        <v>9.1925771168735348E-2</v>
      </c>
      <c r="O390" s="337">
        <v>91.04</v>
      </c>
      <c r="P390" s="29">
        <f t="shared" si="84"/>
        <v>3.8558065252110474E-2</v>
      </c>
      <c r="Q390" s="338">
        <v>84.49</v>
      </c>
      <c r="R390" s="29">
        <f t="shared" si="85"/>
        <v>-1.3197850969399738E-2</v>
      </c>
      <c r="S390" s="338">
        <v>64.42</v>
      </c>
      <c r="T390" s="29">
        <f t="shared" si="86"/>
        <v>-4.0512362228179888E-2</v>
      </c>
      <c r="U390" s="338">
        <v>73.64</v>
      </c>
      <c r="V390" s="29">
        <f t="shared" si="87"/>
        <v>-3.8265639284314923E-2</v>
      </c>
      <c r="W390" s="337">
        <v>85.21</v>
      </c>
      <c r="X390" s="29">
        <f t="shared" si="88"/>
        <v>-6.4132462686568026E-3</v>
      </c>
      <c r="Y390" s="337">
        <v>71</v>
      </c>
      <c r="Z390" s="29">
        <f t="shared" si="89"/>
        <v>-8.1028220173232635E-3</v>
      </c>
      <c r="AA390" s="337">
        <v>79.099999999999994</v>
      </c>
      <c r="AB390" s="29">
        <f t="shared" si="90"/>
        <v>-1.4330218068535849E-2</v>
      </c>
    </row>
    <row r="391" spans="2:28" collapsed="1" x14ac:dyDescent="0.25">
      <c r="B391" s="145">
        <v>1986</v>
      </c>
      <c r="C391" s="338">
        <v>42.27</v>
      </c>
      <c r="D391" s="41">
        <f t="shared" si="78"/>
        <v>-0.15830346475507762</v>
      </c>
      <c r="E391" s="338">
        <v>41.41</v>
      </c>
      <c r="F391" s="41">
        <f t="shared" si="79"/>
        <v>7.4189364461737961E-2</v>
      </c>
      <c r="G391" s="338">
        <v>55.54</v>
      </c>
      <c r="H391" s="41">
        <f t="shared" si="80"/>
        <v>0.27181131211357901</v>
      </c>
      <c r="I391" s="338">
        <v>46.9</v>
      </c>
      <c r="J391" s="41">
        <f t="shared" si="81"/>
        <v>0.15092024539877302</v>
      </c>
      <c r="K391" s="338">
        <v>84.35</v>
      </c>
      <c r="L391" s="41">
        <f t="shared" si="82"/>
        <v>3.40811572882187E-2</v>
      </c>
      <c r="M391" s="338">
        <v>75.91</v>
      </c>
      <c r="N391" s="41">
        <f t="shared" si="83"/>
        <v>0.10014492753623183</v>
      </c>
      <c r="O391" s="338">
        <v>81.81</v>
      </c>
      <c r="P391" s="41">
        <f t="shared" si="84"/>
        <v>4.9115157732751991E-2</v>
      </c>
      <c r="Q391" s="338">
        <v>78.88</v>
      </c>
      <c r="R391" s="41">
        <f t="shared" si="85"/>
        <v>3.5306470665441569E-2</v>
      </c>
      <c r="S391" s="338">
        <v>60.64</v>
      </c>
      <c r="T391" s="41">
        <f t="shared" si="86"/>
        <v>9.488929582154082E-3</v>
      </c>
      <c r="U391" s="338">
        <v>69.040000000000006</v>
      </c>
      <c r="V391" s="41">
        <f t="shared" si="87"/>
        <v>1.3356817848231506E-2</v>
      </c>
      <c r="W391" s="338">
        <v>78.459999999999994</v>
      </c>
      <c r="X391" s="41">
        <f t="shared" si="88"/>
        <v>2.8309305373525495E-2</v>
      </c>
      <c r="Y391" s="338">
        <v>64.77</v>
      </c>
      <c r="Z391" s="41">
        <f t="shared" si="89"/>
        <v>3.764818968279382E-2</v>
      </c>
      <c r="AA391" s="338">
        <v>72.55</v>
      </c>
      <c r="AB391" s="41">
        <f t="shared" si="90"/>
        <v>2.4862268682017019E-2</v>
      </c>
    </row>
    <row r="392" spans="2:28" hidden="1" outlineLevel="1" x14ac:dyDescent="0.25">
      <c r="B392" s="43" t="s">
        <v>49</v>
      </c>
      <c r="C392" s="337">
        <v>41.04</v>
      </c>
      <c r="D392" s="29">
        <f t="shared" si="78"/>
        <v>-0.27529577962210849</v>
      </c>
      <c r="E392" s="338">
        <v>42.97</v>
      </c>
      <c r="F392" s="29">
        <f t="shared" si="79"/>
        <v>-0.17206165703275533</v>
      </c>
      <c r="G392" s="338">
        <v>49.74</v>
      </c>
      <c r="H392" s="29">
        <f t="shared" si="80"/>
        <v>6.6695260561870029E-2</v>
      </c>
      <c r="I392" s="338">
        <v>45.87</v>
      </c>
      <c r="J392" s="29">
        <f t="shared" si="81"/>
        <v>-7.9470198675496762E-2</v>
      </c>
      <c r="K392" s="337">
        <v>77.900000000000006</v>
      </c>
      <c r="L392" s="29">
        <f t="shared" si="82"/>
        <v>-7.8106508875739555E-2</v>
      </c>
      <c r="M392" s="337">
        <v>77.63</v>
      </c>
      <c r="N392" s="29">
        <f t="shared" si="83"/>
        <v>7.4314973706061327E-2</v>
      </c>
      <c r="O392" s="337">
        <v>77.83</v>
      </c>
      <c r="P392" s="29">
        <f t="shared" si="84"/>
        <v>-3.9372994322389498E-2</v>
      </c>
      <c r="Q392" s="338">
        <v>80.59</v>
      </c>
      <c r="R392" s="29">
        <f t="shared" si="85"/>
        <v>0.17461011514356506</v>
      </c>
      <c r="S392" s="338">
        <v>79.41</v>
      </c>
      <c r="T392" s="29">
        <f t="shared" si="86"/>
        <v>0.35488824432690658</v>
      </c>
      <c r="U392" s="338">
        <v>79.989999999999995</v>
      </c>
      <c r="V392" s="29">
        <f t="shared" si="87"/>
        <v>0.26266771902131003</v>
      </c>
      <c r="W392" s="337">
        <v>76.180000000000007</v>
      </c>
      <c r="X392" s="29">
        <f t="shared" si="88"/>
        <v>1.1283685118810727E-2</v>
      </c>
      <c r="Y392" s="337">
        <v>78.069999999999993</v>
      </c>
      <c r="Z392" s="29">
        <f t="shared" si="89"/>
        <v>0.24493701164088644</v>
      </c>
      <c r="AA392" s="337">
        <v>76.94</v>
      </c>
      <c r="AB392" s="29">
        <f t="shared" si="90"/>
        <v>9.5231316725978621E-2</v>
      </c>
    </row>
    <row r="393" spans="2:28" hidden="1" outlineLevel="1" x14ac:dyDescent="0.25">
      <c r="B393" s="43" t="s">
        <v>50</v>
      </c>
      <c r="C393" s="337">
        <v>48.7</v>
      </c>
      <c r="D393" s="29">
        <f t="shared" si="78"/>
        <v>-0.15407330206704872</v>
      </c>
      <c r="E393" s="338">
        <v>37.14</v>
      </c>
      <c r="F393" s="29">
        <f t="shared" si="79"/>
        <v>-0.16370186894843497</v>
      </c>
      <c r="G393" s="338">
        <v>48.28</v>
      </c>
      <c r="H393" s="29">
        <f t="shared" si="80"/>
        <v>-4.4149673332013362E-2</v>
      </c>
      <c r="I393" s="338">
        <v>41.91</v>
      </c>
      <c r="J393" s="29">
        <f t="shared" si="81"/>
        <v>-0.1046784875026705</v>
      </c>
      <c r="K393" s="337">
        <v>82.12</v>
      </c>
      <c r="L393" s="29">
        <f t="shared" si="82"/>
        <v>-7.9991037418776556E-2</v>
      </c>
      <c r="M393" s="337">
        <v>72.650000000000006</v>
      </c>
      <c r="N393" s="29">
        <f t="shared" si="83"/>
        <v>1.936298582853957E-2</v>
      </c>
      <c r="O393" s="337">
        <v>79.41</v>
      </c>
      <c r="P393" s="29">
        <f t="shared" si="84"/>
        <v>-5.6327985739750508E-2</v>
      </c>
      <c r="Q393" s="338">
        <v>80.86</v>
      </c>
      <c r="R393" s="29">
        <f t="shared" si="85"/>
        <v>0.2501546072974643</v>
      </c>
      <c r="S393" s="338">
        <v>62.75</v>
      </c>
      <c r="T393" s="29">
        <f t="shared" si="86"/>
        <v>1.7347600518806683E-2</v>
      </c>
      <c r="U393" s="338">
        <v>71.650000000000006</v>
      </c>
      <c r="V393" s="29">
        <f t="shared" si="87"/>
        <v>0.1354992076069732</v>
      </c>
      <c r="W393" s="337">
        <v>78.5</v>
      </c>
      <c r="X393" s="29">
        <f t="shared" si="88"/>
        <v>3.2487176114691652E-2</v>
      </c>
      <c r="Y393" s="337">
        <v>65.349999999999994</v>
      </c>
      <c r="Z393" s="29">
        <f t="shared" si="89"/>
        <v>1.2707267937393407E-2</v>
      </c>
      <c r="AA393" s="337">
        <v>73.19</v>
      </c>
      <c r="AB393" s="29">
        <f t="shared" si="90"/>
        <v>2.5070028011204393E-2</v>
      </c>
    </row>
    <row r="394" spans="2:28" hidden="1" outlineLevel="1" x14ac:dyDescent="0.25">
      <c r="B394" s="43" t="s">
        <v>51</v>
      </c>
      <c r="C394" s="337">
        <v>51.81</v>
      </c>
      <c r="D394" s="29">
        <f t="shared" si="78"/>
        <v>-8.640451419502726E-2</v>
      </c>
      <c r="E394" s="338">
        <v>28.83</v>
      </c>
      <c r="F394" s="29">
        <f t="shared" si="79"/>
        <v>-0.26472838561591439</v>
      </c>
      <c r="G394" s="338">
        <v>30.25</v>
      </c>
      <c r="H394" s="29">
        <f t="shared" si="80"/>
        <v>3.7379972565157793E-2</v>
      </c>
      <c r="I394" s="338">
        <v>29.44</v>
      </c>
      <c r="J394" s="29">
        <f t="shared" si="81"/>
        <v>-0.16505955757231983</v>
      </c>
      <c r="K394" s="337">
        <v>80.86</v>
      </c>
      <c r="L394" s="29">
        <f t="shared" si="82"/>
        <v>-9.7040759352317152E-2</v>
      </c>
      <c r="M394" s="337">
        <v>65.72</v>
      </c>
      <c r="N394" s="29">
        <f t="shared" si="83"/>
        <v>-9.7935814373965036E-3</v>
      </c>
      <c r="O394" s="337">
        <v>76.53</v>
      </c>
      <c r="P394" s="29">
        <f t="shared" si="84"/>
        <v>-7.76184162950464E-2</v>
      </c>
      <c r="Q394" s="338">
        <v>78.14</v>
      </c>
      <c r="R394" s="29">
        <f t="shared" si="85"/>
        <v>0.12205628948879954</v>
      </c>
      <c r="S394" s="338">
        <v>59.9</v>
      </c>
      <c r="T394" s="29">
        <f t="shared" si="86"/>
        <v>0.17820613690007847</v>
      </c>
      <c r="U394" s="338">
        <v>68.87</v>
      </c>
      <c r="V394" s="29">
        <f t="shared" si="87"/>
        <v>0.1526359832635984</v>
      </c>
      <c r="W394" s="337">
        <v>76.61</v>
      </c>
      <c r="X394" s="29">
        <f t="shared" si="88"/>
        <v>-1.6307139188495023E-2</v>
      </c>
      <c r="Y394" s="337">
        <v>60.86</v>
      </c>
      <c r="Z394" s="29">
        <f t="shared" si="89"/>
        <v>0.10153846153846158</v>
      </c>
      <c r="AA394" s="337">
        <v>70.239999999999995</v>
      </c>
      <c r="AB394" s="29">
        <f t="shared" si="90"/>
        <v>2.1524141942989905E-2</v>
      </c>
    </row>
    <row r="395" spans="2:28" hidden="1" outlineLevel="1" x14ac:dyDescent="0.25">
      <c r="B395" s="43" t="s">
        <v>52</v>
      </c>
      <c r="C395" s="337">
        <v>46.67</v>
      </c>
      <c r="D395" s="29">
        <f t="shared" si="78"/>
        <v>-7.1428571428571397E-2</v>
      </c>
      <c r="E395" s="338">
        <v>34.89</v>
      </c>
      <c r="F395" s="29">
        <f t="shared" si="79"/>
        <v>0.25008957362952344</v>
      </c>
      <c r="G395" s="338">
        <v>25.51</v>
      </c>
      <c r="H395" s="29">
        <f t="shared" si="80"/>
        <v>-0.27239018824871652</v>
      </c>
      <c r="I395" s="338">
        <v>30.87</v>
      </c>
      <c r="J395" s="29">
        <f t="shared" si="81"/>
        <v>4.8828125E-3</v>
      </c>
      <c r="K395" s="337">
        <v>81.94</v>
      </c>
      <c r="L395" s="29">
        <f t="shared" si="82"/>
        <v>-8.9656704810576637E-2</v>
      </c>
      <c r="M395" s="337">
        <v>66.31</v>
      </c>
      <c r="N395" s="29">
        <f t="shared" si="83"/>
        <v>3.1580584940883671E-2</v>
      </c>
      <c r="O395" s="337">
        <v>77.47</v>
      </c>
      <c r="P395" s="29">
        <f t="shared" si="84"/>
        <v>-6.3240628778718277E-2</v>
      </c>
      <c r="Q395" s="338">
        <v>70.91</v>
      </c>
      <c r="R395" s="29">
        <f t="shared" si="85"/>
        <v>4.6024487387520185E-2</v>
      </c>
      <c r="S395" s="338">
        <v>57.62</v>
      </c>
      <c r="T395" s="29">
        <f t="shared" si="86"/>
        <v>0.156099518459069</v>
      </c>
      <c r="U395" s="338">
        <v>64.16</v>
      </c>
      <c r="V395" s="29">
        <f t="shared" si="87"/>
        <v>9.9571550985432689E-2</v>
      </c>
      <c r="W395" s="337">
        <v>73.83</v>
      </c>
      <c r="X395" s="29">
        <f t="shared" si="88"/>
        <v>-3.5784249706151128E-2</v>
      </c>
      <c r="Y395" s="337">
        <v>59.34</v>
      </c>
      <c r="Z395" s="29">
        <f t="shared" si="89"/>
        <v>9.4631986718317629E-2</v>
      </c>
      <c r="AA395" s="337">
        <v>67.97</v>
      </c>
      <c r="AB395" s="29">
        <f t="shared" si="90"/>
        <v>6.0686796921254338E-3</v>
      </c>
    </row>
    <row r="396" spans="2:28" hidden="1" outlineLevel="1" x14ac:dyDescent="0.25">
      <c r="B396" s="43" t="s">
        <v>53</v>
      </c>
      <c r="C396" s="337">
        <v>43.33</v>
      </c>
      <c r="D396" s="29">
        <f t="shared" si="78"/>
        <v>-0.12552976791120074</v>
      </c>
      <c r="E396" s="338">
        <v>27.9</v>
      </c>
      <c r="F396" s="29">
        <f t="shared" si="79"/>
        <v>-3.4602076124567449E-2</v>
      </c>
      <c r="G396" s="338">
        <v>65.45</v>
      </c>
      <c r="H396" s="29">
        <f t="shared" si="80"/>
        <v>0.35844748858447506</v>
      </c>
      <c r="I396" s="338">
        <v>43.99</v>
      </c>
      <c r="J396" s="29">
        <f t="shared" si="81"/>
        <v>0.20619687414313148</v>
      </c>
      <c r="K396" s="337">
        <v>84.79</v>
      </c>
      <c r="L396" s="29">
        <f t="shared" si="82"/>
        <v>-8.9258861439312498E-2</v>
      </c>
      <c r="M396" s="337">
        <v>74.91</v>
      </c>
      <c r="N396" s="29">
        <f t="shared" si="83"/>
        <v>1.1887072808320909E-2</v>
      </c>
      <c r="O396" s="337">
        <v>81.97</v>
      </c>
      <c r="P396" s="29">
        <f t="shared" si="84"/>
        <v>-6.522978674877411E-2</v>
      </c>
      <c r="Q396" s="338">
        <v>76.8</v>
      </c>
      <c r="R396" s="29">
        <f t="shared" si="85"/>
        <v>-9.9753838940335293E-2</v>
      </c>
      <c r="S396" s="338">
        <v>64.010000000000005</v>
      </c>
      <c r="T396" s="29">
        <f t="shared" si="86"/>
        <v>0.11360473208072386</v>
      </c>
      <c r="U396" s="338">
        <v>70.3</v>
      </c>
      <c r="V396" s="29">
        <f t="shared" si="87"/>
        <v>-5.2356020942408987E-3</v>
      </c>
      <c r="W396" s="337">
        <v>77.47</v>
      </c>
      <c r="X396" s="29">
        <f t="shared" si="88"/>
        <v>-8.9124044679600223E-2</v>
      </c>
      <c r="Y396" s="337">
        <v>67.37</v>
      </c>
      <c r="Z396" s="29">
        <f t="shared" si="89"/>
        <v>7.551085568326954E-2</v>
      </c>
      <c r="AA396" s="337">
        <v>73.39</v>
      </c>
      <c r="AB396" s="29">
        <f t="shared" si="90"/>
        <v>-3.4596158905551122E-2</v>
      </c>
    </row>
    <row r="397" spans="2:28" hidden="1" outlineLevel="1" x14ac:dyDescent="0.25">
      <c r="B397" s="43" t="s">
        <v>54</v>
      </c>
      <c r="C397" s="337">
        <v>41.97</v>
      </c>
      <c r="D397" s="29">
        <f t="shared" si="78"/>
        <v>-0.21183098591549299</v>
      </c>
      <c r="E397" s="338">
        <v>20.57</v>
      </c>
      <c r="F397" s="29">
        <f t="shared" si="79"/>
        <v>-0.18210735586481108</v>
      </c>
      <c r="G397" s="338">
        <v>28.74</v>
      </c>
      <c r="H397" s="29">
        <f t="shared" si="80"/>
        <v>0.10326295585412648</v>
      </c>
      <c r="I397" s="338">
        <v>24.07</v>
      </c>
      <c r="J397" s="29">
        <f t="shared" si="81"/>
        <v>-5.6078431372548976E-2</v>
      </c>
      <c r="K397" s="337">
        <v>73.040000000000006</v>
      </c>
      <c r="L397" s="29">
        <f t="shared" si="82"/>
        <v>-9.9272413367862855E-2</v>
      </c>
      <c r="M397" s="337">
        <v>64.89</v>
      </c>
      <c r="N397" s="29">
        <f t="shared" si="83"/>
        <v>0.15216619318181812</v>
      </c>
      <c r="O397" s="337">
        <v>70.72</v>
      </c>
      <c r="P397" s="29">
        <f t="shared" si="84"/>
        <v>-4.5098568728058397E-2</v>
      </c>
      <c r="Q397" s="338">
        <v>56.94</v>
      </c>
      <c r="R397" s="29">
        <f t="shared" si="85"/>
        <v>-0.14246987951807244</v>
      </c>
      <c r="S397" s="338">
        <v>54.14</v>
      </c>
      <c r="T397" s="29">
        <f t="shared" si="86"/>
        <v>4.3964519861164675E-2</v>
      </c>
      <c r="U397" s="338">
        <v>55.52</v>
      </c>
      <c r="V397" s="29">
        <f t="shared" si="87"/>
        <v>-5.4978723404255248E-2</v>
      </c>
      <c r="W397" s="337">
        <v>62.72</v>
      </c>
      <c r="X397" s="29">
        <f t="shared" si="88"/>
        <v>-0.1225517627308339</v>
      </c>
      <c r="Y397" s="337">
        <v>56.64</v>
      </c>
      <c r="Z397" s="29">
        <f t="shared" si="89"/>
        <v>7.3337123365548651E-2</v>
      </c>
      <c r="AA397" s="337">
        <v>60.26</v>
      </c>
      <c r="AB397" s="29">
        <f t="shared" si="90"/>
        <v>-5.7553956834532349E-2</v>
      </c>
    </row>
    <row r="398" spans="2:28" hidden="1" outlineLevel="1" x14ac:dyDescent="0.25">
      <c r="B398" s="43" t="s">
        <v>55</v>
      </c>
      <c r="C398" s="337">
        <v>52.41</v>
      </c>
      <c r="D398" s="29">
        <f t="shared" ref="D398:D461" si="91">C398/C412-1</f>
        <v>-3.7288758265980881E-2</v>
      </c>
      <c r="E398" s="338">
        <v>19.670000000000002</v>
      </c>
      <c r="F398" s="29">
        <f t="shared" ref="F398:F461" si="92">E398/E412-1</f>
        <v>-0.16083617747440271</v>
      </c>
      <c r="G398" s="338">
        <v>15.32</v>
      </c>
      <c r="H398" s="29">
        <f t="shared" ref="H398:H461" si="93">G398/G412-1</f>
        <v>-7.8219013237063817E-2</v>
      </c>
      <c r="I398" s="338">
        <v>17.809999999999999</v>
      </c>
      <c r="J398" s="29">
        <f t="shared" ref="J398:J461" si="94">I398/I412-1</f>
        <v>-0.14210019267822749</v>
      </c>
      <c r="K398" s="337">
        <v>68.02</v>
      </c>
      <c r="L398" s="29">
        <f t="shared" ref="L398:L461" si="95">K398/K412-1</f>
        <v>-8.857028004823797E-2</v>
      </c>
      <c r="M398" s="337">
        <v>52.33</v>
      </c>
      <c r="N398" s="29">
        <f t="shared" ref="N398:N461" si="96">M398/M412-1</f>
        <v>0.27665284215662345</v>
      </c>
      <c r="O398" s="337">
        <v>63.54</v>
      </c>
      <c r="P398" s="29">
        <f t="shared" ref="P398:P461" si="97">O398/O412-1</f>
        <v>-2.366318377381682E-2</v>
      </c>
      <c r="Q398" s="338">
        <v>53.36</v>
      </c>
      <c r="R398" s="29">
        <f t="shared" ref="R398:R461" si="98">Q398/Q412-1</f>
        <v>-9.8344035147009179E-2</v>
      </c>
      <c r="S398" s="338">
        <v>38.79</v>
      </c>
      <c r="T398" s="29">
        <f t="shared" ref="T398:T461" si="99">S398/S412-1</f>
        <v>4.1418586590731277E-3</v>
      </c>
      <c r="U398" s="338">
        <v>46.22</v>
      </c>
      <c r="V398" s="29">
        <f t="shared" ref="V398:V461" si="100">U398/U412-1</f>
        <v>-4.4449038660326567E-2</v>
      </c>
      <c r="W398" s="337">
        <v>59.39</v>
      </c>
      <c r="X398" s="29">
        <f t="shared" ref="X398:X461" si="101">W398/W412-1</f>
        <v>-9.0923006275830387E-2</v>
      </c>
      <c r="Y398" s="337">
        <v>42.7</v>
      </c>
      <c r="Z398" s="29">
        <f t="shared" ref="Z398:Z461" si="102">Y398/Y412-1</f>
        <v>9.1234347048300579E-2</v>
      </c>
      <c r="AA398" s="337">
        <v>52.91</v>
      </c>
      <c r="AB398" s="29">
        <f t="shared" ref="AB398:AB461" si="103">AA398/AA412-1</f>
        <v>-3.3960197188241836E-2</v>
      </c>
    </row>
    <row r="399" spans="2:28" hidden="1" outlineLevel="1" x14ac:dyDescent="0.25">
      <c r="B399" s="43" t="s">
        <v>56</v>
      </c>
      <c r="C399" s="337">
        <v>46.82</v>
      </c>
      <c r="D399" s="29">
        <f t="shared" si="91"/>
        <v>-8.9990281827016516E-2</v>
      </c>
      <c r="E399" s="338">
        <v>37.82</v>
      </c>
      <c r="F399" s="29">
        <f t="shared" si="92"/>
        <v>0.40386043058648835</v>
      </c>
      <c r="G399" s="338">
        <v>38.44</v>
      </c>
      <c r="H399" s="29">
        <f t="shared" si="93"/>
        <v>0.18422674060382005</v>
      </c>
      <c r="I399" s="338">
        <v>38.08</v>
      </c>
      <c r="J399" s="29">
        <f t="shared" si="94"/>
        <v>0.30814153211954642</v>
      </c>
      <c r="K399" s="337">
        <v>74.849999999999994</v>
      </c>
      <c r="L399" s="29">
        <f t="shared" si="95"/>
        <v>-6.1677322301617155E-2</v>
      </c>
      <c r="M399" s="337">
        <v>44.96</v>
      </c>
      <c r="N399" s="29">
        <f t="shared" si="96"/>
        <v>0.20149652592196676</v>
      </c>
      <c r="O399" s="337">
        <v>66.31</v>
      </c>
      <c r="P399" s="29">
        <f t="shared" si="97"/>
        <v>-2.1254612546125373E-2</v>
      </c>
      <c r="Q399" s="338">
        <v>69.56</v>
      </c>
      <c r="R399" s="29">
        <f t="shared" si="98"/>
        <v>0.10605819685164586</v>
      </c>
      <c r="S399" s="338">
        <v>42.91</v>
      </c>
      <c r="T399" s="29">
        <f t="shared" si="99"/>
        <v>0.16698395431057911</v>
      </c>
      <c r="U399" s="338">
        <v>56.5</v>
      </c>
      <c r="V399" s="29">
        <f t="shared" si="100"/>
        <v>0.14954221770091558</v>
      </c>
      <c r="W399" s="337">
        <v>69.930000000000007</v>
      </c>
      <c r="X399" s="29">
        <f t="shared" si="101"/>
        <v>7.7821011673153695E-3</v>
      </c>
      <c r="Y399" s="337">
        <v>43.96</v>
      </c>
      <c r="Z399" s="29">
        <f t="shared" si="102"/>
        <v>0.17414529914529919</v>
      </c>
      <c r="AA399" s="337">
        <v>59.85</v>
      </c>
      <c r="AB399" s="29">
        <f t="shared" si="103"/>
        <v>5.8917197452229342E-2</v>
      </c>
    </row>
    <row r="400" spans="2:28" collapsed="1" x14ac:dyDescent="0.25">
      <c r="B400" s="30" t="s">
        <v>183</v>
      </c>
      <c r="C400" s="339">
        <v>57.34574526523955</v>
      </c>
      <c r="D400" s="32">
        <f t="shared" si="91"/>
        <v>-5.4925141791350218E-2</v>
      </c>
      <c r="E400" s="339">
        <v>49.487155038548508</v>
      </c>
      <c r="F400" s="32">
        <f t="shared" si="92"/>
        <v>0.25489171344848272</v>
      </c>
      <c r="G400" s="339">
        <v>49.5706505883497</v>
      </c>
      <c r="H400" s="32">
        <f t="shared" si="93"/>
        <v>0.11782386708821657</v>
      </c>
      <c r="I400" s="339">
        <v>49.521545474208715</v>
      </c>
      <c r="J400" s="32">
        <f t="shared" si="94"/>
        <v>0.19720708279507959</v>
      </c>
      <c r="K400" s="339">
        <v>88.441768049936471</v>
      </c>
      <c r="L400" s="32">
        <f t="shared" si="95"/>
        <v>6.8961946473859559E-2</v>
      </c>
      <c r="M400" s="339">
        <v>74.089847979068935</v>
      </c>
      <c r="N400" s="32">
        <f t="shared" si="96"/>
        <v>0.11608184089726326</v>
      </c>
      <c r="O400" s="339">
        <v>84.35274532912976</v>
      </c>
      <c r="P400" s="32">
        <f t="shared" si="97"/>
        <v>8.1301516992716927E-2</v>
      </c>
      <c r="Q400" s="339">
        <v>79.227930108498001</v>
      </c>
      <c r="R400" s="32">
        <f t="shared" si="98"/>
        <v>9.6756656220087223E-3</v>
      </c>
      <c r="S400" s="339">
        <v>61.259251395617667</v>
      </c>
      <c r="T400" s="32">
        <f t="shared" si="99"/>
        <v>-2.5160180992258918E-2</v>
      </c>
      <c r="U400" s="339">
        <v>70.150687825528763</v>
      </c>
      <c r="V400" s="32">
        <f t="shared" si="100"/>
        <v>-1.1465655875926295E-3</v>
      </c>
      <c r="W400" s="339">
        <v>81.618760433006329</v>
      </c>
      <c r="X400" s="32">
        <f t="shared" si="101"/>
        <v>4.5468812126161273E-2</v>
      </c>
      <c r="Y400" s="339">
        <v>65.232565906661918</v>
      </c>
      <c r="Z400" s="32">
        <f t="shared" si="102"/>
        <v>2.5349788454076982E-2</v>
      </c>
      <c r="AA400" s="339">
        <v>75.153116484662959</v>
      </c>
      <c r="AB400" s="32">
        <f t="shared" si="103"/>
        <v>4.0288214928177801E-2</v>
      </c>
    </row>
    <row r="401" spans="2:28" hidden="1" outlineLevel="1" x14ac:dyDescent="0.25">
      <c r="B401" s="43" t="s">
        <v>58</v>
      </c>
      <c r="C401" s="337">
        <v>49.32</v>
      </c>
      <c r="D401" s="29">
        <f t="shared" si="91"/>
        <v>-0.1150188408397631</v>
      </c>
      <c r="E401" s="338">
        <v>28.84</v>
      </c>
      <c r="F401" s="29">
        <f t="shared" si="92"/>
        <v>-0.12340425531914889</v>
      </c>
      <c r="G401" s="338">
        <v>51.54</v>
      </c>
      <c r="H401" s="29">
        <f t="shared" si="93"/>
        <v>0.16211950394588492</v>
      </c>
      <c r="I401" s="338">
        <v>38.57</v>
      </c>
      <c r="J401" s="29">
        <f t="shared" si="94"/>
        <v>3.1283422459893018E-2</v>
      </c>
      <c r="K401" s="337">
        <v>80.989999999999995</v>
      </c>
      <c r="L401" s="29">
        <f t="shared" si="95"/>
        <v>1.9383259911894157E-2</v>
      </c>
      <c r="M401" s="337">
        <v>64.459999999999994</v>
      </c>
      <c r="N401" s="29">
        <f t="shared" si="96"/>
        <v>6.2118965233151968E-2</v>
      </c>
      <c r="O401" s="337">
        <v>76.27</v>
      </c>
      <c r="P401" s="29">
        <f t="shared" si="97"/>
        <v>2.8868204505598349E-2</v>
      </c>
      <c r="Q401" s="338">
        <v>83.83</v>
      </c>
      <c r="R401" s="29">
        <f t="shared" si="98"/>
        <v>0.17261155406350537</v>
      </c>
      <c r="S401" s="338">
        <v>53.32</v>
      </c>
      <c r="T401" s="29">
        <f t="shared" si="99"/>
        <v>-0.16908212560386471</v>
      </c>
      <c r="U401" s="338">
        <v>68.89</v>
      </c>
      <c r="V401" s="29">
        <f t="shared" si="100"/>
        <v>1.848018923713779E-2</v>
      </c>
      <c r="W401" s="337">
        <v>78.95</v>
      </c>
      <c r="X401" s="29">
        <f t="shared" si="101"/>
        <v>8.0766598220397112E-2</v>
      </c>
      <c r="Y401" s="337">
        <v>57.27</v>
      </c>
      <c r="Z401" s="29">
        <f t="shared" si="102"/>
        <v>-8.7621475227019241E-2</v>
      </c>
      <c r="AA401" s="337">
        <v>70.53</v>
      </c>
      <c r="AB401" s="29">
        <f t="shared" si="103"/>
        <v>2.3508924684370935E-2</v>
      </c>
    </row>
    <row r="402" spans="2:28" hidden="1" outlineLevel="1" x14ac:dyDescent="0.25">
      <c r="B402" s="43" t="s">
        <v>59</v>
      </c>
      <c r="C402" s="337">
        <v>61.43</v>
      </c>
      <c r="D402" s="29">
        <f t="shared" si="91"/>
        <v>-4.7744535730894544E-2</v>
      </c>
      <c r="E402" s="338">
        <v>55.66</v>
      </c>
      <c r="F402" s="29">
        <f t="shared" si="92"/>
        <v>0.33189758315386442</v>
      </c>
      <c r="G402" s="338">
        <v>58.57</v>
      </c>
      <c r="H402" s="29">
        <f t="shared" si="93"/>
        <v>0.22377768491433359</v>
      </c>
      <c r="I402" s="338">
        <v>56.91</v>
      </c>
      <c r="J402" s="29">
        <f t="shared" si="94"/>
        <v>0.2884310618066559</v>
      </c>
      <c r="K402" s="337">
        <v>89.98</v>
      </c>
      <c r="L402" s="29">
        <f t="shared" si="95"/>
        <v>3.3421385092454514E-2</v>
      </c>
      <c r="M402" s="337">
        <v>80</v>
      </c>
      <c r="N402" s="29">
        <f t="shared" si="96"/>
        <v>0.11685048164177037</v>
      </c>
      <c r="O402" s="337">
        <v>87.13</v>
      </c>
      <c r="P402" s="29">
        <f t="shared" si="97"/>
        <v>5.3821964199322503E-2</v>
      </c>
      <c r="Q402" s="338">
        <v>90.08</v>
      </c>
      <c r="R402" s="29">
        <f t="shared" si="98"/>
        <v>0.12656328164082042</v>
      </c>
      <c r="S402" s="338">
        <v>68.61</v>
      </c>
      <c r="T402" s="29">
        <f t="shared" si="99"/>
        <v>0.16248729244323945</v>
      </c>
      <c r="U402" s="338">
        <v>79.56</v>
      </c>
      <c r="V402" s="29">
        <f t="shared" si="100"/>
        <v>0.153879622915156</v>
      </c>
      <c r="W402" s="337">
        <v>87.52</v>
      </c>
      <c r="X402" s="29">
        <f t="shared" si="101"/>
        <v>7.8098053707809756E-2</v>
      </c>
      <c r="Y402" s="337">
        <v>72.260000000000005</v>
      </c>
      <c r="Z402" s="29">
        <f t="shared" si="102"/>
        <v>0.14899030052472573</v>
      </c>
      <c r="AA402" s="337">
        <v>81.599999999999994</v>
      </c>
      <c r="AB402" s="29">
        <f t="shared" si="103"/>
        <v>0.10554125457255092</v>
      </c>
    </row>
    <row r="403" spans="2:28" hidden="1" outlineLevel="1" x14ac:dyDescent="0.25">
      <c r="B403" s="43" t="s">
        <v>60</v>
      </c>
      <c r="C403" s="337">
        <v>62.71</v>
      </c>
      <c r="D403" s="29">
        <f t="shared" si="91"/>
        <v>-0.14796195652173905</v>
      </c>
      <c r="E403" s="338">
        <v>65.02</v>
      </c>
      <c r="F403" s="29">
        <f t="shared" si="92"/>
        <v>0.19193400549954176</v>
      </c>
      <c r="G403" s="338">
        <v>59.25</v>
      </c>
      <c r="H403" s="29">
        <f t="shared" si="93"/>
        <v>-4.0019442644199543E-2</v>
      </c>
      <c r="I403" s="338">
        <v>62.55</v>
      </c>
      <c r="J403" s="29">
        <f t="shared" si="94"/>
        <v>9.0291092905699921E-2</v>
      </c>
      <c r="K403" s="337">
        <v>95.1</v>
      </c>
      <c r="L403" s="29">
        <f t="shared" si="95"/>
        <v>5.0480503700430779E-2</v>
      </c>
      <c r="M403" s="337">
        <v>83.52</v>
      </c>
      <c r="N403" s="29">
        <f t="shared" si="96"/>
        <v>0.12484848484848476</v>
      </c>
      <c r="O403" s="337">
        <v>91.79</v>
      </c>
      <c r="P403" s="29">
        <f t="shared" si="97"/>
        <v>6.8443720172273403E-2</v>
      </c>
      <c r="Q403" s="338">
        <v>89.18</v>
      </c>
      <c r="R403" s="29">
        <f t="shared" si="98"/>
        <v>8.5707328950572315E-2</v>
      </c>
      <c r="S403" s="338">
        <v>69.61</v>
      </c>
      <c r="T403" s="29">
        <f t="shared" si="99"/>
        <v>-3.4359341445955316E-3</v>
      </c>
      <c r="U403" s="338">
        <v>79.599999999999994</v>
      </c>
      <c r="V403" s="29">
        <f t="shared" si="100"/>
        <v>5.1936038059997358E-2</v>
      </c>
      <c r="W403" s="337">
        <v>90</v>
      </c>
      <c r="X403" s="29">
        <f t="shared" si="101"/>
        <v>6.1070502240037738E-2</v>
      </c>
      <c r="Y403" s="337">
        <v>74.05</v>
      </c>
      <c r="Z403" s="29">
        <f t="shared" si="102"/>
        <v>3.97360292052793E-2</v>
      </c>
      <c r="AA403" s="337">
        <v>83.81</v>
      </c>
      <c r="AB403" s="29">
        <f t="shared" si="103"/>
        <v>5.6339803377867481E-2</v>
      </c>
    </row>
    <row r="404" spans="2:28" hidden="1" outlineLevel="1" x14ac:dyDescent="0.25">
      <c r="B404" s="43" t="s">
        <v>61</v>
      </c>
      <c r="C404" s="337">
        <v>57.46</v>
      </c>
      <c r="D404" s="29">
        <f t="shared" si="91"/>
        <v>-7.4867171147963263E-2</v>
      </c>
      <c r="E404" s="338">
        <v>64.760000000000005</v>
      </c>
      <c r="F404" s="29">
        <f t="shared" si="92"/>
        <v>0.25698757763975166</v>
      </c>
      <c r="G404" s="338">
        <v>53.4</v>
      </c>
      <c r="H404" s="29">
        <f t="shared" si="93"/>
        <v>0.11973159991612503</v>
      </c>
      <c r="I404" s="338">
        <v>59.89</v>
      </c>
      <c r="J404" s="29">
        <f t="shared" si="94"/>
        <v>0.19732107157137135</v>
      </c>
      <c r="K404" s="337">
        <v>90.17</v>
      </c>
      <c r="L404" s="29">
        <f t="shared" si="95"/>
        <v>3.0749885688157175E-2</v>
      </c>
      <c r="M404" s="337">
        <v>81.37</v>
      </c>
      <c r="N404" s="29">
        <f t="shared" si="96"/>
        <v>0.12685223653233635</v>
      </c>
      <c r="O404" s="337">
        <v>87.66</v>
      </c>
      <c r="P404" s="29">
        <f t="shared" si="97"/>
        <v>5.4366129420254872E-2</v>
      </c>
      <c r="Q404" s="338">
        <v>85.62</v>
      </c>
      <c r="R404" s="29">
        <f t="shared" si="98"/>
        <v>4.4528486031474968E-2</v>
      </c>
      <c r="S404" s="338">
        <v>67.14</v>
      </c>
      <c r="T404" s="29">
        <f t="shared" si="99"/>
        <v>-5.4632497887918796E-2</v>
      </c>
      <c r="U404" s="338">
        <v>76.569999999999993</v>
      </c>
      <c r="V404" s="29">
        <f t="shared" si="100"/>
        <v>4.7237895289331533E-3</v>
      </c>
      <c r="W404" s="337">
        <v>85.76</v>
      </c>
      <c r="X404" s="29">
        <f t="shared" si="101"/>
        <v>4.0271712760795886E-2</v>
      </c>
      <c r="Y404" s="337">
        <v>71.58</v>
      </c>
      <c r="Z404" s="29">
        <f t="shared" si="102"/>
        <v>1.1159768328859787E-2</v>
      </c>
      <c r="AA404" s="337">
        <v>80.25</v>
      </c>
      <c r="AB404" s="29">
        <f t="shared" si="103"/>
        <v>3.2154340836012762E-2</v>
      </c>
    </row>
    <row r="405" spans="2:28" collapsed="1" x14ac:dyDescent="0.25">
      <c r="B405" s="145">
        <v>1985</v>
      </c>
      <c r="C405" s="338">
        <v>50.22</v>
      </c>
      <c r="D405" s="41">
        <f t="shared" si="91"/>
        <v>-0.12033631108775622</v>
      </c>
      <c r="E405" s="338">
        <v>38.549999999999997</v>
      </c>
      <c r="F405" s="41">
        <f t="shared" si="92"/>
        <v>3.2128514056224855E-2</v>
      </c>
      <c r="G405" s="338">
        <v>43.67</v>
      </c>
      <c r="H405" s="41">
        <f t="shared" si="93"/>
        <v>7.9604449938195376E-2</v>
      </c>
      <c r="I405" s="338">
        <v>40.75</v>
      </c>
      <c r="J405" s="41">
        <f t="shared" si="94"/>
        <v>5.6520611874513849E-2</v>
      </c>
      <c r="K405" s="338">
        <v>81.569999999999993</v>
      </c>
      <c r="L405" s="41">
        <f t="shared" si="95"/>
        <v>-4.6299544019642314E-2</v>
      </c>
      <c r="M405" s="338">
        <v>69</v>
      </c>
      <c r="N405" s="41">
        <f t="shared" si="96"/>
        <v>8.7299086038449492E-2</v>
      </c>
      <c r="O405" s="338">
        <v>77.98</v>
      </c>
      <c r="P405" s="41">
        <f t="shared" si="97"/>
        <v>-1.6273495647785907E-2</v>
      </c>
      <c r="Q405" s="338">
        <v>76.19</v>
      </c>
      <c r="R405" s="41">
        <f t="shared" si="98"/>
        <v>6.2918526785714191E-2</v>
      </c>
      <c r="S405" s="338">
        <v>60.07</v>
      </c>
      <c r="T405" s="41">
        <f t="shared" si="99"/>
        <v>7.7295552367288467E-2</v>
      </c>
      <c r="U405" s="338">
        <v>68.13</v>
      </c>
      <c r="V405" s="41">
        <f t="shared" si="100"/>
        <v>7.6133312272942621E-2</v>
      </c>
      <c r="W405" s="338">
        <v>76.3</v>
      </c>
      <c r="X405" s="41">
        <f t="shared" si="101"/>
        <v>-3.1356153645154539E-3</v>
      </c>
      <c r="Y405" s="338">
        <v>62.42</v>
      </c>
      <c r="Z405" s="41">
        <f t="shared" si="102"/>
        <v>7.6392481462321138E-2</v>
      </c>
      <c r="AA405" s="338">
        <v>70.790000000000006</v>
      </c>
      <c r="AB405" s="41">
        <f t="shared" si="103"/>
        <v>2.4902273056319757E-2</v>
      </c>
    </row>
    <row r="406" spans="2:28" hidden="1" outlineLevel="1" x14ac:dyDescent="0.25">
      <c r="B406" s="43" t="s">
        <v>49</v>
      </c>
      <c r="C406" s="337">
        <v>56.63</v>
      </c>
      <c r="D406" s="29">
        <f t="shared" si="91"/>
        <v>-3.9844014920311865E-2</v>
      </c>
      <c r="E406" s="338">
        <v>51.9</v>
      </c>
      <c r="F406" s="29">
        <f t="shared" si="92"/>
        <v>0.10027559889760429</v>
      </c>
      <c r="G406" s="338">
        <v>46.63</v>
      </c>
      <c r="H406" s="29">
        <f t="shared" si="93"/>
        <v>0.17131374026626478</v>
      </c>
      <c r="I406" s="338">
        <v>49.83</v>
      </c>
      <c r="J406" s="29">
        <f t="shared" si="94"/>
        <v>0.12533875338753386</v>
      </c>
      <c r="K406" s="337">
        <v>84.5</v>
      </c>
      <c r="L406" s="29">
        <f t="shared" si="95"/>
        <v>9.1872334926993204E-2</v>
      </c>
      <c r="M406" s="337">
        <v>72.260000000000005</v>
      </c>
      <c r="N406" s="29">
        <f t="shared" si="96"/>
        <v>8.1250935208738717E-2</v>
      </c>
      <c r="O406" s="337">
        <v>81.02</v>
      </c>
      <c r="P406" s="29">
        <f t="shared" si="97"/>
        <v>9.0884610206005023E-2</v>
      </c>
      <c r="Q406" s="338">
        <v>68.61</v>
      </c>
      <c r="R406" s="29">
        <f t="shared" si="98"/>
        <v>-0.1031372549019608</v>
      </c>
      <c r="S406" s="338">
        <v>58.61</v>
      </c>
      <c r="T406" s="29">
        <f t="shared" si="99"/>
        <v>-6.3139386189258406E-2</v>
      </c>
      <c r="U406" s="338">
        <v>63.35</v>
      </c>
      <c r="V406" s="29">
        <f t="shared" si="100"/>
        <v>-8.3610588745841041E-2</v>
      </c>
      <c r="W406" s="337">
        <v>75.33</v>
      </c>
      <c r="X406" s="29">
        <f t="shared" si="101"/>
        <v>8.1638115631692543E-3</v>
      </c>
      <c r="Y406" s="337">
        <v>62.71</v>
      </c>
      <c r="Z406" s="29">
        <f t="shared" si="102"/>
        <v>-1.0727244044801965E-2</v>
      </c>
      <c r="AA406" s="337">
        <v>70.25</v>
      </c>
      <c r="AB406" s="29">
        <f t="shared" si="103"/>
        <v>1.4255167498218313E-3</v>
      </c>
    </row>
    <row r="407" spans="2:28" hidden="1" outlineLevel="1" x14ac:dyDescent="0.25">
      <c r="B407" s="43" t="s">
        <v>50</v>
      </c>
      <c r="C407" s="337">
        <v>57.57</v>
      </c>
      <c r="D407" s="29">
        <f t="shared" si="91"/>
        <v>0.11053240740740744</v>
      </c>
      <c r="E407" s="338">
        <v>44.41</v>
      </c>
      <c r="F407" s="29">
        <f t="shared" si="92"/>
        <v>0.34290898094950095</v>
      </c>
      <c r="G407" s="338">
        <v>50.51</v>
      </c>
      <c r="H407" s="29">
        <f t="shared" si="93"/>
        <v>0.25553069848371868</v>
      </c>
      <c r="I407" s="338">
        <v>46.81</v>
      </c>
      <c r="J407" s="29">
        <f t="shared" si="94"/>
        <v>0.30462653288740249</v>
      </c>
      <c r="K407" s="337">
        <v>89.26</v>
      </c>
      <c r="L407" s="29">
        <f t="shared" si="95"/>
        <v>0.10771903698188146</v>
      </c>
      <c r="M407" s="337">
        <v>71.27</v>
      </c>
      <c r="N407" s="29">
        <f t="shared" si="96"/>
        <v>3.2599246595189868E-2</v>
      </c>
      <c r="O407" s="337">
        <v>84.15</v>
      </c>
      <c r="P407" s="29">
        <f t="shared" si="97"/>
        <v>9.0449656602306749E-2</v>
      </c>
      <c r="Q407" s="338">
        <v>64.680000000000007</v>
      </c>
      <c r="R407" s="29">
        <f t="shared" si="98"/>
        <v>-0.22194153735113664</v>
      </c>
      <c r="S407" s="338">
        <v>61.68</v>
      </c>
      <c r="T407" s="29">
        <f t="shared" si="99"/>
        <v>1.5643010044459116E-2</v>
      </c>
      <c r="U407" s="338">
        <v>63.1</v>
      </c>
      <c r="V407" s="29">
        <f t="shared" si="100"/>
        <v>-0.11475869809203143</v>
      </c>
      <c r="W407" s="337">
        <v>76.03</v>
      </c>
      <c r="X407" s="29">
        <f t="shared" si="101"/>
        <v>-2.4380854613114455E-2</v>
      </c>
      <c r="Y407" s="337">
        <v>64.53</v>
      </c>
      <c r="Z407" s="29">
        <f t="shared" si="102"/>
        <v>2.4123155054753154E-2</v>
      </c>
      <c r="AA407" s="337">
        <v>71.400000000000006</v>
      </c>
      <c r="AB407" s="29">
        <f t="shared" si="103"/>
        <v>-6.9541029207231819E-3</v>
      </c>
    </row>
    <row r="408" spans="2:28" hidden="1" outlineLevel="1" x14ac:dyDescent="0.25">
      <c r="B408" s="43" t="s">
        <v>51</v>
      </c>
      <c r="C408" s="337">
        <v>56.71</v>
      </c>
      <c r="D408" s="29">
        <f t="shared" si="91"/>
        <v>-2.8272789581905378E-2</v>
      </c>
      <c r="E408" s="338">
        <v>39.21</v>
      </c>
      <c r="F408" s="29">
        <f t="shared" si="92"/>
        <v>1.5134615384615384</v>
      </c>
      <c r="G408" s="338">
        <v>29.16</v>
      </c>
      <c r="H408" s="29">
        <f t="shared" si="93"/>
        <v>-1.983193277310924E-2</v>
      </c>
      <c r="I408" s="338">
        <v>35.26</v>
      </c>
      <c r="J408" s="29">
        <f t="shared" si="94"/>
        <v>0.66635160680529282</v>
      </c>
      <c r="K408" s="337">
        <v>89.55</v>
      </c>
      <c r="L408" s="29">
        <f t="shared" si="95"/>
        <v>0.16344030141613608</v>
      </c>
      <c r="M408" s="337">
        <v>66.37</v>
      </c>
      <c r="N408" s="29">
        <f t="shared" si="96"/>
        <v>0.29679562329034792</v>
      </c>
      <c r="O408" s="337">
        <v>82.97</v>
      </c>
      <c r="P408" s="29">
        <f t="shared" si="97"/>
        <v>0.19639509733237204</v>
      </c>
      <c r="Q408" s="338">
        <v>69.64</v>
      </c>
      <c r="R408" s="29">
        <f t="shared" si="98"/>
        <v>-6.0315746862771524E-2</v>
      </c>
      <c r="S408" s="338">
        <v>50.84</v>
      </c>
      <c r="T408" s="29">
        <f t="shared" si="99"/>
        <v>-2.3809523809523725E-2</v>
      </c>
      <c r="U408" s="338">
        <v>59.75</v>
      </c>
      <c r="V408" s="29">
        <f t="shared" si="100"/>
        <v>-4.3540899631823282E-2</v>
      </c>
      <c r="W408" s="337">
        <v>77.88</v>
      </c>
      <c r="X408" s="29">
        <f t="shared" si="101"/>
        <v>7.6731646619659921E-2</v>
      </c>
      <c r="Y408" s="337">
        <v>55.25</v>
      </c>
      <c r="Z408" s="29">
        <f t="shared" si="102"/>
        <v>7.5739875389408073E-2</v>
      </c>
      <c r="AA408" s="337">
        <v>68.760000000000005</v>
      </c>
      <c r="AB408" s="29">
        <f t="shared" si="103"/>
        <v>7.6730347635452611E-2</v>
      </c>
    </row>
    <row r="409" spans="2:28" hidden="1" outlineLevel="1" x14ac:dyDescent="0.25">
      <c r="B409" s="43" t="s">
        <v>52</v>
      </c>
      <c r="C409" s="337">
        <v>50.26</v>
      </c>
      <c r="D409" s="29">
        <f t="shared" si="91"/>
        <v>-0.13105117565698488</v>
      </c>
      <c r="E409" s="338">
        <v>27.91</v>
      </c>
      <c r="F409" s="29">
        <f t="shared" si="92"/>
        <v>0.64952718676122911</v>
      </c>
      <c r="G409" s="338">
        <v>35.06</v>
      </c>
      <c r="H409" s="29">
        <f t="shared" si="93"/>
        <v>0.21693856299895886</v>
      </c>
      <c r="I409" s="338">
        <v>30.72</v>
      </c>
      <c r="J409" s="29">
        <f t="shared" si="94"/>
        <v>0.42288096340898562</v>
      </c>
      <c r="K409" s="337">
        <v>90.01</v>
      </c>
      <c r="L409" s="29">
        <f t="shared" si="95"/>
        <v>0.15323510570147358</v>
      </c>
      <c r="M409" s="337">
        <v>64.28</v>
      </c>
      <c r="N409" s="29">
        <f t="shared" si="96"/>
        <v>2.5362896793747147E-2</v>
      </c>
      <c r="O409" s="337">
        <v>82.7</v>
      </c>
      <c r="P409" s="29">
        <f t="shared" si="97"/>
        <v>0.12501700448918518</v>
      </c>
      <c r="Q409" s="338">
        <v>67.790000000000006</v>
      </c>
      <c r="R409" s="29">
        <f t="shared" si="98"/>
        <v>0.16798759476223313</v>
      </c>
      <c r="S409" s="338">
        <v>49.84</v>
      </c>
      <c r="T409" s="29">
        <f t="shared" si="99"/>
        <v>-4.3561696411437256E-2</v>
      </c>
      <c r="U409" s="338">
        <v>58.35</v>
      </c>
      <c r="V409" s="29">
        <f t="shared" si="100"/>
        <v>6.2841530054644767E-2</v>
      </c>
      <c r="W409" s="337">
        <v>76.569999999999993</v>
      </c>
      <c r="X409" s="29">
        <f t="shared" si="101"/>
        <v>0.14608591528214321</v>
      </c>
      <c r="Y409" s="337">
        <v>54.21</v>
      </c>
      <c r="Z409" s="29">
        <f t="shared" si="102"/>
        <v>-1.9178577890356485E-2</v>
      </c>
      <c r="AA409" s="337">
        <v>67.56</v>
      </c>
      <c r="AB409" s="29">
        <f t="shared" si="103"/>
        <v>8.7047465808527846E-2</v>
      </c>
    </row>
    <row r="410" spans="2:28" hidden="1" outlineLevel="1" x14ac:dyDescent="0.25">
      <c r="B410" s="43" t="s">
        <v>53</v>
      </c>
      <c r="C410" s="337">
        <v>49.55</v>
      </c>
      <c r="D410" s="29">
        <f t="shared" si="91"/>
        <v>-1.8617548029312814E-2</v>
      </c>
      <c r="E410" s="338">
        <v>28.9</v>
      </c>
      <c r="F410" s="29">
        <f t="shared" si="92"/>
        <v>-0.27240684793554881</v>
      </c>
      <c r="G410" s="338">
        <v>48.18</v>
      </c>
      <c r="H410" s="29">
        <f t="shared" si="93"/>
        <v>0.17283349561830574</v>
      </c>
      <c r="I410" s="338">
        <v>36.47</v>
      </c>
      <c r="J410" s="29">
        <f t="shared" si="94"/>
        <v>-9.413810233482367E-2</v>
      </c>
      <c r="K410" s="337">
        <v>93.1</v>
      </c>
      <c r="L410" s="29">
        <f t="shared" si="95"/>
        <v>6.9131832797427517E-2</v>
      </c>
      <c r="M410" s="337">
        <v>74.03</v>
      </c>
      <c r="N410" s="29">
        <f t="shared" si="96"/>
        <v>2.73383291701359E-2</v>
      </c>
      <c r="O410" s="337">
        <v>87.69</v>
      </c>
      <c r="P410" s="29">
        <f t="shared" si="97"/>
        <v>6.1108422071636026E-2</v>
      </c>
      <c r="Q410" s="338">
        <v>85.31</v>
      </c>
      <c r="R410" s="29">
        <f t="shared" si="98"/>
        <v>0.13792183540082714</v>
      </c>
      <c r="S410" s="338">
        <v>57.48</v>
      </c>
      <c r="T410" s="29">
        <f t="shared" si="99"/>
        <v>-0.12710706150341677</v>
      </c>
      <c r="U410" s="338">
        <v>70.67</v>
      </c>
      <c r="V410" s="29">
        <f t="shared" si="100"/>
        <v>7.4126870990733895E-3</v>
      </c>
      <c r="W410" s="337">
        <v>85.05</v>
      </c>
      <c r="X410" s="29">
        <f t="shared" si="101"/>
        <v>8.4268230494645602E-2</v>
      </c>
      <c r="Y410" s="337">
        <v>62.64</v>
      </c>
      <c r="Z410" s="29">
        <f t="shared" si="102"/>
        <v>-6.9795069795069886E-2</v>
      </c>
      <c r="AA410" s="337">
        <v>76.02</v>
      </c>
      <c r="AB410" s="29">
        <f t="shared" si="103"/>
        <v>2.7852893455922123E-2</v>
      </c>
    </row>
    <row r="411" spans="2:28" hidden="1" outlineLevel="1" x14ac:dyDescent="0.25">
      <c r="B411" s="43" t="s">
        <v>54</v>
      </c>
      <c r="C411" s="337">
        <v>53.25</v>
      </c>
      <c r="D411" s="29">
        <f t="shared" si="91"/>
        <v>0.19501795332136429</v>
      </c>
      <c r="E411" s="338">
        <v>25.15</v>
      </c>
      <c r="F411" s="29">
        <f t="shared" si="92"/>
        <v>7.0668369518944285E-2</v>
      </c>
      <c r="G411" s="338">
        <v>26.05</v>
      </c>
      <c r="H411" s="29">
        <f t="shared" si="93"/>
        <v>3.4962256654747614E-2</v>
      </c>
      <c r="I411" s="338">
        <v>25.5</v>
      </c>
      <c r="J411" s="29">
        <f t="shared" si="94"/>
        <v>5.5900621118012417E-2</v>
      </c>
      <c r="K411" s="337">
        <v>81.09</v>
      </c>
      <c r="L411" s="29">
        <f t="shared" si="95"/>
        <v>0.11402665201263895</v>
      </c>
      <c r="M411" s="337">
        <v>56.32</v>
      </c>
      <c r="N411" s="29">
        <f t="shared" si="96"/>
        <v>-1.4178190092770881E-2</v>
      </c>
      <c r="O411" s="337">
        <v>74.06</v>
      </c>
      <c r="P411" s="29">
        <f t="shared" si="97"/>
        <v>8.6561032863849752E-2</v>
      </c>
      <c r="Q411" s="338">
        <v>66.400000000000006</v>
      </c>
      <c r="R411" s="29">
        <f t="shared" si="98"/>
        <v>9.8859315589354679E-3</v>
      </c>
      <c r="S411" s="338">
        <v>51.86</v>
      </c>
      <c r="T411" s="29">
        <f t="shared" si="99"/>
        <v>-0.12546374367622259</v>
      </c>
      <c r="U411" s="338">
        <v>58.75</v>
      </c>
      <c r="V411" s="29">
        <f t="shared" si="100"/>
        <v>-5.7587423804940752E-2</v>
      </c>
      <c r="W411" s="337">
        <v>71.48</v>
      </c>
      <c r="X411" s="29">
        <f t="shared" si="101"/>
        <v>7.6992617146301123E-2</v>
      </c>
      <c r="Y411" s="337">
        <v>52.77</v>
      </c>
      <c r="Z411" s="29">
        <f t="shared" si="102"/>
        <v>-8.6233766233766218E-2</v>
      </c>
      <c r="AA411" s="337">
        <v>63.94</v>
      </c>
      <c r="AB411" s="29">
        <f t="shared" si="103"/>
        <v>1.669581809508669E-2</v>
      </c>
    </row>
    <row r="412" spans="2:28" hidden="1" outlineLevel="1" x14ac:dyDescent="0.25">
      <c r="B412" s="43" t="s">
        <v>55</v>
      </c>
      <c r="C412" s="337">
        <v>54.44</v>
      </c>
      <c r="D412" s="29">
        <f t="shared" si="91"/>
        <v>-7.4749316317229697E-3</v>
      </c>
      <c r="E412" s="338">
        <v>23.44</v>
      </c>
      <c r="F412" s="29">
        <f t="shared" si="92"/>
        <v>1.6073414905450503</v>
      </c>
      <c r="G412" s="338">
        <v>16.62</v>
      </c>
      <c r="H412" s="29">
        <f t="shared" si="93"/>
        <v>7.2950290510006566E-2</v>
      </c>
      <c r="I412" s="338">
        <v>20.76</v>
      </c>
      <c r="J412" s="29">
        <f t="shared" si="94"/>
        <v>0.79896013864818061</v>
      </c>
      <c r="K412" s="337">
        <v>74.63</v>
      </c>
      <c r="L412" s="29">
        <f t="shared" si="95"/>
        <v>0.15134217834001862</v>
      </c>
      <c r="M412" s="337">
        <v>40.99</v>
      </c>
      <c r="N412" s="29">
        <f t="shared" si="96"/>
        <v>2.449387653086732E-2</v>
      </c>
      <c r="O412" s="337">
        <v>65.08</v>
      </c>
      <c r="P412" s="29">
        <f t="shared" si="97"/>
        <v>0.13202296051487217</v>
      </c>
      <c r="Q412" s="338">
        <v>59.18</v>
      </c>
      <c r="R412" s="29">
        <f t="shared" si="98"/>
        <v>-1.5143950740555856E-2</v>
      </c>
      <c r="S412" s="338">
        <v>38.630000000000003</v>
      </c>
      <c r="T412" s="29">
        <f t="shared" si="99"/>
        <v>0.29370395177494979</v>
      </c>
      <c r="U412" s="338">
        <v>48.37</v>
      </c>
      <c r="V412" s="29">
        <f t="shared" si="100"/>
        <v>9.6576739968261105E-2</v>
      </c>
      <c r="W412" s="337">
        <v>65.33</v>
      </c>
      <c r="X412" s="29">
        <f t="shared" si="101"/>
        <v>8.7745587745587716E-2</v>
      </c>
      <c r="Y412" s="337">
        <v>39.130000000000003</v>
      </c>
      <c r="Z412" s="29">
        <f t="shared" si="102"/>
        <v>0.17085577498503901</v>
      </c>
      <c r="AA412" s="337">
        <v>54.77</v>
      </c>
      <c r="AB412" s="29">
        <f t="shared" si="103"/>
        <v>0.11095334685598379</v>
      </c>
    </row>
    <row r="413" spans="2:28" hidden="1" outlineLevel="1" x14ac:dyDescent="0.25">
      <c r="B413" s="43" t="s">
        <v>56</v>
      </c>
      <c r="C413" s="337">
        <v>51.45</v>
      </c>
      <c r="D413" s="29">
        <f t="shared" si="91"/>
        <v>-1.681635772979162E-2</v>
      </c>
      <c r="E413" s="338">
        <v>26.94</v>
      </c>
      <c r="F413" s="29">
        <f t="shared" si="92"/>
        <v>0.48348017621145378</v>
      </c>
      <c r="G413" s="338">
        <v>32.46</v>
      </c>
      <c r="H413" s="29">
        <f t="shared" si="93"/>
        <v>0.21846846846846857</v>
      </c>
      <c r="I413" s="338">
        <v>29.11</v>
      </c>
      <c r="J413" s="29">
        <f t="shared" si="94"/>
        <v>0.35458352722196373</v>
      </c>
      <c r="K413" s="337">
        <v>79.77</v>
      </c>
      <c r="L413" s="29">
        <f t="shared" si="95"/>
        <v>0.25444252240918375</v>
      </c>
      <c r="M413" s="337">
        <v>37.42</v>
      </c>
      <c r="N413" s="29">
        <f t="shared" si="96"/>
        <v>4.6420581655481019E-2</v>
      </c>
      <c r="O413" s="337">
        <v>67.75</v>
      </c>
      <c r="P413" s="29">
        <f t="shared" si="97"/>
        <v>0.22358677984468134</v>
      </c>
      <c r="Q413" s="338">
        <v>62.89</v>
      </c>
      <c r="R413" s="29">
        <f t="shared" si="98"/>
        <v>8.5620576557914774E-2</v>
      </c>
      <c r="S413" s="338">
        <v>36.770000000000003</v>
      </c>
      <c r="T413" s="29">
        <f t="shared" si="99"/>
        <v>0.11933028919330302</v>
      </c>
      <c r="U413" s="338">
        <v>49.15</v>
      </c>
      <c r="V413" s="29">
        <f t="shared" si="100"/>
        <v>0.10029102305798077</v>
      </c>
      <c r="W413" s="337">
        <v>69.39</v>
      </c>
      <c r="X413" s="29">
        <f t="shared" si="101"/>
        <v>0.18030277258037075</v>
      </c>
      <c r="Y413" s="337">
        <v>37.44</v>
      </c>
      <c r="Z413" s="29">
        <f t="shared" si="102"/>
        <v>9.1545189504373292E-2</v>
      </c>
      <c r="AA413" s="337">
        <v>56.52</v>
      </c>
      <c r="AB413" s="29">
        <f t="shared" si="103"/>
        <v>0.15582822085889569</v>
      </c>
    </row>
    <row r="414" spans="2:28" collapsed="1" x14ac:dyDescent="0.25">
      <c r="B414" s="30" t="s">
        <v>184</v>
      </c>
      <c r="C414" s="339">
        <v>60.678521671749934</v>
      </c>
      <c r="D414" s="32">
        <f t="shared" si="91"/>
        <v>-1.699702405820569E-2</v>
      </c>
      <c r="E414" s="339">
        <v>39.435398694725791</v>
      </c>
      <c r="F414" s="32">
        <f t="shared" si="92"/>
        <v>5.4707359144916978E-2</v>
      </c>
      <c r="G414" s="339">
        <v>44.34567202208224</v>
      </c>
      <c r="H414" s="32">
        <f t="shared" si="93"/>
        <v>-7.8864421428166631E-2</v>
      </c>
      <c r="I414" s="339">
        <v>41.364226946095577</v>
      </c>
      <c r="J414" s="32">
        <f t="shared" si="94"/>
        <v>-5.2952075330851001E-3</v>
      </c>
      <c r="K414" s="339">
        <v>82.736123901955224</v>
      </c>
      <c r="L414" s="32">
        <f t="shared" si="95"/>
        <v>3.2481002318591301E-2</v>
      </c>
      <c r="M414" s="339">
        <v>66.383884464516612</v>
      </c>
      <c r="N414" s="32">
        <f t="shared" si="96"/>
        <v>-3.7847206505971842E-2</v>
      </c>
      <c r="O414" s="339">
        <v>78.010382861321659</v>
      </c>
      <c r="P414" s="32">
        <f t="shared" si="97"/>
        <v>1.5280969790582466E-2</v>
      </c>
      <c r="Q414" s="339">
        <v>78.46869327061556</v>
      </c>
      <c r="R414" s="32">
        <f t="shared" si="98"/>
        <v>-1.8265064993659763E-2</v>
      </c>
      <c r="S414" s="339">
        <v>62.840325355166087</v>
      </c>
      <c r="T414" s="32">
        <f t="shared" si="99"/>
        <v>9.3607070668264569E-2</v>
      </c>
      <c r="U414" s="339">
        <v>70.231212516975631</v>
      </c>
      <c r="V414" s="32">
        <f t="shared" si="100"/>
        <v>3.2364772023087074E-2</v>
      </c>
      <c r="W414" s="339">
        <v>78.069053314961096</v>
      </c>
      <c r="X414" s="32">
        <f t="shared" si="101"/>
        <v>1.2653112745258044E-2</v>
      </c>
      <c r="Y414" s="339">
        <v>63.619817004120378</v>
      </c>
      <c r="Z414" s="32">
        <f t="shared" si="102"/>
        <v>3.6095435053403735E-2</v>
      </c>
      <c r="AA414" s="339">
        <v>72.242591434001369</v>
      </c>
      <c r="AB414" s="32">
        <f t="shared" si="103"/>
        <v>2.0836611884928802E-2</v>
      </c>
    </row>
    <row r="415" spans="2:28" hidden="1" outlineLevel="1" x14ac:dyDescent="0.25">
      <c r="B415" s="43" t="s">
        <v>58</v>
      </c>
      <c r="C415" s="337">
        <v>55.73</v>
      </c>
      <c r="D415" s="29">
        <f t="shared" si="91"/>
        <v>-7.9299520898727938E-2</v>
      </c>
      <c r="E415" s="338">
        <v>32.9</v>
      </c>
      <c r="F415" s="29">
        <f t="shared" si="92"/>
        <v>0.20336503291880015</v>
      </c>
      <c r="G415" s="338">
        <v>44.35</v>
      </c>
      <c r="H415" s="29">
        <f t="shared" si="93"/>
        <v>0.14629103127423115</v>
      </c>
      <c r="I415" s="338">
        <v>37.4</v>
      </c>
      <c r="J415" s="29">
        <f t="shared" si="94"/>
        <v>0.17610062893081757</v>
      </c>
      <c r="K415" s="337">
        <v>79.45</v>
      </c>
      <c r="L415" s="29">
        <f t="shared" si="95"/>
        <v>0.10362550354215871</v>
      </c>
      <c r="M415" s="337">
        <v>60.69</v>
      </c>
      <c r="N415" s="29">
        <f t="shared" si="96"/>
        <v>9.4894461482951442E-2</v>
      </c>
      <c r="O415" s="337">
        <v>74.13</v>
      </c>
      <c r="P415" s="29">
        <f t="shared" si="97"/>
        <v>0.1047690014903131</v>
      </c>
      <c r="Q415" s="338">
        <v>71.489999999999995</v>
      </c>
      <c r="R415" s="29">
        <f t="shared" si="98"/>
        <v>0.10562944633467364</v>
      </c>
      <c r="S415" s="338">
        <v>64.17</v>
      </c>
      <c r="T415" s="29">
        <f t="shared" si="99"/>
        <v>0.23832497105364725</v>
      </c>
      <c r="U415" s="338">
        <v>67.64</v>
      </c>
      <c r="V415" s="29">
        <f t="shared" si="100"/>
        <v>0.16882668049075522</v>
      </c>
      <c r="W415" s="337">
        <v>73.05</v>
      </c>
      <c r="X415" s="29">
        <f t="shared" si="101"/>
        <v>9.6352994146780668E-2</v>
      </c>
      <c r="Y415" s="337">
        <v>62.77</v>
      </c>
      <c r="Z415" s="29">
        <f t="shared" si="102"/>
        <v>0.18344645550527905</v>
      </c>
      <c r="AA415" s="337">
        <v>68.91</v>
      </c>
      <c r="AB415" s="29">
        <f t="shared" si="103"/>
        <v>0.1270853778213934</v>
      </c>
    </row>
    <row r="416" spans="2:28" hidden="1" outlineLevel="1" x14ac:dyDescent="0.25">
      <c r="B416" s="43" t="s">
        <v>59</v>
      </c>
      <c r="C416" s="337">
        <v>64.510000000000005</v>
      </c>
      <c r="D416" s="29">
        <f t="shared" si="91"/>
        <v>-4.6697207034136157E-2</v>
      </c>
      <c r="E416" s="338">
        <v>41.79</v>
      </c>
      <c r="F416" s="29">
        <f t="shared" si="92"/>
        <v>-5.8783783783783794E-2</v>
      </c>
      <c r="G416" s="338">
        <v>47.86</v>
      </c>
      <c r="H416" s="29">
        <f t="shared" si="93"/>
        <v>3.7727666955767569E-2</v>
      </c>
      <c r="I416" s="338">
        <v>44.17</v>
      </c>
      <c r="J416" s="29">
        <f t="shared" si="94"/>
        <v>-1.9968937208786341E-2</v>
      </c>
      <c r="K416" s="337">
        <v>87.07</v>
      </c>
      <c r="L416" s="29">
        <f t="shared" si="95"/>
        <v>2.9074577473111818E-2</v>
      </c>
      <c r="M416" s="337">
        <v>71.63</v>
      </c>
      <c r="N416" s="29">
        <f t="shared" si="96"/>
        <v>1.1437447048856297E-2</v>
      </c>
      <c r="O416" s="337">
        <v>82.68</v>
      </c>
      <c r="P416" s="29">
        <f t="shared" si="97"/>
        <v>2.669812492238921E-2</v>
      </c>
      <c r="Q416" s="338">
        <v>79.959999999999994</v>
      </c>
      <c r="R416" s="29">
        <f t="shared" si="98"/>
        <v>-7.1312427409988444E-2</v>
      </c>
      <c r="S416" s="338">
        <v>59.02</v>
      </c>
      <c r="T416" s="29">
        <f t="shared" si="99"/>
        <v>-0.11381381381381372</v>
      </c>
      <c r="U416" s="338">
        <v>68.95</v>
      </c>
      <c r="V416" s="29">
        <f t="shared" si="100"/>
        <v>-9.0249373268241229E-2</v>
      </c>
      <c r="W416" s="337">
        <v>81.180000000000007</v>
      </c>
      <c r="X416" s="29">
        <f t="shared" si="101"/>
        <v>-1.5880712813674203E-2</v>
      </c>
      <c r="Y416" s="337">
        <v>62.89</v>
      </c>
      <c r="Z416" s="29">
        <f t="shared" si="102"/>
        <v>-6.9674556213017658E-2</v>
      </c>
      <c r="AA416" s="337">
        <v>73.81</v>
      </c>
      <c r="AB416" s="29">
        <f t="shared" si="103"/>
        <v>-3.4911087866108859E-2</v>
      </c>
    </row>
    <row r="417" spans="2:28" hidden="1" outlineLevel="1" x14ac:dyDescent="0.25">
      <c r="B417" s="43" t="s">
        <v>60</v>
      </c>
      <c r="C417" s="337">
        <v>73.599999999999994</v>
      </c>
      <c r="D417" s="29">
        <f t="shared" si="91"/>
        <v>3.4579701996064083E-2</v>
      </c>
      <c r="E417" s="338">
        <v>54.55</v>
      </c>
      <c r="F417" s="29">
        <f t="shared" si="92"/>
        <v>3.490798709922216E-2</v>
      </c>
      <c r="G417" s="338">
        <v>61.72</v>
      </c>
      <c r="H417" s="29">
        <f t="shared" si="93"/>
        <v>-9.7792720362520069E-2</v>
      </c>
      <c r="I417" s="338">
        <v>57.37</v>
      </c>
      <c r="J417" s="29">
        <f t="shared" si="94"/>
        <v>-2.5479870901987445E-2</v>
      </c>
      <c r="K417" s="337">
        <v>90.53</v>
      </c>
      <c r="L417" s="29">
        <f t="shared" si="95"/>
        <v>3.3919597989949812E-2</v>
      </c>
      <c r="M417" s="337">
        <v>74.25</v>
      </c>
      <c r="N417" s="29">
        <f t="shared" si="96"/>
        <v>-6.167066852015668E-2</v>
      </c>
      <c r="O417" s="337">
        <v>85.91</v>
      </c>
      <c r="P417" s="29">
        <f t="shared" si="97"/>
        <v>9.8742212295757081E-3</v>
      </c>
      <c r="Q417" s="338">
        <v>82.14</v>
      </c>
      <c r="R417" s="29">
        <f t="shared" si="98"/>
        <v>-8.7536103088202588E-2</v>
      </c>
      <c r="S417" s="338">
        <v>69.849999999999994</v>
      </c>
      <c r="T417" s="29">
        <f t="shared" si="99"/>
        <v>6.5273753240811416E-2</v>
      </c>
      <c r="U417" s="338">
        <v>75.67</v>
      </c>
      <c r="V417" s="29">
        <f t="shared" si="100"/>
        <v>-1.8547341115434435E-2</v>
      </c>
      <c r="W417" s="337">
        <v>84.82</v>
      </c>
      <c r="X417" s="29">
        <f t="shared" si="101"/>
        <v>-1.4523062623446048E-2</v>
      </c>
      <c r="Y417" s="337">
        <v>71.22</v>
      </c>
      <c r="Z417" s="29">
        <f t="shared" si="102"/>
        <v>9.7830710336026527E-3</v>
      </c>
      <c r="AA417" s="337">
        <v>79.34</v>
      </c>
      <c r="AB417" s="29">
        <f t="shared" si="103"/>
        <v>-5.6398044867778108E-3</v>
      </c>
    </row>
    <row r="418" spans="2:28" hidden="1" outlineLevel="1" x14ac:dyDescent="0.25">
      <c r="B418" s="43" t="s">
        <v>61</v>
      </c>
      <c r="C418" s="337">
        <v>62.11</v>
      </c>
      <c r="D418" s="29">
        <f t="shared" si="91"/>
        <v>-9.0229969239783214E-2</v>
      </c>
      <c r="E418" s="338">
        <v>51.52</v>
      </c>
      <c r="F418" s="29">
        <f t="shared" si="92"/>
        <v>-0.11780821917808215</v>
      </c>
      <c r="G418" s="338">
        <v>47.69</v>
      </c>
      <c r="H418" s="29">
        <f t="shared" si="93"/>
        <v>-0.16756851108395887</v>
      </c>
      <c r="I418" s="338">
        <v>50.02</v>
      </c>
      <c r="J418" s="29">
        <f t="shared" si="94"/>
        <v>-0.13713989994824904</v>
      </c>
      <c r="K418" s="337">
        <v>87.48</v>
      </c>
      <c r="L418" s="29">
        <f t="shared" si="95"/>
        <v>1.7445917655268595E-2</v>
      </c>
      <c r="M418" s="337">
        <v>72.209999999999994</v>
      </c>
      <c r="N418" s="29">
        <f t="shared" si="96"/>
        <v>-4.2561654733492493E-2</v>
      </c>
      <c r="O418" s="337">
        <v>83.14</v>
      </c>
      <c r="P418" s="29">
        <f t="shared" si="97"/>
        <v>3.3791938209026817E-3</v>
      </c>
      <c r="Q418" s="338">
        <v>81.97</v>
      </c>
      <c r="R418" s="29">
        <f t="shared" si="98"/>
        <v>-0.12115363996997963</v>
      </c>
      <c r="S418" s="338">
        <v>71.02</v>
      </c>
      <c r="T418" s="29">
        <f t="shared" si="99"/>
        <v>5.9525585558704908E-2</v>
      </c>
      <c r="U418" s="338">
        <v>76.209999999999994</v>
      </c>
      <c r="V418" s="29">
        <f t="shared" si="100"/>
        <v>-4.0176322418136179E-2</v>
      </c>
      <c r="W418" s="337">
        <v>82.44</v>
      </c>
      <c r="X418" s="29">
        <f t="shared" si="101"/>
        <v>-4.6826222684703378E-2</v>
      </c>
      <c r="Y418" s="337">
        <v>70.790000000000006</v>
      </c>
      <c r="Z418" s="29">
        <f t="shared" si="102"/>
        <v>1.4183381088825442E-2</v>
      </c>
      <c r="AA418" s="337">
        <v>77.75</v>
      </c>
      <c r="AB418" s="29">
        <f t="shared" si="103"/>
        <v>-2.5078369905956133E-2</v>
      </c>
    </row>
    <row r="419" spans="2:28" collapsed="1" x14ac:dyDescent="0.25">
      <c r="B419" s="145">
        <v>1984</v>
      </c>
      <c r="C419" s="338">
        <v>57.09</v>
      </c>
      <c r="D419" s="41">
        <f t="shared" si="91"/>
        <v>-1.5519917227108104E-2</v>
      </c>
      <c r="E419" s="338">
        <v>37.35</v>
      </c>
      <c r="F419" s="41">
        <f t="shared" si="92"/>
        <v>0.16318903768296478</v>
      </c>
      <c r="G419" s="338">
        <v>40.450000000000003</v>
      </c>
      <c r="H419" s="41">
        <f t="shared" si="93"/>
        <v>6.5595363540569052E-2</v>
      </c>
      <c r="I419" s="338">
        <v>38.57</v>
      </c>
      <c r="J419" s="41">
        <f t="shared" si="94"/>
        <v>0.12089508863702414</v>
      </c>
      <c r="K419" s="338">
        <v>85.53</v>
      </c>
      <c r="L419" s="41">
        <f t="shared" si="95"/>
        <v>0.1024748646558391</v>
      </c>
      <c r="M419" s="338">
        <v>63.46</v>
      </c>
      <c r="N419" s="41">
        <f t="shared" si="96"/>
        <v>3.7097564961594998E-2</v>
      </c>
      <c r="O419" s="338">
        <v>79.27</v>
      </c>
      <c r="P419" s="41">
        <f t="shared" si="97"/>
        <v>8.9771789936761159E-2</v>
      </c>
      <c r="Q419" s="338">
        <v>71.680000000000007</v>
      </c>
      <c r="R419" s="41">
        <f t="shared" si="98"/>
        <v>-2.6880260657072941E-2</v>
      </c>
      <c r="S419" s="338">
        <v>55.76</v>
      </c>
      <c r="T419" s="41">
        <f t="shared" si="99"/>
        <v>4.3227665706051521E-3</v>
      </c>
      <c r="U419" s="338">
        <v>63.31</v>
      </c>
      <c r="V419" s="41">
        <f t="shared" si="100"/>
        <v>-1.1862025909161744E-2</v>
      </c>
      <c r="W419" s="338">
        <v>76.540000000000006</v>
      </c>
      <c r="X419" s="41">
        <f t="shared" si="101"/>
        <v>4.7918948521358251E-2</v>
      </c>
      <c r="Y419" s="338">
        <v>57.99</v>
      </c>
      <c r="Z419" s="41">
        <f t="shared" si="102"/>
        <v>1.3988459520895447E-2</v>
      </c>
      <c r="AA419" s="338">
        <v>69.069999999999993</v>
      </c>
      <c r="AB419" s="41">
        <f t="shared" si="103"/>
        <v>3.6464585834333541E-2</v>
      </c>
    </row>
    <row r="420" spans="2:28" hidden="1" outlineLevel="1" x14ac:dyDescent="0.25">
      <c r="B420" s="43" t="s">
        <v>49</v>
      </c>
      <c r="C420" s="337">
        <v>58.98</v>
      </c>
      <c r="D420" s="29">
        <f t="shared" si="91"/>
        <v>-2.4156187954996744E-2</v>
      </c>
      <c r="E420" s="338">
        <v>47.17</v>
      </c>
      <c r="F420" s="29">
        <f t="shared" si="92"/>
        <v>0.18666666666666676</v>
      </c>
      <c r="G420" s="338">
        <v>39.81</v>
      </c>
      <c r="H420" s="29">
        <f t="shared" si="93"/>
        <v>-0.18538980969920182</v>
      </c>
      <c r="I420" s="338">
        <v>44.28</v>
      </c>
      <c r="J420" s="29">
        <f t="shared" si="94"/>
        <v>2.310536044362288E-2</v>
      </c>
      <c r="K420" s="337">
        <v>77.39</v>
      </c>
      <c r="L420" s="29">
        <f t="shared" si="95"/>
        <v>1.7619986850756053E-2</v>
      </c>
      <c r="M420" s="337">
        <v>66.83</v>
      </c>
      <c r="N420" s="29">
        <f t="shared" si="96"/>
        <v>-7.103141506811228E-2</v>
      </c>
      <c r="O420" s="337">
        <v>74.27</v>
      </c>
      <c r="P420" s="29">
        <f t="shared" si="97"/>
        <v>-7.4836295603367686E-3</v>
      </c>
      <c r="Q420" s="338">
        <v>76.5</v>
      </c>
      <c r="R420" s="29">
        <f t="shared" si="98"/>
        <v>-6.1464850938535154E-2</v>
      </c>
      <c r="S420" s="338">
        <v>62.56</v>
      </c>
      <c r="T420" s="29">
        <f t="shared" si="99"/>
        <v>0.12054451012000733</v>
      </c>
      <c r="U420" s="338">
        <v>69.13</v>
      </c>
      <c r="V420" s="29">
        <f t="shared" si="100"/>
        <v>1.8414849734826211E-2</v>
      </c>
      <c r="W420" s="337">
        <v>74.72</v>
      </c>
      <c r="X420" s="29">
        <f t="shared" si="101"/>
        <v>-8.7556381002917849E-3</v>
      </c>
      <c r="Y420" s="337">
        <v>63.39</v>
      </c>
      <c r="Z420" s="29">
        <f t="shared" si="102"/>
        <v>3.1402538236251276E-2</v>
      </c>
      <c r="AA420" s="337">
        <v>70.150000000000006</v>
      </c>
      <c r="AB420" s="29">
        <f t="shared" si="103"/>
        <v>5.3023789051305226E-3</v>
      </c>
    </row>
    <row r="421" spans="2:28" hidden="1" outlineLevel="1" x14ac:dyDescent="0.25">
      <c r="B421" s="43" t="s">
        <v>50</v>
      </c>
      <c r="C421" s="337">
        <v>51.84</v>
      </c>
      <c r="D421" s="29">
        <f t="shared" si="91"/>
        <v>2.4708440403241827E-2</v>
      </c>
      <c r="E421" s="338">
        <v>33.07</v>
      </c>
      <c r="F421" s="29">
        <f t="shared" si="92"/>
        <v>0.176031294452347</v>
      </c>
      <c r="G421" s="338">
        <v>40.229999999999997</v>
      </c>
      <c r="H421" s="29">
        <f t="shared" si="93"/>
        <v>-0.15305263157894744</v>
      </c>
      <c r="I421" s="338">
        <v>35.880000000000003</v>
      </c>
      <c r="J421" s="29">
        <f t="shared" si="94"/>
        <v>7.5821398483573166E-3</v>
      </c>
      <c r="K421" s="337">
        <v>80.58</v>
      </c>
      <c r="L421" s="29">
        <f t="shared" si="95"/>
        <v>3.4403080872913883E-2</v>
      </c>
      <c r="M421" s="337">
        <v>69.02</v>
      </c>
      <c r="N421" s="29">
        <f t="shared" si="96"/>
        <v>-6.1335509315925574E-2</v>
      </c>
      <c r="O421" s="337">
        <v>77.17</v>
      </c>
      <c r="P421" s="29">
        <f t="shared" si="97"/>
        <v>7.3097506852890515E-3</v>
      </c>
      <c r="Q421" s="338">
        <v>83.13</v>
      </c>
      <c r="R421" s="29">
        <f t="shared" si="98"/>
        <v>6.6589684372594382E-2</v>
      </c>
      <c r="S421" s="338">
        <v>60.73</v>
      </c>
      <c r="T421" s="29">
        <f t="shared" si="99"/>
        <v>0.1525906244069084</v>
      </c>
      <c r="U421" s="338">
        <v>71.28</v>
      </c>
      <c r="V421" s="29">
        <f t="shared" si="100"/>
        <v>0.10460251046025104</v>
      </c>
      <c r="W421" s="337">
        <v>77.930000000000007</v>
      </c>
      <c r="X421" s="29">
        <f t="shared" si="101"/>
        <v>5.3535216979856859E-2</v>
      </c>
      <c r="Y421" s="337">
        <v>63.01</v>
      </c>
      <c r="Z421" s="29">
        <f t="shared" si="102"/>
        <v>5.0692012673003051E-2</v>
      </c>
      <c r="AA421" s="337">
        <v>71.900000000000006</v>
      </c>
      <c r="AB421" s="29">
        <f t="shared" si="103"/>
        <v>5.2092478782557849E-2</v>
      </c>
    </row>
    <row r="422" spans="2:28" hidden="1" outlineLevel="1" x14ac:dyDescent="0.25">
      <c r="B422" s="43" t="s">
        <v>51</v>
      </c>
      <c r="C422" s="337">
        <v>58.36</v>
      </c>
      <c r="D422" s="29">
        <f t="shared" si="91"/>
        <v>5.210023436091582E-2</v>
      </c>
      <c r="E422" s="338">
        <v>15.6</v>
      </c>
      <c r="F422" s="29">
        <f t="shared" si="92"/>
        <v>0.31423757371524852</v>
      </c>
      <c r="G422" s="338">
        <v>29.75</v>
      </c>
      <c r="H422" s="29">
        <f t="shared" si="93"/>
        <v>-4.9824337272436847E-2</v>
      </c>
      <c r="I422" s="338">
        <v>21.16</v>
      </c>
      <c r="J422" s="29">
        <f t="shared" si="94"/>
        <v>9.1847265221878249E-2</v>
      </c>
      <c r="K422" s="337">
        <v>76.97</v>
      </c>
      <c r="L422" s="29">
        <f t="shared" si="95"/>
        <v>3.899142188719118E-4</v>
      </c>
      <c r="M422" s="337">
        <v>51.18</v>
      </c>
      <c r="N422" s="29">
        <f t="shared" si="96"/>
        <v>-0.10649441340782129</v>
      </c>
      <c r="O422" s="337">
        <v>69.349999999999994</v>
      </c>
      <c r="P422" s="29">
        <f t="shared" si="97"/>
        <v>-2.4750386724792683E-2</v>
      </c>
      <c r="Q422" s="338">
        <v>74.11</v>
      </c>
      <c r="R422" s="29">
        <f t="shared" si="98"/>
        <v>0.13007014333638311</v>
      </c>
      <c r="S422" s="338">
        <v>52.08</v>
      </c>
      <c r="T422" s="29">
        <f t="shared" si="99"/>
        <v>0.23734853884533136</v>
      </c>
      <c r="U422" s="338">
        <v>62.47</v>
      </c>
      <c r="V422" s="29">
        <f t="shared" si="100"/>
        <v>0.17623799661080786</v>
      </c>
      <c r="W422" s="337">
        <v>72.33</v>
      </c>
      <c r="X422" s="29">
        <f t="shared" si="101"/>
        <v>5.4219501530389236E-2</v>
      </c>
      <c r="Y422" s="337">
        <v>51.36</v>
      </c>
      <c r="Z422" s="29">
        <f t="shared" si="102"/>
        <v>8.3772947879299453E-2</v>
      </c>
      <c r="AA422" s="337">
        <v>63.86</v>
      </c>
      <c r="AB422" s="29">
        <f t="shared" si="103"/>
        <v>6.3093058098884658E-2</v>
      </c>
    </row>
    <row r="423" spans="2:28" hidden="1" outlineLevel="1" x14ac:dyDescent="0.25">
      <c r="B423" s="43" t="s">
        <v>52</v>
      </c>
      <c r="C423" s="337">
        <v>57.84</v>
      </c>
      <c r="D423" s="29">
        <f t="shared" si="91"/>
        <v>0.19553534518396032</v>
      </c>
      <c r="E423" s="338">
        <v>16.920000000000002</v>
      </c>
      <c r="F423" s="29">
        <f t="shared" si="92"/>
        <v>1.6216216216216495E-2</v>
      </c>
      <c r="G423" s="338">
        <v>28.81</v>
      </c>
      <c r="H423" s="29">
        <f t="shared" si="93"/>
        <v>-8.8002532446976978E-2</v>
      </c>
      <c r="I423" s="338">
        <v>21.59</v>
      </c>
      <c r="J423" s="29">
        <f t="shared" si="94"/>
        <v>-3.7020517395182972E-2</v>
      </c>
      <c r="K423" s="337">
        <v>78.05</v>
      </c>
      <c r="L423" s="29">
        <f t="shared" si="95"/>
        <v>-1.6383112791430343E-2</v>
      </c>
      <c r="M423" s="337">
        <v>62.69</v>
      </c>
      <c r="N423" s="29">
        <f t="shared" si="96"/>
        <v>3.0407626561472556E-2</v>
      </c>
      <c r="O423" s="337">
        <v>73.510000000000005</v>
      </c>
      <c r="P423" s="29">
        <f t="shared" si="97"/>
        <v>-4.7386948280530028E-3</v>
      </c>
      <c r="Q423" s="338">
        <v>58.04</v>
      </c>
      <c r="R423" s="29">
        <f t="shared" si="98"/>
        <v>-6.8528326111378601E-2</v>
      </c>
      <c r="S423" s="338">
        <v>52.11</v>
      </c>
      <c r="T423" s="29">
        <f t="shared" si="99"/>
        <v>0.37095501183898971</v>
      </c>
      <c r="U423" s="338">
        <v>54.9</v>
      </c>
      <c r="V423" s="29">
        <f t="shared" si="100"/>
        <v>0.11133603238866407</v>
      </c>
      <c r="W423" s="337">
        <v>66.81</v>
      </c>
      <c r="X423" s="29">
        <f t="shared" si="101"/>
        <v>-2.3388393509720773E-2</v>
      </c>
      <c r="Y423" s="337">
        <v>55.27</v>
      </c>
      <c r="Z423" s="29">
        <f t="shared" si="102"/>
        <v>0.19865538928648885</v>
      </c>
      <c r="AA423" s="337">
        <v>62.15</v>
      </c>
      <c r="AB423" s="29">
        <f t="shared" si="103"/>
        <v>4.5592193808883019E-2</v>
      </c>
    </row>
    <row r="424" spans="2:28" hidden="1" outlineLevel="1" x14ac:dyDescent="0.25">
      <c r="B424" s="43" t="s">
        <v>53</v>
      </c>
      <c r="C424" s="337">
        <v>50.49</v>
      </c>
      <c r="D424" s="29">
        <f t="shared" si="91"/>
        <v>0.11138014527845042</v>
      </c>
      <c r="E424" s="338">
        <v>39.72</v>
      </c>
      <c r="F424" s="29">
        <f t="shared" si="92"/>
        <v>1.5128593040847349E-3</v>
      </c>
      <c r="G424" s="338">
        <v>41.08</v>
      </c>
      <c r="H424" s="29">
        <f t="shared" si="93"/>
        <v>-4.1754140424539288E-2</v>
      </c>
      <c r="I424" s="338">
        <v>40.26</v>
      </c>
      <c r="J424" s="29">
        <f t="shared" si="94"/>
        <v>-1.5647921760391204E-2</v>
      </c>
      <c r="K424" s="337">
        <v>87.08</v>
      </c>
      <c r="L424" s="29">
        <f t="shared" si="95"/>
        <v>-7.7484047402006651E-3</v>
      </c>
      <c r="M424" s="337">
        <v>72.06</v>
      </c>
      <c r="N424" s="29">
        <f t="shared" si="96"/>
        <v>-7.0073557878435833E-2</v>
      </c>
      <c r="O424" s="337">
        <v>82.64</v>
      </c>
      <c r="P424" s="29">
        <f t="shared" si="97"/>
        <v>-2.4436312123716109E-2</v>
      </c>
      <c r="Q424" s="338">
        <v>74.97</v>
      </c>
      <c r="R424" s="29">
        <f t="shared" si="98"/>
        <v>3.2786885245901676E-2</v>
      </c>
      <c r="S424" s="338">
        <v>65.849999999999994</v>
      </c>
      <c r="T424" s="29">
        <f t="shared" si="99"/>
        <v>0.1524326216310814</v>
      </c>
      <c r="U424" s="338">
        <v>70.150000000000006</v>
      </c>
      <c r="V424" s="29">
        <f t="shared" si="100"/>
        <v>8.9454884298804327E-2</v>
      </c>
      <c r="W424" s="337">
        <v>78.44</v>
      </c>
      <c r="X424" s="29">
        <f t="shared" si="101"/>
        <v>1.3829649735039418E-2</v>
      </c>
      <c r="Y424" s="337">
        <v>67.34</v>
      </c>
      <c r="Z424" s="29">
        <f t="shared" si="102"/>
        <v>5.3339590176755936E-2</v>
      </c>
      <c r="AA424" s="337">
        <v>73.959999999999994</v>
      </c>
      <c r="AB424" s="29">
        <f t="shared" si="103"/>
        <v>2.7793218454696955E-2</v>
      </c>
    </row>
    <row r="425" spans="2:28" hidden="1" outlineLevel="1" x14ac:dyDescent="0.25">
      <c r="B425" s="43" t="s">
        <v>54</v>
      </c>
      <c r="C425" s="337">
        <v>44.56</v>
      </c>
      <c r="D425" s="29">
        <f t="shared" si="91"/>
        <v>-9.7975708502024195E-2</v>
      </c>
      <c r="E425" s="338">
        <v>23.49</v>
      </c>
      <c r="F425" s="29">
        <f t="shared" si="92"/>
        <v>0.28360655737704898</v>
      </c>
      <c r="G425" s="338">
        <v>25.17</v>
      </c>
      <c r="H425" s="29">
        <f t="shared" si="93"/>
        <v>-6.0470324748040261E-2</v>
      </c>
      <c r="I425" s="338">
        <v>24.15</v>
      </c>
      <c r="J425" s="29">
        <f t="shared" si="94"/>
        <v>0.11909175162187213</v>
      </c>
      <c r="K425" s="337">
        <v>72.790000000000006</v>
      </c>
      <c r="L425" s="29">
        <f t="shared" si="95"/>
        <v>2.5355683899140891E-2</v>
      </c>
      <c r="M425" s="337">
        <v>57.13</v>
      </c>
      <c r="N425" s="29">
        <f t="shared" si="96"/>
        <v>-2.7408920667347569E-2</v>
      </c>
      <c r="O425" s="337">
        <v>68.16</v>
      </c>
      <c r="P425" s="29">
        <f t="shared" si="97"/>
        <v>1.2026726057906556E-2</v>
      </c>
      <c r="Q425" s="338">
        <v>65.75</v>
      </c>
      <c r="R425" s="29">
        <f t="shared" si="98"/>
        <v>9.8212794387840363E-2</v>
      </c>
      <c r="S425" s="338">
        <v>59.3</v>
      </c>
      <c r="T425" s="29">
        <f t="shared" si="99"/>
        <v>0.10223048327137541</v>
      </c>
      <c r="U425" s="338">
        <v>62.34</v>
      </c>
      <c r="V425" s="29">
        <f t="shared" si="100"/>
        <v>0.10044130626654901</v>
      </c>
      <c r="W425" s="337">
        <v>66.37</v>
      </c>
      <c r="X425" s="29">
        <f t="shared" si="101"/>
        <v>5.0989707046714239E-2</v>
      </c>
      <c r="Y425" s="337">
        <v>57.75</v>
      </c>
      <c r="Z425" s="29">
        <f t="shared" si="102"/>
        <v>5.0573039839912681E-2</v>
      </c>
      <c r="AA425" s="337">
        <v>62.89</v>
      </c>
      <c r="AB425" s="29">
        <f t="shared" si="103"/>
        <v>5.0618108920815308E-2</v>
      </c>
    </row>
    <row r="426" spans="2:28" hidden="1" outlineLevel="1" x14ac:dyDescent="0.25">
      <c r="B426" s="43" t="s">
        <v>55</v>
      </c>
      <c r="C426" s="337">
        <v>54.85</v>
      </c>
      <c r="D426" s="29">
        <f t="shared" si="91"/>
        <v>0.18928881179531665</v>
      </c>
      <c r="E426" s="338">
        <v>8.99</v>
      </c>
      <c r="F426" s="29">
        <f t="shared" si="92"/>
        <v>-0.25702479338842976</v>
      </c>
      <c r="G426" s="338">
        <v>15.49</v>
      </c>
      <c r="H426" s="29">
        <f t="shared" si="93"/>
        <v>0.15597014925373132</v>
      </c>
      <c r="I426" s="338">
        <v>11.54</v>
      </c>
      <c r="J426" s="29">
        <f t="shared" si="94"/>
        <v>-8.4126984126984161E-2</v>
      </c>
      <c r="K426" s="337">
        <v>64.819999999999993</v>
      </c>
      <c r="L426" s="29">
        <f t="shared" si="95"/>
        <v>1.5987460815046983E-2</v>
      </c>
      <c r="M426" s="337">
        <v>40.01</v>
      </c>
      <c r="N426" s="29">
        <f t="shared" si="96"/>
        <v>9.4365426695842247E-2</v>
      </c>
      <c r="O426" s="337">
        <v>57.49</v>
      </c>
      <c r="P426" s="29">
        <f t="shared" si="97"/>
        <v>3.176597272074666E-2</v>
      </c>
      <c r="Q426" s="338">
        <v>60.09</v>
      </c>
      <c r="R426" s="29">
        <f t="shared" si="98"/>
        <v>0.26852438252058275</v>
      </c>
      <c r="S426" s="338">
        <v>29.86</v>
      </c>
      <c r="T426" s="29">
        <f t="shared" si="99"/>
        <v>-0.20942546994969558</v>
      </c>
      <c r="U426" s="338">
        <v>44.11</v>
      </c>
      <c r="V426" s="29">
        <f t="shared" si="100"/>
        <v>4.352969008753238E-2</v>
      </c>
      <c r="W426" s="337">
        <v>60.06</v>
      </c>
      <c r="X426" s="29">
        <f t="shared" si="101"/>
        <v>0.10628108307238904</v>
      </c>
      <c r="Y426" s="337">
        <v>33.42</v>
      </c>
      <c r="Z426" s="29">
        <f t="shared" si="102"/>
        <v>-9.9919202800969553E-2</v>
      </c>
      <c r="AA426" s="337">
        <v>49.3</v>
      </c>
      <c r="AB426" s="29">
        <f t="shared" si="103"/>
        <v>4.0303861574171762E-2</v>
      </c>
    </row>
    <row r="427" spans="2:28" hidden="1" outlineLevel="1" x14ac:dyDescent="0.25">
      <c r="B427" s="43" t="s">
        <v>56</v>
      </c>
      <c r="C427" s="337">
        <v>52.33</v>
      </c>
      <c r="D427" s="29">
        <f t="shared" si="91"/>
        <v>0.1780729401170642</v>
      </c>
      <c r="E427" s="338">
        <v>18.16</v>
      </c>
      <c r="F427" s="29">
        <f t="shared" si="92"/>
        <v>-9.6966683242168061E-2</v>
      </c>
      <c r="G427" s="338">
        <v>26.64</v>
      </c>
      <c r="H427" s="29">
        <f t="shared" si="93"/>
        <v>-0.11992071357779976</v>
      </c>
      <c r="I427" s="338">
        <v>21.49</v>
      </c>
      <c r="J427" s="29">
        <f t="shared" si="94"/>
        <v>-0.10607321131447589</v>
      </c>
      <c r="K427" s="337">
        <v>63.59</v>
      </c>
      <c r="L427" s="29">
        <f t="shared" si="95"/>
        <v>-4.734082397003736E-2</v>
      </c>
      <c r="M427" s="337">
        <v>35.76</v>
      </c>
      <c r="N427" s="29">
        <f t="shared" si="96"/>
        <v>-8.8917197452229368E-2</v>
      </c>
      <c r="O427" s="337">
        <v>55.37</v>
      </c>
      <c r="P427" s="29">
        <f t="shared" si="97"/>
        <v>-5.4958183990442167E-2</v>
      </c>
      <c r="Q427" s="338">
        <v>57.93</v>
      </c>
      <c r="R427" s="29">
        <f t="shared" si="98"/>
        <v>6.4302774205401425E-2</v>
      </c>
      <c r="S427" s="338">
        <v>32.85</v>
      </c>
      <c r="T427" s="29">
        <f t="shared" si="99"/>
        <v>3.9731051344744639E-3</v>
      </c>
      <c r="U427" s="338">
        <v>44.67</v>
      </c>
      <c r="V427" s="29">
        <f t="shared" si="100"/>
        <v>4.1258741258741294E-2</v>
      </c>
      <c r="W427" s="337">
        <v>58.79</v>
      </c>
      <c r="X427" s="29">
        <f t="shared" si="101"/>
        <v>2.2161609273780858E-3</v>
      </c>
      <c r="Y427" s="337">
        <v>34.299999999999997</v>
      </c>
      <c r="Z427" s="29">
        <f t="shared" si="102"/>
        <v>-3.5161744022503494E-2</v>
      </c>
      <c r="AA427" s="337">
        <v>48.9</v>
      </c>
      <c r="AB427" s="29">
        <f t="shared" si="103"/>
        <v>-9.3192868719611521E-3</v>
      </c>
    </row>
    <row r="428" spans="2:28" collapsed="1" x14ac:dyDescent="0.25">
      <c r="B428" s="30" t="s">
        <v>185</v>
      </c>
      <c r="C428" s="339">
        <v>61.72770902714219</v>
      </c>
      <c r="D428" s="32">
        <f t="shared" si="91"/>
        <v>0.14154129713877261</v>
      </c>
      <c r="E428" s="339">
        <v>37.389896214147264</v>
      </c>
      <c r="F428" s="32">
        <f t="shared" si="92"/>
        <v>-0.22207168263124732</v>
      </c>
      <c r="G428" s="339">
        <v>48.14239407714291</v>
      </c>
      <c r="H428" s="32">
        <f t="shared" si="93"/>
        <v>5.1991406232702042E-2</v>
      </c>
      <c r="I428" s="339">
        <v>41.584425107182142</v>
      </c>
      <c r="J428" s="32">
        <f t="shared" si="94"/>
        <v>-0.11567500082679638</v>
      </c>
      <c r="K428" s="339">
        <v>80.133313558466284</v>
      </c>
      <c r="L428" s="32">
        <f t="shared" si="95"/>
        <v>-1.8126565681668816E-2</v>
      </c>
      <c r="M428" s="339">
        <v>68.995158475241325</v>
      </c>
      <c r="N428" s="32">
        <f t="shared" si="96"/>
        <v>-2.6940195781533949E-2</v>
      </c>
      <c r="O428" s="339">
        <v>76.836250439533515</v>
      </c>
      <c r="P428" s="32">
        <f t="shared" si="97"/>
        <v>-1.6948137391268658E-2</v>
      </c>
      <c r="Q428" s="339">
        <v>79.928594239247275</v>
      </c>
      <c r="R428" s="32">
        <f t="shared" si="98"/>
        <v>0.13549664632275404</v>
      </c>
      <c r="S428" s="339">
        <v>57.461520724044505</v>
      </c>
      <c r="T428" s="32">
        <f t="shared" si="99"/>
        <v>0.11477826735630869</v>
      </c>
      <c r="U428" s="339">
        <v>68.029454723979129</v>
      </c>
      <c r="V428" s="32">
        <f t="shared" si="100"/>
        <v>0.12426767994519206</v>
      </c>
      <c r="W428" s="339">
        <v>77.09357956084223</v>
      </c>
      <c r="X428" s="32">
        <f t="shared" si="101"/>
        <v>4.1813518038929631E-2</v>
      </c>
      <c r="Y428" s="339">
        <v>61.403433363106366</v>
      </c>
      <c r="Z428" s="32">
        <f t="shared" si="102"/>
        <v>4.603398427553973E-2</v>
      </c>
      <c r="AA428" s="339">
        <v>70.7680255517175</v>
      </c>
      <c r="AB428" s="32">
        <f t="shared" si="103"/>
        <v>4.5306130583004478E-2</v>
      </c>
    </row>
    <row r="429" spans="2:28" hidden="1" outlineLevel="1" x14ac:dyDescent="0.25">
      <c r="B429" s="43" t="s">
        <v>58</v>
      </c>
      <c r="C429" s="337">
        <v>60.53</v>
      </c>
      <c r="D429" s="29">
        <f t="shared" si="91"/>
        <v>0.15076045627376433</v>
      </c>
      <c r="E429" s="338">
        <v>27.34</v>
      </c>
      <c r="F429" s="29">
        <f t="shared" si="92"/>
        <v>-0.28634821195510318</v>
      </c>
      <c r="G429" s="338">
        <v>38.69</v>
      </c>
      <c r="H429" s="29">
        <f t="shared" si="93"/>
        <v>-0.14553886925795056</v>
      </c>
      <c r="I429" s="338">
        <v>31.8</v>
      </c>
      <c r="J429" s="29">
        <f t="shared" si="94"/>
        <v>-0.224390243902439</v>
      </c>
      <c r="K429" s="337">
        <v>71.989999999999995</v>
      </c>
      <c r="L429" s="29">
        <f t="shared" si="95"/>
        <v>-5.3012365167061315E-2</v>
      </c>
      <c r="M429" s="337">
        <v>55.43</v>
      </c>
      <c r="N429" s="29">
        <f t="shared" si="96"/>
        <v>-0.14195046439628478</v>
      </c>
      <c r="O429" s="337">
        <v>67.099999999999994</v>
      </c>
      <c r="P429" s="29">
        <f t="shared" si="97"/>
        <v>-7.613933636238468E-2</v>
      </c>
      <c r="Q429" s="338">
        <v>64.66</v>
      </c>
      <c r="R429" s="29">
        <f t="shared" si="98"/>
        <v>-3.3193779904306164E-2</v>
      </c>
      <c r="S429" s="338">
        <v>51.82</v>
      </c>
      <c r="T429" s="29">
        <f t="shared" si="99"/>
        <v>-3.4829577202458495E-2</v>
      </c>
      <c r="U429" s="338">
        <v>57.87</v>
      </c>
      <c r="V429" s="29">
        <f t="shared" si="100"/>
        <v>-3.3567134268537191E-2</v>
      </c>
      <c r="W429" s="337">
        <v>66.63</v>
      </c>
      <c r="X429" s="29">
        <f t="shared" si="101"/>
        <v>-4.0466589861751223E-2</v>
      </c>
      <c r="Y429" s="337">
        <v>53.04</v>
      </c>
      <c r="Z429" s="29">
        <f t="shared" si="102"/>
        <v>-7.8046236746045605E-2</v>
      </c>
      <c r="AA429" s="337">
        <v>61.14</v>
      </c>
      <c r="AB429" s="29">
        <f t="shared" si="103"/>
        <v>-5.429234338747102E-2</v>
      </c>
    </row>
    <row r="430" spans="2:28" hidden="1" outlineLevel="1" x14ac:dyDescent="0.25">
      <c r="B430" s="43" t="s">
        <v>59</v>
      </c>
      <c r="C430" s="337">
        <v>67.67</v>
      </c>
      <c r="D430" s="29">
        <f t="shared" si="91"/>
        <v>0.18386983904828558</v>
      </c>
      <c r="E430" s="338">
        <v>44.4</v>
      </c>
      <c r="F430" s="29">
        <f t="shared" si="92"/>
        <v>-0.27296544948419854</v>
      </c>
      <c r="G430" s="338">
        <v>46.12</v>
      </c>
      <c r="H430" s="29">
        <f t="shared" si="93"/>
        <v>-2.5359256128486996E-2</v>
      </c>
      <c r="I430" s="338">
        <v>45.07</v>
      </c>
      <c r="J430" s="29">
        <f t="shared" si="94"/>
        <v>-0.19156950672645734</v>
      </c>
      <c r="K430" s="337">
        <v>84.61</v>
      </c>
      <c r="L430" s="29">
        <f t="shared" si="95"/>
        <v>-5.7480227247409976E-2</v>
      </c>
      <c r="M430" s="337">
        <v>70.819999999999993</v>
      </c>
      <c r="N430" s="29">
        <f t="shared" si="96"/>
        <v>-0.10648498612162516</v>
      </c>
      <c r="O430" s="337">
        <v>80.53</v>
      </c>
      <c r="P430" s="29">
        <f t="shared" si="97"/>
        <v>-7.0628967109059526E-2</v>
      </c>
      <c r="Q430" s="338">
        <v>86.1</v>
      </c>
      <c r="R430" s="29">
        <f t="shared" si="98"/>
        <v>0.26246334310850417</v>
      </c>
      <c r="S430" s="338">
        <v>66.599999999999994</v>
      </c>
      <c r="T430" s="29">
        <f t="shared" si="99"/>
        <v>0.17460317460317443</v>
      </c>
      <c r="U430" s="338">
        <v>75.790000000000006</v>
      </c>
      <c r="V430" s="29">
        <f t="shared" si="100"/>
        <v>0.22064744725398611</v>
      </c>
      <c r="W430" s="337">
        <v>82.49</v>
      </c>
      <c r="X430" s="29">
        <f t="shared" si="101"/>
        <v>5.0828025477706928E-2</v>
      </c>
      <c r="Y430" s="337">
        <v>67.599999999999994</v>
      </c>
      <c r="Z430" s="29">
        <f t="shared" si="102"/>
        <v>5.0178654652788479E-2</v>
      </c>
      <c r="AA430" s="337">
        <v>76.48</v>
      </c>
      <c r="AB430" s="29">
        <f t="shared" si="103"/>
        <v>5.0260917330403831E-2</v>
      </c>
    </row>
    <row r="431" spans="2:28" hidden="1" outlineLevel="1" x14ac:dyDescent="0.25">
      <c r="B431" s="43" t="s">
        <v>60</v>
      </c>
      <c r="C431" s="337">
        <v>71.14</v>
      </c>
      <c r="D431" s="29">
        <f t="shared" si="91"/>
        <v>0.31400073882526791</v>
      </c>
      <c r="E431" s="338">
        <v>52.71</v>
      </c>
      <c r="F431" s="29">
        <f t="shared" si="92"/>
        <v>4.382621951219523E-3</v>
      </c>
      <c r="G431" s="338">
        <v>68.41</v>
      </c>
      <c r="H431" s="29">
        <f t="shared" si="93"/>
        <v>0.12423993426458502</v>
      </c>
      <c r="I431" s="338">
        <v>58.87</v>
      </c>
      <c r="J431" s="29">
        <f t="shared" si="94"/>
        <v>5.6532663316582799E-2</v>
      </c>
      <c r="K431" s="337">
        <v>87.56</v>
      </c>
      <c r="L431" s="29">
        <f t="shared" si="95"/>
        <v>-1.7394231848277375E-2</v>
      </c>
      <c r="M431" s="337">
        <v>79.13</v>
      </c>
      <c r="N431" s="29">
        <f t="shared" si="96"/>
        <v>-3.1930511377538551E-2</v>
      </c>
      <c r="O431" s="337">
        <v>85.07</v>
      </c>
      <c r="P431" s="29">
        <f t="shared" si="97"/>
        <v>-2.139652594041197E-2</v>
      </c>
      <c r="Q431" s="338">
        <v>90.02</v>
      </c>
      <c r="R431" s="29">
        <f t="shared" si="98"/>
        <v>5.7069046500704657E-2</v>
      </c>
      <c r="S431" s="338">
        <v>65.569999999999993</v>
      </c>
      <c r="T431" s="29">
        <f t="shared" si="99"/>
        <v>0.15055272854886814</v>
      </c>
      <c r="U431" s="338">
        <v>77.099999999999994</v>
      </c>
      <c r="V431" s="29">
        <f t="shared" si="100"/>
        <v>9.8290598290598163E-2</v>
      </c>
      <c r="W431" s="337">
        <v>86.07</v>
      </c>
      <c r="X431" s="29">
        <f t="shared" si="101"/>
        <v>2.7210884353741305E-2</v>
      </c>
      <c r="Y431" s="337">
        <v>70.53</v>
      </c>
      <c r="Z431" s="29">
        <f t="shared" si="102"/>
        <v>6.9933252427184511E-2</v>
      </c>
      <c r="AA431" s="337">
        <v>79.790000000000006</v>
      </c>
      <c r="AB431" s="29">
        <f t="shared" si="103"/>
        <v>4.1644908616188081E-2</v>
      </c>
    </row>
    <row r="432" spans="2:28" hidden="1" outlineLevel="1" x14ac:dyDescent="0.25">
      <c r="B432" s="43" t="s">
        <v>61</v>
      </c>
      <c r="C432" s="337">
        <v>68.27</v>
      </c>
      <c r="D432" s="29">
        <f t="shared" si="91"/>
        <v>0.24240218380345757</v>
      </c>
      <c r="E432" s="338">
        <v>58.4</v>
      </c>
      <c r="F432" s="29">
        <f t="shared" si="92"/>
        <v>8.5905541093343141E-2</v>
      </c>
      <c r="G432" s="338">
        <v>57.29</v>
      </c>
      <c r="H432" s="29">
        <f t="shared" si="93"/>
        <v>2.303571428571427E-2</v>
      </c>
      <c r="I432" s="338">
        <v>57.97</v>
      </c>
      <c r="J432" s="29">
        <f t="shared" si="94"/>
        <v>6.0944363103953014E-2</v>
      </c>
      <c r="K432" s="337">
        <v>85.98</v>
      </c>
      <c r="L432" s="29">
        <f t="shared" si="95"/>
        <v>-1.0456605088879911E-3</v>
      </c>
      <c r="M432" s="337">
        <v>75.42</v>
      </c>
      <c r="N432" s="29">
        <f t="shared" si="96"/>
        <v>1.616814874696848E-2</v>
      </c>
      <c r="O432" s="337">
        <v>82.86</v>
      </c>
      <c r="P432" s="29">
        <f t="shared" si="97"/>
        <v>3.6337209302326201E-3</v>
      </c>
      <c r="Q432" s="338">
        <v>93.27</v>
      </c>
      <c r="R432" s="29">
        <f t="shared" si="98"/>
        <v>0.29057700290577015</v>
      </c>
      <c r="S432" s="338">
        <v>67.03</v>
      </c>
      <c r="T432" s="29">
        <f t="shared" si="99"/>
        <v>8.5857767698039877E-2</v>
      </c>
      <c r="U432" s="338">
        <v>79.400000000000006</v>
      </c>
      <c r="V432" s="29">
        <f t="shared" si="100"/>
        <v>0.19076184763047377</v>
      </c>
      <c r="W432" s="337">
        <v>86.49</v>
      </c>
      <c r="X432" s="29">
        <f t="shared" si="101"/>
        <v>0.11499290963001174</v>
      </c>
      <c r="Y432" s="337">
        <v>69.8</v>
      </c>
      <c r="Z432" s="29">
        <f t="shared" si="102"/>
        <v>5.5656382335148136E-2</v>
      </c>
      <c r="AA432" s="337">
        <v>79.75</v>
      </c>
      <c r="AB432" s="29">
        <f t="shared" si="103"/>
        <v>9.3064692982456343E-2</v>
      </c>
    </row>
    <row r="433" spans="2:28" collapsed="1" x14ac:dyDescent="0.25">
      <c r="B433" s="145">
        <v>1983</v>
      </c>
      <c r="C433" s="338">
        <v>57.99</v>
      </c>
      <c r="D433" s="41">
        <f t="shared" si="91"/>
        <v>0.12405504942818379</v>
      </c>
      <c r="E433" s="338">
        <v>32.11</v>
      </c>
      <c r="F433" s="41">
        <f t="shared" si="92"/>
        <v>-1.5634580012262367E-2</v>
      </c>
      <c r="G433" s="338">
        <v>37.96</v>
      </c>
      <c r="H433" s="41">
        <f t="shared" si="93"/>
        <v>-5.2421367948077946E-2</v>
      </c>
      <c r="I433" s="338">
        <v>34.409999999999997</v>
      </c>
      <c r="J433" s="41">
        <f t="shared" si="94"/>
        <v>-3.0704225352112813E-2</v>
      </c>
      <c r="K433" s="338">
        <v>77.58</v>
      </c>
      <c r="L433" s="41">
        <f t="shared" si="95"/>
        <v>-9.5748755266181762E-3</v>
      </c>
      <c r="M433" s="338">
        <v>61.19</v>
      </c>
      <c r="N433" s="41">
        <f t="shared" si="96"/>
        <v>-5.1905794855903409E-2</v>
      </c>
      <c r="O433" s="338">
        <v>72.739999999999995</v>
      </c>
      <c r="P433" s="41">
        <f t="shared" si="97"/>
        <v>-2.0204741379310387E-2</v>
      </c>
      <c r="Q433" s="338">
        <v>73.66</v>
      </c>
      <c r="R433" s="41">
        <f t="shared" si="98"/>
        <v>8.7232472324723087E-2</v>
      </c>
      <c r="S433" s="338">
        <v>55.52</v>
      </c>
      <c r="T433" s="41">
        <f t="shared" si="99"/>
        <v>0.11217948717948723</v>
      </c>
      <c r="U433" s="338">
        <v>64.069999999999993</v>
      </c>
      <c r="V433" s="41">
        <f t="shared" si="100"/>
        <v>9.9347975291695034E-2</v>
      </c>
      <c r="W433" s="338">
        <v>73.040000000000006</v>
      </c>
      <c r="X433" s="41">
        <f t="shared" si="101"/>
        <v>3.3097595473833064E-2</v>
      </c>
      <c r="Y433" s="338">
        <v>57.19</v>
      </c>
      <c r="Z433" s="41">
        <f t="shared" si="102"/>
        <v>3.9818181818181753E-2</v>
      </c>
      <c r="AA433" s="338">
        <v>66.64</v>
      </c>
      <c r="AB433" s="41">
        <f t="shared" si="103"/>
        <v>3.4943314179220364E-2</v>
      </c>
    </row>
    <row r="434" spans="2:28" hidden="1" outlineLevel="1" x14ac:dyDescent="0.25">
      <c r="B434" s="43" t="s">
        <v>49</v>
      </c>
      <c r="C434" s="337">
        <v>60.44</v>
      </c>
      <c r="D434" s="29">
        <f t="shared" si="91"/>
        <v>0.17382015925422412</v>
      </c>
      <c r="E434" s="338">
        <v>39.75</v>
      </c>
      <c r="F434" s="29">
        <f t="shared" si="92"/>
        <v>-0.30373095112979509</v>
      </c>
      <c r="G434" s="338">
        <v>48.87</v>
      </c>
      <c r="H434" s="29">
        <f t="shared" si="93"/>
        <v>0.2294339622641508</v>
      </c>
      <c r="I434" s="338">
        <v>43.28</v>
      </c>
      <c r="J434" s="29">
        <f t="shared" si="94"/>
        <v>-0.10039492828933694</v>
      </c>
      <c r="K434" s="337">
        <v>76.05</v>
      </c>
      <c r="L434" s="29">
        <f t="shared" si="95"/>
        <v>-1.1053315994798529E-2</v>
      </c>
      <c r="M434" s="337">
        <v>71.94</v>
      </c>
      <c r="N434" s="29">
        <f t="shared" si="96"/>
        <v>-1.9222903885480536E-2</v>
      </c>
      <c r="O434" s="337">
        <v>74.83</v>
      </c>
      <c r="P434" s="29">
        <f t="shared" si="97"/>
        <v>-1.0708619777895279E-2</v>
      </c>
      <c r="Q434" s="338">
        <v>81.510000000000005</v>
      </c>
      <c r="R434" s="29">
        <f t="shared" si="98"/>
        <v>0.19323671497584538</v>
      </c>
      <c r="S434" s="338">
        <v>55.83</v>
      </c>
      <c r="T434" s="29">
        <f t="shared" si="99"/>
        <v>7.3860357761107887E-2</v>
      </c>
      <c r="U434" s="338">
        <v>67.88</v>
      </c>
      <c r="V434" s="29">
        <f t="shared" si="100"/>
        <v>0.1332220367278798</v>
      </c>
      <c r="W434" s="337">
        <v>75.38</v>
      </c>
      <c r="X434" s="29">
        <f t="shared" si="101"/>
        <v>6.6195190947666127E-2</v>
      </c>
      <c r="Y434" s="337">
        <v>61.46</v>
      </c>
      <c r="Z434" s="29">
        <f t="shared" si="102"/>
        <v>2.5358692025358787E-2</v>
      </c>
      <c r="AA434" s="337">
        <v>69.78</v>
      </c>
      <c r="AB434" s="29">
        <f t="shared" si="103"/>
        <v>5.5034774720290391E-2</v>
      </c>
    </row>
    <row r="435" spans="2:28" hidden="1" outlineLevel="1" x14ac:dyDescent="0.25">
      <c r="B435" s="43" t="s">
        <v>50</v>
      </c>
      <c r="C435" s="337">
        <v>50.59</v>
      </c>
      <c r="D435" s="29">
        <f t="shared" si="91"/>
        <v>-6.4534023668638918E-2</v>
      </c>
      <c r="E435" s="338">
        <v>28.12</v>
      </c>
      <c r="F435" s="29">
        <f t="shared" si="92"/>
        <v>-0.29506141890198045</v>
      </c>
      <c r="G435" s="338">
        <v>47.5</v>
      </c>
      <c r="H435" s="29">
        <f t="shared" si="93"/>
        <v>6.9578923665841064E-2</v>
      </c>
      <c r="I435" s="338">
        <v>35.61</v>
      </c>
      <c r="J435" s="29">
        <f t="shared" si="94"/>
        <v>-0.1567605967321809</v>
      </c>
      <c r="K435" s="337">
        <v>77.900000000000006</v>
      </c>
      <c r="L435" s="29">
        <f t="shared" si="95"/>
        <v>-1.790216843166903E-2</v>
      </c>
      <c r="M435" s="337">
        <v>73.53</v>
      </c>
      <c r="N435" s="29">
        <f t="shared" si="96"/>
        <v>6.088587505410481E-2</v>
      </c>
      <c r="O435" s="337">
        <v>76.61</v>
      </c>
      <c r="P435" s="29">
        <f t="shared" si="97"/>
        <v>1.108618186617405E-2</v>
      </c>
      <c r="Q435" s="338">
        <v>77.94</v>
      </c>
      <c r="R435" s="29">
        <f t="shared" si="98"/>
        <v>0.14432535604169727</v>
      </c>
      <c r="S435" s="338">
        <v>52.69</v>
      </c>
      <c r="T435" s="29">
        <f t="shared" si="99"/>
        <v>0.10553923625681927</v>
      </c>
      <c r="U435" s="338">
        <v>64.53</v>
      </c>
      <c r="V435" s="29">
        <f t="shared" si="100"/>
        <v>0.12089630015633146</v>
      </c>
      <c r="W435" s="337">
        <v>73.97</v>
      </c>
      <c r="X435" s="29">
        <f t="shared" si="101"/>
        <v>3.672039243167502E-2</v>
      </c>
      <c r="Y435" s="337">
        <v>59.97</v>
      </c>
      <c r="Z435" s="29">
        <f t="shared" si="102"/>
        <v>6.4619208237173709E-2</v>
      </c>
      <c r="AA435" s="337">
        <v>68.34</v>
      </c>
      <c r="AB435" s="29">
        <f t="shared" si="103"/>
        <v>5.1708217913204013E-2</v>
      </c>
    </row>
    <row r="436" spans="2:28" hidden="1" outlineLevel="1" x14ac:dyDescent="0.25">
      <c r="B436" s="43" t="s">
        <v>51</v>
      </c>
      <c r="C436" s="337">
        <v>55.47</v>
      </c>
      <c r="D436" s="29">
        <f t="shared" si="91"/>
        <v>1.8919911829537117E-2</v>
      </c>
      <c r="E436" s="338">
        <v>11.87</v>
      </c>
      <c r="F436" s="29">
        <f t="shared" si="92"/>
        <v>-0.65005896226415105</v>
      </c>
      <c r="G436" s="338">
        <v>31.31</v>
      </c>
      <c r="H436" s="29">
        <f t="shared" si="93"/>
        <v>-0.19116507362438651</v>
      </c>
      <c r="I436" s="338">
        <v>19.38</v>
      </c>
      <c r="J436" s="29">
        <f t="shared" si="94"/>
        <v>-0.46758241758241759</v>
      </c>
      <c r="K436" s="337">
        <v>76.94</v>
      </c>
      <c r="L436" s="29">
        <f t="shared" si="95"/>
        <v>4.1136671177266493E-2</v>
      </c>
      <c r="M436" s="337">
        <v>57.28</v>
      </c>
      <c r="N436" s="29">
        <f t="shared" si="96"/>
        <v>-6.4180398959235996E-3</v>
      </c>
      <c r="O436" s="337">
        <v>71.11</v>
      </c>
      <c r="P436" s="29">
        <f t="shared" si="97"/>
        <v>4.3739908997504795E-2</v>
      </c>
      <c r="Q436" s="338">
        <v>65.58</v>
      </c>
      <c r="R436" s="29">
        <f t="shared" si="98"/>
        <v>3.9804041641151588E-3</v>
      </c>
      <c r="S436" s="338">
        <v>42.09</v>
      </c>
      <c r="T436" s="29">
        <f t="shared" si="99"/>
        <v>0.32525188916876568</v>
      </c>
      <c r="U436" s="338">
        <v>53.11</v>
      </c>
      <c r="V436" s="29">
        <f t="shared" si="100"/>
        <v>0.10599750104123284</v>
      </c>
      <c r="W436" s="337">
        <v>68.61</v>
      </c>
      <c r="X436" s="29">
        <f t="shared" si="101"/>
        <v>1.9010842120896987E-2</v>
      </c>
      <c r="Y436" s="337">
        <v>47.39</v>
      </c>
      <c r="Z436" s="29">
        <f t="shared" si="102"/>
        <v>0.10724299065420562</v>
      </c>
      <c r="AA436" s="337">
        <v>60.07</v>
      </c>
      <c r="AB436" s="29">
        <f t="shared" si="103"/>
        <v>5.4970144011240007E-2</v>
      </c>
    </row>
    <row r="437" spans="2:28" hidden="1" outlineLevel="1" x14ac:dyDescent="0.25">
      <c r="B437" s="43" t="s">
        <v>52</v>
      </c>
      <c r="C437" s="337">
        <v>48.38</v>
      </c>
      <c r="D437" s="29">
        <f t="shared" si="91"/>
        <v>-7.1044546850998369E-2</v>
      </c>
      <c r="E437" s="338">
        <v>16.649999999999999</v>
      </c>
      <c r="F437" s="29">
        <f t="shared" si="92"/>
        <v>-0.65719579987646704</v>
      </c>
      <c r="G437" s="338">
        <v>31.59</v>
      </c>
      <c r="H437" s="29">
        <f t="shared" si="93"/>
        <v>0.23205928237129481</v>
      </c>
      <c r="I437" s="338">
        <v>22.42</v>
      </c>
      <c r="J437" s="29">
        <f t="shared" si="94"/>
        <v>-0.38910081743869207</v>
      </c>
      <c r="K437" s="337">
        <v>79.349999999999994</v>
      </c>
      <c r="L437" s="29">
        <f t="shared" si="95"/>
        <v>9.3125774900123748E-2</v>
      </c>
      <c r="M437" s="337">
        <v>60.84</v>
      </c>
      <c r="N437" s="29">
        <f t="shared" si="96"/>
        <v>-0.12119023544706053</v>
      </c>
      <c r="O437" s="337">
        <v>73.86</v>
      </c>
      <c r="P437" s="29">
        <f t="shared" si="97"/>
        <v>3.4598683288975973E-2</v>
      </c>
      <c r="Q437" s="338">
        <v>62.31</v>
      </c>
      <c r="R437" s="29">
        <f t="shared" si="98"/>
        <v>7.4125150836062748E-2</v>
      </c>
      <c r="S437" s="338">
        <v>38.01</v>
      </c>
      <c r="T437" s="29">
        <f t="shared" si="99"/>
        <v>-3.5034272658035048E-2</v>
      </c>
      <c r="U437" s="338">
        <v>49.4</v>
      </c>
      <c r="V437" s="29">
        <f t="shared" si="100"/>
        <v>2.0450320181780723E-2</v>
      </c>
      <c r="W437" s="337">
        <v>68.41</v>
      </c>
      <c r="X437" s="29">
        <f t="shared" si="101"/>
        <v>6.391912908242614E-2</v>
      </c>
      <c r="Y437" s="337">
        <v>46.11</v>
      </c>
      <c r="Z437" s="29">
        <f t="shared" si="102"/>
        <v>-8.9275133320166011E-2</v>
      </c>
      <c r="AA437" s="337">
        <v>59.44</v>
      </c>
      <c r="AB437" s="29">
        <f t="shared" si="103"/>
        <v>1.5894718851478418E-2</v>
      </c>
    </row>
    <row r="438" spans="2:28" hidden="1" outlineLevel="1" x14ac:dyDescent="0.25">
      <c r="B438" s="43" t="s">
        <v>53</v>
      </c>
      <c r="C438" s="337">
        <v>45.43</v>
      </c>
      <c r="D438" s="29">
        <f t="shared" si="91"/>
        <v>0.15804231455518747</v>
      </c>
      <c r="E438" s="338">
        <v>39.659999999999997</v>
      </c>
      <c r="F438" s="29">
        <f t="shared" si="92"/>
        <v>-0.45834471455886372</v>
      </c>
      <c r="G438" s="338">
        <v>42.87</v>
      </c>
      <c r="H438" s="29">
        <f t="shared" si="93"/>
        <v>-0.25222396650968082</v>
      </c>
      <c r="I438" s="338">
        <v>40.9</v>
      </c>
      <c r="J438" s="29">
        <f t="shared" si="94"/>
        <v>-0.37067241114017535</v>
      </c>
      <c r="K438" s="337">
        <v>87.76</v>
      </c>
      <c r="L438" s="29">
        <f t="shared" si="95"/>
        <v>5.4807692307692335E-2</v>
      </c>
      <c r="M438" s="337">
        <v>77.489999999999995</v>
      </c>
      <c r="N438" s="29">
        <f t="shared" si="96"/>
        <v>3.1824234354194347E-2</v>
      </c>
      <c r="O438" s="337">
        <v>84.71</v>
      </c>
      <c r="P438" s="29">
        <f t="shared" si="97"/>
        <v>5.4525084028382853E-2</v>
      </c>
      <c r="Q438" s="338">
        <v>72.59</v>
      </c>
      <c r="R438" s="29">
        <f t="shared" si="98"/>
        <v>-1.5862255965292893E-2</v>
      </c>
      <c r="S438" s="338">
        <v>57.14</v>
      </c>
      <c r="T438" s="29">
        <f t="shared" si="99"/>
        <v>2.0539382032505715E-2</v>
      </c>
      <c r="U438" s="338">
        <v>64.39</v>
      </c>
      <c r="V438" s="29">
        <f t="shared" si="100"/>
        <v>-3.2507739938079094E-3</v>
      </c>
      <c r="W438" s="337">
        <v>77.37</v>
      </c>
      <c r="X438" s="29">
        <f t="shared" si="101"/>
        <v>2.2465970662085333E-2</v>
      </c>
      <c r="Y438" s="337">
        <v>63.93</v>
      </c>
      <c r="Z438" s="29">
        <f t="shared" si="102"/>
        <v>1.4097744360901387E-3</v>
      </c>
      <c r="AA438" s="337">
        <v>71.959999999999994</v>
      </c>
      <c r="AB438" s="29">
        <f t="shared" si="103"/>
        <v>1.8397962071893481E-2</v>
      </c>
    </row>
    <row r="439" spans="2:28" hidden="1" outlineLevel="1" x14ac:dyDescent="0.25">
      <c r="B439" s="43" t="s">
        <v>54</v>
      </c>
      <c r="C439" s="337">
        <v>49.4</v>
      </c>
      <c r="D439" s="29">
        <f t="shared" si="91"/>
        <v>4.3294614572333634E-2</v>
      </c>
      <c r="E439" s="338">
        <v>18.3</v>
      </c>
      <c r="F439" s="29">
        <f t="shared" si="92"/>
        <v>-0.56870139052557156</v>
      </c>
      <c r="G439" s="338">
        <v>26.79</v>
      </c>
      <c r="H439" s="29">
        <f t="shared" si="93"/>
        <v>-0.15488958990536283</v>
      </c>
      <c r="I439" s="338">
        <v>21.58</v>
      </c>
      <c r="J439" s="29">
        <f t="shared" si="94"/>
        <v>-0.41470029834553834</v>
      </c>
      <c r="K439" s="337">
        <v>70.989999999999995</v>
      </c>
      <c r="L439" s="29">
        <f t="shared" si="95"/>
        <v>9.4680030840400997E-2</v>
      </c>
      <c r="M439" s="337">
        <v>58.74</v>
      </c>
      <c r="N439" s="29">
        <f t="shared" si="96"/>
        <v>2.566788894709271E-2</v>
      </c>
      <c r="O439" s="337">
        <v>67.349999999999994</v>
      </c>
      <c r="P439" s="29">
        <f t="shared" si="97"/>
        <v>8.3494208494208522E-2</v>
      </c>
      <c r="Q439" s="338">
        <v>59.87</v>
      </c>
      <c r="R439" s="29">
        <f t="shared" si="98"/>
        <v>9.9540863177226768E-2</v>
      </c>
      <c r="S439" s="338">
        <v>53.8</v>
      </c>
      <c r="T439" s="29">
        <f t="shared" si="99"/>
        <v>0.31959774343880287</v>
      </c>
      <c r="U439" s="338">
        <v>56.65</v>
      </c>
      <c r="V439" s="29">
        <f t="shared" si="100"/>
        <v>0.19514767932489452</v>
      </c>
      <c r="W439" s="337">
        <v>63.15</v>
      </c>
      <c r="X439" s="29">
        <f t="shared" si="101"/>
        <v>8.1706063720452082E-2</v>
      </c>
      <c r="Y439" s="337">
        <v>54.97</v>
      </c>
      <c r="Z439" s="29">
        <f t="shared" si="102"/>
        <v>0.16535933856264573</v>
      </c>
      <c r="AA439" s="337">
        <v>59.86</v>
      </c>
      <c r="AB439" s="29">
        <f t="shared" si="103"/>
        <v>0.11616632481819877</v>
      </c>
    </row>
    <row r="440" spans="2:28" hidden="1" outlineLevel="1" x14ac:dyDescent="0.25">
      <c r="B440" s="43" t="s">
        <v>55</v>
      </c>
      <c r="C440" s="337">
        <v>46.12</v>
      </c>
      <c r="D440" s="29">
        <f t="shared" si="91"/>
        <v>0.15300000000000002</v>
      </c>
      <c r="E440" s="338">
        <v>12.1</v>
      </c>
      <c r="F440" s="29">
        <f t="shared" si="92"/>
        <v>-0.65644520159000574</v>
      </c>
      <c r="G440" s="338">
        <v>13.4</v>
      </c>
      <c r="H440" s="29">
        <f t="shared" si="93"/>
        <v>9.4771241830065467E-2</v>
      </c>
      <c r="I440" s="338">
        <v>12.6</v>
      </c>
      <c r="J440" s="29">
        <f t="shared" si="94"/>
        <v>-0.45969125214408235</v>
      </c>
      <c r="K440" s="337">
        <v>63.8</v>
      </c>
      <c r="L440" s="29">
        <f t="shared" si="95"/>
        <v>0.13140627770881363</v>
      </c>
      <c r="M440" s="337">
        <v>36.56</v>
      </c>
      <c r="N440" s="29">
        <f t="shared" si="96"/>
        <v>-0.12494016275730013</v>
      </c>
      <c r="O440" s="337">
        <v>55.72</v>
      </c>
      <c r="P440" s="29">
        <f t="shared" si="97"/>
        <v>8.8068736574887785E-2</v>
      </c>
      <c r="Q440" s="338">
        <v>47.37</v>
      </c>
      <c r="R440" s="29">
        <f t="shared" si="98"/>
        <v>0.19440242057488666</v>
      </c>
      <c r="S440" s="338">
        <v>37.770000000000003</v>
      </c>
      <c r="T440" s="29">
        <f t="shared" si="99"/>
        <v>0.73575367647058831</v>
      </c>
      <c r="U440" s="338">
        <v>42.27</v>
      </c>
      <c r="V440" s="29">
        <f t="shared" si="100"/>
        <v>0.3890897140979297</v>
      </c>
      <c r="W440" s="337">
        <v>54.29</v>
      </c>
      <c r="X440" s="29">
        <f t="shared" si="101"/>
        <v>0.1400671986560269</v>
      </c>
      <c r="Y440" s="337">
        <v>37.130000000000003</v>
      </c>
      <c r="Z440" s="29">
        <f t="shared" si="102"/>
        <v>0.25143242332322213</v>
      </c>
      <c r="AA440" s="337">
        <v>47.39</v>
      </c>
      <c r="AB440" s="29">
        <f t="shared" si="103"/>
        <v>0.18415792103948014</v>
      </c>
    </row>
    <row r="441" spans="2:28" hidden="1" outlineLevel="1" x14ac:dyDescent="0.25">
      <c r="B441" s="43" t="s">
        <v>56</v>
      </c>
      <c r="C441" s="337">
        <v>44.42</v>
      </c>
      <c r="D441" s="29">
        <f t="shared" si="91"/>
        <v>2.6577305292350362E-2</v>
      </c>
      <c r="E441" s="338">
        <v>20.11</v>
      </c>
      <c r="F441" s="29">
        <f t="shared" si="92"/>
        <v>-0.3124786324786325</v>
      </c>
      <c r="G441" s="338">
        <v>30.27</v>
      </c>
      <c r="H441" s="29">
        <f t="shared" si="93"/>
        <v>0.32646801051709029</v>
      </c>
      <c r="I441" s="338">
        <v>24.04</v>
      </c>
      <c r="J441" s="29">
        <f t="shared" si="94"/>
        <v>-7.2530864197530964E-2</v>
      </c>
      <c r="K441" s="337">
        <v>66.75</v>
      </c>
      <c r="L441" s="29">
        <f t="shared" si="95"/>
        <v>0.2537565740045078</v>
      </c>
      <c r="M441" s="337">
        <v>39.25</v>
      </c>
      <c r="N441" s="29">
        <f t="shared" si="96"/>
        <v>9.9131895827499372E-2</v>
      </c>
      <c r="O441" s="337">
        <v>58.59</v>
      </c>
      <c r="P441" s="29">
        <f t="shared" si="97"/>
        <v>0.24606550404083372</v>
      </c>
      <c r="Q441" s="338">
        <v>54.43</v>
      </c>
      <c r="R441" s="29">
        <f t="shared" si="98"/>
        <v>0.42711064499213425</v>
      </c>
      <c r="S441" s="338">
        <v>32.72</v>
      </c>
      <c r="T441" s="29">
        <f t="shared" si="99"/>
        <v>0.61980198019801991</v>
      </c>
      <c r="U441" s="338">
        <v>42.9</v>
      </c>
      <c r="V441" s="29">
        <f t="shared" si="100"/>
        <v>0.48494288681204556</v>
      </c>
      <c r="W441" s="337">
        <v>58.66</v>
      </c>
      <c r="X441" s="29">
        <f t="shared" si="101"/>
        <v>0.29549469964664299</v>
      </c>
      <c r="Y441" s="337">
        <v>35.549999999999997</v>
      </c>
      <c r="Z441" s="29">
        <f t="shared" si="102"/>
        <v>0.29934210526315774</v>
      </c>
      <c r="AA441" s="337">
        <v>49.36</v>
      </c>
      <c r="AB441" s="29">
        <f t="shared" si="103"/>
        <v>0.30997876857749462</v>
      </c>
    </row>
    <row r="442" spans="2:28" collapsed="1" x14ac:dyDescent="0.25">
      <c r="B442" s="30" t="s">
        <v>186</v>
      </c>
      <c r="C442" s="339">
        <v>54.074004314920721</v>
      </c>
      <c r="D442" s="32">
        <f t="shared" si="91"/>
        <v>0.19355034916518865</v>
      </c>
      <c r="E442" s="339">
        <v>48.063420985385918</v>
      </c>
      <c r="F442" s="32">
        <f t="shared" si="92"/>
        <v>0.31080065028649662</v>
      </c>
      <c r="G442" s="339">
        <v>45.763105850404393</v>
      </c>
      <c r="H442" s="32">
        <f t="shared" si="93"/>
        <v>0.11968614314187409</v>
      </c>
      <c r="I442" s="339">
        <v>47.023916711685573</v>
      </c>
      <c r="J442" s="32">
        <f t="shared" si="94"/>
        <v>0.21277225961962198</v>
      </c>
      <c r="K442" s="339">
        <v>81.612670999800599</v>
      </c>
      <c r="L442" s="32">
        <f t="shared" si="95"/>
        <v>0.31755310793848635</v>
      </c>
      <c r="M442" s="339">
        <v>70.905362831893228</v>
      </c>
      <c r="N442" s="32">
        <f t="shared" si="96"/>
        <v>0.25226556627262675</v>
      </c>
      <c r="O442" s="339">
        <v>78.16093266496911</v>
      </c>
      <c r="P442" s="32">
        <f t="shared" si="97"/>
        <v>0.30035813869251649</v>
      </c>
      <c r="Q442" s="339">
        <v>70.390867730073722</v>
      </c>
      <c r="R442" s="32">
        <f t="shared" si="98"/>
        <v>0.16926550277471453</v>
      </c>
      <c r="S442" s="339">
        <v>51.545246625873162</v>
      </c>
      <c r="T442" s="32">
        <f t="shared" si="99"/>
        <v>7.7121199348729741E-2</v>
      </c>
      <c r="U442" s="339">
        <v>60.510015486076725</v>
      </c>
      <c r="V442" s="32">
        <f t="shared" si="100"/>
        <v>0.13620499295884225</v>
      </c>
      <c r="W442" s="339">
        <v>73.999404140925591</v>
      </c>
      <c r="X442" s="32">
        <f t="shared" si="101"/>
        <v>0.26070059487265618</v>
      </c>
      <c r="Y442" s="339">
        <v>58.701183982691582</v>
      </c>
      <c r="Z442" s="32">
        <f t="shared" si="102"/>
        <v>0.14712970517264035</v>
      </c>
      <c r="AA442" s="339">
        <v>67.700765815127909</v>
      </c>
      <c r="AB442" s="32">
        <f t="shared" si="103"/>
        <v>0.22171755130249404</v>
      </c>
    </row>
    <row r="443" spans="2:28" hidden="1" outlineLevel="1" x14ac:dyDescent="0.25">
      <c r="B443" s="43" t="s">
        <v>58</v>
      </c>
      <c r="C443" s="337">
        <v>52.6</v>
      </c>
      <c r="D443" s="29">
        <f t="shared" si="91"/>
        <v>8.2973028618488875E-2</v>
      </c>
      <c r="E443" s="338">
        <v>38.31</v>
      </c>
      <c r="F443" s="29">
        <f t="shared" si="92"/>
        <v>0.13443885105122888</v>
      </c>
      <c r="G443" s="338">
        <v>45.28</v>
      </c>
      <c r="H443" s="29">
        <f t="shared" si="93"/>
        <v>0.41279251170046827</v>
      </c>
      <c r="I443" s="338">
        <v>41</v>
      </c>
      <c r="J443" s="29">
        <f t="shared" si="94"/>
        <v>0.24695863746958624</v>
      </c>
      <c r="K443" s="337">
        <v>76.02</v>
      </c>
      <c r="L443" s="29">
        <f t="shared" si="95"/>
        <v>0.32415955408465424</v>
      </c>
      <c r="M443" s="337">
        <v>64.599999999999994</v>
      </c>
      <c r="N443" s="29">
        <f t="shared" si="96"/>
        <v>0.18662747979426886</v>
      </c>
      <c r="O443" s="337">
        <v>72.63</v>
      </c>
      <c r="P443" s="29">
        <f t="shared" si="97"/>
        <v>0.28867991483321487</v>
      </c>
      <c r="Q443" s="338">
        <v>66.88</v>
      </c>
      <c r="R443" s="29">
        <f t="shared" si="98"/>
        <v>0.2426607209215903</v>
      </c>
      <c r="S443" s="338">
        <v>53.69</v>
      </c>
      <c r="T443" s="29">
        <f t="shared" si="99"/>
        <v>0.12204806687565295</v>
      </c>
      <c r="U443" s="338">
        <v>59.88</v>
      </c>
      <c r="V443" s="29">
        <f t="shared" si="100"/>
        <v>0.18013401655498629</v>
      </c>
      <c r="W443" s="337">
        <v>69.44</v>
      </c>
      <c r="X443" s="29">
        <f t="shared" si="101"/>
        <v>0.2828376131535193</v>
      </c>
      <c r="Y443" s="337">
        <v>57.53</v>
      </c>
      <c r="Z443" s="29">
        <f t="shared" si="102"/>
        <v>0.15290581162324646</v>
      </c>
      <c r="AA443" s="337">
        <v>64.650000000000006</v>
      </c>
      <c r="AB443" s="29">
        <f t="shared" si="103"/>
        <v>0.23519296904852882</v>
      </c>
    </row>
    <row r="444" spans="2:28" hidden="1" outlineLevel="1" x14ac:dyDescent="0.25">
      <c r="B444" s="43" t="s">
        <v>59</v>
      </c>
      <c r="C444" s="337">
        <v>57.16</v>
      </c>
      <c r="D444" s="29">
        <f t="shared" si="91"/>
        <v>6.4630284969267926E-2</v>
      </c>
      <c r="E444" s="338">
        <v>61.07</v>
      </c>
      <c r="F444" s="29">
        <f t="shared" si="92"/>
        <v>0.67774725274725278</v>
      </c>
      <c r="G444" s="338">
        <v>47.32</v>
      </c>
      <c r="H444" s="29">
        <f t="shared" si="93"/>
        <v>5.7666517657577021E-2</v>
      </c>
      <c r="I444" s="338">
        <v>55.75</v>
      </c>
      <c r="J444" s="29">
        <f t="shared" si="94"/>
        <v>0.36910609037328102</v>
      </c>
      <c r="K444" s="337">
        <v>89.77</v>
      </c>
      <c r="L444" s="29">
        <f t="shared" si="95"/>
        <v>0.34607887239466195</v>
      </c>
      <c r="M444" s="337">
        <v>79.260000000000005</v>
      </c>
      <c r="N444" s="29">
        <f t="shared" si="96"/>
        <v>0.31008264462809931</v>
      </c>
      <c r="O444" s="337">
        <v>86.65</v>
      </c>
      <c r="P444" s="29">
        <f t="shared" si="97"/>
        <v>0.34361916576213392</v>
      </c>
      <c r="Q444" s="338">
        <v>68.2</v>
      </c>
      <c r="R444" s="29">
        <f t="shared" si="98"/>
        <v>0.14314448541736513</v>
      </c>
      <c r="S444" s="338">
        <v>56.7</v>
      </c>
      <c r="T444" s="29">
        <f t="shared" si="99"/>
        <v>7.6923076923077094E-2</v>
      </c>
      <c r="U444" s="338">
        <v>62.09</v>
      </c>
      <c r="V444" s="29">
        <f t="shared" si="100"/>
        <v>0.10795860099928634</v>
      </c>
      <c r="W444" s="337">
        <v>78.5</v>
      </c>
      <c r="X444" s="29">
        <f t="shared" si="101"/>
        <v>0.27455755804513715</v>
      </c>
      <c r="Y444" s="337">
        <v>64.37</v>
      </c>
      <c r="Z444" s="29">
        <f t="shared" si="102"/>
        <v>0.15794207591293397</v>
      </c>
      <c r="AA444" s="337">
        <v>72.819999999999993</v>
      </c>
      <c r="AB444" s="29">
        <f t="shared" si="103"/>
        <v>0.23319220999153245</v>
      </c>
    </row>
    <row r="445" spans="2:28" hidden="1" outlineLevel="1" x14ac:dyDescent="0.25">
      <c r="B445" s="43" t="s">
        <v>60</v>
      </c>
      <c r="C445" s="337">
        <v>54.14</v>
      </c>
      <c r="D445" s="29">
        <f t="shared" si="91"/>
        <v>0.11010867336477337</v>
      </c>
      <c r="E445" s="338">
        <v>52.48</v>
      </c>
      <c r="F445" s="29">
        <f t="shared" si="92"/>
        <v>0.38946253640455364</v>
      </c>
      <c r="G445" s="338">
        <v>60.85</v>
      </c>
      <c r="H445" s="29">
        <f t="shared" si="93"/>
        <v>0.16081648225867995</v>
      </c>
      <c r="I445" s="338">
        <v>55.72</v>
      </c>
      <c r="J445" s="29">
        <f t="shared" si="94"/>
        <v>0.22866593164277838</v>
      </c>
      <c r="K445" s="337">
        <v>89.11</v>
      </c>
      <c r="L445" s="29">
        <f t="shared" si="95"/>
        <v>0.21751605410575214</v>
      </c>
      <c r="M445" s="337">
        <v>81.739999999999995</v>
      </c>
      <c r="N445" s="29">
        <f t="shared" si="96"/>
        <v>0.11150394343214565</v>
      </c>
      <c r="O445" s="337">
        <v>86.93</v>
      </c>
      <c r="P445" s="29">
        <f t="shared" si="97"/>
        <v>0.18578638657754754</v>
      </c>
      <c r="Q445" s="338">
        <v>85.16</v>
      </c>
      <c r="R445" s="29">
        <f t="shared" si="98"/>
        <v>0.28543396226415085</v>
      </c>
      <c r="S445" s="338">
        <v>56.99</v>
      </c>
      <c r="T445" s="29">
        <f t="shared" si="99"/>
        <v>-6.8181818181818121E-2</v>
      </c>
      <c r="U445" s="338">
        <v>70.2</v>
      </c>
      <c r="V445" s="29">
        <f t="shared" si="100"/>
        <v>0.10342659541024846</v>
      </c>
      <c r="W445" s="337">
        <v>83.79</v>
      </c>
      <c r="X445" s="29">
        <f t="shared" si="101"/>
        <v>0.24929178470254976</v>
      </c>
      <c r="Y445" s="337">
        <v>65.92</v>
      </c>
      <c r="Z445" s="29">
        <f t="shared" si="102"/>
        <v>3.5012939564622592E-3</v>
      </c>
      <c r="AA445" s="337">
        <v>76.599999999999994</v>
      </c>
      <c r="AB445" s="29">
        <f t="shared" si="103"/>
        <v>0.15205294029177319</v>
      </c>
    </row>
    <row r="446" spans="2:28" hidden="1" outlineLevel="1" x14ac:dyDescent="0.25">
      <c r="B446" s="43" t="s">
        <v>61</v>
      </c>
      <c r="C446" s="337">
        <v>54.95</v>
      </c>
      <c r="D446" s="29">
        <f t="shared" si="91"/>
        <v>0.32922109337203675</v>
      </c>
      <c r="E446" s="338">
        <v>53.78</v>
      </c>
      <c r="F446" s="29">
        <f t="shared" si="92"/>
        <v>0.33981066268061788</v>
      </c>
      <c r="G446" s="338">
        <v>56</v>
      </c>
      <c r="H446" s="29">
        <f t="shared" si="93"/>
        <v>0.13544201135442013</v>
      </c>
      <c r="I446" s="338">
        <v>54.64</v>
      </c>
      <c r="J446" s="29">
        <f t="shared" si="94"/>
        <v>0.21719759411895745</v>
      </c>
      <c r="K446" s="337">
        <v>86.07</v>
      </c>
      <c r="L446" s="29">
        <f t="shared" si="95"/>
        <v>0.23841726618705028</v>
      </c>
      <c r="M446" s="337">
        <v>74.22</v>
      </c>
      <c r="N446" s="29">
        <f t="shared" si="96"/>
        <v>0.24802421388935603</v>
      </c>
      <c r="O446" s="337">
        <v>82.56</v>
      </c>
      <c r="P446" s="29">
        <f t="shared" si="97"/>
        <v>0.25204731574158323</v>
      </c>
      <c r="Q446" s="338">
        <v>72.27</v>
      </c>
      <c r="R446" s="29">
        <f t="shared" si="98"/>
        <v>5.0436046511627808E-2</v>
      </c>
      <c r="S446" s="338">
        <v>61.73</v>
      </c>
      <c r="T446" s="29">
        <f t="shared" si="99"/>
        <v>1.1635529334644179E-2</v>
      </c>
      <c r="U446" s="338">
        <v>66.680000000000007</v>
      </c>
      <c r="V446" s="29">
        <f t="shared" si="100"/>
        <v>2.9171168390183633E-2</v>
      </c>
      <c r="W446" s="337">
        <v>77.569999999999993</v>
      </c>
      <c r="X446" s="29">
        <f t="shared" si="101"/>
        <v>0.18102923264311799</v>
      </c>
      <c r="Y446" s="337">
        <v>66.12</v>
      </c>
      <c r="Z446" s="29">
        <f t="shared" si="102"/>
        <v>0.10163278907030993</v>
      </c>
      <c r="AA446" s="337">
        <v>72.959999999999994</v>
      </c>
      <c r="AB446" s="29">
        <f t="shared" si="103"/>
        <v>0.1529709228824272</v>
      </c>
    </row>
    <row r="447" spans="2:28" collapsed="1" x14ac:dyDescent="0.25">
      <c r="B447" s="145">
        <v>1982</v>
      </c>
      <c r="C447" s="338">
        <v>51.59</v>
      </c>
      <c r="D447" s="41">
        <f t="shared" si="91"/>
        <v>7.8386287625417994E-2</v>
      </c>
      <c r="E447" s="338">
        <v>32.619999999999997</v>
      </c>
      <c r="F447" s="41">
        <f t="shared" si="92"/>
        <v>-0.23011564786405481</v>
      </c>
      <c r="G447" s="338">
        <v>40.06</v>
      </c>
      <c r="H447" s="41">
        <f t="shared" si="93"/>
        <v>6.6276284269363828E-2</v>
      </c>
      <c r="I447" s="338">
        <v>35.5</v>
      </c>
      <c r="J447" s="41">
        <f t="shared" si="94"/>
        <v>-0.11005264477312615</v>
      </c>
      <c r="K447" s="338">
        <v>78.33</v>
      </c>
      <c r="L447" s="41">
        <f t="shared" si="95"/>
        <v>0.13653511317469524</v>
      </c>
      <c r="M447" s="338">
        <v>64.540000000000006</v>
      </c>
      <c r="N447" s="41">
        <f t="shared" si="96"/>
        <v>6.6248141417478923E-2</v>
      </c>
      <c r="O447" s="338">
        <v>74.239999999999995</v>
      </c>
      <c r="P447" s="41">
        <f t="shared" si="97"/>
        <v>0.12570128885519316</v>
      </c>
      <c r="Q447" s="338">
        <v>67.75</v>
      </c>
      <c r="R447" s="41">
        <f t="shared" si="98"/>
        <v>0.13827284946236551</v>
      </c>
      <c r="S447" s="338">
        <v>49.92</v>
      </c>
      <c r="T447" s="41">
        <f t="shared" si="99"/>
        <v>0.12762593178224524</v>
      </c>
      <c r="U447" s="338">
        <v>58.28</v>
      </c>
      <c r="V447" s="41">
        <f t="shared" si="100"/>
        <v>0.12814556716995762</v>
      </c>
      <c r="W447" s="338">
        <v>70.7</v>
      </c>
      <c r="X447" s="41">
        <f t="shared" si="101"/>
        <v>0.13264979173341884</v>
      </c>
      <c r="Y447" s="338">
        <v>55</v>
      </c>
      <c r="Z447" s="41">
        <f t="shared" si="102"/>
        <v>8.5454904282612931E-2</v>
      </c>
      <c r="AA447" s="338">
        <v>64.39</v>
      </c>
      <c r="AB447" s="41">
        <f t="shared" si="103"/>
        <v>0.1209958217270195</v>
      </c>
    </row>
    <row r="448" spans="2:28" hidden="1" outlineLevel="1" x14ac:dyDescent="0.25">
      <c r="B448" s="43" t="s">
        <v>49</v>
      </c>
      <c r="C448" s="337">
        <v>51.49</v>
      </c>
      <c r="D448" s="29">
        <f t="shared" si="91"/>
        <v>0.37196909139355183</v>
      </c>
      <c r="E448" s="338">
        <v>57.09</v>
      </c>
      <c r="F448" s="29">
        <f t="shared" si="92"/>
        <v>0.23758942120095372</v>
      </c>
      <c r="G448" s="338">
        <v>39.75</v>
      </c>
      <c r="H448" s="29">
        <f t="shared" si="93"/>
        <v>-0.17239225484072451</v>
      </c>
      <c r="I448" s="338">
        <v>48.11</v>
      </c>
      <c r="J448" s="29">
        <f t="shared" si="94"/>
        <v>2.2746598639455717E-2</v>
      </c>
      <c r="K448" s="337">
        <v>76.900000000000006</v>
      </c>
      <c r="L448" s="29">
        <f t="shared" si="95"/>
        <v>0.30405290825843667</v>
      </c>
      <c r="M448" s="337">
        <v>73.349999999999994</v>
      </c>
      <c r="N448" s="29">
        <f t="shared" si="96"/>
        <v>4.6810332524618303E-2</v>
      </c>
      <c r="O448" s="337">
        <v>75.64</v>
      </c>
      <c r="P448" s="29">
        <f t="shared" si="97"/>
        <v>0.20695707675123654</v>
      </c>
      <c r="Q448" s="338">
        <v>68.31</v>
      </c>
      <c r="R448" s="29">
        <f t="shared" si="98"/>
        <v>8.0683436165163824E-2</v>
      </c>
      <c r="S448" s="338">
        <v>51.99</v>
      </c>
      <c r="T448" s="29">
        <f t="shared" si="99"/>
        <v>0.1262998266897748</v>
      </c>
      <c r="U448" s="338">
        <v>59.9</v>
      </c>
      <c r="V448" s="29">
        <f t="shared" si="100"/>
        <v>0.14182234083110945</v>
      </c>
      <c r="W448" s="337">
        <v>70.7</v>
      </c>
      <c r="X448" s="29">
        <f t="shared" si="101"/>
        <v>0.23020706455542039</v>
      </c>
      <c r="Y448" s="337">
        <v>59.94</v>
      </c>
      <c r="Z448" s="29">
        <f t="shared" si="102"/>
        <v>8.4102007596310369E-2</v>
      </c>
      <c r="AA448" s="337">
        <v>66.14</v>
      </c>
      <c r="AB448" s="29">
        <f t="shared" si="103"/>
        <v>0.17103399433427779</v>
      </c>
    </row>
    <row r="449" spans="2:28" hidden="1" outlineLevel="1" x14ac:dyDescent="0.25">
      <c r="B449" s="43" t="s">
        <v>50</v>
      </c>
      <c r="C449" s="337">
        <v>54.08</v>
      </c>
      <c r="D449" s="29">
        <f t="shared" si="91"/>
        <v>0.24953789279112737</v>
      </c>
      <c r="E449" s="338">
        <v>39.89</v>
      </c>
      <c r="F449" s="29">
        <f t="shared" si="92"/>
        <v>0.34581646423751677</v>
      </c>
      <c r="G449" s="338">
        <v>44.41</v>
      </c>
      <c r="H449" s="29">
        <f t="shared" si="93"/>
        <v>0.1547061882475298</v>
      </c>
      <c r="I449" s="338">
        <v>42.23</v>
      </c>
      <c r="J449" s="29">
        <f t="shared" si="94"/>
        <v>0.24719432959243948</v>
      </c>
      <c r="K449" s="337">
        <v>79.319999999999993</v>
      </c>
      <c r="L449" s="29">
        <f t="shared" si="95"/>
        <v>0.44850255661066463</v>
      </c>
      <c r="M449" s="337">
        <v>69.31</v>
      </c>
      <c r="N449" s="29">
        <f t="shared" si="96"/>
        <v>0.59958458342949461</v>
      </c>
      <c r="O449" s="337">
        <v>75.77</v>
      </c>
      <c r="P449" s="29">
        <f t="shared" si="97"/>
        <v>0.48685243328100469</v>
      </c>
      <c r="Q449" s="338">
        <v>68.11</v>
      </c>
      <c r="R449" s="29">
        <f t="shared" si="98"/>
        <v>0.30553958213532684</v>
      </c>
      <c r="S449" s="338">
        <v>47.66</v>
      </c>
      <c r="T449" s="29">
        <f t="shared" si="99"/>
        <v>4.4488275257505983E-2</v>
      </c>
      <c r="U449" s="338">
        <v>57.57</v>
      </c>
      <c r="V449" s="29">
        <f t="shared" si="100"/>
        <v>0.19812695109261202</v>
      </c>
      <c r="W449" s="337">
        <v>71.349999999999994</v>
      </c>
      <c r="X449" s="29">
        <f t="shared" si="101"/>
        <v>0.38194847956614364</v>
      </c>
      <c r="Y449" s="337">
        <v>56.33</v>
      </c>
      <c r="Z449" s="29">
        <f t="shared" si="102"/>
        <v>0.25540450189436159</v>
      </c>
      <c r="AA449" s="337">
        <v>64.98</v>
      </c>
      <c r="AB449" s="29">
        <f t="shared" si="103"/>
        <v>0.33786287831995065</v>
      </c>
    </row>
    <row r="450" spans="2:28" hidden="1" outlineLevel="1" x14ac:dyDescent="0.25">
      <c r="B450" s="43" t="s">
        <v>51</v>
      </c>
      <c r="C450" s="337">
        <v>54.44</v>
      </c>
      <c r="D450" s="29">
        <f t="shared" si="91"/>
        <v>0.22392086330935257</v>
      </c>
      <c r="E450" s="338">
        <v>33.92</v>
      </c>
      <c r="F450" s="29">
        <f t="shared" si="92"/>
        <v>3.8897396630934278E-2</v>
      </c>
      <c r="G450" s="338">
        <v>38.71</v>
      </c>
      <c r="H450" s="29">
        <f t="shared" si="93"/>
        <v>0.96298174442190687</v>
      </c>
      <c r="I450" s="338">
        <v>36.4</v>
      </c>
      <c r="J450" s="29">
        <f t="shared" si="94"/>
        <v>0.37514166981488484</v>
      </c>
      <c r="K450" s="337">
        <v>73.900000000000006</v>
      </c>
      <c r="L450" s="29">
        <f t="shared" si="95"/>
        <v>0.34412513641324138</v>
      </c>
      <c r="M450" s="337">
        <v>57.65</v>
      </c>
      <c r="N450" s="29">
        <f t="shared" si="96"/>
        <v>0.621203599550056</v>
      </c>
      <c r="O450" s="337">
        <v>68.13</v>
      </c>
      <c r="P450" s="29">
        <f t="shared" si="97"/>
        <v>0.40416323165704848</v>
      </c>
      <c r="Q450" s="338">
        <v>65.319999999999993</v>
      </c>
      <c r="R450" s="29">
        <f t="shared" si="98"/>
        <v>0.20316817093387352</v>
      </c>
      <c r="S450" s="338">
        <v>31.76</v>
      </c>
      <c r="T450" s="29">
        <f t="shared" si="99"/>
        <v>0.29685585953450411</v>
      </c>
      <c r="U450" s="338">
        <v>48.02</v>
      </c>
      <c r="V450" s="29">
        <f t="shared" si="100"/>
        <v>0.35267605633802823</v>
      </c>
      <c r="W450" s="337">
        <v>67.33</v>
      </c>
      <c r="X450" s="29">
        <f t="shared" si="101"/>
        <v>0.28003802281368806</v>
      </c>
      <c r="Y450" s="337">
        <v>42.8</v>
      </c>
      <c r="Z450" s="29">
        <f t="shared" si="102"/>
        <v>0.4814814814814814</v>
      </c>
      <c r="AA450" s="337">
        <v>56.94</v>
      </c>
      <c r="AB450" s="29">
        <f t="shared" si="103"/>
        <v>0.36024844720496896</v>
      </c>
    </row>
    <row r="451" spans="2:28" hidden="1" outlineLevel="1" x14ac:dyDescent="0.25">
      <c r="B451" s="43" t="s">
        <v>52</v>
      </c>
      <c r="C451" s="337">
        <v>52.08</v>
      </c>
      <c r="D451" s="29">
        <f t="shared" si="91"/>
        <v>3.7656903765690419E-2</v>
      </c>
      <c r="E451" s="338">
        <v>48.57</v>
      </c>
      <c r="F451" s="29">
        <f t="shared" si="92"/>
        <v>-0.16273056369591443</v>
      </c>
      <c r="G451" s="338">
        <v>25.64</v>
      </c>
      <c r="H451" s="29">
        <f t="shared" si="93"/>
        <v>-0.26721920548728206</v>
      </c>
      <c r="I451" s="338">
        <v>36.700000000000003</v>
      </c>
      <c r="J451" s="29">
        <f t="shared" si="94"/>
        <v>-0.21914893617021269</v>
      </c>
      <c r="K451" s="337">
        <v>72.59</v>
      </c>
      <c r="L451" s="29">
        <f t="shared" si="95"/>
        <v>0.1356382978723405</v>
      </c>
      <c r="M451" s="337">
        <v>69.23</v>
      </c>
      <c r="N451" s="29">
        <f t="shared" si="96"/>
        <v>0.61412916763814418</v>
      </c>
      <c r="O451" s="337">
        <v>71.39</v>
      </c>
      <c r="P451" s="29">
        <f t="shared" si="97"/>
        <v>0.25399613560512901</v>
      </c>
      <c r="Q451" s="338">
        <v>58.01</v>
      </c>
      <c r="R451" s="29">
        <f t="shared" si="98"/>
        <v>0.13124024960998426</v>
      </c>
      <c r="S451" s="338">
        <v>39.39</v>
      </c>
      <c r="T451" s="29">
        <f t="shared" si="99"/>
        <v>0.40578158458244107</v>
      </c>
      <c r="U451" s="338">
        <v>48.41</v>
      </c>
      <c r="V451" s="29">
        <f t="shared" si="100"/>
        <v>0.32195521572910968</v>
      </c>
      <c r="W451" s="337">
        <v>64.3</v>
      </c>
      <c r="X451" s="29">
        <f t="shared" si="101"/>
        <v>9.5213762561744186E-2</v>
      </c>
      <c r="Y451" s="337">
        <v>50.63</v>
      </c>
      <c r="Z451" s="29">
        <f t="shared" si="102"/>
        <v>0.47394468704512382</v>
      </c>
      <c r="AA451" s="337">
        <v>58.51</v>
      </c>
      <c r="AB451" s="29">
        <f t="shared" si="103"/>
        <v>0.2273966855464653</v>
      </c>
    </row>
    <row r="452" spans="2:28" hidden="1" outlineLevel="1" x14ac:dyDescent="0.25">
      <c r="B452" s="43" t="s">
        <v>53</v>
      </c>
      <c r="C452" s="337">
        <v>39.229999999999997</v>
      </c>
      <c r="D452" s="29">
        <f t="shared" si="91"/>
        <v>-0.2210087370929309</v>
      </c>
      <c r="E452" s="338">
        <v>73.22</v>
      </c>
      <c r="F452" s="29">
        <f t="shared" si="92"/>
        <v>-0.10082279258258631</v>
      </c>
      <c r="G452" s="338">
        <v>57.33</v>
      </c>
      <c r="H452" s="29">
        <f t="shared" si="93"/>
        <v>-2.1672354948805483E-2</v>
      </c>
      <c r="I452" s="338">
        <v>64.989999999999995</v>
      </c>
      <c r="J452" s="29">
        <f t="shared" si="94"/>
        <v>-7.8286767834349846E-2</v>
      </c>
      <c r="K452" s="337">
        <v>83.2</v>
      </c>
      <c r="L452" s="29">
        <f t="shared" si="95"/>
        <v>0.1860299358517461</v>
      </c>
      <c r="M452" s="337">
        <v>75.099999999999994</v>
      </c>
      <c r="N452" s="29">
        <f t="shared" si="96"/>
        <v>0.39332096474953615</v>
      </c>
      <c r="O452" s="337">
        <v>80.33</v>
      </c>
      <c r="P452" s="29">
        <f t="shared" si="97"/>
        <v>0.24080939141180102</v>
      </c>
      <c r="Q452" s="338">
        <v>73.760000000000005</v>
      </c>
      <c r="R452" s="29">
        <f t="shared" si="98"/>
        <v>0.1858520900321543</v>
      </c>
      <c r="S452" s="338">
        <v>55.99</v>
      </c>
      <c r="T452" s="29">
        <f t="shared" si="99"/>
        <v>0.23652826855123665</v>
      </c>
      <c r="U452" s="338">
        <v>64.599999999999994</v>
      </c>
      <c r="V452" s="29">
        <f t="shared" si="100"/>
        <v>0.25363865709295541</v>
      </c>
      <c r="W452" s="337">
        <v>75.67</v>
      </c>
      <c r="X452" s="29">
        <f t="shared" si="101"/>
        <v>0.13686899038461542</v>
      </c>
      <c r="Y452" s="337">
        <v>63.84</v>
      </c>
      <c r="Z452" s="29">
        <f t="shared" si="102"/>
        <v>0.28969696969696979</v>
      </c>
      <c r="AA452" s="337">
        <v>70.66</v>
      </c>
      <c r="AB452" s="29">
        <f t="shared" si="103"/>
        <v>0.20108788033316327</v>
      </c>
    </row>
    <row r="453" spans="2:28" hidden="1" outlineLevel="1" x14ac:dyDescent="0.25">
      <c r="B453" s="43" t="s">
        <v>54</v>
      </c>
      <c r="C453" s="337">
        <v>47.35</v>
      </c>
      <c r="D453" s="29">
        <f t="shared" si="91"/>
        <v>-4.9005824462743486E-2</v>
      </c>
      <c r="E453" s="338">
        <v>42.43</v>
      </c>
      <c r="F453" s="29">
        <f t="shared" si="92"/>
        <v>-0.17819097423978314</v>
      </c>
      <c r="G453" s="338">
        <v>31.7</v>
      </c>
      <c r="H453" s="29">
        <f t="shared" si="93"/>
        <v>1.2456084318109184E-2</v>
      </c>
      <c r="I453" s="338">
        <v>36.869999999999997</v>
      </c>
      <c r="J453" s="29">
        <f t="shared" si="94"/>
        <v>-0.1202576950608446</v>
      </c>
      <c r="K453" s="337">
        <v>64.849999999999994</v>
      </c>
      <c r="L453" s="29">
        <f t="shared" si="95"/>
        <v>0.1810234929885266</v>
      </c>
      <c r="M453" s="337">
        <v>57.27</v>
      </c>
      <c r="N453" s="29">
        <f t="shared" si="96"/>
        <v>0.11702750146284369</v>
      </c>
      <c r="O453" s="337">
        <v>62.16</v>
      </c>
      <c r="P453" s="29">
        <f t="shared" si="97"/>
        <v>0.15754189944134067</v>
      </c>
      <c r="Q453" s="338">
        <v>54.45</v>
      </c>
      <c r="R453" s="29">
        <f t="shared" si="98"/>
        <v>0.44659936238044629</v>
      </c>
      <c r="S453" s="338">
        <v>40.770000000000003</v>
      </c>
      <c r="T453" s="29">
        <f t="shared" si="99"/>
        <v>9.921811809112957E-2</v>
      </c>
      <c r="U453" s="338">
        <v>47.4</v>
      </c>
      <c r="V453" s="29">
        <f t="shared" si="100"/>
        <v>0.27111826226870472</v>
      </c>
      <c r="W453" s="337">
        <v>58.38</v>
      </c>
      <c r="X453" s="29">
        <f t="shared" si="101"/>
        <v>0.18755085435313279</v>
      </c>
      <c r="Y453" s="337">
        <v>47.17</v>
      </c>
      <c r="Z453" s="29">
        <f t="shared" si="102"/>
        <v>0.1114514608859567</v>
      </c>
      <c r="AA453" s="337">
        <v>53.63</v>
      </c>
      <c r="AB453" s="29">
        <f t="shared" si="103"/>
        <v>0.16308826718716118</v>
      </c>
    </row>
    <row r="454" spans="2:28" hidden="1" outlineLevel="1" x14ac:dyDescent="0.25">
      <c r="B454" s="43" t="s">
        <v>55</v>
      </c>
      <c r="C454" s="337">
        <v>40</v>
      </c>
      <c r="D454" s="29">
        <f t="shared" si="91"/>
        <v>-0.1368148467846354</v>
      </c>
      <c r="E454" s="338">
        <v>35.22</v>
      </c>
      <c r="F454" s="29">
        <f t="shared" si="92"/>
        <v>-6.6277836691410408E-2</v>
      </c>
      <c r="G454" s="338">
        <v>12.24</v>
      </c>
      <c r="H454" s="29">
        <f t="shared" si="93"/>
        <v>2.0850708924103456E-2</v>
      </c>
      <c r="I454" s="338">
        <v>23.32</v>
      </c>
      <c r="J454" s="29">
        <f t="shared" si="94"/>
        <v>-8.2612116443745109E-2</v>
      </c>
      <c r="K454" s="337">
        <v>56.39</v>
      </c>
      <c r="L454" s="29">
        <f t="shared" si="95"/>
        <v>0.30804917652516828</v>
      </c>
      <c r="M454" s="337">
        <v>41.78</v>
      </c>
      <c r="N454" s="29">
        <f t="shared" si="96"/>
        <v>0.57245013172751236</v>
      </c>
      <c r="O454" s="337">
        <v>51.21</v>
      </c>
      <c r="P454" s="29">
        <f t="shared" si="97"/>
        <v>0.36160595586280242</v>
      </c>
      <c r="Q454" s="338">
        <v>39.659999999999997</v>
      </c>
      <c r="R454" s="29">
        <f t="shared" si="98"/>
        <v>0.46346863468634658</v>
      </c>
      <c r="S454" s="338">
        <v>21.76</v>
      </c>
      <c r="T454" s="29">
        <f t="shared" si="99"/>
        <v>-1.9819819819819728E-2</v>
      </c>
      <c r="U454" s="338">
        <v>30.43</v>
      </c>
      <c r="V454" s="29">
        <f t="shared" si="100"/>
        <v>0.26738858808829646</v>
      </c>
      <c r="W454" s="337">
        <v>47.62</v>
      </c>
      <c r="X454" s="29">
        <f t="shared" si="101"/>
        <v>0.24627060978801341</v>
      </c>
      <c r="Y454" s="337">
        <v>29.67</v>
      </c>
      <c r="Z454" s="29">
        <f t="shared" si="102"/>
        <v>0.23573511037067885</v>
      </c>
      <c r="AA454" s="337">
        <v>40.020000000000003</v>
      </c>
      <c r="AB454" s="29">
        <f t="shared" si="103"/>
        <v>0.25967894239848932</v>
      </c>
    </row>
    <row r="455" spans="2:28" hidden="1" outlineLevel="1" x14ac:dyDescent="0.25">
      <c r="B455" s="43" t="s">
        <v>56</v>
      </c>
      <c r="C455" s="337">
        <v>43.27</v>
      </c>
      <c r="D455" s="29">
        <f t="shared" si="91"/>
        <v>-0.11113393590797038</v>
      </c>
      <c r="E455" s="338">
        <v>29.25</v>
      </c>
      <c r="F455" s="29">
        <f t="shared" si="92"/>
        <v>-4.4429924861156489E-2</v>
      </c>
      <c r="G455" s="338">
        <v>22.82</v>
      </c>
      <c r="H455" s="29">
        <f t="shared" si="93"/>
        <v>0.66812865497076035</v>
      </c>
      <c r="I455" s="338">
        <v>25.92</v>
      </c>
      <c r="J455" s="29">
        <f t="shared" si="94"/>
        <v>0.15097690941385444</v>
      </c>
      <c r="K455" s="337">
        <v>53.24</v>
      </c>
      <c r="L455" s="29">
        <f t="shared" si="95"/>
        <v>0.12415540540540548</v>
      </c>
      <c r="M455" s="337">
        <v>35.71</v>
      </c>
      <c r="N455" s="29">
        <f t="shared" si="96"/>
        <v>0.54924078091106288</v>
      </c>
      <c r="O455" s="337">
        <v>47.02</v>
      </c>
      <c r="P455" s="29">
        <f t="shared" si="97"/>
        <v>0.19735166793990322</v>
      </c>
      <c r="Q455" s="338">
        <v>38.14</v>
      </c>
      <c r="R455" s="29">
        <f t="shared" si="98"/>
        <v>0.24844517184942716</v>
      </c>
      <c r="S455" s="338">
        <v>20.2</v>
      </c>
      <c r="T455" s="29">
        <f t="shared" si="99"/>
        <v>3.8560411311054033E-2</v>
      </c>
      <c r="U455" s="338">
        <v>28.89</v>
      </c>
      <c r="V455" s="29">
        <f t="shared" si="100"/>
        <v>0.22675159235668785</v>
      </c>
      <c r="W455" s="337">
        <v>45.28</v>
      </c>
      <c r="X455" s="29">
        <f t="shared" si="101"/>
        <v>8.9509143407122238E-2</v>
      </c>
      <c r="Y455" s="337">
        <v>27.36</v>
      </c>
      <c r="Z455" s="29">
        <f t="shared" si="102"/>
        <v>0.28631875881523272</v>
      </c>
      <c r="AA455" s="337">
        <v>37.68</v>
      </c>
      <c r="AB455" s="29">
        <f t="shared" si="103"/>
        <v>0.16404077849860998</v>
      </c>
    </row>
    <row r="456" spans="2:28" collapsed="1" x14ac:dyDescent="0.25">
      <c r="B456" s="30" t="s">
        <v>187</v>
      </c>
      <c r="C456" s="339">
        <v>45.305172381493577</v>
      </c>
      <c r="D456" s="32">
        <f t="shared" si="91"/>
        <v>-1.2896229549743787E-2</v>
      </c>
      <c r="E456" s="339">
        <v>36.667223940483154</v>
      </c>
      <c r="F456" s="32">
        <f t="shared" si="92"/>
        <v>-0.29209675964319304</v>
      </c>
      <c r="G456" s="339">
        <v>40.871369294605806</v>
      </c>
      <c r="H456" s="32">
        <f t="shared" si="93"/>
        <v>-7.0485894263232152E-2</v>
      </c>
      <c r="I456" s="339">
        <v>38.773905272564789</v>
      </c>
      <c r="J456" s="32">
        <f t="shared" si="94"/>
        <v>-0.19313772760629222</v>
      </c>
      <c r="K456" s="339">
        <v>61.942604444610303</v>
      </c>
      <c r="L456" s="32">
        <f t="shared" si="95"/>
        <v>-4.8818611669290135E-3</v>
      </c>
      <c r="M456" s="339">
        <v>56.621666155800575</v>
      </c>
      <c r="N456" s="32">
        <f t="shared" si="96"/>
        <v>-5.2107106474848952E-2</v>
      </c>
      <c r="O456" s="339">
        <v>60.10723533714976</v>
      </c>
      <c r="P456" s="32">
        <f t="shared" si="97"/>
        <v>-2.123868462093037E-2</v>
      </c>
      <c r="Q456" s="339">
        <v>60.200927473728875</v>
      </c>
      <c r="R456" s="32">
        <f t="shared" si="98"/>
        <v>1.3422777196924862E-2</v>
      </c>
      <c r="S456" s="339">
        <v>47.854639438012605</v>
      </c>
      <c r="T456" s="32">
        <f t="shared" si="99"/>
        <v>-2.3247200807211543E-3</v>
      </c>
      <c r="U456" s="339">
        <v>53.25624853002968</v>
      </c>
      <c r="V456" s="32">
        <f t="shared" si="100"/>
        <v>2.2724679979019058E-2</v>
      </c>
      <c r="W456" s="339">
        <v>58.6970486425449</v>
      </c>
      <c r="X456" s="32">
        <f t="shared" si="101"/>
        <v>-9.5176087461553704E-3</v>
      </c>
      <c r="Y456" s="339">
        <v>51.17222901472784</v>
      </c>
      <c r="Z456" s="32">
        <f t="shared" si="102"/>
        <v>-2.6112411278629066E-2</v>
      </c>
      <c r="AA456" s="339">
        <v>55.414416976289623</v>
      </c>
      <c r="AB456" s="32">
        <f t="shared" si="103"/>
        <v>-1.4036058567955534E-2</v>
      </c>
    </row>
    <row r="457" spans="2:28" hidden="1" outlineLevel="1" x14ac:dyDescent="0.25">
      <c r="B457" s="43" t="s">
        <v>58</v>
      </c>
      <c r="C457" s="337">
        <v>48.57</v>
      </c>
      <c r="D457" s="29">
        <f t="shared" si="91"/>
        <v>-2.2342995169082114E-2</v>
      </c>
      <c r="E457" s="338">
        <v>33.770000000000003</v>
      </c>
      <c r="F457" s="29">
        <f t="shared" si="92"/>
        <v>-0.22009237875288667</v>
      </c>
      <c r="G457" s="338">
        <v>32.049999999999997</v>
      </c>
      <c r="H457" s="29">
        <f t="shared" si="93"/>
        <v>-0.1473796222399576</v>
      </c>
      <c r="I457" s="338">
        <v>32.880000000000003</v>
      </c>
      <c r="J457" s="29">
        <f t="shared" si="94"/>
        <v>-0.18954892777914711</v>
      </c>
      <c r="K457" s="337">
        <v>57.41</v>
      </c>
      <c r="L457" s="29">
        <f t="shared" si="95"/>
        <v>5.3394495412844023E-2</v>
      </c>
      <c r="M457" s="337">
        <v>54.44</v>
      </c>
      <c r="N457" s="29">
        <f t="shared" si="96"/>
        <v>-2.3147317423290903E-2</v>
      </c>
      <c r="O457" s="337">
        <v>56.36</v>
      </c>
      <c r="P457" s="29">
        <f t="shared" si="97"/>
        <v>2.6406847568748892E-2</v>
      </c>
      <c r="Q457" s="338">
        <v>53.82</v>
      </c>
      <c r="R457" s="29">
        <f t="shared" si="98"/>
        <v>0.23355489342195734</v>
      </c>
      <c r="S457" s="338">
        <v>47.85</v>
      </c>
      <c r="T457" s="29">
        <f t="shared" si="99"/>
        <v>-0.13015815306307943</v>
      </c>
      <c r="U457" s="338">
        <v>50.74</v>
      </c>
      <c r="V457" s="29">
        <f t="shared" si="100"/>
        <v>-1.1811023622045891E-3</v>
      </c>
      <c r="W457" s="337">
        <v>54.13</v>
      </c>
      <c r="X457" s="29">
        <f t="shared" si="101"/>
        <v>7.9361914257228383E-2</v>
      </c>
      <c r="Y457" s="337">
        <v>49.9</v>
      </c>
      <c r="Z457" s="29">
        <f t="shared" si="102"/>
        <v>-8.9914280503374022E-2</v>
      </c>
      <c r="AA457" s="337">
        <v>52.34</v>
      </c>
      <c r="AB457" s="29">
        <f t="shared" si="103"/>
        <v>1.3392003061030167E-3</v>
      </c>
    </row>
    <row r="458" spans="2:28" hidden="1" outlineLevel="1" x14ac:dyDescent="0.25">
      <c r="B458" s="43" t="s">
        <v>59</v>
      </c>
      <c r="C458" s="337">
        <v>53.69</v>
      </c>
      <c r="D458" s="29">
        <f t="shared" si="91"/>
        <v>0.12936474547749266</v>
      </c>
      <c r="E458" s="338">
        <v>36.4</v>
      </c>
      <c r="F458" s="29">
        <f t="shared" si="92"/>
        <v>-0.24653280894224805</v>
      </c>
      <c r="G458" s="338">
        <v>44.74</v>
      </c>
      <c r="H458" s="29">
        <f t="shared" si="93"/>
        <v>-4.3199315654405379E-2</v>
      </c>
      <c r="I458" s="338">
        <v>40.72</v>
      </c>
      <c r="J458" s="29">
        <f t="shared" si="94"/>
        <v>-0.14399831826781584</v>
      </c>
      <c r="K458" s="337">
        <v>66.69</v>
      </c>
      <c r="L458" s="29">
        <f t="shared" si="95"/>
        <v>2.7063599458727605E-3</v>
      </c>
      <c r="M458" s="337">
        <v>60.5</v>
      </c>
      <c r="N458" s="29">
        <f t="shared" si="96"/>
        <v>9.3241778099024231E-2</v>
      </c>
      <c r="O458" s="337">
        <v>64.489999999999995</v>
      </c>
      <c r="P458" s="29">
        <f t="shared" si="97"/>
        <v>2.7074374900461828E-2</v>
      </c>
      <c r="Q458" s="338">
        <v>59.66</v>
      </c>
      <c r="R458" s="29">
        <f t="shared" si="98"/>
        <v>-8.6230663194976409E-2</v>
      </c>
      <c r="S458" s="338">
        <v>52.65</v>
      </c>
      <c r="T458" s="29">
        <f t="shared" si="99"/>
        <v>-0.1566554541086016</v>
      </c>
      <c r="U458" s="338">
        <v>56.04</v>
      </c>
      <c r="V458" s="29">
        <f t="shared" si="100"/>
        <v>-0.11734131359269184</v>
      </c>
      <c r="W458" s="337">
        <v>61.59</v>
      </c>
      <c r="X458" s="29">
        <f t="shared" si="101"/>
        <v>-2.9161412358133632E-2</v>
      </c>
      <c r="Y458" s="337">
        <v>55.59</v>
      </c>
      <c r="Z458" s="29">
        <f t="shared" si="102"/>
        <v>-6.5242979653606814E-2</v>
      </c>
      <c r="AA458" s="337">
        <v>59.05</v>
      </c>
      <c r="AB458" s="29">
        <f t="shared" si="103"/>
        <v>-4.2018170019467949E-2</v>
      </c>
    </row>
    <row r="459" spans="2:28" hidden="1" outlineLevel="1" x14ac:dyDescent="0.25">
      <c r="B459" s="43" t="s">
        <v>60</v>
      </c>
      <c r="C459" s="337">
        <v>48.77</v>
      </c>
      <c r="D459" s="29">
        <f t="shared" si="91"/>
        <v>0.1229564816946811</v>
      </c>
      <c r="E459" s="338">
        <v>37.770000000000003</v>
      </c>
      <c r="F459" s="29">
        <f t="shared" si="92"/>
        <v>-0.32757699839772114</v>
      </c>
      <c r="G459" s="338">
        <v>52.42</v>
      </c>
      <c r="H459" s="29">
        <f t="shared" si="93"/>
        <v>0.11129955480178078</v>
      </c>
      <c r="I459" s="338">
        <v>45.35</v>
      </c>
      <c r="J459" s="29">
        <f t="shared" si="94"/>
        <v>-0.12553027381411486</v>
      </c>
      <c r="K459" s="337">
        <v>73.19</v>
      </c>
      <c r="L459" s="29">
        <f t="shared" si="95"/>
        <v>4.8050521691378467E-3</v>
      </c>
      <c r="M459" s="337">
        <v>73.540000000000006</v>
      </c>
      <c r="N459" s="29">
        <f t="shared" si="96"/>
        <v>0.21333113347632415</v>
      </c>
      <c r="O459" s="337">
        <v>73.31</v>
      </c>
      <c r="P459" s="29">
        <f t="shared" si="97"/>
        <v>6.6017158644757989E-2</v>
      </c>
      <c r="Q459" s="338">
        <v>66.25</v>
      </c>
      <c r="R459" s="29">
        <f t="shared" si="98"/>
        <v>-5.2894924946390365E-2</v>
      </c>
      <c r="S459" s="338">
        <v>61.16</v>
      </c>
      <c r="T459" s="29">
        <f t="shared" si="99"/>
        <v>8.613034984904977E-2</v>
      </c>
      <c r="U459" s="338">
        <v>63.62</v>
      </c>
      <c r="V459" s="29">
        <f t="shared" si="100"/>
        <v>3.7000814995924891E-2</v>
      </c>
      <c r="W459" s="337">
        <v>67.069999999999993</v>
      </c>
      <c r="X459" s="29">
        <f t="shared" si="101"/>
        <v>-2.1018829367975611E-2</v>
      </c>
      <c r="Y459" s="337">
        <v>65.69</v>
      </c>
      <c r="Z459" s="29">
        <f t="shared" si="102"/>
        <v>0.13552290406222989</v>
      </c>
      <c r="AA459" s="337">
        <v>66.489999999999995</v>
      </c>
      <c r="AB459" s="29">
        <f t="shared" si="103"/>
        <v>4.4126884422110546E-2</v>
      </c>
    </row>
    <row r="460" spans="2:28" hidden="1" outlineLevel="1" x14ac:dyDescent="0.25">
      <c r="B460" s="43" t="s">
        <v>61</v>
      </c>
      <c r="C460" s="337">
        <v>41.34</v>
      </c>
      <c r="D460" s="29">
        <f t="shared" si="91"/>
        <v>-2.9121653358384125E-2</v>
      </c>
      <c r="E460" s="338">
        <v>40.14</v>
      </c>
      <c r="F460" s="29">
        <f t="shared" si="92"/>
        <v>-0.2202797202797202</v>
      </c>
      <c r="G460" s="338">
        <v>49.32</v>
      </c>
      <c r="H460" s="29">
        <f t="shared" si="93"/>
        <v>-5.6257175660160641E-2</v>
      </c>
      <c r="I460" s="338">
        <v>44.89</v>
      </c>
      <c r="J460" s="29">
        <f t="shared" si="94"/>
        <v>-0.13423336547733844</v>
      </c>
      <c r="K460" s="337">
        <v>69.5</v>
      </c>
      <c r="L460" s="29">
        <f t="shared" si="95"/>
        <v>0.22445384073291064</v>
      </c>
      <c r="M460" s="337">
        <v>59.47</v>
      </c>
      <c r="N460" s="29">
        <f t="shared" si="96"/>
        <v>-0.16204029871776804</v>
      </c>
      <c r="O460" s="337">
        <v>65.94</v>
      </c>
      <c r="P460" s="29">
        <f t="shared" si="97"/>
        <v>7.2369490974142137E-2</v>
      </c>
      <c r="Q460" s="338">
        <v>68.8</v>
      </c>
      <c r="R460" s="29">
        <f t="shared" si="98"/>
        <v>9.1890176162513937E-2</v>
      </c>
      <c r="S460" s="338">
        <v>61.02</v>
      </c>
      <c r="T460" s="29">
        <f t="shared" si="99"/>
        <v>0.39761795693999091</v>
      </c>
      <c r="U460" s="338">
        <v>64.790000000000006</v>
      </c>
      <c r="V460" s="29">
        <f t="shared" si="100"/>
        <v>0.27514268844715617</v>
      </c>
      <c r="W460" s="337">
        <v>65.680000000000007</v>
      </c>
      <c r="X460" s="29">
        <f t="shared" si="101"/>
        <v>0.15837742504409169</v>
      </c>
      <c r="Y460" s="337">
        <v>60.02</v>
      </c>
      <c r="Z460" s="29">
        <f t="shared" si="102"/>
        <v>0.10189094914631913</v>
      </c>
      <c r="AA460" s="337">
        <v>63.28</v>
      </c>
      <c r="AB460" s="29">
        <f t="shared" si="103"/>
        <v>0.13629017776979713</v>
      </c>
    </row>
    <row r="461" spans="2:28" collapsed="1" x14ac:dyDescent="0.25">
      <c r="B461" s="145">
        <v>1981</v>
      </c>
      <c r="C461" s="338">
        <v>47.84</v>
      </c>
      <c r="D461" s="41">
        <f t="shared" si="91"/>
        <v>3.6395147313691645E-2</v>
      </c>
      <c r="E461" s="338">
        <v>42.37</v>
      </c>
      <c r="F461" s="41">
        <f t="shared" si="92"/>
        <v>-0.10347016504443507</v>
      </c>
      <c r="G461" s="338">
        <v>37.57</v>
      </c>
      <c r="H461" s="41">
        <f t="shared" si="93"/>
        <v>2.314814814814814E-2</v>
      </c>
      <c r="I461" s="338">
        <v>39.89</v>
      </c>
      <c r="J461" s="41">
        <f t="shared" si="94"/>
        <v>-5.5187115111321572E-2</v>
      </c>
      <c r="K461" s="338">
        <v>68.92</v>
      </c>
      <c r="L461" s="41">
        <f t="shared" si="95"/>
        <v>0.18419243986254297</v>
      </c>
      <c r="M461" s="338">
        <v>60.53</v>
      </c>
      <c r="N461" s="41">
        <f t="shared" si="96"/>
        <v>0.23228827361563531</v>
      </c>
      <c r="O461" s="338">
        <v>65.95</v>
      </c>
      <c r="P461" s="41">
        <f t="shared" si="97"/>
        <v>0.19517941283073581</v>
      </c>
      <c r="Q461" s="338">
        <v>59.52</v>
      </c>
      <c r="R461" s="41">
        <f t="shared" si="98"/>
        <v>0.15170278637770895</v>
      </c>
      <c r="S461" s="338">
        <v>44.27</v>
      </c>
      <c r="T461" s="41">
        <f t="shared" si="99"/>
        <v>9.5249876298862057E-2</v>
      </c>
      <c r="U461" s="338">
        <v>51.66</v>
      </c>
      <c r="V461" s="41">
        <f t="shared" si="100"/>
        <v>0.15881561238223418</v>
      </c>
      <c r="W461" s="338">
        <v>62.42</v>
      </c>
      <c r="X461" s="41">
        <f t="shared" si="101"/>
        <v>0.14448111477814463</v>
      </c>
      <c r="Y461" s="338">
        <v>50.67</v>
      </c>
      <c r="Z461" s="41">
        <f t="shared" si="102"/>
        <v>0.15395126394898662</v>
      </c>
      <c r="AA461" s="338">
        <v>57.44</v>
      </c>
      <c r="AB461" s="41">
        <f t="shared" si="103"/>
        <v>0.15526950925181016</v>
      </c>
    </row>
    <row r="462" spans="2:28" ht="15" hidden="1" customHeight="1" outlineLevel="1" x14ac:dyDescent="0.25">
      <c r="B462" s="43" t="s">
        <v>49</v>
      </c>
      <c r="C462" s="337">
        <v>37.53</v>
      </c>
      <c r="D462" s="29">
        <f t="shared" ref="D462:D525" si="104">C462/C476-1</f>
        <v>-0.11213626685592626</v>
      </c>
      <c r="E462" s="338">
        <v>46.13</v>
      </c>
      <c r="F462" s="29">
        <f t="shared" ref="F462:F525" si="105">E462/E476-1</f>
        <v>-0.16506787330316741</v>
      </c>
      <c r="G462" s="338">
        <v>48.03</v>
      </c>
      <c r="H462" s="29">
        <f t="shared" ref="H462:H525" si="106">G462/G476-1</f>
        <v>5.14448336252189E-2</v>
      </c>
      <c r="I462" s="338">
        <v>47.04</v>
      </c>
      <c r="J462" s="29">
        <f t="shared" ref="J462:J525" si="107">I462/I476-1</f>
        <v>-7.1823204419889541E-2</v>
      </c>
      <c r="K462" s="337">
        <v>58.97</v>
      </c>
      <c r="L462" s="29">
        <f t="shared" ref="L462:L525" si="108">K462/K476-1</f>
        <v>2.5386889236654442E-2</v>
      </c>
      <c r="M462" s="337">
        <v>70.069999999999993</v>
      </c>
      <c r="N462" s="29">
        <f t="shared" ref="N462:N525" si="109">M462/M476-1</f>
        <v>0.23016151685393238</v>
      </c>
      <c r="O462" s="337">
        <v>62.67</v>
      </c>
      <c r="P462" s="29">
        <f t="shared" ref="P462:P525" si="110">O462/O476-1</f>
        <v>9.3144950287807449E-2</v>
      </c>
      <c r="Q462" s="338">
        <v>63.21</v>
      </c>
      <c r="R462" s="29">
        <f t="shared" ref="R462:R525" si="111">Q462/Q476-1</f>
        <v>0.11540497617787193</v>
      </c>
      <c r="S462" s="338">
        <v>46.16</v>
      </c>
      <c r="T462" s="29">
        <f t="shared" ref="T462:T525" si="112">S462/S476-1</f>
        <v>-1.8707482993197355E-2</v>
      </c>
      <c r="U462" s="338">
        <v>52.46</v>
      </c>
      <c r="V462" s="29">
        <f t="shared" ref="V462:V525" si="113">U462/U476-1</f>
        <v>4.1699761715647377E-2</v>
      </c>
      <c r="W462" s="337">
        <v>57.47</v>
      </c>
      <c r="X462" s="29">
        <f t="shared" ref="X462:X525" si="114">W462/W476-1</f>
        <v>3.6055525509284259E-2</v>
      </c>
      <c r="Y462" s="337">
        <v>55.29</v>
      </c>
      <c r="Z462" s="29">
        <f t="shared" ref="Z462:Z525" si="115">Y462/Y476-1</f>
        <v>8.1361236064932507E-2</v>
      </c>
      <c r="AA462" s="337">
        <v>56.48</v>
      </c>
      <c r="AB462" s="29">
        <f t="shared" ref="AB462:AB525" si="116">AA462/AA476-1</f>
        <v>5.6095736724008916E-2</v>
      </c>
    </row>
    <row r="463" spans="2:28" ht="15" hidden="1" customHeight="1" outlineLevel="1" x14ac:dyDescent="0.25">
      <c r="B463" s="43" t="s">
        <v>50</v>
      </c>
      <c r="C463" s="337">
        <v>43.28</v>
      </c>
      <c r="D463" s="29">
        <f t="shared" si="104"/>
        <v>-2.2362773887508514E-2</v>
      </c>
      <c r="E463" s="338">
        <v>29.64</v>
      </c>
      <c r="F463" s="29">
        <f t="shared" si="105"/>
        <v>-0.43980343980343972</v>
      </c>
      <c r="G463" s="338">
        <v>38.46</v>
      </c>
      <c r="H463" s="29">
        <f t="shared" si="106"/>
        <v>-0.14817275747508296</v>
      </c>
      <c r="I463" s="338">
        <v>33.86</v>
      </c>
      <c r="J463" s="29">
        <f t="shared" si="107"/>
        <v>-0.31178861788617895</v>
      </c>
      <c r="K463" s="337">
        <v>54.76</v>
      </c>
      <c r="L463" s="29">
        <f t="shared" si="108"/>
        <v>-9.9638276882604404E-2</v>
      </c>
      <c r="M463" s="337">
        <v>43.33</v>
      </c>
      <c r="N463" s="29">
        <f t="shared" si="109"/>
        <v>-0.21246819338422396</v>
      </c>
      <c r="O463" s="337">
        <v>50.96</v>
      </c>
      <c r="P463" s="29">
        <f t="shared" si="110"/>
        <v>-0.13480475382003387</v>
      </c>
      <c r="Q463" s="338">
        <v>52.17</v>
      </c>
      <c r="R463" s="29">
        <f t="shared" si="111"/>
        <v>-0.14866187989556134</v>
      </c>
      <c r="S463" s="338">
        <v>45.63</v>
      </c>
      <c r="T463" s="29">
        <f t="shared" si="112"/>
        <v>5.4297597042513912E-2</v>
      </c>
      <c r="U463" s="338">
        <v>48.05</v>
      </c>
      <c r="V463" s="29">
        <f t="shared" si="113"/>
        <v>-2.8900565885206175E-2</v>
      </c>
      <c r="W463" s="337">
        <v>51.63</v>
      </c>
      <c r="X463" s="29">
        <f t="shared" si="114"/>
        <v>-0.12164001361007137</v>
      </c>
      <c r="Y463" s="337">
        <v>44.87</v>
      </c>
      <c r="Z463" s="29">
        <f t="shared" si="115"/>
        <v>-6.9473247615097544E-2</v>
      </c>
      <c r="AA463" s="337">
        <v>48.57</v>
      </c>
      <c r="AB463" s="29">
        <f t="shared" si="116"/>
        <v>-9.9721964782205741E-2</v>
      </c>
    </row>
    <row r="464" spans="2:28" ht="15" hidden="1" customHeight="1" outlineLevel="1" x14ac:dyDescent="0.25">
      <c r="B464" s="43" t="s">
        <v>51</v>
      </c>
      <c r="C464" s="337">
        <v>44.48</v>
      </c>
      <c r="D464" s="29">
        <f t="shared" si="104"/>
        <v>-0.13496693893426692</v>
      </c>
      <c r="E464" s="338">
        <v>32.65</v>
      </c>
      <c r="F464" s="29">
        <f t="shared" si="105"/>
        <v>-0.40851449275362328</v>
      </c>
      <c r="G464" s="338">
        <v>19.72</v>
      </c>
      <c r="H464" s="29">
        <f t="shared" si="106"/>
        <v>-0.40638169777242628</v>
      </c>
      <c r="I464" s="338">
        <v>26.47</v>
      </c>
      <c r="J464" s="29">
        <f t="shared" si="107"/>
        <v>-0.40769747147012758</v>
      </c>
      <c r="K464" s="337">
        <v>54.98</v>
      </c>
      <c r="L464" s="29">
        <f t="shared" si="108"/>
        <v>-0.18172347075457662</v>
      </c>
      <c r="M464" s="337">
        <v>35.56</v>
      </c>
      <c r="N464" s="29">
        <f t="shared" si="109"/>
        <v>-0.4384967629875256</v>
      </c>
      <c r="O464" s="337">
        <v>48.52</v>
      </c>
      <c r="P464" s="29">
        <f t="shared" si="110"/>
        <v>-0.2637329286798179</v>
      </c>
      <c r="Q464" s="338">
        <v>54.29</v>
      </c>
      <c r="R464" s="29">
        <f t="shared" si="111"/>
        <v>-2.5139163224995431E-2</v>
      </c>
      <c r="S464" s="338">
        <v>24.49</v>
      </c>
      <c r="T464" s="29">
        <f t="shared" si="112"/>
        <v>-0.13340410474168451</v>
      </c>
      <c r="U464" s="338">
        <v>35.5</v>
      </c>
      <c r="V464" s="29">
        <f t="shared" si="113"/>
        <v>-5.8605144523999009E-2</v>
      </c>
      <c r="W464" s="337">
        <v>52.6</v>
      </c>
      <c r="X464" s="29">
        <f t="shared" si="114"/>
        <v>-0.15188648822960338</v>
      </c>
      <c r="Y464" s="337">
        <v>28.89</v>
      </c>
      <c r="Z464" s="29">
        <f t="shared" si="115"/>
        <v>-0.31263383297644542</v>
      </c>
      <c r="AA464" s="337">
        <v>41.86</v>
      </c>
      <c r="AB464" s="29">
        <f t="shared" si="116"/>
        <v>-0.20809685962920921</v>
      </c>
    </row>
    <row r="465" spans="2:28" ht="15" hidden="1" customHeight="1" outlineLevel="1" x14ac:dyDescent="0.25">
      <c r="B465" s="43" t="s">
        <v>52</v>
      </c>
      <c r="C465" s="337">
        <v>50.19</v>
      </c>
      <c r="D465" s="29">
        <f t="shared" si="104"/>
        <v>1.3966480446927498E-3</v>
      </c>
      <c r="E465" s="338">
        <v>58.01</v>
      </c>
      <c r="F465" s="29">
        <f t="shared" si="105"/>
        <v>-3.2683008170752093E-2</v>
      </c>
      <c r="G465" s="338">
        <v>34.99</v>
      </c>
      <c r="H465" s="29">
        <f t="shared" si="106"/>
        <v>0.43755135579293358</v>
      </c>
      <c r="I465" s="338">
        <v>47</v>
      </c>
      <c r="J465" s="29">
        <f t="shared" si="107"/>
        <v>9.4550535631113153E-2</v>
      </c>
      <c r="K465" s="337">
        <v>63.92</v>
      </c>
      <c r="L465" s="29">
        <f t="shared" si="108"/>
        <v>-0.11883098979873175</v>
      </c>
      <c r="M465" s="337">
        <v>42.89</v>
      </c>
      <c r="N465" s="29">
        <f t="shared" si="109"/>
        <v>-0.30553756476683935</v>
      </c>
      <c r="O465" s="337">
        <v>56.93</v>
      </c>
      <c r="P465" s="29">
        <f t="shared" si="110"/>
        <v>-0.17456865303755253</v>
      </c>
      <c r="Q465" s="338">
        <v>51.28</v>
      </c>
      <c r="R465" s="29">
        <f t="shared" si="111"/>
        <v>-7.2526677518538585E-2</v>
      </c>
      <c r="S465" s="338">
        <v>28.02</v>
      </c>
      <c r="T465" s="29">
        <f t="shared" si="112"/>
        <v>-9.7293814432989678E-2</v>
      </c>
      <c r="U465" s="338">
        <v>36.619999999999997</v>
      </c>
      <c r="V465" s="29">
        <f t="shared" si="113"/>
        <v>-7.0558375634517834E-2</v>
      </c>
      <c r="W465" s="337">
        <v>58.71</v>
      </c>
      <c r="X465" s="29">
        <f t="shared" si="114"/>
        <v>-0.10119412124923444</v>
      </c>
      <c r="Y465" s="337">
        <v>34.35</v>
      </c>
      <c r="Z465" s="29">
        <f t="shared" si="115"/>
        <v>-0.19441838649155718</v>
      </c>
      <c r="AA465" s="337">
        <v>47.67</v>
      </c>
      <c r="AB465" s="29">
        <f t="shared" si="116"/>
        <v>-0.13216821409066082</v>
      </c>
    </row>
    <row r="466" spans="2:28" ht="15" hidden="1" customHeight="1" outlineLevel="1" x14ac:dyDescent="0.25">
      <c r="B466" s="43" t="s">
        <v>53</v>
      </c>
      <c r="C466" s="337">
        <v>50.36</v>
      </c>
      <c r="D466" s="29">
        <f t="shared" si="104"/>
        <v>0.15743507239715004</v>
      </c>
      <c r="E466" s="338">
        <v>81.430000000000007</v>
      </c>
      <c r="F466" s="29">
        <f t="shared" si="105"/>
        <v>0.2088776722090262</v>
      </c>
      <c r="G466" s="338">
        <v>58.6</v>
      </c>
      <c r="H466" s="29">
        <f t="shared" si="106"/>
        <v>0.10837904293550227</v>
      </c>
      <c r="I466" s="338">
        <v>70.510000000000005</v>
      </c>
      <c r="J466" s="29">
        <f t="shared" si="107"/>
        <v>0.16680456726791348</v>
      </c>
      <c r="K466" s="337">
        <v>70.150000000000006</v>
      </c>
      <c r="L466" s="29">
        <f t="shared" si="108"/>
        <v>-0.10064102564102562</v>
      </c>
      <c r="M466" s="337">
        <v>53.9</v>
      </c>
      <c r="N466" s="29">
        <f t="shared" si="109"/>
        <v>-0.11041425977884145</v>
      </c>
      <c r="O466" s="337">
        <v>64.739999999999995</v>
      </c>
      <c r="P466" s="29">
        <f t="shared" si="110"/>
        <v>-0.10357241761284963</v>
      </c>
      <c r="Q466" s="338">
        <v>62.2</v>
      </c>
      <c r="R466" s="29">
        <f t="shared" si="111"/>
        <v>2.9119788219722054E-2</v>
      </c>
      <c r="S466" s="338">
        <v>45.28</v>
      </c>
      <c r="T466" s="29">
        <f t="shared" si="112"/>
        <v>0.19032597266035767</v>
      </c>
      <c r="U466" s="338">
        <v>51.53</v>
      </c>
      <c r="V466" s="29">
        <f t="shared" si="113"/>
        <v>0.12609265734265751</v>
      </c>
      <c r="W466" s="337">
        <v>66.56</v>
      </c>
      <c r="X466" s="29">
        <f t="shared" si="114"/>
        <v>-4.6418338108882407E-2</v>
      </c>
      <c r="Y466" s="337">
        <v>49.5</v>
      </c>
      <c r="Z466" s="29">
        <f t="shared" si="115"/>
        <v>3.9042821158690177E-2</v>
      </c>
      <c r="AA466" s="337">
        <v>58.83</v>
      </c>
      <c r="AB466" s="29">
        <f t="shared" si="116"/>
        <v>-1.3746856663872542E-2</v>
      </c>
    </row>
    <row r="467" spans="2:28" ht="15" hidden="1" customHeight="1" outlineLevel="1" x14ac:dyDescent="0.25">
      <c r="B467" s="43" t="s">
        <v>54</v>
      </c>
      <c r="C467" s="337">
        <v>49.79</v>
      </c>
      <c r="D467" s="29">
        <f t="shared" si="104"/>
        <v>0.11561729778176111</v>
      </c>
      <c r="E467" s="338">
        <v>51.63</v>
      </c>
      <c r="F467" s="29">
        <f t="shared" si="105"/>
        <v>-5.0919117647058698E-2</v>
      </c>
      <c r="G467" s="338">
        <v>31.31</v>
      </c>
      <c r="H467" s="29">
        <f t="shared" si="106"/>
        <v>-0.10491709548313322</v>
      </c>
      <c r="I467" s="338">
        <v>41.91</v>
      </c>
      <c r="J467" s="29">
        <f t="shared" si="107"/>
        <v>-7.1143617021276584E-2</v>
      </c>
      <c r="K467" s="337">
        <v>54.91</v>
      </c>
      <c r="L467" s="29">
        <f t="shared" si="108"/>
        <v>-0.15065738592420741</v>
      </c>
      <c r="M467" s="337">
        <v>51.27</v>
      </c>
      <c r="N467" s="29">
        <f t="shared" si="109"/>
        <v>-8.998935037273692E-2</v>
      </c>
      <c r="O467" s="337">
        <v>53.7</v>
      </c>
      <c r="P467" s="29">
        <f t="shared" si="110"/>
        <v>-0.13233155598642754</v>
      </c>
      <c r="Q467" s="338">
        <v>37.64</v>
      </c>
      <c r="R467" s="29">
        <f t="shared" si="111"/>
        <v>-0.36930294906166217</v>
      </c>
      <c r="S467" s="338">
        <v>37.090000000000003</v>
      </c>
      <c r="T467" s="29">
        <f t="shared" si="112"/>
        <v>0.39541008276899947</v>
      </c>
      <c r="U467" s="338">
        <v>37.29</v>
      </c>
      <c r="V467" s="29">
        <f t="shared" si="113"/>
        <v>-1.8425901553040358E-2</v>
      </c>
      <c r="W467" s="337">
        <v>49.16</v>
      </c>
      <c r="X467" s="29">
        <f t="shared" si="114"/>
        <v>-0.19224449556358858</v>
      </c>
      <c r="Y467" s="337">
        <v>42.44</v>
      </c>
      <c r="Z467" s="29">
        <f t="shared" si="115"/>
        <v>9.9766778958279234E-2</v>
      </c>
      <c r="AA467" s="337">
        <v>46.11</v>
      </c>
      <c r="AB467" s="29">
        <f t="shared" si="116"/>
        <v>-8.9814449269640662E-2</v>
      </c>
    </row>
    <row r="468" spans="2:28" ht="15" hidden="1" customHeight="1" outlineLevel="1" x14ac:dyDescent="0.25">
      <c r="B468" s="43" t="s">
        <v>55</v>
      </c>
      <c r="C468" s="337">
        <v>46.34</v>
      </c>
      <c r="D468" s="29">
        <f t="shared" si="104"/>
        <v>-7.8177839665804605E-2</v>
      </c>
      <c r="E468" s="338">
        <v>37.72</v>
      </c>
      <c r="F468" s="29">
        <f t="shared" si="105"/>
        <v>-0.1833730244641697</v>
      </c>
      <c r="G468" s="338">
        <v>11.99</v>
      </c>
      <c r="H468" s="29">
        <f t="shared" si="106"/>
        <v>-0.22844272844272839</v>
      </c>
      <c r="I468" s="338">
        <v>25.42</v>
      </c>
      <c r="J468" s="29">
        <f t="shared" si="107"/>
        <v>-0.19403931515535822</v>
      </c>
      <c r="K468" s="337">
        <v>43.11</v>
      </c>
      <c r="L468" s="29">
        <f t="shared" si="108"/>
        <v>-0.15221238938053105</v>
      </c>
      <c r="M468" s="337">
        <v>26.57</v>
      </c>
      <c r="N468" s="29">
        <f t="shared" si="109"/>
        <v>-0.42650550399309295</v>
      </c>
      <c r="O468" s="337">
        <v>37.61</v>
      </c>
      <c r="P468" s="29">
        <f t="shared" si="110"/>
        <v>-0.23789260385005073</v>
      </c>
      <c r="Q468" s="338">
        <v>27.1</v>
      </c>
      <c r="R468" s="29">
        <f t="shared" si="111"/>
        <v>-0.32029094557311255</v>
      </c>
      <c r="S468" s="338">
        <v>22.2</v>
      </c>
      <c r="T468" s="29">
        <f t="shared" si="112"/>
        <v>0.12519006588950821</v>
      </c>
      <c r="U468" s="338">
        <v>24.01</v>
      </c>
      <c r="V468" s="29">
        <f t="shared" si="113"/>
        <v>-9.9737532808398921E-2</v>
      </c>
      <c r="W468" s="337">
        <v>38.21</v>
      </c>
      <c r="X468" s="29">
        <f t="shared" si="114"/>
        <v>-0.19320101351351349</v>
      </c>
      <c r="Y468" s="337">
        <v>24.01</v>
      </c>
      <c r="Z468" s="29">
        <f t="shared" si="115"/>
        <v>-0.20046620046620045</v>
      </c>
      <c r="AA468" s="337">
        <v>31.77</v>
      </c>
      <c r="AB468" s="29">
        <f t="shared" si="116"/>
        <v>-0.19406392694063934</v>
      </c>
    </row>
    <row r="469" spans="2:28" ht="15" hidden="1" customHeight="1" outlineLevel="1" x14ac:dyDescent="0.25">
      <c r="B469" s="43" t="s">
        <v>56</v>
      </c>
      <c r="C469" s="337">
        <v>48.68</v>
      </c>
      <c r="D469" s="29">
        <f t="shared" si="104"/>
        <v>0.1867381764992686</v>
      </c>
      <c r="E469" s="338">
        <v>30.61</v>
      </c>
      <c r="F469" s="29">
        <f t="shared" si="105"/>
        <v>-2.8253968253968309E-2</v>
      </c>
      <c r="G469" s="338">
        <v>13.68</v>
      </c>
      <c r="H469" s="29">
        <f t="shared" si="106"/>
        <v>-0.1981242672919109</v>
      </c>
      <c r="I469" s="338">
        <v>22.52</v>
      </c>
      <c r="J469" s="29">
        <f t="shared" si="107"/>
        <v>-8.4552845528455323E-2</v>
      </c>
      <c r="K469" s="337">
        <v>47.36</v>
      </c>
      <c r="L469" s="29">
        <f t="shared" si="108"/>
        <v>-7.6803118908381984E-2</v>
      </c>
      <c r="M469" s="337">
        <v>23.05</v>
      </c>
      <c r="N469" s="29">
        <f t="shared" si="109"/>
        <v>-0.39389955298448598</v>
      </c>
      <c r="O469" s="337">
        <v>39.270000000000003</v>
      </c>
      <c r="P469" s="29">
        <f t="shared" si="110"/>
        <v>-0.16268656716417906</v>
      </c>
      <c r="Q469" s="338">
        <v>30.55</v>
      </c>
      <c r="R469" s="29">
        <f t="shared" si="111"/>
        <v>-0.31502242152466364</v>
      </c>
      <c r="S469" s="338">
        <v>19.45</v>
      </c>
      <c r="T469" s="29">
        <f t="shared" si="112"/>
        <v>0.31864406779661003</v>
      </c>
      <c r="U469" s="338">
        <v>23.55</v>
      </c>
      <c r="V469" s="29">
        <f t="shared" si="113"/>
        <v>-5.9129045145825065E-2</v>
      </c>
      <c r="W469" s="337">
        <v>41.56</v>
      </c>
      <c r="X469" s="29">
        <f t="shared" si="114"/>
        <v>-0.12228088701161566</v>
      </c>
      <c r="Y469" s="337">
        <v>21.27</v>
      </c>
      <c r="Z469" s="29">
        <f t="shared" si="115"/>
        <v>-0.12216260833677262</v>
      </c>
      <c r="AA469" s="337">
        <v>32.369999999999997</v>
      </c>
      <c r="AB469" s="29">
        <f t="shared" si="116"/>
        <v>-0.11942328618063114</v>
      </c>
    </row>
    <row r="470" spans="2:28" collapsed="1" x14ac:dyDescent="0.25">
      <c r="B470" s="30" t="s">
        <v>188</v>
      </c>
      <c r="C470" s="339">
        <v>45.897071551887734</v>
      </c>
      <c r="D470" s="32">
        <f t="shared" si="104"/>
        <v>-7.9017732539507612E-2</v>
      </c>
      <c r="E470" s="339">
        <v>51.796943212184821</v>
      </c>
      <c r="F470" s="32">
        <f t="shared" si="105"/>
        <v>-0.17299006443398934</v>
      </c>
      <c r="G470" s="339">
        <v>43.97068214710913</v>
      </c>
      <c r="H470" s="32">
        <f t="shared" si="106"/>
        <v>-0.10529378271157974</v>
      </c>
      <c r="I470" s="339">
        <v>48.055171990548956</v>
      </c>
      <c r="J470" s="32">
        <f t="shared" si="107"/>
        <v>-0.14874512676943241</v>
      </c>
      <c r="K470" s="339">
        <v>62.246483133397135</v>
      </c>
      <c r="L470" s="32">
        <f t="shared" si="108"/>
        <v>-0.23739918167276741</v>
      </c>
      <c r="M470" s="339">
        <v>59.734244810326977</v>
      </c>
      <c r="N470" s="32">
        <f t="shared" si="109"/>
        <v>-4.2773330079380001E-2</v>
      </c>
      <c r="O470" s="339">
        <v>61.411535573277654</v>
      </c>
      <c r="P470" s="32">
        <f t="shared" si="110"/>
        <v>-0.18466986702222499</v>
      </c>
      <c r="Q470" s="339">
        <v>59.403566634096713</v>
      </c>
      <c r="R470" s="32">
        <f t="shared" si="111"/>
        <v>-0.13140036402464472</v>
      </c>
      <c r="S470" s="339">
        <v>47.966147303844679</v>
      </c>
      <c r="T470" s="32">
        <f t="shared" si="112"/>
        <v>-6.2286153410439749E-2</v>
      </c>
      <c r="U470" s="339">
        <v>52.072908352150279</v>
      </c>
      <c r="V470" s="32">
        <f t="shared" si="113"/>
        <v>-9.0587055679929418E-2</v>
      </c>
      <c r="W470" s="339">
        <v>59.26107234298302</v>
      </c>
      <c r="X470" s="32">
        <f t="shared" si="114"/>
        <v>-0.2036728450888583</v>
      </c>
      <c r="Y470" s="339">
        <v>52.544287048480093</v>
      </c>
      <c r="Z470" s="32">
        <f t="shared" si="115"/>
        <v>-6.1569185951423133E-2</v>
      </c>
      <c r="AA470" s="339">
        <v>56.203289641408197</v>
      </c>
      <c r="AB470" s="32">
        <f t="shared" si="116"/>
        <v>-0.15046383038173505</v>
      </c>
    </row>
    <row r="471" spans="2:28" ht="15" hidden="1" customHeight="1" outlineLevel="1" x14ac:dyDescent="0.25">
      <c r="B471" s="43" t="s">
        <v>58</v>
      </c>
      <c r="C471" s="337">
        <v>49.68</v>
      </c>
      <c r="D471" s="29">
        <f t="shared" si="104"/>
        <v>-3.7955073586367183E-2</v>
      </c>
      <c r="E471" s="338">
        <v>43.3</v>
      </c>
      <c r="F471" s="29">
        <f t="shared" si="105"/>
        <v>-0.11650683533972661</v>
      </c>
      <c r="G471" s="338">
        <v>37.590000000000003</v>
      </c>
      <c r="H471" s="29">
        <f t="shared" si="106"/>
        <v>1.4027515511195077E-2</v>
      </c>
      <c r="I471" s="338">
        <v>40.57</v>
      </c>
      <c r="J471" s="29">
        <f t="shared" si="107"/>
        <v>-6.3048498845265533E-2</v>
      </c>
      <c r="K471" s="337">
        <v>54.5</v>
      </c>
      <c r="L471" s="29">
        <f t="shared" si="108"/>
        <v>-0.25270807623748803</v>
      </c>
      <c r="M471" s="337">
        <v>55.73</v>
      </c>
      <c r="N471" s="29">
        <f t="shared" si="109"/>
        <v>-4.5719178082191836E-2</v>
      </c>
      <c r="O471" s="337">
        <v>54.91</v>
      </c>
      <c r="P471" s="29">
        <f t="shared" si="110"/>
        <v>-0.19380414036118043</v>
      </c>
      <c r="Q471" s="338">
        <v>43.63</v>
      </c>
      <c r="R471" s="29">
        <f t="shared" si="111"/>
        <v>-0.28580782452119824</v>
      </c>
      <c r="S471" s="338">
        <v>55.01</v>
      </c>
      <c r="T471" s="29">
        <f t="shared" si="112"/>
        <v>0.76824172291867554</v>
      </c>
      <c r="U471" s="338">
        <v>50.8</v>
      </c>
      <c r="V471" s="29">
        <f t="shared" si="113"/>
        <v>0.22586872586872597</v>
      </c>
      <c r="W471" s="337">
        <v>50.15</v>
      </c>
      <c r="X471" s="29">
        <f t="shared" si="114"/>
        <v>-0.24812593703148433</v>
      </c>
      <c r="Y471" s="337">
        <v>54.83</v>
      </c>
      <c r="Z471" s="29">
        <f t="shared" si="115"/>
        <v>0.30361388492629571</v>
      </c>
      <c r="AA471" s="337">
        <v>52.27</v>
      </c>
      <c r="AB471" s="29">
        <f t="shared" si="116"/>
        <v>-5.6838686394803273E-2</v>
      </c>
    </row>
    <row r="472" spans="2:28" ht="15" hidden="1" customHeight="1" outlineLevel="1" x14ac:dyDescent="0.25">
      <c r="B472" s="43" t="s">
        <v>59</v>
      </c>
      <c r="C472" s="337">
        <v>47.54</v>
      </c>
      <c r="D472" s="29">
        <f t="shared" si="104"/>
        <v>1.8859837119588496E-2</v>
      </c>
      <c r="E472" s="338">
        <v>48.31</v>
      </c>
      <c r="F472" s="29">
        <f t="shared" si="105"/>
        <v>-0.25631157635467972</v>
      </c>
      <c r="G472" s="338">
        <v>46.76</v>
      </c>
      <c r="H472" s="29">
        <f t="shared" si="106"/>
        <v>-0.12006021829130598</v>
      </c>
      <c r="I472" s="338">
        <v>47.57</v>
      </c>
      <c r="J472" s="29">
        <f t="shared" si="107"/>
        <v>-0.19794301129657732</v>
      </c>
      <c r="K472" s="337">
        <v>66.510000000000005</v>
      </c>
      <c r="L472" s="29">
        <f t="shared" si="108"/>
        <v>-0.22337692666978037</v>
      </c>
      <c r="M472" s="337">
        <v>55.34</v>
      </c>
      <c r="N472" s="29">
        <f t="shared" si="109"/>
        <v>-0.17795603089720724</v>
      </c>
      <c r="O472" s="337">
        <v>62.79</v>
      </c>
      <c r="P472" s="29">
        <f t="shared" si="110"/>
        <v>-0.21078431372549022</v>
      </c>
      <c r="Q472" s="338">
        <v>65.290000000000006</v>
      </c>
      <c r="R472" s="29">
        <f t="shared" si="111"/>
        <v>-0.13062583222370161</v>
      </c>
      <c r="S472" s="338">
        <v>62.43</v>
      </c>
      <c r="T472" s="29">
        <f t="shared" si="112"/>
        <v>0.25765511684125708</v>
      </c>
      <c r="U472" s="338">
        <v>63.49</v>
      </c>
      <c r="V472" s="29">
        <f t="shared" si="113"/>
        <v>8.697140900530731E-2</v>
      </c>
      <c r="W472" s="337">
        <v>63.44</v>
      </c>
      <c r="X472" s="29">
        <f t="shared" si="114"/>
        <v>-0.19102269829125229</v>
      </c>
      <c r="Y472" s="337">
        <v>59.47</v>
      </c>
      <c r="Z472" s="29">
        <f t="shared" si="115"/>
        <v>4.7191406937841185E-2</v>
      </c>
      <c r="AA472" s="337">
        <v>61.64</v>
      </c>
      <c r="AB472" s="29">
        <f t="shared" si="116"/>
        <v>-0.10027733177638309</v>
      </c>
    </row>
    <row r="473" spans="2:28" ht="15" hidden="1" customHeight="1" outlineLevel="1" x14ac:dyDescent="0.25">
      <c r="B473" s="43" t="s">
        <v>60</v>
      </c>
      <c r="C473" s="337">
        <v>43.43</v>
      </c>
      <c r="D473" s="29">
        <f t="shared" si="104"/>
        <v>-0.19693047337278102</v>
      </c>
      <c r="E473" s="338">
        <v>56.17</v>
      </c>
      <c r="F473" s="29">
        <f t="shared" si="105"/>
        <v>-0.29060368779994949</v>
      </c>
      <c r="G473" s="338">
        <v>47.17</v>
      </c>
      <c r="H473" s="29">
        <f t="shared" si="106"/>
        <v>-0.24876572702659661</v>
      </c>
      <c r="I473" s="338">
        <v>51.86</v>
      </c>
      <c r="J473" s="29">
        <f t="shared" si="107"/>
        <v>-0.27305859265489207</v>
      </c>
      <c r="K473" s="337">
        <v>72.84</v>
      </c>
      <c r="L473" s="29">
        <f t="shared" si="108"/>
        <v>-0.19183401753023399</v>
      </c>
      <c r="M473" s="337">
        <v>60.61</v>
      </c>
      <c r="N473" s="29">
        <f t="shared" si="109"/>
        <v>-5.6800497976968622E-2</v>
      </c>
      <c r="O473" s="337">
        <v>68.77</v>
      </c>
      <c r="P473" s="29">
        <f t="shared" si="110"/>
        <v>-0.15661025263674277</v>
      </c>
      <c r="Q473" s="338">
        <v>69.95</v>
      </c>
      <c r="R473" s="29">
        <f t="shared" si="111"/>
        <v>0.1894235674205067</v>
      </c>
      <c r="S473" s="338">
        <v>56.31</v>
      </c>
      <c r="T473" s="29">
        <f t="shared" si="112"/>
        <v>-8.8687489885094672E-2</v>
      </c>
      <c r="U473" s="338">
        <v>61.35</v>
      </c>
      <c r="V473" s="29">
        <f t="shared" si="113"/>
        <v>9.7103357472021479E-3</v>
      </c>
      <c r="W473" s="337">
        <v>68.510000000000005</v>
      </c>
      <c r="X473" s="29">
        <f t="shared" si="114"/>
        <v>-0.125701888718734</v>
      </c>
      <c r="Y473" s="337">
        <v>57.85</v>
      </c>
      <c r="Z473" s="29">
        <f t="shared" si="115"/>
        <v>-8.3782071586949614E-2</v>
      </c>
      <c r="AA473" s="337">
        <v>63.68</v>
      </c>
      <c r="AB473" s="29">
        <f t="shared" si="116"/>
        <v>-0.10799831909230984</v>
      </c>
    </row>
    <row r="474" spans="2:28" ht="15" hidden="1" customHeight="1" outlineLevel="1" x14ac:dyDescent="0.25">
      <c r="B474" s="43" t="s">
        <v>61</v>
      </c>
      <c r="C474" s="337">
        <v>42.58</v>
      </c>
      <c r="D474" s="29">
        <f t="shared" si="104"/>
        <v>-0.17448623497479643</v>
      </c>
      <c r="E474" s="338">
        <v>51.48</v>
      </c>
      <c r="F474" s="29">
        <f t="shared" si="105"/>
        <v>-0.31823599523241963</v>
      </c>
      <c r="G474" s="338">
        <v>52.26</v>
      </c>
      <c r="H474" s="29">
        <f t="shared" si="106"/>
        <v>-0.17152821813570074</v>
      </c>
      <c r="I474" s="338">
        <v>51.85</v>
      </c>
      <c r="J474" s="29">
        <f t="shared" si="107"/>
        <v>-0.25470748886014072</v>
      </c>
      <c r="K474" s="337">
        <v>56.76</v>
      </c>
      <c r="L474" s="29">
        <f t="shared" si="108"/>
        <v>-0.35190682804293216</v>
      </c>
      <c r="M474" s="337">
        <v>70.97</v>
      </c>
      <c r="N474" s="29">
        <f t="shared" si="109"/>
        <v>0.14523156365983536</v>
      </c>
      <c r="O474" s="337">
        <v>61.49</v>
      </c>
      <c r="P474" s="29">
        <f t="shared" si="110"/>
        <v>-0.22243297926150729</v>
      </c>
      <c r="Q474" s="338">
        <v>63.01</v>
      </c>
      <c r="R474" s="29">
        <f t="shared" si="111"/>
        <v>-0.19496614283889102</v>
      </c>
      <c r="S474" s="338">
        <v>43.66</v>
      </c>
      <c r="T474" s="29">
        <f t="shared" si="112"/>
        <v>-0.23924028576407042</v>
      </c>
      <c r="U474" s="338">
        <v>50.81</v>
      </c>
      <c r="V474" s="29">
        <f t="shared" si="113"/>
        <v>-0.21322390833075255</v>
      </c>
      <c r="W474" s="337">
        <v>56.7</v>
      </c>
      <c r="X474" s="29">
        <f t="shared" si="114"/>
        <v>-0.30326861636765778</v>
      </c>
      <c r="Y474" s="337">
        <v>54.47</v>
      </c>
      <c r="Z474" s="29">
        <f t="shared" si="115"/>
        <v>-8.8520749665327969E-2</v>
      </c>
      <c r="AA474" s="337">
        <v>55.69</v>
      </c>
      <c r="AB474" s="29">
        <f t="shared" si="116"/>
        <v>-0.22090095131505327</v>
      </c>
    </row>
    <row r="475" spans="2:28" collapsed="1" x14ac:dyDescent="0.25">
      <c r="B475" s="145">
        <v>1980</v>
      </c>
      <c r="C475" s="338">
        <v>46.16</v>
      </c>
      <c r="D475" s="41">
        <f t="shared" si="104"/>
        <v>-2.9232386961093648E-2</v>
      </c>
      <c r="E475" s="338">
        <v>47.26</v>
      </c>
      <c r="F475" s="41">
        <f t="shared" si="105"/>
        <v>-0.17808695652173911</v>
      </c>
      <c r="G475" s="338">
        <v>36.72</v>
      </c>
      <c r="H475" s="41">
        <f t="shared" si="106"/>
        <v>-8.9511529878502305E-2</v>
      </c>
      <c r="I475" s="338">
        <v>42.22</v>
      </c>
      <c r="J475" s="41">
        <f t="shared" si="107"/>
        <v>-0.14361054766734282</v>
      </c>
      <c r="K475" s="338">
        <v>58.2</v>
      </c>
      <c r="L475" s="41">
        <f t="shared" si="108"/>
        <v>-0.16642795760527063</v>
      </c>
      <c r="M475" s="338">
        <v>49.12</v>
      </c>
      <c r="N475" s="41">
        <f t="shared" si="109"/>
        <v>-0.14559053748478001</v>
      </c>
      <c r="O475" s="338">
        <v>55.18</v>
      </c>
      <c r="P475" s="41">
        <f t="shared" si="110"/>
        <v>-0.16050509660733303</v>
      </c>
      <c r="Q475" s="338">
        <v>51.68</v>
      </c>
      <c r="R475" s="41">
        <f t="shared" si="111"/>
        <v>-0.12332485156912643</v>
      </c>
      <c r="S475" s="338">
        <v>40.42</v>
      </c>
      <c r="T475" s="41">
        <f t="shared" si="112"/>
        <v>8.5100671140939665E-2</v>
      </c>
      <c r="U475" s="338">
        <v>44.58</v>
      </c>
      <c r="V475" s="41">
        <f t="shared" si="113"/>
        <v>-3.3534540576793948E-3</v>
      </c>
      <c r="W475" s="338">
        <v>54.54</v>
      </c>
      <c r="X475" s="41">
        <f t="shared" si="114"/>
        <v>-0.1512605042016808</v>
      </c>
      <c r="Y475" s="338">
        <v>43.91</v>
      </c>
      <c r="Z475" s="41">
        <f t="shared" si="115"/>
        <v>-3.3458067356372467E-2</v>
      </c>
      <c r="AA475" s="338">
        <v>49.72</v>
      </c>
      <c r="AB475" s="41">
        <f t="shared" si="116"/>
        <v>-0.10623764156030924</v>
      </c>
    </row>
    <row r="476" spans="2:28" ht="15" hidden="1" customHeight="1" outlineLevel="1" x14ac:dyDescent="0.25">
      <c r="B476" s="43" t="s">
        <v>49</v>
      </c>
      <c r="C476" s="337">
        <v>42.27</v>
      </c>
      <c r="D476" s="29">
        <f t="shared" si="104"/>
        <v>-0.16610771355296894</v>
      </c>
      <c r="E476" s="338">
        <v>55.25</v>
      </c>
      <c r="F476" s="29">
        <f t="shared" si="105"/>
        <v>-0.20879278247171695</v>
      </c>
      <c r="G476" s="338">
        <v>45.68</v>
      </c>
      <c r="H476" s="29">
        <f t="shared" si="106"/>
        <v>-0.16137323297227835</v>
      </c>
      <c r="I476" s="338">
        <v>50.68</v>
      </c>
      <c r="J476" s="29">
        <f t="shared" si="107"/>
        <v>-0.19848173335442032</v>
      </c>
      <c r="K476" s="337">
        <v>57.51</v>
      </c>
      <c r="L476" s="29">
        <f t="shared" si="108"/>
        <v>-0.24990217816616678</v>
      </c>
      <c r="M476" s="337">
        <v>56.96</v>
      </c>
      <c r="N476" s="29">
        <f t="shared" si="109"/>
        <v>-0.19479785128640081</v>
      </c>
      <c r="O476" s="337">
        <v>57.33</v>
      </c>
      <c r="P476" s="29">
        <f t="shared" si="110"/>
        <v>-0.23314606741573041</v>
      </c>
      <c r="Q476" s="338">
        <v>56.67</v>
      </c>
      <c r="R476" s="29">
        <f t="shared" si="111"/>
        <v>-0.21247915508615889</v>
      </c>
      <c r="S476" s="338">
        <v>47.04</v>
      </c>
      <c r="T476" s="29">
        <f t="shared" si="112"/>
        <v>-0.22695152013147091</v>
      </c>
      <c r="U476" s="338">
        <v>50.36</v>
      </c>
      <c r="V476" s="29">
        <f t="shared" si="113"/>
        <v>-0.22451493686479829</v>
      </c>
      <c r="W476" s="337">
        <v>55.47</v>
      </c>
      <c r="X476" s="29">
        <f t="shared" si="114"/>
        <v>-0.23700137551581846</v>
      </c>
      <c r="Y476" s="337">
        <v>51.13</v>
      </c>
      <c r="Z476" s="29">
        <f t="shared" si="115"/>
        <v>-0.21879297173414824</v>
      </c>
      <c r="AA476" s="337">
        <v>53.48</v>
      </c>
      <c r="AB476" s="29">
        <f t="shared" si="116"/>
        <v>-0.23105679367361609</v>
      </c>
    </row>
    <row r="477" spans="2:28" ht="15" hidden="1" customHeight="1" outlineLevel="1" x14ac:dyDescent="0.25">
      <c r="B477" s="43" t="s">
        <v>50</v>
      </c>
      <c r="C477" s="337">
        <v>44.27</v>
      </c>
      <c r="D477" s="29">
        <f t="shared" si="104"/>
        <v>-3.6980639547530947E-2</v>
      </c>
      <c r="E477" s="338">
        <v>52.91</v>
      </c>
      <c r="F477" s="29">
        <f t="shared" si="105"/>
        <v>-9.4317014720986081E-2</v>
      </c>
      <c r="G477" s="338">
        <v>45.15</v>
      </c>
      <c r="H477" s="29">
        <f t="shared" si="106"/>
        <v>1.506294964028787E-2</v>
      </c>
      <c r="I477" s="338">
        <v>49.2</v>
      </c>
      <c r="J477" s="29">
        <f t="shared" si="107"/>
        <v>-6.1605950791531527E-2</v>
      </c>
      <c r="K477" s="337">
        <v>60.82</v>
      </c>
      <c r="L477" s="29">
        <f t="shared" si="108"/>
        <v>-0.27013080523220923</v>
      </c>
      <c r="M477" s="337">
        <v>55.02</v>
      </c>
      <c r="N477" s="29">
        <f t="shared" si="109"/>
        <v>-9.4022723530380325E-2</v>
      </c>
      <c r="O477" s="337">
        <v>58.9</v>
      </c>
      <c r="P477" s="29">
        <f t="shared" si="110"/>
        <v>-0.22530580034197034</v>
      </c>
      <c r="Q477" s="338">
        <v>61.28</v>
      </c>
      <c r="R477" s="29">
        <f t="shared" si="111"/>
        <v>-0.12193724029230557</v>
      </c>
      <c r="S477" s="338">
        <v>43.28</v>
      </c>
      <c r="T477" s="29">
        <f t="shared" si="112"/>
        <v>-0.18185255198487704</v>
      </c>
      <c r="U477" s="338">
        <v>49.48</v>
      </c>
      <c r="V477" s="29">
        <f t="shared" si="113"/>
        <v>-0.16305818673883632</v>
      </c>
      <c r="W477" s="337">
        <v>58.78</v>
      </c>
      <c r="X477" s="29">
        <f t="shared" si="114"/>
        <v>-0.21928542967193521</v>
      </c>
      <c r="Y477" s="337">
        <v>48.22</v>
      </c>
      <c r="Z477" s="29">
        <f t="shared" si="115"/>
        <v>-0.14865819209039555</v>
      </c>
      <c r="AA477" s="337">
        <v>53.95</v>
      </c>
      <c r="AB477" s="29">
        <f t="shared" si="116"/>
        <v>-0.1969336111938077</v>
      </c>
    </row>
    <row r="478" spans="2:28" ht="15" hidden="1" customHeight="1" outlineLevel="1" x14ac:dyDescent="0.25">
      <c r="B478" s="43" t="s">
        <v>51</v>
      </c>
      <c r="C478" s="337">
        <v>51.42</v>
      </c>
      <c r="D478" s="29">
        <f t="shared" si="104"/>
        <v>5.8678196417541795E-2</v>
      </c>
      <c r="E478" s="338">
        <v>55.2</v>
      </c>
      <c r="F478" s="29">
        <f t="shared" si="105"/>
        <v>0.29729729729729737</v>
      </c>
      <c r="G478" s="338">
        <v>33.22</v>
      </c>
      <c r="H478" s="29">
        <f t="shared" si="106"/>
        <v>0.28859581070597362</v>
      </c>
      <c r="I478" s="338">
        <v>44.69</v>
      </c>
      <c r="J478" s="29">
        <f t="shared" si="107"/>
        <v>0.26457272212790017</v>
      </c>
      <c r="K478" s="337">
        <v>67.19</v>
      </c>
      <c r="L478" s="29">
        <f t="shared" si="108"/>
        <v>-0.11183079973562471</v>
      </c>
      <c r="M478" s="337">
        <v>63.33</v>
      </c>
      <c r="N478" s="29">
        <f t="shared" si="109"/>
        <v>0.18840307750046903</v>
      </c>
      <c r="O478" s="337">
        <v>65.900000000000006</v>
      </c>
      <c r="P478" s="29">
        <f t="shared" si="110"/>
        <v>-3.6972088265380676E-2</v>
      </c>
      <c r="Q478" s="338">
        <v>55.69</v>
      </c>
      <c r="R478" s="29">
        <f t="shared" si="111"/>
        <v>-0.1102412525962615</v>
      </c>
      <c r="S478" s="338">
        <v>28.26</v>
      </c>
      <c r="T478" s="29">
        <f t="shared" si="112"/>
        <v>-0.37698412698412698</v>
      </c>
      <c r="U478" s="338">
        <v>37.71</v>
      </c>
      <c r="V478" s="29">
        <f t="shared" si="113"/>
        <v>-0.27059961315280467</v>
      </c>
      <c r="W478" s="337">
        <v>62.02</v>
      </c>
      <c r="X478" s="29">
        <f t="shared" si="114"/>
        <v>-9.0615835777126064E-2</v>
      </c>
      <c r="Y478" s="337">
        <v>42.03</v>
      </c>
      <c r="Z478" s="29">
        <f t="shared" si="115"/>
        <v>-0.13554092965857667</v>
      </c>
      <c r="AA478" s="337">
        <v>52.86</v>
      </c>
      <c r="AB478" s="29">
        <f t="shared" si="116"/>
        <v>-0.11427613941018766</v>
      </c>
    </row>
    <row r="479" spans="2:28" ht="15" hidden="1" customHeight="1" outlineLevel="1" x14ac:dyDescent="0.25">
      <c r="B479" s="43" t="s">
        <v>52</v>
      </c>
      <c r="C479" s="337">
        <v>50.12</v>
      </c>
      <c r="D479" s="29">
        <f t="shared" si="104"/>
        <v>-6.0367454068241622E-2</v>
      </c>
      <c r="E479" s="338">
        <v>59.97</v>
      </c>
      <c r="F479" s="29">
        <f t="shared" si="105"/>
        <v>1.9425907752698723</v>
      </c>
      <c r="G479" s="338">
        <v>24.34</v>
      </c>
      <c r="H479" s="29">
        <f t="shared" si="106"/>
        <v>-7.0282658517952679E-2</v>
      </c>
      <c r="I479" s="338">
        <v>42.94</v>
      </c>
      <c r="J479" s="29">
        <f t="shared" si="107"/>
        <v>0.87674825174825166</v>
      </c>
      <c r="K479" s="337">
        <v>72.540000000000006</v>
      </c>
      <c r="L479" s="29">
        <f t="shared" si="108"/>
        <v>-6.6048667439165598E-2</v>
      </c>
      <c r="M479" s="337">
        <v>61.76</v>
      </c>
      <c r="N479" s="29">
        <f t="shared" si="109"/>
        <v>1.5956571804573105E-2</v>
      </c>
      <c r="O479" s="337">
        <v>68.97</v>
      </c>
      <c r="P479" s="29">
        <f t="shared" si="110"/>
        <v>-4.5133600996815848E-2</v>
      </c>
      <c r="Q479" s="338">
        <v>55.29</v>
      </c>
      <c r="R479" s="29">
        <f t="shared" si="111"/>
        <v>0.18954388984509474</v>
      </c>
      <c r="S479" s="338">
        <v>31.04</v>
      </c>
      <c r="T479" s="29">
        <f t="shared" si="112"/>
        <v>-0.27238631036099392</v>
      </c>
      <c r="U479" s="338">
        <v>39.4</v>
      </c>
      <c r="V479" s="29">
        <f t="shared" si="113"/>
        <v>-0.10576486609169322</v>
      </c>
      <c r="W479" s="337">
        <v>65.319999999999993</v>
      </c>
      <c r="X479" s="29">
        <f t="shared" si="114"/>
        <v>8.4915856106222432E-3</v>
      </c>
      <c r="Y479" s="337">
        <v>42.64</v>
      </c>
      <c r="Z479" s="29">
        <f t="shared" si="115"/>
        <v>-0.14549098196392785</v>
      </c>
      <c r="AA479" s="337">
        <v>54.93</v>
      </c>
      <c r="AB479" s="29">
        <f t="shared" si="116"/>
        <v>-5.7804459691252141E-2</v>
      </c>
    </row>
    <row r="480" spans="2:28" ht="15" hidden="1" customHeight="1" outlineLevel="1" x14ac:dyDescent="0.25">
      <c r="B480" s="43" t="s">
        <v>53</v>
      </c>
      <c r="C480" s="337">
        <v>43.51</v>
      </c>
      <c r="D480" s="29">
        <f t="shared" si="104"/>
        <v>-0.19574861367837348</v>
      </c>
      <c r="E480" s="338">
        <v>67.36</v>
      </c>
      <c r="F480" s="29">
        <f t="shared" si="105"/>
        <v>0.49955476402493315</v>
      </c>
      <c r="G480" s="338">
        <v>52.87</v>
      </c>
      <c r="H480" s="29">
        <f t="shared" si="106"/>
        <v>-8.9076498966230266E-2</v>
      </c>
      <c r="I480" s="338">
        <v>60.43</v>
      </c>
      <c r="J480" s="29">
        <f t="shared" si="107"/>
        <v>0.19521360759493667</v>
      </c>
      <c r="K480" s="337">
        <v>78</v>
      </c>
      <c r="L480" s="29">
        <f t="shared" si="108"/>
        <v>-8.7185488589818672E-2</v>
      </c>
      <c r="M480" s="337">
        <v>60.59</v>
      </c>
      <c r="N480" s="29">
        <f t="shared" si="109"/>
        <v>-5.0164602602288721E-2</v>
      </c>
      <c r="O480" s="337">
        <v>72.22</v>
      </c>
      <c r="P480" s="29">
        <f t="shared" si="110"/>
        <v>-7.9530971195513556E-2</v>
      </c>
      <c r="Q480" s="338">
        <v>60.44</v>
      </c>
      <c r="R480" s="29">
        <f t="shared" si="111"/>
        <v>-0.1023317986038913</v>
      </c>
      <c r="S480" s="338">
        <v>38.04</v>
      </c>
      <c r="T480" s="29">
        <f t="shared" si="112"/>
        <v>-0.33356692361597762</v>
      </c>
      <c r="U480" s="338">
        <v>45.76</v>
      </c>
      <c r="V480" s="29">
        <f t="shared" si="113"/>
        <v>-0.24798685291700906</v>
      </c>
      <c r="W480" s="337">
        <v>69.8</v>
      </c>
      <c r="X480" s="29">
        <f t="shared" si="114"/>
        <v>-8.3267664827948562E-2</v>
      </c>
      <c r="Y480" s="337">
        <v>47.64</v>
      </c>
      <c r="Z480" s="29">
        <f t="shared" si="115"/>
        <v>-0.21554421208628349</v>
      </c>
      <c r="AA480" s="337">
        <v>59.65</v>
      </c>
      <c r="AB480" s="29">
        <f t="shared" si="116"/>
        <v>-0.14098502304147464</v>
      </c>
    </row>
    <row r="481" spans="2:28" ht="15" hidden="1" customHeight="1" outlineLevel="1" x14ac:dyDescent="0.25">
      <c r="B481" s="43" t="s">
        <v>54</v>
      </c>
      <c r="C481" s="337">
        <v>44.63</v>
      </c>
      <c r="D481" s="29">
        <f t="shared" si="104"/>
        <v>-0.12866067942210069</v>
      </c>
      <c r="E481" s="338">
        <v>54.4</v>
      </c>
      <c r="F481" s="29">
        <f t="shared" si="105"/>
        <v>0.95824334053275728</v>
      </c>
      <c r="G481" s="338">
        <v>34.979999999999997</v>
      </c>
      <c r="H481" s="29">
        <f t="shared" si="106"/>
        <v>2.0420070011668567E-2</v>
      </c>
      <c r="I481" s="338">
        <v>45.12</v>
      </c>
      <c r="J481" s="29">
        <f t="shared" si="107"/>
        <v>0.47547416612164817</v>
      </c>
      <c r="K481" s="337">
        <v>64.650000000000006</v>
      </c>
      <c r="L481" s="29">
        <f t="shared" si="108"/>
        <v>-0.14472813864267753</v>
      </c>
      <c r="M481" s="337">
        <v>56.34</v>
      </c>
      <c r="N481" s="29">
        <f t="shared" si="109"/>
        <v>1.8070112034694663E-2</v>
      </c>
      <c r="O481" s="337">
        <v>61.89</v>
      </c>
      <c r="P481" s="29">
        <f t="shared" si="110"/>
        <v>-0.10369297610427219</v>
      </c>
      <c r="Q481" s="338">
        <v>59.68</v>
      </c>
      <c r="R481" s="29">
        <f t="shared" si="111"/>
        <v>0.38276181649675634</v>
      </c>
      <c r="S481" s="338">
        <v>26.58</v>
      </c>
      <c r="T481" s="29">
        <f t="shared" si="112"/>
        <v>-0.47994521620035224</v>
      </c>
      <c r="U481" s="338">
        <v>37.99</v>
      </c>
      <c r="V481" s="29">
        <f t="shared" si="113"/>
        <v>-0.21149854711498539</v>
      </c>
      <c r="W481" s="337">
        <v>60.86</v>
      </c>
      <c r="X481" s="29">
        <f t="shared" si="114"/>
        <v>-3.0891719745222868E-2</v>
      </c>
      <c r="Y481" s="337">
        <v>38.590000000000003</v>
      </c>
      <c r="Z481" s="29">
        <f t="shared" si="115"/>
        <v>-0.2718867924528301</v>
      </c>
      <c r="AA481" s="337">
        <v>50.66</v>
      </c>
      <c r="AB481" s="29">
        <f t="shared" si="116"/>
        <v>-0.13460881448582174</v>
      </c>
    </row>
    <row r="482" spans="2:28" ht="15" hidden="1" customHeight="1" outlineLevel="1" x14ac:dyDescent="0.25">
      <c r="B482" s="43" t="s">
        <v>55</v>
      </c>
      <c r="C482" s="337">
        <v>50.27</v>
      </c>
      <c r="D482" s="29">
        <f t="shared" si="104"/>
        <v>0.15034324942791755</v>
      </c>
      <c r="E482" s="338">
        <v>46.19</v>
      </c>
      <c r="F482" s="29">
        <f t="shared" si="105"/>
        <v>1.594943820224719</v>
      </c>
      <c r="G482" s="338">
        <v>15.54</v>
      </c>
      <c r="H482" s="29">
        <f t="shared" si="106"/>
        <v>1.1764705882352939</v>
      </c>
      <c r="I482" s="338">
        <v>31.54</v>
      </c>
      <c r="J482" s="29">
        <f t="shared" si="107"/>
        <v>1.3857791225416034</v>
      </c>
      <c r="K482" s="337">
        <v>50.85</v>
      </c>
      <c r="L482" s="29">
        <f t="shared" si="108"/>
        <v>-0.10111366448647696</v>
      </c>
      <c r="M482" s="337">
        <v>46.33</v>
      </c>
      <c r="N482" s="29">
        <f t="shared" si="109"/>
        <v>0.19932694796790051</v>
      </c>
      <c r="O482" s="337">
        <v>49.35</v>
      </c>
      <c r="P482" s="29">
        <f t="shared" si="110"/>
        <v>-2.8160693186293773E-2</v>
      </c>
      <c r="Q482" s="338">
        <v>39.869999999999997</v>
      </c>
      <c r="R482" s="29">
        <f t="shared" si="111"/>
        <v>-6.2103034580098804E-2</v>
      </c>
      <c r="S482" s="338">
        <v>19.73</v>
      </c>
      <c r="T482" s="29">
        <f t="shared" si="112"/>
        <v>-8.9944649446494385E-2</v>
      </c>
      <c r="U482" s="338">
        <v>26.67</v>
      </c>
      <c r="V482" s="29">
        <f t="shared" si="113"/>
        <v>-9.1002044989775044E-2</v>
      </c>
      <c r="W482" s="337">
        <v>47.36</v>
      </c>
      <c r="X482" s="29">
        <f t="shared" si="114"/>
        <v>-4.8231511254019255E-2</v>
      </c>
      <c r="Y482" s="337">
        <v>30.03</v>
      </c>
      <c r="Z482" s="29">
        <f t="shared" si="115"/>
        <v>5.2576235541535121E-2</v>
      </c>
      <c r="AA482" s="337">
        <v>39.42</v>
      </c>
      <c r="AB482" s="29">
        <f t="shared" si="116"/>
        <v>-2.738712065136939E-2</v>
      </c>
    </row>
    <row r="483" spans="2:28" ht="15" hidden="1" customHeight="1" outlineLevel="1" x14ac:dyDescent="0.25">
      <c r="B483" s="43" t="s">
        <v>56</v>
      </c>
      <c r="C483" s="337">
        <v>41.02</v>
      </c>
      <c r="D483" s="29">
        <f t="shared" si="104"/>
        <v>4.7497446373851115E-2</v>
      </c>
      <c r="E483" s="338">
        <v>31.5</v>
      </c>
      <c r="F483" s="29">
        <f t="shared" si="105"/>
        <v>0.53883732291157793</v>
      </c>
      <c r="G483" s="338">
        <v>17.059999999999999</v>
      </c>
      <c r="H483" s="29">
        <f t="shared" si="106"/>
        <v>0.47833622183708835</v>
      </c>
      <c r="I483" s="338">
        <v>24.6</v>
      </c>
      <c r="J483" s="29">
        <f t="shared" si="107"/>
        <v>0.47925435959110052</v>
      </c>
      <c r="K483" s="337">
        <v>51.3</v>
      </c>
      <c r="L483" s="29">
        <f t="shared" si="108"/>
        <v>-0.13168584969532837</v>
      </c>
      <c r="M483" s="337">
        <v>38.03</v>
      </c>
      <c r="N483" s="29">
        <f t="shared" si="109"/>
        <v>0.33111655582779131</v>
      </c>
      <c r="O483" s="337">
        <v>46.9</v>
      </c>
      <c r="P483" s="29">
        <f t="shared" si="110"/>
        <v>-4.732886451350804E-2</v>
      </c>
      <c r="Q483" s="338">
        <v>44.6</v>
      </c>
      <c r="R483" s="29">
        <f t="shared" si="111"/>
        <v>3.264644593655941E-2</v>
      </c>
      <c r="S483" s="338">
        <v>14.75</v>
      </c>
      <c r="T483" s="29">
        <f t="shared" si="112"/>
        <v>-0.43594646271510518</v>
      </c>
      <c r="U483" s="338">
        <v>25.03</v>
      </c>
      <c r="V483" s="29">
        <f t="shared" si="113"/>
        <v>-0.22794571252313389</v>
      </c>
      <c r="W483" s="337">
        <v>47.35</v>
      </c>
      <c r="X483" s="29">
        <f t="shared" si="114"/>
        <v>-7.5014651299081803E-2</v>
      </c>
      <c r="Y483" s="337">
        <v>24.23</v>
      </c>
      <c r="Z483" s="29">
        <f t="shared" si="115"/>
        <v>-0.11730418943533694</v>
      </c>
      <c r="AA483" s="337">
        <v>36.76</v>
      </c>
      <c r="AB483" s="29">
        <f t="shared" si="116"/>
        <v>-0.10056275997063857</v>
      </c>
    </row>
    <row r="484" spans="2:28" ht="15" hidden="1" customHeight="1" outlineLevel="1" x14ac:dyDescent="0.25">
      <c r="B484" s="30" t="s">
        <v>189</v>
      </c>
      <c r="C484" s="339">
        <v>49.834913410921445</v>
      </c>
      <c r="D484" s="32"/>
      <c r="E484" s="339">
        <v>62.63158516558169</v>
      </c>
      <c r="F484" s="32"/>
      <c r="G484" s="339">
        <v>49.145385711491713</v>
      </c>
      <c r="H484" s="32"/>
      <c r="I484" s="339">
        <v>56.452154932372316</v>
      </c>
      <c r="J484" s="32"/>
      <c r="K484" s="339">
        <v>81.623939599140485</v>
      </c>
      <c r="L484" s="32"/>
      <c r="M484" s="339">
        <v>62.403448093731619</v>
      </c>
      <c r="N484" s="32"/>
      <c r="O484" s="339">
        <v>75.321067000171411</v>
      </c>
      <c r="P484" s="32"/>
      <c r="Q484" s="339">
        <v>68.390043207181549</v>
      </c>
      <c r="R484" s="32"/>
      <c r="S484" s="339">
        <v>51.15222248055337</v>
      </c>
      <c r="T484" s="32"/>
      <c r="U484" s="339">
        <v>57.259915506352264</v>
      </c>
      <c r="V484" s="32"/>
      <c r="W484" s="339">
        <v>74.417997650219121</v>
      </c>
      <c r="X484" s="32"/>
      <c r="Y484" s="339">
        <v>55.991647185788374</v>
      </c>
      <c r="Z484" s="32"/>
      <c r="AA484" s="339">
        <v>66.157618299716276</v>
      </c>
      <c r="AB484" s="32"/>
    </row>
    <row r="485" spans="2:28" ht="15" hidden="1" customHeight="1" outlineLevel="1" x14ac:dyDescent="0.25">
      <c r="B485" s="43" t="s">
        <v>58</v>
      </c>
      <c r="C485" s="337">
        <v>51.64</v>
      </c>
      <c r="D485" s="29">
        <f>C485/C498-1</f>
        <v>8.7157894736842101E-2</v>
      </c>
      <c r="E485" s="338">
        <v>49.01</v>
      </c>
      <c r="F485" s="29">
        <f>E485/E498-1</f>
        <v>0.2264764764764764</v>
      </c>
      <c r="G485" s="338">
        <v>37.07</v>
      </c>
      <c r="H485" s="29">
        <f>G485/G498-1</f>
        <v>1.033461327482172</v>
      </c>
      <c r="I485" s="338">
        <v>43.3</v>
      </c>
      <c r="J485" s="29">
        <f>I485/I498-1</f>
        <v>0.41410842586544727</v>
      </c>
      <c r="K485" s="337">
        <v>72.930000000000007</v>
      </c>
      <c r="L485" s="29">
        <f>K485/K498-1</f>
        <v>0.12200000000000011</v>
      </c>
      <c r="M485" s="337">
        <v>58.4</v>
      </c>
      <c r="N485" s="29">
        <f>M485/M498-1</f>
        <v>0.83705567788612778</v>
      </c>
      <c r="O485" s="337">
        <v>68.11</v>
      </c>
      <c r="P485" s="29">
        <f>O485/O498-1</f>
        <v>0.25478997789240965</v>
      </c>
      <c r="Q485" s="338">
        <v>61.09</v>
      </c>
      <c r="R485" s="29">
        <f>Q485/Q498-1</f>
        <v>0.18253968253968278</v>
      </c>
      <c r="S485" s="338">
        <v>31.11</v>
      </c>
      <c r="T485" s="29">
        <f>S485/S498-1</f>
        <v>-0.20148870636550309</v>
      </c>
      <c r="U485" s="338">
        <v>41.44</v>
      </c>
      <c r="V485" s="29">
        <f>U485/U498-1</f>
        <v>-5.0194820077928193E-2</v>
      </c>
      <c r="W485" s="337">
        <v>66.7</v>
      </c>
      <c r="X485" s="29">
        <f>W485/W498-1</f>
        <v>0.13686722345321289</v>
      </c>
      <c r="Y485" s="337">
        <v>42.06</v>
      </c>
      <c r="Z485" s="29">
        <f>Y485/Y498-1</f>
        <v>0.15835857890388327</v>
      </c>
      <c r="AA485" s="337">
        <v>55.42</v>
      </c>
      <c r="AB485" s="29">
        <f>AA485/AA498-1</f>
        <v>0.13240702901512069</v>
      </c>
    </row>
    <row r="486" spans="2:28" ht="15" hidden="1" customHeight="1" outlineLevel="1" x14ac:dyDescent="0.25">
      <c r="B486" s="43" t="s">
        <v>59</v>
      </c>
      <c r="C486" s="337">
        <v>46.66</v>
      </c>
      <c r="D486" s="29">
        <f t="shared" ref="D486:D489" si="117">C486/C499-1</f>
        <v>-0.12424924924924929</v>
      </c>
      <c r="E486" s="338">
        <v>64.959999999999994</v>
      </c>
      <c r="F486" s="29">
        <f t="shared" ref="F486:F489" si="118">E486/E499-1</f>
        <v>0.14044943820224698</v>
      </c>
      <c r="G486" s="338">
        <v>53.14</v>
      </c>
      <c r="H486" s="29">
        <f t="shared" ref="H486:H489" si="119">G486/G499-1</f>
        <v>-1.2084030488938469E-2</v>
      </c>
      <c r="I486" s="338">
        <v>59.31</v>
      </c>
      <c r="J486" s="29">
        <f t="shared" ref="J486:J489" si="120">I486/I499-1</f>
        <v>6.6726618705035934E-2</v>
      </c>
      <c r="K486" s="337">
        <v>85.64</v>
      </c>
      <c r="L486" s="29">
        <f t="shared" ref="L486:L489" si="121">K486/K499-1</f>
        <v>0.10261362173297273</v>
      </c>
      <c r="M486" s="337">
        <v>67.319999999999993</v>
      </c>
      <c r="N486" s="29">
        <f t="shared" ref="N486:N489" si="122">M486/M499-1</f>
        <v>0.38035677670699175</v>
      </c>
      <c r="O486" s="337">
        <v>79.56</v>
      </c>
      <c r="P486" s="29">
        <f t="shared" ref="P486:P489" si="123">O486/O499-1</f>
        <v>0.16417910447761197</v>
      </c>
      <c r="Q486" s="338">
        <v>75.099999999999994</v>
      </c>
      <c r="R486" s="29">
        <f t="shared" ref="R486:R489" si="124">Q486/Q499-1</f>
        <v>8.1353491720662197E-2</v>
      </c>
      <c r="S486" s="338">
        <v>49.64</v>
      </c>
      <c r="T486" s="29">
        <f t="shared" ref="T486:T489" si="125">S486/S499-1</f>
        <v>-0.11262066499821233</v>
      </c>
      <c r="U486" s="338">
        <v>58.41</v>
      </c>
      <c r="V486" s="29">
        <f t="shared" ref="V486:V489" si="126">U486/U499-1</f>
        <v>-4.1044163519947441E-2</v>
      </c>
      <c r="W486" s="337">
        <v>78.42</v>
      </c>
      <c r="X486" s="29">
        <f t="shared" ref="X486:X489" si="127">W486/W499-1</f>
        <v>8.3149171270718192E-2</v>
      </c>
      <c r="Y486" s="337">
        <v>56.79</v>
      </c>
      <c r="Z486" s="29">
        <f t="shared" ref="Z486:Z489" si="128">Y486/Y499-1</f>
        <v>5.0110946745562046E-2</v>
      </c>
      <c r="AA486" s="337">
        <v>68.510000000000005</v>
      </c>
      <c r="AB486" s="29">
        <f t="shared" ref="AB486:AB489" si="129">AA486/AA499-1</f>
        <v>6.3324538258575203E-2</v>
      </c>
    </row>
    <row r="487" spans="2:28" ht="15" hidden="1" customHeight="1" outlineLevel="1" x14ac:dyDescent="0.25">
      <c r="B487" s="43" t="s">
        <v>60</v>
      </c>
      <c r="C487" s="337">
        <v>54.08</v>
      </c>
      <c r="D487" s="29">
        <f t="shared" si="117"/>
        <v>2.6965438663121954E-2</v>
      </c>
      <c r="E487" s="338">
        <v>79.180000000000007</v>
      </c>
      <c r="F487" s="29">
        <f t="shared" si="118"/>
        <v>0.34614076844610686</v>
      </c>
      <c r="G487" s="338">
        <v>62.79</v>
      </c>
      <c r="H487" s="29">
        <f t="shared" si="119"/>
        <v>0.34252726106478493</v>
      </c>
      <c r="I487" s="338">
        <v>71.34</v>
      </c>
      <c r="J487" s="29">
        <f t="shared" si="120"/>
        <v>0.32997762863534685</v>
      </c>
      <c r="K487" s="337">
        <v>90.13</v>
      </c>
      <c r="L487" s="29">
        <f t="shared" si="121"/>
        <v>4.0521819441237561E-2</v>
      </c>
      <c r="M487" s="337">
        <v>64.260000000000005</v>
      </c>
      <c r="N487" s="29">
        <f t="shared" si="122"/>
        <v>0.3186948491688899</v>
      </c>
      <c r="O487" s="337">
        <v>81.540000000000006</v>
      </c>
      <c r="P487" s="29">
        <f t="shared" si="123"/>
        <v>9.6115069229735228E-2</v>
      </c>
      <c r="Q487" s="338">
        <v>58.81</v>
      </c>
      <c r="R487" s="29">
        <f t="shared" si="124"/>
        <v>-0.11001815980629537</v>
      </c>
      <c r="S487" s="338">
        <v>61.79</v>
      </c>
      <c r="T487" s="29">
        <f t="shared" si="125"/>
        <v>1.2121212121212199E-2</v>
      </c>
      <c r="U487" s="338">
        <v>60.76</v>
      </c>
      <c r="V487" s="29">
        <f t="shared" si="126"/>
        <v>-3.4022257551669322E-2</v>
      </c>
      <c r="W487" s="337">
        <v>78.36</v>
      </c>
      <c r="X487" s="29">
        <f t="shared" si="127"/>
        <v>1.6606123508043691E-2</v>
      </c>
      <c r="Y487" s="337">
        <v>63.14</v>
      </c>
      <c r="Z487" s="29">
        <f t="shared" si="128"/>
        <v>0.11358024691358026</v>
      </c>
      <c r="AA487" s="337">
        <v>71.39</v>
      </c>
      <c r="AB487" s="29">
        <f t="shared" si="129"/>
        <v>4.6620730098226204E-2</v>
      </c>
    </row>
    <row r="488" spans="2:28" collapsed="1" x14ac:dyDescent="0.25">
      <c r="B488" s="43" t="s">
        <v>61</v>
      </c>
      <c r="C488" s="337">
        <v>51.58</v>
      </c>
      <c r="D488" s="29">
        <f t="shared" si="117"/>
        <v>3.6367289531846314E-2</v>
      </c>
      <c r="E488" s="338">
        <v>75.510000000000005</v>
      </c>
      <c r="F488" s="29">
        <f t="shared" si="118"/>
        <v>0.29430922180322261</v>
      </c>
      <c r="G488" s="338">
        <v>63.08</v>
      </c>
      <c r="H488" s="29">
        <f t="shared" si="119"/>
        <v>0.15235659481183772</v>
      </c>
      <c r="I488" s="338">
        <v>69.569999999999993</v>
      </c>
      <c r="J488" s="29">
        <f t="shared" si="120"/>
        <v>0.22503961965134689</v>
      </c>
      <c r="K488" s="337">
        <v>87.58</v>
      </c>
      <c r="L488" s="29">
        <f t="shared" si="121"/>
        <v>7.2233104799216408E-2</v>
      </c>
      <c r="M488" s="337">
        <v>61.97</v>
      </c>
      <c r="N488" s="29">
        <f t="shared" si="122"/>
        <v>0.2634046890927626</v>
      </c>
      <c r="O488" s="337">
        <v>79.08</v>
      </c>
      <c r="P488" s="29">
        <f t="shared" si="123"/>
        <v>0.11145467322557967</v>
      </c>
      <c r="Q488" s="338">
        <v>78.27</v>
      </c>
      <c r="R488" s="29">
        <f t="shared" si="124"/>
        <v>9.6679277007145625E-2</v>
      </c>
      <c r="S488" s="338">
        <v>57.39</v>
      </c>
      <c r="T488" s="29">
        <f t="shared" si="125"/>
        <v>-8.9481199428843361E-2</v>
      </c>
      <c r="U488" s="338">
        <v>64.58</v>
      </c>
      <c r="V488" s="29">
        <f t="shared" si="126"/>
        <v>-2.2995461422087637E-2</v>
      </c>
      <c r="W488" s="337">
        <v>81.38</v>
      </c>
      <c r="X488" s="29">
        <f t="shared" si="127"/>
        <v>8.3477566236186851E-2</v>
      </c>
      <c r="Y488" s="337">
        <v>59.76</v>
      </c>
      <c r="Z488" s="29">
        <f t="shared" si="128"/>
        <v>2.5042881646655246E-2</v>
      </c>
      <c r="AA488" s="337">
        <v>71.48</v>
      </c>
      <c r="AB488" s="29">
        <f t="shared" si="129"/>
        <v>5.427728613569327E-2</v>
      </c>
    </row>
    <row r="489" spans="2:28" ht="15" customHeight="1" x14ac:dyDescent="0.25">
      <c r="B489" s="145">
        <v>1979</v>
      </c>
      <c r="C489" s="338">
        <v>47.55</v>
      </c>
      <c r="D489" s="41">
        <f t="shared" si="117"/>
        <v>-3.2553407934893253E-2</v>
      </c>
      <c r="E489" s="338">
        <v>57.5</v>
      </c>
      <c r="F489" s="41">
        <f t="shared" si="118"/>
        <v>0.33752035357059773</v>
      </c>
      <c r="G489" s="338">
        <v>40.33</v>
      </c>
      <c r="H489" s="41">
        <f t="shared" si="119"/>
        <v>0.10979636763896528</v>
      </c>
      <c r="I489" s="338">
        <v>49.3</v>
      </c>
      <c r="J489" s="41">
        <f t="shared" si="120"/>
        <v>0.22850735110889597</v>
      </c>
      <c r="K489" s="338">
        <v>69.819999999999993</v>
      </c>
      <c r="L489" s="41">
        <f t="shared" si="121"/>
        <v>-6.9562899786780541E-2</v>
      </c>
      <c r="M489" s="338">
        <v>57.49</v>
      </c>
      <c r="N489" s="41">
        <f t="shared" si="122"/>
        <v>0.12946954813359546</v>
      </c>
      <c r="O489" s="338">
        <v>65.73</v>
      </c>
      <c r="P489" s="41">
        <f t="shared" si="123"/>
        <v>-2.2602230483271368E-2</v>
      </c>
      <c r="Q489" s="338">
        <v>58.95</v>
      </c>
      <c r="R489" s="41">
        <f t="shared" si="124"/>
        <v>2.5510204081633514E-3</v>
      </c>
      <c r="S489" s="338">
        <v>37.25</v>
      </c>
      <c r="T489" s="41">
        <f t="shared" si="125"/>
        <v>-0.22492717436537668</v>
      </c>
      <c r="U489" s="338">
        <v>44.73</v>
      </c>
      <c r="V489" s="41">
        <f t="shared" si="126"/>
        <v>-0.13997308209959625</v>
      </c>
      <c r="W489" s="338">
        <v>64.260000000000005</v>
      </c>
      <c r="X489" s="41">
        <f t="shared" si="127"/>
        <v>-4.0609137055837574E-2</v>
      </c>
      <c r="Y489" s="338">
        <v>45.43</v>
      </c>
      <c r="Z489" s="41">
        <f t="shared" si="128"/>
        <v>-8.5179218687072011E-2</v>
      </c>
      <c r="AA489" s="338">
        <v>55.63</v>
      </c>
      <c r="AB489" s="41">
        <f t="shared" si="129"/>
        <v>-6.4255677039529058E-2</v>
      </c>
    </row>
    <row r="490" spans="2:28" x14ac:dyDescent="0.25">
      <c r="B490" s="43" t="s">
        <v>49</v>
      </c>
      <c r="C490" s="337">
        <v>50.69</v>
      </c>
      <c r="D490" s="28"/>
      <c r="E490" s="338">
        <v>69.83</v>
      </c>
      <c r="F490" s="28"/>
      <c r="G490" s="338">
        <v>54.47</v>
      </c>
      <c r="H490" s="28"/>
      <c r="I490" s="338">
        <v>63.23</v>
      </c>
      <c r="J490" s="28"/>
      <c r="K490" s="337">
        <v>76.67</v>
      </c>
      <c r="L490" s="28"/>
      <c r="M490" s="337">
        <v>70.739999999999995</v>
      </c>
      <c r="N490" s="28"/>
      <c r="O490" s="337">
        <v>74.760000000000005</v>
      </c>
      <c r="P490" s="28"/>
      <c r="Q490" s="338">
        <v>71.959999999999994</v>
      </c>
      <c r="R490" s="28"/>
      <c r="S490" s="338">
        <v>60.85</v>
      </c>
      <c r="T490" s="28"/>
      <c r="U490" s="338">
        <v>64.94</v>
      </c>
      <c r="V490" s="28"/>
      <c r="W490" s="337">
        <v>72.7</v>
      </c>
      <c r="X490" s="28"/>
      <c r="Y490" s="337">
        <v>65.45</v>
      </c>
      <c r="Z490" s="28"/>
      <c r="AA490" s="337">
        <v>69.55</v>
      </c>
      <c r="AB490" s="28"/>
    </row>
    <row r="491" spans="2:28" x14ac:dyDescent="0.25">
      <c r="B491" s="43" t="s">
        <v>50</v>
      </c>
      <c r="C491" s="337">
        <v>45.97</v>
      </c>
      <c r="D491" s="28"/>
      <c r="E491" s="338">
        <v>58.42</v>
      </c>
      <c r="F491" s="28"/>
      <c r="G491" s="338">
        <v>44.48</v>
      </c>
      <c r="H491" s="28"/>
      <c r="I491" s="338">
        <v>52.43</v>
      </c>
      <c r="J491" s="28"/>
      <c r="K491" s="337">
        <v>83.33</v>
      </c>
      <c r="L491" s="28"/>
      <c r="M491" s="337">
        <v>60.73</v>
      </c>
      <c r="N491" s="28"/>
      <c r="O491" s="337">
        <v>76.03</v>
      </c>
      <c r="P491" s="28"/>
      <c r="Q491" s="338">
        <v>69.790000000000006</v>
      </c>
      <c r="R491" s="28"/>
      <c r="S491" s="338">
        <v>52.9</v>
      </c>
      <c r="T491" s="28"/>
      <c r="U491" s="338">
        <v>59.12</v>
      </c>
      <c r="V491" s="28"/>
      <c r="W491" s="337">
        <v>75.290000000000006</v>
      </c>
      <c r="X491" s="28"/>
      <c r="Y491" s="337">
        <v>56.64</v>
      </c>
      <c r="Z491" s="28"/>
      <c r="AA491" s="337">
        <v>67.180000000000007</v>
      </c>
      <c r="AB491" s="28"/>
    </row>
    <row r="492" spans="2:28" x14ac:dyDescent="0.25">
      <c r="B492" s="43" t="s">
        <v>51</v>
      </c>
      <c r="C492" s="337">
        <v>48.57</v>
      </c>
      <c r="D492" s="28"/>
      <c r="E492" s="338">
        <v>42.55</v>
      </c>
      <c r="F492" s="28"/>
      <c r="G492" s="338">
        <v>25.78</v>
      </c>
      <c r="H492" s="28"/>
      <c r="I492" s="338">
        <v>35.340000000000003</v>
      </c>
      <c r="J492" s="28"/>
      <c r="K492" s="337">
        <v>75.650000000000006</v>
      </c>
      <c r="L492" s="28"/>
      <c r="M492" s="337">
        <v>53.29</v>
      </c>
      <c r="N492" s="28"/>
      <c r="O492" s="337">
        <v>68.430000000000007</v>
      </c>
      <c r="P492" s="28"/>
      <c r="Q492" s="338">
        <v>62.59</v>
      </c>
      <c r="R492" s="28"/>
      <c r="S492" s="338">
        <v>45.36</v>
      </c>
      <c r="T492" s="28"/>
      <c r="U492" s="338">
        <v>51.7</v>
      </c>
      <c r="V492" s="28"/>
      <c r="W492" s="337">
        <v>68.2</v>
      </c>
      <c r="X492" s="28"/>
      <c r="Y492" s="337">
        <v>48.62</v>
      </c>
      <c r="Z492" s="28"/>
      <c r="AA492" s="337">
        <v>59.68</v>
      </c>
      <c r="AB492" s="28"/>
    </row>
    <row r="493" spans="2:28" x14ac:dyDescent="0.25">
      <c r="B493" s="43" t="s">
        <v>52</v>
      </c>
      <c r="C493" s="337">
        <v>53.34</v>
      </c>
      <c r="D493" s="28"/>
      <c r="E493" s="338">
        <v>20.38</v>
      </c>
      <c r="F493" s="28"/>
      <c r="G493" s="338">
        <v>26.18</v>
      </c>
      <c r="H493" s="28"/>
      <c r="I493" s="338">
        <v>22.88</v>
      </c>
      <c r="J493" s="28"/>
      <c r="K493" s="337">
        <v>77.67</v>
      </c>
      <c r="L493" s="28"/>
      <c r="M493" s="337">
        <v>60.79</v>
      </c>
      <c r="N493" s="28"/>
      <c r="O493" s="337">
        <v>72.23</v>
      </c>
      <c r="P493" s="28"/>
      <c r="Q493" s="338">
        <v>46.48</v>
      </c>
      <c r="R493" s="28"/>
      <c r="S493" s="338">
        <v>42.66</v>
      </c>
      <c r="T493" s="28"/>
      <c r="U493" s="338">
        <v>44.06</v>
      </c>
      <c r="V493" s="28"/>
      <c r="W493" s="337">
        <v>64.77</v>
      </c>
      <c r="X493" s="28"/>
      <c r="Y493" s="337">
        <v>49.9</v>
      </c>
      <c r="Z493" s="28"/>
      <c r="AA493" s="337">
        <v>58.3</v>
      </c>
      <c r="AB493" s="28"/>
    </row>
    <row r="494" spans="2:28" x14ac:dyDescent="0.25">
      <c r="B494" s="43" t="s">
        <v>53</v>
      </c>
      <c r="C494" s="337">
        <v>54.1</v>
      </c>
      <c r="D494" s="28"/>
      <c r="E494" s="338">
        <v>44.92</v>
      </c>
      <c r="F494" s="28"/>
      <c r="G494" s="338">
        <v>58.04</v>
      </c>
      <c r="H494" s="28"/>
      <c r="I494" s="338">
        <v>50.56</v>
      </c>
      <c r="J494" s="28"/>
      <c r="K494" s="337">
        <v>85.45</v>
      </c>
      <c r="L494" s="28"/>
      <c r="M494" s="337">
        <v>63.79</v>
      </c>
      <c r="N494" s="28"/>
      <c r="O494" s="337">
        <v>78.459999999999994</v>
      </c>
      <c r="P494" s="28"/>
      <c r="Q494" s="338">
        <v>67.33</v>
      </c>
      <c r="R494" s="28"/>
      <c r="S494" s="338">
        <v>57.08</v>
      </c>
      <c r="T494" s="28"/>
      <c r="U494" s="338">
        <v>60.85</v>
      </c>
      <c r="V494" s="28"/>
      <c r="W494" s="337">
        <v>76.14</v>
      </c>
      <c r="X494" s="28"/>
      <c r="Y494" s="337">
        <v>60.73</v>
      </c>
      <c r="Z494" s="28"/>
      <c r="AA494" s="337">
        <v>69.44</v>
      </c>
      <c r="AB494" s="28"/>
    </row>
    <row r="495" spans="2:28" x14ac:dyDescent="0.25">
      <c r="B495" s="43" t="s">
        <v>54</v>
      </c>
      <c r="C495" s="337">
        <v>51.22</v>
      </c>
      <c r="D495" s="28"/>
      <c r="E495" s="338">
        <v>27.78</v>
      </c>
      <c r="F495" s="28"/>
      <c r="G495" s="338">
        <v>34.28</v>
      </c>
      <c r="H495" s="28"/>
      <c r="I495" s="338">
        <v>30.58</v>
      </c>
      <c r="J495" s="28"/>
      <c r="K495" s="337">
        <v>75.59</v>
      </c>
      <c r="L495" s="28"/>
      <c r="M495" s="337">
        <v>55.34</v>
      </c>
      <c r="N495" s="28"/>
      <c r="O495" s="337">
        <v>69.05</v>
      </c>
      <c r="P495" s="28"/>
      <c r="Q495" s="338">
        <v>43.16</v>
      </c>
      <c r="R495" s="28"/>
      <c r="S495" s="338">
        <v>51.11</v>
      </c>
      <c r="T495" s="28"/>
      <c r="U495" s="338">
        <v>48.18</v>
      </c>
      <c r="V495" s="28"/>
      <c r="W495" s="337">
        <v>62.8</v>
      </c>
      <c r="X495" s="28"/>
      <c r="Y495" s="337">
        <v>53</v>
      </c>
      <c r="Z495" s="28"/>
      <c r="AA495" s="337">
        <v>58.54</v>
      </c>
      <c r="AB495" s="28"/>
    </row>
    <row r="496" spans="2:28" x14ac:dyDescent="0.25">
      <c r="B496" s="43" t="s">
        <v>55</v>
      </c>
      <c r="C496" s="337">
        <v>43.7</v>
      </c>
      <c r="D496" s="28"/>
      <c r="E496" s="338">
        <v>17.8</v>
      </c>
      <c r="F496" s="28"/>
      <c r="G496" s="338">
        <v>7.14</v>
      </c>
      <c r="H496" s="28"/>
      <c r="I496" s="338">
        <v>13.22</v>
      </c>
      <c r="J496" s="28"/>
      <c r="K496" s="337">
        <v>56.57</v>
      </c>
      <c r="L496" s="28"/>
      <c r="M496" s="337">
        <v>38.630000000000003</v>
      </c>
      <c r="N496" s="28"/>
      <c r="O496" s="337">
        <v>50.78</v>
      </c>
      <c r="P496" s="28"/>
      <c r="Q496" s="338">
        <v>42.51</v>
      </c>
      <c r="R496" s="28"/>
      <c r="S496" s="338">
        <v>21.68</v>
      </c>
      <c r="T496" s="28"/>
      <c r="U496" s="338">
        <v>29.34</v>
      </c>
      <c r="V496" s="28"/>
      <c r="W496" s="337">
        <v>49.76</v>
      </c>
      <c r="X496" s="28"/>
      <c r="Y496" s="337">
        <v>28.53</v>
      </c>
      <c r="Z496" s="28"/>
      <c r="AA496" s="337">
        <v>40.53</v>
      </c>
      <c r="AB496" s="28"/>
    </row>
    <row r="497" spans="2:28" x14ac:dyDescent="0.25">
      <c r="B497" s="43" t="s">
        <v>56</v>
      </c>
      <c r="C497" s="337">
        <v>39.159999999999997</v>
      </c>
      <c r="D497" s="28"/>
      <c r="E497" s="338">
        <v>20.47</v>
      </c>
      <c r="F497" s="28"/>
      <c r="G497" s="338">
        <v>11.54</v>
      </c>
      <c r="H497" s="28"/>
      <c r="I497" s="338">
        <v>16.63</v>
      </c>
      <c r="J497" s="28"/>
      <c r="K497" s="337">
        <v>59.08</v>
      </c>
      <c r="L497" s="28"/>
      <c r="M497" s="337">
        <v>28.57</v>
      </c>
      <c r="N497" s="28"/>
      <c r="O497" s="337">
        <v>49.23</v>
      </c>
      <c r="P497" s="28"/>
      <c r="Q497" s="338">
        <v>43.19</v>
      </c>
      <c r="R497" s="28"/>
      <c r="S497" s="338">
        <v>26.15</v>
      </c>
      <c r="T497" s="28"/>
      <c r="U497" s="338">
        <v>32.42</v>
      </c>
      <c r="V497" s="28"/>
      <c r="W497" s="337">
        <v>51.19</v>
      </c>
      <c r="X497" s="28"/>
      <c r="Y497" s="337">
        <v>27.45</v>
      </c>
      <c r="Z497" s="28"/>
      <c r="AA497" s="337">
        <v>40.869999999999997</v>
      </c>
      <c r="AB497" s="28"/>
    </row>
    <row r="498" spans="2:28" x14ac:dyDescent="0.25">
      <c r="B498" s="43" t="s">
        <v>58</v>
      </c>
      <c r="C498" s="337">
        <v>47.5</v>
      </c>
      <c r="D498" s="28"/>
      <c r="E498" s="338">
        <v>39.96</v>
      </c>
      <c r="F498" s="28"/>
      <c r="G498" s="338">
        <v>18.23</v>
      </c>
      <c r="H498" s="28"/>
      <c r="I498" s="338">
        <v>30.62</v>
      </c>
      <c r="J498" s="28"/>
      <c r="K498" s="337">
        <v>65</v>
      </c>
      <c r="L498" s="28"/>
      <c r="M498" s="337">
        <v>31.79</v>
      </c>
      <c r="N498" s="28"/>
      <c r="O498" s="337">
        <v>54.28</v>
      </c>
      <c r="P498" s="28"/>
      <c r="Q498" s="338">
        <v>51.66</v>
      </c>
      <c r="R498" s="28"/>
      <c r="S498" s="338">
        <v>38.96</v>
      </c>
      <c r="T498" s="28"/>
      <c r="U498" s="338">
        <v>43.63</v>
      </c>
      <c r="V498" s="28"/>
      <c r="W498" s="337">
        <v>58.67</v>
      </c>
      <c r="X498" s="28"/>
      <c r="Y498" s="337">
        <v>36.31</v>
      </c>
      <c r="Z498" s="28"/>
      <c r="AA498" s="337">
        <v>48.94</v>
      </c>
      <c r="AB498" s="28"/>
    </row>
    <row r="499" spans="2:28" x14ac:dyDescent="0.25">
      <c r="B499" s="43" t="s">
        <v>59</v>
      </c>
      <c r="C499" s="337">
        <v>53.28</v>
      </c>
      <c r="D499" s="28"/>
      <c r="E499" s="338">
        <v>56.96</v>
      </c>
      <c r="F499" s="28"/>
      <c r="G499" s="338">
        <v>53.79</v>
      </c>
      <c r="H499" s="28"/>
      <c r="I499" s="338">
        <v>55.6</v>
      </c>
      <c r="J499" s="28"/>
      <c r="K499" s="337">
        <v>77.67</v>
      </c>
      <c r="L499" s="28"/>
      <c r="M499" s="337">
        <v>48.77</v>
      </c>
      <c r="N499" s="28"/>
      <c r="O499" s="337">
        <v>68.34</v>
      </c>
      <c r="P499" s="28"/>
      <c r="Q499" s="338">
        <v>69.45</v>
      </c>
      <c r="R499" s="28"/>
      <c r="S499" s="338">
        <v>55.94</v>
      </c>
      <c r="T499" s="28"/>
      <c r="U499" s="338">
        <v>60.91</v>
      </c>
      <c r="V499" s="28"/>
      <c r="W499" s="337">
        <v>72.400000000000006</v>
      </c>
      <c r="X499" s="28"/>
      <c r="Y499" s="337">
        <v>54.08</v>
      </c>
      <c r="Z499" s="28"/>
      <c r="AA499" s="337">
        <v>64.430000000000007</v>
      </c>
      <c r="AB499" s="28"/>
    </row>
    <row r="500" spans="2:28" x14ac:dyDescent="0.25">
      <c r="B500" s="43" t="s">
        <v>60</v>
      </c>
      <c r="C500" s="337">
        <v>52.66</v>
      </c>
      <c r="D500" s="28"/>
      <c r="E500" s="338">
        <v>58.82</v>
      </c>
      <c r="F500" s="28"/>
      <c r="G500" s="338">
        <v>46.77</v>
      </c>
      <c r="H500" s="28"/>
      <c r="I500" s="338">
        <v>53.64</v>
      </c>
      <c r="J500" s="28"/>
      <c r="K500" s="337">
        <v>86.62</v>
      </c>
      <c r="L500" s="28"/>
      <c r="M500" s="337">
        <v>48.73</v>
      </c>
      <c r="N500" s="28"/>
      <c r="O500" s="337">
        <v>74.39</v>
      </c>
      <c r="P500" s="28"/>
      <c r="Q500" s="338">
        <v>66.08</v>
      </c>
      <c r="R500" s="28"/>
      <c r="S500" s="338">
        <v>61.05</v>
      </c>
      <c r="T500" s="28"/>
      <c r="U500" s="338">
        <v>62.9</v>
      </c>
      <c r="V500" s="28"/>
      <c r="W500" s="337">
        <v>77.08</v>
      </c>
      <c r="X500" s="28"/>
      <c r="Y500" s="337">
        <v>56.7</v>
      </c>
      <c r="Z500" s="28"/>
      <c r="AA500" s="337">
        <v>68.209999999999994</v>
      </c>
      <c r="AB500" s="28"/>
    </row>
    <row r="501" spans="2:28" x14ac:dyDescent="0.25">
      <c r="B501" s="43" t="s">
        <v>61</v>
      </c>
      <c r="C501" s="337">
        <v>49.77</v>
      </c>
      <c r="D501" s="28"/>
      <c r="E501" s="338">
        <v>58.34</v>
      </c>
      <c r="F501" s="28"/>
      <c r="G501" s="338">
        <v>54.74</v>
      </c>
      <c r="H501" s="28"/>
      <c r="I501" s="338">
        <v>56.79</v>
      </c>
      <c r="J501" s="28"/>
      <c r="K501" s="337">
        <v>81.680000000000007</v>
      </c>
      <c r="L501" s="28"/>
      <c r="M501" s="337">
        <v>49.05</v>
      </c>
      <c r="N501" s="28"/>
      <c r="O501" s="337">
        <v>71.150000000000006</v>
      </c>
      <c r="P501" s="28"/>
      <c r="Q501" s="338">
        <v>71.37</v>
      </c>
      <c r="R501" s="28"/>
      <c r="S501" s="338">
        <v>63.03</v>
      </c>
      <c r="T501" s="28"/>
      <c r="U501" s="338">
        <v>66.099999999999994</v>
      </c>
      <c r="V501" s="28"/>
      <c r="W501" s="337">
        <v>75.11</v>
      </c>
      <c r="X501" s="28"/>
      <c r="Y501" s="337">
        <v>58.3</v>
      </c>
      <c r="Z501" s="28"/>
      <c r="AA501" s="337">
        <v>67.8</v>
      </c>
      <c r="AB501" s="28"/>
    </row>
    <row r="502" spans="2:28" x14ac:dyDescent="0.25">
      <c r="B502" s="145">
        <v>1978</v>
      </c>
      <c r="C502" s="338">
        <v>49.15</v>
      </c>
      <c r="D502" s="40"/>
      <c r="E502" s="338">
        <v>42.99</v>
      </c>
      <c r="F502" s="40"/>
      <c r="G502" s="338">
        <v>36.340000000000003</v>
      </c>
      <c r="H502" s="40"/>
      <c r="I502" s="338">
        <v>40.130000000000003</v>
      </c>
      <c r="J502" s="40"/>
      <c r="K502" s="338">
        <v>75.040000000000006</v>
      </c>
      <c r="L502" s="40"/>
      <c r="M502" s="338">
        <v>50.9</v>
      </c>
      <c r="N502" s="40"/>
      <c r="O502" s="338">
        <v>67.25</v>
      </c>
      <c r="P502" s="40"/>
      <c r="Q502" s="338">
        <v>58.8</v>
      </c>
      <c r="R502" s="40"/>
      <c r="S502" s="338">
        <v>48.06</v>
      </c>
      <c r="T502" s="40"/>
      <c r="U502" s="338">
        <v>52.01</v>
      </c>
      <c r="V502" s="40"/>
      <c r="W502" s="338">
        <v>66.98</v>
      </c>
      <c r="X502" s="40"/>
      <c r="Y502" s="338">
        <v>49.66</v>
      </c>
      <c r="Z502" s="40"/>
      <c r="AA502" s="338">
        <v>59.45</v>
      </c>
      <c r="AB502" s="40"/>
    </row>
    <row r="503" spans="2:28" x14ac:dyDescent="0.25">
      <c r="B503" s="197" t="s">
        <v>207</v>
      </c>
      <c r="C503" s="197"/>
      <c r="D503" s="197"/>
      <c r="E503" s="197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</row>
    <row r="504" spans="2:28" x14ac:dyDescent="0.25">
      <c r="K504" s="342"/>
      <c r="L504" s="342"/>
      <c r="M504" s="342"/>
      <c r="N504" s="342"/>
      <c r="O504" s="342"/>
      <c r="P504" s="342"/>
      <c r="Q504" s="342"/>
      <c r="R504" s="342"/>
      <c r="S504" s="342"/>
      <c r="T504" s="342"/>
      <c r="U504" s="342"/>
      <c r="V504" s="342"/>
      <c r="W504" s="342"/>
      <c r="X504" s="342"/>
      <c r="Y504" s="342"/>
      <c r="Z504" s="342"/>
      <c r="AA504" s="342"/>
      <c r="AB504" s="342"/>
    </row>
  </sheetData>
  <mergeCells count="7">
    <mergeCell ref="B503:AB503"/>
    <mergeCell ref="B5:AA5"/>
    <mergeCell ref="C6:D6"/>
    <mergeCell ref="E6:J6"/>
    <mergeCell ref="K6:P6"/>
    <mergeCell ref="Q6:V6"/>
    <mergeCell ref="W6:AA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R50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87" customWidth="1"/>
    <col min="2" max="2" width="13" style="187" customWidth="1"/>
    <col min="3" max="14" width="9.7109375" style="187" customWidth="1"/>
    <col min="15" max="16" width="11.7109375" style="187" customWidth="1"/>
    <col min="17" max="18" width="9.7109375" style="187" customWidth="1"/>
    <col min="19" max="19" width="11.42578125" style="187"/>
    <col min="20" max="20" width="14.28515625" style="187" customWidth="1"/>
    <col min="21" max="16384" width="11.42578125" style="187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88" t="s">
        <v>323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</row>
    <row r="6" spans="2:18" customFormat="1" ht="30" customHeight="1" x14ac:dyDescent="0.25">
      <c r="B6" s="203"/>
      <c r="C6" s="193" t="s">
        <v>256</v>
      </c>
      <c r="D6" s="193" t="s">
        <v>48</v>
      </c>
      <c r="E6" s="204" t="s">
        <v>255</v>
      </c>
      <c r="F6" s="204" t="s">
        <v>48</v>
      </c>
      <c r="G6" s="193" t="s">
        <v>254</v>
      </c>
      <c r="H6" s="193" t="s">
        <v>48</v>
      </c>
      <c r="I6" s="204" t="s">
        <v>253</v>
      </c>
      <c r="J6" s="204" t="s">
        <v>48</v>
      </c>
      <c r="K6" s="193" t="s">
        <v>252</v>
      </c>
      <c r="L6" s="193" t="s">
        <v>48</v>
      </c>
      <c r="M6" s="204" t="s">
        <v>171</v>
      </c>
      <c r="N6" s="204" t="s">
        <v>48</v>
      </c>
      <c r="O6" s="193" t="s">
        <v>245</v>
      </c>
      <c r="P6" s="193" t="s">
        <v>48</v>
      </c>
      <c r="Q6" s="204" t="s">
        <v>173</v>
      </c>
      <c r="R6" s="204" t="s">
        <v>48</v>
      </c>
    </row>
    <row r="7" spans="2:18" x14ac:dyDescent="0.25">
      <c r="B7" s="30" t="s">
        <v>57</v>
      </c>
      <c r="C7" s="339">
        <v>48.466077857539688</v>
      </c>
      <c r="D7" s="32">
        <f t="shared" ref="D7:D11" si="0">C7/C21-1</f>
        <v>-0.23661815485879811</v>
      </c>
      <c r="E7" s="339">
        <v>48.881460305415089</v>
      </c>
      <c r="F7" s="32">
        <f t="shared" ref="F7:F11" si="1">E7/E21-1</f>
        <v>-0.13172654259384264</v>
      </c>
      <c r="G7" s="339">
        <v>66.514712627869969</v>
      </c>
      <c r="H7" s="32">
        <f t="shared" ref="H7:H11" si="2">G7/G21-1</f>
        <v>-7.2075693208056846E-3</v>
      </c>
      <c r="I7" s="339">
        <v>76.775357862380105</v>
      </c>
      <c r="J7" s="32">
        <f t="shared" ref="J7:J11" si="3">I7/I21-1</f>
        <v>-7.6206346185643259E-3</v>
      </c>
      <c r="K7" s="339">
        <v>70.470417114618442</v>
      </c>
      <c r="L7" s="32">
        <f t="shared" ref="L7:L11" si="4">K7/K21-1</f>
        <v>-9.1413653717707932E-3</v>
      </c>
      <c r="M7" s="339">
        <v>72.629879518251713</v>
      </c>
      <c r="N7" s="32">
        <f t="shared" ref="N7:N11" si="5">M7/M21-1</f>
        <v>-1.3395048133456267E-2</v>
      </c>
      <c r="O7" s="339">
        <v>54.29755629302948</v>
      </c>
      <c r="P7" s="32">
        <f t="shared" ref="P7:P11" si="6">O7/O21-1</f>
        <v>-3.4314615551037875E-2</v>
      </c>
      <c r="Q7" s="339">
        <v>64.135848826975334</v>
      </c>
      <c r="R7" s="32">
        <f t="shared" ref="R7:R11" si="7">Q7/Q21-1</f>
        <v>-1.8778348273411072E-2</v>
      </c>
    </row>
    <row r="8" spans="2:18" outlineLevel="1" x14ac:dyDescent="0.25">
      <c r="B8" s="43" t="s">
        <v>58</v>
      </c>
      <c r="C8" s="343">
        <v>29.21</v>
      </c>
      <c r="D8" s="206">
        <f t="shared" si="0"/>
        <v>-0.52510458243108793</v>
      </c>
      <c r="E8" s="344">
        <v>40.5</v>
      </c>
      <c r="F8" s="208">
        <f t="shared" si="1"/>
        <v>-0.19923349056603779</v>
      </c>
      <c r="G8" s="343">
        <v>58.71</v>
      </c>
      <c r="H8" s="206">
        <f t="shared" si="2"/>
        <v>1.9535256400418755E-2</v>
      </c>
      <c r="I8" s="344">
        <v>70.67</v>
      </c>
      <c r="J8" s="208">
        <f t="shared" si="3"/>
        <v>-4.7039140236383226E-2</v>
      </c>
      <c r="K8" s="343">
        <v>74.790000000000006</v>
      </c>
      <c r="L8" s="206">
        <f t="shared" si="4"/>
        <v>5.8534905462521047E-2</v>
      </c>
      <c r="M8" s="344">
        <v>67.64</v>
      </c>
      <c r="N8" s="208">
        <f t="shared" si="5"/>
        <v>-2.6148938133365829E-2</v>
      </c>
      <c r="O8" s="343">
        <v>46.75</v>
      </c>
      <c r="P8" s="206">
        <f t="shared" si="6"/>
        <v>-3.0723053329967054E-2</v>
      </c>
      <c r="Q8" s="344">
        <v>57.95</v>
      </c>
      <c r="R8" s="208">
        <f t="shared" si="7"/>
        <v>-2.7289428825036488E-2</v>
      </c>
    </row>
    <row r="9" spans="2:18" outlineLevel="1" x14ac:dyDescent="0.25">
      <c r="B9" s="43" t="s">
        <v>59</v>
      </c>
      <c r="C9" s="343">
        <v>54.594013905881653</v>
      </c>
      <c r="D9" s="206">
        <f t="shared" si="0"/>
        <v>-0.15122629810320687</v>
      </c>
      <c r="E9" s="344">
        <v>52.517867042236638</v>
      </c>
      <c r="F9" s="208">
        <f t="shared" si="1"/>
        <v>-5.850643735387917E-2</v>
      </c>
      <c r="G9" s="343">
        <v>71.73604783445569</v>
      </c>
      <c r="H9" s="206">
        <f t="shared" si="2"/>
        <v>4.2013861792138618E-2</v>
      </c>
      <c r="I9" s="344">
        <v>80.125930438831645</v>
      </c>
      <c r="J9" s="208">
        <f t="shared" si="3"/>
        <v>5.3341202194169268E-2</v>
      </c>
      <c r="K9" s="343">
        <v>76.94965755550497</v>
      </c>
      <c r="L9" s="206">
        <f t="shared" si="4"/>
        <v>0.23306465336124016</v>
      </c>
      <c r="M9" s="344">
        <v>76.919261916657533</v>
      </c>
      <c r="N9" s="208">
        <f t="shared" si="5"/>
        <v>6.9564271857091464E-2</v>
      </c>
      <c r="O9" s="343">
        <v>56.9575740601992</v>
      </c>
      <c r="P9" s="206">
        <f t="shared" si="6"/>
        <v>-4.311007312317594E-3</v>
      </c>
      <c r="Q9" s="344">
        <v>67.652654889850609</v>
      </c>
      <c r="R9" s="208">
        <f t="shared" si="7"/>
        <v>3.9729364095761888E-2</v>
      </c>
    </row>
    <row r="10" spans="2:18" outlineLevel="1" x14ac:dyDescent="0.25">
      <c r="B10" s="43" t="s">
        <v>60</v>
      </c>
      <c r="C10" s="343">
        <v>56.39</v>
      </c>
      <c r="D10" s="206">
        <f t="shared" si="0"/>
        <v>-0.2227598111173843</v>
      </c>
      <c r="E10" s="344">
        <v>60.76</v>
      </c>
      <c r="F10" s="208">
        <f t="shared" si="1"/>
        <v>-0.18118472873409242</v>
      </c>
      <c r="G10" s="343">
        <v>78.84</v>
      </c>
      <c r="H10" s="206">
        <f t="shared" si="2"/>
        <v>2.5092438485129431E-2</v>
      </c>
      <c r="I10" s="344">
        <v>77.75</v>
      </c>
      <c r="J10" s="208">
        <f t="shared" si="3"/>
        <v>-7.7931352902329665E-2</v>
      </c>
      <c r="K10" s="343">
        <v>71.069999999999993</v>
      </c>
      <c r="L10" s="206">
        <f t="shared" si="4"/>
        <v>-5.3698163023849665E-2</v>
      </c>
      <c r="M10" s="344">
        <v>76.23</v>
      </c>
      <c r="N10" s="208">
        <f t="shared" si="5"/>
        <v>-5.915499774626265E-2</v>
      </c>
      <c r="O10" s="343">
        <v>59.91</v>
      </c>
      <c r="P10" s="206">
        <f t="shared" si="6"/>
        <v>-5.1427287085477391E-2</v>
      </c>
      <c r="Q10" s="344">
        <v>68.650000000000006</v>
      </c>
      <c r="R10" s="208">
        <f t="shared" si="7"/>
        <v>-5.5791788849200774E-2</v>
      </c>
    </row>
    <row r="11" spans="2:18" outlineLevel="1" x14ac:dyDescent="0.25">
      <c r="B11" s="43" t="s">
        <v>61</v>
      </c>
      <c r="C11" s="343">
        <v>51.938169556265109</v>
      </c>
      <c r="D11" s="206">
        <f t="shared" si="0"/>
        <v>-0.31598977139874929</v>
      </c>
      <c r="E11" s="344">
        <v>55.763151191885292</v>
      </c>
      <c r="F11" s="208">
        <f t="shared" si="1"/>
        <v>-0.16384766176068133</v>
      </c>
      <c r="G11" s="343">
        <v>75.259112287682484</v>
      </c>
      <c r="H11" s="206">
        <f t="shared" si="2"/>
        <v>6.7249941969803606E-2</v>
      </c>
      <c r="I11" s="344">
        <v>80.660560392897096</v>
      </c>
      <c r="J11" s="208">
        <f t="shared" si="3"/>
        <v>-2.9204299491399133E-2</v>
      </c>
      <c r="K11" s="343">
        <v>68.434641266688274</v>
      </c>
      <c r="L11" s="206">
        <f t="shared" si="4"/>
        <v>-8.8775430976232861E-2</v>
      </c>
      <c r="M11" s="344">
        <v>76.647680266031983</v>
      </c>
      <c r="N11" s="208">
        <f t="shared" si="5"/>
        <v>-2.712581525884239E-2</v>
      </c>
      <c r="O11" s="343">
        <v>58.92007467892757</v>
      </c>
      <c r="P11" s="206">
        <f t="shared" si="6"/>
        <v>-1.3246273779053186E-2</v>
      </c>
      <c r="Q11" s="344">
        <v>68.418178047422018</v>
      </c>
      <c r="R11" s="208">
        <f t="shared" si="7"/>
        <v>-2.1276534903934996E-2</v>
      </c>
    </row>
    <row r="12" spans="2:18" ht="30" customHeight="1" x14ac:dyDescent="0.25">
      <c r="B12" s="33" t="s">
        <v>62</v>
      </c>
      <c r="C12" s="345">
        <v>47.980265186555656</v>
      </c>
      <c r="D12" s="209">
        <v>-0.30028285547593869</v>
      </c>
      <c r="E12" s="345">
        <v>52.275507044434121</v>
      </c>
      <c r="F12" s="209">
        <v>-0.15276462483396402</v>
      </c>
      <c r="G12" s="345">
        <v>71.046483555258419</v>
      </c>
      <c r="H12" s="209">
        <v>3.8475231973965851E-2</v>
      </c>
      <c r="I12" s="345">
        <v>77.34785340380256</v>
      </c>
      <c r="J12" s="209">
        <v>-2.5489135831637477E-2</v>
      </c>
      <c r="K12" s="345">
        <v>72.837229468082583</v>
      </c>
      <c r="L12" s="209">
        <v>2.9551985381453205E-2</v>
      </c>
      <c r="M12" s="345">
        <v>74.369330212227609</v>
      </c>
      <c r="N12" s="209">
        <v>-1.1685739773297454E-2</v>
      </c>
      <c r="O12" s="345">
        <v>55.602281122812542</v>
      </c>
      <c r="P12" s="209">
        <v>-2.5356492124299468E-2</v>
      </c>
      <c r="Q12" s="345">
        <v>65.65729793244526</v>
      </c>
      <c r="R12" s="209">
        <v>-1.675665874386556E-2</v>
      </c>
    </row>
    <row r="13" spans="2:18" outlineLevel="1" x14ac:dyDescent="0.25">
      <c r="B13" s="43" t="s">
        <v>49</v>
      </c>
      <c r="C13" s="343">
        <v>46.793918611355565</v>
      </c>
      <c r="D13" s="206">
        <f t="shared" ref="D13:D76" si="8">C13/C27-1</f>
        <v>-0.22962304331059691</v>
      </c>
      <c r="E13" s="344">
        <v>44.310264746864839</v>
      </c>
      <c r="F13" s="208">
        <f t="shared" ref="F13:F76" si="9">E13/E27-1</f>
        <v>-0.12047419349888078</v>
      </c>
      <c r="G13" s="343">
        <v>59.728676321362968</v>
      </c>
      <c r="H13" s="206">
        <f t="shared" ref="H13:H76" si="10">G13/G27-1</f>
        <v>-4.7253374705909956E-2</v>
      </c>
      <c r="I13" s="344">
        <v>74.839394081978227</v>
      </c>
      <c r="J13" s="208">
        <f t="shared" ref="J13:J76" si="11">I13/I27-1</f>
        <v>5.7127652474142643E-2</v>
      </c>
      <c r="K13" s="343">
        <v>65.00674773140581</v>
      </c>
      <c r="L13" s="206">
        <f t="shared" ref="L13:L76" si="12">K13/K27-1</f>
        <v>3.8862558042465967E-2</v>
      </c>
      <c r="M13" s="344">
        <v>69.034361701004826</v>
      </c>
      <c r="N13" s="208">
        <f t="shared" ref="N13:N76" si="13">M13/M27-1</f>
        <v>2.5237071924316901E-2</v>
      </c>
      <c r="O13" s="343">
        <v>53.624696496704821</v>
      </c>
      <c r="P13" s="206">
        <f t="shared" ref="P13:P76" si="14">O13/O27-1</f>
        <v>-2.4205073952857759E-2</v>
      </c>
      <c r="Q13" s="344">
        <v>61.912347322267458</v>
      </c>
      <c r="R13" s="208">
        <f t="shared" ref="R13:R76" si="15">Q13/Q27-1</f>
        <v>9.7107755442673582E-3</v>
      </c>
    </row>
    <row r="14" spans="2:18" outlineLevel="1" x14ac:dyDescent="0.25">
      <c r="B14" s="43" t="s">
        <v>50</v>
      </c>
      <c r="C14" s="343">
        <v>54.233301975540925</v>
      </c>
      <c r="D14" s="206">
        <f t="shared" si="8"/>
        <v>-4.7788431102173234E-2</v>
      </c>
      <c r="E14" s="344">
        <v>49.677968725808945</v>
      </c>
      <c r="F14" s="208">
        <f t="shared" si="9"/>
        <v>-0.12101691175671447</v>
      </c>
      <c r="G14" s="343">
        <v>64.503235288845872</v>
      </c>
      <c r="H14" s="206">
        <f t="shared" si="10"/>
        <v>-7.9677831436401725E-2</v>
      </c>
      <c r="I14" s="344">
        <v>77.417643827312503</v>
      </c>
      <c r="J14" s="208">
        <f t="shared" si="11"/>
        <v>-1.9935277532067586E-2</v>
      </c>
      <c r="K14" s="343">
        <v>67.717197633810841</v>
      </c>
      <c r="L14" s="206">
        <f t="shared" si="12"/>
        <v>-0.11800370509034819</v>
      </c>
      <c r="M14" s="344">
        <v>72.220429561600454</v>
      </c>
      <c r="N14" s="208">
        <f t="shared" si="13"/>
        <v>-4.9306641343938584E-2</v>
      </c>
      <c r="O14" s="343">
        <v>54.706018792040297</v>
      </c>
      <c r="P14" s="206">
        <f t="shared" si="14"/>
        <v>-4.4686467950028064E-2</v>
      </c>
      <c r="Q14" s="344">
        <v>64.125647249190934</v>
      </c>
      <c r="R14" s="208">
        <f t="shared" si="15"/>
        <v>-4.1115854240655003E-2</v>
      </c>
    </row>
    <row r="15" spans="2:18" outlineLevel="1" x14ac:dyDescent="0.25">
      <c r="B15" s="43" t="s">
        <v>51</v>
      </c>
      <c r="C15" s="343">
        <v>48.059357266409734</v>
      </c>
      <c r="D15" s="206">
        <f t="shared" si="8"/>
        <v>-0.11817693089156456</v>
      </c>
      <c r="E15" s="344">
        <v>41.120417122394855</v>
      </c>
      <c r="F15" s="208">
        <f t="shared" si="9"/>
        <v>-3.9691332966023896E-2</v>
      </c>
      <c r="G15" s="343">
        <v>60.387124527542596</v>
      </c>
      <c r="H15" s="206">
        <f t="shared" si="10"/>
        <v>-3.9186562807595915E-2</v>
      </c>
      <c r="I15" s="344">
        <v>78.35026725386949</v>
      </c>
      <c r="J15" s="208">
        <f t="shared" si="11"/>
        <v>4.9849487523375258E-2</v>
      </c>
      <c r="K15" s="343">
        <v>71.709877437287474</v>
      </c>
      <c r="L15" s="206">
        <f t="shared" si="12"/>
        <v>-5.4458367124374019E-2</v>
      </c>
      <c r="M15" s="344">
        <v>72.262388253410307</v>
      </c>
      <c r="N15" s="208">
        <f t="shared" si="13"/>
        <v>1.4636173173410594E-2</v>
      </c>
      <c r="O15" s="343">
        <v>51.272564487965113</v>
      </c>
      <c r="P15" s="206">
        <f t="shared" si="14"/>
        <v>-4.2171408780775077E-2</v>
      </c>
      <c r="Q15" s="344">
        <v>62.561345129971812</v>
      </c>
      <c r="R15" s="208">
        <f t="shared" si="15"/>
        <v>-9.3667949581899279E-4</v>
      </c>
    </row>
    <row r="16" spans="2:18" outlineLevel="1" x14ac:dyDescent="0.25">
      <c r="B16" s="43" t="s">
        <v>52</v>
      </c>
      <c r="C16" s="343">
        <v>46.353088742552522</v>
      </c>
      <c r="D16" s="206">
        <f t="shared" si="8"/>
        <v>-7.4939339655103687E-2</v>
      </c>
      <c r="E16" s="344">
        <v>38.732001857872739</v>
      </c>
      <c r="F16" s="208">
        <f t="shared" si="9"/>
        <v>-0.15447270704190086</v>
      </c>
      <c r="G16" s="343">
        <v>57.911670341094442</v>
      </c>
      <c r="H16" s="206">
        <f t="shared" si="10"/>
        <v>-8.3114857990917446E-2</v>
      </c>
      <c r="I16" s="344">
        <v>77.099079985097902</v>
      </c>
      <c r="J16" s="208">
        <f t="shared" si="11"/>
        <v>-3.5071726871377273E-2</v>
      </c>
      <c r="K16" s="343">
        <v>64.428527308578623</v>
      </c>
      <c r="L16" s="206">
        <f t="shared" si="12"/>
        <v>-6.8350138187612375E-2</v>
      </c>
      <c r="M16" s="344">
        <v>69.766640716963963</v>
      </c>
      <c r="N16" s="208">
        <f t="shared" si="13"/>
        <v>-5.308565726772374E-2</v>
      </c>
      <c r="O16" s="343">
        <v>47.758303027120235</v>
      </c>
      <c r="P16" s="206">
        <f t="shared" si="14"/>
        <v>-2.5310925396208384E-2</v>
      </c>
      <c r="Q16" s="344">
        <v>59.594862459546924</v>
      </c>
      <c r="R16" s="208">
        <f t="shared" si="15"/>
        <v>-3.3821159583392824E-2</v>
      </c>
    </row>
    <row r="17" spans="2:18" outlineLevel="1" x14ac:dyDescent="0.25">
      <c r="B17" s="43" t="s">
        <v>53</v>
      </c>
      <c r="C17" s="343">
        <v>46.26</v>
      </c>
      <c r="D17" s="206">
        <f t="shared" si="8"/>
        <v>-0.11394956257594169</v>
      </c>
      <c r="E17" s="344">
        <v>38.61</v>
      </c>
      <c r="F17" s="208">
        <f t="shared" si="9"/>
        <v>-0.12989887983706716</v>
      </c>
      <c r="G17" s="343">
        <v>71.95</v>
      </c>
      <c r="H17" s="206">
        <f t="shared" si="10"/>
        <v>6.6252837389224606E-3</v>
      </c>
      <c r="I17" s="344">
        <v>84.44</v>
      </c>
      <c r="J17" s="208">
        <f t="shared" si="11"/>
        <v>-3.9642253972097863E-2</v>
      </c>
      <c r="K17" s="343">
        <v>73.38</v>
      </c>
      <c r="L17" s="206">
        <f t="shared" si="12"/>
        <v>-9.4797644712474538E-2</v>
      </c>
      <c r="M17" s="344">
        <v>78.489999999999995</v>
      </c>
      <c r="N17" s="208">
        <f t="shared" si="13"/>
        <v>-4.2513289820155009E-2</v>
      </c>
      <c r="O17" s="343">
        <v>61.01</v>
      </c>
      <c r="P17" s="206">
        <f t="shared" si="14"/>
        <v>-1.4076138072177558E-2</v>
      </c>
      <c r="Q17" s="344">
        <v>70.41</v>
      </c>
      <c r="R17" s="208">
        <f t="shared" si="15"/>
        <v>-2.48886915669152E-2</v>
      </c>
    </row>
    <row r="18" spans="2:18" outlineLevel="1" x14ac:dyDescent="0.25">
      <c r="B18" s="43" t="s">
        <v>54</v>
      </c>
      <c r="C18" s="343">
        <v>59.536309288987347</v>
      </c>
      <c r="D18" s="206">
        <f t="shared" si="8"/>
        <v>0.12516558143741996</v>
      </c>
      <c r="E18" s="344">
        <v>30.17544911076817</v>
      </c>
      <c r="F18" s="208">
        <f t="shared" si="9"/>
        <v>-0.25892234003507242</v>
      </c>
      <c r="G18" s="343">
        <v>64.733298988563888</v>
      </c>
      <c r="H18" s="206">
        <f t="shared" si="10"/>
        <v>4.6079065626562832E-2</v>
      </c>
      <c r="I18" s="344">
        <v>81.9354472064378</v>
      </c>
      <c r="J18" s="208">
        <f t="shared" si="11"/>
        <v>-1.4463701285392094E-2</v>
      </c>
      <c r="K18" s="343">
        <v>73.324275049947005</v>
      </c>
      <c r="L18" s="206">
        <f t="shared" si="12"/>
        <v>3.9528960740694119E-2</v>
      </c>
      <c r="M18" s="344">
        <v>75.43695041131916</v>
      </c>
      <c r="N18" s="208">
        <f t="shared" si="13"/>
        <v>-6.0665205754184548E-4</v>
      </c>
      <c r="O18" s="343">
        <v>56.212304287226246</v>
      </c>
      <c r="P18" s="206">
        <f t="shared" si="14"/>
        <v>-1.4473681007693973E-2</v>
      </c>
      <c r="Q18" s="344">
        <v>66.551734262449102</v>
      </c>
      <c r="R18" s="208">
        <f t="shared" si="15"/>
        <v>5.2977605104920222E-4</v>
      </c>
    </row>
    <row r="19" spans="2:18" outlineLevel="1" x14ac:dyDescent="0.25">
      <c r="B19" s="43" t="s">
        <v>55</v>
      </c>
      <c r="C19" s="343">
        <v>63.495320374370053</v>
      </c>
      <c r="D19" s="206">
        <f t="shared" si="8"/>
        <v>0.2701604395753161</v>
      </c>
      <c r="E19" s="344">
        <v>34.768058316766073</v>
      </c>
      <c r="F19" s="208">
        <f t="shared" si="9"/>
        <v>-5.0053051454478914E-2</v>
      </c>
      <c r="G19" s="343">
        <v>56.612934584725245</v>
      </c>
      <c r="H19" s="206">
        <f t="shared" si="10"/>
        <v>5.5817504377569049E-2</v>
      </c>
      <c r="I19" s="344">
        <v>73.803442600636046</v>
      </c>
      <c r="J19" s="208">
        <f t="shared" si="11"/>
        <v>-2.4795948723096761E-2</v>
      </c>
      <c r="K19" s="343">
        <v>59.754118947156918</v>
      </c>
      <c r="L19" s="206">
        <f t="shared" si="12"/>
        <v>-2.585394608482372E-2</v>
      </c>
      <c r="M19" s="344">
        <v>67.071682613209205</v>
      </c>
      <c r="N19" s="208">
        <f t="shared" si="13"/>
        <v>-8.1088048919076838E-3</v>
      </c>
      <c r="O19" s="343">
        <v>43.337291957109173</v>
      </c>
      <c r="P19" s="206">
        <f t="shared" si="14"/>
        <v>9.0172749035895006E-3</v>
      </c>
      <c r="Q19" s="344">
        <v>56.022798973625541</v>
      </c>
      <c r="R19" s="208">
        <f t="shared" si="15"/>
        <v>1.601013735265755E-2</v>
      </c>
    </row>
    <row r="20" spans="2:18" outlineLevel="1" x14ac:dyDescent="0.25">
      <c r="B20" s="43" t="s">
        <v>56</v>
      </c>
      <c r="C20" s="343">
        <v>52.595276248867833</v>
      </c>
      <c r="D20" s="206">
        <f t="shared" si="8"/>
        <v>3.4429757595807908E-2</v>
      </c>
      <c r="E20" s="344">
        <v>39.72295260693901</v>
      </c>
      <c r="F20" s="208">
        <f t="shared" si="9"/>
        <v>3.6014860741216514E-2</v>
      </c>
      <c r="G20" s="343">
        <v>47.251333751832355</v>
      </c>
      <c r="H20" s="206">
        <f t="shared" si="10"/>
        <v>-7.1362819090842855E-2</v>
      </c>
      <c r="I20" s="344">
        <v>66.664271591898427</v>
      </c>
      <c r="J20" s="208">
        <f t="shared" si="11"/>
        <v>-2.5504056946454856E-3</v>
      </c>
      <c r="K20" s="343">
        <v>59.595510315191817</v>
      </c>
      <c r="L20" s="206">
        <f t="shared" si="12"/>
        <v>3.850995969969695E-2</v>
      </c>
      <c r="M20" s="344">
        <v>60.737340660002253</v>
      </c>
      <c r="N20" s="208">
        <f t="shared" si="13"/>
        <v>-6.8385629813706439E-3</v>
      </c>
      <c r="O20" s="343">
        <v>36.988925291941563</v>
      </c>
      <c r="P20" s="206">
        <f t="shared" si="14"/>
        <v>2.4869861254446457E-2</v>
      </c>
      <c r="Q20" s="344">
        <v>49.681928206901645</v>
      </c>
      <c r="R20" s="208">
        <f t="shared" si="15"/>
        <v>2.494308719193894E-2</v>
      </c>
    </row>
    <row r="21" spans="2:18" x14ac:dyDescent="0.25">
      <c r="B21" s="30" t="s">
        <v>63</v>
      </c>
      <c r="C21" s="339">
        <v>63.488643548465539</v>
      </c>
      <c r="D21" s="32">
        <f t="shared" si="8"/>
        <v>0.27252114456761278</v>
      </c>
      <c r="E21" s="339">
        <v>56.297310355934933</v>
      </c>
      <c r="F21" s="32">
        <f t="shared" si="9"/>
        <v>8.5354935368090246E-2</v>
      </c>
      <c r="G21" s="339">
        <v>66.997602492159999</v>
      </c>
      <c r="H21" s="32">
        <f t="shared" si="10"/>
        <v>2.5540188215884108E-2</v>
      </c>
      <c r="I21" s="339">
        <v>77.364927708740055</v>
      </c>
      <c r="J21" s="32">
        <f t="shared" si="11"/>
        <v>3.9968147049227465E-3</v>
      </c>
      <c r="K21" s="339">
        <v>71.120556103403175</v>
      </c>
      <c r="L21" s="32">
        <f t="shared" si="12"/>
        <v>4.1192131720897418E-3</v>
      </c>
      <c r="M21" s="339">
        <v>73.615968965941519</v>
      </c>
      <c r="N21" s="32">
        <f t="shared" si="13"/>
        <v>1.3123481888857924E-2</v>
      </c>
      <c r="O21" s="339">
        <v>56.226962908849103</v>
      </c>
      <c r="P21" s="32">
        <f t="shared" si="14"/>
        <v>4.6628310570178355E-2</v>
      </c>
      <c r="Q21" s="339">
        <v>65.363262942801811</v>
      </c>
      <c r="R21" s="32">
        <f t="shared" si="15"/>
        <v>3.6646651878740721E-2</v>
      </c>
    </row>
    <row r="22" spans="2:18" outlineLevel="1" x14ac:dyDescent="0.25">
      <c r="B22" s="43" t="s">
        <v>58</v>
      </c>
      <c r="C22" s="343">
        <v>61.508279337652986</v>
      </c>
      <c r="D22" s="206">
        <f t="shared" si="8"/>
        <v>0.17250512190063727</v>
      </c>
      <c r="E22" s="344">
        <v>50.5765407554672</v>
      </c>
      <c r="F22" s="208">
        <f t="shared" si="9"/>
        <v>-3.084300557738695E-2</v>
      </c>
      <c r="G22" s="343">
        <v>57.585061067218128</v>
      </c>
      <c r="H22" s="206">
        <f t="shared" si="10"/>
        <v>-0.12843934603018126</v>
      </c>
      <c r="I22" s="344">
        <v>74.158344779794831</v>
      </c>
      <c r="J22" s="208">
        <f t="shared" si="11"/>
        <v>-8.8570534983680727E-2</v>
      </c>
      <c r="K22" s="343">
        <v>70.654259594133009</v>
      </c>
      <c r="L22" s="206">
        <f t="shared" si="12"/>
        <v>-0.13151833278261471</v>
      </c>
      <c r="M22" s="344">
        <v>69.456206034576454</v>
      </c>
      <c r="N22" s="208">
        <f t="shared" si="13"/>
        <v>-9.6822453789831786E-2</v>
      </c>
      <c r="O22" s="343">
        <v>48.231829056298515</v>
      </c>
      <c r="P22" s="206">
        <f t="shared" si="14"/>
        <v>-8.742546181729105E-2</v>
      </c>
      <c r="Q22" s="344">
        <v>59.575789260725955</v>
      </c>
      <c r="R22" s="208">
        <f t="shared" si="15"/>
        <v>-7.9665830532518078E-2</v>
      </c>
    </row>
    <row r="23" spans="2:18" outlineLevel="1" x14ac:dyDescent="0.25">
      <c r="B23" s="43" t="s">
        <v>59</v>
      </c>
      <c r="C23" s="343">
        <v>64.321047864557926</v>
      </c>
      <c r="D23" s="206">
        <f t="shared" si="8"/>
        <v>0.12456481533453712</v>
      </c>
      <c r="E23" s="344">
        <v>55.781440389918551</v>
      </c>
      <c r="F23" s="208">
        <f t="shared" si="9"/>
        <v>-6.934755417346905E-2</v>
      </c>
      <c r="G23" s="343">
        <v>68.843659825290914</v>
      </c>
      <c r="H23" s="206">
        <f t="shared" si="10"/>
        <v>-6.3722033347029083E-2</v>
      </c>
      <c r="I23" s="344">
        <v>76.068353038810983</v>
      </c>
      <c r="J23" s="208">
        <f t="shared" si="11"/>
        <v>-7.5340563338848643E-2</v>
      </c>
      <c r="K23" s="343">
        <v>62.405209123257308</v>
      </c>
      <c r="L23" s="206">
        <f t="shared" si="12"/>
        <v>-0.1190098777361065</v>
      </c>
      <c r="M23" s="344">
        <v>71.916446669541529</v>
      </c>
      <c r="N23" s="208">
        <f t="shared" si="13"/>
        <v>-7.7589302805046501E-2</v>
      </c>
      <c r="O23" s="343">
        <v>57.204181705828169</v>
      </c>
      <c r="P23" s="206">
        <f t="shared" si="14"/>
        <v>-5.7801926143024041E-3</v>
      </c>
      <c r="Q23" s="344">
        <v>65.067562027246566</v>
      </c>
      <c r="R23" s="208">
        <f t="shared" si="15"/>
        <v>-3.7868025500848446E-2</v>
      </c>
    </row>
    <row r="24" spans="2:18" outlineLevel="1" x14ac:dyDescent="0.25">
      <c r="B24" s="43" t="s">
        <v>60</v>
      </c>
      <c r="C24" s="343">
        <v>72.551575184330076</v>
      </c>
      <c r="D24" s="206">
        <f t="shared" si="8"/>
        <v>0.38589446388405113</v>
      </c>
      <c r="E24" s="344">
        <v>74.204771371769382</v>
      </c>
      <c r="F24" s="208">
        <f t="shared" si="9"/>
        <v>0.16126402772722037</v>
      </c>
      <c r="G24" s="343">
        <v>76.910137115545311</v>
      </c>
      <c r="H24" s="206">
        <f t="shared" si="10"/>
        <v>-7.1245778099923829E-2</v>
      </c>
      <c r="I24" s="344">
        <v>84.321270704440636</v>
      </c>
      <c r="J24" s="208">
        <f t="shared" si="11"/>
        <v>-3.5446457281621657E-2</v>
      </c>
      <c r="K24" s="343">
        <v>75.102887073642208</v>
      </c>
      <c r="L24" s="206">
        <f t="shared" si="12"/>
        <v>-1.9800481941500858E-2</v>
      </c>
      <c r="M24" s="344">
        <v>81.022910062120374</v>
      </c>
      <c r="N24" s="208">
        <f t="shared" si="13"/>
        <v>-3.509693864332053E-2</v>
      </c>
      <c r="O24" s="343">
        <v>63.158047015630927</v>
      </c>
      <c r="P24" s="206">
        <f t="shared" si="14"/>
        <v>6.0217746994413179E-3</v>
      </c>
      <c r="Q24" s="344">
        <v>72.706421305454981</v>
      </c>
      <c r="R24" s="208">
        <f t="shared" si="15"/>
        <v>-7.4208695501026822E-3</v>
      </c>
    </row>
    <row r="25" spans="2:18" outlineLevel="1" x14ac:dyDescent="0.25">
      <c r="B25" s="43" t="s">
        <v>61</v>
      </c>
      <c r="C25" s="343">
        <v>75.931860934996166</v>
      </c>
      <c r="D25" s="206">
        <f t="shared" si="8"/>
        <v>0.40374436134475356</v>
      </c>
      <c r="E25" s="344">
        <v>66.690181491694986</v>
      </c>
      <c r="F25" s="208">
        <f t="shared" si="9"/>
        <v>0.41124666291979128</v>
      </c>
      <c r="G25" s="343">
        <v>70.516857699498317</v>
      </c>
      <c r="H25" s="206">
        <f t="shared" si="10"/>
        <v>6.7522764605856267E-3</v>
      </c>
      <c r="I25" s="344">
        <v>83.087059770288377</v>
      </c>
      <c r="J25" s="208">
        <f t="shared" si="11"/>
        <v>7.9528163687743181E-2</v>
      </c>
      <c r="K25" s="343">
        <v>75.10183942911587</v>
      </c>
      <c r="L25" s="206">
        <f t="shared" si="12"/>
        <v>8.6539006095555981E-2</v>
      </c>
      <c r="M25" s="344">
        <v>78.784781699624219</v>
      </c>
      <c r="N25" s="208">
        <f t="shared" si="13"/>
        <v>7.3691765502585049E-2</v>
      </c>
      <c r="O25" s="343">
        <v>59.711023240397282</v>
      </c>
      <c r="P25" s="206">
        <f t="shared" si="14"/>
        <v>0.12231083782283503</v>
      </c>
      <c r="Q25" s="344">
        <v>69.905525398542011</v>
      </c>
      <c r="R25" s="208">
        <f t="shared" si="15"/>
        <v>0.10663672820066972</v>
      </c>
    </row>
    <row r="26" spans="2:18" ht="15" customHeight="1" x14ac:dyDescent="0.25">
      <c r="B26" s="144">
        <v>2012</v>
      </c>
      <c r="C26" s="346">
        <v>57.058584438268284</v>
      </c>
      <c r="D26" s="211">
        <f t="shared" si="8"/>
        <v>6.2253902618133239E-2</v>
      </c>
      <c r="E26" s="346">
        <v>46.699618016202827</v>
      </c>
      <c r="F26" s="211">
        <f t="shared" si="9"/>
        <v>-2.9200374741878532E-2</v>
      </c>
      <c r="G26" s="346">
        <v>63.043707888872582</v>
      </c>
      <c r="H26" s="211">
        <f t="shared" si="10"/>
        <v>-3.9640486210025583E-2</v>
      </c>
      <c r="I26" s="346">
        <v>77.653993873629204</v>
      </c>
      <c r="J26" s="211">
        <f t="shared" si="11"/>
        <v>-1.4070508448111307E-2</v>
      </c>
      <c r="K26" s="346">
        <v>68.202764423654173</v>
      </c>
      <c r="L26" s="211">
        <f t="shared" si="12"/>
        <v>-3.9674896967920148E-2</v>
      </c>
      <c r="M26" s="346">
        <v>72.162002342558168</v>
      </c>
      <c r="N26" s="211">
        <f t="shared" si="13"/>
        <v>-2.2393095411626707E-2</v>
      </c>
      <c r="O26" s="346">
        <v>52.745972242062152</v>
      </c>
      <c r="P26" s="211">
        <f t="shared" si="14"/>
        <v>-7.5145529254482257E-3</v>
      </c>
      <c r="Q26" s="346">
        <v>63.155891332918948</v>
      </c>
      <c r="R26" s="211">
        <f t="shared" si="15"/>
        <v>-6.3903897702469736E-3</v>
      </c>
    </row>
    <row r="27" spans="2:18" hidden="1" outlineLevel="1" x14ac:dyDescent="0.25">
      <c r="B27" s="43" t="s">
        <v>49</v>
      </c>
      <c r="C27" s="343">
        <v>60.741586576585149</v>
      </c>
      <c r="D27" s="206">
        <f t="shared" si="8"/>
        <v>0.24880130097054587</v>
      </c>
      <c r="E27" s="344">
        <v>50.379721003454662</v>
      </c>
      <c r="F27" s="208">
        <f t="shared" si="9"/>
        <v>5.2906634424252141E-2</v>
      </c>
      <c r="G27" s="343">
        <v>62.691039501636816</v>
      </c>
      <c r="H27" s="206">
        <f t="shared" si="10"/>
        <v>0.13343184275919362</v>
      </c>
      <c r="I27" s="344">
        <v>70.795039659421647</v>
      </c>
      <c r="J27" s="208">
        <f t="shared" si="11"/>
        <v>5.5535341090955814E-2</v>
      </c>
      <c r="K27" s="343">
        <v>62.574926036316441</v>
      </c>
      <c r="L27" s="206">
        <f t="shared" si="12"/>
        <v>8.1149898084385663E-2</v>
      </c>
      <c r="M27" s="344">
        <v>67.33502288541996</v>
      </c>
      <c r="N27" s="208">
        <f t="shared" si="13"/>
        <v>7.7312916225802608E-2</v>
      </c>
      <c r="O27" s="343">
        <v>54.954883516287239</v>
      </c>
      <c r="P27" s="206">
        <f t="shared" si="14"/>
        <v>0.10610983863182111</v>
      </c>
      <c r="Q27" s="344">
        <v>61.316912547451679</v>
      </c>
      <c r="R27" s="208">
        <f t="shared" si="15"/>
        <v>9.5419818839440174E-2</v>
      </c>
    </row>
    <row r="28" spans="2:18" hidden="1" outlineLevel="1" x14ac:dyDescent="0.25">
      <c r="B28" s="43" t="s">
        <v>50</v>
      </c>
      <c r="C28" s="343">
        <v>56.955096689609967</v>
      </c>
      <c r="D28" s="206">
        <f t="shared" si="8"/>
        <v>7.5846163966397206E-2</v>
      </c>
      <c r="E28" s="344">
        <v>56.517547823467389</v>
      </c>
      <c r="F28" s="208">
        <f t="shared" si="9"/>
        <v>8.7577871015819486E-2</v>
      </c>
      <c r="G28" s="343">
        <v>70.087668744869987</v>
      </c>
      <c r="H28" s="206">
        <f t="shared" si="10"/>
        <v>0.15725483835121334</v>
      </c>
      <c r="I28" s="344">
        <v>78.992378822048252</v>
      </c>
      <c r="J28" s="208">
        <f t="shared" si="11"/>
        <v>8.8364556783884218E-2</v>
      </c>
      <c r="K28" s="343">
        <v>76.777190589839748</v>
      </c>
      <c r="L28" s="206">
        <f t="shared" si="12"/>
        <v>0.13949309507388397</v>
      </c>
      <c r="M28" s="344">
        <v>75.966060879708024</v>
      </c>
      <c r="N28" s="208">
        <f t="shared" si="13"/>
        <v>0.11010601966143985</v>
      </c>
      <c r="O28" s="343">
        <v>57.264988882392018</v>
      </c>
      <c r="P28" s="206">
        <f t="shared" si="14"/>
        <v>5.25467845530454E-2</v>
      </c>
      <c r="Q28" s="344">
        <v>66.875281578891389</v>
      </c>
      <c r="R28" s="208">
        <f t="shared" si="15"/>
        <v>9.1118939073830729E-2</v>
      </c>
    </row>
    <row r="29" spans="2:18" hidden="1" outlineLevel="1" x14ac:dyDescent="0.25">
      <c r="B29" s="43" t="s">
        <v>51</v>
      </c>
      <c r="C29" s="343">
        <v>54.5</v>
      </c>
      <c r="D29" s="206">
        <f t="shared" si="8"/>
        <v>0.72544680851063825</v>
      </c>
      <c r="E29" s="344">
        <v>42.82</v>
      </c>
      <c r="F29" s="208">
        <f t="shared" si="9"/>
        <v>3.9984474165441597E-2</v>
      </c>
      <c r="G29" s="343">
        <v>62.85</v>
      </c>
      <c r="H29" s="206">
        <f t="shared" si="10"/>
        <v>0.23053884815149317</v>
      </c>
      <c r="I29" s="344">
        <v>74.63</v>
      </c>
      <c r="J29" s="208">
        <f t="shared" si="11"/>
        <v>2.8801117999796677E-2</v>
      </c>
      <c r="K29" s="343">
        <v>75.84</v>
      </c>
      <c r="L29" s="206">
        <f t="shared" si="12"/>
        <v>3.3187161105519891E-2</v>
      </c>
      <c r="M29" s="344">
        <v>71.22</v>
      </c>
      <c r="N29" s="208">
        <f t="shared" si="13"/>
        <v>7.0308731444306494E-2</v>
      </c>
      <c r="O29" s="343">
        <v>53.53</v>
      </c>
      <c r="P29" s="206">
        <f t="shared" si="14"/>
        <v>0.14947483635103986</v>
      </c>
      <c r="Q29" s="344">
        <v>62.62</v>
      </c>
      <c r="R29" s="208">
        <f t="shared" si="15"/>
        <v>0.11081987234246893</v>
      </c>
    </row>
    <row r="30" spans="2:18" hidden="1" outlineLevel="1" x14ac:dyDescent="0.25">
      <c r="B30" s="43" t="s">
        <v>52</v>
      </c>
      <c r="C30" s="343">
        <v>50.108161258603737</v>
      </c>
      <c r="D30" s="206">
        <f t="shared" si="8"/>
        <v>-0.17630419848870571</v>
      </c>
      <c r="E30" s="344">
        <v>45.808103630064771</v>
      </c>
      <c r="F30" s="208">
        <f t="shared" si="9"/>
        <v>0.40241987434064042</v>
      </c>
      <c r="G30" s="343">
        <v>63.161313983339447</v>
      </c>
      <c r="H30" s="206">
        <f t="shared" si="10"/>
        <v>0.31890758809398734</v>
      </c>
      <c r="I30" s="344">
        <v>79.901358610953224</v>
      </c>
      <c r="J30" s="208">
        <f t="shared" si="11"/>
        <v>0.13971763855707153</v>
      </c>
      <c r="K30" s="343">
        <v>69.155301738833955</v>
      </c>
      <c r="L30" s="206">
        <f t="shared" si="12"/>
        <v>0.12154145350621914</v>
      </c>
      <c r="M30" s="344">
        <v>73.677879369379539</v>
      </c>
      <c r="N30" s="208">
        <f t="shared" si="13"/>
        <v>0.17087113334664572</v>
      </c>
      <c r="O30" s="343">
        <v>48.998500415667273</v>
      </c>
      <c r="P30" s="206">
        <f t="shared" si="14"/>
        <v>0.1425383731351848</v>
      </c>
      <c r="Q30" s="344">
        <v>61.680984892869503</v>
      </c>
      <c r="R30" s="208">
        <f t="shared" si="15"/>
        <v>0.16991745383896695</v>
      </c>
    </row>
    <row r="31" spans="2:18" hidden="1" outlineLevel="1" x14ac:dyDescent="0.25">
      <c r="B31" s="43" t="s">
        <v>53</v>
      </c>
      <c r="C31" s="343">
        <v>52.209217496114441</v>
      </c>
      <c r="D31" s="206">
        <f t="shared" si="8"/>
        <v>0.31102027348005779</v>
      </c>
      <c r="E31" s="344">
        <v>44.374152733845456</v>
      </c>
      <c r="F31" s="208">
        <f t="shared" si="9"/>
        <v>0.21192017879400904</v>
      </c>
      <c r="G31" s="343">
        <v>71.476448249695366</v>
      </c>
      <c r="H31" s="206">
        <f t="shared" si="10"/>
        <v>0.17742673330051506</v>
      </c>
      <c r="I31" s="344">
        <v>87.925567684801791</v>
      </c>
      <c r="J31" s="208">
        <f t="shared" si="11"/>
        <v>5.154832815435495E-2</v>
      </c>
      <c r="K31" s="343">
        <v>81.064747093694663</v>
      </c>
      <c r="L31" s="206">
        <f t="shared" si="12"/>
        <v>6.4804928244451387E-2</v>
      </c>
      <c r="M31" s="344">
        <v>81.975028128857474</v>
      </c>
      <c r="N31" s="208">
        <f t="shared" si="13"/>
        <v>8.2063258961646346E-2</v>
      </c>
      <c r="O31" s="343">
        <v>61.881046149653308</v>
      </c>
      <c r="P31" s="206">
        <f t="shared" si="14"/>
        <v>7.9789741689177962E-2</v>
      </c>
      <c r="Q31" s="344">
        <v>72.207141267946596</v>
      </c>
      <c r="R31" s="208">
        <f t="shared" si="15"/>
        <v>8.8036657975689714E-2</v>
      </c>
    </row>
    <row r="32" spans="2:18" hidden="1" outlineLevel="1" x14ac:dyDescent="0.25">
      <c r="B32" s="43" t="s">
        <v>54</v>
      </c>
      <c r="C32" s="343">
        <v>52.913375836584514</v>
      </c>
      <c r="D32" s="206">
        <f t="shared" si="8"/>
        <v>8.4718997665546691E-2</v>
      </c>
      <c r="E32" s="344">
        <v>40.718335932830925</v>
      </c>
      <c r="F32" s="208">
        <f t="shared" si="9"/>
        <v>0.21494933457129783</v>
      </c>
      <c r="G32" s="343">
        <v>61.881841550658528</v>
      </c>
      <c r="H32" s="206">
        <f t="shared" si="10"/>
        <v>0.12295023595219301</v>
      </c>
      <c r="I32" s="344">
        <v>83.137929382512482</v>
      </c>
      <c r="J32" s="208">
        <f t="shared" si="11"/>
        <v>7.2381109827251544E-2</v>
      </c>
      <c r="K32" s="343">
        <v>70.536057983128586</v>
      </c>
      <c r="L32" s="206">
        <f t="shared" si="12"/>
        <v>6.8757506361234899E-2</v>
      </c>
      <c r="M32" s="344">
        <v>75.482742172166809</v>
      </c>
      <c r="N32" s="208">
        <f t="shared" si="13"/>
        <v>8.6115298382853256E-2</v>
      </c>
      <c r="O32" s="343">
        <v>57.037851961886666</v>
      </c>
      <c r="P32" s="206">
        <f t="shared" si="14"/>
        <v>0.12558240835748302</v>
      </c>
      <c r="Q32" s="344">
        <v>66.516495416177889</v>
      </c>
      <c r="R32" s="208">
        <f t="shared" si="15"/>
        <v>0.11020050561954653</v>
      </c>
    </row>
    <row r="33" spans="2:18" hidden="1" outlineLevel="1" x14ac:dyDescent="0.25">
      <c r="B33" s="43" t="s">
        <v>55</v>
      </c>
      <c r="C33" s="343">
        <v>49.99</v>
      </c>
      <c r="D33" s="206">
        <f t="shared" si="8"/>
        <v>-3.8814204144479225E-2</v>
      </c>
      <c r="E33" s="344">
        <v>36.6</v>
      </c>
      <c r="F33" s="208">
        <f t="shared" si="9"/>
        <v>5.2850309386931249E-2</v>
      </c>
      <c r="G33" s="343">
        <v>53.62</v>
      </c>
      <c r="H33" s="206">
        <f t="shared" si="10"/>
        <v>0.15937744348746286</v>
      </c>
      <c r="I33" s="344">
        <v>75.680000000000007</v>
      </c>
      <c r="J33" s="208">
        <f t="shared" si="11"/>
        <v>0.10327833055983082</v>
      </c>
      <c r="K33" s="343">
        <v>61.34</v>
      </c>
      <c r="L33" s="206">
        <f t="shared" si="12"/>
        <v>0.17934732994121427</v>
      </c>
      <c r="M33" s="344">
        <v>67.62</v>
      </c>
      <c r="N33" s="208">
        <f t="shared" si="13"/>
        <v>0.12237142060732853</v>
      </c>
      <c r="O33" s="343">
        <v>42.95</v>
      </c>
      <c r="P33" s="206">
        <f t="shared" si="14"/>
        <v>8.2325436829488563E-2</v>
      </c>
      <c r="Q33" s="344">
        <v>55.14</v>
      </c>
      <c r="R33" s="208">
        <f t="shared" si="15"/>
        <v>0.11074921090365808</v>
      </c>
    </row>
    <row r="34" spans="2:18" hidden="1" outlineLevel="1" x14ac:dyDescent="0.25">
      <c r="B34" s="43" t="s">
        <v>56</v>
      </c>
      <c r="C34" s="343">
        <v>50.84470536801674</v>
      </c>
      <c r="D34" s="206">
        <f t="shared" si="8"/>
        <v>4.4655795490022188E-2</v>
      </c>
      <c r="E34" s="344">
        <v>38.342068354617261</v>
      </c>
      <c r="F34" s="208">
        <f t="shared" si="9"/>
        <v>0.18551148034874698</v>
      </c>
      <c r="G34" s="343">
        <v>50.882448735869282</v>
      </c>
      <c r="H34" s="206">
        <f t="shared" si="10"/>
        <v>4.7366546061229586E-2</v>
      </c>
      <c r="I34" s="344">
        <v>66.834727260904714</v>
      </c>
      <c r="J34" s="208">
        <f t="shared" si="11"/>
        <v>9.3827117921682079E-2</v>
      </c>
      <c r="K34" s="343">
        <v>57.385593425049947</v>
      </c>
      <c r="L34" s="206">
        <f t="shared" si="12"/>
        <v>0.19956454354522712</v>
      </c>
      <c r="M34" s="344">
        <v>61.15555678674923</v>
      </c>
      <c r="N34" s="208">
        <f t="shared" si="13"/>
        <v>9.9823993658083809E-2</v>
      </c>
      <c r="O34" s="343">
        <v>36.091338705840087</v>
      </c>
      <c r="P34" s="206">
        <f t="shared" si="14"/>
        <v>6.6421151791096866E-2</v>
      </c>
      <c r="Q34" s="344">
        <v>48.47286530124947</v>
      </c>
      <c r="R34" s="208">
        <f t="shared" si="15"/>
        <v>9.2167922798642055E-2</v>
      </c>
    </row>
    <row r="35" spans="2:18" collapsed="1" x14ac:dyDescent="0.25">
      <c r="B35" s="30" t="s">
        <v>64</v>
      </c>
      <c r="C35" s="339">
        <v>49.892014619559198</v>
      </c>
      <c r="D35" s="32">
        <f t="shared" si="8"/>
        <v>-5.6130024185369831E-2</v>
      </c>
      <c r="E35" s="339">
        <v>51.869953801649324</v>
      </c>
      <c r="F35" s="32">
        <f t="shared" si="9"/>
        <v>0.12484258327286346</v>
      </c>
      <c r="G35" s="339">
        <v>65.329085356191314</v>
      </c>
      <c r="H35" s="32">
        <f t="shared" si="10"/>
        <v>0.12397233508819605</v>
      </c>
      <c r="I35" s="339">
        <v>77.056945376343464</v>
      </c>
      <c r="J35" s="32">
        <f t="shared" si="11"/>
        <v>0.13864606919305222</v>
      </c>
      <c r="K35" s="339">
        <v>70.828797189058733</v>
      </c>
      <c r="L35" s="32">
        <f t="shared" si="12"/>
        <v>0.20362296717001094</v>
      </c>
      <c r="M35" s="339">
        <v>72.662385466273662</v>
      </c>
      <c r="N35" s="32">
        <f t="shared" si="13"/>
        <v>0.14260748594476724</v>
      </c>
      <c r="O35" s="339">
        <v>53.721996950586956</v>
      </c>
      <c r="P35" s="32">
        <f t="shared" si="14"/>
        <v>0.13722851721932039</v>
      </c>
      <c r="Q35" s="339">
        <v>63.052596392746104</v>
      </c>
      <c r="R35" s="32">
        <f t="shared" si="15"/>
        <v>0.14347249746690682</v>
      </c>
    </row>
    <row r="36" spans="2:18" hidden="1" outlineLevel="1" x14ac:dyDescent="0.25">
      <c r="B36" s="43" t="s">
        <v>58</v>
      </c>
      <c r="C36" s="343">
        <v>52.458857696030975</v>
      </c>
      <c r="D36" s="206">
        <f t="shared" si="8"/>
        <v>8.5243297542657803E-2</v>
      </c>
      <c r="E36" s="344">
        <v>52.186117467582001</v>
      </c>
      <c r="F36" s="208">
        <f t="shared" si="9"/>
        <v>0.3293436443477249</v>
      </c>
      <c r="G36" s="343">
        <v>66.071203197307526</v>
      </c>
      <c r="H36" s="206">
        <f t="shared" si="10"/>
        <v>0.28263019495175623</v>
      </c>
      <c r="I36" s="344">
        <v>81.364875315356429</v>
      </c>
      <c r="J36" s="208">
        <f t="shared" si="11"/>
        <v>0.23752456683415346</v>
      </c>
      <c r="K36" s="343">
        <v>81.353772061198725</v>
      </c>
      <c r="L36" s="206">
        <f t="shared" si="12"/>
        <v>0.38012762994588711</v>
      </c>
      <c r="M36" s="344">
        <v>76.902051347514444</v>
      </c>
      <c r="N36" s="208">
        <f t="shared" si="13"/>
        <v>0.26621113962862264</v>
      </c>
      <c r="O36" s="343">
        <v>52.852481674918145</v>
      </c>
      <c r="P36" s="206">
        <f t="shared" si="14"/>
        <v>0.29556182049606416</v>
      </c>
      <c r="Q36" s="344">
        <v>64.732779937093213</v>
      </c>
      <c r="R36" s="208">
        <f t="shared" si="15"/>
        <v>0.28307588975622822</v>
      </c>
    </row>
    <row r="37" spans="2:18" hidden="1" outlineLevel="1" x14ac:dyDescent="0.25">
      <c r="B37" s="43" t="s">
        <v>59</v>
      </c>
      <c r="C37" s="343">
        <v>57.196390094619495</v>
      </c>
      <c r="D37" s="206">
        <f t="shared" si="8"/>
        <v>3.1874056180980492E-2</v>
      </c>
      <c r="E37" s="344">
        <v>59.937993651731013</v>
      </c>
      <c r="F37" s="208">
        <f t="shared" si="9"/>
        <v>0.23442488369971715</v>
      </c>
      <c r="G37" s="343">
        <v>73.529082470449339</v>
      </c>
      <c r="H37" s="206">
        <f t="shared" si="10"/>
        <v>0.19237436414629894</v>
      </c>
      <c r="I37" s="344">
        <v>82.266345881339689</v>
      </c>
      <c r="J37" s="208">
        <f t="shared" si="11"/>
        <v>0.20253968797025101</v>
      </c>
      <c r="K37" s="343">
        <v>70.835310801094693</v>
      </c>
      <c r="L37" s="206">
        <f t="shared" si="12"/>
        <v>0.18736585050622079</v>
      </c>
      <c r="M37" s="344">
        <v>77.965755263072182</v>
      </c>
      <c r="N37" s="208">
        <f t="shared" si="13"/>
        <v>0.19855568398604717</v>
      </c>
      <c r="O37" s="343">
        <v>57.536755233479653</v>
      </c>
      <c r="P37" s="206">
        <f t="shared" si="14"/>
        <v>0.14699721280209088</v>
      </c>
      <c r="Q37" s="344">
        <v>67.628520568727808</v>
      </c>
      <c r="R37" s="208">
        <f t="shared" si="15"/>
        <v>0.1787627117731041</v>
      </c>
    </row>
    <row r="38" spans="2:18" hidden="1" outlineLevel="1" x14ac:dyDescent="0.25">
      <c r="B38" s="43" t="s">
        <v>60</v>
      </c>
      <c r="C38" s="343">
        <v>52.35</v>
      </c>
      <c r="D38" s="206">
        <f t="shared" si="8"/>
        <v>-0.15165158449684257</v>
      </c>
      <c r="E38" s="344">
        <v>63.9</v>
      </c>
      <c r="F38" s="208">
        <f t="shared" si="9"/>
        <v>0.12065414934785723</v>
      </c>
      <c r="G38" s="343">
        <v>82.81</v>
      </c>
      <c r="H38" s="206">
        <f t="shared" si="10"/>
        <v>0.22811838630410719</v>
      </c>
      <c r="I38" s="344">
        <v>87.42</v>
      </c>
      <c r="J38" s="208">
        <f t="shared" si="11"/>
        <v>0.19887259437782734</v>
      </c>
      <c r="K38" s="343">
        <v>76.62</v>
      </c>
      <c r="L38" s="206">
        <f t="shared" si="12"/>
        <v>0.29824373325317333</v>
      </c>
      <c r="M38" s="344">
        <v>83.97</v>
      </c>
      <c r="N38" s="208">
        <f t="shared" si="13"/>
        <v>0.21224963752573789</v>
      </c>
      <c r="O38" s="343">
        <v>62.78</v>
      </c>
      <c r="P38" s="206">
        <f t="shared" si="14"/>
        <v>0.18142789764174605</v>
      </c>
      <c r="Q38" s="344">
        <v>73.25</v>
      </c>
      <c r="R38" s="208">
        <f t="shared" si="15"/>
        <v>0.20180278838738097</v>
      </c>
    </row>
    <row r="39" spans="2:18" hidden="1" outlineLevel="1" x14ac:dyDescent="0.25">
      <c r="B39" s="43" t="s">
        <v>61</v>
      </c>
      <c r="C39" s="343">
        <v>54.092371108265937</v>
      </c>
      <c r="D39" s="206">
        <f t="shared" si="8"/>
        <v>3.713883163192655E-2</v>
      </c>
      <c r="E39" s="344">
        <v>47.256219089097215</v>
      </c>
      <c r="F39" s="208">
        <f t="shared" si="9"/>
        <v>4.5190648046447013E-3</v>
      </c>
      <c r="G39" s="343">
        <v>70.043901909427717</v>
      </c>
      <c r="H39" s="206">
        <f t="shared" si="10"/>
        <v>5.4426660557232109E-2</v>
      </c>
      <c r="I39" s="344">
        <v>76.966088116179577</v>
      </c>
      <c r="J39" s="208">
        <f t="shared" si="11"/>
        <v>8.5344602576719497E-2</v>
      </c>
      <c r="K39" s="343">
        <v>69.120242354659666</v>
      </c>
      <c r="L39" s="206">
        <f t="shared" si="12"/>
        <v>0.30388146790512649</v>
      </c>
      <c r="M39" s="344">
        <v>73.377466635171402</v>
      </c>
      <c r="N39" s="208">
        <f t="shared" si="13"/>
        <v>0.10072846737432894</v>
      </c>
      <c r="O39" s="343">
        <v>53.20364129801186</v>
      </c>
      <c r="P39" s="206">
        <f t="shared" si="14"/>
        <v>5.6078404309294561E-2</v>
      </c>
      <c r="Q39" s="344">
        <v>63.169352342213095</v>
      </c>
      <c r="R39" s="208">
        <f t="shared" si="15"/>
        <v>8.4178259266423305E-2</v>
      </c>
    </row>
    <row r="40" spans="2:18" collapsed="1" x14ac:dyDescent="0.25">
      <c r="B40" s="145">
        <v>2011</v>
      </c>
      <c r="C40" s="347">
        <v>53.714638560174926</v>
      </c>
      <c r="D40" s="213">
        <f t="shared" si="8"/>
        <v>7.5811220745325425E-2</v>
      </c>
      <c r="E40" s="347">
        <v>48.104281049537981</v>
      </c>
      <c r="F40" s="213">
        <f t="shared" si="9"/>
        <v>0.15090107889293214</v>
      </c>
      <c r="G40" s="347">
        <v>65.64594506912951</v>
      </c>
      <c r="H40" s="213">
        <f t="shared" si="10"/>
        <v>0.17216082821674972</v>
      </c>
      <c r="I40" s="347">
        <v>78.762218332062474</v>
      </c>
      <c r="J40" s="213">
        <f t="shared" si="11"/>
        <v>0.11043531401360829</v>
      </c>
      <c r="K40" s="347">
        <v>71.020495255527905</v>
      </c>
      <c r="L40" s="213">
        <f t="shared" si="12"/>
        <v>0.16385401763141161</v>
      </c>
      <c r="M40" s="347">
        <v>73.81494750483823</v>
      </c>
      <c r="N40" s="213">
        <f t="shared" si="13"/>
        <v>0.13122900680290539</v>
      </c>
      <c r="O40" s="347">
        <v>53.145335679768486</v>
      </c>
      <c r="P40" s="213">
        <f t="shared" si="14"/>
        <v>0.12119916436781786</v>
      </c>
      <c r="Q40" s="347">
        <v>63.562077784569098</v>
      </c>
      <c r="R40" s="213">
        <f t="shared" si="15"/>
        <v>0.13292697783112573</v>
      </c>
    </row>
    <row r="41" spans="2:18" ht="15" hidden="1" customHeight="1" outlineLevel="1" x14ac:dyDescent="0.25">
      <c r="B41" s="43" t="s">
        <v>49</v>
      </c>
      <c r="C41" s="343">
        <v>48.639912954429086</v>
      </c>
      <c r="D41" s="206">
        <f t="shared" si="8"/>
        <v>-9.2955100689038228E-2</v>
      </c>
      <c r="E41" s="344">
        <v>47.848232080903522</v>
      </c>
      <c r="F41" s="208">
        <f t="shared" si="9"/>
        <v>3.0639720219121092E-3</v>
      </c>
      <c r="G41" s="343">
        <v>55.310815469083316</v>
      </c>
      <c r="H41" s="206">
        <f t="shared" si="10"/>
        <v>-8.3268839301797737E-3</v>
      </c>
      <c r="I41" s="344">
        <v>67.070269372744022</v>
      </c>
      <c r="J41" s="208">
        <f t="shared" si="11"/>
        <v>3.5753744309146462E-2</v>
      </c>
      <c r="K41" s="343">
        <v>57.878122309578536</v>
      </c>
      <c r="L41" s="206">
        <f t="shared" si="12"/>
        <v>6.7539794301736178E-2</v>
      </c>
      <c r="M41" s="344">
        <v>62.50275279471974</v>
      </c>
      <c r="N41" s="208">
        <f t="shared" si="13"/>
        <v>2.933736646522056E-2</v>
      </c>
      <c r="O41" s="343">
        <v>49.683025678772104</v>
      </c>
      <c r="P41" s="206">
        <f t="shared" si="14"/>
        <v>6.0187664708068578E-2</v>
      </c>
      <c r="Q41" s="344">
        <v>55.975719530448927</v>
      </c>
      <c r="R41" s="208">
        <f t="shared" si="15"/>
        <v>4.5511903302423162E-2</v>
      </c>
    </row>
    <row r="42" spans="2:18" ht="15" hidden="1" customHeight="1" outlineLevel="1" x14ac:dyDescent="0.25">
      <c r="B42" s="43" t="s">
        <v>50</v>
      </c>
      <c r="C42" s="343">
        <v>52.939814814814817</v>
      </c>
      <c r="D42" s="206">
        <f t="shared" si="8"/>
        <v>4.8787843733474334E-2</v>
      </c>
      <c r="E42" s="344">
        <v>51.966437833714721</v>
      </c>
      <c r="F42" s="208">
        <f t="shared" si="9"/>
        <v>0.14682018651314688</v>
      </c>
      <c r="G42" s="343">
        <v>60.563729286046154</v>
      </c>
      <c r="H42" s="206">
        <f t="shared" si="10"/>
        <v>7.596859926192856E-2</v>
      </c>
      <c r="I42" s="344">
        <v>72.578970281309623</v>
      </c>
      <c r="J42" s="208">
        <f t="shared" si="11"/>
        <v>9.8758582894292513E-2</v>
      </c>
      <c r="K42" s="343">
        <v>67.37837282362959</v>
      </c>
      <c r="L42" s="206">
        <f t="shared" si="12"/>
        <v>-2.1239948461057478E-2</v>
      </c>
      <c r="M42" s="344">
        <v>68.431356585991807</v>
      </c>
      <c r="N42" s="208">
        <f t="shared" si="13"/>
        <v>7.8211254595192958E-2</v>
      </c>
      <c r="O42" s="343">
        <v>54.406122105735271</v>
      </c>
      <c r="P42" s="206">
        <f t="shared" si="14"/>
        <v>0.15852869789270096</v>
      </c>
      <c r="Q42" s="344">
        <v>61.290551546705636</v>
      </c>
      <c r="R42" s="208">
        <f t="shared" si="15"/>
        <v>0.11613351176960762</v>
      </c>
    </row>
    <row r="43" spans="2:18" ht="15" hidden="1" customHeight="1" outlineLevel="1" x14ac:dyDescent="0.25">
      <c r="B43" s="43" t="s">
        <v>51</v>
      </c>
      <c r="C43" s="343">
        <v>31.586021505376344</v>
      </c>
      <c r="D43" s="206">
        <f t="shared" si="8"/>
        <v>-0.35424643517296017</v>
      </c>
      <c r="E43" s="344">
        <v>41.173691592234441</v>
      </c>
      <c r="F43" s="208">
        <f t="shared" si="9"/>
        <v>6.3694267515923553E-2</v>
      </c>
      <c r="G43" s="343">
        <v>51.075185553396246</v>
      </c>
      <c r="H43" s="206">
        <f t="shared" si="10"/>
        <v>4.5100259932956632E-2</v>
      </c>
      <c r="I43" s="344">
        <v>72.540745431047199</v>
      </c>
      <c r="J43" s="208">
        <f t="shared" si="11"/>
        <v>0.10971211981566897</v>
      </c>
      <c r="K43" s="343">
        <v>73.403931886697563</v>
      </c>
      <c r="L43" s="206">
        <f t="shared" si="12"/>
        <v>0.25292415861722906</v>
      </c>
      <c r="M43" s="344">
        <v>66.541548160495338</v>
      </c>
      <c r="N43" s="208">
        <f t="shared" si="13"/>
        <v>0.11288226170579074</v>
      </c>
      <c r="O43" s="343">
        <v>46.569092517004343</v>
      </c>
      <c r="P43" s="206">
        <f t="shared" si="14"/>
        <v>8.684935476957345E-2</v>
      </c>
      <c r="Q43" s="344">
        <v>56.372776144118234</v>
      </c>
      <c r="R43" s="208">
        <f t="shared" si="15"/>
        <v>0.1051149329562584</v>
      </c>
    </row>
    <row r="44" spans="2:18" ht="15" hidden="1" customHeight="1" outlineLevel="1" x14ac:dyDescent="0.25">
      <c r="B44" s="43" t="s">
        <v>52</v>
      </c>
      <c r="C44" s="343">
        <v>60.833333333333336</v>
      </c>
      <c r="D44" s="206">
        <f t="shared" si="8"/>
        <v>0.33214598860149058</v>
      </c>
      <c r="E44" s="344">
        <v>32.663615560640736</v>
      </c>
      <c r="F44" s="208">
        <f t="shared" si="9"/>
        <v>-6.3549685094471453E-2</v>
      </c>
      <c r="G44" s="343">
        <v>47.889112590986528</v>
      </c>
      <c r="H44" s="206">
        <f t="shared" si="10"/>
        <v>6.0947155102500927E-2</v>
      </c>
      <c r="I44" s="344">
        <v>70.106275368442624</v>
      </c>
      <c r="J44" s="208">
        <f t="shared" si="11"/>
        <v>6.673143371710033E-2</v>
      </c>
      <c r="K44" s="343">
        <v>61.660941307730702</v>
      </c>
      <c r="L44" s="206">
        <f t="shared" si="12"/>
        <v>-6.2197765914517866E-3</v>
      </c>
      <c r="M44" s="344">
        <v>62.925694614051615</v>
      </c>
      <c r="N44" s="208">
        <f t="shared" si="13"/>
        <v>5.8193276842755992E-2</v>
      </c>
      <c r="O44" s="343">
        <v>42.88564967950515</v>
      </c>
      <c r="P44" s="206">
        <f t="shared" si="14"/>
        <v>5.1737083078047919E-2</v>
      </c>
      <c r="Q44" s="344">
        <v>52.722510199732064</v>
      </c>
      <c r="R44" s="208">
        <f t="shared" si="15"/>
        <v>5.9118230753032686E-2</v>
      </c>
    </row>
    <row r="45" spans="2:18" ht="15" hidden="1" customHeight="1" outlineLevel="1" x14ac:dyDescent="0.25">
      <c r="B45" s="43" t="s">
        <v>53</v>
      </c>
      <c r="C45" s="343">
        <v>39.823348694316437</v>
      </c>
      <c r="D45" s="206">
        <f t="shared" si="8"/>
        <v>-0.14663071843738873</v>
      </c>
      <c r="E45" s="344">
        <v>36.614748652838266</v>
      </c>
      <c r="F45" s="208">
        <f t="shared" si="9"/>
        <v>1.4646320009818803E-2</v>
      </c>
      <c r="G45" s="343">
        <v>60.705644120492721</v>
      </c>
      <c r="H45" s="206">
        <f t="shared" si="10"/>
        <v>-3.8147007420977985E-2</v>
      </c>
      <c r="I45" s="344">
        <v>83.61533686152687</v>
      </c>
      <c r="J45" s="208">
        <f t="shared" si="11"/>
        <v>5.3359441035500277E-2</v>
      </c>
      <c r="K45" s="343">
        <v>76.131078043887783</v>
      </c>
      <c r="L45" s="206">
        <f t="shared" si="12"/>
        <v>0.2230243970321637</v>
      </c>
      <c r="M45" s="344">
        <v>75.758073707743435</v>
      </c>
      <c r="N45" s="208">
        <f t="shared" si="13"/>
        <v>5.3936846887755019E-2</v>
      </c>
      <c r="O45" s="343">
        <v>57.308421964492076</v>
      </c>
      <c r="P45" s="206">
        <f t="shared" si="14"/>
        <v>3.6394428775246679E-2</v>
      </c>
      <c r="Q45" s="344">
        <v>66.364621760345088</v>
      </c>
      <c r="R45" s="208">
        <f t="shared" si="15"/>
        <v>4.8647891791392839E-2</v>
      </c>
    </row>
    <row r="46" spans="2:18" ht="15" hidden="1" customHeight="1" outlineLevel="1" x14ac:dyDescent="0.25">
      <c r="B46" s="43" t="s">
        <v>54</v>
      </c>
      <c r="C46" s="343">
        <v>48.780721966205839</v>
      </c>
      <c r="D46" s="206">
        <f t="shared" si="8"/>
        <v>5.1207416722168553E-2</v>
      </c>
      <c r="E46" s="344">
        <v>33.514431239388792</v>
      </c>
      <c r="F46" s="208">
        <f t="shared" si="9"/>
        <v>-0.14734825721153855</v>
      </c>
      <c r="G46" s="343">
        <v>55.106486084119759</v>
      </c>
      <c r="H46" s="206">
        <f t="shared" si="10"/>
        <v>-2.0514910424044519E-2</v>
      </c>
      <c r="I46" s="344">
        <v>77.526476940558069</v>
      </c>
      <c r="J46" s="208">
        <f t="shared" si="11"/>
        <v>7.4938397971726411E-2</v>
      </c>
      <c r="K46" s="343">
        <v>65.99818720645105</v>
      </c>
      <c r="L46" s="206">
        <f t="shared" si="12"/>
        <v>6.1909494519548192E-2</v>
      </c>
      <c r="M46" s="344">
        <v>69.497909001516803</v>
      </c>
      <c r="N46" s="208">
        <f t="shared" si="13"/>
        <v>5.284395530463315E-2</v>
      </c>
      <c r="O46" s="343">
        <v>50.674079070869361</v>
      </c>
      <c r="P46" s="206">
        <f t="shared" si="14"/>
        <v>6.9357846400430079E-2</v>
      </c>
      <c r="Q46" s="344">
        <v>59.913948047662259</v>
      </c>
      <c r="R46" s="208">
        <f t="shared" si="15"/>
        <v>6.3081132242310378E-2</v>
      </c>
    </row>
    <row r="47" spans="2:18" ht="15" hidden="1" customHeight="1" outlineLevel="1" x14ac:dyDescent="0.25">
      <c r="B47" s="43" t="s">
        <v>55</v>
      </c>
      <c r="C47" s="343">
        <v>52.008675342008672</v>
      </c>
      <c r="D47" s="206">
        <f t="shared" si="8"/>
        <v>3.5833600197325621E-2</v>
      </c>
      <c r="E47" s="344">
        <v>34.762776506483597</v>
      </c>
      <c r="F47" s="208">
        <f t="shared" si="9"/>
        <v>0.12469287060802836</v>
      </c>
      <c r="G47" s="343">
        <v>46.24895912991758</v>
      </c>
      <c r="H47" s="206">
        <f t="shared" si="10"/>
        <v>-7.1619570447359449E-2</v>
      </c>
      <c r="I47" s="344">
        <v>68.595564603900172</v>
      </c>
      <c r="J47" s="208">
        <f t="shared" si="11"/>
        <v>0.12512133079407395</v>
      </c>
      <c r="K47" s="343">
        <v>52.011819116135662</v>
      </c>
      <c r="L47" s="206">
        <f t="shared" si="12"/>
        <v>-1.0554906056185476E-2</v>
      </c>
      <c r="M47" s="344">
        <v>60.247435704848954</v>
      </c>
      <c r="N47" s="208">
        <f t="shared" si="13"/>
        <v>6.9817041760255716E-2</v>
      </c>
      <c r="O47" s="343">
        <v>39.683073628774395</v>
      </c>
      <c r="P47" s="206">
        <f t="shared" si="14"/>
        <v>6.9272393104034879E-2</v>
      </c>
      <c r="Q47" s="344">
        <v>49.642168960120578</v>
      </c>
      <c r="R47" s="208">
        <f t="shared" si="15"/>
        <v>7.3443333386952414E-2</v>
      </c>
    </row>
    <row r="48" spans="2:18" ht="15" hidden="1" customHeight="1" outlineLevel="1" x14ac:dyDescent="0.25">
      <c r="B48" s="43" t="s">
        <v>56</v>
      </c>
      <c r="C48" s="343">
        <v>48.671251897058347</v>
      </c>
      <c r="D48" s="206">
        <f t="shared" si="8"/>
        <v>-2.4655794520772489E-2</v>
      </c>
      <c r="E48" s="344">
        <v>32.342215988779806</v>
      </c>
      <c r="F48" s="208">
        <f t="shared" si="9"/>
        <v>-7.4948240165631286E-2</v>
      </c>
      <c r="G48" s="343">
        <v>48.581319431310796</v>
      </c>
      <c r="H48" s="206">
        <f t="shared" si="10"/>
        <v>0.1040341045656108</v>
      </c>
      <c r="I48" s="344">
        <v>61.101728203533234</v>
      </c>
      <c r="J48" s="208">
        <f t="shared" si="11"/>
        <v>9.8137790454615459E-2</v>
      </c>
      <c r="K48" s="343">
        <v>47.838687575285391</v>
      </c>
      <c r="L48" s="206">
        <f t="shared" si="12"/>
        <v>-0.10752574572384865</v>
      </c>
      <c r="M48" s="344">
        <v>55.604857813059709</v>
      </c>
      <c r="N48" s="208">
        <f t="shared" si="13"/>
        <v>6.9007013858599642E-2</v>
      </c>
      <c r="O48" s="343">
        <v>33.843419783284723</v>
      </c>
      <c r="P48" s="206">
        <f t="shared" si="14"/>
        <v>1.5306304370241497E-2</v>
      </c>
      <c r="Q48" s="344">
        <v>44.382245888562132</v>
      </c>
      <c r="R48" s="208">
        <f t="shared" si="15"/>
        <v>5.1243076318947756E-2</v>
      </c>
    </row>
    <row r="49" spans="2:18" collapsed="1" x14ac:dyDescent="0.25">
      <c r="B49" s="30" t="s">
        <v>65</v>
      </c>
      <c r="C49" s="339">
        <v>52.858991066538238</v>
      </c>
      <c r="D49" s="32">
        <f t="shared" si="8"/>
        <v>-7.8957982468860766E-2</v>
      </c>
      <c r="E49" s="339">
        <v>46.113078019083808</v>
      </c>
      <c r="F49" s="32">
        <f t="shared" si="9"/>
        <v>-0.1224780922859422</v>
      </c>
      <c r="G49" s="339">
        <v>58.123392646550379</v>
      </c>
      <c r="H49" s="32">
        <f t="shared" si="10"/>
        <v>-7.5566668595622999E-2</v>
      </c>
      <c r="I49" s="339">
        <v>67.67418556229066</v>
      </c>
      <c r="J49" s="32">
        <f t="shared" si="11"/>
        <v>-1.6167259630143538E-2</v>
      </c>
      <c r="K49" s="339">
        <v>58.846332382301753</v>
      </c>
      <c r="L49" s="32">
        <f t="shared" si="12"/>
        <v>-9.9243322455477845E-4</v>
      </c>
      <c r="M49" s="339">
        <v>63.593479265710066</v>
      </c>
      <c r="N49" s="32">
        <f t="shared" si="13"/>
        <v>-2.8853428479647447E-2</v>
      </c>
      <c r="O49" s="339">
        <v>47.239403635378928</v>
      </c>
      <c r="P49" s="32">
        <f t="shared" si="14"/>
        <v>-7.4260436514038242E-2</v>
      </c>
      <c r="Q49" s="339">
        <v>55.141331805027441</v>
      </c>
      <c r="R49" s="32">
        <f t="shared" si="15"/>
        <v>-4.7903199424156662E-2</v>
      </c>
    </row>
    <row r="50" spans="2:18" ht="15" hidden="1" customHeight="1" outlineLevel="1" x14ac:dyDescent="0.25">
      <c r="B50" s="43" t="s">
        <v>58</v>
      </c>
      <c r="C50" s="343">
        <v>48.338338338338339</v>
      </c>
      <c r="D50" s="206">
        <f t="shared" si="8"/>
        <v>-4.9341131498053636E-2</v>
      </c>
      <c r="E50" s="344">
        <v>39.257055682684971</v>
      </c>
      <c r="F50" s="208">
        <f t="shared" si="9"/>
        <v>-5.4376640961238176E-2</v>
      </c>
      <c r="G50" s="343">
        <v>51.51227801852324</v>
      </c>
      <c r="H50" s="206">
        <f t="shared" si="10"/>
        <v>-6.6754221820469195E-2</v>
      </c>
      <c r="I50" s="344">
        <v>65.748088964007223</v>
      </c>
      <c r="J50" s="208">
        <f t="shared" si="11"/>
        <v>-2.0123580762449356E-2</v>
      </c>
      <c r="K50" s="343">
        <v>58.946557040082219</v>
      </c>
      <c r="L50" s="206">
        <f t="shared" si="12"/>
        <v>-7.3581648160891966E-3</v>
      </c>
      <c r="M50" s="344">
        <v>60.733987358593033</v>
      </c>
      <c r="N50" s="208">
        <f t="shared" si="13"/>
        <v>-2.6782142167815937E-2</v>
      </c>
      <c r="O50" s="343">
        <v>40.7950287194178</v>
      </c>
      <c r="P50" s="206">
        <f t="shared" si="14"/>
        <v>-6.4336561498255285E-2</v>
      </c>
      <c r="Q50" s="344">
        <v>50.451248015728673</v>
      </c>
      <c r="R50" s="208">
        <f t="shared" si="15"/>
        <v>-3.9832716267403034E-2</v>
      </c>
    </row>
    <row r="51" spans="2:18" ht="15" hidden="1" customHeight="1" outlineLevel="1" x14ac:dyDescent="0.25">
      <c r="B51" s="43" t="s">
        <v>59</v>
      </c>
      <c r="C51" s="343">
        <v>55.429623171558653</v>
      </c>
      <c r="D51" s="206">
        <f t="shared" si="8"/>
        <v>-9.9869077501612002E-2</v>
      </c>
      <c r="E51" s="344">
        <v>48.555399719495092</v>
      </c>
      <c r="F51" s="208">
        <f t="shared" si="9"/>
        <v>-0.20329432270146819</v>
      </c>
      <c r="G51" s="343">
        <v>61.666104774982941</v>
      </c>
      <c r="H51" s="206">
        <f t="shared" si="10"/>
        <v>-2.0544668124418686E-2</v>
      </c>
      <c r="I51" s="344">
        <v>68.410503789854815</v>
      </c>
      <c r="J51" s="208">
        <f t="shared" si="11"/>
        <v>3.7766112194534074E-2</v>
      </c>
      <c r="K51" s="343">
        <v>59.657527434273781</v>
      </c>
      <c r="L51" s="206">
        <f t="shared" si="12"/>
        <v>0.13051128724635253</v>
      </c>
      <c r="M51" s="344">
        <v>65.049756389941592</v>
      </c>
      <c r="N51" s="208">
        <f t="shared" si="13"/>
        <v>2.766340058406902E-2</v>
      </c>
      <c r="O51" s="343">
        <v>50.162942500024499</v>
      </c>
      <c r="P51" s="206">
        <f t="shared" si="14"/>
        <v>-3.0716250176164528E-2</v>
      </c>
      <c r="Q51" s="344">
        <v>57.372463425654566</v>
      </c>
      <c r="R51" s="208">
        <f t="shared" si="15"/>
        <v>2.2417830811127804E-3</v>
      </c>
    </row>
    <row r="52" spans="2:18" ht="15" hidden="1" customHeight="1" outlineLevel="1" x14ac:dyDescent="0.25">
      <c r="B52" s="43" t="s">
        <v>60</v>
      </c>
      <c r="C52" s="343">
        <v>61.708136708136706</v>
      </c>
      <c r="D52" s="206">
        <f t="shared" si="8"/>
        <v>-2.0532451558804676E-2</v>
      </c>
      <c r="E52" s="344">
        <v>57.02026806145799</v>
      </c>
      <c r="F52" s="208">
        <f t="shared" si="9"/>
        <v>-1.2997258272595902E-2</v>
      </c>
      <c r="G52" s="343">
        <v>67.428352936892324</v>
      </c>
      <c r="H52" s="206">
        <f t="shared" si="10"/>
        <v>-5.5974656008225265E-3</v>
      </c>
      <c r="I52" s="344">
        <v>72.918507279222524</v>
      </c>
      <c r="J52" s="208">
        <f t="shared" si="11"/>
        <v>5.3506313794278393E-2</v>
      </c>
      <c r="K52" s="343">
        <v>59.018193608378603</v>
      </c>
      <c r="L52" s="206">
        <f t="shared" si="12"/>
        <v>7.5264647900272763E-3</v>
      </c>
      <c r="M52" s="344">
        <v>69.267910998420234</v>
      </c>
      <c r="N52" s="208">
        <f t="shared" si="13"/>
        <v>3.2201918099518112E-2</v>
      </c>
      <c r="O52" s="343">
        <v>53.139087137958619</v>
      </c>
      <c r="P52" s="206">
        <f t="shared" si="14"/>
        <v>-3.2014192254732565E-2</v>
      </c>
      <c r="Q52" s="344">
        <v>60.950099889757524</v>
      </c>
      <c r="R52" s="208">
        <f t="shared" si="15"/>
        <v>4.05339196311294E-3</v>
      </c>
    </row>
    <row r="53" spans="2:18" ht="15" hidden="1" customHeight="1" outlineLevel="1" x14ac:dyDescent="0.25">
      <c r="B53" s="43" t="s">
        <v>61</v>
      </c>
      <c r="C53" s="343">
        <v>52.15538118763925</v>
      </c>
      <c r="D53" s="206">
        <f t="shared" si="8"/>
        <v>-5.900930783938696E-2</v>
      </c>
      <c r="E53" s="344">
        <v>47.043625895032108</v>
      </c>
      <c r="F53" s="208">
        <f t="shared" si="9"/>
        <v>-0.10770177811827519</v>
      </c>
      <c r="G53" s="343">
        <v>66.42842459276558</v>
      </c>
      <c r="H53" s="206">
        <f t="shared" si="10"/>
        <v>6.1650032751658923E-3</v>
      </c>
      <c r="I53" s="344">
        <v>70.913964038199651</v>
      </c>
      <c r="J53" s="208">
        <f t="shared" si="11"/>
        <v>5.9310367614191506E-3</v>
      </c>
      <c r="K53" s="343">
        <v>53.011139475516359</v>
      </c>
      <c r="L53" s="206">
        <f t="shared" si="12"/>
        <v>-8.4621208494425226E-2</v>
      </c>
      <c r="M53" s="344">
        <v>66.662640978301908</v>
      </c>
      <c r="N53" s="208">
        <f t="shared" si="13"/>
        <v>-7.0077411458493444E-3</v>
      </c>
      <c r="O53" s="343">
        <v>50.378495650432853</v>
      </c>
      <c r="P53" s="206">
        <f t="shared" si="14"/>
        <v>-4.5185692372421538E-2</v>
      </c>
      <c r="Q53" s="344">
        <v>58.264728887807387</v>
      </c>
      <c r="R53" s="208">
        <f t="shared" si="15"/>
        <v>-2.2362553070906399E-2</v>
      </c>
    </row>
    <row r="54" spans="2:18" collapsed="1" x14ac:dyDescent="0.25">
      <c r="B54" s="145">
        <v>2010</v>
      </c>
      <c r="C54" s="347">
        <v>49.929427695466174</v>
      </c>
      <c r="D54" s="213">
        <f t="shared" si="8"/>
        <v>-3.9058598034871883E-2</v>
      </c>
      <c r="E54" s="347">
        <v>41.797059653302405</v>
      </c>
      <c r="F54" s="213">
        <f t="shared" si="9"/>
        <v>-3.6372423040642698E-2</v>
      </c>
      <c r="G54" s="347">
        <v>56.004213320282197</v>
      </c>
      <c r="H54" s="213">
        <f t="shared" si="10"/>
        <v>1.6821950546261899E-3</v>
      </c>
      <c r="I54" s="347">
        <v>70.929136833176443</v>
      </c>
      <c r="J54" s="213">
        <f t="shared" si="11"/>
        <v>6.0174495576568843E-2</v>
      </c>
      <c r="K54" s="347">
        <v>61.021824197560008</v>
      </c>
      <c r="L54" s="213">
        <f t="shared" si="12"/>
        <v>4.2188355485221152E-2</v>
      </c>
      <c r="M54" s="347">
        <v>65.251993240038132</v>
      </c>
      <c r="N54" s="213">
        <f t="shared" si="13"/>
        <v>4.4876241610041001E-2</v>
      </c>
      <c r="O54" s="347">
        <v>47.400441749110826</v>
      </c>
      <c r="P54" s="213">
        <f t="shared" si="14"/>
        <v>2.8312512423767977E-2</v>
      </c>
      <c r="Q54" s="347">
        <v>56.104302420489866</v>
      </c>
      <c r="R54" s="213">
        <f t="shared" si="15"/>
        <v>4.0435818049023187E-2</v>
      </c>
    </row>
    <row r="55" spans="2:18" ht="15" hidden="1" customHeight="1" outlineLevel="1" x14ac:dyDescent="0.25">
      <c r="B55" s="43" t="s">
        <v>49</v>
      </c>
      <c r="C55" s="343">
        <v>53.624592334269757</v>
      </c>
      <c r="D55" s="206">
        <f t="shared" si="8"/>
        <v>-8.5107470674480878E-2</v>
      </c>
      <c r="E55" s="344">
        <v>47.70207425998376</v>
      </c>
      <c r="F55" s="208">
        <f t="shared" si="9"/>
        <v>-7.6388448841256062E-2</v>
      </c>
      <c r="G55" s="343">
        <v>55.775249497828554</v>
      </c>
      <c r="H55" s="206">
        <f t="shared" si="10"/>
        <v>-0.10215420107010531</v>
      </c>
      <c r="I55" s="344">
        <v>64.755034429038218</v>
      </c>
      <c r="J55" s="208">
        <f t="shared" si="11"/>
        <v>-5.9916735542483335E-2</v>
      </c>
      <c r="K55" s="343">
        <v>54.216360475288752</v>
      </c>
      <c r="L55" s="206">
        <f t="shared" si="12"/>
        <v>1.0801147808322753E-2</v>
      </c>
      <c r="M55" s="344">
        <v>60.721348346029949</v>
      </c>
      <c r="N55" s="208">
        <f t="shared" si="13"/>
        <v>-6.0628297604490511E-2</v>
      </c>
      <c r="O55" s="343">
        <v>46.862482306330861</v>
      </c>
      <c r="P55" s="206">
        <f t="shared" si="14"/>
        <v>-9.6751631345300404E-2</v>
      </c>
      <c r="Q55" s="344">
        <v>53.539055226095769</v>
      </c>
      <c r="R55" s="208">
        <f t="shared" si="15"/>
        <v>-7.6514199942942507E-2</v>
      </c>
    </row>
    <row r="56" spans="2:18" ht="15" hidden="1" customHeight="1" outlineLevel="1" x14ac:dyDescent="0.25">
      <c r="B56" s="43" t="s">
        <v>50</v>
      </c>
      <c r="C56" s="343">
        <v>50.477143810477145</v>
      </c>
      <c r="D56" s="206">
        <f t="shared" si="8"/>
        <v>-0.11058384044166025</v>
      </c>
      <c r="E56" s="344">
        <v>45.313501144164761</v>
      </c>
      <c r="F56" s="208">
        <f t="shared" si="9"/>
        <v>-0.13749539306894198</v>
      </c>
      <c r="G56" s="343">
        <v>56.287636393469519</v>
      </c>
      <c r="H56" s="206">
        <f t="shared" si="10"/>
        <v>-0.13798552746811121</v>
      </c>
      <c r="I56" s="344">
        <v>66.055429656008585</v>
      </c>
      <c r="J56" s="208">
        <f t="shared" si="11"/>
        <v>-6.9592178145342465E-2</v>
      </c>
      <c r="K56" s="343">
        <v>68.840542396155172</v>
      </c>
      <c r="L56" s="206">
        <f t="shared" si="12"/>
        <v>0.11049732453732952</v>
      </c>
      <c r="M56" s="344">
        <v>63.467484961176638</v>
      </c>
      <c r="N56" s="208">
        <f t="shared" si="13"/>
        <v>-6.2358975251137649E-2</v>
      </c>
      <c r="O56" s="343">
        <v>46.961393537075921</v>
      </c>
      <c r="P56" s="206">
        <f t="shared" si="14"/>
        <v>-0.1351318529536264</v>
      </c>
      <c r="Q56" s="344">
        <v>54.913279549801061</v>
      </c>
      <c r="R56" s="208">
        <f t="shared" si="15"/>
        <v>-9.5231853005462996E-2</v>
      </c>
    </row>
    <row r="57" spans="2:18" ht="15" hidden="1" customHeight="1" outlineLevel="1" x14ac:dyDescent="0.25">
      <c r="B57" s="43" t="s">
        <v>51</v>
      </c>
      <c r="C57" s="343">
        <v>48.913429558590849</v>
      </c>
      <c r="D57" s="206">
        <f t="shared" si="8"/>
        <v>-0.12710088878642656</v>
      </c>
      <c r="E57" s="344">
        <v>38.708201077729385</v>
      </c>
      <c r="F57" s="208">
        <f t="shared" si="9"/>
        <v>-0.24574305328538748</v>
      </c>
      <c r="G57" s="343">
        <v>48.871086833977756</v>
      </c>
      <c r="H57" s="206">
        <f t="shared" si="10"/>
        <v>-0.19935829080902867</v>
      </c>
      <c r="I57" s="344">
        <v>65.368976454088582</v>
      </c>
      <c r="J57" s="208">
        <f t="shared" si="11"/>
        <v>-5.2120668604623721E-2</v>
      </c>
      <c r="K57" s="343">
        <v>58.586093485266268</v>
      </c>
      <c r="L57" s="206">
        <f t="shared" si="12"/>
        <v>-0.14541084434460783</v>
      </c>
      <c r="M57" s="344">
        <v>59.792082639993346</v>
      </c>
      <c r="N57" s="208">
        <f t="shared" si="13"/>
        <v>-9.6925539197951327E-2</v>
      </c>
      <c r="O57" s="343">
        <v>42.847789633989905</v>
      </c>
      <c r="P57" s="206">
        <f t="shared" si="14"/>
        <v>-0.11182092508637309</v>
      </c>
      <c r="Q57" s="344">
        <v>51.010781288890179</v>
      </c>
      <c r="R57" s="208">
        <f t="shared" si="15"/>
        <v>-0.10228116041542146</v>
      </c>
    </row>
    <row r="58" spans="2:18" ht="15" hidden="1" customHeight="1" outlineLevel="1" x14ac:dyDescent="0.25">
      <c r="B58" s="43" t="s">
        <v>52</v>
      </c>
      <c r="C58" s="343">
        <v>45.665665665665664</v>
      </c>
      <c r="D58" s="206">
        <f t="shared" si="8"/>
        <v>-0.18522653255706645</v>
      </c>
      <c r="E58" s="344">
        <v>34.880244088482073</v>
      </c>
      <c r="F58" s="208">
        <f t="shared" si="9"/>
        <v>-0.18641044622916769</v>
      </c>
      <c r="G58" s="343">
        <v>45.138075313807533</v>
      </c>
      <c r="H58" s="206">
        <f t="shared" si="10"/>
        <v>-0.16611936998534038</v>
      </c>
      <c r="I58" s="344">
        <v>65.720642658998429</v>
      </c>
      <c r="J58" s="208">
        <f t="shared" si="11"/>
        <v>-8.1744910579516272E-2</v>
      </c>
      <c r="K58" s="343">
        <v>62.046858908341918</v>
      </c>
      <c r="L58" s="206">
        <f t="shared" si="12"/>
        <v>-0.16469057586882641</v>
      </c>
      <c r="M58" s="344">
        <v>59.465218680842327</v>
      </c>
      <c r="N58" s="208">
        <f t="shared" si="13"/>
        <v>-0.10530589180506589</v>
      </c>
      <c r="O58" s="343">
        <v>40.776017475769336</v>
      </c>
      <c r="P58" s="206">
        <f t="shared" si="14"/>
        <v>-8.7214623177495842E-2</v>
      </c>
      <c r="Q58" s="344">
        <v>49.779626739355038</v>
      </c>
      <c r="R58" s="208">
        <f t="shared" si="15"/>
        <v>-9.6216339181741883E-2</v>
      </c>
    </row>
    <row r="59" spans="2:18" ht="15" hidden="1" customHeight="1" outlineLevel="1" x14ac:dyDescent="0.25">
      <c r="B59" s="43" t="s">
        <v>53</v>
      </c>
      <c r="C59" s="343">
        <v>46.666020859569244</v>
      </c>
      <c r="D59" s="206">
        <f t="shared" si="8"/>
        <v>-0.1468982684515675</v>
      </c>
      <c r="E59" s="344">
        <v>36.086218350926401</v>
      </c>
      <c r="F59" s="208">
        <f t="shared" si="9"/>
        <v>-0.11187391139190661</v>
      </c>
      <c r="G59" s="343">
        <v>63.113224774320578</v>
      </c>
      <c r="H59" s="206">
        <f t="shared" si="10"/>
        <v>-0.14266490585758829</v>
      </c>
      <c r="I59" s="344">
        <v>79.379681430803132</v>
      </c>
      <c r="J59" s="208">
        <f t="shared" si="11"/>
        <v>-9.6156884800198128E-2</v>
      </c>
      <c r="K59" s="343">
        <v>62.248208808123763</v>
      </c>
      <c r="L59" s="206">
        <f t="shared" si="12"/>
        <v>-0.18713788927427533</v>
      </c>
      <c r="M59" s="344">
        <v>71.881037209634371</v>
      </c>
      <c r="N59" s="208">
        <f t="shared" si="13"/>
        <v>-0.1121541633274602</v>
      </c>
      <c r="O59" s="343">
        <v>55.295957189017301</v>
      </c>
      <c r="P59" s="206">
        <f t="shared" si="14"/>
        <v>-0.12720596534062967</v>
      </c>
      <c r="Q59" s="344">
        <v>63.285896324051336</v>
      </c>
      <c r="R59" s="208">
        <f t="shared" si="15"/>
        <v>-0.11812677448346953</v>
      </c>
    </row>
    <row r="60" spans="2:18" ht="15" hidden="1" customHeight="1" outlineLevel="1" x14ac:dyDescent="0.25">
      <c r="B60" s="43" t="s">
        <v>54</v>
      </c>
      <c r="C60" s="343">
        <v>46.40446898511415</v>
      </c>
      <c r="D60" s="206">
        <f t="shared" si="8"/>
        <v>-0.1478055947539515</v>
      </c>
      <c r="E60" s="344">
        <v>39.306119436037498</v>
      </c>
      <c r="F60" s="208">
        <f t="shared" si="9"/>
        <v>-7.2650834246742235E-2</v>
      </c>
      <c r="G60" s="343">
        <v>56.260668662119997</v>
      </c>
      <c r="H60" s="206">
        <f t="shared" si="10"/>
        <v>-0.10372622343679694</v>
      </c>
      <c r="I60" s="344">
        <v>72.121785850092238</v>
      </c>
      <c r="J60" s="208">
        <f t="shared" si="11"/>
        <v>-0.14064524690452196</v>
      </c>
      <c r="K60" s="343">
        <v>62.150482265262504</v>
      </c>
      <c r="L60" s="206">
        <f t="shared" si="12"/>
        <v>-0.21047906045685438</v>
      </c>
      <c r="M60" s="344">
        <v>66.009695597680533</v>
      </c>
      <c r="N60" s="208">
        <f t="shared" si="13"/>
        <v>-0.13501929437830051</v>
      </c>
      <c r="O60" s="343">
        <v>47.387391640173199</v>
      </c>
      <c r="P60" s="206">
        <f t="shared" si="14"/>
        <v>-0.1521213939758681</v>
      </c>
      <c r="Q60" s="344">
        <v>56.358772844823612</v>
      </c>
      <c r="R60" s="208">
        <f t="shared" si="15"/>
        <v>-0.14143615653805086</v>
      </c>
    </row>
    <row r="61" spans="2:18" ht="15" hidden="1" customHeight="1" outlineLevel="1" x14ac:dyDescent="0.25">
      <c r="B61" s="43" t="s">
        <v>55</v>
      </c>
      <c r="C61" s="343">
        <v>50.209488601355517</v>
      </c>
      <c r="D61" s="206">
        <f t="shared" si="8"/>
        <v>-7.7717100286539442E-2</v>
      </c>
      <c r="E61" s="344">
        <v>30.908683974932856</v>
      </c>
      <c r="F61" s="208">
        <f t="shared" si="9"/>
        <v>-0.15892417628893851</v>
      </c>
      <c r="G61" s="343">
        <v>49.816818254348171</v>
      </c>
      <c r="H61" s="206">
        <f t="shared" si="10"/>
        <v>-0.14400696795032697</v>
      </c>
      <c r="I61" s="344">
        <v>60.967259909193665</v>
      </c>
      <c r="J61" s="208">
        <f t="shared" si="11"/>
        <v>-0.14342512385731099</v>
      </c>
      <c r="K61" s="343">
        <v>52.566655223709809</v>
      </c>
      <c r="L61" s="206">
        <f t="shared" si="12"/>
        <v>-0.26714907347702554</v>
      </c>
      <c r="M61" s="344">
        <v>56.315644033599447</v>
      </c>
      <c r="N61" s="208">
        <f t="shared" si="13"/>
        <v>-0.15316143787072856</v>
      </c>
      <c r="O61" s="343">
        <v>37.112221249420614</v>
      </c>
      <c r="P61" s="206">
        <f t="shared" si="14"/>
        <v>-0.18639408255965206</v>
      </c>
      <c r="Q61" s="344">
        <v>46.245728503887108</v>
      </c>
      <c r="R61" s="208">
        <f t="shared" si="15"/>
        <v>-0.16609189311090755</v>
      </c>
    </row>
    <row r="62" spans="2:18" ht="15" hidden="1" customHeight="1" outlineLevel="1" x14ac:dyDescent="0.25">
      <c r="B62" s="43" t="s">
        <v>56</v>
      </c>
      <c r="C62" s="343">
        <v>49.901615884562638</v>
      </c>
      <c r="D62" s="206">
        <f t="shared" si="8"/>
        <v>-7.1977037523896281E-2</v>
      </c>
      <c r="E62" s="344">
        <v>34.962601438184073</v>
      </c>
      <c r="F62" s="208">
        <f t="shared" si="9"/>
        <v>-0.16466587064129001</v>
      </c>
      <c r="G62" s="343">
        <v>44.003458978674779</v>
      </c>
      <c r="H62" s="206">
        <f t="shared" si="10"/>
        <v>-0.2249836322256461</v>
      </c>
      <c r="I62" s="344">
        <v>55.641221652373765</v>
      </c>
      <c r="J62" s="208">
        <f t="shared" si="11"/>
        <v>-0.16304433755060188</v>
      </c>
      <c r="K62" s="343">
        <v>53.602316645072698</v>
      </c>
      <c r="L62" s="206">
        <f t="shared" si="12"/>
        <v>-0.25567274406068685</v>
      </c>
      <c r="M62" s="344">
        <v>52.015428423011926</v>
      </c>
      <c r="N62" s="208">
        <f t="shared" si="13"/>
        <v>-0.18201943100019602</v>
      </c>
      <c r="O62" s="343">
        <v>33.333211502391485</v>
      </c>
      <c r="P62" s="206">
        <f t="shared" si="14"/>
        <v>-0.18558229154173478</v>
      </c>
      <c r="Q62" s="344">
        <v>42.218823494154968</v>
      </c>
      <c r="R62" s="208">
        <f t="shared" si="15"/>
        <v>-0.18192074877661413</v>
      </c>
    </row>
    <row r="63" spans="2:18" collapsed="1" x14ac:dyDescent="0.25">
      <c r="B63" s="30" t="s">
        <v>67</v>
      </c>
      <c r="C63" s="339">
        <v>57.390423086481114</v>
      </c>
      <c r="D63" s="32">
        <f t="shared" si="8"/>
        <v>-6.4294417959513517E-2</v>
      </c>
      <c r="E63" s="339">
        <v>52.549204314691416</v>
      </c>
      <c r="F63" s="32">
        <f t="shared" si="9"/>
        <v>-2.0623468230659414E-2</v>
      </c>
      <c r="G63" s="339">
        <v>62.874618073594029</v>
      </c>
      <c r="H63" s="32">
        <f t="shared" si="10"/>
        <v>-8.193209910876853E-2</v>
      </c>
      <c r="I63" s="339">
        <v>68.786271065597603</v>
      </c>
      <c r="J63" s="32">
        <f t="shared" si="11"/>
        <v>-9.9897525170784762E-2</v>
      </c>
      <c r="K63" s="339">
        <v>58.904791454426594</v>
      </c>
      <c r="L63" s="32">
        <f t="shared" si="12"/>
        <v>-0.21947720135011894</v>
      </c>
      <c r="M63" s="339">
        <v>65.482885004838138</v>
      </c>
      <c r="N63" s="32">
        <f t="shared" si="13"/>
        <v>-0.10648717025457843</v>
      </c>
      <c r="O63" s="339">
        <v>51.028826571367858</v>
      </c>
      <c r="P63" s="32">
        <f t="shared" si="14"/>
        <v>-0.1074316773231081</v>
      </c>
      <c r="Q63" s="339">
        <v>57.915678081973475</v>
      </c>
      <c r="R63" s="32">
        <f t="shared" si="15"/>
        <v>-0.10574976545367953</v>
      </c>
    </row>
    <row r="64" spans="2:18" ht="15" hidden="1" customHeight="1" outlineLevel="1" x14ac:dyDescent="0.25">
      <c r="B64" s="43" t="s">
        <v>58</v>
      </c>
      <c r="C64" s="343">
        <v>50.847196549599509</v>
      </c>
      <c r="D64" s="206">
        <f t="shared" si="8"/>
        <v>-5.7647648065994428E-2</v>
      </c>
      <c r="E64" s="344">
        <v>41.514473291554758</v>
      </c>
      <c r="F64" s="208">
        <f t="shared" si="9"/>
        <v>-8.9427067345880351E-2</v>
      </c>
      <c r="G64" s="343">
        <v>55.196904419977663</v>
      </c>
      <c r="H64" s="206">
        <f t="shared" si="10"/>
        <v>-0.17077699338577823</v>
      </c>
      <c r="I64" s="344">
        <v>67.0983479887865</v>
      </c>
      <c r="J64" s="208">
        <f t="shared" si="11"/>
        <v>-0.12895202553794538</v>
      </c>
      <c r="K64" s="343">
        <v>59.383510699164667</v>
      </c>
      <c r="L64" s="206">
        <f t="shared" si="12"/>
        <v>-0.2624002638795504</v>
      </c>
      <c r="M64" s="344">
        <v>62.405335937707015</v>
      </c>
      <c r="N64" s="208">
        <f t="shared" si="13"/>
        <v>-0.14903539746940242</v>
      </c>
      <c r="O64" s="343">
        <v>43.600109869358469</v>
      </c>
      <c r="P64" s="206">
        <f t="shared" si="14"/>
        <v>-0.11687158638138651</v>
      </c>
      <c r="Q64" s="344">
        <v>52.544227313809579</v>
      </c>
      <c r="R64" s="208">
        <f t="shared" si="15"/>
        <v>-0.13382983920848956</v>
      </c>
    </row>
    <row r="65" spans="2:18" ht="15" hidden="1" customHeight="1" outlineLevel="1" x14ac:dyDescent="0.25">
      <c r="B65" s="43" t="s">
        <v>59</v>
      </c>
      <c r="C65" s="343">
        <v>61.579512253294375</v>
      </c>
      <c r="D65" s="206">
        <f t="shared" si="8"/>
        <v>-2.2163614704671986E-2</v>
      </c>
      <c r="E65" s="344">
        <v>60.945216160799376</v>
      </c>
      <c r="F65" s="208">
        <f t="shared" si="9"/>
        <v>3.7354628856205441E-3</v>
      </c>
      <c r="G65" s="343">
        <v>62.959588628607605</v>
      </c>
      <c r="H65" s="206">
        <f t="shared" si="10"/>
        <v>-0.13962649143026562</v>
      </c>
      <c r="I65" s="344">
        <v>65.92092667700345</v>
      </c>
      <c r="J65" s="208">
        <f t="shared" si="11"/>
        <v>-0.18316907663986093</v>
      </c>
      <c r="K65" s="343">
        <v>52.770395224964844</v>
      </c>
      <c r="L65" s="206">
        <f t="shared" si="12"/>
        <v>-0.33554587591000773</v>
      </c>
      <c r="M65" s="344">
        <v>63.29869911974172</v>
      </c>
      <c r="N65" s="208">
        <f t="shared" si="13"/>
        <v>-0.18518488247492371</v>
      </c>
      <c r="O65" s="343">
        <v>51.752587938404488</v>
      </c>
      <c r="P65" s="206">
        <f t="shared" si="14"/>
        <v>-0.16144780441047446</v>
      </c>
      <c r="Q65" s="344">
        <v>57.244134493454197</v>
      </c>
      <c r="R65" s="208">
        <f t="shared" si="15"/>
        <v>-0.1732634566793938</v>
      </c>
    </row>
    <row r="66" spans="2:18" ht="15" hidden="1" customHeight="1" outlineLevel="1" x14ac:dyDescent="0.25">
      <c r="B66" s="43" t="s">
        <v>60</v>
      </c>
      <c r="C66" s="343">
        <v>63.001716398204387</v>
      </c>
      <c r="D66" s="206">
        <f t="shared" si="8"/>
        <v>-0.13250604164453772</v>
      </c>
      <c r="E66" s="344">
        <v>57.771134416165751</v>
      </c>
      <c r="F66" s="208">
        <f t="shared" si="9"/>
        <v>-0.10323378860399079</v>
      </c>
      <c r="G66" s="343">
        <v>67.807905354578409</v>
      </c>
      <c r="H66" s="206">
        <f t="shared" si="10"/>
        <v>-8.4348979985145234E-2</v>
      </c>
      <c r="I66" s="344">
        <v>69.215064327997524</v>
      </c>
      <c r="J66" s="208">
        <f t="shared" si="11"/>
        <v>-0.12152913592432713</v>
      </c>
      <c r="K66" s="343">
        <v>58.577313520670884</v>
      </c>
      <c r="L66" s="206">
        <f t="shared" si="12"/>
        <v>-0.23923116424080126</v>
      </c>
      <c r="M66" s="344">
        <v>67.106938849673668</v>
      </c>
      <c r="N66" s="208">
        <f t="shared" si="13"/>
        <v>-0.12626016778099058</v>
      </c>
      <c r="O66" s="343">
        <v>54.896556037051482</v>
      </c>
      <c r="P66" s="206">
        <f t="shared" si="14"/>
        <v>-0.1324695898637116</v>
      </c>
      <c r="Q66" s="344">
        <v>60.704042611308388</v>
      </c>
      <c r="R66" s="208">
        <f t="shared" si="15"/>
        <v>-0.12847181637072957</v>
      </c>
    </row>
    <row r="67" spans="2:18" ht="15" hidden="1" customHeight="1" outlineLevel="1" x14ac:dyDescent="0.25">
      <c r="B67" s="43" t="s">
        <v>61</v>
      </c>
      <c r="C67" s="343">
        <v>55.426033033212093</v>
      </c>
      <c r="D67" s="206">
        <f t="shared" si="8"/>
        <v>-0.14765141195387788</v>
      </c>
      <c r="E67" s="344">
        <v>52.721864441043117</v>
      </c>
      <c r="F67" s="208">
        <f t="shared" si="9"/>
        <v>-3.6616919765991129E-2</v>
      </c>
      <c r="G67" s="343">
        <v>66.021402430550197</v>
      </c>
      <c r="H67" s="206">
        <f t="shared" si="10"/>
        <v>-5.2692881297532579E-2</v>
      </c>
      <c r="I67" s="344">
        <v>70.495850557018457</v>
      </c>
      <c r="J67" s="208">
        <f t="shared" si="11"/>
        <v>-8.7709237257622141E-2</v>
      </c>
      <c r="K67" s="343">
        <v>57.911697285804458</v>
      </c>
      <c r="L67" s="206">
        <f t="shared" si="12"/>
        <v>-0.20394175520132118</v>
      </c>
      <c r="M67" s="344">
        <v>67.133092311541603</v>
      </c>
      <c r="N67" s="208">
        <f t="shared" si="13"/>
        <v>-9.1391321763707012E-2</v>
      </c>
      <c r="O67" s="343">
        <v>52.762610748479467</v>
      </c>
      <c r="P67" s="206">
        <f t="shared" si="14"/>
        <v>-0.10679949884998796</v>
      </c>
      <c r="Q67" s="344">
        <v>59.597480713147469</v>
      </c>
      <c r="R67" s="208">
        <f t="shared" si="15"/>
        <v>-9.7720527496153009E-2</v>
      </c>
    </row>
    <row r="68" spans="2:18" collapsed="1" x14ac:dyDescent="0.25">
      <c r="B68" s="145">
        <v>2009</v>
      </c>
      <c r="C68" s="347">
        <v>51.958868244578014</v>
      </c>
      <c r="D68" s="213">
        <f t="shared" si="8"/>
        <v>-0.10781334115734931</v>
      </c>
      <c r="E68" s="347">
        <v>43.374702688760088</v>
      </c>
      <c r="F68" s="213">
        <f t="shared" si="9"/>
        <v>-0.11023711605813302</v>
      </c>
      <c r="G68" s="347">
        <v>55.910161523064751</v>
      </c>
      <c r="H68" s="213">
        <f t="shared" si="10"/>
        <v>-0.13725640258146377</v>
      </c>
      <c r="I68" s="347">
        <v>66.903266518029284</v>
      </c>
      <c r="J68" s="213">
        <f t="shared" si="11"/>
        <v>-0.11165434209663616</v>
      </c>
      <c r="K68" s="347">
        <v>58.551627329543052</v>
      </c>
      <c r="L68" s="213">
        <f t="shared" si="12"/>
        <v>-0.1873233950329124</v>
      </c>
      <c r="M68" s="347">
        <v>62.449494630571635</v>
      </c>
      <c r="N68" s="213">
        <f t="shared" si="13"/>
        <v>-0.12245605032118212</v>
      </c>
      <c r="O68" s="347">
        <v>46.095366123073184</v>
      </c>
      <c r="P68" s="213">
        <f t="shared" si="14"/>
        <v>-0.13338158388472598</v>
      </c>
      <c r="Q68" s="347">
        <v>53.92384753313668</v>
      </c>
      <c r="R68" s="213">
        <f t="shared" si="15"/>
        <v>-0.12627383890505806</v>
      </c>
    </row>
    <row r="69" spans="2:18" ht="15" hidden="1" customHeight="1" outlineLevel="1" x14ac:dyDescent="0.25">
      <c r="B69" s="43" t="s">
        <v>49</v>
      </c>
      <c r="C69" s="343">
        <v>58.612996188528399</v>
      </c>
      <c r="D69" s="206">
        <f t="shared" si="8"/>
        <v>1.2190970133870049E-2</v>
      </c>
      <c r="E69" s="344">
        <v>51.647333990288153</v>
      </c>
      <c r="F69" s="208">
        <f t="shared" si="9"/>
        <v>-6.3677161503433721E-3</v>
      </c>
      <c r="G69" s="343">
        <v>62.121190035421193</v>
      </c>
      <c r="H69" s="206">
        <f t="shared" si="10"/>
        <v>-3.3164905656602794E-2</v>
      </c>
      <c r="I69" s="344">
        <v>68.882232965189189</v>
      </c>
      <c r="J69" s="208">
        <f t="shared" si="11"/>
        <v>-4.2565677835461613E-2</v>
      </c>
      <c r="K69" s="343">
        <v>53.637019103949164</v>
      </c>
      <c r="L69" s="206">
        <f t="shared" si="12"/>
        <v>-0.22621353057956417</v>
      </c>
      <c r="M69" s="344">
        <v>64.640384835079971</v>
      </c>
      <c r="N69" s="208">
        <f t="shared" si="13"/>
        <v>-6.0315973161212844E-2</v>
      </c>
      <c r="O69" s="343">
        <v>51.882166558604432</v>
      </c>
      <c r="P69" s="206">
        <f t="shared" si="14"/>
        <v>-9.7742533972117629E-2</v>
      </c>
      <c r="Q69" s="344">
        <v>57.974963148093735</v>
      </c>
      <c r="R69" s="208">
        <f t="shared" si="15"/>
        <v>-7.7130545293367381E-2</v>
      </c>
    </row>
    <row r="70" spans="2:18" ht="15" hidden="1" customHeight="1" outlineLevel="1" x14ac:dyDescent="0.25">
      <c r="B70" s="43" t="s">
        <v>50</v>
      </c>
      <c r="C70" s="343">
        <v>56.753121998078768</v>
      </c>
      <c r="D70" s="206">
        <f t="shared" si="8"/>
        <v>-6.1993184023088288E-2</v>
      </c>
      <c r="E70" s="344">
        <v>52.537112010796221</v>
      </c>
      <c r="F70" s="208">
        <f t="shared" si="9"/>
        <v>-6.482724592195277E-2</v>
      </c>
      <c r="G70" s="343">
        <v>65.297785811116128</v>
      </c>
      <c r="H70" s="206">
        <f t="shared" si="10"/>
        <v>-8.1102369715109535E-2</v>
      </c>
      <c r="I70" s="344">
        <v>70.996210591109318</v>
      </c>
      <c r="J70" s="208">
        <f t="shared" si="11"/>
        <v>-6.3133876484297247E-2</v>
      </c>
      <c r="K70" s="343">
        <v>61.990732327821192</v>
      </c>
      <c r="L70" s="206">
        <f t="shared" si="12"/>
        <v>-0.18148484011235155</v>
      </c>
      <c r="M70" s="344">
        <v>67.688468492700352</v>
      </c>
      <c r="N70" s="208">
        <f t="shared" si="13"/>
        <v>-8.1368039644258761E-2</v>
      </c>
      <c r="O70" s="343">
        <v>54.298905211684115</v>
      </c>
      <c r="P70" s="206">
        <f t="shared" si="14"/>
        <v>-6.3835057202440093E-2</v>
      </c>
      <c r="Q70" s="344">
        <v>60.693206024341421</v>
      </c>
      <c r="R70" s="208">
        <f t="shared" si="15"/>
        <v>-7.1829271559538221E-2</v>
      </c>
    </row>
    <row r="71" spans="2:18" ht="15" hidden="1" customHeight="1" outlineLevel="1" x14ac:dyDescent="0.25">
      <c r="B71" s="43" t="s">
        <v>51</v>
      </c>
      <c r="C71" s="343">
        <v>56.035604722506278</v>
      </c>
      <c r="D71" s="206">
        <f t="shared" si="8"/>
        <v>-2.2423492584281002E-2</v>
      </c>
      <c r="E71" s="344">
        <v>51.319648093841643</v>
      </c>
      <c r="F71" s="208">
        <f t="shared" si="9"/>
        <v>0.21299652129601232</v>
      </c>
      <c r="G71" s="343">
        <v>61.039896214451261</v>
      </c>
      <c r="H71" s="206">
        <f t="shared" si="10"/>
        <v>5.770399035958107E-4</v>
      </c>
      <c r="I71" s="344">
        <v>68.963394694827556</v>
      </c>
      <c r="J71" s="208">
        <f t="shared" si="11"/>
        <v>-6.2820691522508909E-2</v>
      </c>
      <c r="K71" s="343">
        <v>68.554688644903365</v>
      </c>
      <c r="L71" s="206">
        <f t="shared" si="12"/>
        <v>-7.1344803850722616E-2</v>
      </c>
      <c r="M71" s="344">
        <v>66.209471350668167</v>
      </c>
      <c r="N71" s="208">
        <f t="shared" si="13"/>
        <v>-4.1643478407860757E-2</v>
      </c>
      <c r="O71" s="343">
        <v>48.242286768754084</v>
      </c>
      <c r="P71" s="206">
        <f t="shared" si="14"/>
        <v>-6.2080409540705372E-2</v>
      </c>
      <c r="Q71" s="344">
        <v>56.822669904639113</v>
      </c>
      <c r="R71" s="208">
        <f t="shared" si="15"/>
        <v>-4.9017781936257276E-2</v>
      </c>
    </row>
    <row r="72" spans="2:18" ht="15" hidden="1" customHeight="1" outlineLevel="1" x14ac:dyDescent="0.25">
      <c r="B72" s="43" t="s">
        <v>52</v>
      </c>
      <c r="C72" s="343">
        <v>56.047070124879923</v>
      </c>
      <c r="D72" s="206">
        <f t="shared" si="8"/>
        <v>9.4717657482205508E-2</v>
      </c>
      <c r="E72" s="344">
        <v>42.872040240461295</v>
      </c>
      <c r="F72" s="208">
        <f t="shared" si="9"/>
        <v>5.2715761522809323E-2</v>
      </c>
      <c r="G72" s="343">
        <v>54.130140081337551</v>
      </c>
      <c r="H72" s="206">
        <f t="shared" si="10"/>
        <v>-0.1095921816174622</v>
      </c>
      <c r="I72" s="344">
        <v>71.571226139868301</v>
      </c>
      <c r="J72" s="208">
        <f t="shared" si="11"/>
        <v>-6.224052297583671E-2</v>
      </c>
      <c r="K72" s="343">
        <v>74.280089648070742</v>
      </c>
      <c r="L72" s="206">
        <f t="shared" si="12"/>
        <v>7.8005343876653477E-2</v>
      </c>
      <c r="M72" s="344">
        <v>66.464301190956505</v>
      </c>
      <c r="N72" s="208">
        <f t="shared" si="13"/>
        <v>-4.9336467780131121E-2</v>
      </c>
      <c r="O72" s="343">
        <v>44.672075726842458</v>
      </c>
      <c r="P72" s="206">
        <f t="shared" si="14"/>
        <v>-4.5480021539517579E-2</v>
      </c>
      <c r="Q72" s="344">
        <v>55.079139950689175</v>
      </c>
      <c r="R72" s="208">
        <f t="shared" si="15"/>
        <v>-4.5257818262839034E-2</v>
      </c>
    </row>
    <row r="73" spans="2:18" ht="15" hidden="1" customHeight="1" outlineLevel="1" x14ac:dyDescent="0.25">
      <c r="B73" s="43" t="s">
        <v>53</v>
      </c>
      <c r="C73" s="343">
        <v>54.701589662545317</v>
      </c>
      <c r="D73" s="206">
        <f t="shared" si="8"/>
        <v>-7.0543122985770035E-3</v>
      </c>
      <c r="E73" s="344">
        <v>40.631863891626203</v>
      </c>
      <c r="F73" s="208">
        <f t="shared" si="9"/>
        <v>-4.4376487425344613E-2</v>
      </c>
      <c r="G73" s="343">
        <v>73.615585324256955</v>
      </c>
      <c r="H73" s="206">
        <f t="shared" si="10"/>
        <v>-7.1517322721757148E-2</v>
      </c>
      <c r="I73" s="344">
        <v>87.824623649708954</v>
      </c>
      <c r="J73" s="208">
        <f t="shared" si="11"/>
        <v>-1.1912971608394884E-2</v>
      </c>
      <c r="K73" s="343">
        <v>76.579050723066004</v>
      </c>
      <c r="L73" s="206">
        <f t="shared" si="12"/>
        <v>-9.6864624197444349E-2</v>
      </c>
      <c r="M73" s="344">
        <v>80.961169428951138</v>
      </c>
      <c r="N73" s="208">
        <f t="shared" si="13"/>
        <v>-3.5368085990637899E-2</v>
      </c>
      <c r="O73" s="343">
        <v>63.355104403982239</v>
      </c>
      <c r="P73" s="206">
        <f t="shared" si="14"/>
        <v>-9.1130295540874373E-3</v>
      </c>
      <c r="Q73" s="344">
        <v>71.763031797437264</v>
      </c>
      <c r="R73" s="208">
        <f t="shared" si="15"/>
        <v>-2.1725537089390734E-2</v>
      </c>
    </row>
    <row r="74" spans="2:18" ht="15" hidden="1" customHeight="1" outlineLevel="1" x14ac:dyDescent="0.25">
      <c r="B74" s="43" t="s">
        <v>54</v>
      </c>
      <c r="C74" s="343">
        <v>54.452914381333088</v>
      </c>
      <c r="D74" s="206">
        <f t="shared" si="8"/>
        <v>2.6026913127479956E-2</v>
      </c>
      <c r="E74" s="344">
        <v>42.385458344711317</v>
      </c>
      <c r="F74" s="208">
        <f t="shared" si="9"/>
        <v>0.27039551401937034</v>
      </c>
      <c r="G74" s="343">
        <v>62.771744675888812</v>
      </c>
      <c r="H74" s="206">
        <f t="shared" si="10"/>
        <v>1.1359757908752099E-2</v>
      </c>
      <c r="I74" s="344">
        <v>83.925509913458512</v>
      </c>
      <c r="J74" s="208">
        <f t="shared" si="11"/>
        <v>-8.6395684212381418E-3</v>
      </c>
      <c r="K74" s="343">
        <v>78.719232324890243</v>
      </c>
      <c r="L74" s="206">
        <f t="shared" si="12"/>
        <v>0.23583594494253246</v>
      </c>
      <c r="M74" s="344">
        <v>76.313489039315016</v>
      </c>
      <c r="N74" s="208">
        <f t="shared" si="13"/>
        <v>2.7130630586603699E-2</v>
      </c>
      <c r="O74" s="343">
        <v>55.889358810905627</v>
      </c>
      <c r="P74" s="206">
        <f t="shared" si="14"/>
        <v>2.4315708643786627E-2</v>
      </c>
      <c r="Q74" s="344">
        <v>65.643077418180823</v>
      </c>
      <c r="R74" s="208">
        <f t="shared" si="15"/>
        <v>2.7911086986943445E-2</v>
      </c>
    </row>
    <row r="75" spans="2:18" ht="15" hidden="1" customHeight="1" outlineLevel="1" x14ac:dyDescent="0.25">
      <c r="B75" s="43" t="s">
        <v>55</v>
      </c>
      <c r="C75" s="343">
        <v>54.440441882804997</v>
      </c>
      <c r="D75" s="206">
        <f t="shared" si="8"/>
        <v>9.0002543384652745E-2</v>
      </c>
      <c r="E75" s="344">
        <v>36.748986361960931</v>
      </c>
      <c r="F75" s="208">
        <f t="shared" si="9"/>
        <v>0.29208690142049942</v>
      </c>
      <c r="G75" s="343">
        <v>58.197691323563618</v>
      </c>
      <c r="H75" s="206">
        <f t="shared" si="10"/>
        <v>9.7913847832038714E-2</v>
      </c>
      <c r="I75" s="344">
        <v>71.175634036501535</v>
      </c>
      <c r="J75" s="208">
        <f t="shared" si="11"/>
        <v>-9.195481455866461E-3</v>
      </c>
      <c r="K75" s="343">
        <v>71.728987876311123</v>
      </c>
      <c r="L75" s="206">
        <f t="shared" si="12"/>
        <v>0.16251426843325256</v>
      </c>
      <c r="M75" s="344">
        <v>66.501038748165513</v>
      </c>
      <c r="N75" s="208">
        <f t="shared" si="13"/>
        <v>3.8896391984761358E-2</v>
      </c>
      <c r="O75" s="343">
        <v>45.614492783161957</v>
      </c>
      <c r="P75" s="206">
        <f t="shared" si="14"/>
        <v>6.0714924637628398E-2</v>
      </c>
      <c r="Q75" s="344">
        <v>55.456624203364015</v>
      </c>
      <c r="R75" s="208">
        <f t="shared" si="15"/>
        <v>5.0001488404924466E-2</v>
      </c>
    </row>
    <row r="76" spans="2:18" ht="15" hidden="1" customHeight="1" outlineLevel="1" x14ac:dyDescent="0.25">
      <c r="B76" s="43" t="s">
        <v>56</v>
      </c>
      <c r="C76" s="343">
        <v>53.771962443060332</v>
      </c>
      <c r="D76" s="206">
        <f t="shared" si="8"/>
        <v>9.0243509270590661E-2</v>
      </c>
      <c r="E76" s="344">
        <v>41.854630631487581</v>
      </c>
      <c r="F76" s="208">
        <f t="shared" si="9"/>
        <v>0.26006953232292385</v>
      </c>
      <c r="G76" s="343">
        <v>56.777457623303242</v>
      </c>
      <c r="H76" s="206">
        <f t="shared" si="10"/>
        <v>0.23359199905941885</v>
      </c>
      <c r="I76" s="344">
        <v>66.480488930006857</v>
      </c>
      <c r="J76" s="208">
        <f t="shared" si="11"/>
        <v>5.633548819539147E-2</v>
      </c>
      <c r="K76" s="343">
        <v>72.014448238132275</v>
      </c>
      <c r="L76" s="206">
        <f t="shared" si="12"/>
        <v>0.24629048473976267</v>
      </c>
      <c r="M76" s="344">
        <v>63.590053840294082</v>
      </c>
      <c r="N76" s="208">
        <f t="shared" si="13"/>
        <v>0.12087633302721446</v>
      </c>
      <c r="O76" s="343">
        <v>40.92888840235679</v>
      </c>
      <c r="P76" s="206">
        <f t="shared" si="14"/>
        <v>5.1446538567741174E-2</v>
      </c>
      <c r="Q76" s="344">
        <v>51.607253736137892</v>
      </c>
      <c r="R76" s="208">
        <f t="shared" si="15"/>
        <v>9.2375821819973281E-2</v>
      </c>
    </row>
    <row r="77" spans="2:18" collapsed="1" x14ac:dyDescent="0.25">
      <c r="B77" s="30" t="s">
        <v>68</v>
      </c>
      <c r="C77" s="339">
        <v>61.333847086099695</v>
      </c>
      <c r="D77" s="32">
        <f t="shared" ref="D77:D140" si="16">C77/C91-1</f>
        <v>1.8729306287948111E-2</v>
      </c>
      <c r="E77" s="339">
        <v>53.655772432851826</v>
      </c>
      <c r="F77" s="32">
        <f t="shared" ref="F77:F140" si="17">E77/E91-1</f>
        <v>-6.2472608669320362E-2</v>
      </c>
      <c r="G77" s="339">
        <v>68.485803732553251</v>
      </c>
      <c r="H77" s="32">
        <f t="shared" ref="H77:H140" si="18">G77/G91-1</f>
        <v>4.3962224826135765E-2</v>
      </c>
      <c r="I77" s="339">
        <v>76.420488765625336</v>
      </c>
      <c r="J77" s="32">
        <f t="shared" ref="J77:J140" si="19">I77/I91-1</f>
        <v>-1.016271777114508E-2</v>
      </c>
      <c r="K77" s="339">
        <v>75.468380368027539</v>
      </c>
      <c r="L77" s="32">
        <f t="shared" ref="L77:L140" si="20">K77/K91-1</f>
        <v>-2.8528980586536301E-3</v>
      </c>
      <c r="M77" s="339">
        <v>73.287011473014246</v>
      </c>
      <c r="N77" s="32">
        <f t="shared" ref="N77:N140" si="21">M77/M91-1</f>
        <v>3.3582788533286223E-3</v>
      </c>
      <c r="O77" s="339">
        <v>57.170779283683139</v>
      </c>
      <c r="P77" s="32">
        <f t="shared" ref="P77:P140" si="22">O77/O91-1</f>
        <v>1.9692728434663742E-3</v>
      </c>
      <c r="Q77" s="339">
        <v>64.764509803406213</v>
      </c>
      <c r="R77" s="32">
        <f t="shared" ref="R77:R140" si="23">Q77/Q91-1</f>
        <v>3.7658178313977331E-3</v>
      </c>
    </row>
    <row r="78" spans="2:18" ht="15" hidden="1" customHeight="1" outlineLevel="1" x14ac:dyDescent="0.25">
      <c r="B78" s="43" t="s">
        <v>58</v>
      </c>
      <c r="C78" s="343">
        <v>53.957732949087415</v>
      </c>
      <c r="D78" s="206">
        <f t="shared" si="16"/>
        <v>-6.9350135700259163E-2</v>
      </c>
      <c r="E78" s="344">
        <v>45.591596019166971</v>
      </c>
      <c r="F78" s="208">
        <f t="shared" si="17"/>
        <v>-9.0953107442952597E-2</v>
      </c>
      <c r="G78" s="343">
        <v>66.564608048383349</v>
      </c>
      <c r="H78" s="206">
        <f t="shared" si="18"/>
        <v>9.1338416738522055E-2</v>
      </c>
      <c r="I78" s="344">
        <v>77.031747912880888</v>
      </c>
      <c r="J78" s="208">
        <f t="shared" si="19"/>
        <v>2.2266809990247882E-3</v>
      </c>
      <c r="K78" s="343">
        <v>80.509126821958858</v>
      </c>
      <c r="L78" s="206">
        <f t="shared" si="20"/>
        <v>0.21074604994674995</v>
      </c>
      <c r="M78" s="344">
        <v>73.334819982083971</v>
      </c>
      <c r="N78" s="208">
        <f t="shared" si="21"/>
        <v>4.2338111588766658E-2</v>
      </c>
      <c r="O78" s="343">
        <v>49.370068041076017</v>
      </c>
      <c r="P78" s="206">
        <f t="shared" si="22"/>
        <v>-1.1537285241852047E-2</v>
      </c>
      <c r="Q78" s="344">
        <v>60.662707736080876</v>
      </c>
      <c r="R78" s="208">
        <f t="shared" si="23"/>
        <v>1.989692699997514E-2</v>
      </c>
    </row>
    <row r="79" spans="2:18" ht="15" hidden="1" customHeight="1" outlineLevel="1" x14ac:dyDescent="0.25">
      <c r="B79" s="43" t="s">
        <v>59</v>
      </c>
      <c r="C79" s="343">
        <v>62.975271915961699</v>
      </c>
      <c r="D79" s="206">
        <f t="shared" si="16"/>
        <v>-3.3606749222124699E-2</v>
      </c>
      <c r="E79" s="344">
        <v>60.718404813145789</v>
      </c>
      <c r="F79" s="208">
        <f t="shared" si="17"/>
        <v>-8.6936318638258125E-2</v>
      </c>
      <c r="G79" s="343">
        <v>73.177042297908741</v>
      </c>
      <c r="H79" s="206">
        <f t="shared" si="18"/>
        <v>5.2150053725500412E-2</v>
      </c>
      <c r="I79" s="344">
        <v>80.703270152688688</v>
      </c>
      <c r="J79" s="208">
        <f t="shared" si="19"/>
        <v>1.8043921358627202E-2</v>
      </c>
      <c r="K79" s="343">
        <v>79.419170280923311</v>
      </c>
      <c r="L79" s="206">
        <f t="shared" si="20"/>
        <v>4.6054525577222005E-2</v>
      </c>
      <c r="M79" s="344">
        <v>77.684738240995728</v>
      </c>
      <c r="N79" s="208">
        <f t="shared" si="21"/>
        <v>2.6376049317652583E-2</v>
      </c>
      <c r="O79" s="343">
        <v>61.716597023541247</v>
      </c>
      <c r="P79" s="206">
        <f t="shared" si="22"/>
        <v>2.7211645529771511E-2</v>
      </c>
      <c r="Q79" s="344">
        <v>69.241084062320297</v>
      </c>
      <c r="R79" s="208">
        <f t="shared" si="23"/>
        <v>2.7754726081888892E-2</v>
      </c>
    </row>
    <row r="80" spans="2:18" ht="15" hidden="1" customHeight="1" outlineLevel="1" x14ac:dyDescent="0.25">
      <c r="B80" s="43" t="s">
        <v>60</v>
      </c>
      <c r="C80" s="343">
        <v>72.624962734770946</v>
      </c>
      <c r="D80" s="206">
        <f t="shared" si="16"/>
        <v>9.8721144805477001E-2</v>
      </c>
      <c r="E80" s="344">
        <v>64.421622583474203</v>
      </c>
      <c r="F80" s="208">
        <f t="shared" si="17"/>
        <v>3.3966060727141478E-2</v>
      </c>
      <c r="G80" s="343">
        <v>74.054310946410951</v>
      </c>
      <c r="H80" s="206">
        <f t="shared" si="18"/>
        <v>3.8474709530404994E-2</v>
      </c>
      <c r="I80" s="344">
        <v>78.790392668088799</v>
      </c>
      <c r="J80" s="208">
        <f t="shared" si="19"/>
        <v>1.986366428741726E-2</v>
      </c>
      <c r="K80" s="343">
        <v>76.997519834279842</v>
      </c>
      <c r="L80" s="206">
        <f t="shared" si="20"/>
        <v>-5.7413019458001036E-2</v>
      </c>
      <c r="M80" s="344">
        <v>76.804257257271075</v>
      </c>
      <c r="N80" s="208">
        <f t="shared" si="21"/>
        <v>1.6918640067783874E-2</v>
      </c>
      <c r="O80" s="343">
        <v>63.279114363757316</v>
      </c>
      <c r="P80" s="206">
        <f t="shared" si="22"/>
        <v>2.0794621297386184E-2</v>
      </c>
      <c r="Q80" s="344">
        <v>69.652414863419494</v>
      </c>
      <c r="R80" s="208">
        <f t="shared" si="23"/>
        <v>1.9612984767295005E-2</v>
      </c>
    </row>
    <row r="81" spans="2:18" ht="15" hidden="1" customHeight="1" outlineLevel="1" x14ac:dyDescent="0.25">
      <c r="B81" s="43" t="s">
        <v>61</v>
      </c>
      <c r="C81" s="343">
        <v>65.027424002974811</v>
      </c>
      <c r="D81" s="206">
        <f t="shared" si="16"/>
        <v>9.0314327157830609E-2</v>
      </c>
      <c r="E81" s="344">
        <v>54.725752945792657</v>
      </c>
      <c r="F81" s="208">
        <f t="shared" si="17"/>
        <v>7.7889079099064729E-2</v>
      </c>
      <c r="G81" s="343">
        <v>69.693767867996314</v>
      </c>
      <c r="H81" s="206">
        <f t="shared" si="18"/>
        <v>1.840309137365348E-2</v>
      </c>
      <c r="I81" s="344">
        <v>77.273445524215845</v>
      </c>
      <c r="J81" s="208">
        <f t="shared" si="19"/>
        <v>-3.9945600764830225E-3</v>
      </c>
      <c r="K81" s="343">
        <v>72.748065438917962</v>
      </c>
      <c r="L81" s="206">
        <f t="shared" si="20"/>
        <v>-2.0494473003563218E-2</v>
      </c>
      <c r="M81" s="344">
        <v>73.885594447385358</v>
      </c>
      <c r="N81" s="208">
        <f t="shared" si="21"/>
        <v>3.0235681433448125E-3</v>
      </c>
      <c r="O81" s="343">
        <v>59.071407461758739</v>
      </c>
      <c r="P81" s="206">
        <f t="shared" si="22"/>
        <v>1.9875757805446703E-2</v>
      </c>
      <c r="Q81" s="344">
        <v>66.052129666391551</v>
      </c>
      <c r="R81" s="208">
        <f t="shared" si="23"/>
        <v>1.1932664685926131E-2</v>
      </c>
    </row>
    <row r="82" spans="2:18" collapsed="1" x14ac:dyDescent="0.25">
      <c r="B82" s="145">
        <v>2008</v>
      </c>
      <c r="C82" s="347">
        <v>58.237665548574036</v>
      </c>
      <c r="D82" s="213">
        <f t="shared" si="16"/>
        <v>2.3890312527510282E-2</v>
      </c>
      <c r="E82" s="347">
        <v>48.748608726630131</v>
      </c>
      <c r="F82" s="213">
        <f t="shared" si="17"/>
        <v>5.0036932356452457E-2</v>
      </c>
      <c r="G82" s="347">
        <v>64.805072666266895</v>
      </c>
      <c r="H82" s="213">
        <f t="shared" si="18"/>
        <v>1.334866275617741E-2</v>
      </c>
      <c r="I82" s="347">
        <v>75.31220074394416</v>
      </c>
      <c r="J82" s="213">
        <f t="shared" si="19"/>
        <v>-1.4721728843114623E-2</v>
      </c>
      <c r="K82" s="347">
        <v>72.047881004171785</v>
      </c>
      <c r="L82" s="213">
        <f t="shared" si="20"/>
        <v>1.281865498064283E-2</v>
      </c>
      <c r="M82" s="347">
        <v>71.163950994623377</v>
      </c>
      <c r="N82" s="213">
        <f t="shared" si="21"/>
        <v>-1.9928606098897905E-3</v>
      </c>
      <c r="O82" s="347">
        <v>53.189922191708618</v>
      </c>
      <c r="P82" s="213">
        <f t="shared" si="22"/>
        <v>-8.6104971440255085E-3</v>
      </c>
      <c r="Q82" s="347">
        <v>61.717103063000927</v>
      </c>
      <c r="R82" s="213">
        <f t="shared" si="23"/>
        <v>-3.5023520967877309E-3</v>
      </c>
    </row>
    <row r="83" spans="2:18" ht="15" hidden="1" customHeight="1" outlineLevel="1" x14ac:dyDescent="0.25">
      <c r="B83" s="43" t="s">
        <v>49</v>
      </c>
      <c r="C83" s="343">
        <v>57.907053034445049</v>
      </c>
      <c r="D83" s="206">
        <f t="shared" si="16"/>
        <v>8.8751093382914981E-3</v>
      </c>
      <c r="E83" s="344">
        <v>51.978317159935145</v>
      </c>
      <c r="F83" s="208">
        <f t="shared" si="17"/>
        <v>-0.10923467182905666</v>
      </c>
      <c r="G83" s="343">
        <v>64.252105037218683</v>
      </c>
      <c r="H83" s="206">
        <f t="shared" si="18"/>
        <v>4.3782525212080259E-2</v>
      </c>
      <c r="I83" s="344">
        <v>71.944603792208255</v>
      </c>
      <c r="J83" s="208">
        <f t="shared" si="19"/>
        <v>-1.523746320314967E-2</v>
      </c>
      <c r="K83" s="343">
        <v>69.317597584929544</v>
      </c>
      <c r="L83" s="206">
        <f t="shared" si="20"/>
        <v>-9.8018693655815947E-2</v>
      </c>
      <c r="M83" s="344">
        <v>68.789489859201069</v>
      </c>
      <c r="N83" s="208">
        <f t="shared" si="21"/>
        <v>-1.2759417065445255E-2</v>
      </c>
      <c r="O83" s="343">
        <v>57.502618168416596</v>
      </c>
      <c r="P83" s="206">
        <f t="shared" si="22"/>
        <v>2.2854591170963223E-2</v>
      </c>
      <c r="Q83" s="344">
        <v>62.820329411079243</v>
      </c>
      <c r="R83" s="208">
        <f t="shared" si="23"/>
        <v>5.1172792302491832E-3</v>
      </c>
    </row>
    <row r="84" spans="2:18" ht="15" hidden="1" customHeight="1" outlineLevel="1" x14ac:dyDescent="0.25">
      <c r="B84" s="43" t="s">
        <v>50</v>
      </c>
      <c r="C84" s="343">
        <v>60.503954802259884</v>
      </c>
      <c r="D84" s="206">
        <f t="shared" si="16"/>
        <v>7.2462633442760271E-3</v>
      </c>
      <c r="E84" s="344">
        <v>56.179044761190298</v>
      </c>
      <c r="F84" s="208">
        <f t="shared" si="17"/>
        <v>-5.3416649810916872E-2</v>
      </c>
      <c r="G84" s="343">
        <v>71.06100142066046</v>
      </c>
      <c r="H84" s="206">
        <f t="shared" si="18"/>
        <v>9.0243685571815835E-2</v>
      </c>
      <c r="I84" s="344">
        <v>75.78052915894483</v>
      </c>
      <c r="J84" s="208">
        <f t="shared" si="19"/>
        <v>2.6592666336853199E-3</v>
      </c>
      <c r="K84" s="343">
        <v>75.735594605639562</v>
      </c>
      <c r="L84" s="206">
        <f t="shared" si="20"/>
        <v>-6.178627420064764E-2</v>
      </c>
      <c r="M84" s="344">
        <v>73.683990339817825</v>
      </c>
      <c r="N84" s="208">
        <f t="shared" si="21"/>
        <v>1.4892867142954236E-2</v>
      </c>
      <c r="O84" s="343">
        <v>58.001429800844328</v>
      </c>
      <c r="P84" s="206">
        <f t="shared" si="22"/>
        <v>6.8071697860010438E-3</v>
      </c>
      <c r="Q84" s="344">
        <v>65.39013154004526</v>
      </c>
      <c r="R84" s="208">
        <f t="shared" si="23"/>
        <v>1.2115844891495975E-2</v>
      </c>
    </row>
    <row r="85" spans="2:18" ht="15" hidden="1" customHeight="1" outlineLevel="1" x14ac:dyDescent="0.25">
      <c r="B85" s="43" t="s">
        <v>51</v>
      </c>
      <c r="C85" s="343">
        <v>57.320940404592676</v>
      </c>
      <c r="D85" s="206">
        <f t="shared" si="16"/>
        <v>3.1676356209304979E-2</v>
      </c>
      <c r="E85" s="344">
        <v>42.308157684582433</v>
      </c>
      <c r="F85" s="208">
        <f t="shared" si="17"/>
        <v>-0.20945934237834585</v>
      </c>
      <c r="G85" s="343">
        <v>61.004694071665256</v>
      </c>
      <c r="H85" s="206">
        <f t="shared" si="18"/>
        <v>-2.6368510066765549E-2</v>
      </c>
      <c r="I85" s="344">
        <v>73.58612601772343</v>
      </c>
      <c r="J85" s="208">
        <f t="shared" si="19"/>
        <v>-8.8761427716904762E-2</v>
      </c>
      <c r="K85" s="343">
        <v>73.821466707093606</v>
      </c>
      <c r="L85" s="206">
        <f t="shared" si="20"/>
        <v>-6.2791643473474323E-3</v>
      </c>
      <c r="M85" s="344">
        <v>69.086472371130611</v>
      </c>
      <c r="N85" s="208">
        <f t="shared" si="21"/>
        <v>-6.5320015462092651E-2</v>
      </c>
      <c r="O85" s="343">
        <v>51.435418621685976</v>
      </c>
      <c r="P85" s="206">
        <f t="shared" si="22"/>
        <v>-8.0034199743010848E-2</v>
      </c>
      <c r="Q85" s="344">
        <v>59.75155878343709</v>
      </c>
      <c r="R85" s="208">
        <f t="shared" si="23"/>
        <v>-7.0934011952755394E-2</v>
      </c>
    </row>
    <row r="86" spans="2:18" ht="15" hidden="1" customHeight="1" outlineLevel="1" x14ac:dyDescent="0.25">
      <c r="B86" s="43" t="s">
        <v>52</v>
      </c>
      <c r="C86" s="343">
        <v>51.197740112994353</v>
      </c>
      <c r="D86" s="206">
        <f t="shared" si="16"/>
        <v>-5.4411294657254361E-2</v>
      </c>
      <c r="E86" s="344">
        <v>40.725181295323829</v>
      </c>
      <c r="F86" s="208">
        <f t="shared" si="17"/>
        <v>-8.8237041404220506E-2</v>
      </c>
      <c r="G86" s="343">
        <v>60.792525586384855</v>
      </c>
      <c r="H86" s="206">
        <f t="shared" si="18"/>
        <v>8.3196999401669025E-3</v>
      </c>
      <c r="I86" s="344">
        <v>76.321517290327662</v>
      </c>
      <c r="J86" s="208">
        <f t="shared" si="19"/>
        <v>-6.9750633039333487E-2</v>
      </c>
      <c r="K86" s="343">
        <v>68.905121917994819</v>
      </c>
      <c r="L86" s="206">
        <f t="shared" si="20"/>
        <v>-0.15481777855871326</v>
      </c>
      <c r="M86" s="344">
        <v>69.913590811417265</v>
      </c>
      <c r="N86" s="208">
        <f t="shared" si="21"/>
        <v>-6.1958876115664308E-2</v>
      </c>
      <c r="O86" s="343">
        <v>46.800566499291875</v>
      </c>
      <c r="P86" s="206">
        <f t="shared" si="22"/>
        <v>-0.11001242145335932</v>
      </c>
      <c r="Q86" s="344">
        <v>57.690066495723741</v>
      </c>
      <c r="R86" s="208">
        <f t="shared" si="23"/>
        <v>-8.1787987863093048E-2</v>
      </c>
    </row>
    <row r="87" spans="2:18" ht="15" hidden="1" customHeight="1" outlineLevel="1" x14ac:dyDescent="0.25">
      <c r="B87" s="43" t="s">
        <v>53</v>
      </c>
      <c r="C87" s="343">
        <v>55.090213231273921</v>
      </c>
      <c r="D87" s="206">
        <f t="shared" si="16"/>
        <v>-0.11705423464001863</v>
      </c>
      <c r="E87" s="344">
        <v>42.518694189676452</v>
      </c>
      <c r="F87" s="208">
        <f t="shared" si="17"/>
        <v>-0.10097573353263711</v>
      </c>
      <c r="G87" s="343">
        <v>79.285900669739931</v>
      </c>
      <c r="H87" s="206">
        <f t="shared" si="18"/>
        <v>-5.0626694110073145E-2</v>
      </c>
      <c r="I87" s="344">
        <v>88.883490144252477</v>
      </c>
      <c r="J87" s="208">
        <f t="shared" si="19"/>
        <v>-4.1634456918436369E-2</v>
      </c>
      <c r="K87" s="343">
        <v>84.792438403838801</v>
      </c>
      <c r="L87" s="206">
        <f t="shared" si="20"/>
        <v>-7.7165461745846375E-2</v>
      </c>
      <c r="M87" s="344">
        <v>83.929598692673338</v>
      </c>
      <c r="N87" s="208">
        <f t="shared" si="21"/>
        <v>-4.9180490591834047E-2</v>
      </c>
      <c r="O87" s="343">
        <v>63.937771202573771</v>
      </c>
      <c r="P87" s="206">
        <f t="shared" si="22"/>
        <v>-0.10494243483596644</v>
      </c>
      <c r="Q87" s="344">
        <v>73.356746514597177</v>
      </c>
      <c r="R87" s="208">
        <f t="shared" si="23"/>
        <v>-7.486000149323413E-2</v>
      </c>
    </row>
    <row r="88" spans="2:18" ht="15" hidden="1" customHeight="1" outlineLevel="1" x14ac:dyDescent="0.25">
      <c r="B88" s="43" t="s">
        <v>54</v>
      </c>
      <c r="C88" s="343">
        <v>53.071623838162928</v>
      </c>
      <c r="D88" s="206">
        <f t="shared" si="16"/>
        <v>9.6110924114268359E-2</v>
      </c>
      <c r="E88" s="344">
        <v>33.363986157829778</v>
      </c>
      <c r="F88" s="208">
        <f t="shared" si="17"/>
        <v>-0.27783912963125434</v>
      </c>
      <c r="G88" s="343">
        <v>62.06668219198837</v>
      </c>
      <c r="H88" s="206">
        <f t="shared" si="18"/>
        <v>-0.16140619133469702</v>
      </c>
      <c r="I88" s="344">
        <v>84.656909071714125</v>
      </c>
      <c r="J88" s="208">
        <f t="shared" si="19"/>
        <v>-2.0557617343841872E-2</v>
      </c>
      <c r="K88" s="343">
        <v>63.697153855280327</v>
      </c>
      <c r="L88" s="206">
        <f t="shared" si="20"/>
        <v>-0.20659244940663424</v>
      </c>
      <c r="M88" s="344">
        <v>74.297744383040822</v>
      </c>
      <c r="N88" s="208">
        <f t="shared" si="21"/>
        <v>-7.7529898212994941E-2</v>
      </c>
      <c r="O88" s="343">
        <v>54.562629801806125</v>
      </c>
      <c r="P88" s="206">
        <f t="shared" si="22"/>
        <v>-0.10856922991970563</v>
      </c>
      <c r="Q88" s="344">
        <v>63.860657063828924</v>
      </c>
      <c r="R88" s="208">
        <f t="shared" si="23"/>
        <v>-9.0719090399179803E-2</v>
      </c>
    </row>
    <row r="89" spans="2:18" ht="15" hidden="1" customHeight="1" outlineLevel="1" x14ac:dyDescent="0.25">
      <c r="B89" s="43" t="s">
        <v>55</v>
      </c>
      <c r="C89" s="343">
        <v>49.945242984257355</v>
      </c>
      <c r="D89" s="206">
        <f t="shared" si="16"/>
        <v>0.12140282663869795</v>
      </c>
      <c r="E89" s="344">
        <v>28.441574882896568</v>
      </c>
      <c r="F89" s="208">
        <f t="shared" si="17"/>
        <v>-0.2937010416174366</v>
      </c>
      <c r="G89" s="343">
        <v>53.007520980340914</v>
      </c>
      <c r="H89" s="206">
        <f t="shared" si="18"/>
        <v>-0.13276934233140603</v>
      </c>
      <c r="I89" s="344">
        <v>71.836202504491453</v>
      </c>
      <c r="J89" s="208">
        <f t="shared" si="19"/>
        <v>-5.2536675907745467E-2</v>
      </c>
      <c r="K89" s="343">
        <v>61.701597841875909</v>
      </c>
      <c r="L89" s="206">
        <f t="shared" si="20"/>
        <v>-8.895180085921417E-2</v>
      </c>
      <c r="M89" s="344">
        <v>64.01123274778007</v>
      </c>
      <c r="N89" s="208">
        <f t="shared" si="21"/>
        <v>-7.7589670126598342E-2</v>
      </c>
      <c r="O89" s="343">
        <v>43.003536316551042</v>
      </c>
      <c r="P89" s="206">
        <f t="shared" si="22"/>
        <v>-8.7333390097681818E-2</v>
      </c>
      <c r="Q89" s="344">
        <v>52.815757706790627</v>
      </c>
      <c r="R89" s="208">
        <f t="shared" si="23"/>
        <v>-8.1411747683396096E-2</v>
      </c>
    </row>
    <row r="90" spans="2:18" ht="15" hidden="1" customHeight="1" outlineLevel="1" x14ac:dyDescent="0.25">
      <c r="B90" s="43" t="s">
        <v>56</v>
      </c>
      <c r="C90" s="343">
        <v>49.321057163674901</v>
      </c>
      <c r="D90" s="206">
        <f t="shared" si="16"/>
        <v>0.13460524669525764</v>
      </c>
      <c r="E90" s="344">
        <v>33.216127807113189</v>
      </c>
      <c r="F90" s="208">
        <f t="shared" si="17"/>
        <v>-0.14378640046038815</v>
      </c>
      <c r="G90" s="343">
        <v>46.026123439998429</v>
      </c>
      <c r="H90" s="206">
        <f t="shared" si="18"/>
        <v>-0.13619864009800098</v>
      </c>
      <c r="I90" s="344">
        <v>62.935014181507732</v>
      </c>
      <c r="J90" s="208">
        <f t="shared" si="19"/>
        <v>-0.10822157266523147</v>
      </c>
      <c r="K90" s="343">
        <v>57.783036234260891</v>
      </c>
      <c r="L90" s="206">
        <f t="shared" si="20"/>
        <v>-0.1210757941814895</v>
      </c>
      <c r="M90" s="344">
        <v>56.732444040952146</v>
      </c>
      <c r="N90" s="208">
        <f t="shared" si="21"/>
        <v>-0.11339864201582606</v>
      </c>
      <c r="O90" s="343">
        <v>38.926266720235986</v>
      </c>
      <c r="P90" s="206">
        <f t="shared" si="22"/>
        <v>-7.1795887953440385E-2</v>
      </c>
      <c r="Q90" s="344">
        <v>47.243130711330338</v>
      </c>
      <c r="R90" s="208">
        <f t="shared" si="23"/>
        <v>-9.5136023733904174E-2</v>
      </c>
    </row>
    <row r="91" spans="2:18" collapsed="1" x14ac:dyDescent="0.25">
      <c r="B91" s="30" t="s">
        <v>69</v>
      </c>
      <c r="C91" s="339">
        <v>60.206226234512016</v>
      </c>
      <c r="D91" s="32">
        <f t="shared" si="16"/>
        <v>0.1944704173037306</v>
      </c>
      <c r="E91" s="339">
        <v>57.231151781811405</v>
      </c>
      <c r="F91" s="32">
        <f t="shared" si="17"/>
        <v>-1.1990419860793411E-3</v>
      </c>
      <c r="G91" s="339">
        <v>65.601802540277788</v>
      </c>
      <c r="H91" s="32">
        <f t="shared" si="18"/>
        <v>-3.3244553901161766E-2</v>
      </c>
      <c r="I91" s="339">
        <v>77.205102432135476</v>
      </c>
      <c r="J91" s="32">
        <f t="shared" si="19"/>
        <v>1.2706703843146094E-3</v>
      </c>
      <c r="K91" s="339">
        <v>75.684299960455277</v>
      </c>
      <c r="L91" s="32">
        <f t="shared" si="20"/>
        <v>3.1502162141360257E-2</v>
      </c>
      <c r="M91" s="339">
        <v>73.041717019337398</v>
      </c>
      <c r="N91" s="32">
        <f t="shared" si="21"/>
        <v>-1.6651794831913369E-3</v>
      </c>
      <c r="O91" s="339">
        <v>57.058415695163433</v>
      </c>
      <c r="P91" s="32">
        <f t="shared" si="22"/>
        <v>-2.967837703784848E-2</v>
      </c>
      <c r="Q91" s="339">
        <v>64.521533462185189</v>
      </c>
      <c r="R91" s="32">
        <f t="shared" si="23"/>
        <v>-1.4275267986743612E-2</v>
      </c>
    </row>
    <row r="92" spans="2:18" ht="15" hidden="1" customHeight="1" outlineLevel="1" x14ac:dyDescent="0.25">
      <c r="B92" s="43" t="s">
        <v>58</v>
      </c>
      <c r="C92" s="343">
        <v>57.978553502167465</v>
      </c>
      <c r="D92" s="206">
        <f t="shared" si="16"/>
        <v>0.26855955655036756</v>
      </c>
      <c r="E92" s="344">
        <v>50.153183947335108</v>
      </c>
      <c r="F92" s="208">
        <f t="shared" si="17"/>
        <v>-0.1042636054279662</v>
      </c>
      <c r="G92" s="343">
        <v>60.993553445422073</v>
      </c>
      <c r="H92" s="206">
        <f t="shared" si="18"/>
        <v>-9.8237203511869375E-2</v>
      </c>
      <c r="I92" s="344">
        <v>76.860603866677394</v>
      </c>
      <c r="J92" s="208">
        <f t="shared" si="19"/>
        <v>-2.5573756407878512E-2</v>
      </c>
      <c r="K92" s="343">
        <v>66.495469322819389</v>
      </c>
      <c r="L92" s="206">
        <f t="shared" si="20"/>
        <v>-0.20176388550331015</v>
      </c>
      <c r="M92" s="344">
        <v>70.356076561668246</v>
      </c>
      <c r="N92" s="208">
        <f t="shared" si="21"/>
        <v>-6.3330440317017289E-2</v>
      </c>
      <c r="O92" s="343">
        <v>49.946312899779571</v>
      </c>
      <c r="P92" s="206">
        <f t="shared" si="22"/>
        <v>-0.10122017137004513</v>
      </c>
      <c r="Q92" s="344">
        <v>59.479253373691513</v>
      </c>
      <c r="R92" s="208">
        <f t="shared" si="23"/>
        <v>-8.0337278871136064E-2</v>
      </c>
    </row>
    <row r="93" spans="2:18" ht="15" hidden="1" customHeight="1" outlineLevel="1" x14ac:dyDescent="0.25">
      <c r="B93" s="43" t="s">
        <v>59</v>
      </c>
      <c r="C93" s="343">
        <v>65.165264622110357</v>
      </c>
      <c r="D93" s="206">
        <f t="shared" si="16"/>
        <v>0.23859333118587989</v>
      </c>
      <c r="E93" s="344">
        <v>66.499638582262349</v>
      </c>
      <c r="F93" s="208">
        <f t="shared" si="17"/>
        <v>4.1135694552585367E-2</v>
      </c>
      <c r="G93" s="343">
        <v>69.550005760870476</v>
      </c>
      <c r="H93" s="206">
        <f t="shared" si="18"/>
        <v>-2.955532407387218E-2</v>
      </c>
      <c r="I93" s="344">
        <v>79.272876601420492</v>
      </c>
      <c r="J93" s="208">
        <f t="shared" si="19"/>
        <v>8.622065647394983E-3</v>
      </c>
      <c r="K93" s="343">
        <v>75.922591355454557</v>
      </c>
      <c r="L93" s="206">
        <f t="shared" si="20"/>
        <v>-2.9281188733863428E-2</v>
      </c>
      <c r="M93" s="344">
        <v>75.688377853946903</v>
      </c>
      <c r="N93" s="208">
        <f t="shared" si="21"/>
        <v>-1.8179552732657811E-3</v>
      </c>
      <c r="O93" s="343">
        <v>60.081675759927442</v>
      </c>
      <c r="P93" s="206">
        <f t="shared" si="22"/>
        <v>-5.2454357014952713E-3</v>
      </c>
      <c r="Q93" s="344">
        <v>67.371214459200985</v>
      </c>
      <c r="R93" s="208">
        <f t="shared" si="23"/>
        <v>-3.1740398771837874E-3</v>
      </c>
    </row>
    <row r="94" spans="2:18" ht="15" hidden="1" customHeight="1" outlineLevel="1" x14ac:dyDescent="0.25">
      <c r="B94" s="43" t="s">
        <v>60</v>
      </c>
      <c r="C94" s="343">
        <v>66.099540432189301</v>
      </c>
      <c r="D94" s="206">
        <f t="shared" si="16"/>
        <v>0.20340110022191715</v>
      </c>
      <c r="E94" s="344">
        <v>62.30535510824155</v>
      </c>
      <c r="F94" s="208">
        <f t="shared" si="17"/>
        <v>-3.8789948158131748E-2</v>
      </c>
      <c r="G94" s="343">
        <v>71.310654238174052</v>
      </c>
      <c r="H94" s="206">
        <f t="shared" si="18"/>
        <v>-2.4057721611075777E-2</v>
      </c>
      <c r="I94" s="344">
        <v>77.255809209694661</v>
      </c>
      <c r="J94" s="208">
        <f t="shared" si="19"/>
        <v>1.0066938405565828E-2</v>
      </c>
      <c r="K94" s="343">
        <v>81.687442563661691</v>
      </c>
      <c r="L94" s="206">
        <f t="shared" si="20"/>
        <v>1.5173068499696241E-2</v>
      </c>
      <c r="M94" s="344">
        <v>75.526452393626698</v>
      </c>
      <c r="N94" s="208">
        <f t="shared" si="21"/>
        <v>2.9355350128563718E-3</v>
      </c>
      <c r="O94" s="343">
        <v>61.990054653043011</v>
      </c>
      <c r="P94" s="206">
        <f t="shared" si="22"/>
        <v>-2.7174367393778431E-2</v>
      </c>
      <c r="Q94" s="344">
        <v>68.312600863273801</v>
      </c>
      <c r="R94" s="208">
        <f t="shared" si="23"/>
        <v>-1.1654096319740681E-2</v>
      </c>
    </row>
    <row r="95" spans="2:18" ht="15" hidden="1" customHeight="1" outlineLevel="1" x14ac:dyDescent="0.25">
      <c r="B95" s="43" t="s">
        <v>61</v>
      </c>
      <c r="C95" s="343">
        <v>59.64098827581639</v>
      </c>
      <c r="D95" s="206">
        <f t="shared" si="16"/>
        <v>0.21612950882925452</v>
      </c>
      <c r="E95" s="344">
        <v>50.771228697793511</v>
      </c>
      <c r="F95" s="208">
        <f t="shared" si="17"/>
        <v>4.7457546356701741E-3</v>
      </c>
      <c r="G95" s="343">
        <v>68.434364013949732</v>
      </c>
      <c r="H95" s="206">
        <f t="shared" si="18"/>
        <v>-2.2749765637347541E-2</v>
      </c>
      <c r="I95" s="344">
        <v>77.583356904305319</v>
      </c>
      <c r="J95" s="208">
        <f t="shared" si="19"/>
        <v>1.4165992916810533E-2</v>
      </c>
      <c r="K95" s="343">
        <v>74.270193923247362</v>
      </c>
      <c r="L95" s="206">
        <f t="shared" si="20"/>
        <v>4.6539582999551854E-2</v>
      </c>
      <c r="M95" s="344">
        <v>73.662869741088841</v>
      </c>
      <c r="N95" s="208">
        <f t="shared" si="21"/>
        <v>1.0119877698535396E-2</v>
      </c>
      <c r="O95" s="343">
        <v>57.920199602417945</v>
      </c>
      <c r="P95" s="206">
        <f t="shared" si="22"/>
        <v>-2.5133105556031543E-2</v>
      </c>
      <c r="Q95" s="344">
        <v>65.27324590998569</v>
      </c>
      <c r="R95" s="208">
        <f t="shared" si="23"/>
        <v>-6.6156871770760572E-3</v>
      </c>
    </row>
    <row r="96" spans="2:18" collapsed="1" x14ac:dyDescent="0.25">
      <c r="B96" s="145">
        <v>2007</v>
      </c>
      <c r="C96" s="347">
        <v>56.878812931447946</v>
      </c>
      <c r="D96" s="213">
        <f t="shared" si="16"/>
        <v>8.4161111976273739E-2</v>
      </c>
      <c r="E96" s="347">
        <v>46.425613446976939</v>
      </c>
      <c r="F96" s="213">
        <f t="shared" si="17"/>
        <v>-0.10520906822239506</v>
      </c>
      <c r="G96" s="347">
        <v>63.951406902739159</v>
      </c>
      <c r="H96" s="213">
        <f t="shared" si="18"/>
        <v>-4.5350958717972234E-2</v>
      </c>
      <c r="I96" s="347">
        <v>76.437492786189978</v>
      </c>
      <c r="J96" s="213">
        <f t="shared" si="19"/>
        <v>-3.2256417042080709E-2</v>
      </c>
      <c r="K96" s="347">
        <v>71.136012996866427</v>
      </c>
      <c r="L96" s="213">
        <f t="shared" si="20"/>
        <v>-8.4081376878565539E-2</v>
      </c>
      <c r="M96" s="347">
        <v>71.306054020928357</v>
      </c>
      <c r="N96" s="213">
        <f t="shared" si="21"/>
        <v>-4.097905965887827E-2</v>
      </c>
      <c r="O96" s="347">
        <v>53.651891651545817</v>
      </c>
      <c r="P96" s="213">
        <f t="shared" si="22"/>
        <v>-5.7281679505599481E-2</v>
      </c>
      <c r="Q96" s="347">
        <v>61.934017800105615</v>
      </c>
      <c r="R96" s="213">
        <f t="shared" si="23"/>
        <v>-4.782533547071699E-2</v>
      </c>
    </row>
    <row r="97" spans="2:18" ht="15" hidden="1" customHeight="1" outlineLevel="1" x14ac:dyDescent="0.25">
      <c r="B97" s="43" t="s">
        <v>49</v>
      </c>
      <c r="C97" s="343">
        <v>57.397642679900741</v>
      </c>
      <c r="D97" s="206">
        <f t="shared" si="16"/>
        <v>0.18346370591146388</v>
      </c>
      <c r="E97" s="344">
        <v>58.35242517427686</v>
      </c>
      <c r="F97" s="208">
        <f t="shared" si="17"/>
        <v>1.5642767421756298E-2</v>
      </c>
      <c r="G97" s="343">
        <v>61.556984798307155</v>
      </c>
      <c r="H97" s="206">
        <f t="shared" si="18"/>
        <v>3.9575061840633197E-3</v>
      </c>
      <c r="I97" s="344">
        <v>73.057819630530815</v>
      </c>
      <c r="J97" s="208">
        <f t="shared" si="19"/>
        <v>5.1762044848673083E-2</v>
      </c>
      <c r="K97" s="343">
        <v>76.850370509207508</v>
      </c>
      <c r="L97" s="206">
        <f t="shared" si="20"/>
        <v>0.27299249421561123</v>
      </c>
      <c r="M97" s="344">
        <v>69.678547507361941</v>
      </c>
      <c r="N97" s="208">
        <f t="shared" si="21"/>
        <v>6.1439361752851918E-2</v>
      </c>
      <c r="O97" s="343">
        <v>56.217783705294451</v>
      </c>
      <c r="P97" s="206">
        <f t="shared" si="22"/>
        <v>7.9925044013067215E-3</v>
      </c>
      <c r="Q97" s="344">
        <v>62.500496916329055</v>
      </c>
      <c r="R97" s="208">
        <f t="shared" si="23"/>
        <v>3.6287221168504802E-2</v>
      </c>
    </row>
    <row r="98" spans="2:18" ht="15" hidden="1" customHeight="1" outlineLevel="1" x14ac:dyDescent="0.25">
      <c r="B98" s="43" t="s">
        <v>50</v>
      </c>
      <c r="C98" s="343">
        <v>60.068681318681321</v>
      </c>
      <c r="D98" s="206">
        <f t="shared" si="16"/>
        <v>0.19315890807319525</v>
      </c>
      <c r="E98" s="344">
        <v>59.349284719584759</v>
      </c>
      <c r="F98" s="208">
        <f t="shared" si="17"/>
        <v>1.5034046771721599E-2</v>
      </c>
      <c r="G98" s="343">
        <v>65.179007556819812</v>
      </c>
      <c r="H98" s="206">
        <f t="shared" si="18"/>
        <v>-2.4153703833233231E-2</v>
      </c>
      <c r="I98" s="344">
        <v>75.579543002050286</v>
      </c>
      <c r="J98" s="208">
        <f t="shared" si="19"/>
        <v>-2.697406012566228E-2</v>
      </c>
      <c r="K98" s="343">
        <v>80.723179082797259</v>
      </c>
      <c r="L98" s="206">
        <f t="shared" si="20"/>
        <v>0.15688701063302646</v>
      </c>
      <c r="M98" s="344">
        <v>72.602727563991209</v>
      </c>
      <c r="N98" s="208">
        <f t="shared" si="21"/>
        <v>-3.8209274911044089E-3</v>
      </c>
      <c r="O98" s="343">
        <v>57.609273693564027</v>
      </c>
      <c r="P98" s="206">
        <f t="shared" si="22"/>
        <v>-4.9731141898281872E-2</v>
      </c>
      <c r="Q98" s="344">
        <v>64.607358801951591</v>
      </c>
      <c r="R98" s="208">
        <f t="shared" si="23"/>
        <v>-2.4944260212891867E-2</v>
      </c>
    </row>
    <row r="99" spans="2:18" ht="15" hidden="1" customHeight="1" outlineLevel="1" x14ac:dyDescent="0.25">
      <c r="B99" s="43" t="s">
        <v>51</v>
      </c>
      <c r="C99" s="343">
        <v>55.560971286777736</v>
      </c>
      <c r="D99" s="206">
        <f t="shared" si="16"/>
        <v>6.8817763831979795E-2</v>
      </c>
      <c r="E99" s="344">
        <v>53.518003503914336</v>
      </c>
      <c r="F99" s="208">
        <f t="shared" si="17"/>
        <v>5.6001196832231814E-2</v>
      </c>
      <c r="G99" s="343">
        <v>62.656862172615817</v>
      </c>
      <c r="H99" s="206">
        <f t="shared" si="18"/>
        <v>-3.658505402429324E-2</v>
      </c>
      <c r="I99" s="344">
        <v>80.753963073966943</v>
      </c>
      <c r="J99" s="208">
        <f t="shared" si="19"/>
        <v>-1.7003235451000465E-2</v>
      </c>
      <c r="K99" s="343">
        <v>74.287932846461246</v>
      </c>
      <c r="L99" s="206">
        <f t="shared" si="20"/>
        <v>0.10323813403585769</v>
      </c>
      <c r="M99" s="344">
        <v>73.914573451881495</v>
      </c>
      <c r="N99" s="208">
        <f t="shared" si="21"/>
        <v>-8.6848755790150944E-3</v>
      </c>
      <c r="O99" s="343">
        <v>55.910142102366933</v>
      </c>
      <c r="P99" s="206">
        <f t="shared" si="22"/>
        <v>-1.1454539104082007E-2</v>
      </c>
      <c r="Q99" s="344">
        <v>64.313578962271322</v>
      </c>
      <c r="R99" s="208">
        <f t="shared" si="23"/>
        <v>-8.0667993761535106E-3</v>
      </c>
    </row>
    <row r="100" spans="2:18" ht="15" hidden="1" customHeight="1" outlineLevel="1" x14ac:dyDescent="0.25">
      <c r="B100" s="43" t="s">
        <v>52</v>
      </c>
      <c r="C100" s="343">
        <v>54.143772893772891</v>
      </c>
      <c r="D100" s="206">
        <f t="shared" si="16"/>
        <v>9.5624543472225376E-2</v>
      </c>
      <c r="E100" s="344">
        <v>44.666413470059503</v>
      </c>
      <c r="F100" s="208">
        <f t="shared" si="17"/>
        <v>5.4123021611531152E-2</v>
      </c>
      <c r="G100" s="343">
        <v>60.290923196276182</v>
      </c>
      <c r="H100" s="206">
        <f t="shared" si="18"/>
        <v>-2.5348417516349975E-2</v>
      </c>
      <c r="I100" s="344">
        <v>82.044148591777272</v>
      </c>
      <c r="J100" s="208">
        <f t="shared" si="19"/>
        <v>-2.0420622330167504E-2</v>
      </c>
      <c r="K100" s="343">
        <v>81.526941965829707</v>
      </c>
      <c r="L100" s="206">
        <f t="shared" si="20"/>
        <v>0.20121403487450817</v>
      </c>
      <c r="M100" s="344">
        <v>74.531477385460448</v>
      </c>
      <c r="N100" s="208">
        <f t="shared" si="21"/>
        <v>2.2546210023719482E-3</v>
      </c>
      <c r="O100" s="343">
        <v>52.585640100413208</v>
      </c>
      <c r="P100" s="206">
        <f t="shared" si="22"/>
        <v>7.5317106025034608E-3</v>
      </c>
      <c r="Q100" s="344">
        <v>62.828699399678577</v>
      </c>
      <c r="R100" s="208">
        <f t="shared" si="23"/>
        <v>7.0756070633601897E-3</v>
      </c>
    </row>
    <row r="101" spans="2:18" ht="15" hidden="1" customHeight="1" outlineLevel="1" x14ac:dyDescent="0.25">
      <c r="B101" s="43" t="s">
        <v>53</v>
      </c>
      <c r="C101" s="343">
        <v>62.393654732364411</v>
      </c>
      <c r="D101" s="206">
        <f t="shared" si="16"/>
        <v>0.18269646149643481</v>
      </c>
      <c r="E101" s="344">
        <v>47.294267547137451</v>
      </c>
      <c r="F101" s="208">
        <f t="shared" si="17"/>
        <v>4.4525527047353908E-2</v>
      </c>
      <c r="G101" s="343">
        <v>83.51393511682808</v>
      </c>
      <c r="H101" s="206">
        <f t="shared" si="18"/>
        <v>1.5929549674913668E-2</v>
      </c>
      <c r="I101" s="344">
        <v>92.744872544617209</v>
      </c>
      <c r="J101" s="208">
        <f t="shared" si="19"/>
        <v>-4.9588917177228131E-2</v>
      </c>
      <c r="K101" s="343">
        <v>91.882601797990475</v>
      </c>
      <c r="L101" s="206">
        <f t="shared" si="20"/>
        <v>0.1495080207535977</v>
      </c>
      <c r="M101" s="344">
        <v>88.270799938586663</v>
      </c>
      <c r="N101" s="208">
        <f t="shared" si="21"/>
        <v>-1.1900272846926074E-2</v>
      </c>
      <c r="O101" s="343">
        <v>71.434255952974553</v>
      </c>
      <c r="P101" s="206">
        <f t="shared" si="22"/>
        <v>2.896626346687925E-2</v>
      </c>
      <c r="Q101" s="344">
        <v>79.292589913958508</v>
      </c>
      <c r="R101" s="208">
        <f t="shared" si="23"/>
        <v>9.0870256161095231E-3</v>
      </c>
    </row>
    <row r="102" spans="2:18" ht="15" hidden="1" customHeight="1" outlineLevel="1" x14ac:dyDescent="0.25">
      <c r="B102" s="43" t="s">
        <v>54</v>
      </c>
      <c r="C102" s="343">
        <v>48.418114143920597</v>
      </c>
      <c r="D102" s="206">
        <f t="shared" si="16"/>
        <v>0.11221282355282147</v>
      </c>
      <c r="E102" s="344">
        <v>46.200213175207971</v>
      </c>
      <c r="F102" s="208">
        <f t="shared" si="17"/>
        <v>0.15486884213786811</v>
      </c>
      <c r="G102" s="343">
        <v>74.012807572205958</v>
      </c>
      <c r="H102" s="206">
        <f t="shared" si="18"/>
        <v>0.18287137175986268</v>
      </c>
      <c r="I102" s="344">
        <v>86.433781681095255</v>
      </c>
      <c r="J102" s="208">
        <f t="shared" si="19"/>
        <v>1.1732347655184272E-2</v>
      </c>
      <c r="K102" s="343">
        <v>80.283019499427667</v>
      </c>
      <c r="L102" s="206">
        <f t="shared" si="20"/>
        <v>0.23722225503155281</v>
      </c>
      <c r="M102" s="344">
        <v>80.542170677522833</v>
      </c>
      <c r="N102" s="208">
        <f t="shared" si="21"/>
        <v>7.2541362598642189E-2</v>
      </c>
      <c r="O102" s="343">
        <v>61.207927337858749</v>
      </c>
      <c r="P102" s="206">
        <f t="shared" si="22"/>
        <v>7.1249480608741589E-2</v>
      </c>
      <c r="Q102" s="344">
        <v>70.232044233573689</v>
      </c>
      <c r="R102" s="208">
        <f t="shared" si="23"/>
        <v>7.3979232221778268E-2</v>
      </c>
    </row>
    <row r="103" spans="2:18" ht="15" hidden="1" customHeight="1" outlineLevel="1" x14ac:dyDescent="0.25">
      <c r="B103" s="43" t="s">
        <v>55</v>
      </c>
      <c r="C103" s="343">
        <v>44.538181818181819</v>
      </c>
      <c r="D103" s="206">
        <f t="shared" si="16"/>
        <v>0.15911671924290238</v>
      </c>
      <c r="E103" s="344">
        <v>40.268464996788694</v>
      </c>
      <c r="F103" s="208">
        <f t="shared" si="17"/>
        <v>-9.6980630142064483E-2</v>
      </c>
      <c r="G103" s="343">
        <v>61.122748038962158</v>
      </c>
      <c r="H103" s="206">
        <f t="shared" si="18"/>
        <v>0.12871292845438864</v>
      </c>
      <c r="I103" s="344">
        <v>75.819507391820437</v>
      </c>
      <c r="J103" s="208">
        <f t="shared" si="19"/>
        <v>0.10987345151325534</v>
      </c>
      <c r="K103" s="343">
        <v>67.725942381607254</v>
      </c>
      <c r="L103" s="206">
        <f t="shared" si="20"/>
        <v>0.25085331190405125</v>
      </c>
      <c r="M103" s="344">
        <v>69.395615676339446</v>
      </c>
      <c r="N103" s="208">
        <f t="shared" si="21"/>
        <v>0.1236698068032569</v>
      </c>
      <c r="O103" s="343">
        <v>47.118559888099412</v>
      </c>
      <c r="P103" s="206">
        <f t="shared" si="22"/>
        <v>8.841514044388088E-2</v>
      </c>
      <c r="Q103" s="344">
        <v>57.496661397088019</v>
      </c>
      <c r="R103" s="208">
        <f t="shared" si="23"/>
        <v>0.11407229242685979</v>
      </c>
    </row>
    <row r="104" spans="2:18" ht="15" hidden="1" customHeight="1" outlineLevel="1" x14ac:dyDescent="0.25">
      <c r="B104" s="43" t="s">
        <v>56</v>
      </c>
      <c r="C104" s="343">
        <v>43.469794721407624</v>
      </c>
      <c r="D104" s="206">
        <f t="shared" si="16"/>
        <v>9.671500443918335E-2</v>
      </c>
      <c r="E104" s="344">
        <v>38.794207222325809</v>
      </c>
      <c r="F104" s="208">
        <f t="shared" si="17"/>
        <v>-0.16347584120601544</v>
      </c>
      <c r="G104" s="343">
        <v>53.283226418189756</v>
      </c>
      <c r="H104" s="206">
        <f t="shared" si="18"/>
        <v>4.8584705149002483E-2</v>
      </c>
      <c r="I104" s="344">
        <v>70.57247882705542</v>
      </c>
      <c r="J104" s="208">
        <f t="shared" si="19"/>
        <v>8.2133702540580167E-2</v>
      </c>
      <c r="K104" s="343">
        <v>65.742911449855484</v>
      </c>
      <c r="L104" s="206">
        <f t="shared" si="20"/>
        <v>0.14355186069237247</v>
      </c>
      <c r="M104" s="344">
        <v>63.988672620513668</v>
      </c>
      <c r="N104" s="208">
        <f t="shared" si="21"/>
        <v>7.7553409778089222E-2</v>
      </c>
      <c r="O104" s="343">
        <v>41.937184090263337</v>
      </c>
      <c r="P104" s="206">
        <f t="shared" si="22"/>
        <v>4.7597436725723696E-2</v>
      </c>
      <c r="Q104" s="344">
        <v>52.210201699351792</v>
      </c>
      <c r="R104" s="208">
        <f t="shared" si="23"/>
        <v>7.1007863488576017E-2</v>
      </c>
    </row>
    <row r="105" spans="2:18" collapsed="1" x14ac:dyDescent="0.25">
      <c r="B105" s="30" t="s">
        <v>70</v>
      </c>
      <c r="C105" s="339">
        <v>50.404116638078904</v>
      </c>
      <c r="D105" s="32">
        <f t="shared" si="16"/>
        <v>-1.9839628557324018E-2</v>
      </c>
      <c r="E105" s="339">
        <v>57.299856715809995</v>
      </c>
      <c r="F105" s="32">
        <f t="shared" si="17"/>
        <v>0.11761481072359659</v>
      </c>
      <c r="G105" s="339">
        <v>67.857701557308687</v>
      </c>
      <c r="H105" s="32">
        <f t="shared" si="18"/>
        <v>4.2804170305649869E-2</v>
      </c>
      <c r="I105" s="339">
        <v>77.107124692369226</v>
      </c>
      <c r="J105" s="32">
        <f t="shared" si="19"/>
        <v>1.2675875942309345E-2</v>
      </c>
      <c r="K105" s="339">
        <v>73.372895121555032</v>
      </c>
      <c r="L105" s="32">
        <f t="shared" si="20"/>
        <v>0.10330541971316953</v>
      </c>
      <c r="M105" s="339">
        <v>73.163547457481087</v>
      </c>
      <c r="N105" s="32">
        <f t="shared" si="21"/>
        <v>3.1657230036026052E-2</v>
      </c>
      <c r="O105" s="339">
        <v>58.803611446870811</v>
      </c>
      <c r="P105" s="32">
        <f t="shared" si="22"/>
        <v>-1.1824293581147449E-3</v>
      </c>
      <c r="Q105" s="339">
        <v>65.455934468039175</v>
      </c>
      <c r="R105" s="32">
        <f t="shared" si="23"/>
        <v>1.8011735802295092E-2</v>
      </c>
    </row>
    <row r="106" spans="2:18" ht="15" hidden="1" customHeight="1" outlineLevel="1" x14ac:dyDescent="0.25">
      <c r="B106" s="43" t="s">
        <v>58</v>
      </c>
      <c r="C106" s="343">
        <v>45.704242424242423</v>
      </c>
      <c r="D106" s="206">
        <f t="shared" si="16"/>
        <v>-0.12119517083857734</v>
      </c>
      <c r="E106" s="344">
        <v>55.991008349389851</v>
      </c>
      <c r="F106" s="208">
        <f t="shared" si="17"/>
        <v>0.22756983723655955</v>
      </c>
      <c r="G106" s="343">
        <v>67.638134643565209</v>
      </c>
      <c r="H106" s="206">
        <f t="shared" si="18"/>
        <v>0.22853760928734923</v>
      </c>
      <c r="I106" s="344">
        <v>78.877805654472866</v>
      </c>
      <c r="J106" s="208">
        <f t="shared" si="19"/>
        <v>0.11997557409220172</v>
      </c>
      <c r="K106" s="343">
        <v>83.303007863464856</v>
      </c>
      <c r="L106" s="206">
        <f t="shared" si="20"/>
        <v>0.25791427030070602</v>
      </c>
      <c r="M106" s="344">
        <v>75.113017001940761</v>
      </c>
      <c r="N106" s="208">
        <f t="shared" si="21"/>
        <v>0.16352008955387198</v>
      </c>
      <c r="O106" s="343">
        <v>55.571243711504607</v>
      </c>
      <c r="P106" s="206">
        <f t="shared" si="22"/>
        <v>0.12817922085619582</v>
      </c>
      <c r="Q106" s="344">
        <v>64.675072727403972</v>
      </c>
      <c r="R106" s="208">
        <f t="shared" si="23"/>
        <v>0.15184727705021506</v>
      </c>
    </row>
    <row r="107" spans="2:18" ht="15" hidden="1" customHeight="1" outlineLevel="1" x14ac:dyDescent="0.25">
      <c r="B107" s="43" t="s">
        <v>59</v>
      </c>
      <c r="C107" s="343">
        <v>52.612316715542519</v>
      </c>
      <c r="D107" s="206">
        <f t="shared" si="16"/>
        <v>-1.1330070978265772E-2</v>
      </c>
      <c r="E107" s="344">
        <v>63.872210827273292</v>
      </c>
      <c r="F107" s="208">
        <f t="shared" si="17"/>
        <v>0.36869266446169457</v>
      </c>
      <c r="G107" s="343">
        <v>71.668182108883826</v>
      </c>
      <c r="H107" s="206">
        <f t="shared" si="18"/>
        <v>5.0609692244567572E-2</v>
      </c>
      <c r="I107" s="344">
        <v>78.595223425474373</v>
      </c>
      <c r="J107" s="208">
        <f t="shared" si="19"/>
        <v>5.9118365580309806E-2</v>
      </c>
      <c r="K107" s="343">
        <v>78.212753759687146</v>
      </c>
      <c r="L107" s="206">
        <f t="shared" si="20"/>
        <v>0.2194594802785983</v>
      </c>
      <c r="M107" s="344">
        <v>75.826226542341402</v>
      </c>
      <c r="N107" s="208">
        <f t="shared" si="21"/>
        <v>7.734807178189973E-2</v>
      </c>
      <c r="O107" s="343">
        <v>60.398492167057007</v>
      </c>
      <c r="P107" s="206">
        <f t="shared" si="22"/>
        <v>-2.850884403310372E-2</v>
      </c>
      <c r="Q107" s="344">
        <v>67.585734274918323</v>
      </c>
      <c r="R107" s="208">
        <f t="shared" si="23"/>
        <v>2.6051530341421048E-2</v>
      </c>
    </row>
    <row r="108" spans="2:18" ht="15" hidden="1" customHeight="1" outlineLevel="1" x14ac:dyDescent="0.25">
      <c r="B108" s="43" t="s">
        <v>60</v>
      </c>
      <c r="C108" s="343">
        <v>54.927272727272729</v>
      </c>
      <c r="D108" s="206">
        <f t="shared" si="16"/>
        <v>-7.322912265878001E-3</v>
      </c>
      <c r="E108" s="344">
        <v>64.819708230112852</v>
      </c>
      <c r="F108" s="208">
        <f t="shared" si="17"/>
        <v>0.14823844638147499</v>
      </c>
      <c r="G108" s="343">
        <v>73.068516260913469</v>
      </c>
      <c r="H108" s="206">
        <f t="shared" si="18"/>
        <v>-1.2719894266454812E-2</v>
      </c>
      <c r="I108" s="344">
        <v>76.485831059519953</v>
      </c>
      <c r="J108" s="208">
        <f t="shared" si="19"/>
        <v>-5.9076653282282399E-2</v>
      </c>
      <c r="K108" s="343">
        <v>80.466518565534756</v>
      </c>
      <c r="L108" s="206">
        <f t="shared" si="20"/>
        <v>0.1213129441401033</v>
      </c>
      <c r="M108" s="344">
        <v>75.305390782328345</v>
      </c>
      <c r="N108" s="208">
        <f t="shared" si="21"/>
        <v>-2.3827730474503594E-2</v>
      </c>
      <c r="O108" s="343">
        <v>63.72165018613898</v>
      </c>
      <c r="P108" s="206">
        <f t="shared" si="22"/>
        <v>-3.4590309743199321E-2</v>
      </c>
      <c r="Q108" s="344">
        <v>69.118109974353345</v>
      </c>
      <c r="R108" s="208">
        <f t="shared" si="23"/>
        <v>-2.6810237101960621E-2</v>
      </c>
    </row>
    <row r="109" spans="2:18" ht="15" hidden="1" customHeight="1" outlineLevel="1" x14ac:dyDescent="0.25">
      <c r="B109" s="43" t="s">
        <v>61</v>
      </c>
      <c r="C109" s="343">
        <v>49.041642228739001</v>
      </c>
      <c r="D109" s="206">
        <f t="shared" si="16"/>
        <v>-3.8056233031153797E-2</v>
      </c>
      <c r="E109" s="344">
        <v>50.531418981913106</v>
      </c>
      <c r="F109" s="208">
        <f t="shared" si="17"/>
        <v>0.11439739142997651</v>
      </c>
      <c r="G109" s="343">
        <v>70.027472603863401</v>
      </c>
      <c r="H109" s="206">
        <f t="shared" si="18"/>
        <v>1.4471123708119649E-3</v>
      </c>
      <c r="I109" s="344">
        <v>76.499663217034424</v>
      </c>
      <c r="J109" s="208">
        <f t="shared" si="19"/>
        <v>-5.6390428759510169E-2</v>
      </c>
      <c r="K109" s="343">
        <v>70.967400688636133</v>
      </c>
      <c r="L109" s="206">
        <f t="shared" si="20"/>
        <v>2.6914511854091661E-2</v>
      </c>
      <c r="M109" s="344">
        <v>72.924878885586196</v>
      </c>
      <c r="N109" s="208">
        <f t="shared" si="21"/>
        <v>-3.0126966405492173E-2</v>
      </c>
      <c r="O109" s="343">
        <v>59.413443960935503</v>
      </c>
      <c r="P109" s="206">
        <f t="shared" si="22"/>
        <v>-4.0351320692361692E-2</v>
      </c>
      <c r="Q109" s="344">
        <v>65.707949146586728</v>
      </c>
      <c r="R109" s="208">
        <f t="shared" si="23"/>
        <v>-3.2182953866058295E-2</v>
      </c>
    </row>
    <row r="110" spans="2:18" collapsed="1" x14ac:dyDescent="0.25">
      <c r="B110" s="145">
        <v>2006</v>
      </c>
      <c r="C110" s="347">
        <v>52.463432144108026</v>
      </c>
      <c r="D110" s="213">
        <f t="shared" si="16"/>
        <v>7.4956214244418673E-2</v>
      </c>
      <c r="E110" s="347">
        <v>51.884313752204804</v>
      </c>
      <c r="F110" s="213">
        <f t="shared" si="17"/>
        <v>7.613489210754576E-2</v>
      </c>
      <c r="G110" s="347">
        <v>66.989442336690388</v>
      </c>
      <c r="H110" s="213">
        <f t="shared" si="18"/>
        <v>4.1866743710642362E-2</v>
      </c>
      <c r="I110" s="347">
        <v>78.985274748666285</v>
      </c>
      <c r="J110" s="213">
        <f t="shared" si="19"/>
        <v>1.0736285974350501E-2</v>
      </c>
      <c r="K110" s="347">
        <v>77.666302661732274</v>
      </c>
      <c r="L110" s="213">
        <f t="shared" si="20"/>
        <v>0.17393064873458841</v>
      </c>
      <c r="M110" s="347">
        <v>74.352968763711189</v>
      </c>
      <c r="N110" s="213">
        <f t="shared" si="21"/>
        <v>3.6473872394592988E-2</v>
      </c>
      <c r="O110" s="347">
        <v>56.911900920105744</v>
      </c>
      <c r="P110" s="213">
        <f t="shared" si="22"/>
        <v>1.3485206786183479E-2</v>
      </c>
      <c r="Q110" s="347">
        <v>65.044807541401354</v>
      </c>
      <c r="R110" s="213">
        <f t="shared" si="23"/>
        <v>2.8427386462624327E-2</v>
      </c>
    </row>
    <row r="111" spans="2:18" ht="15" hidden="1" customHeight="1" outlineLevel="1" x14ac:dyDescent="0.25">
      <c r="B111" s="43" t="s">
        <v>49</v>
      </c>
      <c r="C111" s="343">
        <v>48.499706744868035</v>
      </c>
      <c r="D111" s="206">
        <f t="shared" si="16"/>
        <v>5.8080441411356709E-4</v>
      </c>
      <c r="E111" s="344">
        <v>57.453690456937409</v>
      </c>
      <c r="F111" s="208">
        <f t="shared" si="17"/>
        <v>2.4683263869595296E-2</v>
      </c>
      <c r="G111" s="343">
        <v>61.314332946499661</v>
      </c>
      <c r="H111" s="206">
        <f t="shared" si="18"/>
        <v>9.079484030403151E-4</v>
      </c>
      <c r="I111" s="344">
        <v>69.462308502530462</v>
      </c>
      <c r="J111" s="208">
        <f t="shared" si="19"/>
        <v>-2.6103488216158377E-2</v>
      </c>
      <c r="K111" s="343">
        <v>60.369853599616818</v>
      </c>
      <c r="L111" s="206">
        <f t="shared" si="20"/>
        <v>-1.3795936838778E-2</v>
      </c>
      <c r="M111" s="344">
        <v>65.645339732168381</v>
      </c>
      <c r="N111" s="208">
        <f t="shared" si="21"/>
        <v>-1.5558218909225263E-2</v>
      </c>
      <c r="O111" s="343">
        <v>55.77202554565104</v>
      </c>
      <c r="P111" s="206">
        <f t="shared" si="22"/>
        <v>-3.4776921746893952E-2</v>
      </c>
      <c r="Q111" s="344">
        <v>60.311944063012042</v>
      </c>
      <c r="R111" s="208">
        <f t="shared" si="23"/>
        <v>-2.3905984712908501E-2</v>
      </c>
    </row>
    <row r="112" spans="2:18" ht="15" hidden="1" customHeight="1" outlineLevel="1" x14ac:dyDescent="0.25">
      <c r="B112" s="43" t="s">
        <v>50</v>
      </c>
      <c r="C112" s="343">
        <v>50.344242424242424</v>
      </c>
      <c r="D112" s="206">
        <f t="shared" si="16"/>
        <v>7.9110852261696785E-3</v>
      </c>
      <c r="E112" s="344">
        <v>58.47024039079573</v>
      </c>
      <c r="F112" s="208">
        <f t="shared" si="17"/>
        <v>-3.8330534879470246E-2</v>
      </c>
      <c r="G112" s="343">
        <v>66.79228871682993</v>
      </c>
      <c r="H112" s="206">
        <f t="shared" si="18"/>
        <v>4.9302316751883346E-2</v>
      </c>
      <c r="I112" s="344">
        <v>77.674746278409671</v>
      </c>
      <c r="J112" s="208">
        <f t="shared" si="19"/>
        <v>2.9451473059873612E-2</v>
      </c>
      <c r="K112" s="343">
        <v>69.776199698730366</v>
      </c>
      <c r="L112" s="206">
        <f t="shared" si="20"/>
        <v>1.8861038502423488E-2</v>
      </c>
      <c r="M112" s="344">
        <v>72.881201349813423</v>
      </c>
      <c r="N112" s="208">
        <f t="shared" si="21"/>
        <v>3.2831008213442869E-2</v>
      </c>
      <c r="O112" s="343">
        <v>60.624183569106762</v>
      </c>
      <c r="P112" s="206">
        <f t="shared" si="22"/>
        <v>2.2800067785239797E-2</v>
      </c>
      <c r="Q112" s="344">
        <v>66.260169717125962</v>
      </c>
      <c r="R112" s="208">
        <f t="shared" si="23"/>
        <v>2.9578962037118295E-2</v>
      </c>
    </row>
    <row r="113" spans="2:18" ht="15" hidden="1" customHeight="1" outlineLevel="1" x14ac:dyDescent="0.25">
      <c r="B113" s="43" t="s">
        <v>51</v>
      </c>
      <c r="C113" s="343">
        <v>51.983577712609971</v>
      </c>
      <c r="D113" s="206">
        <f t="shared" si="16"/>
        <v>3.2188941165509855E-2</v>
      </c>
      <c r="E113" s="344">
        <v>50.679870121791922</v>
      </c>
      <c r="F113" s="208">
        <f t="shared" si="17"/>
        <v>4.5008356878152966E-2</v>
      </c>
      <c r="G113" s="343">
        <v>65.03621563516387</v>
      </c>
      <c r="H113" s="206">
        <f t="shared" si="18"/>
        <v>1.8069846825053748E-2</v>
      </c>
      <c r="I113" s="344">
        <v>82.150792338586172</v>
      </c>
      <c r="J113" s="208">
        <f t="shared" si="19"/>
        <v>3.3176719448219316E-2</v>
      </c>
      <c r="K113" s="343">
        <v>67.336262729336298</v>
      </c>
      <c r="L113" s="206">
        <f t="shared" si="20"/>
        <v>3.3466683626983684E-2</v>
      </c>
      <c r="M113" s="344">
        <v>74.562136328802708</v>
      </c>
      <c r="N113" s="208">
        <f t="shared" si="21"/>
        <v>3.1348936198289712E-2</v>
      </c>
      <c r="O113" s="343">
        <v>56.557987785099549</v>
      </c>
      <c r="P113" s="206">
        <f t="shared" si="22"/>
        <v>7.9794965950448216E-3</v>
      </c>
      <c r="Q113" s="344">
        <v>64.836602829528474</v>
      </c>
      <c r="R113" s="208">
        <f t="shared" si="23"/>
        <v>2.2702150999097226E-2</v>
      </c>
    </row>
    <row r="114" spans="2:18" ht="15" hidden="1" customHeight="1" outlineLevel="1" x14ac:dyDescent="0.25">
      <c r="B114" s="43" t="s">
        <v>52</v>
      </c>
      <c r="C114" s="343">
        <v>49.418181818181822</v>
      </c>
      <c r="D114" s="206">
        <f t="shared" si="16"/>
        <v>-5.7067603160666502E-3</v>
      </c>
      <c r="E114" s="344">
        <v>42.37305566268158</v>
      </c>
      <c r="F114" s="208">
        <f t="shared" si="17"/>
        <v>-3.8858172758649001E-4</v>
      </c>
      <c r="G114" s="343">
        <v>61.858949679884788</v>
      </c>
      <c r="H114" s="206">
        <f t="shared" si="18"/>
        <v>-3.3337224226208328E-2</v>
      </c>
      <c r="I114" s="344">
        <v>83.754466929407201</v>
      </c>
      <c r="J114" s="208">
        <f t="shared" si="19"/>
        <v>2.648531301523116E-2</v>
      </c>
      <c r="K114" s="343">
        <v>67.870454056380467</v>
      </c>
      <c r="L114" s="206">
        <f t="shared" si="20"/>
        <v>9.4514201828981292E-2</v>
      </c>
      <c r="M114" s="344">
        <v>74.363815165970749</v>
      </c>
      <c r="N114" s="208">
        <f t="shared" si="21"/>
        <v>1.8034426148394012E-2</v>
      </c>
      <c r="O114" s="343">
        <v>52.192540986096624</v>
      </c>
      <c r="P114" s="206">
        <f t="shared" si="22"/>
        <v>9.0707281382185201E-3</v>
      </c>
      <c r="Q114" s="344">
        <v>62.387271580221793</v>
      </c>
      <c r="R114" s="208">
        <f t="shared" si="23"/>
        <v>1.7346296702959618E-2</v>
      </c>
    </row>
    <row r="115" spans="2:18" ht="15" hidden="1" customHeight="1" outlineLevel="1" x14ac:dyDescent="0.25">
      <c r="B115" s="43" t="s">
        <v>53</v>
      </c>
      <c r="C115" s="343">
        <v>52.755425219941351</v>
      </c>
      <c r="D115" s="206">
        <f t="shared" si="16"/>
        <v>0.27796090020459197</v>
      </c>
      <c r="E115" s="344">
        <v>45.278230471617135</v>
      </c>
      <c r="F115" s="208">
        <f t="shared" si="17"/>
        <v>8.637618387952184E-4</v>
      </c>
      <c r="G115" s="343">
        <v>82.204455164781479</v>
      </c>
      <c r="H115" s="206">
        <f t="shared" si="18"/>
        <v>-4.3997479191075883E-2</v>
      </c>
      <c r="I115" s="344">
        <v>97.583955217735848</v>
      </c>
      <c r="J115" s="208">
        <f t="shared" si="19"/>
        <v>-1.2009121192349759E-2</v>
      </c>
      <c r="K115" s="343">
        <v>79.932110206376649</v>
      </c>
      <c r="L115" s="206">
        <f t="shared" si="20"/>
        <v>-6.4682023830915591E-2</v>
      </c>
      <c r="M115" s="344">
        <v>89.333897695644211</v>
      </c>
      <c r="N115" s="208">
        <f t="shared" si="21"/>
        <v>-2.1189111247832515E-2</v>
      </c>
      <c r="O115" s="343">
        <v>69.42332172513828</v>
      </c>
      <c r="P115" s="206">
        <f t="shared" si="22"/>
        <v>3.9578508779519517E-2</v>
      </c>
      <c r="Q115" s="344">
        <v>78.578544665704641</v>
      </c>
      <c r="R115" s="208">
        <f t="shared" si="23"/>
        <v>9.9404914016543167E-3</v>
      </c>
    </row>
    <row r="116" spans="2:18" ht="15" hidden="1" customHeight="1" outlineLevel="1" x14ac:dyDescent="0.25">
      <c r="B116" s="43" t="s">
        <v>54</v>
      </c>
      <c r="C116" s="343">
        <v>43.533137829912022</v>
      </c>
      <c r="D116" s="206">
        <f t="shared" si="16"/>
        <v>-0.1793374906019195</v>
      </c>
      <c r="E116" s="344">
        <v>40.004727367727007</v>
      </c>
      <c r="F116" s="208">
        <f t="shared" si="17"/>
        <v>0.23626250527950199</v>
      </c>
      <c r="G116" s="343">
        <v>62.570461454393417</v>
      </c>
      <c r="H116" s="206">
        <f t="shared" si="18"/>
        <v>-6.2880378217507471E-2</v>
      </c>
      <c r="I116" s="344">
        <v>85.431469974659123</v>
      </c>
      <c r="J116" s="208">
        <f t="shared" si="19"/>
        <v>5.6985007669732024E-3</v>
      </c>
      <c r="K116" s="343">
        <v>64.889731148087222</v>
      </c>
      <c r="L116" s="206">
        <f t="shared" si="20"/>
        <v>-1.9490385562140888E-2</v>
      </c>
      <c r="M116" s="344">
        <v>75.094698895694407</v>
      </c>
      <c r="N116" s="208">
        <f t="shared" si="21"/>
        <v>-1.0345162791841167E-2</v>
      </c>
      <c r="O116" s="343">
        <v>57.136949371566665</v>
      </c>
      <c r="P116" s="206">
        <f t="shared" si="22"/>
        <v>1.0806425750264914E-2</v>
      </c>
      <c r="Q116" s="344">
        <v>65.394229354214062</v>
      </c>
      <c r="R116" s="208">
        <f t="shared" si="23"/>
        <v>2.3709865450718404E-3</v>
      </c>
    </row>
    <row r="117" spans="2:18" ht="15" hidden="1" customHeight="1" outlineLevel="1" x14ac:dyDescent="0.25">
      <c r="B117" s="43" t="s">
        <v>55</v>
      </c>
      <c r="C117" s="343">
        <v>38.424242424242422</v>
      </c>
      <c r="D117" s="206">
        <f t="shared" si="16"/>
        <v>-0.16138142175165227</v>
      </c>
      <c r="E117" s="344">
        <v>44.59313536444273</v>
      </c>
      <c r="F117" s="208">
        <f t="shared" si="17"/>
        <v>0.46005348458777462</v>
      </c>
      <c r="G117" s="343">
        <v>54.152607361963192</v>
      </c>
      <c r="H117" s="206">
        <f t="shared" si="18"/>
        <v>7.0256795837908337E-2</v>
      </c>
      <c r="I117" s="344">
        <v>68.313650793650794</v>
      </c>
      <c r="J117" s="208">
        <f t="shared" si="19"/>
        <v>-1.4285479578618365E-2</v>
      </c>
      <c r="K117" s="343">
        <v>54.143792671032465</v>
      </c>
      <c r="L117" s="206">
        <f t="shared" si="20"/>
        <v>-1.5160080168559187E-3</v>
      </c>
      <c r="M117" s="344">
        <v>61.758014014600917</v>
      </c>
      <c r="N117" s="208">
        <f t="shared" si="21"/>
        <v>1.1052965601067388E-2</v>
      </c>
      <c r="O117" s="343">
        <v>43.290981664297107</v>
      </c>
      <c r="P117" s="206">
        <f t="shared" si="22"/>
        <v>4.0855311345329159E-3</v>
      </c>
      <c r="Q117" s="344">
        <v>51.609452804753914</v>
      </c>
      <c r="R117" s="208">
        <f t="shared" si="23"/>
        <v>9.4149254957500705E-3</v>
      </c>
    </row>
    <row r="118" spans="2:18" ht="15" hidden="1" customHeight="1" outlineLevel="1" x14ac:dyDescent="0.25">
      <c r="B118" s="43" t="s">
        <v>56</v>
      </c>
      <c r="C118" s="343">
        <v>39.636363636363633</v>
      </c>
      <c r="D118" s="206">
        <f t="shared" si="16"/>
        <v>-5.8478647319029409E-2</v>
      </c>
      <c r="E118" s="344">
        <v>46.37547740193822</v>
      </c>
      <c r="F118" s="208">
        <f t="shared" si="17"/>
        <v>5.1717327085887499E-2</v>
      </c>
      <c r="G118" s="343">
        <v>50.81442267519845</v>
      </c>
      <c r="H118" s="206">
        <f t="shared" si="18"/>
        <v>1.9786864703638551E-2</v>
      </c>
      <c r="I118" s="344">
        <v>65.21604369346305</v>
      </c>
      <c r="J118" s="208">
        <f t="shared" si="19"/>
        <v>3.2145420829892135E-3</v>
      </c>
      <c r="K118" s="343">
        <v>57.490100545200391</v>
      </c>
      <c r="L118" s="206">
        <f t="shared" si="20"/>
        <v>-3.9167079821517126E-2</v>
      </c>
      <c r="M118" s="344">
        <v>59.383295565545531</v>
      </c>
      <c r="N118" s="208">
        <f t="shared" si="21"/>
        <v>3.1625093401854709E-3</v>
      </c>
      <c r="O118" s="343">
        <v>40.031774248454084</v>
      </c>
      <c r="P118" s="206">
        <f t="shared" si="22"/>
        <v>-3.3753504455657946E-2</v>
      </c>
      <c r="Q118" s="344">
        <v>48.748663272451033</v>
      </c>
      <c r="R118" s="208">
        <f t="shared" si="23"/>
        <v>-1.2251058097422551E-2</v>
      </c>
    </row>
    <row r="119" spans="2:18" collapsed="1" x14ac:dyDescent="0.25">
      <c r="B119" s="30" t="s">
        <v>71</v>
      </c>
      <c r="C119" s="339">
        <v>51.424356775300168</v>
      </c>
      <c r="D119" s="32">
        <f t="shared" si="16"/>
        <v>4.0025786480075709E-3</v>
      </c>
      <c r="E119" s="339">
        <v>51.269772166594109</v>
      </c>
      <c r="F119" s="32">
        <f t="shared" si="17"/>
        <v>0.13961961810711765</v>
      </c>
      <c r="G119" s="339">
        <v>65.072334278658801</v>
      </c>
      <c r="H119" s="32">
        <f t="shared" si="18"/>
        <v>1.6563491895770888E-2</v>
      </c>
      <c r="I119" s="339">
        <v>76.14195867026055</v>
      </c>
      <c r="J119" s="32">
        <f t="shared" si="19"/>
        <v>1.8565102777071241E-2</v>
      </c>
      <c r="K119" s="339">
        <v>66.502795880971973</v>
      </c>
      <c r="L119" s="32">
        <f t="shared" si="20"/>
        <v>-8.1301495466393758E-3</v>
      </c>
      <c r="M119" s="339">
        <v>70.918465288055188</v>
      </c>
      <c r="N119" s="32">
        <f t="shared" si="21"/>
        <v>1.6387309344646273E-2</v>
      </c>
      <c r="O119" s="339">
        <v>58.873224876371523</v>
      </c>
      <c r="P119" s="32">
        <f t="shared" si="22"/>
        <v>-6.1982497639796463E-3</v>
      </c>
      <c r="Q119" s="339">
        <v>64.297819137078363</v>
      </c>
      <c r="R119" s="32">
        <f t="shared" si="23"/>
        <v>6.1788429954674484E-3</v>
      </c>
    </row>
    <row r="120" spans="2:18" ht="15" hidden="1" customHeight="1" outlineLevel="1" x14ac:dyDescent="0.25">
      <c r="B120" s="43" t="s">
        <v>58</v>
      </c>
      <c r="C120" s="343">
        <v>52.007272727272728</v>
      </c>
      <c r="D120" s="206">
        <f t="shared" si="16"/>
        <v>0.12922099816961552</v>
      </c>
      <c r="E120" s="344">
        <v>45.611261087543383</v>
      </c>
      <c r="F120" s="208">
        <f t="shared" si="17"/>
        <v>-6.5006136473587994E-2</v>
      </c>
      <c r="G120" s="343">
        <v>55.055811179277434</v>
      </c>
      <c r="H120" s="206">
        <f t="shared" si="18"/>
        <v>-5.7663906125593467E-2</v>
      </c>
      <c r="I120" s="344">
        <v>70.428148148148153</v>
      </c>
      <c r="J120" s="208">
        <f t="shared" si="19"/>
        <v>-2.1879387594459732E-2</v>
      </c>
      <c r="K120" s="343">
        <v>66.223120152338495</v>
      </c>
      <c r="L120" s="206">
        <f t="shared" si="20"/>
        <v>-8.628059135271593E-2</v>
      </c>
      <c r="M120" s="344">
        <v>64.55669968770485</v>
      </c>
      <c r="N120" s="208">
        <f t="shared" si="21"/>
        <v>-3.7043225738222607E-2</v>
      </c>
      <c r="O120" s="343">
        <v>49.257460768804606</v>
      </c>
      <c r="P120" s="206">
        <f t="shared" si="22"/>
        <v>-0.10532430230938838</v>
      </c>
      <c r="Q120" s="344">
        <v>56.14899997248893</v>
      </c>
      <c r="R120" s="208">
        <f t="shared" si="23"/>
        <v>-7.0391464266816972E-2</v>
      </c>
    </row>
    <row r="121" spans="2:18" ht="15" hidden="1" customHeight="1" outlineLevel="1" x14ac:dyDescent="0.25">
      <c r="B121" s="43" t="s">
        <v>59</v>
      </c>
      <c r="C121" s="343">
        <v>53.215249266862173</v>
      </c>
      <c r="D121" s="206">
        <f t="shared" si="16"/>
        <v>-1.3329116885421821E-2</v>
      </c>
      <c r="E121" s="344">
        <v>46.666583730390755</v>
      </c>
      <c r="F121" s="208">
        <f t="shared" si="17"/>
        <v>-0.12373577103069633</v>
      </c>
      <c r="G121" s="343">
        <v>68.21580139411131</v>
      </c>
      <c r="H121" s="206">
        <f t="shared" si="18"/>
        <v>3.9606523845512331E-2</v>
      </c>
      <c r="I121" s="344">
        <v>74.208158388803554</v>
      </c>
      <c r="J121" s="208">
        <f t="shared" si="19"/>
        <v>1.8355484075362805E-2</v>
      </c>
      <c r="K121" s="343">
        <v>64.137230489871314</v>
      </c>
      <c r="L121" s="206">
        <f t="shared" si="20"/>
        <v>-2.5047313870308896E-2</v>
      </c>
      <c r="M121" s="344">
        <v>70.382291970808666</v>
      </c>
      <c r="N121" s="208">
        <f t="shared" si="21"/>
        <v>1.5914981944757045E-2</v>
      </c>
      <c r="O121" s="343">
        <v>62.170913030025666</v>
      </c>
      <c r="P121" s="206">
        <f t="shared" si="22"/>
        <v>2.8243979174173317E-2</v>
      </c>
      <c r="Q121" s="344">
        <v>65.869727081279251</v>
      </c>
      <c r="R121" s="208">
        <f t="shared" si="23"/>
        <v>2.2899418924341219E-2</v>
      </c>
    </row>
    <row r="122" spans="2:18" ht="15" hidden="1" customHeight="1" outlineLevel="1" x14ac:dyDescent="0.25">
      <c r="B122" s="43" t="s">
        <v>60</v>
      </c>
      <c r="C122" s="343">
        <v>55.332467532467533</v>
      </c>
      <c r="D122" s="206">
        <f t="shared" si="16"/>
        <v>-0.10209347414727243</v>
      </c>
      <c r="E122" s="344">
        <v>56.451435182634569</v>
      </c>
      <c r="F122" s="208">
        <f t="shared" si="17"/>
        <v>0.11782923229915232</v>
      </c>
      <c r="G122" s="343">
        <v>74.009914548641547</v>
      </c>
      <c r="H122" s="206">
        <f t="shared" si="18"/>
        <v>5.8115973205488558E-2</v>
      </c>
      <c r="I122" s="344">
        <v>81.288057445200309</v>
      </c>
      <c r="J122" s="208">
        <f t="shared" si="19"/>
        <v>-6.4658436827228494E-3</v>
      </c>
      <c r="K122" s="343">
        <v>71.760982503632633</v>
      </c>
      <c r="L122" s="206">
        <f t="shared" si="20"/>
        <v>-6.6988882483441481E-2</v>
      </c>
      <c r="M122" s="344">
        <v>77.143546414131634</v>
      </c>
      <c r="N122" s="208">
        <f t="shared" si="21"/>
        <v>5.3020555136895631E-3</v>
      </c>
      <c r="O122" s="343">
        <v>66.004775826508336</v>
      </c>
      <c r="P122" s="206">
        <f t="shared" si="22"/>
        <v>2.7747769296536218E-2</v>
      </c>
      <c r="Q122" s="344">
        <v>71.022232877304546</v>
      </c>
      <c r="R122" s="208">
        <f t="shared" si="23"/>
        <v>1.7457793133819344E-2</v>
      </c>
    </row>
    <row r="123" spans="2:18" ht="15" hidden="1" customHeight="1" outlineLevel="1" x14ac:dyDescent="0.25">
      <c r="B123" s="43" t="s">
        <v>61</v>
      </c>
      <c r="C123" s="343">
        <v>50.981818181818184</v>
      </c>
      <c r="D123" s="206">
        <f t="shared" si="16"/>
        <v>-0.12887298896719901</v>
      </c>
      <c r="E123" s="344">
        <v>45.344164810967492</v>
      </c>
      <c r="F123" s="208">
        <f t="shared" si="17"/>
        <v>0.20529821471938869</v>
      </c>
      <c r="G123" s="343">
        <v>69.926281416980018</v>
      </c>
      <c r="H123" s="206">
        <f t="shared" si="18"/>
        <v>3.5058270394361823E-2</v>
      </c>
      <c r="I123" s="344">
        <v>81.071309097115545</v>
      </c>
      <c r="J123" s="208">
        <f t="shared" si="19"/>
        <v>4.4238972220331352E-2</v>
      </c>
      <c r="K123" s="343">
        <v>69.107408522745146</v>
      </c>
      <c r="L123" s="206">
        <f t="shared" si="20"/>
        <v>4.0635934782167427E-2</v>
      </c>
      <c r="M123" s="344">
        <v>75.190129387673238</v>
      </c>
      <c r="N123" s="208">
        <f t="shared" si="21"/>
        <v>4.0186667327306136E-2</v>
      </c>
      <c r="O123" s="343">
        <v>61.911661258994037</v>
      </c>
      <c r="P123" s="206">
        <f t="shared" si="22"/>
        <v>4.4386916740990046E-2</v>
      </c>
      <c r="Q123" s="344">
        <v>67.892944652157979</v>
      </c>
      <c r="R123" s="208">
        <f t="shared" si="23"/>
        <v>4.3219824145532382E-2</v>
      </c>
    </row>
    <row r="124" spans="2:18" collapsed="1" x14ac:dyDescent="0.25">
      <c r="B124" s="145">
        <v>2005</v>
      </c>
      <c r="C124" s="347">
        <v>48.805180572851803</v>
      </c>
      <c r="D124" s="213">
        <f t="shared" si="16"/>
        <v>-2.4299719343498616E-2</v>
      </c>
      <c r="E124" s="347">
        <v>48.213578179397643</v>
      </c>
      <c r="F124" s="213">
        <f t="shared" si="17"/>
        <v>4.9497384102910713E-2</v>
      </c>
      <c r="G124" s="347">
        <v>64.297514764801207</v>
      </c>
      <c r="H124" s="213">
        <f t="shared" si="18"/>
        <v>4.7880674709541715E-3</v>
      </c>
      <c r="I124" s="347">
        <v>78.146274003138629</v>
      </c>
      <c r="J124" s="213">
        <f t="shared" si="19"/>
        <v>7.618789717928065E-3</v>
      </c>
      <c r="K124" s="347">
        <v>66.159191554842593</v>
      </c>
      <c r="L124" s="213">
        <f t="shared" si="20"/>
        <v>-1.2369277334903339E-2</v>
      </c>
      <c r="M124" s="347">
        <v>71.736462195551113</v>
      </c>
      <c r="N124" s="213">
        <f t="shared" si="21"/>
        <v>5.9623880300225807E-3</v>
      </c>
      <c r="O124" s="347">
        <v>56.154643934642579</v>
      </c>
      <c r="P124" s="213">
        <f t="shared" si="22"/>
        <v>3.275355698124427E-3</v>
      </c>
      <c r="Q124" s="347">
        <v>63.246864482216161</v>
      </c>
      <c r="R124" s="213">
        <f t="shared" si="23"/>
        <v>6.3886722857420253E-3</v>
      </c>
    </row>
    <row r="125" spans="2:18" ht="15" hidden="1" customHeight="1" outlineLevel="1" x14ac:dyDescent="0.25">
      <c r="B125" s="43" t="s">
        <v>49</v>
      </c>
      <c r="C125" s="343">
        <v>48.471554252199411</v>
      </c>
      <c r="D125" s="206">
        <f t="shared" si="16"/>
        <v>1.6064406925950125E-2</v>
      </c>
      <c r="E125" s="344">
        <v>56.069707081942902</v>
      </c>
      <c r="F125" s="208">
        <f t="shared" si="17"/>
        <v>0.43561012629199802</v>
      </c>
      <c r="G125" s="343">
        <v>61.258713195681331</v>
      </c>
      <c r="H125" s="206">
        <f t="shared" si="18"/>
        <v>-5.9615803106468634E-3</v>
      </c>
      <c r="I125" s="344">
        <v>71.324116743471578</v>
      </c>
      <c r="J125" s="208">
        <f t="shared" si="19"/>
        <v>4.8035044404807881E-2</v>
      </c>
      <c r="K125" s="343">
        <v>61.214363086382576</v>
      </c>
      <c r="L125" s="206">
        <f t="shared" si="20"/>
        <v>0.10299977323528453</v>
      </c>
      <c r="M125" s="344">
        <v>66.682805416316711</v>
      </c>
      <c r="N125" s="208">
        <f t="shared" si="21"/>
        <v>4.1902779280531322E-2</v>
      </c>
      <c r="O125" s="343">
        <v>57.781487826201975</v>
      </c>
      <c r="P125" s="206">
        <f t="shared" si="22"/>
        <v>1.4801202710719163E-3</v>
      </c>
      <c r="Q125" s="344">
        <v>61.789072690167991</v>
      </c>
      <c r="R125" s="208">
        <f t="shared" si="23"/>
        <v>2.2010400530511065E-2</v>
      </c>
    </row>
    <row r="126" spans="2:18" ht="15" hidden="1" customHeight="1" outlineLevel="1" x14ac:dyDescent="0.25">
      <c r="B126" s="43" t="s">
        <v>50</v>
      </c>
      <c r="C126" s="343">
        <v>49.949090909090906</v>
      </c>
      <c r="D126" s="206">
        <f t="shared" si="16"/>
        <v>6.9562962175622856E-2</v>
      </c>
      <c r="E126" s="344">
        <v>60.800766283524901</v>
      </c>
      <c r="F126" s="208">
        <f t="shared" si="17"/>
        <v>0.33209034218127886</v>
      </c>
      <c r="G126" s="343">
        <v>63.653999091115658</v>
      </c>
      <c r="H126" s="206">
        <f t="shared" si="18"/>
        <v>3.460970785330808E-3</v>
      </c>
      <c r="I126" s="344">
        <v>75.452557319223985</v>
      </c>
      <c r="J126" s="208">
        <f t="shared" si="19"/>
        <v>5.4871962766569249E-2</v>
      </c>
      <c r="K126" s="343">
        <v>68.484510705494401</v>
      </c>
      <c r="L126" s="206">
        <f t="shared" si="20"/>
        <v>4.6463270100137066E-2</v>
      </c>
      <c r="M126" s="344">
        <v>70.564497744777171</v>
      </c>
      <c r="N126" s="208">
        <f t="shared" si="21"/>
        <v>4.4061791528192229E-2</v>
      </c>
      <c r="O126" s="343">
        <v>59.272760609394275</v>
      </c>
      <c r="P126" s="206">
        <f t="shared" si="22"/>
        <v>1.9866054626300533E-2</v>
      </c>
      <c r="Q126" s="344">
        <v>64.356569199922291</v>
      </c>
      <c r="R126" s="208">
        <f t="shared" si="23"/>
        <v>3.3568164776675902E-2</v>
      </c>
    </row>
    <row r="127" spans="2:18" ht="15" hidden="1" customHeight="1" outlineLevel="1" x14ac:dyDescent="0.25">
      <c r="B127" s="43" t="s">
        <v>51</v>
      </c>
      <c r="C127" s="343">
        <v>50.362463343108502</v>
      </c>
      <c r="D127" s="206">
        <f t="shared" si="16"/>
        <v>0.15533653785604828</v>
      </c>
      <c r="E127" s="344">
        <v>48.497095538252381</v>
      </c>
      <c r="F127" s="208">
        <f t="shared" si="17"/>
        <v>0.24477248522631356</v>
      </c>
      <c r="G127" s="343">
        <v>63.881879851353432</v>
      </c>
      <c r="H127" s="206">
        <f t="shared" si="18"/>
        <v>3.81000270841787E-2</v>
      </c>
      <c r="I127" s="344">
        <v>79.512817887011437</v>
      </c>
      <c r="J127" s="208">
        <f t="shared" si="19"/>
        <v>2.9398445195116807E-5</v>
      </c>
      <c r="K127" s="343">
        <v>65.155716963238305</v>
      </c>
      <c r="L127" s="206">
        <f t="shared" si="20"/>
        <v>-3.572711429217601E-2</v>
      </c>
      <c r="M127" s="344">
        <v>72.295741733782336</v>
      </c>
      <c r="N127" s="208">
        <f t="shared" si="21"/>
        <v>9.237648989195435E-3</v>
      </c>
      <c r="O127" s="343">
        <v>56.110256186909012</v>
      </c>
      <c r="P127" s="206">
        <f t="shared" si="22"/>
        <v>-6.4954774021587669E-2</v>
      </c>
      <c r="Q127" s="344">
        <v>63.397346691984914</v>
      </c>
      <c r="R127" s="208">
        <f t="shared" si="23"/>
        <v>-2.6177878020515299E-2</v>
      </c>
    </row>
    <row r="128" spans="2:18" ht="15" hidden="1" customHeight="1" outlineLevel="1" x14ac:dyDescent="0.25">
      <c r="B128" s="43" t="s">
        <v>52</v>
      </c>
      <c r="C128" s="343">
        <v>49.701818181818183</v>
      </c>
      <c r="D128" s="206">
        <f t="shared" si="16"/>
        <v>1.2517573638819446E-2</v>
      </c>
      <c r="E128" s="344">
        <v>42.389527458492978</v>
      </c>
      <c r="F128" s="208">
        <f t="shared" si="17"/>
        <v>0.23557958312210148</v>
      </c>
      <c r="G128" s="343">
        <v>63.99227448307203</v>
      </c>
      <c r="H128" s="206">
        <f t="shared" si="18"/>
        <v>-9.6102433987776958E-3</v>
      </c>
      <c r="I128" s="344">
        <v>81.593439153439149</v>
      </c>
      <c r="J128" s="208">
        <f t="shared" si="19"/>
        <v>2.3947391217890024E-2</v>
      </c>
      <c r="K128" s="343">
        <v>62.00966048952673</v>
      </c>
      <c r="L128" s="206">
        <f t="shared" si="20"/>
        <v>-1.9944211994421202E-2</v>
      </c>
      <c r="M128" s="344">
        <v>73.046464103691406</v>
      </c>
      <c r="N128" s="208">
        <f t="shared" si="21"/>
        <v>1.1625788994142239E-2</v>
      </c>
      <c r="O128" s="343">
        <v>51.723372337233727</v>
      </c>
      <c r="P128" s="206">
        <f t="shared" si="22"/>
        <v>-7.504815554819988E-2</v>
      </c>
      <c r="Q128" s="344">
        <v>61.323535341316884</v>
      </c>
      <c r="R128" s="208">
        <f t="shared" si="23"/>
        <v>-2.7469139061487957E-2</v>
      </c>
    </row>
    <row r="129" spans="2:18" ht="15" hidden="1" customHeight="1" outlineLevel="1" x14ac:dyDescent="0.25">
      <c r="B129" s="43" t="s">
        <v>53</v>
      </c>
      <c r="C129" s="343">
        <v>41.280938416422288</v>
      </c>
      <c r="D129" s="206">
        <f t="shared" si="16"/>
        <v>-0.11947882431008239</v>
      </c>
      <c r="E129" s="344">
        <v>45.23915461624027</v>
      </c>
      <c r="F129" s="208">
        <f t="shared" si="17"/>
        <v>0.1392352838297739</v>
      </c>
      <c r="G129" s="343">
        <v>85.987697077643645</v>
      </c>
      <c r="H129" s="206">
        <f t="shared" si="18"/>
        <v>3.90953859132952E-2</v>
      </c>
      <c r="I129" s="344">
        <v>98.770097286226317</v>
      </c>
      <c r="J129" s="208">
        <f t="shared" si="19"/>
        <v>-1.5380988379773308E-2</v>
      </c>
      <c r="K129" s="343">
        <v>85.459824618966508</v>
      </c>
      <c r="L129" s="206">
        <f t="shared" si="20"/>
        <v>0.10075028656778628</v>
      </c>
      <c r="M129" s="344">
        <v>91.267780857578231</v>
      </c>
      <c r="N129" s="208">
        <f t="shared" si="21"/>
        <v>5.2047852962890939E-3</v>
      </c>
      <c r="O129" s="343">
        <v>66.780258671028392</v>
      </c>
      <c r="P129" s="206">
        <f t="shared" si="22"/>
        <v>-8.0543076960182591E-2</v>
      </c>
      <c r="Q129" s="344">
        <v>77.80512350450347</v>
      </c>
      <c r="R129" s="208">
        <f t="shared" si="23"/>
        <v>-3.4538303355883593E-2</v>
      </c>
    </row>
    <row r="130" spans="2:18" ht="15" hidden="1" customHeight="1" outlineLevel="1" x14ac:dyDescent="0.25">
      <c r="B130" s="43" t="s">
        <v>54</v>
      </c>
      <c r="C130" s="343">
        <v>53.04633431085044</v>
      </c>
      <c r="D130" s="206">
        <f t="shared" si="16"/>
        <v>3.0082780309693247E-2</v>
      </c>
      <c r="E130" s="344">
        <v>32.359411692003462</v>
      </c>
      <c r="F130" s="208">
        <f t="shared" si="17"/>
        <v>9.254724030512107E-2</v>
      </c>
      <c r="G130" s="343">
        <v>66.76891615541922</v>
      </c>
      <c r="H130" s="206">
        <f t="shared" si="18"/>
        <v>-5.0490928431815796E-2</v>
      </c>
      <c r="I130" s="344">
        <v>84.947397166752012</v>
      </c>
      <c r="J130" s="208">
        <f t="shared" si="19"/>
        <v>-1.0223664041073888E-2</v>
      </c>
      <c r="K130" s="343">
        <v>66.179597010162396</v>
      </c>
      <c r="L130" s="206">
        <f t="shared" si="20"/>
        <v>1.1312279352171384E-2</v>
      </c>
      <c r="M130" s="344">
        <v>75.87968660622974</v>
      </c>
      <c r="N130" s="208">
        <f t="shared" si="21"/>
        <v>-2.128634843080579E-2</v>
      </c>
      <c r="O130" s="343">
        <v>56.526104223325561</v>
      </c>
      <c r="P130" s="206">
        <f t="shared" si="22"/>
        <v>-0.10549869467933914</v>
      </c>
      <c r="Q130" s="344">
        <v>65.239547265441118</v>
      </c>
      <c r="R130" s="208">
        <f t="shared" si="23"/>
        <v>-6.0952734693157651E-2</v>
      </c>
    </row>
    <row r="131" spans="2:18" ht="15" hidden="1" customHeight="1" outlineLevel="1" x14ac:dyDescent="0.25">
      <c r="B131" s="43" t="s">
        <v>55</v>
      </c>
      <c r="C131" s="343">
        <v>45.818496538081106</v>
      </c>
      <c r="D131" s="206">
        <f t="shared" si="16"/>
        <v>-4.4133308203952337E-2</v>
      </c>
      <c r="E131" s="344">
        <v>30.542124542124544</v>
      </c>
      <c r="F131" s="208">
        <f t="shared" si="17"/>
        <v>-9.7789541935603741E-2</v>
      </c>
      <c r="G131" s="343">
        <v>50.597770154373926</v>
      </c>
      <c r="H131" s="206">
        <f t="shared" si="18"/>
        <v>-9.4852486930632973E-2</v>
      </c>
      <c r="I131" s="344">
        <v>69.303687201896437</v>
      </c>
      <c r="J131" s="208">
        <f t="shared" si="19"/>
        <v>-3.6652917451335143E-2</v>
      </c>
      <c r="K131" s="343">
        <v>54.22599972133203</v>
      </c>
      <c r="L131" s="206">
        <f t="shared" si="20"/>
        <v>0.18138776202602824</v>
      </c>
      <c r="M131" s="344">
        <v>61.082867184792832</v>
      </c>
      <c r="N131" s="208">
        <f t="shared" si="21"/>
        <v>-4.1525617816629112E-2</v>
      </c>
      <c r="O131" s="343">
        <v>43.114834664913367</v>
      </c>
      <c r="P131" s="206">
        <f t="shared" si="22"/>
        <v>-0.19565736774307863</v>
      </c>
      <c r="Q131" s="344">
        <v>51.128085687267962</v>
      </c>
      <c r="R131" s="208">
        <f t="shared" si="23"/>
        <v>-0.11948967223026219</v>
      </c>
    </row>
    <row r="132" spans="2:18" ht="15" hidden="1" customHeight="1" outlineLevel="1" x14ac:dyDescent="0.25">
      <c r="B132" s="43" t="s">
        <v>56</v>
      </c>
      <c r="C132" s="343">
        <v>42.098210012443765</v>
      </c>
      <c r="D132" s="206">
        <f t="shared" si="16"/>
        <v>-0.10593897798395369</v>
      </c>
      <c r="E132" s="344">
        <v>44.095001772421128</v>
      </c>
      <c r="F132" s="208">
        <f t="shared" si="17"/>
        <v>0.18413871746500821</v>
      </c>
      <c r="G132" s="343">
        <v>49.828473413379072</v>
      </c>
      <c r="H132" s="206">
        <f t="shared" si="18"/>
        <v>-6.7130437959731171E-2</v>
      </c>
      <c r="I132" s="344">
        <v>65.00707571289189</v>
      </c>
      <c r="J132" s="208">
        <f t="shared" si="19"/>
        <v>-8.2358716568001533E-2</v>
      </c>
      <c r="K132" s="343">
        <v>59.833608255763259</v>
      </c>
      <c r="L132" s="206">
        <f t="shared" si="20"/>
        <v>3.8198192280526122E-2</v>
      </c>
      <c r="M132" s="344">
        <v>59.196087386283978</v>
      </c>
      <c r="N132" s="208">
        <f t="shared" si="21"/>
        <v>-6.8015220454315295E-2</v>
      </c>
      <c r="O132" s="343">
        <v>41.43018829362159</v>
      </c>
      <c r="P132" s="206">
        <f t="shared" si="22"/>
        <v>-0.19501778517631119</v>
      </c>
      <c r="Q132" s="344">
        <v>49.353293336414588</v>
      </c>
      <c r="R132" s="208">
        <f t="shared" si="23"/>
        <v>-0.13077328113917785</v>
      </c>
    </row>
    <row r="133" spans="2:18" collapsed="1" x14ac:dyDescent="0.25">
      <c r="B133" s="30" t="s">
        <v>72</v>
      </c>
      <c r="C133" s="339">
        <v>51.219347309394706</v>
      </c>
      <c r="D133" s="32">
        <f t="shared" si="16"/>
        <v>-0.10455305229581058</v>
      </c>
      <c r="E133" s="339">
        <v>44.988495592724206</v>
      </c>
      <c r="F133" s="32">
        <f t="shared" si="17"/>
        <v>-9.5903241452314769E-2</v>
      </c>
      <c r="G133" s="339">
        <v>64.012070861709361</v>
      </c>
      <c r="H133" s="32">
        <f t="shared" si="18"/>
        <v>-4.2714076490584563E-2</v>
      </c>
      <c r="I133" s="339">
        <v>74.754140371256568</v>
      </c>
      <c r="J133" s="32">
        <f t="shared" si="19"/>
        <v>-2.1518552767151644E-2</v>
      </c>
      <c r="K133" s="339">
        <v>67.047905378488011</v>
      </c>
      <c r="L133" s="32">
        <f t="shared" si="20"/>
        <v>6.9096566565204576E-2</v>
      </c>
      <c r="M133" s="339">
        <v>69.775040121056335</v>
      </c>
      <c r="N133" s="32">
        <f t="shared" si="21"/>
        <v>-2.4511178968692038E-2</v>
      </c>
      <c r="O133" s="339">
        <v>59.240411744484831</v>
      </c>
      <c r="P133" s="32">
        <f t="shared" si="22"/>
        <v>1.4501008146077243E-3</v>
      </c>
      <c r="Q133" s="339">
        <v>63.902972701810235</v>
      </c>
      <c r="R133" s="32">
        <f t="shared" si="23"/>
        <v>-1.0880209437434063E-2</v>
      </c>
    </row>
    <row r="134" spans="2:18" ht="15" hidden="1" customHeight="1" outlineLevel="1" x14ac:dyDescent="0.25">
      <c r="B134" s="43" t="s">
        <v>58</v>
      </c>
      <c r="C134" s="343">
        <v>46.055885262116718</v>
      </c>
      <c r="D134" s="206">
        <f t="shared" si="16"/>
        <v>-0.21819282222152281</v>
      </c>
      <c r="E134" s="344">
        <v>48.78241758241758</v>
      </c>
      <c r="F134" s="208">
        <f t="shared" si="17"/>
        <v>5.8837105783444033E-2</v>
      </c>
      <c r="G134" s="343">
        <v>58.424814179531161</v>
      </c>
      <c r="H134" s="206">
        <f t="shared" si="18"/>
        <v>-0.12173764286799893</v>
      </c>
      <c r="I134" s="344">
        <v>72.003541541713076</v>
      </c>
      <c r="J134" s="208">
        <f t="shared" si="19"/>
        <v>-6.6483877524849522E-2</v>
      </c>
      <c r="K134" s="343">
        <v>72.476429334448</v>
      </c>
      <c r="L134" s="206">
        <f t="shared" si="20"/>
        <v>2.646567515623155E-2</v>
      </c>
      <c r="M134" s="344">
        <v>67.040080524066468</v>
      </c>
      <c r="N134" s="208">
        <f t="shared" si="21"/>
        <v>-7.5476202642224988E-2</v>
      </c>
      <c r="O134" s="343">
        <v>55.056218578363982</v>
      </c>
      <c r="P134" s="206">
        <f t="shared" si="22"/>
        <v>-4.5959614242802926E-2</v>
      </c>
      <c r="Q134" s="344">
        <v>60.400693210292189</v>
      </c>
      <c r="R134" s="208">
        <f t="shared" si="23"/>
        <v>-5.9682492850276714E-2</v>
      </c>
    </row>
    <row r="135" spans="2:18" ht="15" hidden="1" customHeight="1" outlineLevel="1" x14ac:dyDescent="0.25">
      <c r="B135" s="43" t="s">
        <v>59</v>
      </c>
      <c r="C135" s="343">
        <v>53.93414377333206</v>
      </c>
      <c r="D135" s="206">
        <f t="shared" si="16"/>
        <v>-0.14881841247893624</v>
      </c>
      <c r="E135" s="344">
        <v>53.256292095001776</v>
      </c>
      <c r="F135" s="208">
        <f t="shared" si="17"/>
        <v>-4.4986571179093438E-2</v>
      </c>
      <c r="G135" s="343">
        <v>65.616942400265586</v>
      </c>
      <c r="H135" s="206">
        <f t="shared" si="18"/>
        <v>-4.2583109854867129E-2</v>
      </c>
      <c r="I135" s="344">
        <v>72.870583552837061</v>
      </c>
      <c r="J135" s="208">
        <f t="shared" si="19"/>
        <v>-4.3302524302513246E-2</v>
      </c>
      <c r="K135" s="343">
        <v>65.78496721156742</v>
      </c>
      <c r="L135" s="206">
        <f t="shared" si="20"/>
        <v>-3.2568901691648056E-2</v>
      </c>
      <c r="M135" s="344">
        <v>69.279706689703957</v>
      </c>
      <c r="N135" s="208">
        <f t="shared" si="21"/>
        <v>-4.5420301262239393E-2</v>
      </c>
      <c r="O135" s="343">
        <v>60.463191897274989</v>
      </c>
      <c r="P135" s="206">
        <f t="shared" si="22"/>
        <v>3.3589104554995863E-2</v>
      </c>
      <c r="Q135" s="344">
        <v>64.395116335628018</v>
      </c>
      <c r="R135" s="208">
        <f t="shared" si="23"/>
        <v>-4.7708752006816457E-3</v>
      </c>
    </row>
    <row r="136" spans="2:18" ht="15" hidden="1" customHeight="1" outlineLevel="1" x14ac:dyDescent="0.25">
      <c r="B136" s="43" t="s">
        <v>60</v>
      </c>
      <c r="C136" s="343">
        <v>61.623861659674617</v>
      </c>
      <c r="D136" s="206">
        <f t="shared" si="16"/>
        <v>-3.9046459011928492E-2</v>
      </c>
      <c r="E136" s="344">
        <v>50.500947328533535</v>
      </c>
      <c r="F136" s="208">
        <f t="shared" si="17"/>
        <v>-7.8830040640298304E-2</v>
      </c>
      <c r="G136" s="343">
        <v>69.944993198083637</v>
      </c>
      <c r="H136" s="206">
        <f t="shared" si="18"/>
        <v>-4.3769261937071424E-2</v>
      </c>
      <c r="I136" s="344">
        <v>81.81707385532664</v>
      </c>
      <c r="J136" s="208">
        <f t="shared" si="19"/>
        <v>2.8251082046174991E-2</v>
      </c>
      <c r="K136" s="343">
        <v>76.913319848366186</v>
      </c>
      <c r="L136" s="206">
        <f t="shared" si="20"/>
        <v>0.11378875711488923</v>
      </c>
      <c r="M136" s="344">
        <v>76.736684254278984</v>
      </c>
      <c r="N136" s="208">
        <f t="shared" si="21"/>
        <v>1.008408263610594E-2</v>
      </c>
      <c r="O136" s="343">
        <v>64.222738105952502</v>
      </c>
      <c r="P136" s="206">
        <f t="shared" si="22"/>
        <v>4.1625378768713972E-2</v>
      </c>
      <c r="Q136" s="344">
        <v>69.803615792801224</v>
      </c>
      <c r="R136" s="208">
        <f t="shared" si="23"/>
        <v>2.7036810947671519E-2</v>
      </c>
    </row>
    <row r="137" spans="2:18" ht="15" hidden="1" customHeight="1" outlineLevel="1" x14ac:dyDescent="0.25">
      <c r="B137" s="43" t="s">
        <v>61</v>
      </c>
      <c r="C137" s="343">
        <v>58.523978175552791</v>
      </c>
      <c r="D137" s="206">
        <f t="shared" si="16"/>
        <v>-6.1254827151131619E-2</v>
      </c>
      <c r="E137" s="344">
        <v>37.620701878766397</v>
      </c>
      <c r="F137" s="208">
        <f t="shared" si="17"/>
        <v>-0.12715726357943413</v>
      </c>
      <c r="G137" s="343">
        <v>67.557821059038346</v>
      </c>
      <c r="H137" s="206">
        <f t="shared" si="18"/>
        <v>8.6322422173659152E-3</v>
      </c>
      <c r="I137" s="344">
        <v>77.636739533611021</v>
      </c>
      <c r="J137" s="208">
        <f t="shared" si="19"/>
        <v>3.3313561988281837E-3</v>
      </c>
      <c r="K137" s="343">
        <v>66.40882388633942</v>
      </c>
      <c r="L137" s="206">
        <f t="shared" si="20"/>
        <v>7.2676794372765308E-2</v>
      </c>
      <c r="M137" s="344">
        <v>72.28522701686758</v>
      </c>
      <c r="N137" s="208">
        <f t="shared" si="21"/>
        <v>4.352635397490312E-3</v>
      </c>
      <c r="O137" s="343">
        <v>59.280387628934889</v>
      </c>
      <c r="P137" s="206">
        <f t="shared" si="22"/>
        <v>2.8631873284590048E-2</v>
      </c>
      <c r="Q137" s="344">
        <v>65.080190273192798</v>
      </c>
      <c r="R137" s="208">
        <f t="shared" si="23"/>
        <v>1.7639233887258188E-2</v>
      </c>
    </row>
    <row r="138" spans="2:18" collapsed="1" x14ac:dyDescent="0.25">
      <c r="B138" s="145">
        <v>2004</v>
      </c>
      <c r="C138" s="347">
        <v>50.020668785718875</v>
      </c>
      <c r="D138" s="213">
        <f t="shared" si="16"/>
        <v>-3.9123112331536314E-2</v>
      </c>
      <c r="E138" s="347">
        <v>45.939683995124625</v>
      </c>
      <c r="F138" s="213">
        <f t="shared" si="17"/>
        <v>0.11297256187523219</v>
      </c>
      <c r="G138" s="347">
        <v>63.991120960102243</v>
      </c>
      <c r="H138" s="213">
        <f t="shared" si="18"/>
        <v>-2.6261042934827561E-2</v>
      </c>
      <c r="I138" s="347">
        <v>77.555395751417876</v>
      </c>
      <c r="J138" s="213">
        <f t="shared" si="19"/>
        <v>-7.9757743656442281E-3</v>
      </c>
      <c r="K138" s="347">
        <v>66.987782008556479</v>
      </c>
      <c r="L138" s="213">
        <f t="shared" si="20"/>
        <v>4.6946174642396699E-2</v>
      </c>
      <c r="M138" s="347">
        <v>71.3112766929912</v>
      </c>
      <c r="N138" s="213">
        <f t="shared" si="21"/>
        <v>-9.6771658710806951E-3</v>
      </c>
      <c r="O138" s="347">
        <v>55.971317959432618</v>
      </c>
      <c r="P138" s="213">
        <f t="shared" si="22"/>
        <v>-5.1927358095867793E-2</v>
      </c>
      <c r="Q138" s="347">
        <v>62.845366033947762</v>
      </c>
      <c r="R138" s="213">
        <f t="shared" si="23"/>
        <v>-2.9220070316985369E-2</v>
      </c>
    </row>
    <row r="139" spans="2:18" ht="15" hidden="1" customHeight="1" outlineLevel="1" x14ac:dyDescent="0.25">
      <c r="B139" s="43" t="s">
        <v>49</v>
      </c>
      <c r="C139" s="343">
        <v>47.705198530521869</v>
      </c>
      <c r="D139" s="206">
        <f t="shared" si="16"/>
        <v>-3.7956977033814621E-2</v>
      </c>
      <c r="E139" s="344">
        <v>39.05636081487107</v>
      </c>
      <c r="F139" s="208">
        <f t="shared" si="17"/>
        <v>-0.23831518879343683</v>
      </c>
      <c r="G139" s="343">
        <v>61.626102152897957</v>
      </c>
      <c r="H139" s="206">
        <f t="shared" si="18"/>
        <v>-2.6069825904664445E-2</v>
      </c>
      <c r="I139" s="344">
        <v>68.055087589153501</v>
      </c>
      <c r="J139" s="208">
        <f t="shared" si="19"/>
        <v>-6.5238873830973043E-2</v>
      </c>
      <c r="K139" s="343">
        <v>55.498074044775649</v>
      </c>
      <c r="L139" s="206">
        <f t="shared" si="20"/>
        <v>-1.2712887263236938E-2</v>
      </c>
      <c r="M139" s="344">
        <v>64.000986217124222</v>
      </c>
      <c r="N139" s="208">
        <f t="shared" si="21"/>
        <v>-5.5209006500344882E-2</v>
      </c>
      <c r="O139" s="343">
        <v>57.69609067283551</v>
      </c>
      <c r="P139" s="206">
        <f t="shared" si="22"/>
        <v>-4.2524528682578833E-2</v>
      </c>
      <c r="Q139" s="344">
        <v>60.458359971771479</v>
      </c>
      <c r="R139" s="208">
        <f t="shared" si="23"/>
        <v>-4.8686839154996053E-2</v>
      </c>
    </row>
    <row r="140" spans="2:18" ht="15" hidden="1" customHeight="1" outlineLevel="1" x14ac:dyDescent="0.25">
      <c r="B140" s="43" t="s">
        <v>50</v>
      </c>
      <c r="C140" s="343">
        <v>46.700468018720748</v>
      </c>
      <c r="D140" s="206">
        <f t="shared" si="16"/>
        <v>-0.1053822945600752</v>
      </c>
      <c r="E140" s="344">
        <v>45.643125213237802</v>
      </c>
      <c r="F140" s="208">
        <f t="shared" si="17"/>
        <v>-0.1456646016647426</v>
      </c>
      <c r="G140" s="343">
        <v>63.434454298006848</v>
      </c>
      <c r="H140" s="206">
        <f t="shared" si="18"/>
        <v>-4.8220847539977685E-2</v>
      </c>
      <c r="I140" s="344">
        <v>71.527692442727997</v>
      </c>
      <c r="J140" s="208">
        <f t="shared" si="19"/>
        <v>-8.3621508324317473E-2</v>
      </c>
      <c r="K140" s="343">
        <v>65.443778737634105</v>
      </c>
      <c r="L140" s="206">
        <f t="shared" si="20"/>
        <v>0.13252370135782243</v>
      </c>
      <c r="M140" s="344">
        <v>67.58651481871776</v>
      </c>
      <c r="N140" s="208">
        <f t="shared" si="21"/>
        <v>-6.14318173571059E-2</v>
      </c>
      <c r="O140" s="343">
        <v>58.118181638188766</v>
      </c>
      <c r="P140" s="206">
        <f t="shared" si="22"/>
        <v>-4.9241436725717569E-2</v>
      </c>
      <c r="Q140" s="344">
        <v>62.266400410879406</v>
      </c>
      <c r="R140" s="208">
        <f t="shared" si="23"/>
        <v>-5.5408245739122619E-2</v>
      </c>
    </row>
    <row r="141" spans="2:18" ht="15" hidden="1" customHeight="1" outlineLevel="1" x14ac:dyDescent="0.25">
      <c r="B141" s="43" t="s">
        <v>51</v>
      </c>
      <c r="C141" s="343">
        <v>43.591163001358765</v>
      </c>
      <c r="D141" s="206">
        <f t="shared" ref="D141:D204" si="24">C141/C155-1</f>
        <v>-0.1621808102233091</v>
      </c>
      <c r="E141" s="344">
        <v>38.960610162776106</v>
      </c>
      <c r="F141" s="208">
        <f t="shared" ref="F141:F204" si="25">E141/E155-1</f>
        <v>-0.1530382401003707</v>
      </c>
      <c r="G141" s="343">
        <v>61.537306795748016</v>
      </c>
      <c r="H141" s="206">
        <f t="shared" ref="H141:H204" si="26">G141/G155-1</f>
        <v>-6.2054357593470666E-2</v>
      </c>
      <c r="I141" s="344">
        <v>79.510480402510879</v>
      </c>
      <c r="J141" s="208">
        <f t="shared" ref="J141:J204" si="27">I141/I155-1</f>
        <v>4.0559981334033601E-2</v>
      </c>
      <c r="K141" s="343">
        <v>67.569790594506642</v>
      </c>
      <c r="L141" s="206">
        <f t="shared" ref="L141:L204" si="28">K141/K155-1</f>
        <v>0.17174817791418406</v>
      </c>
      <c r="M141" s="344">
        <v>71.63401187638047</v>
      </c>
      <c r="N141" s="208">
        <f t="shared" ref="N141:N204" si="29">M141/M155-1</f>
        <v>1.510519655090814E-2</v>
      </c>
      <c r="O141" s="343">
        <v>60.008066591855361</v>
      </c>
      <c r="P141" s="206">
        <f t="shared" ref="P141:P204" si="30">O141/O155-1</f>
        <v>1.0167131591291456E-2</v>
      </c>
      <c r="Q141" s="344">
        <v>65.101567587227692</v>
      </c>
      <c r="R141" s="208">
        <f t="shared" ref="R141:R204" si="31">Q141/Q155-1</f>
        <v>1.2169334496064277E-2</v>
      </c>
    </row>
    <row r="142" spans="2:18" ht="15" hidden="1" customHeight="1" outlineLevel="1" x14ac:dyDescent="0.25">
      <c r="B142" s="43" t="s">
        <v>52</v>
      </c>
      <c r="C142" s="343">
        <v>49.08736349453978</v>
      </c>
      <c r="D142" s="206">
        <f t="shared" si="24"/>
        <v>-0.19223325895061116</v>
      </c>
      <c r="E142" s="344">
        <v>34.307403616513135</v>
      </c>
      <c r="F142" s="208">
        <f t="shared" si="25"/>
        <v>-0.19269566969003626</v>
      </c>
      <c r="G142" s="343">
        <v>64.613223285626475</v>
      </c>
      <c r="H142" s="206">
        <f t="shared" si="26"/>
        <v>-3.8792484070224953E-2</v>
      </c>
      <c r="I142" s="344">
        <v>79.685186810614709</v>
      </c>
      <c r="J142" s="208">
        <f t="shared" si="27"/>
        <v>-3.08710041538659E-2</v>
      </c>
      <c r="K142" s="343">
        <v>63.271561933955695</v>
      </c>
      <c r="L142" s="206">
        <f t="shared" si="28"/>
        <v>0.24154038009453882</v>
      </c>
      <c r="M142" s="344">
        <v>72.207000749082695</v>
      </c>
      <c r="N142" s="208">
        <f t="shared" si="29"/>
        <v>-2.254323114352963E-2</v>
      </c>
      <c r="O142" s="343">
        <v>55.920070485279268</v>
      </c>
      <c r="P142" s="206">
        <f t="shared" si="30"/>
        <v>-5.8986262296600422E-2</v>
      </c>
      <c r="Q142" s="344">
        <v>63.055618905644216</v>
      </c>
      <c r="R142" s="208">
        <f t="shared" si="31"/>
        <v>-4.1495089256896267E-2</v>
      </c>
    </row>
    <row r="143" spans="2:18" ht="15" hidden="1" customHeight="1" outlineLevel="1" x14ac:dyDescent="0.25">
      <c r="B143" s="43" t="s">
        <v>53</v>
      </c>
      <c r="C143" s="343">
        <v>46.882391424689246</v>
      </c>
      <c r="D143" s="206">
        <f t="shared" si="24"/>
        <v>-0.25592163064549833</v>
      </c>
      <c r="E143" s="344">
        <v>39.710106646415952</v>
      </c>
      <c r="F143" s="208">
        <f t="shared" si="25"/>
        <v>-6.3932337932404271E-2</v>
      </c>
      <c r="G143" s="343">
        <v>82.752457804502924</v>
      </c>
      <c r="H143" s="206">
        <f t="shared" si="26"/>
        <v>1.9334910704473129E-2</v>
      </c>
      <c r="I143" s="344">
        <v>100.31301053561468</v>
      </c>
      <c r="J143" s="208">
        <f t="shared" si="27"/>
        <v>0.12955041969238623</v>
      </c>
      <c r="K143" s="343">
        <v>77.637794567772502</v>
      </c>
      <c r="L143" s="206">
        <f t="shared" si="28"/>
        <v>0.10928991806919108</v>
      </c>
      <c r="M143" s="344">
        <v>90.795211276950496</v>
      </c>
      <c r="N143" s="208">
        <f t="shared" si="29"/>
        <v>8.751720396071927E-2</v>
      </c>
      <c r="O143" s="343">
        <v>72.630111316412865</v>
      </c>
      <c r="P143" s="206">
        <f t="shared" si="30"/>
        <v>1.4401572605906576E-3</v>
      </c>
      <c r="Q143" s="344">
        <v>80.588514049753755</v>
      </c>
      <c r="R143" s="208">
        <f t="shared" si="31"/>
        <v>4.1842953804584138E-2</v>
      </c>
    </row>
    <row r="144" spans="2:18" ht="15" hidden="1" customHeight="1" outlineLevel="1" x14ac:dyDescent="0.25">
      <c r="B144" s="43" t="s">
        <v>54</v>
      </c>
      <c r="C144" s="343">
        <v>51.497156660459964</v>
      </c>
      <c r="D144" s="206">
        <f t="shared" si="24"/>
        <v>-0.1792245614726854</v>
      </c>
      <c r="E144" s="344">
        <v>29.618318090269753</v>
      </c>
      <c r="F144" s="208">
        <f t="shared" si="25"/>
        <v>-0.16264448968989853</v>
      </c>
      <c r="G144" s="343">
        <v>70.319408370838872</v>
      </c>
      <c r="H144" s="206">
        <f t="shared" si="26"/>
        <v>4.029472389548272E-2</v>
      </c>
      <c r="I144" s="344">
        <v>85.824841512756848</v>
      </c>
      <c r="J144" s="208">
        <f t="shared" si="27"/>
        <v>5.3030624260919534E-2</v>
      </c>
      <c r="K144" s="343">
        <v>65.43932903944949</v>
      </c>
      <c r="L144" s="206">
        <f t="shared" si="28"/>
        <v>0.54258744203899045</v>
      </c>
      <c r="M144" s="344">
        <v>77.5300175741598</v>
      </c>
      <c r="N144" s="208">
        <f t="shared" si="29"/>
        <v>6.71228618037778E-2</v>
      </c>
      <c r="O144" s="343">
        <v>63.192869464916072</v>
      </c>
      <c r="P144" s="206">
        <f t="shared" si="30"/>
        <v>-1.4923886556943433E-2</v>
      </c>
      <c r="Q144" s="344">
        <v>69.474189080486269</v>
      </c>
      <c r="R144" s="208">
        <f t="shared" si="31"/>
        <v>2.3280690254660508E-2</v>
      </c>
    </row>
    <row r="145" spans="2:18" ht="15" hidden="1" customHeight="1" outlineLevel="1" x14ac:dyDescent="0.25">
      <c r="B145" s="43" t="s">
        <v>55</v>
      </c>
      <c r="C145" s="343">
        <v>47.933981727085175</v>
      </c>
      <c r="D145" s="206">
        <f t="shared" si="24"/>
        <v>-0.26142648348552366</v>
      </c>
      <c r="E145" s="344">
        <v>33.852549889135254</v>
      </c>
      <c r="F145" s="208">
        <f t="shared" si="25"/>
        <v>-0.15519937606110201</v>
      </c>
      <c r="G145" s="343">
        <v>55.900026707023947</v>
      </c>
      <c r="H145" s="206">
        <f t="shared" si="26"/>
        <v>2.8518347018758217E-2</v>
      </c>
      <c r="I145" s="344">
        <v>71.940517034155718</v>
      </c>
      <c r="J145" s="208">
        <f t="shared" si="27"/>
        <v>3.3467391678270397E-2</v>
      </c>
      <c r="K145" s="343">
        <v>45.900255161215497</v>
      </c>
      <c r="L145" s="206">
        <f t="shared" si="28"/>
        <v>0.18244826423571836</v>
      </c>
      <c r="M145" s="344">
        <v>63.72926425602342</v>
      </c>
      <c r="N145" s="208">
        <f t="shared" si="29"/>
        <v>3.1309400076239946E-2</v>
      </c>
      <c r="O145" s="343">
        <v>53.602573002921126</v>
      </c>
      <c r="P145" s="206">
        <f t="shared" si="30"/>
        <v>1.4987858849205393E-2</v>
      </c>
      <c r="Q145" s="344">
        <v>58.066423612283245</v>
      </c>
      <c r="R145" s="208">
        <f t="shared" si="31"/>
        <v>2.2426496169715815E-2</v>
      </c>
    </row>
    <row r="146" spans="2:18" ht="15" hidden="1" customHeight="1" outlineLevel="1" x14ac:dyDescent="0.25">
      <c r="B146" s="43" t="s">
        <v>56</v>
      </c>
      <c r="C146" s="343">
        <v>47.086506374604262</v>
      </c>
      <c r="D146" s="206">
        <f t="shared" si="24"/>
        <v>-0.11223491576197464</v>
      </c>
      <c r="E146" s="344">
        <v>37.238037336385091</v>
      </c>
      <c r="F146" s="208">
        <f t="shared" si="25"/>
        <v>-9.7367497973290029E-2</v>
      </c>
      <c r="G146" s="343">
        <v>53.414191480746531</v>
      </c>
      <c r="H146" s="206">
        <f t="shared" si="26"/>
        <v>7.1183126465618862E-2</v>
      </c>
      <c r="I146" s="344">
        <v>70.841489900894615</v>
      </c>
      <c r="J146" s="208">
        <f t="shared" si="27"/>
        <v>8.2195223787928873E-2</v>
      </c>
      <c r="K146" s="343">
        <v>57.632163782072865</v>
      </c>
      <c r="L146" s="206">
        <f t="shared" si="28"/>
        <v>0.57208484051783159</v>
      </c>
      <c r="M146" s="344">
        <v>63.516152501053007</v>
      </c>
      <c r="N146" s="208">
        <f t="shared" si="29"/>
        <v>0.1005824789582892</v>
      </c>
      <c r="O146" s="343">
        <v>51.467209499399729</v>
      </c>
      <c r="P146" s="206">
        <f t="shared" si="30"/>
        <v>0.15072970687664755</v>
      </c>
      <c r="Q146" s="344">
        <v>56.778389648554835</v>
      </c>
      <c r="R146" s="208">
        <f t="shared" si="31"/>
        <v>0.12474066394269734</v>
      </c>
    </row>
    <row r="147" spans="2:18" collapsed="1" x14ac:dyDescent="0.25">
      <c r="B147" s="30" t="s">
        <v>73</v>
      </c>
      <c r="C147" s="339">
        <v>57.199756435280186</v>
      </c>
      <c r="D147" s="32">
        <f t="shared" si="24"/>
        <v>-7.8280296065316168E-2</v>
      </c>
      <c r="E147" s="339">
        <v>49.760708870356332</v>
      </c>
      <c r="F147" s="32">
        <f t="shared" si="25"/>
        <v>-1.83336727825818E-2</v>
      </c>
      <c r="G147" s="339">
        <v>66.868288031480461</v>
      </c>
      <c r="H147" s="32">
        <f t="shared" si="26"/>
        <v>-2.5580774801603035E-2</v>
      </c>
      <c r="I147" s="339">
        <v>76.39811728946087</v>
      </c>
      <c r="J147" s="32">
        <f t="shared" si="27"/>
        <v>-4.6135680709633586E-3</v>
      </c>
      <c r="K147" s="339">
        <v>62.714545603583453</v>
      </c>
      <c r="L147" s="32">
        <f t="shared" si="28"/>
        <v>-4.5207269325953092E-4</v>
      </c>
      <c r="M147" s="339">
        <v>71.528282658625088</v>
      </c>
      <c r="N147" s="32">
        <f t="shared" si="29"/>
        <v>-1.1999848730226526E-2</v>
      </c>
      <c r="O147" s="339">
        <v>59.154631565064506</v>
      </c>
      <c r="P147" s="32">
        <f t="shared" si="30"/>
        <v>-5.771718221410449E-2</v>
      </c>
      <c r="Q147" s="339">
        <v>64.605898407376074</v>
      </c>
      <c r="R147" s="32">
        <f t="shared" si="31"/>
        <v>-3.6226524352027112E-2</v>
      </c>
    </row>
    <row r="148" spans="2:18" ht="15" hidden="1" customHeight="1" outlineLevel="1" x14ac:dyDescent="0.25">
      <c r="B148" s="43" t="s">
        <v>58</v>
      </c>
      <c r="C148" s="343">
        <v>58.909519599174772</v>
      </c>
      <c r="D148" s="206">
        <f t="shared" si="24"/>
        <v>5.1604909059883131E-2</v>
      </c>
      <c r="E148" s="344">
        <v>46.071692535107168</v>
      </c>
      <c r="F148" s="208">
        <f t="shared" si="25"/>
        <v>0.16825671561987088</v>
      </c>
      <c r="G148" s="343">
        <v>66.523190599127574</v>
      </c>
      <c r="H148" s="206">
        <f t="shared" si="26"/>
        <v>0.13419431318260511</v>
      </c>
      <c r="I148" s="344">
        <v>77.131545784984297</v>
      </c>
      <c r="J148" s="208">
        <f t="shared" si="27"/>
        <v>8.0980332943452638E-2</v>
      </c>
      <c r="K148" s="343">
        <v>70.607747622361401</v>
      </c>
      <c r="L148" s="206">
        <f t="shared" si="28"/>
        <v>0.29048950091488779</v>
      </c>
      <c r="M148" s="344">
        <v>72.513093460289909</v>
      </c>
      <c r="N148" s="208">
        <f t="shared" si="29"/>
        <v>0.11143915447383312</v>
      </c>
      <c r="O148" s="343">
        <v>57.708477964134914</v>
      </c>
      <c r="P148" s="206">
        <f t="shared" si="30"/>
        <v>3.2737314025354181E-2</v>
      </c>
      <c r="Q148" s="344">
        <v>64.234359938036135</v>
      </c>
      <c r="R148" s="208">
        <f t="shared" si="31"/>
        <v>7.0051125142287507E-2</v>
      </c>
    </row>
    <row r="149" spans="2:18" ht="15" hidden="1" customHeight="1" outlineLevel="1" x14ac:dyDescent="0.25">
      <c r="B149" s="43" t="s">
        <v>59</v>
      </c>
      <c r="C149" s="343">
        <v>63.36385157297282</v>
      </c>
      <c r="D149" s="206">
        <f t="shared" si="24"/>
        <v>-9.7527597287848655E-3</v>
      </c>
      <c r="E149" s="344">
        <v>55.764966740576497</v>
      </c>
      <c r="F149" s="208">
        <f t="shared" si="25"/>
        <v>7.8882522191929372E-2</v>
      </c>
      <c r="G149" s="343">
        <v>68.535392550176184</v>
      </c>
      <c r="H149" s="206">
        <f t="shared" si="26"/>
        <v>-5.8565604358381096E-2</v>
      </c>
      <c r="I149" s="344">
        <v>76.168888707174929</v>
      </c>
      <c r="J149" s="208">
        <f t="shared" si="27"/>
        <v>-4.9731599083511546E-2</v>
      </c>
      <c r="K149" s="343">
        <v>67.999640828787577</v>
      </c>
      <c r="L149" s="206">
        <f t="shared" si="28"/>
        <v>0.13352084416210763</v>
      </c>
      <c r="M149" s="344">
        <v>72.576136682261748</v>
      </c>
      <c r="N149" s="208">
        <f t="shared" si="29"/>
        <v>-3.7965402539929749E-2</v>
      </c>
      <c r="O149" s="343">
        <v>58.498286824827716</v>
      </c>
      <c r="P149" s="206">
        <f t="shared" si="30"/>
        <v>-0.15026332472156023</v>
      </c>
      <c r="Q149" s="344">
        <v>64.703810138808876</v>
      </c>
      <c r="R149" s="208">
        <f t="shared" si="31"/>
        <v>-9.8418249347251852E-2</v>
      </c>
    </row>
    <row r="150" spans="2:18" ht="15" hidden="1" customHeight="1" outlineLevel="1" x14ac:dyDescent="0.25">
      <c r="B150" s="43" t="s">
        <v>60</v>
      </c>
      <c r="C150" s="343">
        <v>64.127826196791716</v>
      </c>
      <c r="D150" s="206">
        <f t="shared" si="24"/>
        <v>-3.0151175108257044E-2</v>
      </c>
      <c r="E150" s="344">
        <v>54.82261640798226</v>
      </c>
      <c r="F150" s="208">
        <f t="shared" si="25"/>
        <v>-2.0556930000810603E-2</v>
      </c>
      <c r="G150" s="343">
        <v>73.146564332133636</v>
      </c>
      <c r="H150" s="206">
        <f t="shared" si="26"/>
        <v>-3.0741787133274912E-2</v>
      </c>
      <c r="I150" s="344">
        <v>79.569159015630902</v>
      </c>
      <c r="J150" s="208">
        <f t="shared" si="27"/>
        <v>-3.9627741289799179E-2</v>
      </c>
      <c r="K150" s="343">
        <v>69.055572124465655</v>
      </c>
      <c r="L150" s="206">
        <f t="shared" si="28"/>
        <v>0.10106186748928714</v>
      </c>
      <c r="M150" s="344">
        <v>75.970590541346283</v>
      </c>
      <c r="N150" s="208">
        <f t="shared" si="29"/>
        <v>-2.7991830528344863E-2</v>
      </c>
      <c r="O150" s="343">
        <v>61.656272413282608</v>
      </c>
      <c r="P150" s="206">
        <f t="shared" si="30"/>
        <v>-9.3616611371142078E-2</v>
      </c>
      <c r="Q150" s="344">
        <v>67.966031060163999</v>
      </c>
      <c r="R150" s="208">
        <f t="shared" si="31"/>
        <v>-6.2745725814087328E-2</v>
      </c>
    </row>
    <row r="151" spans="2:18" ht="15" hidden="1" customHeight="1" outlineLevel="1" x14ac:dyDescent="0.25">
      <c r="B151" s="43" t="s">
        <v>61</v>
      </c>
      <c r="C151" s="343">
        <v>62.34277402241807</v>
      </c>
      <c r="D151" s="206">
        <f t="shared" si="24"/>
        <v>4.1360236831954555E-2</v>
      </c>
      <c r="E151" s="344">
        <v>43.101351834632716</v>
      </c>
      <c r="F151" s="208">
        <f t="shared" si="25"/>
        <v>-3.705409613869648E-2</v>
      </c>
      <c r="G151" s="343">
        <v>66.979636612170935</v>
      </c>
      <c r="H151" s="206">
        <f t="shared" si="26"/>
        <v>-5.5518380062928419E-2</v>
      </c>
      <c r="I151" s="344">
        <v>77.378962646738913</v>
      </c>
      <c r="J151" s="208">
        <f t="shared" si="27"/>
        <v>8.7829299374247327E-2</v>
      </c>
      <c r="K151" s="343">
        <v>61.90944395806676</v>
      </c>
      <c r="L151" s="206">
        <f t="shared" si="28"/>
        <v>-1.7184960936793225E-2</v>
      </c>
      <c r="M151" s="344">
        <v>71.971959319108493</v>
      </c>
      <c r="N151" s="208">
        <f t="shared" si="29"/>
        <v>3.3199511939630222E-2</v>
      </c>
      <c r="O151" s="343">
        <v>57.630323508878746</v>
      </c>
      <c r="P151" s="206">
        <f t="shared" si="30"/>
        <v>-9.4887520172020401E-2</v>
      </c>
      <c r="Q151" s="344">
        <v>63.952123803830141</v>
      </c>
      <c r="R151" s="208">
        <f t="shared" si="31"/>
        <v>-3.5787173821877016E-2</v>
      </c>
    </row>
    <row r="152" spans="2:18" collapsed="1" x14ac:dyDescent="0.25">
      <c r="B152" s="145">
        <v>2003</v>
      </c>
      <c r="C152" s="347">
        <v>52.057312885412813</v>
      </c>
      <c r="D152" s="213">
        <f t="shared" si="24"/>
        <v>-0.11104315427915279</v>
      </c>
      <c r="E152" s="347">
        <v>41.276564731947644</v>
      </c>
      <c r="F152" s="213">
        <f t="shared" si="25"/>
        <v>-8.7003655564086624E-2</v>
      </c>
      <c r="G152" s="347">
        <v>65.716915704975037</v>
      </c>
      <c r="H152" s="213">
        <f t="shared" si="26"/>
        <v>-3.6853289118398136E-3</v>
      </c>
      <c r="I152" s="347">
        <v>78.178933283433295</v>
      </c>
      <c r="J152" s="213">
        <f t="shared" si="27"/>
        <v>2.1946840306317661E-2</v>
      </c>
      <c r="K152" s="347">
        <v>63.983978958075248</v>
      </c>
      <c r="L152" s="213">
        <f t="shared" si="28"/>
        <v>0.18291697093871773</v>
      </c>
      <c r="M152" s="347">
        <v>72.008111128444369</v>
      </c>
      <c r="N152" s="213">
        <f t="shared" si="29"/>
        <v>2.124678951133685E-2</v>
      </c>
      <c r="O152" s="347">
        <v>59.036950846950354</v>
      </c>
      <c r="P152" s="213">
        <f t="shared" si="30"/>
        <v>-2.8038346280040316E-2</v>
      </c>
      <c r="Q152" s="347">
        <v>64.736985296418766</v>
      </c>
      <c r="R152" s="213">
        <f t="shared" si="31"/>
        <v>-4.9648740175413097E-3</v>
      </c>
    </row>
    <row r="153" spans="2:18" ht="15" hidden="1" customHeight="1" outlineLevel="1" x14ac:dyDescent="0.25">
      <c r="B153" s="43" t="s">
        <v>49</v>
      </c>
      <c r="C153" s="343">
        <v>49.587385794282348</v>
      </c>
      <c r="D153" s="206">
        <f t="shared" si="24"/>
        <v>-0.15288622575404298</v>
      </c>
      <c r="E153" s="344">
        <v>51.276276276276278</v>
      </c>
      <c r="F153" s="208">
        <f t="shared" si="25"/>
        <v>1.9624918359095522E-2</v>
      </c>
      <c r="G153" s="343">
        <v>63.275688331703272</v>
      </c>
      <c r="H153" s="206">
        <f t="shared" si="26"/>
        <v>-2.5346878206310763E-2</v>
      </c>
      <c r="I153" s="344">
        <v>72.804790105111337</v>
      </c>
      <c r="J153" s="208">
        <f t="shared" si="27"/>
        <v>3.9054493393601453E-2</v>
      </c>
      <c r="K153" s="343">
        <v>56.21269975958139</v>
      </c>
      <c r="L153" s="206">
        <f t="shared" si="28"/>
        <v>-5.6007374033655299E-2</v>
      </c>
      <c r="M153" s="344">
        <v>67.740893655277617</v>
      </c>
      <c r="N153" s="208">
        <f t="shared" si="29"/>
        <v>9.4001852953973231E-3</v>
      </c>
      <c r="O153" s="343">
        <v>60.25855742648907</v>
      </c>
      <c r="P153" s="206">
        <f t="shared" si="30"/>
        <v>3.5371255904334431E-2</v>
      </c>
      <c r="Q153" s="344">
        <v>63.552531868758486</v>
      </c>
      <c r="R153" s="208">
        <f t="shared" si="31"/>
        <v>2.2835113580777833E-2</v>
      </c>
    </row>
    <row r="154" spans="2:18" ht="15" hidden="1" customHeight="1" outlineLevel="1" x14ac:dyDescent="0.25">
      <c r="B154" s="43" t="s">
        <v>50</v>
      </c>
      <c r="C154" s="343">
        <v>52.201591511936343</v>
      </c>
      <c r="D154" s="206">
        <f t="shared" si="24"/>
        <v>-0.27581607151070964</v>
      </c>
      <c r="E154" s="344">
        <v>53.4253003003003</v>
      </c>
      <c r="F154" s="208">
        <f t="shared" si="25"/>
        <v>-6.7422867678777143E-2</v>
      </c>
      <c r="G154" s="343">
        <v>66.648291396224181</v>
      </c>
      <c r="H154" s="206">
        <f t="shared" si="26"/>
        <v>-5.5857452115114281E-2</v>
      </c>
      <c r="I154" s="344">
        <v>78.054748220828515</v>
      </c>
      <c r="J154" s="208">
        <f t="shared" si="27"/>
        <v>-2.2906046923009238E-2</v>
      </c>
      <c r="K154" s="343">
        <v>57.785791731485411</v>
      </c>
      <c r="L154" s="206">
        <f t="shared" si="28"/>
        <v>-0.21464706712512516</v>
      </c>
      <c r="M154" s="344">
        <v>72.010234385319066</v>
      </c>
      <c r="N154" s="208">
        <f t="shared" si="29"/>
        <v>-5.1246276264091506E-2</v>
      </c>
      <c r="O154" s="343">
        <v>61.128223171651172</v>
      </c>
      <c r="P154" s="206">
        <f t="shared" si="30"/>
        <v>-2.2184549846346324E-2</v>
      </c>
      <c r="Q154" s="344">
        <v>65.918848147898046</v>
      </c>
      <c r="R154" s="208">
        <f t="shared" si="31"/>
        <v>-3.6617286527979909E-2</v>
      </c>
    </row>
    <row r="155" spans="2:18" ht="15" hidden="1" customHeight="1" outlineLevel="1" x14ac:dyDescent="0.25">
      <c r="B155" s="43" t="s">
        <v>51</v>
      </c>
      <c r="C155" s="343">
        <v>52.029320327429339</v>
      </c>
      <c r="D155" s="206">
        <f t="shared" si="24"/>
        <v>-0.10845030018342383</v>
      </c>
      <c r="E155" s="344">
        <v>46.00043591979076</v>
      </c>
      <c r="F155" s="208">
        <f t="shared" si="25"/>
        <v>-0.17875309070109935</v>
      </c>
      <c r="G155" s="343">
        <v>65.608606739574995</v>
      </c>
      <c r="H155" s="206">
        <f t="shared" si="26"/>
        <v>-2.7061534972374512E-2</v>
      </c>
      <c r="I155" s="344">
        <v>76.411241858999531</v>
      </c>
      <c r="J155" s="208">
        <f t="shared" si="27"/>
        <v>-7.2865892160136281E-2</v>
      </c>
      <c r="K155" s="343">
        <v>57.665795320276821</v>
      </c>
      <c r="L155" s="206">
        <f t="shared" si="28"/>
        <v>-0.15252879933122376</v>
      </c>
      <c r="M155" s="344">
        <v>70.568067348858236</v>
      </c>
      <c r="N155" s="208">
        <f t="shared" si="29"/>
        <v>-6.857281216507205E-2</v>
      </c>
      <c r="O155" s="343">
        <v>59.404097317367793</v>
      </c>
      <c r="P155" s="206">
        <f t="shared" si="30"/>
        <v>-4.8491510854966724E-2</v>
      </c>
      <c r="Q155" s="344">
        <v>64.318849987329699</v>
      </c>
      <c r="R155" s="208">
        <f t="shared" si="31"/>
        <v>-5.8529488138140517E-2</v>
      </c>
    </row>
    <row r="156" spans="2:18" ht="15" hidden="1" customHeight="1" outlineLevel="1" x14ac:dyDescent="0.25">
      <c r="B156" s="43" t="s">
        <v>52</v>
      </c>
      <c r="C156" s="343">
        <v>60.769230769230766</v>
      </c>
      <c r="D156" s="206">
        <f t="shared" si="24"/>
        <v>0.10849411175144064</v>
      </c>
      <c r="E156" s="344">
        <v>42.496246246246244</v>
      </c>
      <c r="F156" s="208">
        <f t="shared" si="25"/>
        <v>-0.13400471504170552</v>
      </c>
      <c r="G156" s="343">
        <v>67.220888533238494</v>
      </c>
      <c r="H156" s="206">
        <f t="shared" si="26"/>
        <v>1.0378939147535515E-2</v>
      </c>
      <c r="I156" s="344">
        <v>82.223509101636765</v>
      </c>
      <c r="J156" s="208">
        <f t="shared" si="27"/>
        <v>-2.5434386644922591E-2</v>
      </c>
      <c r="K156" s="343">
        <v>50.96214585395748</v>
      </c>
      <c r="L156" s="206">
        <f t="shared" si="28"/>
        <v>-0.13392655102160467</v>
      </c>
      <c r="M156" s="344">
        <v>73.87232156932923</v>
      </c>
      <c r="N156" s="208">
        <f t="shared" si="29"/>
        <v>-2.5070912130206402E-2</v>
      </c>
      <c r="O156" s="343">
        <v>59.425349752869231</v>
      </c>
      <c r="P156" s="206">
        <f t="shared" si="30"/>
        <v>-5.9401864214172373E-2</v>
      </c>
      <c r="Q156" s="344">
        <v>65.785389515384793</v>
      </c>
      <c r="R156" s="208">
        <f t="shared" si="31"/>
        <v>-4.2958886405095154E-2</v>
      </c>
    </row>
    <row r="157" spans="2:18" ht="15" hidden="1" customHeight="1" outlineLevel="1" x14ac:dyDescent="0.25">
      <c r="B157" s="43" t="s">
        <v>53</v>
      </c>
      <c r="C157" s="343">
        <v>63.007330081857333</v>
      </c>
      <c r="D157" s="206">
        <f t="shared" si="24"/>
        <v>-1.227447153599126E-2</v>
      </c>
      <c r="E157" s="344">
        <v>42.422260970648068</v>
      </c>
      <c r="F157" s="208">
        <f t="shared" si="25"/>
        <v>-4.1028115088122652E-2</v>
      </c>
      <c r="G157" s="343">
        <v>81.182795698924735</v>
      </c>
      <c r="H157" s="206">
        <f t="shared" si="26"/>
        <v>1.4836848504425904E-2</v>
      </c>
      <c r="I157" s="344">
        <v>88.807908692498401</v>
      </c>
      <c r="J157" s="208">
        <f t="shared" si="27"/>
        <v>-7.084543820428979E-2</v>
      </c>
      <c r="K157" s="343">
        <v>69.98873180323082</v>
      </c>
      <c r="L157" s="206">
        <f t="shared" si="28"/>
        <v>0.11982804183559637</v>
      </c>
      <c r="M157" s="344">
        <v>83.488528683754026</v>
      </c>
      <c r="N157" s="208">
        <f t="shared" si="29"/>
        <v>-3.7914859978760984E-2</v>
      </c>
      <c r="O157" s="343">
        <v>72.525662956327167</v>
      </c>
      <c r="P157" s="206">
        <f t="shared" si="30"/>
        <v>-5.8727634903743664E-2</v>
      </c>
      <c r="Q157" s="344">
        <v>77.35188279141498</v>
      </c>
      <c r="R157" s="208">
        <f t="shared" si="31"/>
        <v>-4.9095033343600436E-2</v>
      </c>
    </row>
    <row r="158" spans="2:18" ht="15" hidden="1" customHeight="1" outlineLevel="1" x14ac:dyDescent="0.25">
      <c r="B158" s="43" t="s">
        <v>54</v>
      </c>
      <c r="C158" s="343">
        <v>62.742078092467416</v>
      </c>
      <c r="D158" s="206">
        <f t="shared" si="24"/>
        <v>0.18863150072050439</v>
      </c>
      <c r="E158" s="344">
        <v>35.371258355129321</v>
      </c>
      <c r="F158" s="208">
        <f t="shared" si="25"/>
        <v>-8.5404466106305366E-2</v>
      </c>
      <c r="G158" s="343">
        <v>67.595659917913594</v>
      </c>
      <c r="H158" s="206">
        <f t="shared" si="26"/>
        <v>-5.1290417264095445E-2</v>
      </c>
      <c r="I158" s="344">
        <v>81.502702329283068</v>
      </c>
      <c r="J158" s="208">
        <f t="shared" si="27"/>
        <v>-2.2374727315099485E-2</v>
      </c>
      <c r="K158" s="343">
        <v>42.421795521005834</v>
      </c>
      <c r="L158" s="206">
        <f t="shared" si="28"/>
        <v>-0.23415090910726521</v>
      </c>
      <c r="M158" s="344">
        <v>72.653318890675209</v>
      </c>
      <c r="N158" s="208">
        <f t="shared" si="29"/>
        <v>-4.6245078591886313E-2</v>
      </c>
      <c r="O158" s="343">
        <v>64.150240374871302</v>
      </c>
      <c r="P158" s="206">
        <f t="shared" si="30"/>
        <v>-9.8312509923063063E-2</v>
      </c>
      <c r="Q158" s="344">
        <v>67.893579681637945</v>
      </c>
      <c r="R158" s="208">
        <f t="shared" si="31"/>
        <v>-7.45906529674073E-2</v>
      </c>
    </row>
    <row r="159" spans="2:18" ht="15" hidden="1" customHeight="1" outlineLevel="1" x14ac:dyDescent="0.25">
      <c r="B159" s="43" t="s">
        <v>55</v>
      </c>
      <c r="C159" s="343">
        <v>64.900758902510219</v>
      </c>
      <c r="D159" s="206">
        <f t="shared" si="24"/>
        <v>0.32628738025100823</v>
      </c>
      <c r="E159" s="344">
        <v>40.071644042232279</v>
      </c>
      <c r="F159" s="208">
        <f t="shared" si="25"/>
        <v>0.12006591551497992</v>
      </c>
      <c r="G159" s="343">
        <v>54.350053034109308</v>
      </c>
      <c r="H159" s="206">
        <f t="shared" si="26"/>
        <v>-0.137655524644967</v>
      </c>
      <c r="I159" s="344">
        <v>69.610824311863325</v>
      </c>
      <c r="J159" s="208">
        <f t="shared" si="27"/>
        <v>-6.517823610202933E-2</v>
      </c>
      <c r="K159" s="343">
        <v>38.817981766740019</v>
      </c>
      <c r="L159" s="206">
        <f t="shared" si="28"/>
        <v>-0.36122671167187415</v>
      </c>
      <c r="M159" s="344">
        <v>61.794515061447335</v>
      </c>
      <c r="N159" s="208">
        <f t="shared" si="29"/>
        <v>-9.6866624389050249E-2</v>
      </c>
      <c r="O159" s="343">
        <v>52.811048462880926</v>
      </c>
      <c r="P159" s="206">
        <f t="shared" si="30"/>
        <v>-9.8080918468663736E-2</v>
      </c>
      <c r="Q159" s="344">
        <v>56.792760975792064</v>
      </c>
      <c r="R159" s="208">
        <f t="shared" si="31"/>
        <v>-9.6482825784555803E-2</v>
      </c>
    </row>
    <row r="160" spans="2:18" ht="15" hidden="1" customHeight="1" outlineLevel="1" x14ac:dyDescent="0.25">
      <c r="B160" s="43" t="s">
        <v>56</v>
      </c>
      <c r="C160" s="343">
        <v>53.039376306423364</v>
      </c>
      <c r="D160" s="206">
        <f t="shared" si="24"/>
        <v>-8.7845741561342838E-2</v>
      </c>
      <c r="E160" s="344">
        <v>41.25492628813312</v>
      </c>
      <c r="F160" s="208">
        <f t="shared" si="25"/>
        <v>2.8185000128629234E-2</v>
      </c>
      <c r="G160" s="343">
        <v>49.864668478290234</v>
      </c>
      <c r="H160" s="206">
        <f t="shared" si="26"/>
        <v>-0.15746991237486208</v>
      </c>
      <c r="I160" s="344">
        <v>65.460915317047252</v>
      </c>
      <c r="J160" s="208">
        <f t="shared" si="27"/>
        <v>-0.12933466527220427</v>
      </c>
      <c r="K160" s="343">
        <v>36.659703278538906</v>
      </c>
      <c r="L160" s="206">
        <f t="shared" si="28"/>
        <v>-0.5162179157034581</v>
      </c>
      <c r="M160" s="344">
        <v>57.711397115072735</v>
      </c>
      <c r="N160" s="208">
        <f t="shared" si="29"/>
        <v>-0.16229740790767944</v>
      </c>
      <c r="O160" s="343">
        <v>44.725715510633599</v>
      </c>
      <c r="P160" s="206">
        <f t="shared" si="30"/>
        <v>-0.12878610314643579</v>
      </c>
      <c r="Q160" s="344">
        <v>50.481316688170836</v>
      </c>
      <c r="R160" s="208">
        <f t="shared" si="31"/>
        <v>-0.14427839025706923</v>
      </c>
    </row>
    <row r="161" spans="2:18" collapsed="1" x14ac:dyDescent="0.25">
      <c r="B161" s="30" t="s">
        <v>74</v>
      </c>
      <c r="C161" s="339">
        <v>62.057647450849714</v>
      </c>
      <c r="D161" s="32">
        <f t="shared" si="24"/>
        <v>-4.2938531607370045E-2</v>
      </c>
      <c r="E161" s="339">
        <v>50.690043541990001</v>
      </c>
      <c r="F161" s="32">
        <f t="shared" si="25"/>
        <v>-5.0751198595671232E-2</v>
      </c>
      <c r="G161" s="339">
        <v>68.623736377805685</v>
      </c>
      <c r="H161" s="32">
        <f t="shared" si="26"/>
        <v>2.0930655156039535E-2</v>
      </c>
      <c r="I161" s="339">
        <v>76.752218875842047</v>
      </c>
      <c r="J161" s="32">
        <f t="shared" si="27"/>
        <v>-5.4073052183385206E-2</v>
      </c>
      <c r="K161" s="339">
        <v>62.742909959871952</v>
      </c>
      <c r="L161" s="32">
        <f t="shared" si="28"/>
        <v>-3.3875815427290235E-2</v>
      </c>
      <c r="M161" s="339">
        <v>72.397036140831815</v>
      </c>
      <c r="N161" s="32">
        <f t="shared" si="29"/>
        <v>-2.8823518077588872E-2</v>
      </c>
      <c r="O161" s="339">
        <v>62.77800088094736</v>
      </c>
      <c r="P161" s="32">
        <f t="shared" si="30"/>
        <v>-1.9413063983035217E-2</v>
      </c>
      <c r="Q161" s="339">
        <v>67.034318789422642</v>
      </c>
      <c r="R161" s="32">
        <f t="shared" si="31"/>
        <v>-2.2906336370008828E-2</v>
      </c>
    </row>
    <row r="162" spans="2:18" ht="15" hidden="1" customHeight="1" outlineLevel="1" x14ac:dyDescent="0.25">
      <c r="B162" s="43" t="s">
        <v>58</v>
      </c>
      <c r="C162" s="343">
        <v>56.018680677174551</v>
      </c>
      <c r="D162" s="206">
        <f t="shared" si="24"/>
        <v>-9.0914323925110452E-2</v>
      </c>
      <c r="E162" s="344">
        <v>39.436274509803923</v>
      </c>
      <c r="F162" s="208">
        <f t="shared" si="25"/>
        <v>-0.35172782193045993</v>
      </c>
      <c r="G162" s="343">
        <v>58.652375369843128</v>
      </c>
      <c r="H162" s="206">
        <f t="shared" si="26"/>
        <v>-0.1066171457312437</v>
      </c>
      <c r="I162" s="344">
        <v>71.353329412533483</v>
      </c>
      <c r="J162" s="208">
        <f t="shared" si="27"/>
        <v>-9.7801403926916164E-2</v>
      </c>
      <c r="K162" s="343">
        <v>54.71392643822697</v>
      </c>
      <c r="L162" s="206">
        <f t="shared" si="28"/>
        <v>-0.25305252550433888</v>
      </c>
      <c r="M162" s="344">
        <v>65.24252197558971</v>
      </c>
      <c r="N162" s="208">
        <f t="shared" si="29"/>
        <v>-0.1135497468645138</v>
      </c>
      <c r="O162" s="343">
        <v>55.879144851657941</v>
      </c>
      <c r="P162" s="206">
        <f t="shared" si="30"/>
        <v>-7.8949585514159537E-2</v>
      </c>
      <c r="Q162" s="344">
        <v>60.02924386392727</v>
      </c>
      <c r="R162" s="208">
        <f t="shared" si="31"/>
        <v>-9.4687766778759341E-2</v>
      </c>
    </row>
    <row r="163" spans="2:18" ht="15" hidden="1" customHeight="1" outlineLevel="1" x14ac:dyDescent="0.25">
      <c r="B163" s="43" t="s">
        <v>59</v>
      </c>
      <c r="C163" s="343">
        <v>63.987910287554378</v>
      </c>
      <c r="D163" s="206">
        <f t="shared" si="24"/>
        <v>-6.3553053667524284E-2</v>
      </c>
      <c r="E163" s="344">
        <v>51.68770982338345</v>
      </c>
      <c r="F163" s="208">
        <f t="shared" si="25"/>
        <v>-9.6891945781514943E-2</v>
      </c>
      <c r="G163" s="343">
        <v>72.798904381932033</v>
      </c>
      <c r="H163" s="206">
        <f t="shared" si="26"/>
        <v>2.4781205643735094E-2</v>
      </c>
      <c r="I163" s="344">
        <v>80.155131575156744</v>
      </c>
      <c r="J163" s="208">
        <f t="shared" si="27"/>
        <v>-5.8789366951259692E-2</v>
      </c>
      <c r="K163" s="343">
        <v>59.989757734938294</v>
      </c>
      <c r="L163" s="206">
        <f t="shared" si="28"/>
        <v>-0.10054685399547958</v>
      </c>
      <c r="M163" s="344">
        <v>75.440256383579865</v>
      </c>
      <c r="N163" s="208">
        <f t="shared" si="29"/>
        <v>-3.6849313665939021E-2</v>
      </c>
      <c r="O163" s="343">
        <v>68.842840996193473</v>
      </c>
      <c r="P163" s="206">
        <f t="shared" si="30"/>
        <v>2.7172045154453928E-2</v>
      </c>
      <c r="Q163" s="344">
        <v>71.766991836251236</v>
      </c>
      <c r="R163" s="208">
        <f t="shared" si="31"/>
        <v>-2.5643853820324081E-3</v>
      </c>
    </row>
    <row r="164" spans="2:18" ht="15" hidden="1" customHeight="1" outlineLevel="1" x14ac:dyDescent="0.25">
      <c r="B164" s="43" t="s">
        <v>60</v>
      </c>
      <c r="C164" s="343">
        <v>66.121466099574675</v>
      </c>
      <c r="D164" s="206">
        <f t="shared" si="24"/>
        <v>-4.8640577880044278E-2</v>
      </c>
      <c r="E164" s="344">
        <v>55.97325468648998</v>
      </c>
      <c r="F164" s="208">
        <f t="shared" si="25"/>
        <v>-9.0060094433618398E-2</v>
      </c>
      <c r="G164" s="343">
        <v>75.466540660812981</v>
      </c>
      <c r="H164" s="206">
        <f t="shared" si="26"/>
        <v>2.7374438531823087E-2</v>
      </c>
      <c r="I164" s="344">
        <v>82.852413003363793</v>
      </c>
      <c r="J164" s="208">
        <f t="shared" si="27"/>
        <v>-5.0310219679638335E-2</v>
      </c>
      <c r="K164" s="343">
        <v>62.717249741770331</v>
      </c>
      <c r="L164" s="206">
        <f t="shared" si="28"/>
        <v>-8.1941236280860363E-2</v>
      </c>
      <c r="M164" s="344">
        <v>78.158386860720384</v>
      </c>
      <c r="N164" s="208">
        <f t="shared" si="29"/>
        <v>-2.94010666951533E-2</v>
      </c>
      <c r="O164" s="343">
        <v>68.024495138369488</v>
      </c>
      <c r="P164" s="206">
        <f t="shared" si="30"/>
        <v>-1.0598332742863259E-2</v>
      </c>
      <c r="Q164" s="344">
        <v>72.5161068155154</v>
      </c>
      <c r="R164" s="208">
        <f t="shared" si="31"/>
        <v>-1.8554053837436357E-2</v>
      </c>
    </row>
    <row r="165" spans="2:18" ht="15" hidden="1" customHeight="1" outlineLevel="1" x14ac:dyDescent="0.25">
      <c r="B165" s="43" t="s">
        <v>61</v>
      </c>
      <c r="C165" s="343">
        <v>59.866674199197789</v>
      </c>
      <c r="D165" s="206">
        <f t="shared" si="24"/>
        <v>-7.4975175357501422E-2</v>
      </c>
      <c r="E165" s="344">
        <v>44.75988906728945</v>
      </c>
      <c r="F165" s="208">
        <f t="shared" si="25"/>
        <v>-4.6320260985374562E-2</v>
      </c>
      <c r="G165" s="343">
        <v>70.916823788094064</v>
      </c>
      <c r="H165" s="206">
        <f t="shared" si="26"/>
        <v>5.092349589291123E-2</v>
      </c>
      <c r="I165" s="344">
        <v>71.131530186996855</v>
      </c>
      <c r="J165" s="208">
        <f t="shared" si="27"/>
        <v>-4.6909654465620565E-2</v>
      </c>
      <c r="K165" s="343">
        <v>62.991958300798082</v>
      </c>
      <c r="L165" s="206">
        <f t="shared" si="28"/>
        <v>8.2780035335475954E-2</v>
      </c>
      <c r="M165" s="344">
        <v>69.659304410621715</v>
      </c>
      <c r="N165" s="208">
        <f t="shared" si="29"/>
        <v>-9.1566018643961522E-3</v>
      </c>
      <c r="O165" s="343">
        <v>63.672001870785863</v>
      </c>
      <c r="P165" s="206">
        <f t="shared" si="30"/>
        <v>-8.668420782078079E-3</v>
      </c>
      <c r="Q165" s="344">
        <v>66.325734389283056</v>
      </c>
      <c r="R165" s="208">
        <f t="shared" si="31"/>
        <v>-8.2522093428837318E-3</v>
      </c>
    </row>
    <row r="166" spans="2:18" collapsed="1" x14ac:dyDescent="0.25">
      <c r="B166" s="145">
        <v>2002</v>
      </c>
      <c r="C166" s="347">
        <v>58.56</v>
      </c>
      <c r="D166" s="213">
        <f t="shared" si="24"/>
        <v>-3.9527636542561861E-2</v>
      </c>
      <c r="E166" s="347">
        <v>45.21</v>
      </c>
      <c r="F166" s="213">
        <f t="shared" si="25"/>
        <v>-9.2715231788079389E-2</v>
      </c>
      <c r="G166" s="347">
        <v>65.959999999999994</v>
      </c>
      <c r="H166" s="213">
        <f t="shared" si="26"/>
        <v>-3.5390465048259712E-2</v>
      </c>
      <c r="I166" s="347">
        <v>76.5</v>
      </c>
      <c r="J166" s="213">
        <f t="shared" si="27"/>
        <v>-5.4972205064854895E-2</v>
      </c>
      <c r="K166" s="347">
        <v>54.09</v>
      </c>
      <c r="L166" s="213">
        <f t="shared" si="28"/>
        <v>-0.16874135546334701</v>
      </c>
      <c r="M166" s="347">
        <v>70.510000000000005</v>
      </c>
      <c r="N166" s="213">
        <f t="shared" si="29"/>
        <v>-5.7352941176470495E-2</v>
      </c>
      <c r="O166" s="347">
        <v>60.74</v>
      </c>
      <c r="P166" s="213">
        <f t="shared" si="30"/>
        <v>-4.7365119196988603E-2</v>
      </c>
      <c r="Q166" s="347">
        <v>65.06</v>
      </c>
      <c r="R166" s="213">
        <f t="shared" si="31"/>
        <v>-5.1603498542273973E-2</v>
      </c>
    </row>
    <row r="167" spans="2:18" ht="15" hidden="1" customHeight="1" outlineLevel="1" x14ac:dyDescent="0.25">
      <c r="B167" s="43" t="s">
        <v>49</v>
      </c>
      <c r="C167" s="343">
        <v>58.536866359447004</v>
      </c>
      <c r="D167" s="206">
        <f t="shared" si="24"/>
        <v>-4.5698298672204096E-2</v>
      </c>
      <c r="E167" s="344">
        <v>50.289351851851855</v>
      </c>
      <c r="F167" s="208">
        <f t="shared" si="25"/>
        <v>2.5476179687027978E-2</v>
      </c>
      <c r="G167" s="343">
        <v>64.921239071450103</v>
      </c>
      <c r="H167" s="206">
        <f t="shared" si="26"/>
        <v>4.1071826033516778E-2</v>
      </c>
      <c r="I167" s="344">
        <v>70.068307839493031</v>
      </c>
      <c r="J167" s="208">
        <f t="shared" si="27"/>
        <v>-5.3642519725918048E-2</v>
      </c>
      <c r="K167" s="343">
        <v>59.547816596594359</v>
      </c>
      <c r="L167" s="206">
        <f t="shared" si="28"/>
        <v>5.4690340003442417E-2</v>
      </c>
      <c r="M167" s="344">
        <v>67.110046780359454</v>
      </c>
      <c r="N167" s="208">
        <f t="shared" si="29"/>
        <v>-1.5981718763057873E-2</v>
      </c>
      <c r="O167" s="343">
        <v>58.199952029629074</v>
      </c>
      <c r="P167" s="206">
        <f t="shared" si="30"/>
        <v>-4.4178813768614322E-2</v>
      </c>
      <c r="Q167" s="344">
        <v>62.133701732502615</v>
      </c>
      <c r="R167" s="208">
        <f t="shared" si="31"/>
        <v>-3.0221605548577779E-2</v>
      </c>
    </row>
    <row r="168" spans="2:18" ht="15" hidden="1" customHeight="1" outlineLevel="1" x14ac:dyDescent="0.25">
      <c r="B168" s="43" t="s">
        <v>50</v>
      </c>
      <c r="C168" s="343">
        <v>72.083333333333329</v>
      </c>
      <c r="D168" s="206">
        <f t="shared" si="24"/>
        <v>0.13267337104546395</v>
      </c>
      <c r="E168" s="344">
        <v>57.28780864197531</v>
      </c>
      <c r="F168" s="208">
        <f t="shared" si="25"/>
        <v>8.8914819273433032E-2</v>
      </c>
      <c r="G168" s="343">
        <v>70.591344014241216</v>
      </c>
      <c r="H168" s="206">
        <f t="shared" si="26"/>
        <v>5.7073135882617754E-2</v>
      </c>
      <c r="I168" s="344">
        <v>79.884588349998864</v>
      </c>
      <c r="J168" s="208">
        <f t="shared" si="27"/>
        <v>-5.8963501590306722E-2</v>
      </c>
      <c r="K168" s="343">
        <v>73.579392541330265</v>
      </c>
      <c r="L168" s="206">
        <f t="shared" si="28"/>
        <v>6.8846492465576059E-2</v>
      </c>
      <c r="M168" s="344">
        <v>75.899817395987967</v>
      </c>
      <c r="N168" s="208">
        <f t="shared" si="29"/>
        <v>-1.1463696327325246E-2</v>
      </c>
      <c r="O168" s="343">
        <v>62.515092354130317</v>
      </c>
      <c r="P168" s="206">
        <f t="shared" si="30"/>
        <v>-2.5789428796473168E-2</v>
      </c>
      <c r="Q168" s="344">
        <v>68.424362640188221</v>
      </c>
      <c r="R168" s="208">
        <f t="shared" si="31"/>
        <v>-1.7738118860347041E-2</v>
      </c>
    </row>
    <row r="169" spans="2:18" ht="15" hidden="1" customHeight="1" outlineLevel="1" x14ac:dyDescent="0.25">
      <c r="B169" s="43" t="s">
        <v>51</v>
      </c>
      <c r="C169" s="343">
        <v>58.358294930875573</v>
      </c>
      <c r="D169" s="206">
        <f t="shared" si="24"/>
        <v>-8.0102538920624577E-2</v>
      </c>
      <c r="E169" s="344">
        <v>56.01291816009558</v>
      </c>
      <c r="F169" s="208">
        <f t="shared" si="25"/>
        <v>0.2007056411596051</v>
      </c>
      <c r="G169" s="343">
        <v>67.433459666652311</v>
      </c>
      <c r="H169" s="206">
        <f t="shared" si="26"/>
        <v>4.9874819658295211E-2</v>
      </c>
      <c r="I169" s="344">
        <v>82.416601021216465</v>
      </c>
      <c r="J169" s="208">
        <f t="shared" si="27"/>
        <v>-1.3565517400161986E-2</v>
      </c>
      <c r="K169" s="343">
        <v>68.044548622738148</v>
      </c>
      <c r="L169" s="206">
        <f t="shared" si="28"/>
        <v>7.0724604606422492E-2</v>
      </c>
      <c r="M169" s="344">
        <v>75.7633750340608</v>
      </c>
      <c r="N169" s="208">
        <f t="shared" si="29"/>
        <v>1.4914601929816307E-2</v>
      </c>
      <c r="O169" s="343">
        <v>62.431494826435696</v>
      </c>
      <c r="P169" s="206">
        <f t="shared" si="30"/>
        <v>-4.599891160145142E-3</v>
      </c>
      <c r="Q169" s="344">
        <v>68.317434457009426</v>
      </c>
      <c r="R169" s="208">
        <f t="shared" si="31"/>
        <v>5.9996238699666637E-3</v>
      </c>
    </row>
    <row r="170" spans="2:18" ht="15" hidden="1" customHeight="1" outlineLevel="1" x14ac:dyDescent="0.25">
      <c r="B170" s="43" t="s">
        <v>52</v>
      </c>
      <c r="C170" s="343">
        <v>54.821428571428569</v>
      </c>
      <c r="D170" s="206">
        <f t="shared" si="24"/>
        <v>-0.10641518220980328</v>
      </c>
      <c r="E170" s="344">
        <v>49.072145061728392</v>
      </c>
      <c r="F170" s="208">
        <f t="shared" si="25"/>
        <v>-6.3508682028084129E-2</v>
      </c>
      <c r="G170" s="343">
        <v>66.530373831775705</v>
      </c>
      <c r="H170" s="206">
        <f t="shared" si="26"/>
        <v>1.3564500788782796E-2</v>
      </c>
      <c r="I170" s="344">
        <v>84.369392860651956</v>
      </c>
      <c r="J170" s="208">
        <f t="shared" si="27"/>
        <v>-2.6079576705053675E-3</v>
      </c>
      <c r="K170" s="343">
        <v>58.842752787389465</v>
      </c>
      <c r="L170" s="206">
        <f t="shared" si="28"/>
        <v>7.7508749082392692E-2</v>
      </c>
      <c r="M170" s="344">
        <v>75.771994587564535</v>
      </c>
      <c r="N170" s="208">
        <f t="shared" si="29"/>
        <v>7.7403190259945909E-3</v>
      </c>
      <c r="O170" s="343">
        <v>63.17825593309518</v>
      </c>
      <c r="P170" s="206">
        <f t="shared" si="30"/>
        <v>5.7028961014833346E-3</v>
      </c>
      <c r="Q170" s="344">
        <v>68.738310800752444</v>
      </c>
      <c r="R170" s="208">
        <f t="shared" si="31"/>
        <v>7.8931202456369309E-3</v>
      </c>
    </row>
    <row r="171" spans="2:18" ht="15" hidden="1" customHeight="1" outlineLevel="1" x14ac:dyDescent="0.25">
      <c r="B171" s="43" t="s">
        <v>53</v>
      </c>
      <c r="C171" s="343">
        <v>63.79032258064516</v>
      </c>
      <c r="D171" s="206">
        <f t="shared" si="24"/>
        <v>-7.7507988710843745E-2</v>
      </c>
      <c r="E171" s="344">
        <v>44.237231182795696</v>
      </c>
      <c r="F171" s="208">
        <f t="shared" si="25"/>
        <v>-0.32088991122511978</v>
      </c>
      <c r="G171" s="343">
        <v>79.995908523192213</v>
      </c>
      <c r="H171" s="206">
        <f t="shared" si="26"/>
        <v>3.114086779056735E-2</v>
      </c>
      <c r="I171" s="344">
        <v>95.579263498277129</v>
      </c>
      <c r="J171" s="208">
        <f t="shared" si="27"/>
        <v>1.4103591493656475E-2</v>
      </c>
      <c r="K171" s="343">
        <v>62.499534918331662</v>
      </c>
      <c r="L171" s="206">
        <f t="shared" si="28"/>
        <v>0.21358320229770222</v>
      </c>
      <c r="M171" s="344">
        <v>86.778732162842601</v>
      </c>
      <c r="N171" s="208">
        <f t="shared" si="29"/>
        <v>2.3817038259115186E-2</v>
      </c>
      <c r="O171" s="343">
        <v>77.050666359370439</v>
      </c>
      <c r="P171" s="206">
        <f t="shared" si="30"/>
        <v>4.8879204456445002E-2</v>
      </c>
      <c r="Q171" s="344">
        <v>81.345545037378429</v>
      </c>
      <c r="R171" s="208">
        <f t="shared" si="31"/>
        <v>3.7967909115457665E-2</v>
      </c>
    </row>
    <row r="172" spans="2:18" ht="15" hidden="1" customHeight="1" outlineLevel="1" x14ac:dyDescent="0.25">
      <c r="B172" s="43" t="s">
        <v>54</v>
      </c>
      <c r="C172" s="343">
        <v>52.785138248847929</v>
      </c>
      <c r="D172" s="206">
        <f t="shared" si="24"/>
        <v>-1.8863601322529178E-2</v>
      </c>
      <c r="E172" s="344">
        <v>38.674208482676228</v>
      </c>
      <c r="F172" s="208">
        <f t="shared" si="25"/>
        <v>-9.3219027369842222E-2</v>
      </c>
      <c r="G172" s="343">
        <v>71.250107670442304</v>
      </c>
      <c r="H172" s="206">
        <f t="shared" si="26"/>
        <v>1.78586810063186E-2</v>
      </c>
      <c r="I172" s="344">
        <v>83.368039479429754</v>
      </c>
      <c r="J172" s="208">
        <f t="shared" si="27"/>
        <v>-1.7581434369199234E-2</v>
      </c>
      <c r="K172" s="343">
        <v>55.39184680829954</v>
      </c>
      <c r="L172" s="206">
        <f t="shared" si="28"/>
        <v>0.27984858614370478</v>
      </c>
      <c r="M172" s="344">
        <v>76.176088070309106</v>
      </c>
      <c r="N172" s="208">
        <f t="shared" si="29"/>
        <v>7.2205218869378918E-3</v>
      </c>
      <c r="O172" s="343">
        <v>71.144649427705431</v>
      </c>
      <c r="P172" s="206">
        <f t="shared" si="30"/>
        <v>8.3861203956511643E-2</v>
      </c>
      <c r="Q172" s="344">
        <v>73.36599732793357</v>
      </c>
      <c r="R172" s="208">
        <f t="shared" si="31"/>
        <v>4.838521474612123E-2</v>
      </c>
    </row>
    <row r="173" spans="2:18" ht="15" hidden="1" customHeight="1" outlineLevel="1" x14ac:dyDescent="0.25">
      <c r="B173" s="43" t="s">
        <v>55</v>
      </c>
      <c r="C173" s="343">
        <v>48.934160023619725</v>
      </c>
      <c r="D173" s="206">
        <f t="shared" si="24"/>
        <v>0.1293367187542056</v>
      </c>
      <c r="E173" s="344">
        <v>35.776148070543044</v>
      </c>
      <c r="F173" s="208">
        <f t="shared" si="25"/>
        <v>2.6575267447433104E-2</v>
      </c>
      <c r="G173" s="343">
        <v>63.025918977138488</v>
      </c>
      <c r="H173" s="206">
        <f t="shared" si="26"/>
        <v>0.18514326771603029</v>
      </c>
      <c r="I173" s="344">
        <v>74.464274367772276</v>
      </c>
      <c r="J173" s="208">
        <f t="shared" si="27"/>
        <v>-6.2154762074967396E-3</v>
      </c>
      <c r="K173" s="343">
        <v>60.769575804177883</v>
      </c>
      <c r="L173" s="206">
        <f t="shared" si="28"/>
        <v>0.28368347706332653</v>
      </c>
      <c r="M173" s="344">
        <v>68.422357904384512</v>
      </c>
      <c r="N173" s="208">
        <f t="shared" si="29"/>
        <v>6.3284505118640588E-2</v>
      </c>
      <c r="O173" s="343">
        <v>58.554087106367604</v>
      </c>
      <c r="P173" s="206">
        <f t="shared" si="30"/>
        <v>9.5082983100198248E-2</v>
      </c>
      <c r="Q173" s="344">
        <v>62.857422743632092</v>
      </c>
      <c r="R173" s="208">
        <f t="shared" si="31"/>
        <v>8.0210048868054606E-2</v>
      </c>
    </row>
    <row r="174" spans="2:18" ht="15" hidden="1" customHeight="1" outlineLevel="1" x14ac:dyDescent="0.25">
      <c r="B174" s="43" t="s">
        <v>56</v>
      </c>
      <c r="C174" s="343">
        <v>58.147375639303981</v>
      </c>
      <c r="D174" s="206">
        <f t="shared" si="24"/>
        <v>0.33580003765917721</v>
      </c>
      <c r="E174" s="344">
        <v>40.124030483786477</v>
      </c>
      <c r="F174" s="208">
        <f t="shared" si="25"/>
        <v>-4.9418846629081359E-2</v>
      </c>
      <c r="G174" s="343">
        <v>59.184436509377498</v>
      </c>
      <c r="H174" s="206">
        <f t="shared" si="26"/>
        <v>0.11102752974239705</v>
      </c>
      <c r="I174" s="344">
        <v>75.184933528464086</v>
      </c>
      <c r="J174" s="208">
        <f t="shared" si="27"/>
        <v>2.5016135357383673E-2</v>
      </c>
      <c r="K174" s="343">
        <v>75.777306495020525</v>
      </c>
      <c r="L174" s="206">
        <f t="shared" si="28"/>
        <v>0.41401952780407769</v>
      </c>
      <c r="M174" s="344">
        <v>68.892465726920591</v>
      </c>
      <c r="N174" s="208">
        <f t="shared" si="29"/>
        <v>7.4095193746813059E-2</v>
      </c>
      <c r="O174" s="343">
        <v>51.337238389060282</v>
      </c>
      <c r="P174" s="206">
        <f t="shared" si="30"/>
        <v>5.113100714701635E-2</v>
      </c>
      <c r="Q174" s="344">
        <v>58.992686538950487</v>
      </c>
      <c r="R174" s="208">
        <f t="shared" si="31"/>
        <v>6.3506157183170764E-2</v>
      </c>
    </row>
    <row r="175" spans="2:18" collapsed="1" x14ac:dyDescent="0.25">
      <c r="B175" s="30" t="s">
        <v>75</v>
      </c>
      <c r="C175" s="339">
        <v>64.841861782477338</v>
      </c>
      <c r="D175" s="32">
        <f t="shared" si="24"/>
        <v>2.9000890287099734E-2</v>
      </c>
      <c r="E175" s="339">
        <v>53.400165970184645</v>
      </c>
      <c r="F175" s="32">
        <f t="shared" si="25"/>
        <v>-9.3257082670371805E-2</v>
      </c>
      <c r="G175" s="339">
        <v>67.216843799559726</v>
      </c>
      <c r="H175" s="32">
        <f t="shared" si="26"/>
        <v>-1.1702155225821964E-2</v>
      </c>
      <c r="I175" s="339">
        <v>81.139689542624026</v>
      </c>
      <c r="J175" s="32">
        <f t="shared" si="27"/>
        <v>-7.5638324124084333E-3</v>
      </c>
      <c r="K175" s="339">
        <v>64.942903781692848</v>
      </c>
      <c r="L175" s="32">
        <f t="shared" si="28"/>
        <v>9.7319167103011583E-2</v>
      </c>
      <c r="M175" s="339">
        <v>74.545705634803184</v>
      </c>
      <c r="N175" s="32">
        <f t="shared" si="29"/>
        <v>-2.1938942097924352E-3</v>
      </c>
      <c r="O175" s="339">
        <v>64.020841574684468</v>
      </c>
      <c r="P175" s="32">
        <f t="shared" si="30"/>
        <v>1.3988239597934493E-2</v>
      </c>
      <c r="Q175" s="339">
        <v>68.605826938211933</v>
      </c>
      <c r="R175" s="32">
        <f t="shared" si="31"/>
        <v>7.2482912774389785E-3</v>
      </c>
    </row>
    <row r="176" spans="2:18" ht="15" hidden="1" customHeight="1" outlineLevel="1" x14ac:dyDescent="0.25">
      <c r="B176" s="43" t="s">
        <v>58</v>
      </c>
      <c r="C176" s="343">
        <v>61.620903454384411</v>
      </c>
      <c r="D176" s="206">
        <f t="shared" si="24"/>
        <v>-2.0906323176613784E-3</v>
      </c>
      <c r="E176" s="344">
        <v>60.832896804609746</v>
      </c>
      <c r="F176" s="208">
        <f t="shared" si="25"/>
        <v>4.3983126902518377E-2</v>
      </c>
      <c r="G176" s="343">
        <v>65.652004725175459</v>
      </c>
      <c r="H176" s="206">
        <f t="shared" si="26"/>
        <v>-3.0067619563330927E-3</v>
      </c>
      <c r="I176" s="344">
        <v>79.088273605286574</v>
      </c>
      <c r="J176" s="208">
        <f t="shared" si="27"/>
        <v>-3.5391223255438753E-2</v>
      </c>
      <c r="K176" s="343">
        <v>73.250032038959375</v>
      </c>
      <c r="L176" s="206">
        <f t="shared" si="28"/>
        <v>7.8475147805644463E-2</v>
      </c>
      <c r="M176" s="344">
        <v>73.599755592396406</v>
      </c>
      <c r="N176" s="208">
        <f t="shared" si="29"/>
        <v>-1.6046048229994558E-2</v>
      </c>
      <c r="O176" s="343">
        <v>60.668931876928205</v>
      </c>
      <c r="P176" s="206">
        <f t="shared" si="30"/>
        <v>-1.4154503137338237E-2</v>
      </c>
      <c r="Q176" s="344">
        <v>66.307779416979656</v>
      </c>
      <c r="R176" s="208">
        <f t="shared" si="31"/>
        <v>-1.4596828399767392E-2</v>
      </c>
    </row>
    <row r="177" spans="2:18" ht="15" hidden="1" customHeight="1" outlineLevel="1" x14ac:dyDescent="0.25">
      <c r="B177" s="43" t="s">
        <v>59</v>
      </c>
      <c r="C177" s="343">
        <v>68.330523729249407</v>
      </c>
      <c r="D177" s="206">
        <f t="shared" si="24"/>
        <v>7.776851307964372E-2</v>
      </c>
      <c r="E177" s="344">
        <v>57.233140134169219</v>
      </c>
      <c r="F177" s="208">
        <f t="shared" si="25"/>
        <v>-9.939984053234896E-2</v>
      </c>
      <c r="G177" s="343">
        <v>71.038485074677055</v>
      </c>
      <c r="H177" s="206">
        <f t="shared" si="26"/>
        <v>6.5044753743284112E-2</v>
      </c>
      <c r="I177" s="344">
        <v>85.161736130753994</v>
      </c>
      <c r="J177" s="208">
        <f t="shared" si="27"/>
        <v>-1.9664600774099372E-2</v>
      </c>
      <c r="K177" s="343">
        <v>66.695811784549363</v>
      </c>
      <c r="L177" s="206">
        <f t="shared" si="28"/>
        <v>0.35258186543397607</v>
      </c>
      <c r="M177" s="344">
        <v>78.326535457001199</v>
      </c>
      <c r="N177" s="208">
        <f t="shared" si="29"/>
        <v>2.2005942810558343E-2</v>
      </c>
      <c r="O177" s="343">
        <v>67.021723693660007</v>
      </c>
      <c r="P177" s="206">
        <f t="shared" si="30"/>
        <v>2.9203373674140165E-2</v>
      </c>
      <c r="Q177" s="344">
        <v>71.95150321932212</v>
      </c>
      <c r="R177" s="208">
        <f t="shared" si="31"/>
        <v>2.6119555324046084E-2</v>
      </c>
    </row>
    <row r="178" spans="2:18" ht="15" hidden="1" customHeight="1" outlineLevel="1" x14ac:dyDescent="0.25">
      <c r="B178" s="43" t="s">
        <v>60</v>
      </c>
      <c r="C178" s="343">
        <v>69.502087814753892</v>
      </c>
      <c r="D178" s="206">
        <f t="shared" si="24"/>
        <v>-1.008278286919384E-2</v>
      </c>
      <c r="E178" s="344">
        <v>61.513133278455435</v>
      </c>
      <c r="F178" s="208">
        <f t="shared" si="25"/>
        <v>3.6971228564656622E-2</v>
      </c>
      <c r="G178" s="343">
        <v>73.455731260609312</v>
      </c>
      <c r="H178" s="206">
        <f t="shared" si="26"/>
        <v>3.8830876263743708E-2</v>
      </c>
      <c r="I178" s="344">
        <v>87.24155479004412</v>
      </c>
      <c r="J178" s="208">
        <f t="shared" si="27"/>
        <v>2.1683508490972336E-2</v>
      </c>
      <c r="K178" s="343">
        <v>68.315071126489812</v>
      </c>
      <c r="L178" s="206">
        <f t="shared" si="28"/>
        <v>6.6423214587727264E-2</v>
      </c>
      <c r="M178" s="344">
        <v>80.525935253807162</v>
      </c>
      <c r="N178" s="208">
        <f t="shared" si="29"/>
        <v>3.0270410105004641E-2</v>
      </c>
      <c r="O178" s="343">
        <v>68.753164048075661</v>
      </c>
      <c r="P178" s="206">
        <f t="shared" si="30"/>
        <v>4.4246112516337366E-2</v>
      </c>
      <c r="Q178" s="344">
        <v>73.887010384068631</v>
      </c>
      <c r="R178" s="208">
        <f t="shared" si="31"/>
        <v>3.8030491487336615E-2</v>
      </c>
    </row>
    <row r="179" spans="2:18" ht="15" hidden="1" customHeight="1" outlineLevel="1" x14ac:dyDescent="0.25">
      <c r="B179" s="43" t="s">
        <v>61</v>
      </c>
      <c r="C179" s="343">
        <v>64.718991971199173</v>
      </c>
      <c r="D179" s="206">
        <f t="shared" si="24"/>
        <v>0.11067430875577777</v>
      </c>
      <c r="E179" s="344">
        <v>46.933878571790672</v>
      </c>
      <c r="F179" s="208">
        <f t="shared" si="25"/>
        <v>-0.15556173854280908</v>
      </c>
      <c r="G179" s="343">
        <v>67.480481752708343</v>
      </c>
      <c r="H179" s="206">
        <f t="shared" si="26"/>
        <v>6.0346979143751422E-2</v>
      </c>
      <c r="I179" s="344">
        <v>74.632515710894936</v>
      </c>
      <c r="J179" s="208">
        <f t="shared" si="27"/>
        <v>6.2233357684243318E-2</v>
      </c>
      <c r="K179" s="343">
        <v>58.176135729434087</v>
      </c>
      <c r="L179" s="206">
        <f t="shared" si="28"/>
        <v>0.261407973318172</v>
      </c>
      <c r="M179" s="344">
        <v>70.303041370305777</v>
      </c>
      <c r="N179" s="208">
        <f t="shared" si="29"/>
        <v>6.8272927675213202E-2</v>
      </c>
      <c r="O179" s="343">
        <v>64.228763821906867</v>
      </c>
      <c r="P179" s="206">
        <f t="shared" si="30"/>
        <v>5.2412974306191407E-2</v>
      </c>
      <c r="Q179" s="344">
        <v>66.877622530761258</v>
      </c>
      <c r="R179" s="208">
        <f t="shared" si="31"/>
        <v>5.9867235035836019E-2</v>
      </c>
    </row>
    <row r="180" spans="2:18" collapsed="1" x14ac:dyDescent="0.25">
      <c r="B180" s="145">
        <v>2001</v>
      </c>
      <c r="C180" s="347">
        <v>60.97</v>
      </c>
      <c r="D180" s="213">
        <f t="shared" si="24"/>
        <v>2.9550827423167947E-2</v>
      </c>
      <c r="E180" s="347">
        <v>49.83</v>
      </c>
      <c r="F180" s="213">
        <f t="shared" si="25"/>
        <v>-3.8773148148148251E-2</v>
      </c>
      <c r="G180" s="347">
        <v>68.38</v>
      </c>
      <c r="H180" s="213">
        <f t="shared" si="26"/>
        <v>5.2161871057085696E-2</v>
      </c>
      <c r="I180" s="347">
        <v>80.95</v>
      </c>
      <c r="J180" s="213">
        <f t="shared" si="27"/>
        <v>-7.8440985414879316E-3</v>
      </c>
      <c r="K180" s="347">
        <v>65.069999999999993</v>
      </c>
      <c r="L180" s="213">
        <f t="shared" si="28"/>
        <v>0.17327803822574817</v>
      </c>
      <c r="M180" s="347">
        <v>74.8</v>
      </c>
      <c r="N180" s="213">
        <f t="shared" si="29"/>
        <v>2.1160409556314042E-2</v>
      </c>
      <c r="O180" s="347">
        <v>63.76</v>
      </c>
      <c r="P180" s="213">
        <f t="shared" si="30"/>
        <v>2.6235313053275311E-2</v>
      </c>
      <c r="Q180" s="347">
        <v>68.599999999999994</v>
      </c>
      <c r="R180" s="213">
        <f t="shared" si="31"/>
        <v>2.4492234169653626E-2</v>
      </c>
    </row>
    <row r="181" spans="2:18" ht="15" hidden="1" customHeight="1" outlineLevel="1" x14ac:dyDescent="0.25">
      <c r="B181" s="43" t="s">
        <v>49</v>
      </c>
      <c r="C181" s="343">
        <v>61.34</v>
      </c>
      <c r="D181" s="206">
        <f t="shared" si="24"/>
        <v>0.14847406852649336</v>
      </c>
      <c r="E181" s="344">
        <v>49.04</v>
      </c>
      <c r="F181" s="208">
        <f t="shared" si="25"/>
        <v>-9.8197866862817285E-2</v>
      </c>
      <c r="G181" s="343">
        <v>62.36</v>
      </c>
      <c r="H181" s="206">
        <f t="shared" si="26"/>
        <v>-3.8338658146964688E-3</v>
      </c>
      <c r="I181" s="344">
        <v>74.040000000000006</v>
      </c>
      <c r="J181" s="208">
        <f t="shared" si="27"/>
        <v>7.7572405763353336E-2</v>
      </c>
      <c r="K181" s="343">
        <v>56.46</v>
      </c>
      <c r="L181" s="206">
        <f t="shared" si="28"/>
        <v>0.19340519974635373</v>
      </c>
      <c r="M181" s="344">
        <v>68.2</v>
      </c>
      <c r="N181" s="208">
        <f t="shared" si="29"/>
        <v>5.7528298961079471E-2</v>
      </c>
      <c r="O181" s="343">
        <v>60.89</v>
      </c>
      <c r="P181" s="206">
        <f t="shared" si="30"/>
        <v>5.7668924787215525E-2</v>
      </c>
      <c r="Q181" s="344">
        <v>64.069999999999993</v>
      </c>
      <c r="R181" s="208">
        <f t="shared" si="31"/>
        <v>5.8833250702363227E-2</v>
      </c>
    </row>
    <row r="182" spans="2:18" ht="15" hidden="1" customHeight="1" outlineLevel="1" x14ac:dyDescent="0.25">
      <c r="B182" s="43" t="s">
        <v>50</v>
      </c>
      <c r="C182" s="343">
        <v>63.64</v>
      </c>
      <c r="D182" s="206">
        <f t="shared" si="24"/>
        <v>8.0785680342150279E-3</v>
      </c>
      <c r="E182" s="344">
        <v>52.61</v>
      </c>
      <c r="F182" s="208">
        <f t="shared" si="25"/>
        <v>-0.20922891928453335</v>
      </c>
      <c r="G182" s="343">
        <v>66.78</v>
      </c>
      <c r="H182" s="206">
        <f t="shared" si="26"/>
        <v>-9.377120369113856E-2</v>
      </c>
      <c r="I182" s="344">
        <v>84.89</v>
      </c>
      <c r="J182" s="208">
        <f t="shared" si="27"/>
        <v>-6.9902487126109247E-2</v>
      </c>
      <c r="K182" s="343">
        <v>68.84</v>
      </c>
      <c r="L182" s="206">
        <f t="shared" si="28"/>
        <v>-4.9827467218771515E-2</v>
      </c>
      <c r="M182" s="344">
        <v>76.78</v>
      </c>
      <c r="N182" s="208">
        <f t="shared" si="29"/>
        <v>-7.4158929217412295E-2</v>
      </c>
      <c r="O182" s="343">
        <v>64.17</v>
      </c>
      <c r="P182" s="206">
        <f t="shared" si="30"/>
        <v>-4.0663776349230019E-2</v>
      </c>
      <c r="Q182" s="344">
        <v>69.66</v>
      </c>
      <c r="R182" s="208">
        <f t="shared" si="31"/>
        <v>-5.4945054945054861E-2</v>
      </c>
    </row>
    <row r="183" spans="2:18" ht="15" hidden="1" customHeight="1" outlineLevel="1" x14ac:dyDescent="0.25">
      <c r="B183" s="43" t="s">
        <v>51</v>
      </c>
      <c r="C183" s="343">
        <v>63.44</v>
      </c>
      <c r="D183" s="206">
        <f t="shared" si="24"/>
        <v>-0.11111111111111116</v>
      </c>
      <c r="E183" s="344">
        <v>46.65</v>
      </c>
      <c r="F183" s="208">
        <f t="shared" si="25"/>
        <v>-0.14685442574981711</v>
      </c>
      <c r="G183" s="343">
        <v>64.23</v>
      </c>
      <c r="H183" s="206">
        <f t="shared" si="26"/>
        <v>-0.12313993174061433</v>
      </c>
      <c r="I183" s="344">
        <v>83.55</v>
      </c>
      <c r="J183" s="208">
        <f t="shared" si="27"/>
        <v>-5.646527385657818E-2</v>
      </c>
      <c r="K183" s="343">
        <v>63.55</v>
      </c>
      <c r="L183" s="206">
        <f t="shared" si="28"/>
        <v>-6.7224423895493879E-2</v>
      </c>
      <c r="M183" s="344">
        <v>74.650000000000006</v>
      </c>
      <c r="N183" s="208">
        <f t="shared" si="29"/>
        <v>-7.5999504889218916E-2</v>
      </c>
      <c r="O183" s="343">
        <v>62.72</v>
      </c>
      <c r="P183" s="206">
        <f t="shared" si="30"/>
        <v>-2.3205108238592009E-2</v>
      </c>
      <c r="Q183" s="344">
        <v>67.91</v>
      </c>
      <c r="R183" s="208">
        <f t="shared" si="31"/>
        <v>-4.7010945832164031E-2</v>
      </c>
    </row>
    <row r="184" spans="2:18" ht="15" hidden="1" customHeight="1" outlineLevel="1" x14ac:dyDescent="0.25">
      <c r="B184" s="43" t="s">
        <v>52</v>
      </c>
      <c r="C184" s="343">
        <v>61.35</v>
      </c>
      <c r="D184" s="206">
        <f t="shared" si="24"/>
        <v>-9.0841730883224669E-2</v>
      </c>
      <c r="E184" s="344">
        <v>52.4</v>
      </c>
      <c r="F184" s="208">
        <f t="shared" si="25"/>
        <v>0.14210985178727098</v>
      </c>
      <c r="G184" s="343">
        <v>65.64</v>
      </c>
      <c r="H184" s="206">
        <f t="shared" si="26"/>
        <v>-9.0984628167843695E-2</v>
      </c>
      <c r="I184" s="344">
        <v>84.59</v>
      </c>
      <c r="J184" s="208">
        <f t="shared" si="27"/>
        <v>-6.5097259062776303E-2</v>
      </c>
      <c r="K184" s="343">
        <v>54.61</v>
      </c>
      <c r="L184" s="206">
        <f t="shared" si="28"/>
        <v>1.3360549267025457E-2</v>
      </c>
      <c r="M184" s="344">
        <v>75.19</v>
      </c>
      <c r="N184" s="208">
        <f t="shared" si="29"/>
        <v>-6.211799925159045E-2</v>
      </c>
      <c r="O184" s="343">
        <v>62.82</v>
      </c>
      <c r="P184" s="206">
        <f t="shared" si="30"/>
        <v>-3.5467526485490453E-2</v>
      </c>
      <c r="Q184" s="344">
        <v>68.2</v>
      </c>
      <c r="R184" s="208">
        <f t="shared" si="31"/>
        <v>-4.6420581655480908E-2</v>
      </c>
    </row>
    <row r="185" spans="2:18" ht="15" hidden="1" customHeight="1" outlineLevel="1" x14ac:dyDescent="0.25">
      <c r="B185" s="43" t="s">
        <v>53</v>
      </c>
      <c r="C185" s="343">
        <v>69.150000000000006</v>
      </c>
      <c r="D185" s="206">
        <f t="shared" si="24"/>
        <v>-5.8671385788183872E-2</v>
      </c>
      <c r="E185" s="344">
        <v>65.14</v>
      </c>
      <c r="F185" s="208">
        <f t="shared" si="25"/>
        <v>0.18328792007266137</v>
      </c>
      <c r="G185" s="343">
        <v>77.58</v>
      </c>
      <c r="H185" s="206">
        <f t="shared" si="26"/>
        <v>-5.4478976234003662E-2</v>
      </c>
      <c r="I185" s="344">
        <v>94.25</v>
      </c>
      <c r="J185" s="208">
        <f t="shared" si="27"/>
        <v>-5.9756584197924956E-2</v>
      </c>
      <c r="K185" s="343">
        <v>51.5</v>
      </c>
      <c r="L185" s="206">
        <f t="shared" si="28"/>
        <v>-8.2977207977207867E-2</v>
      </c>
      <c r="M185" s="344">
        <v>84.76</v>
      </c>
      <c r="N185" s="208">
        <f t="shared" si="29"/>
        <v>-5.1158625321840345E-2</v>
      </c>
      <c r="O185" s="343">
        <v>73.459999999999994</v>
      </c>
      <c r="P185" s="206">
        <f t="shared" si="30"/>
        <v>-6.3488016318204998E-2</v>
      </c>
      <c r="Q185" s="344">
        <v>78.37</v>
      </c>
      <c r="R185" s="208">
        <f t="shared" si="31"/>
        <v>-5.6578788973155048E-2</v>
      </c>
    </row>
    <row r="186" spans="2:18" ht="15" hidden="1" customHeight="1" outlineLevel="1" x14ac:dyDescent="0.25">
      <c r="B186" s="43" t="s">
        <v>54</v>
      </c>
      <c r="C186" s="343">
        <v>53.8</v>
      </c>
      <c r="D186" s="206">
        <f t="shared" si="24"/>
        <v>-0.10956636875206893</v>
      </c>
      <c r="E186" s="344">
        <v>42.65</v>
      </c>
      <c r="F186" s="208">
        <f t="shared" si="25"/>
        <v>4.3297455968688725E-2</v>
      </c>
      <c r="G186" s="343">
        <v>70</v>
      </c>
      <c r="H186" s="206">
        <f t="shared" si="26"/>
        <v>-2.015677491601342E-2</v>
      </c>
      <c r="I186" s="344">
        <v>84.86</v>
      </c>
      <c r="J186" s="208">
        <f t="shared" si="27"/>
        <v>-2.6946451095057888E-2</v>
      </c>
      <c r="K186" s="343">
        <v>43.28</v>
      </c>
      <c r="L186" s="206">
        <f t="shared" si="28"/>
        <v>3.9385206532180694E-2</v>
      </c>
      <c r="M186" s="344">
        <v>75.63</v>
      </c>
      <c r="N186" s="208">
        <f t="shared" si="29"/>
        <v>-1.7537022603273722E-2</v>
      </c>
      <c r="O186" s="343">
        <v>65.64</v>
      </c>
      <c r="P186" s="206">
        <f t="shared" si="30"/>
        <v>-5.7302886686772858E-2</v>
      </c>
      <c r="Q186" s="344">
        <v>69.98</v>
      </c>
      <c r="R186" s="208">
        <f t="shared" si="31"/>
        <v>-3.8075601374570445E-2</v>
      </c>
    </row>
    <row r="187" spans="2:18" ht="15" hidden="1" customHeight="1" outlineLevel="1" x14ac:dyDescent="0.25">
      <c r="B187" s="43" t="s">
        <v>55</v>
      </c>
      <c r="C187" s="343">
        <v>43.33</v>
      </c>
      <c r="D187" s="206">
        <f t="shared" si="24"/>
        <v>-0.25060532687651338</v>
      </c>
      <c r="E187" s="344">
        <v>34.85</v>
      </c>
      <c r="F187" s="208">
        <f t="shared" si="25"/>
        <v>-6.8430900828655328E-2</v>
      </c>
      <c r="G187" s="343">
        <v>53.18</v>
      </c>
      <c r="H187" s="206">
        <f t="shared" si="26"/>
        <v>-0.18809160305343509</v>
      </c>
      <c r="I187" s="344">
        <v>74.930000000000007</v>
      </c>
      <c r="J187" s="208">
        <f t="shared" si="27"/>
        <v>-5.5821572580645018E-2</v>
      </c>
      <c r="K187" s="343">
        <v>47.34</v>
      </c>
      <c r="L187" s="206">
        <f t="shared" si="28"/>
        <v>0.12633832976445403</v>
      </c>
      <c r="M187" s="344">
        <v>64.349999999999994</v>
      </c>
      <c r="N187" s="208">
        <f t="shared" si="29"/>
        <v>-8.7363494539781761E-2</v>
      </c>
      <c r="O187" s="343">
        <v>53.47</v>
      </c>
      <c r="P187" s="206">
        <f t="shared" si="30"/>
        <v>-3.6229271809661068E-2</v>
      </c>
      <c r="Q187" s="344">
        <v>58.19</v>
      </c>
      <c r="R187" s="208">
        <f t="shared" si="31"/>
        <v>-5.8871098172408209E-2</v>
      </c>
    </row>
    <row r="188" spans="2:18" ht="15" hidden="1" customHeight="1" outlineLevel="1" x14ac:dyDescent="0.25">
      <c r="B188" s="43" t="s">
        <v>56</v>
      </c>
      <c r="C188" s="343">
        <v>43.53</v>
      </c>
      <c r="D188" s="206">
        <f t="shared" si="24"/>
        <v>-0.32782581840642377</v>
      </c>
      <c r="E188" s="344">
        <v>42.21</v>
      </c>
      <c r="F188" s="208">
        <f t="shared" si="25"/>
        <v>2.8508771929824706E-2</v>
      </c>
      <c r="G188" s="343">
        <v>53.27</v>
      </c>
      <c r="H188" s="206">
        <f t="shared" si="26"/>
        <v>-5.4658385093167672E-2</v>
      </c>
      <c r="I188" s="344">
        <v>73.349999999999994</v>
      </c>
      <c r="J188" s="208">
        <f t="shared" si="27"/>
        <v>-1.2653116166375211E-2</v>
      </c>
      <c r="K188" s="343">
        <v>53.59</v>
      </c>
      <c r="L188" s="206">
        <f t="shared" si="28"/>
        <v>4.5862607338017281E-2</v>
      </c>
      <c r="M188" s="344">
        <v>64.14</v>
      </c>
      <c r="N188" s="208">
        <f t="shared" si="29"/>
        <v>-2.0763358778625896E-2</v>
      </c>
      <c r="O188" s="343">
        <v>48.84</v>
      </c>
      <c r="P188" s="206">
        <f t="shared" si="30"/>
        <v>-6.8294544067149854E-2</v>
      </c>
      <c r="Q188" s="344">
        <v>55.47</v>
      </c>
      <c r="R188" s="208">
        <f t="shared" si="31"/>
        <v>-4.2795513373597993E-2</v>
      </c>
    </row>
    <row r="189" spans="2:18" collapsed="1" x14ac:dyDescent="0.25">
      <c r="B189" s="30" t="s">
        <v>76</v>
      </c>
      <c r="C189" s="339">
        <v>63.014388417473505</v>
      </c>
      <c r="D189" s="32">
        <f t="shared" si="24"/>
        <v>-6.6769144062860275E-2</v>
      </c>
      <c r="E189" s="339">
        <v>58.892289037612727</v>
      </c>
      <c r="F189" s="32">
        <f t="shared" si="25"/>
        <v>3.502380664872029E-2</v>
      </c>
      <c r="G189" s="339">
        <v>68.012739433746816</v>
      </c>
      <c r="H189" s="32">
        <f t="shared" si="26"/>
        <v>-4.9450267392186054E-2</v>
      </c>
      <c r="I189" s="339">
        <v>81.758094064485718</v>
      </c>
      <c r="J189" s="32">
        <f t="shared" si="27"/>
        <v>-4.6916000346904241E-2</v>
      </c>
      <c r="K189" s="339">
        <v>59.183240144383895</v>
      </c>
      <c r="L189" s="32">
        <f t="shared" si="28"/>
        <v>-0.14491613269288584</v>
      </c>
      <c r="M189" s="339">
        <v>74.709610616951565</v>
      </c>
      <c r="N189" s="32">
        <f t="shared" si="29"/>
        <v>-4.9819727447240503E-2</v>
      </c>
      <c r="O189" s="339">
        <v>63.137656902283155</v>
      </c>
      <c r="P189" s="32">
        <f t="shared" si="30"/>
        <v>-3.72702732679423E-2</v>
      </c>
      <c r="Q189" s="339">
        <v>68.112130377707416</v>
      </c>
      <c r="R189" s="32">
        <f t="shared" si="31"/>
        <v>-4.1800074140755261E-2</v>
      </c>
    </row>
    <row r="190" spans="2:18" ht="15" hidden="1" customHeight="1" outlineLevel="1" x14ac:dyDescent="0.25">
      <c r="B190" s="43" t="s">
        <v>58</v>
      </c>
      <c r="C190" s="343">
        <v>61.75</v>
      </c>
      <c r="D190" s="206">
        <f t="shared" si="24"/>
        <v>-7.3240282155185299E-2</v>
      </c>
      <c r="E190" s="344">
        <v>58.27</v>
      </c>
      <c r="F190" s="208">
        <f t="shared" si="25"/>
        <v>0.2419011082693947</v>
      </c>
      <c r="G190" s="343">
        <v>65.849999999999994</v>
      </c>
      <c r="H190" s="206">
        <f t="shared" si="26"/>
        <v>-2.6031652122467164E-2</v>
      </c>
      <c r="I190" s="344">
        <v>81.99</v>
      </c>
      <c r="J190" s="208">
        <f t="shared" si="27"/>
        <v>-1.5608116220434787E-2</v>
      </c>
      <c r="K190" s="343">
        <v>67.92</v>
      </c>
      <c r="L190" s="206">
        <f t="shared" si="28"/>
        <v>0.12042230287033995</v>
      </c>
      <c r="M190" s="344">
        <v>74.8</v>
      </c>
      <c r="N190" s="208">
        <f t="shared" si="29"/>
        <v>-4.3923865300146137E-3</v>
      </c>
      <c r="O190" s="343">
        <v>61.54</v>
      </c>
      <c r="P190" s="206">
        <f t="shared" si="30"/>
        <v>2.9269108546579714E-2</v>
      </c>
      <c r="Q190" s="344">
        <v>67.290000000000006</v>
      </c>
      <c r="R190" s="208">
        <f t="shared" si="31"/>
        <v>1.5238382619191304E-2</v>
      </c>
    </row>
    <row r="191" spans="2:18" ht="15" hidden="1" customHeight="1" outlineLevel="1" x14ac:dyDescent="0.25">
      <c r="B191" s="43" t="s">
        <v>59</v>
      </c>
      <c r="C191" s="343">
        <v>63.4</v>
      </c>
      <c r="D191" s="206">
        <f t="shared" si="24"/>
        <v>-0.1618191433104178</v>
      </c>
      <c r="E191" s="344">
        <v>63.55</v>
      </c>
      <c r="F191" s="208">
        <f t="shared" si="25"/>
        <v>8.4656084656084651E-2</v>
      </c>
      <c r="G191" s="343">
        <v>66.7</v>
      </c>
      <c r="H191" s="206">
        <f t="shared" si="26"/>
        <v>-0.10228802153432026</v>
      </c>
      <c r="I191" s="344">
        <v>86.87</v>
      </c>
      <c r="J191" s="208">
        <f t="shared" si="27"/>
        <v>2.200000000000002E-2</v>
      </c>
      <c r="K191" s="343">
        <v>49.31</v>
      </c>
      <c r="L191" s="206">
        <f t="shared" si="28"/>
        <v>-0.2666567519333729</v>
      </c>
      <c r="M191" s="344">
        <v>76.64</v>
      </c>
      <c r="N191" s="208">
        <f t="shared" si="29"/>
        <v>-3.2933753943217625E-2</v>
      </c>
      <c r="O191" s="343">
        <v>65.12</v>
      </c>
      <c r="P191" s="206">
        <f t="shared" si="30"/>
        <v>-3.8109305760709034E-2</v>
      </c>
      <c r="Q191" s="344">
        <v>70.12</v>
      </c>
      <c r="R191" s="208">
        <f t="shared" si="31"/>
        <v>-3.3893634610085321E-2</v>
      </c>
    </row>
    <row r="192" spans="2:18" ht="15" hidden="1" customHeight="1" outlineLevel="1" x14ac:dyDescent="0.25">
      <c r="B192" s="43" t="s">
        <v>60</v>
      </c>
      <c r="C192" s="343">
        <v>70.209999999999994</v>
      </c>
      <c r="D192" s="206">
        <f t="shared" si="24"/>
        <v>-0.13406512086827826</v>
      </c>
      <c r="E192" s="344">
        <v>59.32</v>
      </c>
      <c r="F192" s="208">
        <f t="shared" si="25"/>
        <v>-0.10230024213075062</v>
      </c>
      <c r="G192" s="343">
        <v>70.709999999999994</v>
      </c>
      <c r="H192" s="206">
        <f t="shared" si="26"/>
        <v>-7.5807084041301986E-2</v>
      </c>
      <c r="I192" s="344">
        <v>85.39</v>
      </c>
      <c r="J192" s="208">
        <f t="shared" si="27"/>
        <v>-4.1315819018749256E-2</v>
      </c>
      <c r="K192" s="343">
        <v>64.06</v>
      </c>
      <c r="L192" s="206">
        <f t="shared" si="28"/>
        <v>-0.18134185303514372</v>
      </c>
      <c r="M192" s="344">
        <v>78.16</v>
      </c>
      <c r="N192" s="208">
        <f t="shared" si="29"/>
        <v>-6.181730884647707E-2</v>
      </c>
      <c r="O192" s="343">
        <v>65.84</v>
      </c>
      <c r="P192" s="206">
        <f t="shared" si="30"/>
        <v>-9.448494017329101E-2</v>
      </c>
      <c r="Q192" s="344">
        <v>71.180000000000007</v>
      </c>
      <c r="R192" s="208">
        <f t="shared" si="31"/>
        <v>-7.7859826402383647E-2</v>
      </c>
    </row>
    <row r="193" spans="2:18" ht="15" hidden="1" customHeight="1" outlineLevel="1" x14ac:dyDescent="0.25">
      <c r="B193" s="43" t="s">
        <v>61</v>
      </c>
      <c r="C193" s="343">
        <v>58.27</v>
      </c>
      <c r="D193" s="206">
        <f t="shared" si="24"/>
        <v>-0.19349480968858124</v>
      </c>
      <c r="E193" s="344">
        <v>55.58</v>
      </c>
      <c r="F193" s="208">
        <f t="shared" si="25"/>
        <v>-8.7056504599211659E-2</v>
      </c>
      <c r="G193" s="343">
        <v>63.64</v>
      </c>
      <c r="H193" s="206">
        <f t="shared" si="26"/>
        <v>-0.11080061478273007</v>
      </c>
      <c r="I193" s="344">
        <v>70.260000000000005</v>
      </c>
      <c r="J193" s="208">
        <f t="shared" si="27"/>
        <v>-0.18111888111888108</v>
      </c>
      <c r="K193" s="343">
        <v>46.12</v>
      </c>
      <c r="L193" s="206">
        <f t="shared" si="28"/>
        <v>-0.31389467420410599</v>
      </c>
      <c r="M193" s="344">
        <v>65.81</v>
      </c>
      <c r="N193" s="208">
        <f t="shared" si="29"/>
        <v>-0.16431746031746031</v>
      </c>
      <c r="O193" s="343">
        <v>61.03</v>
      </c>
      <c r="P193" s="206">
        <f t="shared" si="30"/>
        <v>-8.2393625018794214E-2</v>
      </c>
      <c r="Q193" s="344">
        <v>63.1</v>
      </c>
      <c r="R193" s="208">
        <f t="shared" si="31"/>
        <v>-0.11982145348026219</v>
      </c>
    </row>
    <row r="194" spans="2:18" collapsed="1" x14ac:dyDescent="0.25">
      <c r="B194" s="145">
        <v>2000</v>
      </c>
      <c r="C194" s="347">
        <v>59.22</v>
      </c>
      <c r="D194" s="213">
        <f t="shared" si="24"/>
        <v>-0.11992866696388771</v>
      </c>
      <c r="E194" s="347">
        <v>51.84</v>
      </c>
      <c r="F194" s="213">
        <f t="shared" si="25"/>
        <v>-8.6058519793458244E-3</v>
      </c>
      <c r="G194" s="347">
        <v>64.989999999999995</v>
      </c>
      <c r="H194" s="213">
        <f t="shared" si="26"/>
        <v>-7.8939909297052302E-2</v>
      </c>
      <c r="I194" s="347">
        <v>81.59</v>
      </c>
      <c r="J194" s="213">
        <f t="shared" si="27"/>
        <v>-4.3044804128547942E-2</v>
      </c>
      <c r="K194" s="347">
        <v>55.46</v>
      </c>
      <c r="L194" s="213">
        <f t="shared" si="28"/>
        <v>-5.5195911413969401E-2</v>
      </c>
      <c r="M194" s="347">
        <v>73.25</v>
      </c>
      <c r="N194" s="213">
        <f t="shared" si="29"/>
        <v>-5.153437783244863E-2</v>
      </c>
      <c r="O194" s="347">
        <v>62.13</v>
      </c>
      <c r="P194" s="213">
        <f t="shared" si="30"/>
        <v>-3.9424860853432331E-2</v>
      </c>
      <c r="Q194" s="347">
        <v>66.959999999999994</v>
      </c>
      <c r="R194" s="213">
        <f t="shared" si="31"/>
        <v>-4.3428571428571483E-2</v>
      </c>
    </row>
    <row r="195" spans="2:18" ht="15" hidden="1" customHeight="1" outlineLevel="1" x14ac:dyDescent="0.25">
      <c r="B195" s="43" t="s">
        <v>49</v>
      </c>
      <c r="C195" s="343">
        <v>53.41</v>
      </c>
      <c r="D195" s="206">
        <f t="shared" si="24"/>
        <v>-0.12111239098239268</v>
      </c>
      <c r="E195" s="344">
        <v>54.38</v>
      </c>
      <c r="F195" s="208">
        <f t="shared" si="25"/>
        <v>-0.12077607113985445</v>
      </c>
      <c r="G195" s="343">
        <v>62.6</v>
      </c>
      <c r="H195" s="206">
        <f t="shared" si="26"/>
        <v>-0.11066912913766158</v>
      </c>
      <c r="I195" s="344">
        <v>68.709999999999994</v>
      </c>
      <c r="J195" s="208">
        <f t="shared" si="27"/>
        <v>-0.15172839506172853</v>
      </c>
      <c r="K195" s="343">
        <v>47.31</v>
      </c>
      <c r="L195" s="206">
        <f t="shared" si="28"/>
        <v>-0.30200649159043969</v>
      </c>
      <c r="M195" s="344">
        <v>64.489999999999995</v>
      </c>
      <c r="N195" s="208">
        <f t="shared" si="29"/>
        <v>-0.14537503313013522</v>
      </c>
      <c r="O195" s="343">
        <v>57.57</v>
      </c>
      <c r="P195" s="206">
        <f t="shared" si="30"/>
        <v>-0.12227473700259195</v>
      </c>
      <c r="Q195" s="344">
        <v>60.51</v>
      </c>
      <c r="R195" s="208">
        <f t="shared" si="31"/>
        <v>-0.13234872383137364</v>
      </c>
    </row>
    <row r="196" spans="2:18" ht="15" hidden="1" customHeight="1" outlineLevel="1" x14ac:dyDescent="0.25">
      <c r="B196" s="43" t="s">
        <v>50</v>
      </c>
      <c r="C196" s="343">
        <v>63.13</v>
      </c>
      <c r="D196" s="206">
        <f t="shared" si="24"/>
        <v>1.625885383129444E-2</v>
      </c>
      <c r="E196" s="344">
        <v>66.53</v>
      </c>
      <c r="F196" s="208">
        <f t="shared" si="25"/>
        <v>0.1614874301675977</v>
      </c>
      <c r="G196" s="343">
        <v>73.69</v>
      </c>
      <c r="H196" s="206">
        <f t="shared" si="26"/>
        <v>-1.2198391420911503E-2</v>
      </c>
      <c r="I196" s="344">
        <v>91.27</v>
      </c>
      <c r="J196" s="208">
        <f t="shared" si="27"/>
        <v>1.9890490557604279E-2</v>
      </c>
      <c r="K196" s="343">
        <v>72.45</v>
      </c>
      <c r="L196" s="206">
        <f t="shared" si="28"/>
        <v>-0.11818403115871468</v>
      </c>
      <c r="M196" s="344">
        <v>82.93</v>
      </c>
      <c r="N196" s="208">
        <f t="shared" si="29"/>
        <v>5.6997332039778748E-3</v>
      </c>
      <c r="O196" s="343">
        <v>66.89</v>
      </c>
      <c r="P196" s="206">
        <f t="shared" si="30"/>
        <v>2.12213740458016E-2</v>
      </c>
      <c r="Q196" s="344">
        <v>73.709999999999994</v>
      </c>
      <c r="R196" s="208">
        <f t="shared" si="31"/>
        <v>1.4869888475836479E-2</v>
      </c>
    </row>
    <row r="197" spans="2:18" ht="15" hidden="1" customHeight="1" outlineLevel="1" x14ac:dyDescent="0.25">
      <c r="B197" s="43" t="s">
        <v>51</v>
      </c>
      <c r="C197" s="343">
        <v>71.37</v>
      </c>
      <c r="D197" s="206">
        <f t="shared" si="24"/>
        <v>0.28455723542116629</v>
      </c>
      <c r="E197" s="344">
        <v>54.68</v>
      </c>
      <c r="F197" s="208">
        <f t="shared" si="25"/>
        <v>0.14849821466078561</v>
      </c>
      <c r="G197" s="343">
        <v>73.25</v>
      </c>
      <c r="H197" s="206">
        <f t="shared" si="26"/>
        <v>0.10449336550060329</v>
      </c>
      <c r="I197" s="344">
        <v>88.55</v>
      </c>
      <c r="J197" s="208">
        <f t="shared" si="27"/>
        <v>1.5481651376146655E-2</v>
      </c>
      <c r="K197" s="343">
        <v>68.13</v>
      </c>
      <c r="L197" s="206">
        <f t="shared" si="28"/>
        <v>9.4282043045293973E-2</v>
      </c>
      <c r="M197" s="344">
        <v>80.790000000000006</v>
      </c>
      <c r="N197" s="208">
        <f t="shared" si="29"/>
        <v>5.6630918127125396E-2</v>
      </c>
      <c r="O197" s="343">
        <v>64.209999999999994</v>
      </c>
      <c r="P197" s="206">
        <f t="shared" si="30"/>
        <v>4.0512072597634008E-2</v>
      </c>
      <c r="Q197" s="344">
        <v>71.260000000000005</v>
      </c>
      <c r="R197" s="208">
        <f t="shared" si="31"/>
        <v>4.9329995582388486E-2</v>
      </c>
    </row>
    <row r="198" spans="2:18" ht="15" hidden="1" customHeight="1" outlineLevel="1" x14ac:dyDescent="0.25">
      <c r="B198" s="43" t="s">
        <v>52</v>
      </c>
      <c r="C198" s="343">
        <v>67.48</v>
      </c>
      <c r="D198" s="206">
        <f t="shared" si="24"/>
        <v>0.29669485011529595</v>
      </c>
      <c r="E198" s="344">
        <v>45.88</v>
      </c>
      <c r="F198" s="208">
        <f t="shared" si="25"/>
        <v>9.3682955899880849E-2</v>
      </c>
      <c r="G198" s="343">
        <v>72.209999999999994</v>
      </c>
      <c r="H198" s="206">
        <f t="shared" si="26"/>
        <v>6.8195266272189414E-2</v>
      </c>
      <c r="I198" s="344">
        <v>90.48</v>
      </c>
      <c r="J198" s="208">
        <f t="shared" si="27"/>
        <v>4.770727188513213E-2</v>
      </c>
      <c r="K198" s="343">
        <v>53.89</v>
      </c>
      <c r="L198" s="206">
        <f t="shared" si="28"/>
        <v>8.4524049104447663E-2</v>
      </c>
      <c r="M198" s="344">
        <v>80.17</v>
      </c>
      <c r="N198" s="208">
        <f t="shared" si="29"/>
        <v>6.4816044627440395E-2</v>
      </c>
      <c r="O198" s="343">
        <v>65.13</v>
      </c>
      <c r="P198" s="206">
        <f t="shared" si="30"/>
        <v>8.8766298896689966E-2</v>
      </c>
      <c r="Q198" s="344">
        <v>71.52</v>
      </c>
      <c r="R198" s="208">
        <f t="shared" si="31"/>
        <v>7.8245137946630461E-2</v>
      </c>
    </row>
    <row r="199" spans="2:18" ht="15" hidden="1" customHeight="1" outlineLevel="1" x14ac:dyDescent="0.25">
      <c r="B199" s="43" t="s">
        <v>53</v>
      </c>
      <c r="C199" s="343">
        <v>73.459999999999994</v>
      </c>
      <c r="D199" s="206">
        <f t="shared" si="24"/>
        <v>0.34764263437901288</v>
      </c>
      <c r="E199" s="344">
        <v>55.05</v>
      </c>
      <c r="F199" s="208">
        <f t="shared" si="25"/>
        <v>0.15312107247591111</v>
      </c>
      <c r="G199" s="343">
        <v>82.05</v>
      </c>
      <c r="H199" s="206">
        <f t="shared" si="26"/>
        <v>7.0031298904538186E-2</v>
      </c>
      <c r="I199" s="344">
        <v>100.24</v>
      </c>
      <c r="J199" s="208">
        <f t="shared" si="27"/>
        <v>1.9320724018710544E-2</v>
      </c>
      <c r="K199" s="343">
        <v>56.16</v>
      </c>
      <c r="L199" s="206">
        <f t="shared" si="28"/>
        <v>9.5591104174795216E-2</v>
      </c>
      <c r="M199" s="344">
        <v>89.33</v>
      </c>
      <c r="N199" s="208">
        <f t="shared" si="29"/>
        <v>4.9089841456253502E-2</v>
      </c>
      <c r="O199" s="343">
        <v>78.44</v>
      </c>
      <c r="P199" s="206">
        <f t="shared" si="30"/>
        <v>3.578502574937259E-2</v>
      </c>
      <c r="Q199" s="344">
        <v>83.07</v>
      </c>
      <c r="R199" s="208">
        <f t="shared" si="31"/>
        <v>4.2414355628058731E-2</v>
      </c>
    </row>
    <row r="200" spans="2:18" ht="15" hidden="1" customHeight="1" outlineLevel="1" x14ac:dyDescent="0.25">
      <c r="B200" s="43" t="s">
        <v>54</v>
      </c>
      <c r="C200" s="343">
        <v>60.42</v>
      </c>
      <c r="D200" s="206">
        <f t="shared" si="24"/>
        <v>0.34445927903871842</v>
      </c>
      <c r="E200" s="344">
        <v>40.880000000000003</v>
      </c>
      <c r="F200" s="208">
        <f t="shared" si="25"/>
        <v>0.33376835236541624</v>
      </c>
      <c r="G200" s="343">
        <v>71.44</v>
      </c>
      <c r="H200" s="206">
        <f t="shared" si="26"/>
        <v>7.5417732951979399E-2</v>
      </c>
      <c r="I200" s="344">
        <v>87.21</v>
      </c>
      <c r="J200" s="208">
        <f t="shared" si="27"/>
        <v>3.7596668649613196E-2</v>
      </c>
      <c r="K200" s="343">
        <v>41.64</v>
      </c>
      <c r="L200" s="206">
        <f t="shared" si="28"/>
        <v>0.15859766277128551</v>
      </c>
      <c r="M200" s="344">
        <v>76.98</v>
      </c>
      <c r="N200" s="208">
        <f t="shared" si="29"/>
        <v>6.6204986149584588E-2</v>
      </c>
      <c r="O200" s="343">
        <v>69.63</v>
      </c>
      <c r="P200" s="206">
        <f t="shared" si="30"/>
        <v>7.0407378939277399E-2</v>
      </c>
      <c r="Q200" s="344">
        <v>72.75</v>
      </c>
      <c r="R200" s="208">
        <f t="shared" si="31"/>
        <v>6.9066862601028678E-2</v>
      </c>
    </row>
    <row r="201" spans="2:18" ht="15" hidden="1" customHeight="1" outlineLevel="1" x14ac:dyDescent="0.25">
      <c r="B201" s="43" t="s">
        <v>55</v>
      </c>
      <c r="C201" s="343">
        <v>57.82</v>
      </c>
      <c r="D201" s="206">
        <f t="shared" si="24"/>
        <v>0.54930332261521975</v>
      </c>
      <c r="E201" s="344">
        <v>37.409999999999997</v>
      </c>
      <c r="F201" s="208">
        <f t="shared" si="25"/>
        <v>5.3748992206394952E-3</v>
      </c>
      <c r="G201" s="343">
        <v>65.5</v>
      </c>
      <c r="H201" s="206">
        <f t="shared" si="26"/>
        <v>0.13459206651654254</v>
      </c>
      <c r="I201" s="344">
        <v>79.36</v>
      </c>
      <c r="J201" s="208">
        <f t="shared" si="27"/>
        <v>-1.0720518573921756E-2</v>
      </c>
      <c r="K201" s="343">
        <v>42.03</v>
      </c>
      <c r="L201" s="206">
        <f t="shared" si="28"/>
        <v>-3.1789910158949497E-2</v>
      </c>
      <c r="M201" s="344">
        <v>70.510000000000005</v>
      </c>
      <c r="N201" s="208">
        <f t="shared" si="29"/>
        <v>3.7827494848395649E-2</v>
      </c>
      <c r="O201" s="343">
        <v>55.48</v>
      </c>
      <c r="P201" s="206">
        <f t="shared" si="30"/>
        <v>6.4058304564633683E-2</v>
      </c>
      <c r="Q201" s="344">
        <v>61.83</v>
      </c>
      <c r="R201" s="208">
        <f t="shared" si="31"/>
        <v>5.1888397414086462E-2</v>
      </c>
    </row>
    <row r="202" spans="2:18" ht="15" hidden="1" customHeight="1" outlineLevel="1" x14ac:dyDescent="0.25">
      <c r="B202" s="43" t="s">
        <v>56</v>
      </c>
      <c r="C202" s="343">
        <v>64.760000000000005</v>
      </c>
      <c r="D202" s="206">
        <f t="shared" si="24"/>
        <v>0.23871461361897484</v>
      </c>
      <c r="E202" s="344">
        <v>41.04</v>
      </c>
      <c r="F202" s="208">
        <f t="shared" si="25"/>
        <v>-6.2953995157384313E-3</v>
      </c>
      <c r="G202" s="343">
        <v>56.35</v>
      </c>
      <c r="H202" s="206">
        <f t="shared" si="26"/>
        <v>3.7406483790523026E-3</v>
      </c>
      <c r="I202" s="344">
        <v>74.290000000000006</v>
      </c>
      <c r="J202" s="208">
        <f t="shared" si="27"/>
        <v>-5.9739273509682334E-2</v>
      </c>
      <c r="K202" s="343">
        <v>51.24</v>
      </c>
      <c r="L202" s="206">
        <f t="shared" si="28"/>
        <v>-6.3938618925831192E-2</v>
      </c>
      <c r="M202" s="344">
        <v>65.5</v>
      </c>
      <c r="N202" s="208">
        <f t="shared" si="29"/>
        <v>-3.6481318034716104E-2</v>
      </c>
      <c r="O202" s="343">
        <v>52.42</v>
      </c>
      <c r="P202" s="206">
        <f t="shared" si="30"/>
        <v>9.7571189279732184E-2</v>
      </c>
      <c r="Q202" s="344">
        <v>57.95</v>
      </c>
      <c r="R202" s="208">
        <f t="shared" si="31"/>
        <v>3.0222222222222372E-2</v>
      </c>
    </row>
    <row r="203" spans="2:18" collapsed="1" x14ac:dyDescent="0.25">
      <c r="B203" s="30" t="s">
        <v>77</v>
      </c>
      <c r="C203" s="339">
        <v>67.522829979935864</v>
      </c>
      <c r="D203" s="32">
        <f t="shared" si="24"/>
        <v>0.21509205351421601</v>
      </c>
      <c r="E203" s="339">
        <v>56.899453577110187</v>
      </c>
      <c r="F203" s="32">
        <f t="shared" si="25"/>
        <v>1.8837583349809117E-2</v>
      </c>
      <c r="G203" s="339">
        <v>71.550953201738579</v>
      </c>
      <c r="H203" s="32">
        <f t="shared" si="26"/>
        <v>-1.0258114810827168E-2</v>
      </c>
      <c r="I203" s="339">
        <v>85.782674028988097</v>
      </c>
      <c r="J203" s="32">
        <f t="shared" si="27"/>
        <v>1.6867914472642465E-3</v>
      </c>
      <c r="K203" s="339">
        <v>69.213374742722735</v>
      </c>
      <c r="L203" s="32">
        <f t="shared" si="28"/>
        <v>0.11272579941375693</v>
      </c>
      <c r="M203" s="339">
        <v>78.626775123668182</v>
      </c>
      <c r="N203" s="32">
        <f t="shared" si="29"/>
        <v>7.6441336569770257E-3</v>
      </c>
      <c r="O203" s="339">
        <v>65.581912710435418</v>
      </c>
      <c r="P203" s="32">
        <f t="shared" si="30"/>
        <v>-1.5285410843675518E-2</v>
      </c>
      <c r="Q203" s="339">
        <v>71.08342271747658</v>
      </c>
      <c r="R203" s="32">
        <f t="shared" si="31"/>
        <v>-4.6015141775995749E-3</v>
      </c>
    </row>
    <row r="204" spans="2:18" ht="15" hidden="1" customHeight="1" outlineLevel="1" x14ac:dyDescent="0.25">
      <c r="B204" s="43" t="s">
        <v>58</v>
      </c>
      <c r="C204" s="343">
        <v>66.63</v>
      </c>
      <c r="D204" s="206">
        <f t="shared" si="24"/>
        <v>3.222308288148712E-2</v>
      </c>
      <c r="E204" s="344">
        <v>46.92</v>
      </c>
      <c r="F204" s="208">
        <f t="shared" si="25"/>
        <v>-0.13030583873957369</v>
      </c>
      <c r="G204" s="343">
        <v>67.61</v>
      </c>
      <c r="H204" s="206">
        <f t="shared" si="26"/>
        <v>-5.612173670249887E-2</v>
      </c>
      <c r="I204" s="344">
        <v>83.29</v>
      </c>
      <c r="J204" s="208">
        <f t="shared" si="27"/>
        <v>1.1046370478271506E-2</v>
      </c>
      <c r="K204" s="343">
        <v>60.62</v>
      </c>
      <c r="L204" s="206">
        <f t="shared" si="28"/>
        <v>6.1088744967617625E-2</v>
      </c>
      <c r="M204" s="344">
        <v>75.13</v>
      </c>
      <c r="N204" s="208">
        <f t="shared" si="29"/>
        <v>-8.3157338965154093E-3</v>
      </c>
      <c r="O204" s="343">
        <v>59.79</v>
      </c>
      <c r="P204" s="206">
        <f t="shared" si="30"/>
        <v>-4.4888178913738086E-2</v>
      </c>
      <c r="Q204" s="344">
        <v>66.28</v>
      </c>
      <c r="R204" s="208">
        <f t="shared" si="31"/>
        <v>-2.7153970350799805E-2</v>
      </c>
    </row>
    <row r="205" spans="2:18" ht="15" hidden="1" customHeight="1" outlineLevel="1" x14ac:dyDescent="0.25">
      <c r="B205" s="43" t="s">
        <v>59</v>
      </c>
      <c r="C205" s="343">
        <v>75.64</v>
      </c>
      <c r="D205" s="206">
        <f t="shared" ref="D205:D268" si="32">C205/C219-1</f>
        <v>0.20465042204172645</v>
      </c>
      <c r="E205" s="344">
        <v>58.59</v>
      </c>
      <c r="F205" s="208">
        <f t="shared" ref="F205:F268" si="33">E205/E219-1</f>
        <v>3.8645630207410075E-2</v>
      </c>
      <c r="G205" s="343">
        <v>74.3</v>
      </c>
      <c r="H205" s="206">
        <f t="shared" ref="H205:H268" si="34">G205/G219-1</f>
        <v>-7.613196206758488E-3</v>
      </c>
      <c r="I205" s="344">
        <v>85</v>
      </c>
      <c r="J205" s="208">
        <f t="shared" ref="J205:J268" si="35">I205/I219-1</f>
        <v>-1.7113783533765026E-2</v>
      </c>
      <c r="K205" s="343">
        <v>67.239999999999995</v>
      </c>
      <c r="L205" s="206">
        <f t="shared" ref="L205:L268" si="36">K205/K219-1</f>
        <v>7.0530170355038946E-2</v>
      </c>
      <c r="M205" s="344">
        <v>79.25</v>
      </c>
      <c r="N205" s="208">
        <f t="shared" ref="N205:N268" si="37">M205/M219-1</f>
        <v>-3.7712130735386706E-3</v>
      </c>
      <c r="O205" s="343">
        <v>67.7</v>
      </c>
      <c r="P205" s="206">
        <f t="shared" ref="P205:P268" si="38">O205/O219-1</f>
        <v>-3.6161731207289161E-2</v>
      </c>
      <c r="Q205" s="344">
        <v>72.58</v>
      </c>
      <c r="R205" s="208">
        <f t="shared" ref="R205:R268" si="39">Q205/Q219-1</f>
        <v>-2.1173297370195687E-2</v>
      </c>
    </row>
    <row r="206" spans="2:18" ht="15" hidden="1" customHeight="1" outlineLevel="1" x14ac:dyDescent="0.25">
      <c r="B206" s="43" t="s">
        <v>60</v>
      </c>
      <c r="C206" s="343">
        <v>81.08</v>
      </c>
      <c r="D206" s="206">
        <f t="shared" si="32"/>
        <v>0.18937949244535712</v>
      </c>
      <c r="E206" s="344">
        <v>66.08</v>
      </c>
      <c r="F206" s="208">
        <f t="shared" si="33"/>
        <v>3.3307271305707431E-2</v>
      </c>
      <c r="G206" s="343">
        <v>76.510000000000005</v>
      </c>
      <c r="H206" s="206">
        <f t="shared" si="34"/>
        <v>-3.8819095477386822E-2</v>
      </c>
      <c r="I206" s="344">
        <v>89.07</v>
      </c>
      <c r="J206" s="208">
        <f t="shared" si="35"/>
        <v>-2.0347558293004941E-2</v>
      </c>
      <c r="K206" s="343">
        <v>78.25</v>
      </c>
      <c r="L206" s="206">
        <f t="shared" si="36"/>
        <v>4.8225050234427247E-2</v>
      </c>
      <c r="M206" s="344">
        <v>83.31</v>
      </c>
      <c r="N206" s="208">
        <f t="shared" si="37"/>
        <v>-1.6991150442477898E-2</v>
      </c>
      <c r="O206" s="343">
        <v>72.709999999999994</v>
      </c>
      <c r="P206" s="206">
        <f t="shared" si="38"/>
        <v>1.408647140864705E-2</v>
      </c>
      <c r="Q206" s="344">
        <v>77.19</v>
      </c>
      <c r="R206" s="208">
        <f t="shared" si="39"/>
        <v>1.2956724540025277E-4</v>
      </c>
    </row>
    <row r="207" spans="2:18" ht="15" hidden="1" customHeight="1" outlineLevel="1" x14ac:dyDescent="0.25">
      <c r="B207" s="43" t="s">
        <v>61</v>
      </c>
      <c r="C207" s="343">
        <v>72.25</v>
      </c>
      <c r="D207" s="206">
        <f t="shared" si="32"/>
        <v>0.20617696160267118</v>
      </c>
      <c r="E207" s="344">
        <v>60.88</v>
      </c>
      <c r="F207" s="208">
        <f t="shared" si="33"/>
        <v>4.2890135268889296E-3</v>
      </c>
      <c r="G207" s="343">
        <v>71.569999999999993</v>
      </c>
      <c r="H207" s="206">
        <f t="shared" si="34"/>
        <v>-5.380750925436284E-2</v>
      </c>
      <c r="I207" s="344">
        <v>85.8</v>
      </c>
      <c r="J207" s="208">
        <f t="shared" si="35"/>
        <v>-5.5632823365786566E-3</v>
      </c>
      <c r="K207" s="343">
        <v>67.22</v>
      </c>
      <c r="L207" s="206">
        <f t="shared" si="36"/>
        <v>0.1086920666336797</v>
      </c>
      <c r="M207" s="344">
        <v>78.75</v>
      </c>
      <c r="N207" s="208">
        <f t="shared" si="37"/>
        <v>-1.0554089709762571E-2</v>
      </c>
      <c r="O207" s="343">
        <v>66.510000000000005</v>
      </c>
      <c r="P207" s="206">
        <f t="shared" si="38"/>
        <v>-4.1918755401901375E-2</v>
      </c>
      <c r="Q207" s="344">
        <v>71.69</v>
      </c>
      <c r="R207" s="208">
        <f t="shared" si="39"/>
        <v>-2.7272727272727337E-2</v>
      </c>
    </row>
    <row r="208" spans="2:18" collapsed="1" x14ac:dyDescent="0.25">
      <c r="B208" s="145">
        <v>1999</v>
      </c>
      <c r="C208" s="347">
        <v>67.290000000000006</v>
      </c>
      <c r="D208" s="213">
        <f t="shared" si="32"/>
        <v>0.19690501600853794</v>
      </c>
      <c r="E208" s="347">
        <v>52.29</v>
      </c>
      <c r="F208" s="213">
        <f t="shared" si="33"/>
        <v>4.5590881823635243E-2</v>
      </c>
      <c r="G208" s="347">
        <v>70.56</v>
      </c>
      <c r="H208" s="213">
        <f t="shared" si="34"/>
        <v>1.1467889908256756E-2</v>
      </c>
      <c r="I208" s="347">
        <v>85.26</v>
      </c>
      <c r="J208" s="213">
        <f t="shared" si="35"/>
        <v>-7.9124970909936199E-3</v>
      </c>
      <c r="K208" s="347">
        <v>58.7</v>
      </c>
      <c r="L208" s="213">
        <f t="shared" si="36"/>
        <v>4.9649032699881079E-3</v>
      </c>
      <c r="M208" s="347">
        <v>77.23</v>
      </c>
      <c r="N208" s="213">
        <f t="shared" si="37"/>
        <v>5.0754815200415582E-3</v>
      </c>
      <c r="O208" s="347">
        <v>64.680000000000007</v>
      </c>
      <c r="P208" s="213">
        <f t="shared" si="38"/>
        <v>1.173158141717523E-2</v>
      </c>
      <c r="Q208" s="347">
        <v>70</v>
      </c>
      <c r="R208" s="213">
        <f t="shared" si="39"/>
        <v>9.3727469358328985E-3</v>
      </c>
    </row>
    <row r="209" spans="2:18" ht="15" hidden="1" customHeight="1" outlineLevel="1" x14ac:dyDescent="0.25">
      <c r="B209" s="43" t="s">
        <v>49</v>
      </c>
      <c r="C209" s="343">
        <v>60.77</v>
      </c>
      <c r="D209" s="206">
        <f t="shared" si="32"/>
        <v>0.20983476010352398</v>
      </c>
      <c r="E209" s="344">
        <v>61.85</v>
      </c>
      <c r="F209" s="208">
        <f t="shared" si="33"/>
        <v>0.14494631617919285</v>
      </c>
      <c r="G209" s="343">
        <v>70.39</v>
      </c>
      <c r="H209" s="206">
        <f t="shared" si="34"/>
        <v>-1.8133630910866172E-2</v>
      </c>
      <c r="I209" s="344">
        <v>81</v>
      </c>
      <c r="J209" s="208">
        <f t="shared" si="35"/>
        <v>-1.6632269029986713E-2</v>
      </c>
      <c r="K209" s="343">
        <v>67.78</v>
      </c>
      <c r="L209" s="206">
        <f t="shared" si="36"/>
        <v>0.14377320283496453</v>
      </c>
      <c r="M209" s="344">
        <v>75.459999999999994</v>
      </c>
      <c r="N209" s="208">
        <f t="shared" si="37"/>
        <v>-2.9069767441862737E-3</v>
      </c>
      <c r="O209" s="343">
        <v>65.59</v>
      </c>
      <c r="P209" s="206">
        <f t="shared" si="38"/>
        <v>2.7518728023239181E-3</v>
      </c>
      <c r="Q209" s="344">
        <v>69.739999999999995</v>
      </c>
      <c r="R209" s="208">
        <f t="shared" si="39"/>
        <v>-1.4336917562729479E-4</v>
      </c>
    </row>
    <row r="210" spans="2:18" ht="15" hidden="1" customHeight="1" outlineLevel="1" x14ac:dyDescent="0.25">
      <c r="B210" s="43" t="s">
        <v>50</v>
      </c>
      <c r="C210" s="343">
        <v>62.12</v>
      </c>
      <c r="D210" s="206">
        <f t="shared" si="32"/>
        <v>0.87673716012084579</v>
      </c>
      <c r="E210" s="344">
        <v>57.28</v>
      </c>
      <c r="F210" s="208">
        <f t="shared" si="33"/>
        <v>-1.4452856159669625E-2</v>
      </c>
      <c r="G210" s="343">
        <v>74.599999999999994</v>
      </c>
      <c r="H210" s="206">
        <f t="shared" si="34"/>
        <v>8.335753703165838E-2</v>
      </c>
      <c r="I210" s="344">
        <v>89.49</v>
      </c>
      <c r="J210" s="208">
        <f t="shared" si="35"/>
        <v>2.7793729183415605E-2</v>
      </c>
      <c r="K210" s="343">
        <v>82.16</v>
      </c>
      <c r="L210" s="206">
        <f t="shared" si="36"/>
        <v>0.21808747220163083</v>
      </c>
      <c r="M210" s="344">
        <v>82.46</v>
      </c>
      <c r="N210" s="208">
        <f t="shared" si="37"/>
        <v>6.0851666023414186E-2</v>
      </c>
      <c r="O210" s="343">
        <v>65.5</v>
      </c>
      <c r="P210" s="206">
        <f t="shared" si="38"/>
        <v>-9.9758162031438058E-3</v>
      </c>
      <c r="Q210" s="344">
        <v>72.63</v>
      </c>
      <c r="R210" s="208">
        <f t="shared" si="39"/>
        <v>2.2381756756756577E-2</v>
      </c>
    </row>
    <row r="211" spans="2:18" ht="15" hidden="1" customHeight="1" outlineLevel="1" x14ac:dyDescent="0.25">
      <c r="B211" s="43" t="s">
        <v>51</v>
      </c>
      <c r="C211" s="343">
        <v>55.56</v>
      </c>
      <c r="D211" s="206">
        <f t="shared" si="32"/>
        <v>9.2625368731563462E-2</v>
      </c>
      <c r="E211" s="344">
        <v>47.61</v>
      </c>
      <c r="F211" s="208">
        <f t="shared" si="33"/>
        <v>6.2248995983935629E-2</v>
      </c>
      <c r="G211" s="343">
        <v>66.319999999999993</v>
      </c>
      <c r="H211" s="206">
        <f t="shared" si="34"/>
        <v>3.0934245297683738E-2</v>
      </c>
      <c r="I211" s="344">
        <v>87.2</v>
      </c>
      <c r="J211" s="208">
        <f t="shared" si="35"/>
        <v>3.3052955810922935E-2</v>
      </c>
      <c r="K211" s="343">
        <v>62.26</v>
      </c>
      <c r="L211" s="206">
        <f t="shared" si="36"/>
        <v>0.13841652953007855</v>
      </c>
      <c r="M211" s="344">
        <v>76.459999999999994</v>
      </c>
      <c r="N211" s="208">
        <f t="shared" si="37"/>
        <v>3.7308370641703892E-2</v>
      </c>
      <c r="O211" s="343">
        <v>61.71</v>
      </c>
      <c r="P211" s="206">
        <f t="shared" si="38"/>
        <v>1.2801575578532676E-2</v>
      </c>
      <c r="Q211" s="344">
        <v>67.91</v>
      </c>
      <c r="R211" s="208">
        <f t="shared" si="39"/>
        <v>2.3820292477008786E-2</v>
      </c>
    </row>
    <row r="212" spans="2:18" ht="15" hidden="1" customHeight="1" outlineLevel="1" x14ac:dyDescent="0.25">
      <c r="B212" s="43" t="s">
        <v>52</v>
      </c>
      <c r="C212" s="343">
        <v>52.04</v>
      </c>
      <c r="D212" s="206">
        <f t="shared" si="32"/>
        <v>4.6871856769261644E-2</v>
      </c>
      <c r="E212" s="344">
        <v>41.95</v>
      </c>
      <c r="F212" s="208">
        <f t="shared" si="33"/>
        <v>-7.0050986477499411E-2</v>
      </c>
      <c r="G212" s="343">
        <v>67.599999999999994</v>
      </c>
      <c r="H212" s="206">
        <f t="shared" si="34"/>
        <v>-2.859606265268011E-2</v>
      </c>
      <c r="I212" s="344">
        <v>86.36</v>
      </c>
      <c r="J212" s="208">
        <f t="shared" si="35"/>
        <v>1.3853017140173618E-2</v>
      </c>
      <c r="K212" s="343">
        <v>49.69</v>
      </c>
      <c r="L212" s="206">
        <f t="shared" si="36"/>
        <v>0.11312724014336917</v>
      </c>
      <c r="M212" s="344">
        <v>75.290000000000006</v>
      </c>
      <c r="N212" s="208">
        <f t="shared" si="37"/>
        <v>2.2630457933972004E-3</v>
      </c>
      <c r="O212" s="343">
        <v>59.82</v>
      </c>
      <c r="P212" s="206">
        <f t="shared" si="38"/>
        <v>1.8212765957446919E-2</v>
      </c>
      <c r="Q212" s="344">
        <v>66.33</v>
      </c>
      <c r="R212" s="208">
        <f t="shared" si="39"/>
        <v>1.0204081632653184E-2</v>
      </c>
    </row>
    <row r="213" spans="2:18" ht="15" hidden="1" customHeight="1" outlineLevel="1" x14ac:dyDescent="0.25">
      <c r="B213" s="43" t="s">
        <v>53</v>
      </c>
      <c r="C213" s="343">
        <v>54.51</v>
      </c>
      <c r="D213" s="206">
        <f t="shared" si="32"/>
        <v>-4.3851955797228559E-2</v>
      </c>
      <c r="E213" s="344">
        <v>47.74</v>
      </c>
      <c r="F213" s="208">
        <f t="shared" si="33"/>
        <v>-7.0301850048685499E-2</v>
      </c>
      <c r="G213" s="343">
        <v>76.680000000000007</v>
      </c>
      <c r="H213" s="206">
        <f t="shared" si="34"/>
        <v>-3.3039092055485386E-2</v>
      </c>
      <c r="I213" s="344">
        <v>98.34</v>
      </c>
      <c r="J213" s="208">
        <f t="shared" si="35"/>
        <v>4.2399830400678296E-2</v>
      </c>
      <c r="K213" s="343">
        <v>51.26</v>
      </c>
      <c r="L213" s="206">
        <f t="shared" si="36"/>
        <v>-8.0373161105131041E-2</v>
      </c>
      <c r="M213" s="344">
        <v>85.15</v>
      </c>
      <c r="N213" s="208">
        <f t="shared" si="37"/>
        <v>7.692307692307665E-3</v>
      </c>
      <c r="O213" s="343">
        <v>75.73</v>
      </c>
      <c r="P213" s="206">
        <f t="shared" si="38"/>
        <v>3.0480337460879081E-2</v>
      </c>
      <c r="Q213" s="344">
        <v>79.69</v>
      </c>
      <c r="R213" s="208">
        <f t="shared" si="39"/>
        <v>1.983619145124127E-2</v>
      </c>
    </row>
    <row r="214" spans="2:18" ht="15" hidden="1" customHeight="1" outlineLevel="1" x14ac:dyDescent="0.25">
      <c r="B214" s="43" t="s">
        <v>54</v>
      </c>
      <c r="C214" s="343">
        <v>44.94</v>
      </c>
      <c r="D214" s="206">
        <f t="shared" si="32"/>
        <v>6.0443250503692258E-3</v>
      </c>
      <c r="E214" s="344">
        <v>30.65</v>
      </c>
      <c r="F214" s="208">
        <f t="shared" si="33"/>
        <v>-0.28637951105937143</v>
      </c>
      <c r="G214" s="343">
        <v>66.430000000000007</v>
      </c>
      <c r="H214" s="206">
        <f t="shared" si="34"/>
        <v>-5.6660039761431302E-2</v>
      </c>
      <c r="I214" s="344">
        <v>84.05</v>
      </c>
      <c r="J214" s="208">
        <f t="shared" si="35"/>
        <v>7.922444786851579E-2</v>
      </c>
      <c r="K214" s="343">
        <v>35.94</v>
      </c>
      <c r="L214" s="206">
        <f t="shared" si="36"/>
        <v>6.6785396260017782E-2</v>
      </c>
      <c r="M214" s="344">
        <v>72.2</v>
      </c>
      <c r="N214" s="208">
        <f t="shared" si="37"/>
        <v>2.4840312278211485E-2</v>
      </c>
      <c r="O214" s="343">
        <v>65.05</v>
      </c>
      <c r="P214" s="206">
        <f t="shared" si="38"/>
        <v>-1.0947240383153423E-2</v>
      </c>
      <c r="Q214" s="344">
        <v>68.05</v>
      </c>
      <c r="R214" s="208">
        <f t="shared" si="39"/>
        <v>4.4280442804427445E-3</v>
      </c>
    </row>
    <row r="215" spans="2:18" ht="15" hidden="1" customHeight="1" outlineLevel="1" x14ac:dyDescent="0.25">
      <c r="B215" s="43" t="s">
        <v>55</v>
      </c>
      <c r="C215" s="343">
        <v>37.32</v>
      </c>
      <c r="D215" s="206">
        <f t="shared" si="32"/>
        <v>0.1919514532098372</v>
      </c>
      <c r="E215" s="344">
        <v>37.21</v>
      </c>
      <c r="F215" s="208">
        <f t="shared" si="33"/>
        <v>-3.0989583333333237E-2</v>
      </c>
      <c r="G215" s="343">
        <v>57.73</v>
      </c>
      <c r="H215" s="206">
        <f t="shared" si="34"/>
        <v>-6.1972800826305408E-3</v>
      </c>
      <c r="I215" s="344">
        <v>80.22</v>
      </c>
      <c r="J215" s="208">
        <f t="shared" si="35"/>
        <v>0.1562409916402423</v>
      </c>
      <c r="K215" s="343">
        <v>43.41</v>
      </c>
      <c r="L215" s="206">
        <f t="shared" si="36"/>
        <v>0.37853286757700855</v>
      </c>
      <c r="M215" s="344">
        <v>67.94</v>
      </c>
      <c r="N215" s="208">
        <f t="shared" si="37"/>
        <v>0.10471544715447156</v>
      </c>
      <c r="O215" s="343">
        <v>52.14</v>
      </c>
      <c r="P215" s="206">
        <f t="shared" si="38"/>
        <v>6.1914460285132256E-2</v>
      </c>
      <c r="Q215" s="344">
        <v>58.78</v>
      </c>
      <c r="R215" s="208">
        <f t="shared" si="39"/>
        <v>8.1508739650413942E-2</v>
      </c>
    </row>
    <row r="216" spans="2:18" ht="15" hidden="1" customHeight="1" outlineLevel="1" x14ac:dyDescent="0.25">
      <c r="B216" s="43" t="s">
        <v>56</v>
      </c>
      <c r="C216" s="343">
        <v>52.28</v>
      </c>
      <c r="D216" s="206">
        <f t="shared" si="32"/>
        <v>0.15689311794644833</v>
      </c>
      <c r="E216" s="344">
        <v>41.3</v>
      </c>
      <c r="F216" s="208">
        <f t="shared" si="33"/>
        <v>-7.1492805755395628E-2</v>
      </c>
      <c r="G216" s="343">
        <v>56.14</v>
      </c>
      <c r="H216" s="206">
        <f t="shared" si="34"/>
        <v>-9.7018874581054071E-3</v>
      </c>
      <c r="I216" s="344">
        <v>79.010000000000005</v>
      </c>
      <c r="J216" s="208">
        <f t="shared" si="35"/>
        <v>0.12070921985815608</v>
      </c>
      <c r="K216" s="343">
        <v>54.74</v>
      </c>
      <c r="L216" s="206">
        <f t="shared" si="36"/>
        <v>8.4175084175084125E-2</v>
      </c>
      <c r="M216" s="344">
        <v>67.98</v>
      </c>
      <c r="N216" s="208">
        <f t="shared" si="37"/>
        <v>7.4273072060682788E-2</v>
      </c>
      <c r="O216" s="343">
        <v>47.76</v>
      </c>
      <c r="P216" s="206">
        <f t="shared" si="38"/>
        <v>-2.6894865525672329E-2</v>
      </c>
      <c r="Q216" s="344">
        <v>56.25</v>
      </c>
      <c r="R216" s="208">
        <f t="shared" si="39"/>
        <v>2.0871143375680523E-2</v>
      </c>
    </row>
    <row r="217" spans="2:18" collapsed="1" x14ac:dyDescent="0.25">
      <c r="B217" s="30" t="s">
        <v>78</v>
      </c>
      <c r="C217" s="339">
        <v>55.570135435130531</v>
      </c>
      <c r="D217" s="32">
        <f t="shared" si="32"/>
        <v>0.13758791919628877</v>
      </c>
      <c r="E217" s="339">
        <v>55.847423089784314</v>
      </c>
      <c r="F217" s="32">
        <f t="shared" si="33"/>
        <v>5.3682535913651019E-2</v>
      </c>
      <c r="G217" s="339">
        <v>72.292538360203679</v>
      </c>
      <c r="H217" s="32">
        <f t="shared" si="34"/>
        <v>-1.38469983387568E-3</v>
      </c>
      <c r="I217" s="339">
        <v>85.638220211576282</v>
      </c>
      <c r="J217" s="32">
        <f t="shared" si="35"/>
        <v>8.8553125113361997E-3</v>
      </c>
      <c r="K217" s="339">
        <v>62.201644627263981</v>
      </c>
      <c r="L217" s="32">
        <f t="shared" si="36"/>
        <v>-3.07406776254463E-2</v>
      </c>
      <c r="M217" s="339">
        <v>78.030301072972222</v>
      </c>
      <c r="N217" s="32">
        <f t="shared" si="37"/>
        <v>4.4813905848202218E-3</v>
      </c>
      <c r="O217" s="339">
        <v>66.599919847459702</v>
      </c>
      <c r="P217" s="32">
        <f t="shared" si="38"/>
        <v>1.1657710844191982E-2</v>
      </c>
      <c r="Q217" s="339">
        <v>71.412026168341313</v>
      </c>
      <c r="R217" s="32">
        <f t="shared" si="39"/>
        <v>8.7912703479395837E-3</v>
      </c>
    </row>
    <row r="218" spans="2:18" ht="15" hidden="1" customHeight="1" outlineLevel="1" x14ac:dyDescent="0.25">
      <c r="B218" s="43" t="s">
        <v>58</v>
      </c>
      <c r="C218" s="343">
        <v>64.55</v>
      </c>
      <c r="D218" s="206">
        <f t="shared" si="32"/>
        <v>0.33616228524115077</v>
      </c>
      <c r="E218" s="344">
        <v>53.95</v>
      </c>
      <c r="F218" s="208">
        <f t="shared" si="33"/>
        <v>-2.8278097982708972E-2</v>
      </c>
      <c r="G218" s="343">
        <v>71.63</v>
      </c>
      <c r="H218" s="206">
        <f t="shared" si="34"/>
        <v>4.052876234747238E-2</v>
      </c>
      <c r="I218" s="344">
        <v>82.38</v>
      </c>
      <c r="J218" s="208">
        <f t="shared" si="35"/>
        <v>-1.3295005389867054E-2</v>
      </c>
      <c r="K218" s="343">
        <v>57.13</v>
      </c>
      <c r="L218" s="206">
        <f t="shared" si="36"/>
        <v>-4.1282094311126061E-2</v>
      </c>
      <c r="M218" s="344">
        <v>75.760000000000005</v>
      </c>
      <c r="N218" s="208">
        <f t="shared" si="37"/>
        <v>3.4437086092715674E-3</v>
      </c>
      <c r="O218" s="343">
        <v>62.6</v>
      </c>
      <c r="P218" s="206">
        <f t="shared" si="38"/>
        <v>8.1734923103507828E-2</v>
      </c>
      <c r="Q218" s="344">
        <v>68.13</v>
      </c>
      <c r="R218" s="208">
        <f t="shared" si="39"/>
        <v>4.2540168324407102E-2</v>
      </c>
    </row>
    <row r="219" spans="2:18" ht="15" hidden="1" customHeight="1" outlineLevel="1" x14ac:dyDescent="0.25">
      <c r="B219" s="43" t="s">
        <v>59</v>
      </c>
      <c r="C219" s="343">
        <v>62.79</v>
      </c>
      <c r="D219" s="206">
        <f t="shared" si="32"/>
        <v>0.14371584699453543</v>
      </c>
      <c r="E219" s="344">
        <v>56.41</v>
      </c>
      <c r="F219" s="208">
        <f t="shared" si="33"/>
        <v>-9.4833119383825437E-2</v>
      </c>
      <c r="G219" s="343">
        <v>74.87</v>
      </c>
      <c r="H219" s="206">
        <f t="shared" si="34"/>
        <v>-1.1617161716171553E-2</v>
      </c>
      <c r="I219" s="344">
        <v>86.48</v>
      </c>
      <c r="J219" s="208">
        <f t="shared" si="35"/>
        <v>3.630916716596766E-2</v>
      </c>
      <c r="K219" s="343">
        <v>62.81</v>
      </c>
      <c r="L219" s="206">
        <f t="shared" si="36"/>
        <v>-9.3059936908517216E-3</v>
      </c>
      <c r="M219" s="344">
        <v>79.55</v>
      </c>
      <c r="N219" s="208">
        <f t="shared" si="37"/>
        <v>1.4538961867108791E-2</v>
      </c>
      <c r="O219" s="343">
        <v>70.239999999999995</v>
      </c>
      <c r="P219" s="206">
        <f t="shared" si="38"/>
        <v>-1.5636105188343574E-3</v>
      </c>
      <c r="Q219" s="344">
        <v>74.150000000000006</v>
      </c>
      <c r="R219" s="208">
        <f t="shared" si="39"/>
        <v>5.28741865509752E-3</v>
      </c>
    </row>
    <row r="220" spans="2:18" ht="15" hidden="1" customHeight="1" outlineLevel="1" x14ac:dyDescent="0.25">
      <c r="B220" s="43" t="s">
        <v>60</v>
      </c>
      <c r="C220" s="343">
        <v>68.17</v>
      </c>
      <c r="D220" s="206">
        <f t="shared" si="32"/>
        <v>0.16073556955559343</v>
      </c>
      <c r="E220" s="344">
        <v>63.95</v>
      </c>
      <c r="F220" s="208">
        <f t="shared" si="33"/>
        <v>3.865518921552713E-2</v>
      </c>
      <c r="G220" s="343">
        <v>79.599999999999994</v>
      </c>
      <c r="H220" s="206">
        <f t="shared" si="34"/>
        <v>5.8933085007316643E-2</v>
      </c>
      <c r="I220" s="344">
        <v>90.92</v>
      </c>
      <c r="J220" s="208">
        <f t="shared" si="35"/>
        <v>1.0559075247304595E-2</v>
      </c>
      <c r="K220" s="343">
        <v>74.650000000000006</v>
      </c>
      <c r="L220" s="206">
        <f t="shared" si="36"/>
        <v>0.10119486649948373</v>
      </c>
      <c r="M220" s="344">
        <v>84.75</v>
      </c>
      <c r="N220" s="208">
        <f t="shared" si="37"/>
        <v>3.2277710109622548E-2</v>
      </c>
      <c r="O220" s="343">
        <v>71.7</v>
      </c>
      <c r="P220" s="206">
        <f t="shared" si="38"/>
        <v>7.5885328836424737E-3</v>
      </c>
      <c r="Q220" s="344">
        <v>77.180000000000007</v>
      </c>
      <c r="R220" s="208">
        <f t="shared" si="39"/>
        <v>1.8205804749340526E-2</v>
      </c>
    </row>
    <row r="221" spans="2:18" ht="15" hidden="1" customHeight="1" outlineLevel="1" x14ac:dyDescent="0.25">
      <c r="B221" s="43" t="s">
        <v>61</v>
      </c>
      <c r="C221" s="343">
        <v>59.9</v>
      </c>
      <c r="D221" s="206">
        <f t="shared" si="32"/>
        <v>0.16310679611650492</v>
      </c>
      <c r="E221" s="344">
        <v>60.62</v>
      </c>
      <c r="F221" s="208">
        <f t="shared" si="33"/>
        <v>5.2430555555555536E-2</v>
      </c>
      <c r="G221" s="343">
        <v>75.64</v>
      </c>
      <c r="H221" s="206">
        <f t="shared" si="34"/>
        <v>3.5823271858830275E-3</v>
      </c>
      <c r="I221" s="344">
        <v>86.28</v>
      </c>
      <c r="J221" s="208">
        <f t="shared" si="35"/>
        <v>2.5068314126173163E-2</v>
      </c>
      <c r="K221" s="343">
        <v>60.63</v>
      </c>
      <c r="L221" s="206">
        <f t="shared" si="36"/>
        <v>3.1436135009927924E-3</v>
      </c>
      <c r="M221" s="344">
        <v>79.59</v>
      </c>
      <c r="N221" s="208">
        <f t="shared" si="37"/>
        <v>1.673479816044976E-2</v>
      </c>
      <c r="O221" s="343">
        <v>69.42</v>
      </c>
      <c r="P221" s="206">
        <f t="shared" si="38"/>
        <v>-2.3903262092238475E-2</v>
      </c>
      <c r="Q221" s="344">
        <v>73.7</v>
      </c>
      <c r="R221" s="208">
        <f t="shared" si="39"/>
        <v>-6.0687795010114787E-3</v>
      </c>
    </row>
    <row r="222" spans="2:18" collapsed="1" x14ac:dyDescent="0.25">
      <c r="B222" s="145">
        <v>1998</v>
      </c>
      <c r="C222" s="347">
        <v>56.22</v>
      </c>
      <c r="D222" s="213">
        <f t="shared" si="32"/>
        <v>0.17247132429614176</v>
      </c>
      <c r="E222" s="347">
        <v>50.01</v>
      </c>
      <c r="F222" s="213">
        <f t="shared" si="33"/>
        <v>-2.7232056020229489E-2</v>
      </c>
      <c r="G222" s="347">
        <v>69.760000000000005</v>
      </c>
      <c r="H222" s="213">
        <f t="shared" si="34"/>
        <v>3.8854511440495898E-3</v>
      </c>
      <c r="I222" s="347">
        <v>85.94</v>
      </c>
      <c r="J222" s="213">
        <f t="shared" si="35"/>
        <v>4.0058090281980041E-2</v>
      </c>
      <c r="K222" s="347">
        <v>58.41</v>
      </c>
      <c r="L222" s="213">
        <f t="shared" si="36"/>
        <v>8.4881129271916711E-2</v>
      </c>
      <c r="M222" s="347">
        <v>76.84</v>
      </c>
      <c r="N222" s="213">
        <f t="shared" si="37"/>
        <v>2.9336905559276483E-2</v>
      </c>
      <c r="O222" s="347">
        <v>63.93</v>
      </c>
      <c r="P222" s="213">
        <f t="shared" si="38"/>
        <v>1.04314841156945E-2</v>
      </c>
      <c r="Q222" s="347">
        <v>69.349999999999994</v>
      </c>
      <c r="R222" s="213">
        <f t="shared" si="39"/>
        <v>1.8654524089306568E-2</v>
      </c>
    </row>
    <row r="223" spans="2:18" ht="15" hidden="1" customHeight="1" outlineLevel="1" x14ac:dyDescent="0.25">
      <c r="B223" s="43" t="s">
        <v>49</v>
      </c>
      <c r="C223" s="343">
        <v>50.23</v>
      </c>
      <c r="D223" s="206">
        <f t="shared" si="32"/>
        <v>2.5520620661494409E-2</v>
      </c>
      <c r="E223" s="344">
        <v>54.02</v>
      </c>
      <c r="F223" s="208">
        <f t="shared" si="33"/>
        <v>8.6702876684771724E-2</v>
      </c>
      <c r="G223" s="343">
        <v>71.69</v>
      </c>
      <c r="H223" s="206">
        <f t="shared" si="34"/>
        <v>4.3067074057907551E-2</v>
      </c>
      <c r="I223" s="344">
        <v>82.37</v>
      </c>
      <c r="J223" s="208">
        <f t="shared" si="35"/>
        <v>3.0655655655655645E-2</v>
      </c>
      <c r="K223" s="343">
        <v>59.26</v>
      </c>
      <c r="L223" s="206">
        <f t="shared" si="36"/>
        <v>-1.1674449633088724E-2</v>
      </c>
      <c r="M223" s="344">
        <v>75.680000000000007</v>
      </c>
      <c r="N223" s="208">
        <f t="shared" si="37"/>
        <v>3.2046911223237551E-2</v>
      </c>
      <c r="O223" s="343">
        <v>65.41</v>
      </c>
      <c r="P223" s="206">
        <f t="shared" si="38"/>
        <v>2.7594665031425158E-3</v>
      </c>
      <c r="Q223" s="344">
        <v>69.75</v>
      </c>
      <c r="R223" s="208">
        <f t="shared" si="39"/>
        <v>1.7357059509918393E-2</v>
      </c>
    </row>
    <row r="224" spans="2:18" ht="15" hidden="1" customHeight="1" outlineLevel="1" x14ac:dyDescent="0.25">
      <c r="B224" s="43" t="s">
        <v>50</v>
      </c>
      <c r="C224" s="343">
        <v>33.1</v>
      </c>
      <c r="D224" s="206">
        <f t="shared" si="32"/>
        <v>-8.5635359116022158E-2</v>
      </c>
      <c r="E224" s="344">
        <v>58.12</v>
      </c>
      <c r="F224" s="208">
        <f t="shared" si="33"/>
        <v>0.16333066453162526</v>
      </c>
      <c r="G224" s="343">
        <v>68.86</v>
      </c>
      <c r="H224" s="206">
        <f t="shared" si="34"/>
        <v>-3.6653609401231191E-2</v>
      </c>
      <c r="I224" s="344">
        <v>87.07</v>
      </c>
      <c r="J224" s="208">
        <f t="shared" si="35"/>
        <v>9.1964593631455038E-4</v>
      </c>
      <c r="K224" s="343">
        <v>67.45</v>
      </c>
      <c r="L224" s="206">
        <f t="shared" si="36"/>
        <v>-8.6785810993771917E-2</v>
      </c>
      <c r="M224" s="344">
        <v>77.73</v>
      </c>
      <c r="N224" s="208">
        <f t="shared" si="37"/>
        <v>-1.2450768644390653E-2</v>
      </c>
      <c r="O224" s="343">
        <v>66.16</v>
      </c>
      <c r="P224" s="206">
        <f t="shared" si="38"/>
        <v>1.9257433369280541E-2</v>
      </c>
      <c r="Q224" s="344">
        <v>71.040000000000006</v>
      </c>
      <c r="R224" s="208">
        <f t="shared" si="39"/>
        <v>6.5174270331540551E-3</v>
      </c>
    </row>
    <row r="225" spans="2:18" ht="15" hidden="1" customHeight="1" outlineLevel="1" x14ac:dyDescent="0.25">
      <c r="B225" s="43" t="s">
        <v>51</v>
      </c>
      <c r="C225" s="343">
        <v>50.85</v>
      </c>
      <c r="D225" s="206">
        <f t="shared" si="32"/>
        <v>0.1593707250341998</v>
      </c>
      <c r="E225" s="344">
        <v>44.82</v>
      </c>
      <c r="F225" s="208">
        <f t="shared" si="33"/>
        <v>0.26789250353606775</v>
      </c>
      <c r="G225" s="343">
        <v>64.33</v>
      </c>
      <c r="H225" s="206">
        <f t="shared" si="34"/>
        <v>-9.7629401038013874E-2</v>
      </c>
      <c r="I225" s="344">
        <v>84.41</v>
      </c>
      <c r="J225" s="208">
        <f t="shared" si="35"/>
        <v>-2.5963535656588932E-2</v>
      </c>
      <c r="K225" s="343">
        <v>54.69</v>
      </c>
      <c r="L225" s="206">
        <f t="shared" si="36"/>
        <v>-0.16821292775665397</v>
      </c>
      <c r="M225" s="344">
        <v>73.709999999999994</v>
      </c>
      <c r="N225" s="208">
        <f t="shared" si="37"/>
        <v>-5.0618238021638451E-2</v>
      </c>
      <c r="O225" s="343">
        <v>60.93</v>
      </c>
      <c r="P225" s="206">
        <f t="shared" si="38"/>
        <v>9.4433399602384949E-3</v>
      </c>
      <c r="Q225" s="344">
        <v>66.33</v>
      </c>
      <c r="R225" s="208">
        <f t="shared" si="39"/>
        <v>-1.6750667061962599E-2</v>
      </c>
    </row>
    <row r="226" spans="2:18" ht="15" hidden="1" customHeight="1" outlineLevel="1" x14ac:dyDescent="0.25">
      <c r="B226" s="43" t="s">
        <v>52</v>
      </c>
      <c r="C226" s="343">
        <v>49.71</v>
      </c>
      <c r="D226" s="206">
        <f t="shared" si="32"/>
        <v>0.37777161862527731</v>
      </c>
      <c r="E226" s="344">
        <v>45.11</v>
      </c>
      <c r="F226" s="208">
        <f t="shared" si="33"/>
        <v>0.18461134453781525</v>
      </c>
      <c r="G226" s="343">
        <v>69.59</v>
      </c>
      <c r="H226" s="206">
        <f t="shared" si="34"/>
        <v>5.2798789712556804E-2</v>
      </c>
      <c r="I226" s="344">
        <v>85.18</v>
      </c>
      <c r="J226" s="208">
        <f t="shared" si="35"/>
        <v>4.068417837507643E-2</v>
      </c>
      <c r="K226" s="343">
        <v>44.64</v>
      </c>
      <c r="L226" s="206">
        <f t="shared" si="36"/>
        <v>-0.14939024390243894</v>
      </c>
      <c r="M226" s="344">
        <v>75.12</v>
      </c>
      <c r="N226" s="208">
        <f t="shared" si="37"/>
        <v>3.728251864125931E-2</v>
      </c>
      <c r="O226" s="343">
        <v>58.75</v>
      </c>
      <c r="P226" s="206">
        <f t="shared" si="38"/>
        <v>1.4505266793300109E-2</v>
      </c>
      <c r="Q226" s="344">
        <v>65.66</v>
      </c>
      <c r="R226" s="208">
        <f t="shared" si="39"/>
        <v>2.802567715672466E-2</v>
      </c>
    </row>
    <row r="227" spans="2:18" ht="15" hidden="1" customHeight="1" outlineLevel="1" x14ac:dyDescent="0.25">
      <c r="B227" s="43" t="s">
        <v>53</v>
      </c>
      <c r="C227" s="343">
        <v>57.01</v>
      </c>
      <c r="D227" s="206">
        <f t="shared" si="32"/>
        <v>0.45619412515964242</v>
      </c>
      <c r="E227" s="344">
        <v>51.35</v>
      </c>
      <c r="F227" s="208">
        <f t="shared" si="33"/>
        <v>0.29052525760241266</v>
      </c>
      <c r="G227" s="343">
        <v>79.3</v>
      </c>
      <c r="H227" s="206">
        <f t="shared" si="34"/>
        <v>6.1295503211991509E-2</v>
      </c>
      <c r="I227" s="344">
        <v>94.34</v>
      </c>
      <c r="J227" s="208">
        <f t="shared" si="35"/>
        <v>9.7359544026986322E-2</v>
      </c>
      <c r="K227" s="343">
        <v>55.74</v>
      </c>
      <c r="L227" s="206">
        <f t="shared" si="36"/>
        <v>0.20440795159896274</v>
      </c>
      <c r="M227" s="344">
        <v>84.5</v>
      </c>
      <c r="N227" s="208">
        <f t="shared" si="37"/>
        <v>9.1590233819919931E-2</v>
      </c>
      <c r="O227" s="343">
        <v>73.489999999999995</v>
      </c>
      <c r="P227" s="206">
        <f t="shared" si="38"/>
        <v>4.9857142857142822E-2</v>
      </c>
      <c r="Q227" s="344">
        <v>78.14</v>
      </c>
      <c r="R227" s="208">
        <f t="shared" si="39"/>
        <v>6.9824753559693198E-2</v>
      </c>
    </row>
    <row r="228" spans="2:18" ht="15" hidden="1" customHeight="1" outlineLevel="1" x14ac:dyDescent="0.25">
      <c r="B228" s="43" t="s">
        <v>54</v>
      </c>
      <c r="C228" s="343">
        <v>44.67</v>
      </c>
      <c r="D228" s="206">
        <f t="shared" si="32"/>
        <v>0.18049682875264272</v>
      </c>
      <c r="E228" s="344">
        <v>42.95</v>
      </c>
      <c r="F228" s="208">
        <f t="shared" si="33"/>
        <v>8.1319234642497573E-2</v>
      </c>
      <c r="G228" s="343">
        <v>70.42</v>
      </c>
      <c r="H228" s="206">
        <f t="shared" si="34"/>
        <v>-3.1494980057763633E-2</v>
      </c>
      <c r="I228" s="344">
        <v>77.88</v>
      </c>
      <c r="J228" s="208">
        <f t="shared" si="35"/>
        <v>5.1012145748987825E-2</v>
      </c>
      <c r="K228" s="343">
        <v>33.69</v>
      </c>
      <c r="L228" s="206">
        <f t="shared" si="36"/>
        <v>-0.1303562209602479</v>
      </c>
      <c r="M228" s="344">
        <v>70.45</v>
      </c>
      <c r="N228" s="208">
        <f t="shared" si="37"/>
        <v>9.4569422553374416E-3</v>
      </c>
      <c r="O228" s="343">
        <v>65.77</v>
      </c>
      <c r="P228" s="206">
        <f t="shared" si="38"/>
        <v>2.7014366021236524E-2</v>
      </c>
      <c r="Q228" s="344">
        <v>67.75</v>
      </c>
      <c r="R228" s="208">
        <f t="shared" si="39"/>
        <v>2.0331325301204739E-2</v>
      </c>
    </row>
    <row r="229" spans="2:18" ht="15" hidden="1" customHeight="1" outlineLevel="1" x14ac:dyDescent="0.25">
      <c r="B229" s="43" t="s">
        <v>55</v>
      </c>
      <c r="C229" s="343">
        <v>31.31</v>
      </c>
      <c r="D229" s="206">
        <f t="shared" si="32"/>
        <v>-0.11303116147308778</v>
      </c>
      <c r="E229" s="344">
        <v>38.4</v>
      </c>
      <c r="F229" s="208">
        <f t="shared" si="33"/>
        <v>8.6682427107958038E-3</v>
      </c>
      <c r="G229" s="343">
        <v>58.09</v>
      </c>
      <c r="H229" s="206">
        <f t="shared" si="34"/>
        <v>-4.8796463075159613E-2</v>
      </c>
      <c r="I229" s="344">
        <v>69.38</v>
      </c>
      <c r="J229" s="208">
        <f t="shared" si="35"/>
        <v>-1.7280453257790374E-2</v>
      </c>
      <c r="K229" s="343">
        <v>31.49</v>
      </c>
      <c r="L229" s="206">
        <f t="shared" si="36"/>
        <v>-0.22035157217132961</v>
      </c>
      <c r="M229" s="344">
        <v>61.5</v>
      </c>
      <c r="N229" s="208">
        <f t="shared" si="37"/>
        <v>-3.5445420326223331E-2</v>
      </c>
      <c r="O229" s="343">
        <v>49.1</v>
      </c>
      <c r="P229" s="206">
        <f t="shared" si="38"/>
        <v>5.9414054497028967E-3</v>
      </c>
      <c r="Q229" s="344">
        <v>54.35</v>
      </c>
      <c r="R229" s="208">
        <f t="shared" si="39"/>
        <v>-1.1638479723586115E-2</v>
      </c>
    </row>
    <row r="230" spans="2:18" ht="15" hidden="1" customHeight="1" outlineLevel="1" x14ac:dyDescent="0.25">
      <c r="B230" s="43" t="s">
        <v>56</v>
      </c>
      <c r="C230" s="343">
        <v>45.19</v>
      </c>
      <c r="D230" s="206">
        <f t="shared" si="32"/>
        <v>7.0092351408951092E-2</v>
      </c>
      <c r="E230" s="344">
        <v>44.48</v>
      </c>
      <c r="F230" s="208">
        <f t="shared" si="33"/>
        <v>0.29641503934712898</v>
      </c>
      <c r="G230" s="343">
        <v>56.69</v>
      </c>
      <c r="H230" s="206">
        <f t="shared" si="34"/>
        <v>-1.7504332755632679E-2</v>
      </c>
      <c r="I230" s="344">
        <v>70.5</v>
      </c>
      <c r="J230" s="208">
        <f t="shared" si="35"/>
        <v>-3.2523672293124806E-2</v>
      </c>
      <c r="K230" s="343">
        <v>50.49</v>
      </c>
      <c r="L230" s="206">
        <f t="shared" si="36"/>
        <v>4.5774647887323994E-2</v>
      </c>
      <c r="M230" s="344">
        <v>63.28</v>
      </c>
      <c r="N230" s="208">
        <f t="shared" si="37"/>
        <v>-1.4790596294566472E-2</v>
      </c>
      <c r="O230" s="343">
        <v>49.08</v>
      </c>
      <c r="P230" s="206">
        <f t="shared" si="38"/>
        <v>4.9166310389055168E-2</v>
      </c>
      <c r="Q230" s="344">
        <v>55.1</v>
      </c>
      <c r="R230" s="208">
        <f t="shared" si="39"/>
        <v>2.0559362844971174E-2</v>
      </c>
    </row>
    <row r="231" spans="2:18" collapsed="1" x14ac:dyDescent="0.25">
      <c r="B231" s="30" t="s">
        <v>79</v>
      </c>
      <c r="C231" s="339">
        <v>48.849090692164786</v>
      </c>
      <c r="D231" s="32">
        <f t="shared" si="32"/>
        <v>-0.16969349342994788</v>
      </c>
      <c r="E231" s="339">
        <v>53.002134121316587</v>
      </c>
      <c r="F231" s="32">
        <f t="shared" si="33"/>
        <v>0.11513014399620247</v>
      </c>
      <c r="G231" s="339">
        <v>72.392780631517937</v>
      </c>
      <c r="H231" s="32">
        <f t="shared" si="34"/>
        <v>-3.221314717415058E-2</v>
      </c>
      <c r="I231" s="339">
        <v>84.886523517825054</v>
      </c>
      <c r="J231" s="32">
        <f t="shared" si="35"/>
        <v>4.3980674564214617E-3</v>
      </c>
      <c r="K231" s="339">
        <v>64.174409460286029</v>
      </c>
      <c r="L231" s="32">
        <f t="shared" si="36"/>
        <v>3.8352252702891887E-2</v>
      </c>
      <c r="M231" s="339">
        <v>77.682176896818476</v>
      </c>
      <c r="N231" s="32">
        <f t="shared" si="37"/>
        <v>-8.8962669116581239E-3</v>
      </c>
      <c r="O231" s="339">
        <v>65.832464017779756</v>
      </c>
      <c r="P231" s="32">
        <f t="shared" si="38"/>
        <v>2.1298214074940702E-3</v>
      </c>
      <c r="Q231" s="339">
        <v>70.789694823301531</v>
      </c>
      <c r="R231" s="32">
        <f t="shared" si="39"/>
        <v>-1.7348124245044616E-3</v>
      </c>
    </row>
    <row r="232" spans="2:18" ht="15" hidden="1" customHeight="1" outlineLevel="1" x14ac:dyDescent="0.25">
      <c r="B232" s="43" t="s">
        <v>58</v>
      </c>
      <c r="C232" s="343">
        <v>48.31</v>
      </c>
      <c r="D232" s="206">
        <f t="shared" si="32"/>
        <v>0.42591499409681233</v>
      </c>
      <c r="E232" s="344">
        <v>55.52</v>
      </c>
      <c r="F232" s="208">
        <f t="shared" si="33"/>
        <v>0.26181818181818195</v>
      </c>
      <c r="G232" s="343">
        <v>68.84</v>
      </c>
      <c r="H232" s="206">
        <f t="shared" si="34"/>
        <v>-6.7811282643197579E-3</v>
      </c>
      <c r="I232" s="344">
        <v>83.49</v>
      </c>
      <c r="J232" s="208">
        <f t="shared" si="35"/>
        <v>2.7624309392264568E-3</v>
      </c>
      <c r="K232" s="343">
        <v>59.59</v>
      </c>
      <c r="L232" s="206">
        <f t="shared" si="36"/>
        <v>3.6167623022083317E-2</v>
      </c>
      <c r="M232" s="344">
        <v>75.5</v>
      </c>
      <c r="N232" s="208">
        <f t="shared" si="37"/>
        <v>1.1657510384563974E-2</v>
      </c>
      <c r="O232" s="343">
        <v>57.87</v>
      </c>
      <c r="P232" s="206">
        <f t="shared" si="38"/>
        <v>-4.5522018802573117E-2</v>
      </c>
      <c r="Q232" s="344">
        <v>65.349999999999994</v>
      </c>
      <c r="R232" s="208">
        <f t="shared" si="39"/>
        <v>-1.5961451588616171E-2</v>
      </c>
    </row>
    <row r="233" spans="2:18" ht="15" hidden="1" customHeight="1" outlineLevel="1" x14ac:dyDescent="0.25">
      <c r="B233" s="43" t="s">
        <v>59</v>
      </c>
      <c r="C233" s="343">
        <v>54.9</v>
      </c>
      <c r="D233" s="206">
        <f t="shared" si="32"/>
        <v>6.9699192956711453E-3</v>
      </c>
      <c r="E233" s="344">
        <v>62.32</v>
      </c>
      <c r="F233" s="208">
        <f t="shared" si="33"/>
        <v>0.1736346516007532</v>
      </c>
      <c r="G233" s="343">
        <v>75.75</v>
      </c>
      <c r="H233" s="206">
        <f t="shared" si="34"/>
        <v>-1.8400933005053854E-2</v>
      </c>
      <c r="I233" s="344">
        <v>83.45</v>
      </c>
      <c r="J233" s="208">
        <f t="shared" si="35"/>
        <v>-2.1917487107360412E-2</v>
      </c>
      <c r="K233" s="343">
        <v>63.4</v>
      </c>
      <c r="L233" s="206">
        <f t="shared" si="36"/>
        <v>0.3581833761782347</v>
      </c>
      <c r="M233" s="344">
        <v>78.41</v>
      </c>
      <c r="N233" s="208">
        <f t="shared" si="37"/>
        <v>-2.163400356324785E-3</v>
      </c>
      <c r="O233" s="343">
        <v>70.349999999999994</v>
      </c>
      <c r="P233" s="206">
        <f t="shared" si="38"/>
        <v>1.1357101782633494E-2</v>
      </c>
      <c r="Q233" s="344">
        <v>73.760000000000005</v>
      </c>
      <c r="R233" s="208">
        <f t="shared" si="39"/>
        <v>6.4128803383818322E-3</v>
      </c>
    </row>
    <row r="234" spans="2:18" ht="15" hidden="1" customHeight="1" outlineLevel="1" x14ac:dyDescent="0.25">
      <c r="B234" s="43" t="s">
        <v>60</v>
      </c>
      <c r="C234" s="343">
        <v>58.73</v>
      </c>
      <c r="D234" s="206">
        <f t="shared" si="32"/>
        <v>-0.10130068859984698</v>
      </c>
      <c r="E234" s="344">
        <v>61.57</v>
      </c>
      <c r="F234" s="208">
        <f t="shared" si="33"/>
        <v>6.9666435024322348E-2</v>
      </c>
      <c r="G234" s="343">
        <v>75.17</v>
      </c>
      <c r="H234" s="206">
        <f t="shared" si="34"/>
        <v>-5.1362948006057452E-2</v>
      </c>
      <c r="I234" s="344">
        <v>89.97</v>
      </c>
      <c r="J234" s="208">
        <f t="shared" si="35"/>
        <v>-7.2823568354849488E-3</v>
      </c>
      <c r="K234" s="343">
        <v>67.790000000000006</v>
      </c>
      <c r="L234" s="206">
        <f t="shared" si="36"/>
        <v>-9.3837722229648368E-2</v>
      </c>
      <c r="M234" s="344">
        <v>82.1</v>
      </c>
      <c r="N234" s="208">
        <f t="shared" si="37"/>
        <v>-2.3897277374866355E-2</v>
      </c>
      <c r="O234" s="343">
        <v>71.16</v>
      </c>
      <c r="P234" s="206">
        <f t="shared" si="38"/>
        <v>-1.3447941217246573E-2</v>
      </c>
      <c r="Q234" s="344">
        <v>75.8</v>
      </c>
      <c r="R234" s="208">
        <f t="shared" si="39"/>
        <v>-1.660612350804358E-2</v>
      </c>
    </row>
    <row r="235" spans="2:18" ht="15" hidden="1" customHeight="1" outlineLevel="1" x14ac:dyDescent="0.25">
      <c r="B235" s="43" t="s">
        <v>61</v>
      </c>
      <c r="C235" s="343">
        <v>51.5</v>
      </c>
      <c r="D235" s="206">
        <f t="shared" si="32"/>
        <v>-0.21398046398046389</v>
      </c>
      <c r="E235" s="344">
        <v>57.6</v>
      </c>
      <c r="F235" s="208">
        <f t="shared" si="33"/>
        <v>0.19626168224299079</v>
      </c>
      <c r="G235" s="343">
        <v>75.37</v>
      </c>
      <c r="H235" s="206">
        <f t="shared" si="34"/>
        <v>-2.3325126344434288E-2</v>
      </c>
      <c r="I235" s="344">
        <v>84.17</v>
      </c>
      <c r="J235" s="208">
        <f t="shared" si="35"/>
        <v>-2.3436593572340181E-2</v>
      </c>
      <c r="K235" s="343">
        <v>60.44</v>
      </c>
      <c r="L235" s="206">
        <f t="shared" si="36"/>
        <v>-0.12151162790697678</v>
      </c>
      <c r="M235" s="344">
        <v>78.28</v>
      </c>
      <c r="N235" s="208">
        <f t="shared" si="37"/>
        <v>-2.5641025641025661E-2</v>
      </c>
      <c r="O235" s="343">
        <v>71.12</v>
      </c>
      <c r="P235" s="206">
        <f t="shared" si="38"/>
        <v>3.0575278945080386E-2</v>
      </c>
      <c r="Q235" s="344">
        <v>74.150000000000006</v>
      </c>
      <c r="R235" s="208">
        <f t="shared" si="39"/>
        <v>6.2423666711901582E-3</v>
      </c>
    </row>
    <row r="236" spans="2:18" collapsed="1" x14ac:dyDescent="0.25">
      <c r="B236" s="145">
        <v>1997</v>
      </c>
      <c r="C236" s="347">
        <v>47.95</v>
      </c>
      <c r="D236" s="213">
        <f t="shared" si="32"/>
        <v>6.7928730512249569E-2</v>
      </c>
      <c r="E236" s="347">
        <v>51.41</v>
      </c>
      <c r="F236" s="213">
        <f t="shared" si="33"/>
        <v>0.17000455166135642</v>
      </c>
      <c r="G236" s="347">
        <v>69.489999999999995</v>
      </c>
      <c r="H236" s="213">
        <f t="shared" si="34"/>
        <v>-1.4885171533881691E-2</v>
      </c>
      <c r="I236" s="347">
        <v>82.63</v>
      </c>
      <c r="J236" s="213">
        <f t="shared" si="35"/>
        <v>7.6829268292681885E-3</v>
      </c>
      <c r="K236" s="347">
        <v>53.84</v>
      </c>
      <c r="L236" s="213">
        <f t="shared" si="36"/>
        <v>-3.9086203819382437E-2</v>
      </c>
      <c r="M236" s="347">
        <v>74.650000000000006</v>
      </c>
      <c r="N236" s="213">
        <f t="shared" si="37"/>
        <v>1.3413816230718467E-3</v>
      </c>
      <c r="O236" s="347">
        <v>63.27</v>
      </c>
      <c r="P236" s="213">
        <f t="shared" si="38"/>
        <v>1.3292761050608615E-2</v>
      </c>
      <c r="Q236" s="347">
        <v>68.08</v>
      </c>
      <c r="R236" s="213">
        <f t="shared" si="39"/>
        <v>9.6396262791040854E-3</v>
      </c>
    </row>
    <row r="237" spans="2:18" ht="15" hidden="1" customHeight="1" outlineLevel="1" x14ac:dyDescent="0.25">
      <c r="B237" s="43" t="s">
        <v>49</v>
      </c>
      <c r="C237" s="343">
        <v>48.98</v>
      </c>
      <c r="D237" s="206">
        <f t="shared" si="32"/>
        <v>-5.5898226676946883E-2</v>
      </c>
      <c r="E237" s="344">
        <v>49.71</v>
      </c>
      <c r="F237" s="208">
        <f t="shared" si="33"/>
        <v>-2.0112630732094239E-4</v>
      </c>
      <c r="G237" s="343">
        <v>68.73</v>
      </c>
      <c r="H237" s="206">
        <f t="shared" si="34"/>
        <v>-6.0166826199917867E-2</v>
      </c>
      <c r="I237" s="344">
        <v>79.92</v>
      </c>
      <c r="J237" s="208">
        <f t="shared" si="35"/>
        <v>4.1438623924941353E-2</v>
      </c>
      <c r="K237" s="343">
        <v>59.96</v>
      </c>
      <c r="L237" s="206">
        <f t="shared" si="36"/>
        <v>5.9925755700901639E-2</v>
      </c>
      <c r="M237" s="344">
        <v>73.33</v>
      </c>
      <c r="N237" s="208">
        <f t="shared" si="37"/>
        <v>-2.8555887952136372E-3</v>
      </c>
      <c r="O237" s="343">
        <v>65.23</v>
      </c>
      <c r="P237" s="206">
        <f t="shared" si="38"/>
        <v>4.151365160466236E-2</v>
      </c>
      <c r="Q237" s="344">
        <v>68.56</v>
      </c>
      <c r="R237" s="208">
        <f t="shared" si="39"/>
        <v>2.1758569299552999E-2</v>
      </c>
    </row>
    <row r="238" spans="2:18" ht="15" hidden="1" customHeight="1" outlineLevel="1" x14ac:dyDescent="0.25">
      <c r="B238" s="43" t="s">
        <v>50</v>
      </c>
      <c r="C238" s="343">
        <v>36.200000000000003</v>
      </c>
      <c r="D238" s="206">
        <f t="shared" si="32"/>
        <v>-0.63449111470113084</v>
      </c>
      <c r="E238" s="344">
        <v>49.96</v>
      </c>
      <c r="F238" s="208">
        <f t="shared" si="33"/>
        <v>0.15808993973110796</v>
      </c>
      <c r="G238" s="343">
        <v>71.48</v>
      </c>
      <c r="H238" s="206">
        <f t="shared" si="34"/>
        <v>-2.7879776961784231E-2</v>
      </c>
      <c r="I238" s="344">
        <v>86.99</v>
      </c>
      <c r="J238" s="208">
        <f t="shared" si="35"/>
        <v>4.0425786389187923E-2</v>
      </c>
      <c r="K238" s="343">
        <v>73.86</v>
      </c>
      <c r="L238" s="206">
        <f t="shared" si="36"/>
        <v>9.5033358042994731E-2</v>
      </c>
      <c r="M238" s="344">
        <v>78.709999999999994</v>
      </c>
      <c r="N238" s="208">
        <f t="shared" si="37"/>
        <v>1.2721027859050604E-3</v>
      </c>
      <c r="O238" s="343">
        <v>64.91</v>
      </c>
      <c r="P238" s="206">
        <f t="shared" si="38"/>
        <v>3.6238825031928323E-2</v>
      </c>
      <c r="Q238" s="344">
        <v>70.58</v>
      </c>
      <c r="R238" s="208">
        <f t="shared" si="39"/>
        <v>2.0237062734894451E-2</v>
      </c>
    </row>
    <row r="239" spans="2:18" ht="15" hidden="1" customHeight="1" outlineLevel="1" x14ac:dyDescent="0.25">
      <c r="B239" s="43" t="s">
        <v>51</v>
      </c>
      <c r="C239" s="343">
        <v>43.86</v>
      </c>
      <c r="D239" s="206">
        <f t="shared" si="32"/>
        <v>3.8844149692089047E-2</v>
      </c>
      <c r="E239" s="344">
        <v>35.35</v>
      </c>
      <c r="F239" s="208">
        <f t="shared" si="33"/>
        <v>-6.4567345858692726E-2</v>
      </c>
      <c r="G239" s="343">
        <v>71.290000000000006</v>
      </c>
      <c r="H239" s="206">
        <f t="shared" si="34"/>
        <v>-3.4534127843986906E-2</v>
      </c>
      <c r="I239" s="344">
        <v>86.66</v>
      </c>
      <c r="J239" s="208">
        <f t="shared" si="35"/>
        <v>1.6181229773462036E-3</v>
      </c>
      <c r="K239" s="343">
        <v>65.75</v>
      </c>
      <c r="L239" s="206">
        <f t="shared" si="36"/>
        <v>6.3399644185670345E-2</v>
      </c>
      <c r="M239" s="344">
        <v>77.64</v>
      </c>
      <c r="N239" s="208">
        <f t="shared" si="37"/>
        <v>-1.7090770983668735E-2</v>
      </c>
      <c r="O239" s="343">
        <v>60.36</v>
      </c>
      <c r="P239" s="206">
        <f t="shared" si="38"/>
        <v>-4.614412136536028E-2</v>
      </c>
      <c r="Q239" s="344">
        <v>67.459999999999994</v>
      </c>
      <c r="R239" s="208">
        <f t="shared" si="39"/>
        <v>-3.2276574379572542E-2</v>
      </c>
    </row>
    <row r="240" spans="2:18" ht="15" hidden="1" customHeight="1" outlineLevel="1" x14ac:dyDescent="0.25">
      <c r="B240" s="43" t="s">
        <v>52</v>
      </c>
      <c r="C240" s="343">
        <v>36.08</v>
      </c>
      <c r="D240" s="206">
        <f t="shared" si="32"/>
        <v>-0.18148820326678772</v>
      </c>
      <c r="E240" s="344">
        <v>38.08</v>
      </c>
      <c r="F240" s="208">
        <f t="shared" si="33"/>
        <v>-2.9066802651708357E-2</v>
      </c>
      <c r="G240" s="343">
        <v>66.099999999999994</v>
      </c>
      <c r="H240" s="206">
        <f t="shared" si="34"/>
        <v>-0.116428284988638</v>
      </c>
      <c r="I240" s="344">
        <v>81.849999999999994</v>
      </c>
      <c r="J240" s="208">
        <f t="shared" si="35"/>
        <v>-1.5042117930204602E-2</v>
      </c>
      <c r="K240" s="343">
        <v>52.48</v>
      </c>
      <c r="L240" s="206">
        <f t="shared" si="36"/>
        <v>-6.4694350383175947E-2</v>
      </c>
      <c r="M240" s="344">
        <v>72.42</v>
      </c>
      <c r="N240" s="208">
        <f t="shared" si="37"/>
        <v>-6.2645612218483082E-2</v>
      </c>
      <c r="O240" s="343">
        <v>57.91</v>
      </c>
      <c r="P240" s="206">
        <f t="shared" si="38"/>
        <v>-0.11167356956588437</v>
      </c>
      <c r="Q240" s="344">
        <v>63.87</v>
      </c>
      <c r="R240" s="208">
        <f t="shared" si="39"/>
        <v>-8.9262797661485815E-2</v>
      </c>
    </row>
    <row r="241" spans="2:18" ht="15" hidden="1" customHeight="1" outlineLevel="1" x14ac:dyDescent="0.25">
      <c r="B241" s="43" t="s">
        <v>53</v>
      </c>
      <c r="C241" s="343">
        <v>39.15</v>
      </c>
      <c r="D241" s="206">
        <f t="shared" si="32"/>
        <v>2.4600889819418992E-2</v>
      </c>
      <c r="E241" s="344">
        <v>39.79</v>
      </c>
      <c r="F241" s="208">
        <f t="shared" si="33"/>
        <v>-4.3969245555021574E-2</v>
      </c>
      <c r="G241" s="343">
        <v>74.72</v>
      </c>
      <c r="H241" s="206">
        <f t="shared" si="34"/>
        <v>-0.11542559488575821</v>
      </c>
      <c r="I241" s="344">
        <v>85.97</v>
      </c>
      <c r="J241" s="208">
        <f t="shared" si="35"/>
        <v>-4.9425033171163202E-2</v>
      </c>
      <c r="K241" s="343">
        <v>46.28</v>
      </c>
      <c r="L241" s="206">
        <f t="shared" si="36"/>
        <v>-9.6446700507614169E-2</v>
      </c>
      <c r="M241" s="344">
        <v>77.41</v>
      </c>
      <c r="N241" s="208">
        <f t="shared" si="37"/>
        <v>-8.5312536925440163E-2</v>
      </c>
      <c r="O241" s="343">
        <v>70</v>
      </c>
      <c r="P241" s="206">
        <f t="shared" si="38"/>
        <v>-1.560961890029533E-2</v>
      </c>
      <c r="Q241" s="344">
        <v>73.040000000000006</v>
      </c>
      <c r="R241" s="208">
        <f t="shared" si="39"/>
        <v>-4.6972860125260918E-2</v>
      </c>
    </row>
    <row r="242" spans="2:18" ht="15" hidden="1" customHeight="1" outlineLevel="1" x14ac:dyDescent="0.25">
      <c r="B242" s="43" t="s">
        <v>54</v>
      </c>
      <c r="C242" s="343">
        <v>37.840000000000003</v>
      </c>
      <c r="D242" s="206">
        <f t="shared" si="32"/>
        <v>-7.4590364392271846E-2</v>
      </c>
      <c r="E242" s="344">
        <v>39.72</v>
      </c>
      <c r="F242" s="208">
        <f t="shared" si="33"/>
        <v>0.12298558100084822</v>
      </c>
      <c r="G242" s="343">
        <v>72.709999999999994</v>
      </c>
      <c r="H242" s="206">
        <f t="shared" si="34"/>
        <v>-5.1031062385800241E-2</v>
      </c>
      <c r="I242" s="344">
        <v>74.099999999999994</v>
      </c>
      <c r="J242" s="208">
        <f t="shared" si="35"/>
        <v>-0.1137423753139577</v>
      </c>
      <c r="K242" s="343">
        <v>38.74</v>
      </c>
      <c r="L242" s="206">
        <f t="shared" si="36"/>
        <v>-0.24630350194552519</v>
      </c>
      <c r="M242" s="344">
        <v>69.790000000000006</v>
      </c>
      <c r="N242" s="208">
        <f t="shared" si="37"/>
        <v>-0.10353243416827218</v>
      </c>
      <c r="O242" s="343">
        <v>64.040000000000006</v>
      </c>
      <c r="P242" s="206">
        <f t="shared" si="38"/>
        <v>-9.214629997164725E-2</v>
      </c>
      <c r="Q242" s="344">
        <v>66.400000000000006</v>
      </c>
      <c r="R242" s="208">
        <f t="shared" si="39"/>
        <v>-9.6967224262205831E-2</v>
      </c>
    </row>
    <row r="243" spans="2:18" ht="15" hidden="1" customHeight="1" outlineLevel="1" x14ac:dyDescent="0.25">
      <c r="B243" s="43" t="s">
        <v>55</v>
      </c>
      <c r="C243" s="343">
        <v>35.299999999999997</v>
      </c>
      <c r="D243" s="206">
        <f t="shared" si="32"/>
        <v>0.60236041761234649</v>
      </c>
      <c r="E243" s="344">
        <v>38.07</v>
      </c>
      <c r="F243" s="208">
        <f t="shared" si="33"/>
        <v>5.1367025683512813E-2</v>
      </c>
      <c r="G243" s="343">
        <v>61.07</v>
      </c>
      <c r="H243" s="206">
        <f t="shared" si="34"/>
        <v>-7.1319951338199572E-2</v>
      </c>
      <c r="I243" s="344">
        <v>70.599999999999994</v>
      </c>
      <c r="J243" s="208">
        <f t="shared" si="35"/>
        <v>-6.2914786302097236E-2</v>
      </c>
      <c r="K243" s="343">
        <v>40.39</v>
      </c>
      <c r="L243" s="206">
        <f t="shared" si="36"/>
        <v>-0.33106989069228221</v>
      </c>
      <c r="M243" s="344">
        <v>63.76</v>
      </c>
      <c r="N243" s="208">
        <f t="shared" si="37"/>
        <v>-7.4466540862244246E-2</v>
      </c>
      <c r="O243" s="343">
        <v>48.81</v>
      </c>
      <c r="P243" s="206">
        <f t="shared" si="38"/>
        <v>-0.17172917020193446</v>
      </c>
      <c r="Q243" s="344">
        <v>54.99</v>
      </c>
      <c r="R243" s="208">
        <f t="shared" si="39"/>
        <v>-0.12783505154639163</v>
      </c>
    </row>
    <row r="244" spans="2:18" ht="15" hidden="1" customHeight="1" outlineLevel="1" x14ac:dyDescent="0.25">
      <c r="B244" s="43" t="s">
        <v>56</v>
      </c>
      <c r="C244" s="343">
        <v>42.23</v>
      </c>
      <c r="D244" s="206">
        <f t="shared" si="32"/>
        <v>0.19091934574168068</v>
      </c>
      <c r="E244" s="344">
        <v>34.31</v>
      </c>
      <c r="F244" s="208">
        <f t="shared" si="33"/>
        <v>-0.19629889903958764</v>
      </c>
      <c r="G244" s="343">
        <v>57.7</v>
      </c>
      <c r="H244" s="206">
        <f t="shared" si="34"/>
        <v>-0.10763996288277133</v>
      </c>
      <c r="I244" s="344">
        <v>72.87</v>
      </c>
      <c r="J244" s="208">
        <f t="shared" si="35"/>
        <v>-5.0677436164669132E-2</v>
      </c>
      <c r="K244" s="343">
        <v>48.28</v>
      </c>
      <c r="L244" s="206">
        <f t="shared" si="36"/>
        <v>-6.9749518304431546E-2</v>
      </c>
      <c r="M244" s="344">
        <v>64.23</v>
      </c>
      <c r="N244" s="208">
        <f t="shared" si="37"/>
        <v>-7.8214695752009233E-2</v>
      </c>
      <c r="O244" s="343">
        <v>46.78</v>
      </c>
      <c r="P244" s="206">
        <f t="shared" si="38"/>
        <v>-0.16074632221026197</v>
      </c>
      <c r="Q244" s="344">
        <v>53.99</v>
      </c>
      <c r="R244" s="208">
        <f t="shared" si="39"/>
        <v>-0.12211382113821134</v>
      </c>
    </row>
    <row r="245" spans="2:18" collapsed="1" x14ac:dyDescent="0.25">
      <c r="B245" s="30" t="s">
        <v>80</v>
      </c>
      <c r="C245" s="339">
        <v>58.832600136975366</v>
      </c>
      <c r="D245" s="32">
        <f t="shared" si="32"/>
        <v>0.13007505042486356</v>
      </c>
      <c r="E245" s="339">
        <v>47.529998544723298</v>
      </c>
      <c r="F245" s="32">
        <f t="shared" si="33"/>
        <v>-7.4509001287473731E-2</v>
      </c>
      <c r="G245" s="339">
        <v>74.802401396689376</v>
      </c>
      <c r="H245" s="32">
        <f t="shared" si="34"/>
        <v>-4.4488485522450327E-3</v>
      </c>
      <c r="I245" s="339">
        <v>84.514821631223512</v>
      </c>
      <c r="J245" s="32">
        <f t="shared" si="35"/>
        <v>-1.7580021267593615E-3</v>
      </c>
      <c r="K245" s="339">
        <v>61.804083626954416</v>
      </c>
      <c r="L245" s="32">
        <f t="shared" si="36"/>
        <v>1.7947532526861876E-2</v>
      </c>
      <c r="M245" s="339">
        <v>78.379461506774774</v>
      </c>
      <c r="N245" s="32">
        <f t="shared" si="37"/>
        <v>-3.118338379187513E-3</v>
      </c>
      <c r="O245" s="339">
        <v>65.692550617162439</v>
      </c>
      <c r="P245" s="32">
        <f t="shared" si="38"/>
        <v>-2.2157893933322015E-2</v>
      </c>
      <c r="Q245" s="339">
        <v>70.912715082481967</v>
      </c>
      <c r="R245" s="32">
        <f t="shared" si="39"/>
        <v>-1.4102857457127138E-2</v>
      </c>
    </row>
    <row r="246" spans="2:18" ht="15" hidden="1" customHeight="1" outlineLevel="1" x14ac:dyDescent="0.25">
      <c r="B246" s="43" t="s">
        <v>58</v>
      </c>
      <c r="C246" s="343">
        <v>33.880000000000003</v>
      </c>
      <c r="D246" s="206">
        <f t="shared" si="32"/>
        <v>-0.17406143344709901</v>
      </c>
      <c r="E246" s="344">
        <v>44</v>
      </c>
      <c r="F246" s="208">
        <f t="shared" si="33"/>
        <v>-9.2596411631264197E-2</v>
      </c>
      <c r="G246" s="343">
        <v>69.31</v>
      </c>
      <c r="H246" s="206">
        <f t="shared" si="34"/>
        <v>-6.2110960757780775E-2</v>
      </c>
      <c r="I246" s="344">
        <v>83.26</v>
      </c>
      <c r="J246" s="208">
        <f t="shared" si="35"/>
        <v>-3.3770453754206731E-2</v>
      </c>
      <c r="K246" s="343">
        <v>57.51</v>
      </c>
      <c r="L246" s="206">
        <f t="shared" si="36"/>
        <v>9.8777225831104154E-2</v>
      </c>
      <c r="M246" s="344">
        <v>74.63</v>
      </c>
      <c r="N246" s="208">
        <f t="shared" si="37"/>
        <v>-4.9904519414385784E-2</v>
      </c>
      <c r="O246" s="343">
        <v>60.63</v>
      </c>
      <c r="P246" s="206">
        <f t="shared" si="38"/>
        <v>-0.13012912482065997</v>
      </c>
      <c r="Q246" s="344">
        <v>66.41</v>
      </c>
      <c r="R246" s="208">
        <f t="shared" si="39"/>
        <v>-9.4738276990185444E-2</v>
      </c>
    </row>
    <row r="247" spans="2:18" ht="15" hidden="1" customHeight="1" outlineLevel="1" x14ac:dyDescent="0.25">
      <c r="B247" s="43" t="s">
        <v>59</v>
      </c>
      <c r="C247" s="343">
        <v>54.52</v>
      </c>
      <c r="D247" s="206">
        <f t="shared" si="32"/>
        <v>-0.17343844754396587</v>
      </c>
      <c r="E247" s="344">
        <v>53.1</v>
      </c>
      <c r="F247" s="208">
        <f t="shared" si="33"/>
        <v>-0.10197869101978696</v>
      </c>
      <c r="G247" s="343">
        <v>77.17</v>
      </c>
      <c r="H247" s="206">
        <f t="shared" si="34"/>
        <v>-2.8697293895531772E-2</v>
      </c>
      <c r="I247" s="344">
        <v>85.32</v>
      </c>
      <c r="J247" s="208">
        <f t="shared" si="35"/>
        <v>-4.6703910614525168E-2</v>
      </c>
      <c r="K247" s="343">
        <v>46.68</v>
      </c>
      <c r="L247" s="206">
        <f t="shared" si="36"/>
        <v>-0.35148652403445402</v>
      </c>
      <c r="M247" s="344">
        <v>78.58</v>
      </c>
      <c r="N247" s="208">
        <f t="shared" si="37"/>
        <v>-6.2403054528099355E-2</v>
      </c>
      <c r="O247" s="343">
        <v>69.56</v>
      </c>
      <c r="P247" s="206">
        <f t="shared" si="38"/>
        <v>-2.5224215246636761E-2</v>
      </c>
      <c r="Q247" s="344">
        <v>73.290000000000006</v>
      </c>
      <c r="R247" s="208">
        <f t="shared" si="39"/>
        <v>-4.1960784313725408E-2</v>
      </c>
    </row>
    <row r="248" spans="2:18" ht="15" hidden="1" customHeight="1" outlineLevel="1" x14ac:dyDescent="0.25">
      <c r="B248" s="43" t="s">
        <v>60</v>
      </c>
      <c r="C248" s="343">
        <v>65.349999999999994</v>
      </c>
      <c r="D248" s="206">
        <f t="shared" si="32"/>
        <v>-8.5886137921387662E-2</v>
      </c>
      <c r="E248" s="344">
        <v>57.56</v>
      </c>
      <c r="F248" s="208">
        <f t="shared" si="33"/>
        <v>-4.4330068072389039E-2</v>
      </c>
      <c r="G248" s="343">
        <v>79.239999999999995</v>
      </c>
      <c r="H248" s="206">
        <f t="shared" si="34"/>
        <v>-1.589667163437658E-2</v>
      </c>
      <c r="I248" s="344">
        <v>90.63</v>
      </c>
      <c r="J248" s="208">
        <f t="shared" si="35"/>
        <v>8.3444592790387073E-3</v>
      </c>
      <c r="K248" s="343">
        <v>74.81</v>
      </c>
      <c r="L248" s="206">
        <f t="shared" si="36"/>
        <v>1.2313937753721138E-2</v>
      </c>
      <c r="M248" s="344">
        <v>84.11</v>
      </c>
      <c r="N248" s="208">
        <f t="shared" si="37"/>
        <v>-5.7919621749408234E-3</v>
      </c>
      <c r="O248" s="343">
        <v>72.13</v>
      </c>
      <c r="P248" s="206">
        <f t="shared" si="38"/>
        <v>-1.4213475468088155E-2</v>
      </c>
      <c r="Q248" s="344">
        <v>77.08</v>
      </c>
      <c r="R248" s="208">
        <f t="shared" si="39"/>
        <v>-1.0399281037360431E-2</v>
      </c>
    </row>
    <row r="249" spans="2:18" ht="15" hidden="1" customHeight="1" outlineLevel="1" x14ac:dyDescent="0.25">
      <c r="B249" s="43" t="s">
        <v>61</v>
      </c>
      <c r="C249" s="343">
        <v>65.52</v>
      </c>
      <c r="D249" s="206">
        <f t="shared" si="32"/>
        <v>6.6753500488440087E-2</v>
      </c>
      <c r="E249" s="344">
        <v>48.15</v>
      </c>
      <c r="F249" s="208">
        <f t="shared" si="33"/>
        <v>-0.12038728534892229</v>
      </c>
      <c r="G249" s="343">
        <v>77.17</v>
      </c>
      <c r="H249" s="206">
        <f t="shared" si="34"/>
        <v>0</v>
      </c>
      <c r="I249" s="344">
        <v>86.19</v>
      </c>
      <c r="J249" s="208">
        <f t="shared" si="35"/>
        <v>8.1880921745234314E-3</v>
      </c>
      <c r="K249" s="343">
        <v>68.8</v>
      </c>
      <c r="L249" s="206">
        <f t="shared" si="36"/>
        <v>0.21383203952011276</v>
      </c>
      <c r="M249" s="344">
        <v>80.34</v>
      </c>
      <c r="N249" s="208">
        <f t="shared" si="37"/>
        <v>3.7481259370315545E-3</v>
      </c>
      <c r="O249" s="343">
        <v>69.010000000000005</v>
      </c>
      <c r="P249" s="206">
        <f t="shared" si="38"/>
        <v>5.0975822895427125E-3</v>
      </c>
      <c r="Q249" s="344">
        <v>73.69</v>
      </c>
      <c r="R249" s="208">
        <f t="shared" si="39"/>
        <v>4.4983642311886562E-3</v>
      </c>
    </row>
    <row r="250" spans="2:18" collapsed="1" x14ac:dyDescent="0.25">
      <c r="B250" s="145">
        <v>1996</v>
      </c>
      <c r="C250" s="347">
        <v>44.9</v>
      </c>
      <c r="D250" s="213">
        <f t="shared" si="32"/>
        <v>-0.11874386653581948</v>
      </c>
      <c r="E250" s="347">
        <v>43.94</v>
      </c>
      <c r="F250" s="213">
        <f t="shared" si="33"/>
        <v>-5.0356602550248653E-2</v>
      </c>
      <c r="G250" s="347">
        <v>70.540000000000006</v>
      </c>
      <c r="H250" s="213">
        <f t="shared" si="34"/>
        <v>-5.7077930757920003E-2</v>
      </c>
      <c r="I250" s="347">
        <v>82</v>
      </c>
      <c r="J250" s="213">
        <f t="shared" si="35"/>
        <v>-2.2646007151370773E-2</v>
      </c>
      <c r="K250" s="347">
        <v>56.03</v>
      </c>
      <c r="L250" s="213">
        <f t="shared" si="36"/>
        <v>-5.3387396519682273E-2</v>
      </c>
      <c r="M250" s="347">
        <v>74.55</v>
      </c>
      <c r="N250" s="213">
        <f t="shared" si="37"/>
        <v>-4.4230769230769296E-2</v>
      </c>
      <c r="O250" s="347">
        <v>62.44</v>
      </c>
      <c r="P250" s="213">
        <f t="shared" si="38"/>
        <v>-5.4512416717141243E-2</v>
      </c>
      <c r="Q250" s="347">
        <v>67.430000000000007</v>
      </c>
      <c r="R250" s="213">
        <f t="shared" si="39"/>
        <v>-4.9746335963923194E-2</v>
      </c>
    </row>
    <row r="251" spans="2:18" ht="15" hidden="1" customHeight="1" outlineLevel="1" x14ac:dyDescent="0.25">
      <c r="B251" s="43" t="s">
        <v>49</v>
      </c>
      <c r="C251" s="343">
        <v>51.88</v>
      </c>
      <c r="D251" s="206">
        <f t="shared" si="32"/>
        <v>0.23612103883726476</v>
      </c>
      <c r="E251" s="344">
        <v>49.72</v>
      </c>
      <c r="F251" s="208">
        <f t="shared" si="33"/>
        <v>-8.2826046854823865E-2</v>
      </c>
      <c r="G251" s="343">
        <v>73.13</v>
      </c>
      <c r="H251" s="206">
        <f t="shared" si="34"/>
        <v>5.6639213986418246E-2</v>
      </c>
      <c r="I251" s="344">
        <v>76.739999999999995</v>
      </c>
      <c r="J251" s="208">
        <f t="shared" si="35"/>
        <v>6.7315716272600579E-2</v>
      </c>
      <c r="K251" s="343">
        <v>56.57</v>
      </c>
      <c r="L251" s="206">
        <f t="shared" si="36"/>
        <v>9.8020186335403769E-2</v>
      </c>
      <c r="M251" s="344">
        <v>73.540000000000006</v>
      </c>
      <c r="N251" s="208">
        <f t="shared" si="37"/>
        <v>6.579710144927553E-2</v>
      </c>
      <c r="O251" s="343">
        <v>62.63</v>
      </c>
      <c r="P251" s="206">
        <f t="shared" si="38"/>
        <v>4.1923140908334711E-2</v>
      </c>
      <c r="Q251" s="344">
        <v>67.099999999999994</v>
      </c>
      <c r="R251" s="208">
        <f t="shared" si="39"/>
        <v>5.1559316721516923E-2</v>
      </c>
    </row>
    <row r="252" spans="2:18" ht="15" hidden="1" customHeight="1" outlineLevel="1" x14ac:dyDescent="0.25">
      <c r="B252" s="43" t="s">
        <v>50</v>
      </c>
      <c r="C252" s="343">
        <v>99.04</v>
      </c>
      <c r="D252" s="206">
        <f t="shared" si="32"/>
        <v>1.853356381446269</v>
      </c>
      <c r="E252" s="344">
        <v>43.14</v>
      </c>
      <c r="F252" s="208">
        <f t="shared" si="33"/>
        <v>-8.349267049075848E-2</v>
      </c>
      <c r="G252" s="343">
        <v>73.53</v>
      </c>
      <c r="H252" s="206">
        <f t="shared" si="34"/>
        <v>-2.3765268189059885E-2</v>
      </c>
      <c r="I252" s="344">
        <v>83.61</v>
      </c>
      <c r="J252" s="208">
        <f t="shared" si="35"/>
        <v>-2.529727209139665E-2</v>
      </c>
      <c r="K252" s="343">
        <v>67.45</v>
      </c>
      <c r="L252" s="206">
        <f t="shared" si="36"/>
        <v>5.3906250000000044E-2</v>
      </c>
      <c r="M252" s="344">
        <v>78.61</v>
      </c>
      <c r="N252" s="208">
        <f t="shared" si="37"/>
        <v>-2.6642984014209059E-3</v>
      </c>
      <c r="O252" s="343">
        <v>62.64</v>
      </c>
      <c r="P252" s="206">
        <f t="shared" si="38"/>
        <v>-1.3232514177693666E-2</v>
      </c>
      <c r="Q252" s="344">
        <v>69.180000000000007</v>
      </c>
      <c r="R252" s="208">
        <f t="shared" si="39"/>
        <v>-9.8754830399312432E-3</v>
      </c>
    </row>
    <row r="253" spans="2:18" ht="15" hidden="1" customHeight="1" outlineLevel="1" x14ac:dyDescent="0.25">
      <c r="B253" s="43" t="s">
        <v>51</v>
      </c>
      <c r="C253" s="343">
        <v>42.22</v>
      </c>
      <c r="D253" s="206">
        <f t="shared" si="32"/>
        <v>-0.11227922624053832</v>
      </c>
      <c r="E253" s="344">
        <v>37.79</v>
      </c>
      <c r="F253" s="208">
        <f t="shared" si="33"/>
        <v>-2.6392187912378517E-3</v>
      </c>
      <c r="G253" s="343">
        <v>73.84</v>
      </c>
      <c r="H253" s="206">
        <f t="shared" si="34"/>
        <v>4.50042456835551E-2</v>
      </c>
      <c r="I253" s="344">
        <v>86.52</v>
      </c>
      <c r="J253" s="208">
        <f t="shared" si="35"/>
        <v>2.3541937773571497E-2</v>
      </c>
      <c r="K253" s="343">
        <v>61.83</v>
      </c>
      <c r="L253" s="206">
        <f t="shared" si="36"/>
        <v>0.11085159899389163</v>
      </c>
      <c r="M253" s="344">
        <v>78.989999999999995</v>
      </c>
      <c r="N253" s="208">
        <f t="shared" si="37"/>
        <v>3.7839968466692797E-2</v>
      </c>
      <c r="O253" s="343">
        <v>63.28</v>
      </c>
      <c r="P253" s="206">
        <f t="shared" si="38"/>
        <v>-1.2484394506866336E-2</v>
      </c>
      <c r="Q253" s="344">
        <v>69.709999999999994</v>
      </c>
      <c r="R253" s="208">
        <f t="shared" si="39"/>
        <v>8.8277858176555313E-3</v>
      </c>
    </row>
    <row r="254" spans="2:18" ht="15" hidden="1" customHeight="1" outlineLevel="1" x14ac:dyDescent="0.25">
      <c r="B254" s="43" t="s">
        <v>52</v>
      </c>
      <c r="C254" s="343">
        <v>44.08</v>
      </c>
      <c r="D254" s="206">
        <f t="shared" si="32"/>
        <v>2.7266371475180629E-2</v>
      </c>
      <c r="E254" s="344">
        <v>39.22</v>
      </c>
      <c r="F254" s="208">
        <f t="shared" si="33"/>
        <v>-0.10538321167883224</v>
      </c>
      <c r="G254" s="343">
        <v>74.81</v>
      </c>
      <c r="H254" s="206">
        <f t="shared" si="34"/>
        <v>1.9487598800763228E-2</v>
      </c>
      <c r="I254" s="344">
        <v>83.1</v>
      </c>
      <c r="J254" s="208">
        <f t="shared" si="35"/>
        <v>-8.6512036935253445E-2</v>
      </c>
      <c r="K254" s="343">
        <v>56.11</v>
      </c>
      <c r="L254" s="206">
        <f t="shared" si="36"/>
        <v>-0.11021249603552175</v>
      </c>
      <c r="M254" s="344">
        <v>77.260000000000005</v>
      </c>
      <c r="N254" s="208">
        <f t="shared" si="37"/>
        <v>-4.7935921133703041E-2</v>
      </c>
      <c r="O254" s="343">
        <v>65.19</v>
      </c>
      <c r="P254" s="206">
        <f t="shared" si="38"/>
        <v>-5.1505892623308736E-2</v>
      </c>
      <c r="Q254" s="344">
        <v>70.13</v>
      </c>
      <c r="R254" s="208">
        <f t="shared" si="39"/>
        <v>-5.1143282370450516E-2</v>
      </c>
    </row>
    <row r="255" spans="2:18" ht="15" hidden="1" customHeight="1" outlineLevel="1" x14ac:dyDescent="0.25">
      <c r="B255" s="43" t="s">
        <v>53</v>
      </c>
      <c r="C255" s="343">
        <v>38.21</v>
      </c>
      <c r="D255" s="206">
        <f t="shared" si="32"/>
        <v>-0.35292125317527512</v>
      </c>
      <c r="E255" s="344">
        <v>41.62</v>
      </c>
      <c r="F255" s="208">
        <f t="shared" si="33"/>
        <v>-0.1886939571150098</v>
      </c>
      <c r="G255" s="343">
        <v>84.47</v>
      </c>
      <c r="H255" s="206">
        <f t="shared" si="34"/>
        <v>3.4537660747091081E-2</v>
      </c>
      <c r="I255" s="344">
        <v>90.44</v>
      </c>
      <c r="J255" s="208">
        <f t="shared" si="35"/>
        <v>-4.5387375976356337E-2</v>
      </c>
      <c r="K255" s="343">
        <v>51.22</v>
      </c>
      <c r="L255" s="206">
        <f t="shared" si="36"/>
        <v>-0.16552623004235911</v>
      </c>
      <c r="M255" s="344">
        <v>84.63</v>
      </c>
      <c r="N255" s="208">
        <f t="shared" si="37"/>
        <v>-2.3312175418349845E-2</v>
      </c>
      <c r="O255" s="343">
        <v>71.11</v>
      </c>
      <c r="P255" s="206">
        <f t="shared" si="38"/>
        <v>-0.1038437303087586</v>
      </c>
      <c r="Q255" s="344">
        <v>76.64</v>
      </c>
      <c r="R255" s="208">
        <f t="shared" si="39"/>
        <v>-6.9790023061051087E-2</v>
      </c>
    </row>
    <row r="256" spans="2:18" ht="15" hidden="1" customHeight="1" outlineLevel="1" x14ac:dyDescent="0.25">
      <c r="B256" s="43" t="s">
        <v>54</v>
      </c>
      <c r="C256" s="343">
        <v>40.89</v>
      </c>
      <c r="D256" s="206">
        <f t="shared" si="32"/>
        <v>-5.6529764651592096E-2</v>
      </c>
      <c r="E256" s="344">
        <v>35.369999999999997</v>
      </c>
      <c r="F256" s="208">
        <f t="shared" si="33"/>
        <v>-0.23573898012100269</v>
      </c>
      <c r="G256" s="343">
        <v>76.62</v>
      </c>
      <c r="H256" s="206">
        <f t="shared" si="34"/>
        <v>-5.0086784031738052E-2</v>
      </c>
      <c r="I256" s="344">
        <v>83.61</v>
      </c>
      <c r="J256" s="208">
        <f t="shared" si="35"/>
        <v>-5.3007135575942943E-2</v>
      </c>
      <c r="K256" s="343">
        <v>51.4</v>
      </c>
      <c r="L256" s="206">
        <f t="shared" si="36"/>
        <v>0.11207269580268275</v>
      </c>
      <c r="M256" s="344">
        <v>77.849999999999994</v>
      </c>
      <c r="N256" s="208">
        <f t="shared" si="37"/>
        <v>-4.6423321901028936E-2</v>
      </c>
      <c r="O256" s="343">
        <v>70.540000000000006</v>
      </c>
      <c r="P256" s="206">
        <f t="shared" si="38"/>
        <v>-5.2518468770987203E-2</v>
      </c>
      <c r="Q256" s="344">
        <v>73.53</v>
      </c>
      <c r="R256" s="208">
        <f t="shared" si="39"/>
        <v>-5.0613298902517756E-2</v>
      </c>
    </row>
    <row r="257" spans="2:18" ht="15" hidden="1" customHeight="1" outlineLevel="1" x14ac:dyDescent="0.25">
      <c r="B257" s="43" t="s">
        <v>55</v>
      </c>
      <c r="C257" s="343">
        <v>22.03</v>
      </c>
      <c r="D257" s="206">
        <f t="shared" si="32"/>
        <v>-0.31242197253433202</v>
      </c>
      <c r="E257" s="344">
        <v>36.21</v>
      </c>
      <c r="F257" s="208">
        <f t="shared" si="33"/>
        <v>-8.5836909871244593E-2</v>
      </c>
      <c r="G257" s="343">
        <v>65.760000000000005</v>
      </c>
      <c r="H257" s="206">
        <f t="shared" si="34"/>
        <v>-9.0078870900788588E-2</v>
      </c>
      <c r="I257" s="344">
        <v>75.34</v>
      </c>
      <c r="J257" s="208">
        <f t="shared" si="35"/>
        <v>-0.10084735648645426</v>
      </c>
      <c r="K257" s="343">
        <v>60.38</v>
      </c>
      <c r="L257" s="206">
        <f t="shared" si="36"/>
        <v>4.1752933057281005E-2</v>
      </c>
      <c r="M257" s="344">
        <v>68.89</v>
      </c>
      <c r="N257" s="208">
        <f t="shared" si="37"/>
        <v>-9.0200739566825172E-2</v>
      </c>
      <c r="O257" s="343">
        <v>58.93</v>
      </c>
      <c r="P257" s="206">
        <f t="shared" si="38"/>
        <v>-3.5673375879561431E-2</v>
      </c>
      <c r="Q257" s="344">
        <v>63.05</v>
      </c>
      <c r="R257" s="208">
        <f t="shared" si="39"/>
        <v>-6.1755952380952439E-2</v>
      </c>
    </row>
    <row r="258" spans="2:18" ht="15" hidden="1" customHeight="1" outlineLevel="1" x14ac:dyDescent="0.25">
      <c r="B258" s="43" t="s">
        <v>56</v>
      </c>
      <c r="C258" s="343">
        <v>35.46</v>
      </c>
      <c r="D258" s="206">
        <f t="shared" si="32"/>
        <v>5.097806757557799E-2</v>
      </c>
      <c r="E258" s="344">
        <v>42.69</v>
      </c>
      <c r="F258" s="208">
        <f t="shared" si="33"/>
        <v>0.24460641399416905</v>
      </c>
      <c r="G258" s="343">
        <v>64.66</v>
      </c>
      <c r="H258" s="206">
        <f t="shared" si="34"/>
        <v>-2.0599818236897938E-2</v>
      </c>
      <c r="I258" s="344">
        <v>76.760000000000005</v>
      </c>
      <c r="J258" s="208">
        <f t="shared" si="35"/>
        <v>-3.6646586345381538E-2</v>
      </c>
      <c r="K258" s="343">
        <v>51.9</v>
      </c>
      <c r="L258" s="206">
        <f t="shared" si="36"/>
        <v>-4.2435424354243634E-2</v>
      </c>
      <c r="M258" s="344">
        <v>69.680000000000007</v>
      </c>
      <c r="N258" s="208">
        <f t="shared" si="37"/>
        <v>-1.8591549295774557E-2</v>
      </c>
      <c r="O258" s="343">
        <v>55.74</v>
      </c>
      <c r="P258" s="206">
        <f t="shared" si="38"/>
        <v>1.9012797074954291E-2</v>
      </c>
      <c r="Q258" s="344">
        <v>61.5</v>
      </c>
      <c r="R258" s="208">
        <f t="shared" si="39"/>
        <v>1.6262806960476439E-4</v>
      </c>
    </row>
    <row r="259" spans="2:18" collapsed="1" x14ac:dyDescent="0.25">
      <c r="B259" s="30" t="s">
        <v>81</v>
      </c>
      <c r="C259" s="339">
        <v>52.060790223495893</v>
      </c>
      <c r="D259" s="32">
        <f t="shared" si="32"/>
        <v>8.8676513652545808E-2</v>
      </c>
      <c r="E259" s="339">
        <v>51.356521685076864</v>
      </c>
      <c r="F259" s="32">
        <f t="shared" si="33"/>
        <v>7.1244729074397828E-3</v>
      </c>
      <c r="G259" s="339">
        <v>75.13667307592371</v>
      </c>
      <c r="H259" s="32">
        <f t="shared" si="34"/>
        <v>3.5345580908092922E-2</v>
      </c>
      <c r="I259" s="339">
        <v>84.663660526488314</v>
      </c>
      <c r="J259" s="32">
        <f t="shared" si="35"/>
        <v>-1.0851031320053384E-2</v>
      </c>
      <c r="K259" s="339">
        <v>60.714409782533174</v>
      </c>
      <c r="L259" s="32">
        <f t="shared" si="36"/>
        <v>-2.9077065947790914E-2</v>
      </c>
      <c r="M259" s="339">
        <v>78.624639738420882</v>
      </c>
      <c r="N259" s="32">
        <f t="shared" si="37"/>
        <v>2.1455403151116048E-2</v>
      </c>
      <c r="O259" s="339">
        <v>67.181143263923772</v>
      </c>
      <c r="P259" s="32">
        <f t="shared" si="38"/>
        <v>6.7065359756137699E-3</v>
      </c>
      <c r="Q259" s="339">
        <v>71.9270926169646</v>
      </c>
      <c r="R259" s="32">
        <f t="shared" si="39"/>
        <v>1.0808309744172684E-2</v>
      </c>
    </row>
    <row r="260" spans="2:18" ht="15" hidden="1" customHeight="1" outlineLevel="1" x14ac:dyDescent="0.25">
      <c r="B260" s="43" t="s">
        <v>58</v>
      </c>
      <c r="C260" s="343">
        <v>41.02</v>
      </c>
      <c r="D260" s="206">
        <f t="shared" si="32"/>
        <v>-9.7469746974697458E-2</v>
      </c>
      <c r="E260" s="344">
        <v>48.49</v>
      </c>
      <c r="F260" s="208">
        <f t="shared" si="33"/>
        <v>6.7356372441118362E-2</v>
      </c>
      <c r="G260" s="343">
        <v>73.900000000000006</v>
      </c>
      <c r="H260" s="206">
        <f t="shared" si="34"/>
        <v>-7.3875083948958808E-3</v>
      </c>
      <c r="I260" s="344">
        <v>86.17</v>
      </c>
      <c r="J260" s="208">
        <f t="shared" si="35"/>
        <v>-1.0563784590653325E-2</v>
      </c>
      <c r="K260" s="343">
        <v>52.34</v>
      </c>
      <c r="L260" s="206">
        <f t="shared" si="36"/>
        <v>1.0814986481266997E-2</v>
      </c>
      <c r="M260" s="344">
        <v>78.55</v>
      </c>
      <c r="N260" s="208">
        <f t="shared" si="37"/>
        <v>-1.6522623284190852E-3</v>
      </c>
      <c r="O260" s="343">
        <v>69.7</v>
      </c>
      <c r="P260" s="206">
        <f t="shared" si="38"/>
        <v>0.1100493709189363</v>
      </c>
      <c r="Q260" s="344">
        <v>73.36</v>
      </c>
      <c r="R260" s="208">
        <f t="shared" si="39"/>
        <v>5.6908226480334223E-2</v>
      </c>
    </row>
    <row r="261" spans="2:18" ht="15" hidden="1" customHeight="1" outlineLevel="1" x14ac:dyDescent="0.25">
      <c r="B261" s="43" t="s">
        <v>59</v>
      </c>
      <c r="C261" s="343">
        <v>65.959999999999994</v>
      </c>
      <c r="D261" s="206">
        <f t="shared" si="32"/>
        <v>0.26675628961014008</v>
      </c>
      <c r="E261" s="344">
        <v>59.13</v>
      </c>
      <c r="F261" s="208">
        <f t="shared" si="33"/>
        <v>4.2489421720733445E-2</v>
      </c>
      <c r="G261" s="343">
        <v>79.45</v>
      </c>
      <c r="H261" s="206">
        <f t="shared" si="34"/>
        <v>4.8706441393875366E-2</v>
      </c>
      <c r="I261" s="344">
        <v>89.5</v>
      </c>
      <c r="J261" s="208">
        <f t="shared" si="35"/>
        <v>1.2901765504753193E-2</v>
      </c>
      <c r="K261" s="343">
        <v>71.98</v>
      </c>
      <c r="L261" s="206">
        <f t="shared" si="36"/>
        <v>0.11683475562451506</v>
      </c>
      <c r="M261" s="344">
        <v>83.81</v>
      </c>
      <c r="N261" s="208">
        <f t="shared" si="37"/>
        <v>3.4563634119244568E-2</v>
      </c>
      <c r="O261" s="343">
        <v>71.36</v>
      </c>
      <c r="P261" s="206">
        <f t="shared" si="38"/>
        <v>-3.4911325233906165E-3</v>
      </c>
      <c r="Q261" s="344">
        <v>76.5</v>
      </c>
      <c r="R261" s="208">
        <f t="shared" si="39"/>
        <v>1.2976694915254328E-2</v>
      </c>
    </row>
    <row r="262" spans="2:18" ht="15" hidden="1" customHeight="1" outlineLevel="1" x14ac:dyDescent="0.25">
      <c r="B262" s="43" t="s">
        <v>60</v>
      </c>
      <c r="C262" s="343">
        <v>71.489999999999995</v>
      </c>
      <c r="D262" s="206">
        <f t="shared" si="32"/>
        <v>0.35654648956356727</v>
      </c>
      <c r="E262" s="344">
        <v>60.23</v>
      </c>
      <c r="F262" s="208">
        <f t="shared" si="33"/>
        <v>3.1865684426931606E-2</v>
      </c>
      <c r="G262" s="343">
        <v>80.52</v>
      </c>
      <c r="H262" s="206">
        <f t="shared" si="34"/>
        <v>5.1312181746964169E-2</v>
      </c>
      <c r="I262" s="344">
        <v>89.88</v>
      </c>
      <c r="J262" s="208">
        <f t="shared" si="35"/>
        <v>-9.3684558580404698E-3</v>
      </c>
      <c r="K262" s="343">
        <v>73.900000000000006</v>
      </c>
      <c r="L262" s="206">
        <f t="shared" si="36"/>
        <v>5.1686615886834542E-3</v>
      </c>
      <c r="M262" s="344">
        <v>84.6</v>
      </c>
      <c r="N262" s="208">
        <f t="shared" si="37"/>
        <v>1.8786127167629951E-2</v>
      </c>
      <c r="O262" s="343">
        <v>73.17</v>
      </c>
      <c r="P262" s="206">
        <f t="shared" si="38"/>
        <v>-1.2683848333558179E-2</v>
      </c>
      <c r="Q262" s="344">
        <v>77.89</v>
      </c>
      <c r="R262" s="208">
        <f t="shared" si="39"/>
        <v>7.7091095978421009E-4</v>
      </c>
    </row>
    <row r="263" spans="2:18" ht="15" hidden="1" customHeight="1" outlineLevel="1" x14ac:dyDescent="0.25">
      <c r="B263" s="43" t="s">
        <v>61</v>
      </c>
      <c r="C263" s="343">
        <v>61.42</v>
      </c>
      <c r="D263" s="206">
        <f t="shared" si="32"/>
        <v>0.10170403587443944</v>
      </c>
      <c r="E263" s="344">
        <v>54.74</v>
      </c>
      <c r="F263" s="208">
        <f t="shared" si="33"/>
        <v>1.7283032893514294E-2</v>
      </c>
      <c r="G263" s="343">
        <v>77.17</v>
      </c>
      <c r="H263" s="206">
        <f t="shared" si="34"/>
        <v>4.1289974362434201E-2</v>
      </c>
      <c r="I263" s="344">
        <v>85.49</v>
      </c>
      <c r="J263" s="208">
        <f t="shared" si="35"/>
        <v>-3.7816544738322966E-2</v>
      </c>
      <c r="K263" s="343">
        <v>56.68</v>
      </c>
      <c r="L263" s="206">
        <f t="shared" si="36"/>
        <v>-0.17231308411214963</v>
      </c>
      <c r="M263" s="344">
        <v>80.040000000000006</v>
      </c>
      <c r="N263" s="208">
        <f t="shared" si="37"/>
        <v>-9.6510764662210979E-3</v>
      </c>
      <c r="O263" s="343">
        <v>68.66</v>
      </c>
      <c r="P263" s="206">
        <f t="shared" si="38"/>
        <v>-2.1799157099259281E-3</v>
      </c>
      <c r="Q263" s="344">
        <v>73.36</v>
      </c>
      <c r="R263" s="208">
        <f t="shared" si="39"/>
        <v>-6.0967348597751325E-3</v>
      </c>
    </row>
    <row r="264" spans="2:18" collapsed="1" x14ac:dyDescent="0.25">
      <c r="B264" s="145">
        <v>1995</v>
      </c>
      <c r="C264" s="347">
        <v>50.95</v>
      </c>
      <c r="D264" s="213">
        <f t="shared" si="32"/>
        <v>0.12921099290780158</v>
      </c>
      <c r="E264" s="347">
        <v>46.27</v>
      </c>
      <c r="F264" s="213">
        <f t="shared" si="33"/>
        <v>-2.2808870116156288E-2</v>
      </c>
      <c r="G264" s="347">
        <v>74.81</v>
      </c>
      <c r="H264" s="213">
        <f t="shared" si="34"/>
        <v>8.7648327939591208E-3</v>
      </c>
      <c r="I264" s="347">
        <v>83.9</v>
      </c>
      <c r="J264" s="213">
        <f t="shared" si="35"/>
        <v>-2.6456254351357678E-2</v>
      </c>
      <c r="K264" s="347">
        <v>59.19</v>
      </c>
      <c r="L264" s="213">
        <f t="shared" si="36"/>
        <v>-6.0453400503778232E-3</v>
      </c>
      <c r="M264" s="347">
        <v>78</v>
      </c>
      <c r="N264" s="213">
        <f t="shared" si="37"/>
        <v>-7.6335877862594437E-3</v>
      </c>
      <c r="O264" s="347">
        <v>66.040000000000006</v>
      </c>
      <c r="P264" s="213">
        <f t="shared" si="38"/>
        <v>-1.3150029886431547E-2</v>
      </c>
      <c r="Q264" s="347">
        <v>70.959999999999994</v>
      </c>
      <c r="R264" s="213">
        <f t="shared" si="39"/>
        <v>-1.1561498815991222E-2</v>
      </c>
    </row>
    <row r="265" spans="2:18" ht="15" hidden="1" customHeight="1" outlineLevel="1" x14ac:dyDescent="0.25">
      <c r="B265" s="43" t="s">
        <v>49</v>
      </c>
      <c r="C265" s="343">
        <v>41.97</v>
      </c>
      <c r="D265" s="206">
        <f t="shared" si="32"/>
        <v>-0.1160488626790227</v>
      </c>
      <c r="E265" s="344">
        <v>54.21</v>
      </c>
      <c r="F265" s="208">
        <f t="shared" si="33"/>
        <v>0.11017816915830436</v>
      </c>
      <c r="G265" s="343">
        <v>69.209999999999994</v>
      </c>
      <c r="H265" s="206">
        <f t="shared" si="34"/>
        <v>1.5553925165076921E-2</v>
      </c>
      <c r="I265" s="344">
        <v>71.900000000000006</v>
      </c>
      <c r="J265" s="208">
        <f t="shared" si="35"/>
        <v>-2.7739251040220791E-3</v>
      </c>
      <c r="K265" s="343">
        <v>51.52</v>
      </c>
      <c r="L265" s="206">
        <f t="shared" si="36"/>
        <v>-7.254725472547241E-2</v>
      </c>
      <c r="M265" s="344">
        <v>69</v>
      </c>
      <c r="N265" s="208">
        <f t="shared" si="37"/>
        <v>2.9850746268656803E-2</v>
      </c>
      <c r="O265" s="343">
        <v>60.11</v>
      </c>
      <c r="P265" s="206">
        <f t="shared" si="38"/>
        <v>-2.3236919077023077E-2</v>
      </c>
      <c r="Q265" s="344">
        <v>63.81</v>
      </c>
      <c r="R265" s="208">
        <f t="shared" si="39"/>
        <v>-3.1245117950320367E-3</v>
      </c>
    </row>
    <row r="266" spans="2:18" ht="15" hidden="1" customHeight="1" outlineLevel="1" x14ac:dyDescent="0.25">
      <c r="B266" s="43" t="s">
        <v>50</v>
      </c>
      <c r="C266" s="343">
        <v>34.71</v>
      </c>
      <c r="D266" s="206">
        <f t="shared" si="32"/>
        <v>-0.19109764623630843</v>
      </c>
      <c r="E266" s="344">
        <v>47.07</v>
      </c>
      <c r="F266" s="208">
        <f t="shared" si="33"/>
        <v>-7.0130383247728134E-2</v>
      </c>
      <c r="G266" s="343">
        <v>75.319999999999993</v>
      </c>
      <c r="H266" s="206">
        <f t="shared" si="34"/>
        <v>3.5896025306010104E-2</v>
      </c>
      <c r="I266" s="344">
        <v>85.78</v>
      </c>
      <c r="J266" s="208">
        <f t="shared" si="35"/>
        <v>-3.8323075136452722E-3</v>
      </c>
      <c r="K266" s="343">
        <v>64</v>
      </c>
      <c r="L266" s="206">
        <f t="shared" si="36"/>
        <v>-5.8408121229954424E-2</v>
      </c>
      <c r="M266" s="344">
        <v>78.819999999999993</v>
      </c>
      <c r="N266" s="208">
        <f t="shared" si="37"/>
        <v>3.5470310036783914E-2</v>
      </c>
      <c r="O266" s="343">
        <v>63.48</v>
      </c>
      <c r="P266" s="206">
        <f t="shared" si="38"/>
        <v>6.9796954314720328E-3</v>
      </c>
      <c r="Q266" s="344">
        <v>69.87</v>
      </c>
      <c r="R266" s="208">
        <f t="shared" si="39"/>
        <v>1.3049151805132775E-2</v>
      </c>
    </row>
    <row r="267" spans="2:18" ht="15" hidden="1" customHeight="1" outlineLevel="1" x14ac:dyDescent="0.25">
      <c r="B267" s="43" t="s">
        <v>51</v>
      </c>
      <c r="C267" s="343">
        <v>47.56</v>
      </c>
      <c r="D267" s="206">
        <f t="shared" si="32"/>
        <v>0.22862309480754339</v>
      </c>
      <c r="E267" s="344">
        <v>37.89</v>
      </c>
      <c r="F267" s="208">
        <f t="shared" si="33"/>
        <v>-0.23392640517589969</v>
      </c>
      <c r="G267" s="343">
        <v>70.66</v>
      </c>
      <c r="H267" s="206">
        <f t="shared" si="34"/>
        <v>5.4312145628170772E-2</v>
      </c>
      <c r="I267" s="344">
        <v>84.53</v>
      </c>
      <c r="J267" s="208">
        <f t="shared" si="35"/>
        <v>-1.5490333100395937E-2</v>
      </c>
      <c r="K267" s="343">
        <v>55.66</v>
      </c>
      <c r="L267" s="206">
        <f t="shared" si="36"/>
        <v>-2.1276595744680882E-2</v>
      </c>
      <c r="M267" s="344">
        <v>76.11</v>
      </c>
      <c r="N267" s="208">
        <f t="shared" si="37"/>
        <v>3.3962776796630845E-2</v>
      </c>
      <c r="O267" s="343">
        <v>64.08</v>
      </c>
      <c r="P267" s="206">
        <f t="shared" si="38"/>
        <v>-1.0653080129689685E-2</v>
      </c>
      <c r="Q267" s="344">
        <v>69.099999999999994</v>
      </c>
      <c r="R267" s="208">
        <f t="shared" si="39"/>
        <v>4.7986040424603527E-3</v>
      </c>
    </row>
    <row r="268" spans="2:18" ht="15" hidden="1" customHeight="1" outlineLevel="1" x14ac:dyDescent="0.25">
      <c r="B268" s="43" t="s">
        <v>52</v>
      </c>
      <c r="C268" s="343">
        <v>42.91</v>
      </c>
      <c r="D268" s="206">
        <f t="shared" si="32"/>
        <v>0.20533707865168527</v>
      </c>
      <c r="E268" s="344">
        <v>43.84</v>
      </c>
      <c r="F268" s="208">
        <f t="shared" si="33"/>
        <v>-0.21992882562277583</v>
      </c>
      <c r="G268" s="343">
        <v>73.38</v>
      </c>
      <c r="H268" s="206">
        <f t="shared" si="34"/>
        <v>-1.3444474321054001E-2</v>
      </c>
      <c r="I268" s="344">
        <v>90.97</v>
      </c>
      <c r="J268" s="208">
        <f t="shared" si="35"/>
        <v>4.2038946162657576E-2</v>
      </c>
      <c r="K268" s="343">
        <v>63.06</v>
      </c>
      <c r="L268" s="206">
        <f t="shared" si="36"/>
        <v>1.5295443567863609E-2</v>
      </c>
      <c r="M268" s="344">
        <v>81.150000000000006</v>
      </c>
      <c r="N268" s="208">
        <f t="shared" si="37"/>
        <v>4.5882201314602522E-2</v>
      </c>
      <c r="O268" s="343">
        <v>68.73</v>
      </c>
      <c r="P268" s="206">
        <f t="shared" si="38"/>
        <v>4.8832595757668296E-2</v>
      </c>
      <c r="Q268" s="344">
        <v>73.91</v>
      </c>
      <c r="R268" s="208">
        <f t="shared" si="39"/>
        <v>4.113255388082826E-2</v>
      </c>
    </row>
    <row r="269" spans="2:18" ht="15" hidden="1" customHeight="1" outlineLevel="1" x14ac:dyDescent="0.25">
      <c r="B269" s="43" t="s">
        <v>53</v>
      </c>
      <c r="C269" s="343">
        <v>59.05</v>
      </c>
      <c r="D269" s="206">
        <f t="shared" ref="D269:D332" si="40">C269/C283-1</f>
        <v>0.25772097976570807</v>
      </c>
      <c r="E269" s="344">
        <v>51.3</v>
      </c>
      <c r="F269" s="208">
        <f t="shared" ref="F269:F332" si="41">E269/E283-1</f>
        <v>-0.29290144727773948</v>
      </c>
      <c r="G269" s="343">
        <v>81.650000000000006</v>
      </c>
      <c r="H269" s="206">
        <f t="shared" ref="H269:H332" si="42">G269/G283-1</f>
        <v>5.7896033505788758E-3</v>
      </c>
      <c r="I269" s="344">
        <v>94.74</v>
      </c>
      <c r="J269" s="208">
        <f t="shared" ref="J269:J332" si="43">I269/I283-1</f>
        <v>-1.3022189811438656E-2</v>
      </c>
      <c r="K269" s="343">
        <v>61.38</v>
      </c>
      <c r="L269" s="206">
        <f t="shared" ref="L269:L332" si="44">K269/K283-1</f>
        <v>-9.3219087014330015E-2</v>
      </c>
      <c r="M269" s="344">
        <v>86.65</v>
      </c>
      <c r="N269" s="208">
        <f t="shared" ref="N269:N332" si="45">M269/M283-1</f>
        <v>1.1554015020220909E-3</v>
      </c>
      <c r="O269" s="343">
        <v>79.349999999999994</v>
      </c>
      <c r="P269" s="206">
        <f t="shared" ref="P269:P332" si="46">O269/O283-1</f>
        <v>8.3873427373235554E-3</v>
      </c>
      <c r="Q269" s="344">
        <v>82.39</v>
      </c>
      <c r="R269" s="208">
        <f t="shared" ref="R269:R332" si="47">Q269/Q283-1</f>
        <v>1.7021276595745594E-3</v>
      </c>
    </row>
    <row r="270" spans="2:18" ht="15" hidden="1" customHeight="1" outlineLevel="1" x14ac:dyDescent="0.25">
      <c r="B270" s="43" t="s">
        <v>54</v>
      </c>
      <c r="C270" s="343">
        <v>43.34</v>
      </c>
      <c r="D270" s="206">
        <f t="shared" si="40"/>
        <v>0.42894823606989796</v>
      </c>
      <c r="E270" s="344">
        <v>46.28</v>
      </c>
      <c r="F270" s="208">
        <f t="shared" si="41"/>
        <v>-0.30343166767007823</v>
      </c>
      <c r="G270" s="343">
        <v>80.66</v>
      </c>
      <c r="H270" s="206">
        <f t="shared" si="42"/>
        <v>2.4774488629144997E-2</v>
      </c>
      <c r="I270" s="344">
        <v>88.29</v>
      </c>
      <c r="J270" s="208">
        <f t="shared" si="43"/>
        <v>7.7495728581889356E-2</v>
      </c>
      <c r="K270" s="343">
        <v>46.22</v>
      </c>
      <c r="L270" s="206">
        <f t="shared" si="44"/>
        <v>0.13312086295660697</v>
      </c>
      <c r="M270" s="344">
        <v>81.64</v>
      </c>
      <c r="N270" s="208">
        <f t="shared" si="45"/>
        <v>6.5240083507306812E-2</v>
      </c>
      <c r="O270" s="343">
        <v>74.45</v>
      </c>
      <c r="P270" s="206">
        <f t="shared" si="46"/>
        <v>7.384970431270732E-2</v>
      </c>
      <c r="Q270" s="344">
        <v>77.45</v>
      </c>
      <c r="R270" s="208">
        <f t="shared" si="47"/>
        <v>6.6216960352422971E-2</v>
      </c>
    </row>
    <row r="271" spans="2:18" ht="15" hidden="1" customHeight="1" outlineLevel="1" x14ac:dyDescent="0.25">
      <c r="B271" s="43" t="s">
        <v>55</v>
      </c>
      <c r="C271" s="343">
        <v>32.04</v>
      </c>
      <c r="D271" s="206">
        <f t="shared" si="40"/>
        <v>-0.18327810349222529</v>
      </c>
      <c r="E271" s="344">
        <v>39.61</v>
      </c>
      <c r="F271" s="208">
        <f t="shared" si="41"/>
        <v>-0.21455482847511398</v>
      </c>
      <c r="G271" s="343">
        <v>72.27</v>
      </c>
      <c r="H271" s="206">
        <f t="shared" si="42"/>
        <v>0.16677429770745889</v>
      </c>
      <c r="I271" s="344">
        <v>83.79</v>
      </c>
      <c r="J271" s="208">
        <f t="shared" si="43"/>
        <v>0.18498090793381428</v>
      </c>
      <c r="K271" s="343">
        <v>57.96</v>
      </c>
      <c r="L271" s="206">
        <f t="shared" si="44"/>
        <v>0.68537365513230597</v>
      </c>
      <c r="M271" s="344">
        <v>75.72</v>
      </c>
      <c r="N271" s="208">
        <f t="shared" si="45"/>
        <v>0.18944392082940631</v>
      </c>
      <c r="O271" s="343">
        <v>61.11</v>
      </c>
      <c r="P271" s="206">
        <f t="shared" si="46"/>
        <v>0.12520714417234391</v>
      </c>
      <c r="Q271" s="344">
        <v>67.2</v>
      </c>
      <c r="R271" s="208">
        <f t="shared" si="47"/>
        <v>0.14675767918088733</v>
      </c>
    </row>
    <row r="272" spans="2:18" ht="15" hidden="1" customHeight="1" outlineLevel="1" x14ac:dyDescent="0.25">
      <c r="B272" s="43" t="s">
        <v>56</v>
      </c>
      <c r="C272" s="343">
        <v>33.74</v>
      </c>
      <c r="D272" s="206">
        <f t="shared" si="40"/>
        <v>0.25009262689885148</v>
      </c>
      <c r="E272" s="344">
        <v>34.299999999999997</v>
      </c>
      <c r="F272" s="208">
        <f t="shared" si="41"/>
        <v>-0.34127136546956027</v>
      </c>
      <c r="G272" s="343">
        <v>66.02</v>
      </c>
      <c r="H272" s="206">
        <f t="shared" si="42"/>
        <v>0.1040133779264214</v>
      </c>
      <c r="I272" s="344">
        <v>79.680000000000007</v>
      </c>
      <c r="J272" s="208">
        <f t="shared" si="43"/>
        <v>0.13909935668334539</v>
      </c>
      <c r="K272" s="343">
        <v>54.2</v>
      </c>
      <c r="L272" s="206">
        <f t="shared" si="44"/>
        <v>0.24141090242785168</v>
      </c>
      <c r="M272" s="344">
        <v>71</v>
      </c>
      <c r="N272" s="208">
        <f t="shared" si="45"/>
        <v>0.12967382657120119</v>
      </c>
      <c r="O272" s="343">
        <v>54.7</v>
      </c>
      <c r="P272" s="206">
        <f t="shared" si="46"/>
        <v>9.7952629466077967E-2</v>
      </c>
      <c r="Q272" s="344">
        <v>61.49</v>
      </c>
      <c r="R272" s="208">
        <f t="shared" si="47"/>
        <v>0.1019713261648747</v>
      </c>
    </row>
    <row r="273" spans="2:18" collapsed="1" x14ac:dyDescent="0.25">
      <c r="B273" s="30" t="s">
        <v>82</v>
      </c>
      <c r="C273" s="339">
        <v>47.820256587358735</v>
      </c>
      <c r="D273" s="32">
        <f t="shared" si="40"/>
        <v>0.21884046970989979</v>
      </c>
      <c r="E273" s="339">
        <v>50.993221857490106</v>
      </c>
      <c r="F273" s="32">
        <f t="shared" si="41"/>
        <v>-0.13943025712084378</v>
      </c>
      <c r="G273" s="339">
        <v>72.57158813583959</v>
      </c>
      <c r="H273" s="32">
        <f t="shared" si="42"/>
        <v>5.0883968925670375E-2</v>
      </c>
      <c r="I273" s="339">
        <v>85.592426628594566</v>
      </c>
      <c r="J273" s="32">
        <f t="shared" si="43"/>
        <v>0.1268137043285662</v>
      </c>
      <c r="K273" s="339">
        <v>62.532676542243877</v>
      </c>
      <c r="L273" s="32">
        <f t="shared" si="44"/>
        <v>0.24357029242837114</v>
      </c>
      <c r="M273" s="339">
        <v>76.973149778120074</v>
      </c>
      <c r="N273" s="32">
        <f t="shared" si="45"/>
        <v>9.7741244588642751E-2</v>
      </c>
      <c r="O273" s="339">
        <v>66.733592028204683</v>
      </c>
      <c r="P273" s="32">
        <f t="shared" si="46"/>
        <v>0.11073703195913365</v>
      </c>
      <c r="Q273" s="339">
        <v>71.157994966591403</v>
      </c>
      <c r="R273" s="32">
        <f t="shared" si="47"/>
        <v>0.10010094879859666</v>
      </c>
    </row>
    <row r="274" spans="2:18" ht="15" hidden="1" customHeight="1" outlineLevel="1" x14ac:dyDescent="0.25">
      <c r="B274" s="43" t="s">
        <v>58</v>
      </c>
      <c r="C274" s="343">
        <v>45.45</v>
      </c>
      <c r="D274" s="206">
        <f t="shared" si="40"/>
        <v>0.66788990825688077</v>
      </c>
      <c r="E274" s="344">
        <v>45.43</v>
      </c>
      <c r="F274" s="208">
        <f t="shared" si="41"/>
        <v>-0.3151944528188122</v>
      </c>
      <c r="G274" s="343">
        <v>74.45</v>
      </c>
      <c r="H274" s="206">
        <f t="shared" si="42"/>
        <v>0.10541945063103197</v>
      </c>
      <c r="I274" s="344">
        <v>87.09</v>
      </c>
      <c r="J274" s="208">
        <f t="shared" si="43"/>
        <v>0.15826572682537576</v>
      </c>
      <c r="K274" s="343">
        <v>51.78</v>
      </c>
      <c r="L274" s="206">
        <f t="shared" si="44"/>
        <v>0.15169039145907481</v>
      </c>
      <c r="M274" s="344">
        <v>78.680000000000007</v>
      </c>
      <c r="N274" s="208">
        <f t="shared" si="45"/>
        <v>0.12932395579158906</v>
      </c>
      <c r="O274" s="343">
        <v>62.79</v>
      </c>
      <c r="P274" s="206">
        <f t="shared" si="46"/>
        <v>1.5928639694173796E-4</v>
      </c>
      <c r="Q274" s="344">
        <v>69.41</v>
      </c>
      <c r="R274" s="208">
        <f t="shared" si="47"/>
        <v>5.2623597209584538E-2</v>
      </c>
    </row>
    <row r="275" spans="2:18" ht="15" hidden="1" customHeight="1" outlineLevel="1" x14ac:dyDescent="0.25">
      <c r="B275" s="43" t="s">
        <v>59</v>
      </c>
      <c r="C275" s="343">
        <v>52.07</v>
      </c>
      <c r="D275" s="206">
        <f t="shared" si="40"/>
        <v>0.28918049022035164</v>
      </c>
      <c r="E275" s="344">
        <v>56.72</v>
      </c>
      <c r="F275" s="208">
        <f t="shared" si="41"/>
        <v>-0.10915658866027966</v>
      </c>
      <c r="G275" s="343">
        <v>75.760000000000005</v>
      </c>
      <c r="H275" s="206">
        <f t="shared" si="42"/>
        <v>-1.8779950783577082E-2</v>
      </c>
      <c r="I275" s="344">
        <v>88.36</v>
      </c>
      <c r="J275" s="208">
        <f t="shared" si="43"/>
        <v>0.13690169840452904</v>
      </c>
      <c r="K275" s="343">
        <v>64.45</v>
      </c>
      <c r="L275" s="206">
        <f t="shared" si="44"/>
        <v>0.51718455743879499</v>
      </c>
      <c r="M275" s="344">
        <v>81.010000000000005</v>
      </c>
      <c r="N275" s="208">
        <f t="shared" si="45"/>
        <v>9.5914502164502258E-2</v>
      </c>
      <c r="O275" s="343">
        <v>71.61</v>
      </c>
      <c r="P275" s="206">
        <f t="shared" si="46"/>
        <v>0.17586206896551726</v>
      </c>
      <c r="Q275" s="344">
        <v>75.52</v>
      </c>
      <c r="R275" s="208">
        <f t="shared" si="47"/>
        <v>0.12935546582922064</v>
      </c>
    </row>
    <row r="276" spans="2:18" ht="15" hidden="1" customHeight="1" outlineLevel="1" x14ac:dyDescent="0.25">
      <c r="B276" s="43" t="s">
        <v>60</v>
      </c>
      <c r="C276" s="343">
        <v>52.7</v>
      </c>
      <c r="D276" s="206">
        <f t="shared" si="40"/>
        <v>0.16515586999778931</v>
      </c>
      <c r="E276" s="344">
        <v>58.37</v>
      </c>
      <c r="F276" s="208">
        <f t="shared" si="41"/>
        <v>-0.1409860191317146</v>
      </c>
      <c r="G276" s="343">
        <v>76.59</v>
      </c>
      <c r="H276" s="206">
        <f t="shared" si="42"/>
        <v>2.3246492985972145E-2</v>
      </c>
      <c r="I276" s="344">
        <v>90.73</v>
      </c>
      <c r="J276" s="208">
        <f t="shared" si="43"/>
        <v>5.8199206904595346E-2</v>
      </c>
      <c r="K276" s="343">
        <v>73.52</v>
      </c>
      <c r="L276" s="206">
        <f t="shared" si="44"/>
        <v>0.37626357169599389</v>
      </c>
      <c r="M276" s="344">
        <v>83.04</v>
      </c>
      <c r="N276" s="208">
        <f t="shared" si="45"/>
        <v>6.094288999616726E-2</v>
      </c>
      <c r="O276" s="343">
        <v>74.11</v>
      </c>
      <c r="P276" s="206">
        <f t="shared" si="46"/>
        <v>8.6816248716820699E-2</v>
      </c>
      <c r="Q276" s="344">
        <v>77.83</v>
      </c>
      <c r="R276" s="208">
        <f t="shared" si="47"/>
        <v>6.894657327290199E-2</v>
      </c>
    </row>
    <row r="277" spans="2:18" ht="15" hidden="1" customHeight="1" outlineLevel="1" x14ac:dyDescent="0.25">
      <c r="B277" s="43" t="s">
        <v>61</v>
      </c>
      <c r="C277" s="343">
        <v>55.75</v>
      </c>
      <c r="D277" s="206">
        <f t="shared" si="40"/>
        <v>0.1030866640284922</v>
      </c>
      <c r="E277" s="344">
        <v>53.81</v>
      </c>
      <c r="F277" s="208">
        <f t="shared" si="41"/>
        <v>-0.18850852058513046</v>
      </c>
      <c r="G277" s="343">
        <v>74.11</v>
      </c>
      <c r="H277" s="206">
        <f t="shared" si="42"/>
        <v>4.6899279559259766E-2</v>
      </c>
      <c r="I277" s="344">
        <v>88.85</v>
      </c>
      <c r="J277" s="208">
        <f t="shared" si="43"/>
        <v>0.14041843152355282</v>
      </c>
      <c r="K277" s="343">
        <v>68.48</v>
      </c>
      <c r="L277" s="206">
        <f t="shared" si="44"/>
        <v>0.33048377695745113</v>
      </c>
      <c r="M277" s="344">
        <v>80.819999999999993</v>
      </c>
      <c r="N277" s="208">
        <f t="shared" si="45"/>
        <v>0.10955518945634246</v>
      </c>
      <c r="O277" s="343">
        <v>68.81</v>
      </c>
      <c r="P277" s="206">
        <f t="shared" si="46"/>
        <v>0.11289018275917839</v>
      </c>
      <c r="Q277" s="344">
        <v>73.81</v>
      </c>
      <c r="R277" s="208">
        <f t="shared" si="47"/>
        <v>0.10361842105263164</v>
      </c>
    </row>
    <row r="278" spans="2:18" collapsed="1" x14ac:dyDescent="0.25">
      <c r="B278" s="145">
        <v>1994</v>
      </c>
      <c r="C278" s="347">
        <v>45.12</v>
      </c>
      <c r="D278" s="213">
        <f t="shared" si="40"/>
        <v>0.14867617107942954</v>
      </c>
      <c r="E278" s="347">
        <v>47.35</v>
      </c>
      <c r="F278" s="213">
        <f t="shared" si="41"/>
        <v>-0.20016891891891897</v>
      </c>
      <c r="G278" s="347">
        <v>74.16</v>
      </c>
      <c r="H278" s="213">
        <f t="shared" si="42"/>
        <v>4.1865692610283611E-2</v>
      </c>
      <c r="I278" s="347">
        <v>86.18</v>
      </c>
      <c r="J278" s="213">
        <f t="shared" si="43"/>
        <v>7.0426034033039375E-2</v>
      </c>
      <c r="K278" s="347">
        <v>59.55</v>
      </c>
      <c r="L278" s="213">
        <f t="shared" si="44"/>
        <v>0.1505023183925811</v>
      </c>
      <c r="M278" s="347">
        <v>78.599999999999994</v>
      </c>
      <c r="N278" s="213">
        <f t="shared" si="45"/>
        <v>7.3623821882256468E-2</v>
      </c>
      <c r="O278" s="347">
        <v>66.92</v>
      </c>
      <c r="P278" s="213">
        <f t="shared" si="46"/>
        <v>5.5021283304430124E-2</v>
      </c>
      <c r="Q278" s="347">
        <v>71.790000000000006</v>
      </c>
      <c r="R278" s="213">
        <f t="shared" si="47"/>
        <v>5.7445868316394311E-2</v>
      </c>
    </row>
    <row r="279" spans="2:18" ht="15" hidden="1" customHeight="1" outlineLevel="1" x14ac:dyDescent="0.25">
      <c r="B279" s="43" t="s">
        <v>49</v>
      </c>
      <c r="C279" s="343">
        <v>47.48</v>
      </c>
      <c r="D279" s="206">
        <f t="shared" si="40"/>
        <v>3.7134119702926904E-2</v>
      </c>
      <c r="E279" s="344">
        <v>48.83</v>
      </c>
      <c r="F279" s="208">
        <f t="shared" si="41"/>
        <v>-0.17974130690408197</v>
      </c>
      <c r="G279" s="343">
        <v>68.150000000000006</v>
      </c>
      <c r="H279" s="206">
        <f t="shared" si="42"/>
        <v>8.709523049928225E-2</v>
      </c>
      <c r="I279" s="344">
        <v>72.099999999999994</v>
      </c>
      <c r="J279" s="208">
        <f t="shared" si="43"/>
        <v>9.6244488368557146E-2</v>
      </c>
      <c r="K279" s="343">
        <v>55.55</v>
      </c>
      <c r="L279" s="206">
        <f t="shared" si="44"/>
        <v>0.15344684385382057</v>
      </c>
      <c r="M279" s="344">
        <v>67</v>
      </c>
      <c r="N279" s="208">
        <f t="shared" si="45"/>
        <v>6.3323282018727278E-2</v>
      </c>
      <c r="O279" s="343">
        <v>61.54</v>
      </c>
      <c r="P279" s="206">
        <f t="shared" si="46"/>
        <v>8.1926863572433062E-2</v>
      </c>
      <c r="Q279" s="344">
        <v>64.010000000000005</v>
      </c>
      <c r="R279" s="208">
        <f t="shared" si="47"/>
        <v>7.2373931981906559E-2</v>
      </c>
    </row>
    <row r="280" spans="2:18" ht="15" hidden="1" customHeight="1" outlineLevel="1" x14ac:dyDescent="0.25">
      <c r="B280" s="43" t="s">
        <v>50</v>
      </c>
      <c r="C280" s="343">
        <v>42.91</v>
      </c>
      <c r="D280" s="206">
        <f t="shared" si="40"/>
        <v>7.2769953051641245E-3</v>
      </c>
      <c r="E280" s="344">
        <v>50.62</v>
      </c>
      <c r="F280" s="208">
        <f t="shared" si="41"/>
        <v>-1.0361681329423278E-2</v>
      </c>
      <c r="G280" s="343">
        <v>72.709999999999994</v>
      </c>
      <c r="H280" s="206">
        <f t="shared" si="42"/>
        <v>0.17959117456197271</v>
      </c>
      <c r="I280" s="344">
        <v>86.11</v>
      </c>
      <c r="J280" s="208">
        <f t="shared" si="43"/>
        <v>0.2259396355353076</v>
      </c>
      <c r="K280" s="343">
        <v>67.97</v>
      </c>
      <c r="L280" s="206">
        <f t="shared" si="44"/>
        <v>0.27955572289156638</v>
      </c>
      <c r="M280" s="344">
        <v>76.12</v>
      </c>
      <c r="N280" s="208">
        <f t="shared" si="45"/>
        <v>0.18974679587371068</v>
      </c>
      <c r="O280" s="343">
        <v>63.04</v>
      </c>
      <c r="P280" s="206">
        <f t="shared" si="46"/>
        <v>0.18362748779571914</v>
      </c>
      <c r="Q280" s="344">
        <v>68.97</v>
      </c>
      <c r="R280" s="208">
        <f t="shared" si="47"/>
        <v>0.18566271273852486</v>
      </c>
    </row>
    <row r="281" spans="2:18" ht="15" hidden="1" customHeight="1" outlineLevel="1" x14ac:dyDescent="0.25">
      <c r="B281" s="43" t="s">
        <v>51</v>
      </c>
      <c r="C281" s="343">
        <v>38.71</v>
      </c>
      <c r="D281" s="206">
        <f t="shared" si="40"/>
        <v>0.67503245348334073</v>
      </c>
      <c r="E281" s="344">
        <v>49.46</v>
      </c>
      <c r="F281" s="208">
        <f t="shared" si="41"/>
        <v>0.17565961492750182</v>
      </c>
      <c r="G281" s="343">
        <v>67.02</v>
      </c>
      <c r="H281" s="206">
        <f t="shared" si="42"/>
        <v>-2.4879965080750854E-2</v>
      </c>
      <c r="I281" s="344">
        <v>85.86</v>
      </c>
      <c r="J281" s="208">
        <f t="shared" si="43"/>
        <v>7.7019568489713919E-2</v>
      </c>
      <c r="K281" s="343">
        <v>56.87</v>
      </c>
      <c r="L281" s="206">
        <f t="shared" si="44"/>
        <v>-2.7863247863247897E-2</v>
      </c>
      <c r="M281" s="344">
        <v>73.61</v>
      </c>
      <c r="N281" s="208">
        <f t="shared" si="45"/>
        <v>5.7463008188478604E-2</v>
      </c>
      <c r="O281" s="343">
        <v>64.77</v>
      </c>
      <c r="P281" s="206">
        <f t="shared" si="46"/>
        <v>0.13056379821958441</v>
      </c>
      <c r="Q281" s="344">
        <v>68.77</v>
      </c>
      <c r="R281" s="208">
        <f t="shared" si="47"/>
        <v>9.2801525504528692E-2</v>
      </c>
    </row>
    <row r="282" spans="2:18" ht="15" hidden="1" customHeight="1" outlineLevel="1" x14ac:dyDescent="0.25">
      <c r="B282" s="43" t="s">
        <v>52</v>
      </c>
      <c r="C282" s="343">
        <v>35.6</v>
      </c>
      <c r="D282" s="206">
        <f t="shared" si="40"/>
        <v>3.1286210892236266E-2</v>
      </c>
      <c r="E282" s="344">
        <v>56.2</v>
      </c>
      <c r="F282" s="208">
        <f t="shared" si="41"/>
        <v>0.27553336359509761</v>
      </c>
      <c r="G282" s="343">
        <v>74.38</v>
      </c>
      <c r="H282" s="206">
        <f t="shared" si="42"/>
        <v>5.2795470629865449E-2</v>
      </c>
      <c r="I282" s="344">
        <v>87.3</v>
      </c>
      <c r="J282" s="208">
        <f t="shared" si="43"/>
        <v>0.11054573209515328</v>
      </c>
      <c r="K282" s="343">
        <v>62.11</v>
      </c>
      <c r="L282" s="206">
        <f t="shared" si="44"/>
        <v>0.13050600655260292</v>
      </c>
      <c r="M282" s="344">
        <v>77.59</v>
      </c>
      <c r="N282" s="208">
        <f t="shared" si="45"/>
        <v>0.10842857142857154</v>
      </c>
      <c r="O282" s="343">
        <v>65.53</v>
      </c>
      <c r="P282" s="206">
        <f t="shared" si="46"/>
        <v>4.5991108385712298E-3</v>
      </c>
      <c r="Q282" s="344">
        <v>70.989999999999995</v>
      </c>
      <c r="R282" s="208">
        <f t="shared" si="47"/>
        <v>5.2951646395728247E-2</v>
      </c>
    </row>
    <row r="283" spans="2:18" ht="15" hidden="1" customHeight="1" outlineLevel="1" x14ac:dyDescent="0.25">
      <c r="B283" s="43" t="s">
        <v>53</v>
      </c>
      <c r="C283" s="343">
        <v>46.95</v>
      </c>
      <c r="D283" s="206">
        <f t="shared" si="40"/>
        <v>0.43227577791336191</v>
      </c>
      <c r="E283" s="344">
        <v>72.55</v>
      </c>
      <c r="F283" s="208">
        <f t="shared" si="41"/>
        <v>3.7079818299805316</v>
      </c>
      <c r="G283" s="343">
        <v>81.180000000000007</v>
      </c>
      <c r="H283" s="206">
        <f t="shared" si="42"/>
        <v>-7.3393448236502623E-2</v>
      </c>
      <c r="I283" s="344">
        <v>95.99</v>
      </c>
      <c r="J283" s="208">
        <f t="shared" si="43"/>
        <v>3.3706655179840617E-2</v>
      </c>
      <c r="K283" s="343">
        <v>67.69</v>
      </c>
      <c r="L283" s="206">
        <f t="shared" si="44"/>
        <v>-5.3286713286713305E-2</v>
      </c>
      <c r="M283" s="344">
        <v>86.55</v>
      </c>
      <c r="N283" s="208">
        <f t="shared" si="45"/>
        <v>9.1287353423275652E-2</v>
      </c>
      <c r="O283" s="343">
        <v>78.69</v>
      </c>
      <c r="P283" s="206">
        <f t="shared" si="46"/>
        <v>-4.5719136551054973E-2</v>
      </c>
      <c r="Q283" s="344">
        <v>82.25</v>
      </c>
      <c r="R283" s="208">
        <f t="shared" si="47"/>
        <v>1.5181436682300653E-2</v>
      </c>
    </row>
    <row r="284" spans="2:18" ht="15" hidden="1" customHeight="1" outlineLevel="1" x14ac:dyDescent="0.25">
      <c r="B284" s="43" t="s">
        <v>54</v>
      </c>
      <c r="C284" s="343">
        <v>30.33</v>
      </c>
      <c r="D284" s="206">
        <f t="shared" si="40"/>
        <v>0.24969097651421501</v>
      </c>
      <c r="E284" s="344">
        <v>66.44</v>
      </c>
      <c r="F284" s="208">
        <f t="shared" si="41"/>
        <v>0.22832316509521156</v>
      </c>
      <c r="G284" s="343">
        <v>78.709999999999994</v>
      </c>
      <c r="H284" s="206">
        <f t="shared" si="42"/>
        <v>6.3936198972695202E-2</v>
      </c>
      <c r="I284" s="344">
        <v>81.94</v>
      </c>
      <c r="J284" s="208">
        <f t="shared" si="43"/>
        <v>4.2493638676844858E-2</v>
      </c>
      <c r="K284" s="343">
        <v>40.79</v>
      </c>
      <c r="L284" s="206">
        <f t="shared" si="44"/>
        <v>-0.27264621968616265</v>
      </c>
      <c r="M284" s="344">
        <v>76.64</v>
      </c>
      <c r="N284" s="208">
        <f t="shared" si="45"/>
        <v>6.252599473173448E-2</v>
      </c>
      <c r="O284" s="343">
        <v>69.33</v>
      </c>
      <c r="P284" s="206">
        <f t="shared" si="46"/>
        <v>2.4985215848610354E-2</v>
      </c>
      <c r="Q284" s="344">
        <v>72.64</v>
      </c>
      <c r="R284" s="208">
        <f t="shared" si="47"/>
        <v>4.218077474892401E-2</v>
      </c>
    </row>
    <row r="285" spans="2:18" ht="15" hidden="1" customHeight="1" outlineLevel="1" x14ac:dyDescent="0.25">
      <c r="B285" s="43" t="s">
        <v>55</v>
      </c>
      <c r="C285" s="343">
        <v>39.229999999999997</v>
      </c>
      <c r="D285" s="206">
        <f t="shared" si="40"/>
        <v>0.59212662337662314</v>
      </c>
      <c r="E285" s="344">
        <v>50.43</v>
      </c>
      <c r="F285" s="208">
        <f t="shared" si="41"/>
        <v>0.11992005329780153</v>
      </c>
      <c r="G285" s="343">
        <v>61.94</v>
      </c>
      <c r="H285" s="206">
        <f t="shared" si="42"/>
        <v>9.4346289752650137E-2</v>
      </c>
      <c r="I285" s="344">
        <v>70.709999999999994</v>
      </c>
      <c r="J285" s="208">
        <f t="shared" si="43"/>
        <v>6.1233678523187729E-2</v>
      </c>
      <c r="K285" s="343">
        <v>34.39</v>
      </c>
      <c r="L285" s="206">
        <f t="shared" si="44"/>
        <v>-0.35296331138287862</v>
      </c>
      <c r="M285" s="344">
        <v>63.66</v>
      </c>
      <c r="N285" s="208">
        <f t="shared" si="45"/>
        <v>6.7941620533467528E-2</v>
      </c>
      <c r="O285" s="343">
        <v>54.31</v>
      </c>
      <c r="P285" s="206">
        <f t="shared" si="46"/>
        <v>3.7044109222837518E-2</v>
      </c>
      <c r="Q285" s="344">
        <v>58.6</v>
      </c>
      <c r="R285" s="208">
        <f t="shared" si="47"/>
        <v>5.2064631956912022E-2</v>
      </c>
    </row>
    <row r="286" spans="2:18" ht="15" hidden="1" customHeight="1" outlineLevel="1" x14ac:dyDescent="0.25">
      <c r="B286" s="43" t="s">
        <v>56</v>
      </c>
      <c r="C286" s="343">
        <v>26.99</v>
      </c>
      <c r="D286" s="206">
        <f t="shared" si="40"/>
        <v>0.54140491147915459</v>
      </c>
      <c r="E286" s="344">
        <v>52.07</v>
      </c>
      <c r="F286" s="208">
        <f t="shared" si="41"/>
        <v>0.21093023255813947</v>
      </c>
      <c r="G286" s="343">
        <v>59.8</v>
      </c>
      <c r="H286" s="206">
        <f t="shared" si="42"/>
        <v>0.1553323029366307</v>
      </c>
      <c r="I286" s="344">
        <v>69.95</v>
      </c>
      <c r="J286" s="208">
        <f t="shared" si="43"/>
        <v>2.958492787753908E-2</v>
      </c>
      <c r="K286" s="343">
        <v>43.66</v>
      </c>
      <c r="L286" s="206">
        <f t="shared" si="44"/>
        <v>-0.17607095678429907</v>
      </c>
      <c r="M286" s="344">
        <v>62.85</v>
      </c>
      <c r="N286" s="208">
        <f t="shared" si="45"/>
        <v>7.5278015397775899E-2</v>
      </c>
      <c r="O286" s="343">
        <v>49.82</v>
      </c>
      <c r="P286" s="206">
        <f t="shared" si="46"/>
        <v>9.8566703417861001E-2</v>
      </c>
      <c r="Q286" s="344">
        <v>55.8</v>
      </c>
      <c r="R286" s="208">
        <f t="shared" si="47"/>
        <v>8.6237103367724277E-2</v>
      </c>
    </row>
    <row r="287" spans="2:18" collapsed="1" x14ac:dyDescent="0.25">
      <c r="B287" s="30" t="s">
        <v>175</v>
      </c>
      <c r="C287" s="339">
        <v>39.234221192819916</v>
      </c>
      <c r="D287" s="32">
        <f t="shared" si="40"/>
        <v>-0.15215991760727832</v>
      </c>
      <c r="E287" s="339">
        <v>59.255187948957122</v>
      </c>
      <c r="F287" s="32">
        <f t="shared" si="41"/>
        <v>0.10789760496794898</v>
      </c>
      <c r="G287" s="339">
        <v>69.057660295294326</v>
      </c>
      <c r="H287" s="32">
        <f t="shared" si="42"/>
        <v>1.7935211410771368E-2</v>
      </c>
      <c r="I287" s="339">
        <v>75.95969617674865</v>
      </c>
      <c r="J287" s="32">
        <f t="shared" si="43"/>
        <v>-3.1928796978034746E-2</v>
      </c>
      <c r="K287" s="339">
        <v>50.284794452699359</v>
      </c>
      <c r="L287" s="32">
        <f t="shared" si="44"/>
        <v>-5.7554828782466427E-2</v>
      </c>
      <c r="M287" s="339">
        <v>70.119575225548047</v>
      </c>
      <c r="N287" s="32">
        <f t="shared" si="45"/>
        <v>-6.9408543858171523E-3</v>
      </c>
      <c r="O287" s="339">
        <v>60.080460188222077</v>
      </c>
      <c r="P287" s="32">
        <f t="shared" si="46"/>
        <v>-4.5768978374070901E-2</v>
      </c>
      <c r="Q287" s="339">
        <v>64.683150254803394</v>
      </c>
      <c r="R287" s="32">
        <f t="shared" si="47"/>
        <v>-2.7336921961934491E-2</v>
      </c>
    </row>
    <row r="288" spans="2:18" ht="15" hidden="1" customHeight="1" outlineLevel="1" x14ac:dyDescent="0.25">
      <c r="B288" s="43" t="s">
        <v>58</v>
      </c>
      <c r="C288" s="343">
        <v>27.25</v>
      </c>
      <c r="D288" s="206">
        <f t="shared" si="40"/>
        <v>-0.26589439655172409</v>
      </c>
      <c r="E288" s="344">
        <v>66.34</v>
      </c>
      <c r="F288" s="208">
        <f t="shared" si="41"/>
        <v>0.19877123238164085</v>
      </c>
      <c r="G288" s="343">
        <v>67.349999999999994</v>
      </c>
      <c r="H288" s="206">
        <f t="shared" si="42"/>
        <v>3.8710672424429271E-2</v>
      </c>
      <c r="I288" s="344">
        <v>75.19</v>
      </c>
      <c r="J288" s="208">
        <f t="shared" si="43"/>
        <v>1.484680793629356E-2</v>
      </c>
      <c r="K288" s="343">
        <v>44.96</v>
      </c>
      <c r="L288" s="206">
        <f t="shared" si="44"/>
        <v>-2.3881893182805092E-2</v>
      </c>
      <c r="M288" s="344">
        <v>69.67</v>
      </c>
      <c r="N288" s="208">
        <f t="shared" si="45"/>
        <v>3.5831103181682922E-2</v>
      </c>
      <c r="O288" s="343">
        <v>62.78</v>
      </c>
      <c r="P288" s="206">
        <f t="shared" si="46"/>
        <v>-2.8774752475247523E-2</v>
      </c>
      <c r="Q288" s="344">
        <v>65.94</v>
      </c>
      <c r="R288" s="208">
        <f t="shared" si="47"/>
        <v>1.3667425968109104E-3</v>
      </c>
    </row>
    <row r="289" spans="2:18" ht="15" hidden="1" customHeight="1" outlineLevel="1" x14ac:dyDescent="0.25">
      <c r="B289" s="43" t="s">
        <v>59</v>
      </c>
      <c r="C289" s="343">
        <v>40.39</v>
      </c>
      <c r="D289" s="206">
        <f t="shared" si="40"/>
        <v>-0.18172609400324147</v>
      </c>
      <c r="E289" s="344">
        <v>63.67</v>
      </c>
      <c r="F289" s="208">
        <f t="shared" si="41"/>
        <v>0.11078157711095615</v>
      </c>
      <c r="G289" s="343">
        <v>77.209999999999994</v>
      </c>
      <c r="H289" s="206">
        <f t="shared" si="42"/>
        <v>0.15187229598687146</v>
      </c>
      <c r="I289" s="344">
        <v>77.72</v>
      </c>
      <c r="J289" s="208">
        <f t="shared" si="43"/>
        <v>4.4062332079527256E-2</v>
      </c>
      <c r="K289" s="343">
        <v>42.48</v>
      </c>
      <c r="L289" s="206">
        <f t="shared" si="44"/>
        <v>-0.10924722163975675</v>
      </c>
      <c r="M289" s="344">
        <v>73.92</v>
      </c>
      <c r="N289" s="208">
        <f t="shared" si="45"/>
        <v>7.7079994171645128E-2</v>
      </c>
      <c r="O289" s="343">
        <v>60.9</v>
      </c>
      <c r="P289" s="206">
        <f t="shared" si="46"/>
        <v>-3.8066656136471422E-2</v>
      </c>
      <c r="Q289" s="344">
        <v>66.87</v>
      </c>
      <c r="R289" s="208">
        <f t="shared" si="47"/>
        <v>1.7034220532319511E-2</v>
      </c>
    </row>
    <row r="290" spans="2:18" ht="15" hidden="1" customHeight="1" outlineLevel="1" x14ac:dyDescent="0.25">
      <c r="B290" s="43" t="s">
        <v>60</v>
      </c>
      <c r="C290" s="343">
        <v>45.23</v>
      </c>
      <c r="D290" s="206">
        <f t="shared" si="40"/>
        <v>-0.13352490421455954</v>
      </c>
      <c r="E290" s="344">
        <v>67.95</v>
      </c>
      <c r="F290" s="208">
        <f t="shared" si="41"/>
        <v>0.22168284789644033</v>
      </c>
      <c r="G290" s="343">
        <v>74.849999999999994</v>
      </c>
      <c r="H290" s="206">
        <f t="shared" si="42"/>
        <v>9.6703296703296582E-2</v>
      </c>
      <c r="I290" s="344">
        <v>85.74</v>
      </c>
      <c r="J290" s="208">
        <f t="shared" si="43"/>
        <v>7.4166875469807048E-2</v>
      </c>
      <c r="K290" s="343">
        <v>53.42</v>
      </c>
      <c r="L290" s="206">
        <f t="shared" si="44"/>
        <v>9.1540662035145104E-2</v>
      </c>
      <c r="M290" s="344">
        <v>78.27</v>
      </c>
      <c r="N290" s="208">
        <f t="shared" si="45"/>
        <v>9.2241138710577708E-2</v>
      </c>
      <c r="O290" s="343">
        <v>68.19</v>
      </c>
      <c r="P290" s="206">
        <f t="shared" si="46"/>
        <v>2.0197486535008968E-2</v>
      </c>
      <c r="Q290" s="344">
        <v>72.81</v>
      </c>
      <c r="R290" s="208">
        <f t="shared" si="47"/>
        <v>5.430060816681137E-2</v>
      </c>
    </row>
    <row r="291" spans="2:18" ht="15" hidden="1" customHeight="1" outlineLevel="1" x14ac:dyDescent="0.25">
      <c r="B291" s="43" t="s">
        <v>61</v>
      </c>
      <c r="C291" s="343">
        <v>50.54</v>
      </c>
      <c r="D291" s="206">
        <f t="shared" si="40"/>
        <v>2.4321037697608405E-2</v>
      </c>
      <c r="E291" s="344">
        <v>66.31</v>
      </c>
      <c r="F291" s="208">
        <f t="shared" si="41"/>
        <v>6.1979500320307634E-2</v>
      </c>
      <c r="G291" s="343">
        <v>70.790000000000006</v>
      </c>
      <c r="H291" s="206">
        <f t="shared" si="42"/>
        <v>3.0872287753021865E-2</v>
      </c>
      <c r="I291" s="344">
        <v>77.91</v>
      </c>
      <c r="J291" s="208">
        <f t="shared" si="43"/>
        <v>-5.1843738590726551E-2</v>
      </c>
      <c r="K291" s="343">
        <v>51.47</v>
      </c>
      <c r="L291" s="206">
        <f t="shared" si="44"/>
        <v>0.11551798872995223</v>
      </c>
      <c r="M291" s="344">
        <v>72.84</v>
      </c>
      <c r="N291" s="208">
        <f t="shared" si="45"/>
        <v>-1.2205044751830596E-2</v>
      </c>
      <c r="O291" s="343">
        <v>61.83</v>
      </c>
      <c r="P291" s="206">
        <f t="shared" si="46"/>
        <v>-4.4358578052550279E-2</v>
      </c>
      <c r="Q291" s="344">
        <v>66.88</v>
      </c>
      <c r="R291" s="208">
        <f t="shared" si="47"/>
        <v>-2.8753993610223683E-2</v>
      </c>
    </row>
    <row r="292" spans="2:18" collapsed="1" x14ac:dyDescent="0.25">
      <c r="B292" s="145">
        <v>1993</v>
      </c>
      <c r="C292" s="347">
        <v>39.28</v>
      </c>
      <c r="D292" s="213">
        <f t="shared" si="40"/>
        <v>9.5370886781929842E-2</v>
      </c>
      <c r="E292" s="347">
        <v>59.2</v>
      </c>
      <c r="F292" s="213">
        <f t="shared" si="41"/>
        <v>0.21510673234811173</v>
      </c>
      <c r="G292" s="347">
        <v>71.180000000000007</v>
      </c>
      <c r="H292" s="213">
        <f t="shared" si="42"/>
        <v>6.2863968941317072E-2</v>
      </c>
      <c r="I292" s="347">
        <v>80.510000000000005</v>
      </c>
      <c r="J292" s="213">
        <f t="shared" si="43"/>
        <v>6.0458377239199113E-2</v>
      </c>
      <c r="K292" s="347">
        <v>51.76</v>
      </c>
      <c r="L292" s="213">
        <f t="shared" si="44"/>
        <v>-2.5969138125705782E-2</v>
      </c>
      <c r="M292" s="347">
        <v>73.209999999999994</v>
      </c>
      <c r="N292" s="213">
        <f t="shared" si="45"/>
        <v>7.4563334801115433E-2</v>
      </c>
      <c r="O292" s="347">
        <v>63.43</v>
      </c>
      <c r="P292" s="213">
        <f t="shared" si="46"/>
        <v>2.8372243839169808E-2</v>
      </c>
      <c r="Q292" s="347">
        <v>67.89</v>
      </c>
      <c r="R292" s="213">
        <f t="shared" si="47"/>
        <v>5.0116009280742446E-2</v>
      </c>
    </row>
    <row r="293" spans="2:18" ht="15" hidden="1" customHeight="1" outlineLevel="1" x14ac:dyDescent="0.25">
      <c r="B293" s="43" t="s">
        <v>49</v>
      </c>
      <c r="C293" s="343">
        <v>45.78</v>
      </c>
      <c r="D293" s="206">
        <f t="shared" si="40"/>
        <v>-7.1776155717761525E-2</v>
      </c>
      <c r="E293" s="344">
        <v>59.53</v>
      </c>
      <c r="F293" s="208">
        <f t="shared" si="41"/>
        <v>0.15704567541302228</v>
      </c>
      <c r="G293" s="343">
        <v>62.69</v>
      </c>
      <c r="H293" s="206">
        <f t="shared" si="42"/>
        <v>-9.0394660475914157E-2</v>
      </c>
      <c r="I293" s="344">
        <v>65.77</v>
      </c>
      <c r="J293" s="208">
        <f t="shared" si="43"/>
        <v>-9.7309909415317142E-2</v>
      </c>
      <c r="K293" s="343">
        <v>48.16</v>
      </c>
      <c r="L293" s="206">
        <f t="shared" si="44"/>
        <v>-5.3459119496855445E-2</v>
      </c>
      <c r="M293" s="344">
        <v>63.01</v>
      </c>
      <c r="N293" s="208">
        <f t="shared" si="45"/>
        <v>-6.9551092734790321E-2</v>
      </c>
      <c r="O293" s="343">
        <v>56.88</v>
      </c>
      <c r="P293" s="206">
        <f t="shared" si="46"/>
        <v>-9.0356628818167306E-2</v>
      </c>
      <c r="Q293" s="344">
        <v>59.69</v>
      </c>
      <c r="R293" s="208">
        <f t="shared" si="47"/>
        <v>-8.0985373364126367E-2</v>
      </c>
    </row>
    <row r="294" spans="2:18" ht="15" hidden="1" customHeight="1" outlineLevel="1" x14ac:dyDescent="0.25">
      <c r="B294" s="43" t="s">
        <v>50</v>
      </c>
      <c r="C294" s="343">
        <v>42.6</v>
      </c>
      <c r="D294" s="206">
        <f t="shared" si="40"/>
        <v>-0.25092315807983112</v>
      </c>
      <c r="E294" s="344">
        <v>51.15</v>
      </c>
      <c r="F294" s="208">
        <f t="shared" si="41"/>
        <v>0.14609007394129492</v>
      </c>
      <c r="G294" s="343">
        <v>61.64</v>
      </c>
      <c r="H294" s="206">
        <f t="shared" si="42"/>
        <v>-0.12740656851642129</v>
      </c>
      <c r="I294" s="344">
        <v>70.239999999999995</v>
      </c>
      <c r="J294" s="208">
        <f t="shared" si="43"/>
        <v>-0.14132029339853303</v>
      </c>
      <c r="K294" s="343">
        <v>53.12</v>
      </c>
      <c r="L294" s="206">
        <f t="shared" si="44"/>
        <v>-5.1597928941260474E-2</v>
      </c>
      <c r="M294" s="344">
        <v>63.98</v>
      </c>
      <c r="N294" s="208">
        <f t="shared" si="45"/>
        <v>-0.11544310797732615</v>
      </c>
      <c r="O294" s="343">
        <v>53.26</v>
      </c>
      <c r="P294" s="206">
        <f t="shared" si="46"/>
        <v>-0.12845688103420061</v>
      </c>
      <c r="Q294" s="344">
        <v>58.17</v>
      </c>
      <c r="R294" s="208">
        <f t="shared" si="47"/>
        <v>-0.12315345191438043</v>
      </c>
    </row>
    <row r="295" spans="2:18" ht="15" hidden="1" customHeight="1" outlineLevel="1" x14ac:dyDescent="0.25">
      <c r="B295" s="43" t="s">
        <v>51</v>
      </c>
      <c r="C295" s="343">
        <v>23.11</v>
      </c>
      <c r="D295" s="206">
        <f t="shared" si="40"/>
        <v>-0.23779683377308714</v>
      </c>
      <c r="E295" s="344">
        <v>42.07</v>
      </c>
      <c r="F295" s="208">
        <f t="shared" si="41"/>
        <v>-0.11524710830704521</v>
      </c>
      <c r="G295" s="343">
        <v>68.73</v>
      </c>
      <c r="H295" s="206">
        <f t="shared" si="42"/>
        <v>3.2136957501126329E-2</v>
      </c>
      <c r="I295" s="344">
        <v>79.72</v>
      </c>
      <c r="J295" s="208">
        <f t="shared" si="43"/>
        <v>-5.1968129385182582E-2</v>
      </c>
      <c r="K295" s="343">
        <v>58.5</v>
      </c>
      <c r="L295" s="206">
        <f t="shared" si="44"/>
        <v>-0.24359968968192403</v>
      </c>
      <c r="M295" s="344">
        <v>69.61</v>
      </c>
      <c r="N295" s="208">
        <f t="shared" si="45"/>
        <v>-4.5653962160679962E-2</v>
      </c>
      <c r="O295" s="343">
        <v>57.29</v>
      </c>
      <c r="P295" s="206">
        <f t="shared" si="46"/>
        <v>-7.1057192374350819E-3</v>
      </c>
      <c r="Q295" s="344">
        <v>62.93</v>
      </c>
      <c r="R295" s="208">
        <f t="shared" si="47"/>
        <v>-2.9007869155994515E-2</v>
      </c>
    </row>
    <row r="296" spans="2:18" ht="15" hidden="1" customHeight="1" outlineLevel="1" x14ac:dyDescent="0.25">
      <c r="B296" s="43" t="s">
        <v>52</v>
      </c>
      <c r="C296" s="343">
        <v>34.520000000000003</v>
      </c>
      <c r="D296" s="206">
        <f t="shared" si="40"/>
        <v>0.42057613168724295</v>
      </c>
      <c r="E296" s="344">
        <v>44.06</v>
      </c>
      <c r="F296" s="208">
        <f t="shared" si="41"/>
        <v>-0.17133722023697573</v>
      </c>
      <c r="G296" s="343">
        <v>70.650000000000006</v>
      </c>
      <c r="H296" s="206">
        <f t="shared" si="42"/>
        <v>9.2857142857143415E-3</v>
      </c>
      <c r="I296" s="344">
        <v>78.61</v>
      </c>
      <c r="J296" s="208">
        <f t="shared" si="43"/>
        <v>-4.4719893061125338E-2</v>
      </c>
      <c r="K296" s="343">
        <v>54.94</v>
      </c>
      <c r="L296" s="206">
        <f t="shared" si="44"/>
        <v>-0.18170985999404232</v>
      </c>
      <c r="M296" s="344">
        <v>70</v>
      </c>
      <c r="N296" s="208">
        <f t="shared" si="45"/>
        <v>-4.4629452709157857E-2</v>
      </c>
      <c r="O296" s="343">
        <v>65.23</v>
      </c>
      <c r="P296" s="206">
        <f t="shared" si="46"/>
        <v>-1.7472510920319317E-2</v>
      </c>
      <c r="Q296" s="344">
        <v>67.42</v>
      </c>
      <c r="R296" s="208">
        <f t="shared" si="47"/>
        <v>-3.1321839080459712E-2</v>
      </c>
    </row>
    <row r="297" spans="2:18" ht="15" hidden="1" customHeight="1" outlineLevel="1" x14ac:dyDescent="0.25">
      <c r="B297" s="43" t="s">
        <v>53</v>
      </c>
      <c r="C297" s="343">
        <v>32.78</v>
      </c>
      <c r="D297" s="206">
        <f t="shared" si="40"/>
        <v>0.14495284666433816</v>
      </c>
      <c r="E297" s="344">
        <v>15.41</v>
      </c>
      <c r="F297" s="208">
        <f t="shared" si="41"/>
        <v>-0.44307914709071194</v>
      </c>
      <c r="G297" s="343">
        <v>87.61</v>
      </c>
      <c r="H297" s="206">
        <f t="shared" si="42"/>
        <v>2.4438727782974734E-2</v>
      </c>
      <c r="I297" s="344">
        <v>92.86</v>
      </c>
      <c r="J297" s="208">
        <f t="shared" si="43"/>
        <v>2.2236900044033447E-2</v>
      </c>
      <c r="K297" s="343">
        <v>71.5</v>
      </c>
      <c r="L297" s="206">
        <f t="shared" si="44"/>
        <v>3.2938457093325546E-2</v>
      </c>
      <c r="M297" s="344">
        <v>79.31</v>
      </c>
      <c r="N297" s="208">
        <f t="shared" si="45"/>
        <v>2.0214782059380099E-3</v>
      </c>
      <c r="O297" s="343">
        <v>82.46</v>
      </c>
      <c r="P297" s="206">
        <f t="shared" si="46"/>
        <v>6.9520103761348873E-2</v>
      </c>
      <c r="Q297" s="344">
        <v>81.02</v>
      </c>
      <c r="R297" s="208">
        <f t="shared" si="47"/>
        <v>3.7919549064821867E-2</v>
      </c>
    </row>
    <row r="298" spans="2:18" ht="15" hidden="1" customHeight="1" outlineLevel="1" x14ac:dyDescent="0.25">
      <c r="B298" s="43" t="s">
        <v>54</v>
      </c>
      <c r="C298" s="343">
        <v>24.27</v>
      </c>
      <c r="D298" s="206">
        <f t="shared" si="40"/>
        <v>0.10217983651226148</v>
      </c>
      <c r="E298" s="344">
        <v>54.09</v>
      </c>
      <c r="F298" s="208">
        <f t="shared" si="41"/>
        <v>-4.6536224219989264E-2</v>
      </c>
      <c r="G298" s="343">
        <v>73.98</v>
      </c>
      <c r="H298" s="206">
        <f t="shared" si="42"/>
        <v>6.8611873465260764E-2</v>
      </c>
      <c r="I298" s="344">
        <v>78.599999999999994</v>
      </c>
      <c r="J298" s="208">
        <f t="shared" si="43"/>
        <v>-5.3151100987092192E-3</v>
      </c>
      <c r="K298" s="343">
        <v>56.08</v>
      </c>
      <c r="L298" s="206">
        <f t="shared" si="44"/>
        <v>0.19167020824479386</v>
      </c>
      <c r="M298" s="344">
        <v>72.13</v>
      </c>
      <c r="N298" s="208">
        <f t="shared" si="45"/>
        <v>1.4914872660757084E-2</v>
      </c>
      <c r="O298" s="343">
        <v>67.64</v>
      </c>
      <c r="P298" s="206">
        <f t="shared" si="46"/>
        <v>-5.3191489361702038E-2</v>
      </c>
      <c r="Q298" s="344">
        <v>69.7</v>
      </c>
      <c r="R298" s="208">
        <f t="shared" si="47"/>
        <v>-2.1891664327813642E-2</v>
      </c>
    </row>
    <row r="299" spans="2:18" ht="15" hidden="1" customHeight="1" outlineLevel="1" x14ac:dyDescent="0.25">
      <c r="B299" s="43" t="s">
        <v>55</v>
      </c>
      <c r="C299" s="343">
        <v>24.64</v>
      </c>
      <c r="D299" s="206">
        <f t="shared" si="40"/>
        <v>-0.12531061412850553</v>
      </c>
      <c r="E299" s="344">
        <v>45.03</v>
      </c>
      <c r="F299" s="208">
        <f t="shared" si="41"/>
        <v>5.6794179770007114E-2</v>
      </c>
      <c r="G299" s="343">
        <v>56.6</v>
      </c>
      <c r="H299" s="206">
        <f t="shared" si="42"/>
        <v>0.10654936461388087</v>
      </c>
      <c r="I299" s="344">
        <v>66.63</v>
      </c>
      <c r="J299" s="208">
        <f t="shared" si="43"/>
        <v>2.1305947271612613E-2</v>
      </c>
      <c r="K299" s="343">
        <v>53.15</v>
      </c>
      <c r="L299" s="206">
        <f t="shared" si="44"/>
        <v>0.11565910999160356</v>
      </c>
      <c r="M299" s="344">
        <v>59.61</v>
      </c>
      <c r="N299" s="208">
        <f t="shared" si="45"/>
        <v>4.7811566180347986E-2</v>
      </c>
      <c r="O299" s="343">
        <v>52.37</v>
      </c>
      <c r="P299" s="206">
        <f t="shared" si="46"/>
        <v>6.0550830295666103E-2</v>
      </c>
      <c r="Q299" s="344">
        <v>55.7</v>
      </c>
      <c r="R299" s="208">
        <f t="shared" si="47"/>
        <v>4.9952874646560064E-2</v>
      </c>
    </row>
    <row r="300" spans="2:18" ht="15" hidden="1" customHeight="1" outlineLevel="1" x14ac:dyDescent="0.25">
      <c r="B300" s="43" t="s">
        <v>56</v>
      </c>
      <c r="C300" s="343">
        <v>17.510000000000002</v>
      </c>
      <c r="D300" s="206">
        <f t="shared" si="40"/>
        <v>-0.4169164169164169</v>
      </c>
      <c r="E300" s="344">
        <v>43</v>
      </c>
      <c r="F300" s="208">
        <f t="shared" si="41"/>
        <v>6.5543071161049404E-3</v>
      </c>
      <c r="G300" s="343">
        <v>51.76</v>
      </c>
      <c r="H300" s="206">
        <f t="shared" si="42"/>
        <v>2.1713383339913239E-2</v>
      </c>
      <c r="I300" s="344">
        <v>67.94</v>
      </c>
      <c r="J300" s="208">
        <f t="shared" si="43"/>
        <v>4.458794587945869E-2</v>
      </c>
      <c r="K300" s="343">
        <v>52.99</v>
      </c>
      <c r="L300" s="206">
        <f t="shared" si="44"/>
        <v>4.8683950128636466E-2</v>
      </c>
      <c r="M300" s="344">
        <v>58.45</v>
      </c>
      <c r="N300" s="208">
        <f t="shared" si="45"/>
        <v>2.941176470588247E-2</v>
      </c>
      <c r="O300" s="343">
        <v>45.35</v>
      </c>
      <c r="P300" s="206">
        <f t="shared" si="46"/>
        <v>0.11837237977805182</v>
      </c>
      <c r="Q300" s="344">
        <v>51.37</v>
      </c>
      <c r="R300" s="208">
        <f t="shared" si="47"/>
        <v>5.9830823189601867E-2</v>
      </c>
    </row>
    <row r="301" spans="2:18" collapsed="1" x14ac:dyDescent="0.25">
      <c r="B301" s="30" t="s">
        <v>176</v>
      </c>
      <c r="C301" s="339">
        <v>46.275497004217506</v>
      </c>
      <c r="D301" s="32">
        <f t="shared" si="40"/>
        <v>-2.470389481189128E-2</v>
      </c>
      <c r="E301" s="339">
        <v>53.484354224839528</v>
      </c>
      <c r="F301" s="32">
        <f t="shared" si="41"/>
        <v>0.17385887377129094</v>
      </c>
      <c r="G301" s="339">
        <v>67.840919069482126</v>
      </c>
      <c r="H301" s="32">
        <f t="shared" si="42"/>
        <v>0.17522776009686436</v>
      </c>
      <c r="I301" s="339">
        <v>78.464988876469192</v>
      </c>
      <c r="J301" s="32">
        <f t="shared" si="43"/>
        <v>0.18018154379641338</v>
      </c>
      <c r="K301" s="339">
        <v>53.355670959337651</v>
      </c>
      <c r="L301" s="32">
        <f t="shared" si="44"/>
        <v>0.1131219514094175</v>
      </c>
      <c r="M301" s="339">
        <v>70.609666639926871</v>
      </c>
      <c r="N301" s="32">
        <f t="shared" si="45"/>
        <v>0.17424750402712386</v>
      </c>
      <c r="O301" s="339">
        <v>62.962174595676053</v>
      </c>
      <c r="P301" s="32">
        <f t="shared" si="46"/>
        <v>0.12025407028521906</v>
      </c>
      <c r="Q301" s="339">
        <v>66.501085232179435</v>
      </c>
      <c r="R301" s="32">
        <f t="shared" si="47"/>
        <v>0.14400813135555413</v>
      </c>
    </row>
    <row r="302" spans="2:18" ht="15" hidden="1" customHeight="1" outlineLevel="1" x14ac:dyDescent="0.25">
      <c r="B302" s="43" t="s">
        <v>58</v>
      </c>
      <c r="C302" s="343">
        <v>37.119999999999997</v>
      </c>
      <c r="D302" s="206">
        <f t="shared" si="40"/>
        <v>0.26044142614601018</v>
      </c>
      <c r="E302" s="344">
        <v>55.34</v>
      </c>
      <c r="F302" s="208">
        <f t="shared" si="41"/>
        <v>0.2848850708149524</v>
      </c>
      <c r="G302" s="343">
        <v>64.84</v>
      </c>
      <c r="H302" s="206">
        <f t="shared" si="42"/>
        <v>0.32137762380273083</v>
      </c>
      <c r="I302" s="344">
        <v>74.09</v>
      </c>
      <c r="J302" s="208">
        <f t="shared" si="43"/>
        <v>0.14283510720345527</v>
      </c>
      <c r="K302" s="343">
        <v>46.06</v>
      </c>
      <c r="L302" s="206">
        <f t="shared" si="44"/>
        <v>4.3497961033076571E-2</v>
      </c>
      <c r="M302" s="344">
        <v>67.260000000000005</v>
      </c>
      <c r="N302" s="208">
        <f t="shared" si="45"/>
        <v>0.20085698982324596</v>
      </c>
      <c r="O302" s="343">
        <v>64.64</v>
      </c>
      <c r="P302" s="206">
        <f t="shared" si="46"/>
        <v>0.3511705685618729</v>
      </c>
      <c r="Q302" s="344">
        <v>65.849999999999994</v>
      </c>
      <c r="R302" s="208">
        <f t="shared" si="47"/>
        <v>0.27049971059232103</v>
      </c>
    </row>
    <row r="303" spans="2:18" ht="15" hidden="1" customHeight="1" outlineLevel="1" x14ac:dyDescent="0.25">
      <c r="B303" s="43" t="s">
        <v>59</v>
      </c>
      <c r="C303" s="343">
        <v>49.36</v>
      </c>
      <c r="D303" s="206">
        <f t="shared" si="40"/>
        <v>-0.11461883408071749</v>
      </c>
      <c r="E303" s="344">
        <v>57.32</v>
      </c>
      <c r="F303" s="208">
        <f t="shared" si="41"/>
        <v>-3.4879665155218564E-4</v>
      </c>
      <c r="G303" s="343">
        <v>67.03</v>
      </c>
      <c r="H303" s="206">
        <f t="shared" si="42"/>
        <v>7.3510570147341525E-2</v>
      </c>
      <c r="I303" s="344">
        <v>74.44</v>
      </c>
      <c r="J303" s="208">
        <f t="shared" si="43"/>
        <v>0.24857430392485735</v>
      </c>
      <c r="K303" s="343">
        <v>47.69</v>
      </c>
      <c r="L303" s="206">
        <f t="shared" si="44"/>
        <v>5.0440528634361215E-2</v>
      </c>
      <c r="M303" s="344">
        <v>68.63</v>
      </c>
      <c r="N303" s="208">
        <f t="shared" si="45"/>
        <v>0.15093073956062364</v>
      </c>
      <c r="O303" s="343">
        <v>63.31</v>
      </c>
      <c r="P303" s="206">
        <f t="shared" si="46"/>
        <v>7.8351217850451294E-2</v>
      </c>
      <c r="Q303" s="344">
        <v>65.75</v>
      </c>
      <c r="R303" s="208">
        <f t="shared" si="47"/>
        <v>0.11139283299526714</v>
      </c>
    </row>
    <row r="304" spans="2:18" ht="15" hidden="1" customHeight="1" outlineLevel="1" x14ac:dyDescent="0.25">
      <c r="B304" s="43" t="s">
        <v>60</v>
      </c>
      <c r="C304" s="343">
        <v>52.2</v>
      </c>
      <c r="D304" s="206">
        <f t="shared" si="40"/>
        <v>-0.1238670694864048</v>
      </c>
      <c r="E304" s="344">
        <v>55.62</v>
      </c>
      <c r="F304" s="208">
        <f t="shared" si="41"/>
        <v>6.7972350230414813E-2</v>
      </c>
      <c r="G304" s="343">
        <v>68.25</v>
      </c>
      <c r="H304" s="206">
        <f t="shared" si="42"/>
        <v>8.99073778345576E-2</v>
      </c>
      <c r="I304" s="344">
        <v>79.819999999999993</v>
      </c>
      <c r="J304" s="208">
        <f t="shared" si="43"/>
        <v>0.194731327645562</v>
      </c>
      <c r="K304" s="343">
        <v>48.94</v>
      </c>
      <c r="L304" s="206">
        <f t="shared" si="44"/>
        <v>-4.0015692428403304E-2</v>
      </c>
      <c r="M304" s="344">
        <v>71.66</v>
      </c>
      <c r="N304" s="208">
        <f t="shared" si="45"/>
        <v>0.13818297331639129</v>
      </c>
      <c r="O304" s="343">
        <v>66.84</v>
      </c>
      <c r="P304" s="206">
        <f t="shared" si="46"/>
        <v>6.0111022997620944E-2</v>
      </c>
      <c r="Q304" s="344">
        <v>69.06</v>
      </c>
      <c r="R304" s="208">
        <f t="shared" si="47"/>
        <v>9.619047619047616E-2</v>
      </c>
    </row>
    <row r="305" spans="2:18" ht="15" hidden="1" customHeight="1" outlineLevel="1" x14ac:dyDescent="0.25">
      <c r="B305" s="43" t="s">
        <v>61</v>
      </c>
      <c r="C305" s="343">
        <v>49.34</v>
      </c>
      <c r="D305" s="206">
        <f t="shared" si="40"/>
        <v>-0.16500253850059232</v>
      </c>
      <c r="E305" s="344">
        <v>62.44</v>
      </c>
      <c r="F305" s="208">
        <f t="shared" si="41"/>
        <v>0.4066231133138094</v>
      </c>
      <c r="G305" s="343">
        <v>68.67</v>
      </c>
      <c r="H305" s="206">
        <f t="shared" si="42"/>
        <v>0.14373750832778143</v>
      </c>
      <c r="I305" s="344">
        <v>82.17</v>
      </c>
      <c r="J305" s="208">
        <f t="shared" si="43"/>
        <v>0.27553554796647006</v>
      </c>
      <c r="K305" s="343">
        <v>46.14</v>
      </c>
      <c r="L305" s="206">
        <f t="shared" si="44"/>
        <v>7.0037105751391548E-2</v>
      </c>
      <c r="M305" s="344">
        <v>73.739999999999995</v>
      </c>
      <c r="N305" s="208">
        <f t="shared" si="45"/>
        <v>0.23621123218776185</v>
      </c>
      <c r="O305" s="343">
        <v>64.7</v>
      </c>
      <c r="P305" s="206">
        <f t="shared" si="46"/>
        <v>0.10015303519809549</v>
      </c>
      <c r="Q305" s="344">
        <v>68.86</v>
      </c>
      <c r="R305" s="208">
        <f t="shared" si="47"/>
        <v>0.16278284363390738</v>
      </c>
    </row>
    <row r="306" spans="2:18" collapsed="1" x14ac:dyDescent="0.25">
      <c r="B306" s="145">
        <v>1992</v>
      </c>
      <c r="C306" s="347">
        <v>35.86</v>
      </c>
      <c r="D306" s="213">
        <f t="shared" si="40"/>
        <v>-7.1946169772256763E-2</v>
      </c>
      <c r="E306" s="347">
        <v>48.72</v>
      </c>
      <c r="F306" s="213">
        <f t="shared" si="41"/>
        <v>3.8363171355498604E-2</v>
      </c>
      <c r="G306" s="347">
        <v>66.97</v>
      </c>
      <c r="H306" s="213">
        <f t="shared" si="42"/>
        <v>4.8700281866583151E-2</v>
      </c>
      <c r="I306" s="347">
        <v>75.92</v>
      </c>
      <c r="J306" s="213">
        <f t="shared" si="43"/>
        <v>3.7725533078184936E-2</v>
      </c>
      <c r="K306" s="347">
        <v>53.14</v>
      </c>
      <c r="L306" s="213">
        <f t="shared" si="44"/>
        <v>-1.8651892890120036E-2</v>
      </c>
      <c r="M306" s="347">
        <v>68.13</v>
      </c>
      <c r="N306" s="213">
        <f t="shared" si="45"/>
        <v>3.635533921508971E-2</v>
      </c>
      <c r="O306" s="347">
        <v>61.68</v>
      </c>
      <c r="P306" s="213">
        <f t="shared" si="46"/>
        <v>3.0576441102756924E-2</v>
      </c>
      <c r="Q306" s="347">
        <v>64.650000000000006</v>
      </c>
      <c r="R306" s="213">
        <f t="shared" si="47"/>
        <v>3.1758697733801577E-2</v>
      </c>
    </row>
    <row r="307" spans="2:18" ht="15" hidden="1" customHeight="1" outlineLevel="1" x14ac:dyDescent="0.25">
      <c r="B307" s="43" t="s">
        <v>49</v>
      </c>
      <c r="C307" s="343">
        <v>49.32</v>
      </c>
      <c r="D307" s="206">
        <f t="shared" si="40"/>
        <v>9.4146541137944961E-3</v>
      </c>
      <c r="E307" s="344">
        <v>51.45</v>
      </c>
      <c r="F307" s="208">
        <f t="shared" si="41"/>
        <v>0.17788461538461542</v>
      </c>
      <c r="G307" s="343">
        <v>68.92</v>
      </c>
      <c r="H307" s="206">
        <f t="shared" si="42"/>
        <v>0.20912280701754393</v>
      </c>
      <c r="I307" s="344">
        <v>72.86</v>
      </c>
      <c r="J307" s="208">
        <f t="shared" si="43"/>
        <v>0.15834658187599371</v>
      </c>
      <c r="K307" s="343">
        <v>50.88</v>
      </c>
      <c r="L307" s="206">
        <f t="shared" si="44"/>
        <v>0.21635190054984466</v>
      </c>
      <c r="M307" s="344">
        <v>67.72</v>
      </c>
      <c r="N307" s="208">
        <f t="shared" si="45"/>
        <v>0.17589859350581682</v>
      </c>
      <c r="O307" s="343">
        <v>62.53</v>
      </c>
      <c r="P307" s="206">
        <f t="shared" si="46"/>
        <v>4.1819393535488025E-2</v>
      </c>
      <c r="Q307" s="344">
        <v>64.95</v>
      </c>
      <c r="R307" s="208">
        <f t="shared" si="47"/>
        <v>0.10421625297517845</v>
      </c>
    </row>
    <row r="308" spans="2:18" ht="15" hidden="1" customHeight="1" outlineLevel="1" x14ac:dyDescent="0.25">
      <c r="B308" s="43" t="s">
        <v>50</v>
      </c>
      <c r="C308" s="343">
        <v>56.87</v>
      </c>
      <c r="D308" s="206">
        <f t="shared" si="40"/>
        <v>9.5338983050847315E-2</v>
      </c>
      <c r="E308" s="344">
        <v>44.63</v>
      </c>
      <c r="F308" s="208">
        <f t="shared" si="41"/>
        <v>0.15322997416020678</v>
      </c>
      <c r="G308" s="343">
        <v>70.64</v>
      </c>
      <c r="H308" s="206">
        <f t="shared" si="42"/>
        <v>0.26731252242554704</v>
      </c>
      <c r="I308" s="344">
        <v>81.8</v>
      </c>
      <c r="J308" s="208">
        <f t="shared" si="43"/>
        <v>0.16358463726884787</v>
      </c>
      <c r="K308" s="343">
        <v>56.01</v>
      </c>
      <c r="L308" s="206">
        <f t="shared" si="44"/>
        <v>2.2640131458827817E-2</v>
      </c>
      <c r="M308" s="344">
        <v>72.33</v>
      </c>
      <c r="N308" s="208">
        <f t="shared" si="45"/>
        <v>0.19002961500493587</v>
      </c>
      <c r="O308" s="343">
        <v>61.11</v>
      </c>
      <c r="P308" s="206">
        <f t="shared" si="46"/>
        <v>8.1975920679886682E-2</v>
      </c>
      <c r="Q308" s="344">
        <v>66.34</v>
      </c>
      <c r="R308" s="208">
        <f t="shared" si="47"/>
        <v>0.13208191126279867</v>
      </c>
    </row>
    <row r="309" spans="2:18" ht="15" hidden="1" customHeight="1" outlineLevel="1" x14ac:dyDescent="0.25">
      <c r="B309" s="43" t="s">
        <v>51</v>
      </c>
      <c r="C309" s="343">
        <v>30.32</v>
      </c>
      <c r="D309" s="206">
        <f t="shared" si="40"/>
        <v>1.2016021361815676E-2</v>
      </c>
      <c r="E309" s="344">
        <v>47.55</v>
      </c>
      <c r="F309" s="208">
        <f t="shared" si="41"/>
        <v>0.2013643254168771</v>
      </c>
      <c r="G309" s="343">
        <v>66.59</v>
      </c>
      <c r="H309" s="206">
        <f t="shared" si="42"/>
        <v>0.16050888811432551</v>
      </c>
      <c r="I309" s="344">
        <v>84.09</v>
      </c>
      <c r="J309" s="208">
        <f t="shared" si="43"/>
        <v>9.1227614845574845E-2</v>
      </c>
      <c r="K309" s="343">
        <v>77.34</v>
      </c>
      <c r="L309" s="206">
        <f t="shared" si="44"/>
        <v>0.38900862068965525</v>
      </c>
      <c r="M309" s="344">
        <v>72.94</v>
      </c>
      <c r="N309" s="208">
        <f t="shared" si="45"/>
        <v>0.13085271317829461</v>
      </c>
      <c r="O309" s="343">
        <v>57.7</v>
      </c>
      <c r="P309" s="206">
        <f t="shared" si="46"/>
        <v>0.18237704918032804</v>
      </c>
      <c r="Q309" s="344">
        <v>64.81</v>
      </c>
      <c r="R309" s="208">
        <f t="shared" si="47"/>
        <v>0.14606542882404971</v>
      </c>
    </row>
    <row r="310" spans="2:18" ht="15" hidden="1" customHeight="1" outlineLevel="1" x14ac:dyDescent="0.25">
      <c r="B310" s="43" t="s">
        <v>52</v>
      </c>
      <c r="C310" s="343">
        <v>24.3</v>
      </c>
      <c r="D310" s="206">
        <f t="shared" si="40"/>
        <v>-0.29237041351193949</v>
      </c>
      <c r="E310" s="344">
        <v>53.17</v>
      </c>
      <c r="F310" s="208">
        <f t="shared" si="41"/>
        <v>0.41560170394036211</v>
      </c>
      <c r="G310" s="343">
        <v>70</v>
      </c>
      <c r="H310" s="206">
        <f t="shared" si="42"/>
        <v>-2.5648332858365652E-3</v>
      </c>
      <c r="I310" s="344">
        <v>82.29</v>
      </c>
      <c r="J310" s="208">
        <f t="shared" si="43"/>
        <v>0.1454621380846326</v>
      </c>
      <c r="K310" s="343">
        <v>67.14</v>
      </c>
      <c r="L310" s="206">
        <f t="shared" si="44"/>
        <v>7.0984208007656813E-2</v>
      </c>
      <c r="M310" s="344">
        <v>73.27</v>
      </c>
      <c r="N310" s="208">
        <f t="shared" si="45"/>
        <v>0.11082474226804129</v>
      </c>
      <c r="O310" s="343">
        <v>66.39</v>
      </c>
      <c r="P310" s="206">
        <f t="shared" si="46"/>
        <v>0.15601601950200239</v>
      </c>
      <c r="Q310" s="344">
        <v>69.599999999999994</v>
      </c>
      <c r="R310" s="208">
        <f t="shared" si="47"/>
        <v>0.12913692407527577</v>
      </c>
    </row>
    <row r="311" spans="2:18" ht="15" hidden="1" customHeight="1" outlineLevel="1" x14ac:dyDescent="0.25">
      <c r="B311" s="43" t="s">
        <v>53</v>
      </c>
      <c r="C311" s="343">
        <v>28.63</v>
      </c>
      <c r="D311" s="206">
        <f t="shared" si="40"/>
        <v>9.6514745308311056E-2</v>
      </c>
      <c r="E311" s="344">
        <v>27.67</v>
      </c>
      <c r="F311" s="208">
        <f t="shared" si="41"/>
        <v>-0.49954783866883701</v>
      </c>
      <c r="G311" s="343">
        <v>85.52</v>
      </c>
      <c r="H311" s="206">
        <f t="shared" si="42"/>
        <v>8.6520137212552362E-2</v>
      </c>
      <c r="I311" s="344">
        <v>90.84</v>
      </c>
      <c r="J311" s="208">
        <f t="shared" si="43"/>
        <v>6.1835184102863927E-2</v>
      </c>
      <c r="K311" s="343">
        <v>69.22</v>
      </c>
      <c r="L311" s="206">
        <f t="shared" si="44"/>
        <v>-1.0011441647597263E-2</v>
      </c>
      <c r="M311" s="344">
        <v>79.150000000000006</v>
      </c>
      <c r="N311" s="208">
        <f t="shared" si="45"/>
        <v>1.4873701756635604E-2</v>
      </c>
      <c r="O311" s="343">
        <v>77.099999999999994</v>
      </c>
      <c r="P311" s="206">
        <f t="shared" si="46"/>
        <v>3.9503842523931354E-2</v>
      </c>
      <c r="Q311" s="344">
        <v>78.06</v>
      </c>
      <c r="R311" s="208">
        <f t="shared" si="47"/>
        <v>2.6295030239284811E-2</v>
      </c>
    </row>
    <row r="312" spans="2:18" ht="15" hidden="1" customHeight="1" outlineLevel="1" x14ac:dyDescent="0.25">
      <c r="B312" s="43" t="s">
        <v>54</v>
      </c>
      <c r="C312" s="343">
        <v>22.02</v>
      </c>
      <c r="D312" s="206">
        <f t="shared" si="40"/>
        <v>-0.16210045662100458</v>
      </c>
      <c r="E312" s="344">
        <v>56.73</v>
      </c>
      <c r="F312" s="208">
        <f t="shared" si="41"/>
        <v>0.33513767945398909</v>
      </c>
      <c r="G312" s="343">
        <v>69.23</v>
      </c>
      <c r="H312" s="206">
        <f t="shared" si="42"/>
        <v>5.8886509635974527E-2</v>
      </c>
      <c r="I312" s="344">
        <v>79.02</v>
      </c>
      <c r="J312" s="208">
        <f t="shared" si="43"/>
        <v>0.13714203482515464</v>
      </c>
      <c r="K312" s="343">
        <v>47.06</v>
      </c>
      <c r="L312" s="206">
        <f t="shared" si="44"/>
        <v>1.6634262259667354E-2</v>
      </c>
      <c r="M312" s="344">
        <v>71.069999999999993</v>
      </c>
      <c r="N312" s="208">
        <f t="shared" si="45"/>
        <v>0.12434741338395816</v>
      </c>
      <c r="O312" s="343">
        <v>71.44</v>
      </c>
      <c r="P312" s="206">
        <f t="shared" si="46"/>
        <v>0.1152044957852012</v>
      </c>
      <c r="Q312" s="344">
        <v>71.260000000000005</v>
      </c>
      <c r="R312" s="208">
        <f t="shared" si="47"/>
        <v>0.11973601508485232</v>
      </c>
    </row>
    <row r="313" spans="2:18" ht="15" hidden="1" customHeight="1" outlineLevel="1" x14ac:dyDescent="0.25">
      <c r="B313" s="43" t="s">
        <v>55</v>
      </c>
      <c r="C313" s="343">
        <v>28.17</v>
      </c>
      <c r="D313" s="206">
        <f t="shared" si="40"/>
        <v>-7.4572930354796285E-2</v>
      </c>
      <c r="E313" s="344">
        <v>42.61</v>
      </c>
      <c r="F313" s="208">
        <f t="shared" si="41"/>
        <v>0.31552948440876816</v>
      </c>
      <c r="G313" s="343">
        <v>51.15</v>
      </c>
      <c r="H313" s="206">
        <f t="shared" si="42"/>
        <v>5.7473640686375838E-2</v>
      </c>
      <c r="I313" s="344">
        <v>65.239999999999995</v>
      </c>
      <c r="J313" s="208">
        <f t="shared" si="43"/>
        <v>6.775777414075268E-2</v>
      </c>
      <c r="K313" s="343">
        <v>47.64</v>
      </c>
      <c r="L313" s="206">
        <f t="shared" si="44"/>
        <v>-0.10619136960600373</v>
      </c>
      <c r="M313" s="344">
        <v>56.89</v>
      </c>
      <c r="N313" s="208">
        <f t="shared" si="45"/>
        <v>7.9711520212564002E-2</v>
      </c>
      <c r="O313" s="343">
        <v>49.38</v>
      </c>
      <c r="P313" s="206">
        <f t="shared" si="46"/>
        <v>0.15319943951424575</v>
      </c>
      <c r="Q313" s="344">
        <v>53.05</v>
      </c>
      <c r="R313" s="208">
        <f t="shared" si="47"/>
        <v>0.11285924061254438</v>
      </c>
    </row>
    <row r="314" spans="2:18" ht="15" hidden="1" customHeight="1" outlineLevel="1" x14ac:dyDescent="0.25">
      <c r="B314" s="43" t="s">
        <v>56</v>
      </c>
      <c r="C314" s="343">
        <v>30.03</v>
      </c>
      <c r="D314" s="206">
        <f t="shared" si="40"/>
        <v>-0.13006952491309387</v>
      </c>
      <c r="E314" s="344">
        <v>42.72</v>
      </c>
      <c r="F314" s="208">
        <f t="shared" si="41"/>
        <v>0.35061650331963334</v>
      </c>
      <c r="G314" s="343">
        <v>50.66</v>
      </c>
      <c r="H314" s="206">
        <f t="shared" si="42"/>
        <v>0.16326061997703789</v>
      </c>
      <c r="I314" s="344">
        <v>65.040000000000006</v>
      </c>
      <c r="J314" s="208">
        <f t="shared" si="43"/>
        <v>3.6659228562320845E-2</v>
      </c>
      <c r="K314" s="343">
        <v>50.53</v>
      </c>
      <c r="L314" s="206">
        <f t="shared" si="44"/>
        <v>0.15602836879432624</v>
      </c>
      <c r="M314" s="344">
        <v>56.78</v>
      </c>
      <c r="N314" s="208">
        <f t="shared" si="45"/>
        <v>9.8684210526315708E-2</v>
      </c>
      <c r="O314" s="343">
        <v>40.549999999999997</v>
      </c>
      <c r="P314" s="206">
        <f t="shared" si="46"/>
        <v>0.17162669748627568</v>
      </c>
      <c r="Q314" s="344">
        <v>48.47</v>
      </c>
      <c r="R314" s="208">
        <f t="shared" si="47"/>
        <v>0.12720930232558136</v>
      </c>
    </row>
    <row r="315" spans="2:18" collapsed="1" x14ac:dyDescent="0.25">
      <c r="B315" s="30" t="s">
        <v>177</v>
      </c>
      <c r="C315" s="339">
        <v>47.447638474155696</v>
      </c>
      <c r="D315" s="32">
        <f t="shared" si="40"/>
        <v>-9.6139165215353151E-2</v>
      </c>
      <c r="E315" s="339">
        <v>45.562848669370936</v>
      </c>
      <c r="F315" s="32">
        <f t="shared" si="41"/>
        <v>2.7189700350314761E-2</v>
      </c>
      <c r="G315" s="339">
        <v>57.725762931170514</v>
      </c>
      <c r="H315" s="32">
        <f t="shared" si="42"/>
        <v>-5.4385250789071971E-2</v>
      </c>
      <c r="I315" s="339">
        <v>66.485524442335077</v>
      </c>
      <c r="J315" s="32">
        <f t="shared" si="43"/>
        <v>5.9134647049804645E-2</v>
      </c>
      <c r="K315" s="339">
        <v>47.933356171603243</v>
      </c>
      <c r="L315" s="32">
        <f t="shared" si="44"/>
        <v>-3.8233032483875662E-2</v>
      </c>
      <c r="M315" s="339">
        <v>60.131843072068278</v>
      </c>
      <c r="N315" s="32">
        <f t="shared" si="45"/>
        <v>1.4902157340028088E-2</v>
      </c>
      <c r="O315" s="339">
        <v>56.203477644714781</v>
      </c>
      <c r="P315" s="32">
        <f t="shared" si="46"/>
        <v>5.3104696045927602E-2</v>
      </c>
      <c r="Q315" s="339">
        <v>58.129906081507656</v>
      </c>
      <c r="R315" s="32">
        <f t="shared" si="47"/>
        <v>3.3279539723031437E-2</v>
      </c>
    </row>
    <row r="316" spans="2:18" ht="15" hidden="1" customHeight="1" outlineLevel="1" x14ac:dyDescent="0.25">
      <c r="B316" s="43" t="s">
        <v>58</v>
      </c>
      <c r="C316" s="343">
        <v>29.45</v>
      </c>
      <c r="D316" s="206">
        <f t="shared" si="40"/>
        <v>-0.28223251279551553</v>
      </c>
      <c r="E316" s="344">
        <v>43.07</v>
      </c>
      <c r="F316" s="208">
        <f t="shared" si="41"/>
        <v>5.9011556429800827E-2</v>
      </c>
      <c r="G316" s="343">
        <v>49.07</v>
      </c>
      <c r="H316" s="206">
        <f t="shared" si="42"/>
        <v>-0.12328032874754336</v>
      </c>
      <c r="I316" s="344">
        <v>64.83</v>
      </c>
      <c r="J316" s="208">
        <f t="shared" si="43"/>
        <v>3.2653711373048733E-2</v>
      </c>
      <c r="K316" s="343">
        <v>44.14</v>
      </c>
      <c r="L316" s="206">
        <f t="shared" si="44"/>
        <v>-1.6707507239919761E-2</v>
      </c>
      <c r="M316" s="344">
        <v>56.01</v>
      </c>
      <c r="N316" s="208">
        <f t="shared" si="45"/>
        <v>-1.4428998768256207E-2</v>
      </c>
      <c r="O316" s="343">
        <v>47.84</v>
      </c>
      <c r="P316" s="206">
        <f t="shared" si="46"/>
        <v>-6.3979651731559284E-2</v>
      </c>
      <c r="Q316" s="344">
        <v>51.83</v>
      </c>
      <c r="R316" s="208">
        <f t="shared" si="47"/>
        <v>-3.8761127596439238E-2</v>
      </c>
    </row>
    <row r="317" spans="2:18" ht="15" hidden="1" customHeight="1" outlineLevel="1" x14ac:dyDescent="0.25">
      <c r="B317" s="43" t="s">
        <v>59</v>
      </c>
      <c r="C317" s="343">
        <v>55.75</v>
      </c>
      <c r="D317" s="206">
        <f t="shared" si="40"/>
        <v>-0.14664013470074999</v>
      </c>
      <c r="E317" s="344">
        <v>57.34</v>
      </c>
      <c r="F317" s="208">
        <f t="shared" si="41"/>
        <v>0.16308316430020287</v>
      </c>
      <c r="G317" s="343">
        <v>62.44</v>
      </c>
      <c r="H317" s="206">
        <f t="shared" si="42"/>
        <v>-9.9889012208657091E-3</v>
      </c>
      <c r="I317" s="344">
        <v>59.62</v>
      </c>
      <c r="J317" s="208">
        <f t="shared" si="43"/>
        <v>-0.10534213685474192</v>
      </c>
      <c r="K317" s="343">
        <v>45.4</v>
      </c>
      <c r="L317" s="206">
        <f t="shared" si="44"/>
        <v>6.6518847006651338E-3</v>
      </c>
      <c r="M317" s="344">
        <v>59.63</v>
      </c>
      <c r="N317" s="208">
        <f t="shared" si="45"/>
        <v>-4.5919999999999961E-2</v>
      </c>
      <c r="O317" s="343">
        <v>58.71</v>
      </c>
      <c r="P317" s="206">
        <f t="shared" si="46"/>
        <v>1.1937244201909447E-3</v>
      </c>
      <c r="Q317" s="344">
        <v>59.16</v>
      </c>
      <c r="R317" s="208">
        <f t="shared" si="47"/>
        <v>-2.2794846382557021E-2</v>
      </c>
    </row>
    <row r="318" spans="2:18" ht="15" hidden="1" customHeight="1" outlineLevel="1" x14ac:dyDescent="0.25">
      <c r="B318" s="43" t="s">
        <v>60</v>
      </c>
      <c r="C318" s="343">
        <v>59.58</v>
      </c>
      <c r="D318" s="206">
        <f t="shared" si="40"/>
        <v>3.8159958180867815E-2</v>
      </c>
      <c r="E318" s="344">
        <v>52.08</v>
      </c>
      <c r="F318" s="208">
        <f t="shared" si="41"/>
        <v>7.3593073593073655E-2</v>
      </c>
      <c r="G318" s="343">
        <v>62.62</v>
      </c>
      <c r="H318" s="206">
        <f t="shared" si="42"/>
        <v>-4.3385273449434769E-2</v>
      </c>
      <c r="I318" s="344">
        <v>66.81</v>
      </c>
      <c r="J318" s="208">
        <f t="shared" si="43"/>
        <v>-1.5182783018867996E-2</v>
      </c>
      <c r="K318" s="343">
        <v>50.98</v>
      </c>
      <c r="L318" s="206">
        <f t="shared" si="44"/>
        <v>5.07007419620773E-2</v>
      </c>
      <c r="M318" s="344">
        <v>62.96</v>
      </c>
      <c r="N318" s="208">
        <f t="shared" si="45"/>
        <v>-1.2237213680577397E-2</v>
      </c>
      <c r="O318" s="343">
        <v>63.05</v>
      </c>
      <c r="P318" s="206">
        <f t="shared" si="46"/>
        <v>7.8515224084844348E-2</v>
      </c>
      <c r="Q318" s="344">
        <v>63</v>
      </c>
      <c r="R318" s="208">
        <f t="shared" si="47"/>
        <v>3.1772027513920609E-2</v>
      </c>
    </row>
    <row r="319" spans="2:18" ht="15" hidden="1" customHeight="1" outlineLevel="1" x14ac:dyDescent="0.25">
      <c r="B319" s="43" t="s">
        <v>61</v>
      </c>
      <c r="C319" s="343">
        <v>59.09</v>
      </c>
      <c r="D319" s="206">
        <f t="shared" si="40"/>
        <v>-5.8882907133243068E-3</v>
      </c>
      <c r="E319" s="344">
        <v>44.39</v>
      </c>
      <c r="F319" s="208">
        <f t="shared" si="41"/>
        <v>2.1634062140391208E-2</v>
      </c>
      <c r="G319" s="343">
        <v>60.04</v>
      </c>
      <c r="H319" s="206">
        <f t="shared" si="42"/>
        <v>-4.0127897681854541E-2</v>
      </c>
      <c r="I319" s="344">
        <v>64.42</v>
      </c>
      <c r="J319" s="208">
        <f t="shared" si="43"/>
        <v>1.082692609446112E-2</v>
      </c>
      <c r="K319" s="343">
        <v>43.12</v>
      </c>
      <c r="L319" s="206">
        <f t="shared" si="44"/>
        <v>-5.954198473282446E-2</v>
      </c>
      <c r="M319" s="344">
        <v>59.65</v>
      </c>
      <c r="N319" s="208">
        <f t="shared" si="45"/>
        <v>-6.1646117960680868E-3</v>
      </c>
      <c r="O319" s="343">
        <v>58.81</v>
      </c>
      <c r="P319" s="206">
        <f t="shared" si="46"/>
        <v>3.684767277856138E-2</v>
      </c>
      <c r="Q319" s="344">
        <v>59.22</v>
      </c>
      <c r="R319" s="208">
        <f t="shared" si="47"/>
        <v>1.508399040109687E-2</v>
      </c>
    </row>
    <row r="320" spans="2:18" collapsed="1" x14ac:dyDescent="0.25">
      <c r="B320" s="145">
        <v>1991</v>
      </c>
      <c r="C320" s="347">
        <v>38.64</v>
      </c>
      <c r="D320" s="213">
        <f t="shared" si="40"/>
        <v>-8.0875356803044696E-2</v>
      </c>
      <c r="E320" s="347">
        <v>46.92</v>
      </c>
      <c r="F320" s="213">
        <f t="shared" si="41"/>
        <v>0.11874105865522178</v>
      </c>
      <c r="G320" s="347">
        <v>63.86</v>
      </c>
      <c r="H320" s="213">
        <f t="shared" si="42"/>
        <v>5.8160729080364515E-2</v>
      </c>
      <c r="I320" s="347">
        <v>73.16</v>
      </c>
      <c r="J320" s="213">
        <f t="shared" si="43"/>
        <v>6.7717454757735052E-2</v>
      </c>
      <c r="K320" s="347">
        <v>54.15</v>
      </c>
      <c r="L320" s="213">
        <f t="shared" si="44"/>
        <v>6.093260188087779E-2</v>
      </c>
      <c r="M320" s="347">
        <v>65.739999999999995</v>
      </c>
      <c r="N320" s="213">
        <f t="shared" si="45"/>
        <v>6.9116929582045739E-2</v>
      </c>
      <c r="O320" s="347">
        <v>59.85</v>
      </c>
      <c r="P320" s="213">
        <f t="shared" si="46"/>
        <v>8.208280600253115E-2</v>
      </c>
      <c r="Q320" s="347">
        <v>62.66</v>
      </c>
      <c r="R320" s="213">
        <f t="shared" si="47"/>
        <v>7.3864610111396667E-2</v>
      </c>
    </row>
    <row r="321" spans="2:18" ht="15" hidden="1" customHeight="1" outlineLevel="1" x14ac:dyDescent="0.25">
      <c r="B321" s="43" t="s">
        <v>49</v>
      </c>
      <c r="C321" s="343">
        <v>48.86</v>
      </c>
      <c r="D321" s="206">
        <f t="shared" si="40"/>
        <v>-0.15554787417905291</v>
      </c>
      <c r="E321" s="344">
        <v>43.68</v>
      </c>
      <c r="F321" s="208">
        <f t="shared" si="41"/>
        <v>-5.1465798045602584E-2</v>
      </c>
      <c r="G321" s="343">
        <v>57</v>
      </c>
      <c r="H321" s="206">
        <f t="shared" si="42"/>
        <v>-3.3406817025606217E-2</v>
      </c>
      <c r="I321" s="344">
        <v>62.9</v>
      </c>
      <c r="J321" s="208">
        <f t="shared" si="43"/>
        <v>0.15837937384898715</v>
      </c>
      <c r="K321" s="343">
        <v>41.83</v>
      </c>
      <c r="L321" s="206">
        <f t="shared" si="44"/>
        <v>-0.15426607359482414</v>
      </c>
      <c r="M321" s="344">
        <v>57.59</v>
      </c>
      <c r="N321" s="208">
        <f t="shared" si="45"/>
        <v>5.5535190615835894E-2</v>
      </c>
      <c r="O321" s="343">
        <v>60.02</v>
      </c>
      <c r="P321" s="206">
        <f t="shared" si="46"/>
        <v>0.14585719740358916</v>
      </c>
      <c r="Q321" s="344">
        <v>58.82</v>
      </c>
      <c r="R321" s="208">
        <f t="shared" si="47"/>
        <v>0.10046772684752092</v>
      </c>
    </row>
    <row r="322" spans="2:18" ht="15" hidden="1" customHeight="1" outlineLevel="1" x14ac:dyDescent="0.25">
      <c r="B322" s="43" t="s">
        <v>50</v>
      </c>
      <c r="C322" s="343">
        <v>51.92</v>
      </c>
      <c r="D322" s="206">
        <f t="shared" si="40"/>
        <v>3.9023414048429128E-2</v>
      </c>
      <c r="E322" s="344">
        <v>38.700000000000003</v>
      </c>
      <c r="F322" s="208">
        <f t="shared" si="41"/>
        <v>-9.8322460391425892E-2</v>
      </c>
      <c r="G322" s="343">
        <v>55.74</v>
      </c>
      <c r="H322" s="206">
        <f t="shared" si="42"/>
        <v>-4.6853625170998559E-2</v>
      </c>
      <c r="I322" s="344">
        <v>70.3</v>
      </c>
      <c r="J322" s="208">
        <f t="shared" si="43"/>
        <v>0.17244829886591062</v>
      </c>
      <c r="K322" s="343">
        <v>54.77</v>
      </c>
      <c r="L322" s="206">
        <f t="shared" si="44"/>
        <v>0.10334407735697027</v>
      </c>
      <c r="M322" s="344">
        <v>60.78</v>
      </c>
      <c r="N322" s="208">
        <f t="shared" si="45"/>
        <v>6.9693769799366478E-2</v>
      </c>
      <c r="O322" s="343">
        <v>56.48</v>
      </c>
      <c r="P322" s="206">
        <f t="shared" si="46"/>
        <v>0.18955349620893003</v>
      </c>
      <c r="Q322" s="344">
        <v>58.6</v>
      </c>
      <c r="R322" s="208">
        <f t="shared" si="47"/>
        <v>0.12540810447474549</v>
      </c>
    </row>
    <row r="323" spans="2:18" ht="15" hidden="1" customHeight="1" outlineLevel="1" x14ac:dyDescent="0.25">
      <c r="B323" s="43" t="s">
        <v>51</v>
      </c>
      <c r="C323" s="343">
        <v>29.96</v>
      </c>
      <c r="D323" s="206">
        <f t="shared" si="40"/>
        <v>-0.16031390134529144</v>
      </c>
      <c r="E323" s="344">
        <v>39.58</v>
      </c>
      <c r="F323" s="208">
        <f t="shared" si="41"/>
        <v>-1.2616704516781319E-3</v>
      </c>
      <c r="G323" s="343">
        <v>57.38</v>
      </c>
      <c r="H323" s="206">
        <f t="shared" si="42"/>
        <v>-8.7903353997774492E-2</v>
      </c>
      <c r="I323" s="344">
        <v>77.06</v>
      </c>
      <c r="J323" s="208">
        <f t="shared" si="43"/>
        <v>0.19602669563867758</v>
      </c>
      <c r="K323" s="343">
        <v>55.68</v>
      </c>
      <c r="L323" s="206">
        <f t="shared" si="44"/>
        <v>-0.14732006125574271</v>
      </c>
      <c r="M323" s="344">
        <v>64.5</v>
      </c>
      <c r="N323" s="208">
        <f t="shared" si="45"/>
        <v>6.7704022512829143E-2</v>
      </c>
      <c r="O323" s="343">
        <v>48.8</v>
      </c>
      <c r="P323" s="206">
        <f t="shared" si="46"/>
        <v>6.1513225343445832E-4</v>
      </c>
      <c r="Q323" s="344">
        <v>56.55</v>
      </c>
      <c r="R323" s="208">
        <f t="shared" si="47"/>
        <v>3.7995594713656322E-2</v>
      </c>
    </row>
    <row r="324" spans="2:18" ht="15" hidden="1" customHeight="1" outlineLevel="1" x14ac:dyDescent="0.25">
      <c r="B324" s="43" t="s">
        <v>52</v>
      </c>
      <c r="C324" s="343">
        <v>34.340000000000003</v>
      </c>
      <c r="D324" s="206">
        <f t="shared" si="40"/>
        <v>2.385211687537292E-2</v>
      </c>
      <c r="E324" s="344">
        <v>37.56</v>
      </c>
      <c r="F324" s="208">
        <f t="shared" si="41"/>
        <v>-0.11142654364797733</v>
      </c>
      <c r="G324" s="343">
        <v>70.180000000000007</v>
      </c>
      <c r="H324" s="206">
        <f t="shared" si="42"/>
        <v>-4.9051490514904983E-2</v>
      </c>
      <c r="I324" s="344">
        <v>71.84</v>
      </c>
      <c r="J324" s="208">
        <f t="shared" si="43"/>
        <v>7.7869467366841638E-2</v>
      </c>
      <c r="K324" s="343">
        <v>62.69</v>
      </c>
      <c r="L324" s="206">
        <f t="shared" si="44"/>
        <v>0.16567497210859039</v>
      </c>
      <c r="M324" s="344">
        <v>65.959999999999994</v>
      </c>
      <c r="N324" s="208">
        <f t="shared" si="45"/>
        <v>1.8529956763434052E-2</v>
      </c>
      <c r="O324" s="343">
        <v>57.43</v>
      </c>
      <c r="P324" s="206">
        <f t="shared" si="46"/>
        <v>-6.6482444733420132E-2</v>
      </c>
      <c r="Q324" s="344">
        <v>61.64</v>
      </c>
      <c r="R324" s="208">
        <f t="shared" si="47"/>
        <v>-2.3292663603232455E-2</v>
      </c>
    </row>
    <row r="325" spans="2:18" ht="15" hidden="1" customHeight="1" outlineLevel="1" x14ac:dyDescent="0.25">
      <c r="B325" s="43" t="s">
        <v>53</v>
      </c>
      <c r="C325" s="343">
        <v>26.11</v>
      </c>
      <c r="D325" s="206">
        <f t="shared" si="40"/>
        <v>-0.25207676883414487</v>
      </c>
      <c r="E325" s="344">
        <v>55.29</v>
      </c>
      <c r="F325" s="208">
        <f t="shared" si="41"/>
        <v>7.0267131242740977E-2</v>
      </c>
      <c r="G325" s="343">
        <v>78.709999999999994</v>
      </c>
      <c r="H325" s="206">
        <f t="shared" si="42"/>
        <v>-4.1174320867340852E-2</v>
      </c>
      <c r="I325" s="344">
        <v>85.55</v>
      </c>
      <c r="J325" s="208">
        <f t="shared" si="43"/>
        <v>0.11654920386322098</v>
      </c>
      <c r="K325" s="343">
        <v>69.92</v>
      </c>
      <c r="L325" s="206">
        <f t="shared" si="44"/>
        <v>7.4204946996466292E-2</v>
      </c>
      <c r="M325" s="344">
        <v>77.989999999999995</v>
      </c>
      <c r="N325" s="208">
        <f t="shared" si="45"/>
        <v>5.306508236564933E-2</v>
      </c>
      <c r="O325" s="343">
        <v>74.17</v>
      </c>
      <c r="P325" s="206">
        <f t="shared" si="46"/>
        <v>-1.2909236092627063E-2</v>
      </c>
      <c r="Q325" s="344">
        <v>76.06</v>
      </c>
      <c r="R325" s="208">
        <f t="shared" si="47"/>
        <v>1.9434392172630988E-2</v>
      </c>
    </row>
    <row r="326" spans="2:18" ht="15" hidden="1" customHeight="1" outlineLevel="1" x14ac:dyDescent="0.25">
      <c r="B326" s="43" t="s">
        <v>54</v>
      </c>
      <c r="C326" s="343">
        <v>26.28</v>
      </c>
      <c r="D326" s="206">
        <f t="shared" si="40"/>
        <v>-0.15307766677408963</v>
      </c>
      <c r="E326" s="344">
        <v>42.49</v>
      </c>
      <c r="F326" s="208">
        <f t="shared" si="41"/>
        <v>-0.19020392605298264</v>
      </c>
      <c r="G326" s="343">
        <v>65.38</v>
      </c>
      <c r="H326" s="206">
        <f t="shared" si="42"/>
        <v>-5.9280575539568447E-2</v>
      </c>
      <c r="I326" s="344">
        <v>69.489999999999995</v>
      </c>
      <c r="J326" s="208">
        <f t="shared" si="43"/>
        <v>7.5863136708468559E-2</v>
      </c>
      <c r="K326" s="343">
        <v>46.29</v>
      </c>
      <c r="L326" s="206">
        <f t="shared" si="44"/>
        <v>2.8209684584628913E-2</v>
      </c>
      <c r="M326" s="344">
        <v>63.21</v>
      </c>
      <c r="N326" s="208">
        <f t="shared" si="45"/>
        <v>-1.8948365703457259E-3</v>
      </c>
      <c r="O326" s="343">
        <v>64.06</v>
      </c>
      <c r="P326" s="206">
        <f t="shared" si="46"/>
        <v>-0.12342638204707168</v>
      </c>
      <c r="Q326" s="344">
        <v>63.64</v>
      </c>
      <c r="R326" s="208">
        <f t="shared" si="47"/>
        <v>-6.80919607556012E-2</v>
      </c>
    </row>
    <row r="327" spans="2:18" ht="15" hidden="1" customHeight="1" outlineLevel="1" x14ac:dyDescent="0.25">
      <c r="B327" s="43" t="s">
        <v>55</v>
      </c>
      <c r="C327" s="343">
        <v>30.44</v>
      </c>
      <c r="D327" s="206">
        <f t="shared" si="40"/>
        <v>-4.2525351651946375E-3</v>
      </c>
      <c r="E327" s="344">
        <v>32.39</v>
      </c>
      <c r="F327" s="208">
        <f t="shared" si="41"/>
        <v>-0.10598951145459556</v>
      </c>
      <c r="G327" s="343">
        <v>48.37</v>
      </c>
      <c r="H327" s="206">
        <f t="shared" si="42"/>
        <v>-0.12325539242341865</v>
      </c>
      <c r="I327" s="344">
        <v>61.1</v>
      </c>
      <c r="J327" s="208">
        <f t="shared" si="43"/>
        <v>5.5814757214446287E-2</v>
      </c>
      <c r="K327" s="343">
        <v>53.3</v>
      </c>
      <c r="L327" s="206">
        <f t="shared" si="44"/>
        <v>0.17868199911543559</v>
      </c>
      <c r="M327" s="344">
        <v>52.69</v>
      </c>
      <c r="N327" s="208">
        <f t="shared" si="45"/>
        <v>-1.144465290806751E-2</v>
      </c>
      <c r="O327" s="343">
        <v>42.82</v>
      </c>
      <c r="P327" s="206">
        <f t="shared" si="46"/>
        <v>-0.13055837563451778</v>
      </c>
      <c r="Q327" s="344">
        <v>47.67</v>
      </c>
      <c r="R327" s="208">
        <f t="shared" si="47"/>
        <v>-6.9672131147541005E-2</v>
      </c>
    </row>
    <row r="328" spans="2:18" ht="15" hidden="1" customHeight="1" outlineLevel="1" x14ac:dyDescent="0.25">
      <c r="B328" s="43" t="s">
        <v>56</v>
      </c>
      <c r="C328" s="343">
        <v>34.520000000000003</v>
      </c>
      <c r="D328" s="206">
        <f t="shared" si="40"/>
        <v>4.4478063540090984E-2</v>
      </c>
      <c r="E328" s="344">
        <v>31.63</v>
      </c>
      <c r="F328" s="208">
        <f t="shared" si="41"/>
        <v>-0.17393575346043355</v>
      </c>
      <c r="G328" s="343">
        <v>43.55</v>
      </c>
      <c r="H328" s="206">
        <f t="shared" si="42"/>
        <v>-0.1692102251049219</v>
      </c>
      <c r="I328" s="344">
        <v>62.74</v>
      </c>
      <c r="J328" s="208">
        <f t="shared" si="43"/>
        <v>1.3570274636510504E-2</v>
      </c>
      <c r="K328" s="343">
        <v>43.71</v>
      </c>
      <c r="L328" s="206">
        <f t="shared" si="44"/>
        <v>2.1739130434782705E-2</v>
      </c>
      <c r="M328" s="344">
        <v>51.68</v>
      </c>
      <c r="N328" s="208">
        <f t="shared" si="45"/>
        <v>-5.5900621118012417E-2</v>
      </c>
      <c r="O328" s="343">
        <v>34.61</v>
      </c>
      <c r="P328" s="206">
        <f t="shared" si="46"/>
        <v>-0.25151384083044992</v>
      </c>
      <c r="Q328" s="344">
        <v>43</v>
      </c>
      <c r="R328" s="208">
        <f t="shared" si="47"/>
        <v>-0.14716382387941296</v>
      </c>
    </row>
    <row r="329" spans="2:18" collapsed="1" x14ac:dyDescent="0.25">
      <c r="B329" s="30" t="s">
        <v>178</v>
      </c>
      <c r="C329" s="339">
        <v>52.494406935400107</v>
      </c>
      <c r="D329" s="32">
        <f t="shared" si="40"/>
        <v>-1.8513745325223319E-2</v>
      </c>
      <c r="E329" s="339">
        <v>44.356800553814054</v>
      </c>
      <c r="F329" s="32">
        <f t="shared" si="41"/>
        <v>-0.28663119282752836</v>
      </c>
      <c r="G329" s="339">
        <v>61.045751432430599</v>
      </c>
      <c r="H329" s="32">
        <f t="shared" si="42"/>
        <v>-0.17407004549842653</v>
      </c>
      <c r="I329" s="339">
        <v>62.773439267168705</v>
      </c>
      <c r="J329" s="32">
        <f t="shared" si="43"/>
        <v>-0.11210314121581466</v>
      </c>
      <c r="K329" s="339">
        <v>49.83884640517104</v>
      </c>
      <c r="L329" s="32">
        <f t="shared" si="44"/>
        <v>-0.18237262224110928</v>
      </c>
      <c r="M329" s="339">
        <v>59.248906544517261</v>
      </c>
      <c r="N329" s="32">
        <f t="shared" si="45"/>
        <v>-0.1522632365466704</v>
      </c>
      <c r="O329" s="339">
        <v>53.36931632319267</v>
      </c>
      <c r="P329" s="32">
        <f t="shared" si="46"/>
        <v>-0.15693305150429748</v>
      </c>
      <c r="Q329" s="339">
        <v>56.257676501645683</v>
      </c>
      <c r="R329" s="32">
        <f t="shared" si="47"/>
        <v>-0.15411303225947992</v>
      </c>
    </row>
    <row r="330" spans="2:18" ht="15" hidden="1" customHeight="1" outlineLevel="1" x14ac:dyDescent="0.25">
      <c r="B330" s="43" t="s">
        <v>58</v>
      </c>
      <c r="C330" s="343">
        <v>41.03</v>
      </c>
      <c r="D330" s="206">
        <f t="shared" si="40"/>
        <v>-0.22614107883817425</v>
      </c>
      <c r="E330" s="344">
        <v>40.67</v>
      </c>
      <c r="F330" s="208">
        <f t="shared" si="41"/>
        <v>-0.16983057766891207</v>
      </c>
      <c r="G330" s="343">
        <v>55.97</v>
      </c>
      <c r="H330" s="206">
        <f t="shared" si="42"/>
        <v>-5.6848463314975728E-3</v>
      </c>
      <c r="I330" s="344">
        <v>62.78</v>
      </c>
      <c r="J330" s="208">
        <f t="shared" si="43"/>
        <v>1.0950080515298E-2</v>
      </c>
      <c r="K330" s="343">
        <v>44.89</v>
      </c>
      <c r="L330" s="206">
        <f t="shared" si="44"/>
        <v>-0.21093338020741781</v>
      </c>
      <c r="M330" s="344">
        <v>56.83</v>
      </c>
      <c r="N330" s="208">
        <f t="shared" si="45"/>
        <v>-2.4712545048910295E-2</v>
      </c>
      <c r="O330" s="343">
        <v>51.11</v>
      </c>
      <c r="P330" s="206">
        <f t="shared" si="46"/>
        <v>-7.3800738007380184E-3</v>
      </c>
      <c r="Q330" s="344">
        <v>53.92</v>
      </c>
      <c r="R330" s="208">
        <f t="shared" si="47"/>
        <v>-1.6417365924844884E-2</v>
      </c>
    </row>
    <row r="331" spans="2:18" ht="15" hidden="1" customHeight="1" outlineLevel="1" x14ac:dyDescent="0.25">
      <c r="B331" s="43" t="s">
        <v>59</v>
      </c>
      <c r="C331" s="343">
        <v>65.33</v>
      </c>
      <c r="D331" s="206">
        <f t="shared" si="40"/>
        <v>0.21770736253494882</v>
      </c>
      <c r="E331" s="344">
        <v>49.3</v>
      </c>
      <c r="F331" s="208">
        <f t="shared" si="41"/>
        <v>-0.27071005917159763</v>
      </c>
      <c r="G331" s="343">
        <v>63.07</v>
      </c>
      <c r="H331" s="206">
        <f t="shared" si="42"/>
        <v>-0.155010718113612</v>
      </c>
      <c r="I331" s="344">
        <v>66.64</v>
      </c>
      <c r="J331" s="208">
        <f t="shared" si="43"/>
        <v>2.998454404945905E-2</v>
      </c>
      <c r="K331" s="343">
        <v>45.1</v>
      </c>
      <c r="L331" s="206">
        <f t="shared" si="44"/>
        <v>-0.25528401585204752</v>
      </c>
      <c r="M331" s="344">
        <v>62.5</v>
      </c>
      <c r="N331" s="208">
        <f t="shared" si="45"/>
        <v>-7.7899085275892621E-2</v>
      </c>
      <c r="O331" s="343">
        <v>58.64</v>
      </c>
      <c r="P331" s="206">
        <f t="shared" si="46"/>
        <v>-0.11951951951951945</v>
      </c>
      <c r="Q331" s="344">
        <v>60.54</v>
      </c>
      <c r="R331" s="208">
        <f t="shared" si="47"/>
        <v>-9.8838940160762223E-2</v>
      </c>
    </row>
    <row r="332" spans="2:18" ht="15" hidden="1" customHeight="1" outlineLevel="1" x14ac:dyDescent="0.25">
      <c r="B332" s="43" t="s">
        <v>60</v>
      </c>
      <c r="C332" s="343">
        <v>57.39</v>
      </c>
      <c r="D332" s="206">
        <f t="shared" si="40"/>
        <v>-6.5765912420641337E-2</v>
      </c>
      <c r="E332" s="344">
        <v>48.51</v>
      </c>
      <c r="F332" s="208">
        <f t="shared" si="41"/>
        <v>-0.36263303113914069</v>
      </c>
      <c r="G332" s="343">
        <v>65.459999999999994</v>
      </c>
      <c r="H332" s="206">
        <f t="shared" si="42"/>
        <v>-0.18490847964138968</v>
      </c>
      <c r="I332" s="344">
        <v>67.84</v>
      </c>
      <c r="J332" s="208">
        <f t="shared" si="43"/>
        <v>-0.11389759665621735</v>
      </c>
      <c r="K332" s="343">
        <v>48.52</v>
      </c>
      <c r="L332" s="206">
        <f t="shared" si="44"/>
        <v>-0.20705997712044444</v>
      </c>
      <c r="M332" s="344">
        <v>63.74</v>
      </c>
      <c r="N332" s="208">
        <f t="shared" si="45"/>
        <v>-0.17037615514772875</v>
      </c>
      <c r="O332" s="343">
        <v>58.46</v>
      </c>
      <c r="P332" s="206">
        <f t="shared" si="46"/>
        <v>-0.14004118858487791</v>
      </c>
      <c r="Q332" s="344">
        <v>61.06</v>
      </c>
      <c r="R332" s="208">
        <f t="shared" si="47"/>
        <v>-0.15593032900193526</v>
      </c>
    </row>
    <row r="333" spans="2:18" ht="15" hidden="1" customHeight="1" outlineLevel="1" x14ac:dyDescent="0.25">
      <c r="B333" s="43" t="s">
        <v>61</v>
      </c>
      <c r="C333" s="343">
        <v>59.44</v>
      </c>
      <c r="D333" s="206">
        <f t="shared" ref="D333:D396" si="48">C333/C347-1</f>
        <v>-6.5555730231095732E-2</v>
      </c>
      <c r="E333" s="344">
        <v>43.45</v>
      </c>
      <c r="F333" s="208">
        <f t="shared" ref="F333:F396" si="49">E333/E347-1</f>
        <v>-0.37688226014627846</v>
      </c>
      <c r="G333" s="343">
        <v>62.55</v>
      </c>
      <c r="H333" s="206">
        <f t="shared" ref="H333:H396" si="50">G333/G347-1</f>
        <v>-0.21724439994994371</v>
      </c>
      <c r="I333" s="344">
        <v>63.73</v>
      </c>
      <c r="J333" s="208">
        <f t="shared" ref="J333:J396" si="51">I333/I347-1</f>
        <v>-8.565279770444767E-2</v>
      </c>
      <c r="K333" s="343">
        <v>45.85</v>
      </c>
      <c r="L333" s="206">
        <f t="shared" ref="L333:L396" si="52">K333/K347-1</f>
        <v>-0.21476280184963181</v>
      </c>
      <c r="M333" s="344">
        <v>60.02</v>
      </c>
      <c r="N333" s="208">
        <f t="shared" ref="N333:N396" si="53">M333/M347-1</f>
        <v>-0.16984785615491005</v>
      </c>
      <c r="O333" s="343">
        <v>56.72</v>
      </c>
      <c r="P333" s="206">
        <f t="shared" ref="P333:P396" si="54">O333/O347-1</f>
        <v>-0.17438136826783124</v>
      </c>
      <c r="Q333" s="344">
        <v>58.34</v>
      </c>
      <c r="R333" s="208">
        <f t="shared" ref="R333:R396" si="55">Q333/Q347-1</f>
        <v>-0.17212998439052074</v>
      </c>
    </row>
    <row r="334" spans="2:18" collapsed="1" x14ac:dyDescent="0.25">
      <c r="B334" s="145">
        <v>1990</v>
      </c>
      <c r="C334" s="347">
        <v>42.04</v>
      </c>
      <c r="D334" s="213">
        <f t="shared" si="48"/>
        <v>-6.0768543342269887E-2</v>
      </c>
      <c r="E334" s="347">
        <v>41.94</v>
      </c>
      <c r="F334" s="213">
        <f t="shared" si="49"/>
        <v>-0.17570754716981141</v>
      </c>
      <c r="G334" s="347">
        <v>60.35</v>
      </c>
      <c r="H334" s="213">
        <f t="shared" si="50"/>
        <v>-9.9388151022235527E-2</v>
      </c>
      <c r="I334" s="347">
        <v>68.52</v>
      </c>
      <c r="J334" s="213">
        <f t="shared" si="51"/>
        <v>5.6103575832305852E-2</v>
      </c>
      <c r="K334" s="347">
        <v>51.04</v>
      </c>
      <c r="L334" s="213">
        <f t="shared" si="52"/>
        <v>-6.2109518559353205E-2</v>
      </c>
      <c r="M334" s="347">
        <v>61.49</v>
      </c>
      <c r="N334" s="213">
        <f t="shared" si="53"/>
        <v>-2.4278006981910516E-2</v>
      </c>
      <c r="O334" s="347">
        <v>55.31</v>
      </c>
      <c r="P334" s="213">
        <f t="shared" si="54"/>
        <v>-6.3653292703572006E-2</v>
      </c>
      <c r="Q334" s="347">
        <v>58.35</v>
      </c>
      <c r="R334" s="213">
        <f t="shared" si="55"/>
        <v>-4.3599409932797872E-2</v>
      </c>
    </row>
    <row r="335" spans="2:18" ht="15" hidden="1" customHeight="1" outlineLevel="1" x14ac:dyDescent="0.25">
      <c r="B335" s="43" t="s">
        <v>49</v>
      </c>
      <c r="C335" s="343">
        <v>57.86</v>
      </c>
      <c r="D335" s="206">
        <f t="shared" si="48"/>
        <v>0.12809514525248589</v>
      </c>
      <c r="E335" s="344">
        <v>46.05</v>
      </c>
      <c r="F335" s="208">
        <f t="shared" si="49"/>
        <v>-0.23593827775012455</v>
      </c>
      <c r="G335" s="343">
        <v>58.97</v>
      </c>
      <c r="H335" s="206">
        <f t="shared" si="50"/>
        <v>-0.23256116605934418</v>
      </c>
      <c r="I335" s="344">
        <v>54.3</v>
      </c>
      <c r="J335" s="208">
        <f t="shared" si="51"/>
        <v>-0.15275393977219542</v>
      </c>
      <c r="K335" s="343">
        <v>49.46</v>
      </c>
      <c r="L335" s="206">
        <f t="shared" si="52"/>
        <v>-0.15467441462997777</v>
      </c>
      <c r="M335" s="344">
        <v>54.56</v>
      </c>
      <c r="N335" s="208">
        <f t="shared" si="53"/>
        <v>-0.18857822724568696</v>
      </c>
      <c r="O335" s="343">
        <v>52.38</v>
      </c>
      <c r="P335" s="206">
        <f t="shared" si="54"/>
        <v>-0.1852543163789081</v>
      </c>
      <c r="Q335" s="344">
        <v>53.45</v>
      </c>
      <c r="R335" s="208">
        <f t="shared" si="55"/>
        <v>-0.18645357686453579</v>
      </c>
    </row>
    <row r="336" spans="2:18" ht="15" hidden="1" customHeight="1" outlineLevel="1" x14ac:dyDescent="0.25">
      <c r="B336" s="43" t="s">
        <v>50</v>
      </c>
      <c r="C336" s="343">
        <v>49.97</v>
      </c>
      <c r="D336" s="206">
        <f t="shared" si="48"/>
        <v>7.4854807485480679E-2</v>
      </c>
      <c r="E336" s="344">
        <v>42.92</v>
      </c>
      <c r="F336" s="208">
        <f t="shared" si="49"/>
        <v>-0.25369500956355406</v>
      </c>
      <c r="G336" s="343">
        <v>58.48</v>
      </c>
      <c r="H336" s="206">
        <f t="shared" si="50"/>
        <v>-0.23883899518417284</v>
      </c>
      <c r="I336" s="344">
        <v>59.96</v>
      </c>
      <c r="J336" s="208">
        <f t="shared" si="51"/>
        <v>-0.21394861038280022</v>
      </c>
      <c r="K336" s="343">
        <v>49.64</v>
      </c>
      <c r="L336" s="206">
        <f t="shared" si="52"/>
        <v>-0.18542829012143092</v>
      </c>
      <c r="M336" s="344">
        <v>56.82</v>
      </c>
      <c r="N336" s="208">
        <f t="shared" si="53"/>
        <v>-0.21789401238816253</v>
      </c>
      <c r="O336" s="343">
        <v>47.48</v>
      </c>
      <c r="P336" s="206">
        <f t="shared" si="54"/>
        <v>-0.26238931179120717</v>
      </c>
      <c r="Q336" s="344">
        <v>52.07</v>
      </c>
      <c r="R336" s="208">
        <f t="shared" si="55"/>
        <v>-0.23807433421129653</v>
      </c>
    </row>
    <row r="337" spans="2:18" ht="15" hidden="1" customHeight="1" outlineLevel="1" x14ac:dyDescent="0.25">
      <c r="B337" s="43" t="s">
        <v>51</v>
      </c>
      <c r="C337" s="343">
        <v>35.68</v>
      </c>
      <c r="D337" s="206">
        <f t="shared" si="48"/>
        <v>-0.17138875986994895</v>
      </c>
      <c r="E337" s="344">
        <v>39.630000000000003</v>
      </c>
      <c r="F337" s="208">
        <f t="shared" si="49"/>
        <v>-0.28889287636820371</v>
      </c>
      <c r="G337" s="343">
        <v>62.91</v>
      </c>
      <c r="H337" s="206">
        <f t="shared" si="50"/>
        <v>-0.13727372462973131</v>
      </c>
      <c r="I337" s="344">
        <v>64.430000000000007</v>
      </c>
      <c r="J337" s="208">
        <f t="shared" si="51"/>
        <v>-0.23187887458273715</v>
      </c>
      <c r="K337" s="343">
        <v>65.3</v>
      </c>
      <c r="L337" s="206">
        <f t="shared" si="52"/>
        <v>-7.0594933105607827E-2</v>
      </c>
      <c r="M337" s="344">
        <v>60.41</v>
      </c>
      <c r="N337" s="208">
        <f t="shared" si="53"/>
        <v>-0.19528440122552282</v>
      </c>
      <c r="O337" s="343">
        <v>48.77</v>
      </c>
      <c r="P337" s="206">
        <f t="shared" si="54"/>
        <v>-0.18321889130798852</v>
      </c>
      <c r="Q337" s="344">
        <v>54.48</v>
      </c>
      <c r="R337" s="208">
        <f t="shared" si="55"/>
        <v>-0.18759320011929626</v>
      </c>
    </row>
    <row r="338" spans="2:18" ht="15" hidden="1" customHeight="1" outlineLevel="1" x14ac:dyDescent="0.25">
      <c r="B338" s="43" t="s">
        <v>52</v>
      </c>
      <c r="C338" s="343">
        <v>33.54</v>
      </c>
      <c r="D338" s="206">
        <f t="shared" si="48"/>
        <v>-0.15516372795969779</v>
      </c>
      <c r="E338" s="344">
        <v>42.27</v>
      </c>
      <c r="F338" s="208">
        <f t="shared" si="49"/>
        <v>-0.27045219192267855</v>
      </c>
      <c r="G338" s="343">
        <v>73.8</v>
      </c>
      <c r="H338" s="206">
        <f t="shared" si="50"/>
        <v>-9.381139489194501E-2</v>
      </c>
      <c r="I338" s="344">
        <v>66.650000000000006</v>
      </c>
      <c r="J338" s="208">
        <f t="shared" si="51"/>
        <v>-0.20531775366638838</v>
      </c>
      <c r="K338" s="343">
        <v>53.78</v>
      </c>
      <c r="L338" s="206">
        <f t="shared" si="52"/>
        <v>-0.23390313390313389</v>
      </c>
      <c r="M338" s="344">
        <v>64.760000000000005</v>
      </c>
      <c r="N338" s="208">
        <f t="shared" si="53"/>
        <v>-0.17070047381226783</v>
      </c>
      <c r="O338" s="343">
        <v>61.52</v>
      </c>
      <c r="P338" s="206">
        <f t="shared" si="54"/>
        <v>-1.6781205050343528E-2</v>
      </c>
      <c r="Q338" s="344">
        <v>63.11</v>
      </c>
      <c r="R338" s="208">
        <f t="shared" si="55"/>
        <v>-9.8428571428571421E-2</v>
      </c>
    </row>
    <row r="339" spans="2:18" ht="15" hidden="1" customHeight="1" outlineLevel="1" x14ac:dyDescent="0.25">
      <c r="B339" s="43" t="s">
        <v>53</v>
      </c>
      <c r="C339" s="343">
        <v>34.909999999999997</v>
      </c>
      <c r="D339" s="206">
        <f t="shared" si="48"/>
        <v>-0.26412310286677909</v>
      </c>
      <c r="E339" s="344">
        <v>51.66</v>
      </c>
      <c r="F339" s="208">
        <f t="shared" si="49"/>
        <v>-0.36992316136114156</v>
      </c>
      <c r="G339" s="343">
        <v>82.09</v>
      </c>
      <c r="H339" s="206">
        <f t="shared" si="50"/>
        <v>-5.9571543132088456E-2</v>
      </c>
      <c r="I339" s="344">
        <v>76.62</v>
      </c>
      <c r="J339" s="208">
        <f t="shared" si="51"/>
        <v>-0.13939121644389529</v>
      </c>
      <c r="K339" s="343">
        <v>65.09</v>
      </c>
      <c r="L339" s="206">
        <f t="shared" si="52"/>
        <v>-9.4084899095337349E-2</v>
      </c>
      <c r="M339" s="344">
        <v>74.06</v>
      </c>
      <c r="N339" s="208">
        <f t="shared" si="53"/>
        <v>-0.139937289513413</v>
      </c>
      <c r="O339" s="343">
        <v>75.14</v>
      </c>
      <c r="P339" s="206">
        <f t="shared" si="54"/>
        <v>-1.1575901078663464E-2</v>
      </c>
      <c r="Q339" s="344">
        <v>74.61</v>
      </c>
      <c r="R339" s="208">
        <f t="shared" si="55"/>
        <v>-7.7179962894248555E-2</v>
      </c>
    </row>
    <row r="340" spans="2:18" ht="15" hidden="1" customHeight="1" outlineLevel="1" x14ac:dyDescent="0.25">
      <c r="B340" s="43" t="s">
        <v>54</v>
      </c>
      <c r="C340" s="343">
        <v>31.03</v>
      </c>
      <c r="D340" s="206">
        <f t="shared" si="48"/>
        <v>-9.0829182537357167E-2</v>
      </c>
      <c r="E340" s="344">
        <v>52.47</v>
      </c>
      <c r="F340" s="208">
        <f t="shared" si="49"/>
        <v>-0.18296480847088137</v>
      </c>
      <c r="G340" s="343">
        <v>69.5</v>
      </c>
      <c r="H340" s="206">
        <f t="shared" si="50"/>
        <v>5.4976851851851194E-3</v>
      </c>
      <c r="I340" s="344">
        <v>64.59</v>
      </c>
      <c r="J340" s="208">
        <f t="shared" si="51"/>
        <v>-0.17572741194486974</v>
      </c>
      <c r="K340" s="343">
        <v>45.02</v>
      </c>
      <c r="L340" s="206">
        <f t="shared" si="52"/>
        <v>-0.19304534862878642</v>
      </c>
      <c r="M340" s="344">
        <v>63.33</v>
      </c>
      <c r="N340" s="208">
        <f t="shared" si="53"/>
        <v>-0.11698271054099274</v>
      </c>
      <c r="O340" s="343">
        <v>73.08</v>
      </c>
      <c r="P340" s="206">
        <f t="shared" si="54"/>
        <v>0.10143180105501126</v>
      </c>
      <c r="Q340" s="344">
        <v>68.290000000000006</v>
      </c>
      <c r="R340" s="208">
        <f t="shared" si="55"/>
        <v>-9.1410330818338936E-3</v>
      </c>
    </row>
    <row r="341" spans="2:18" ht="15" hidden="1" customHeight="1" outlineLevel="1" x14ac:dyDescent="0.25">
      <c r="B341" s="43" t="s">
        <v>55</v>
      </c>
      <c r="C341" s="343">
        <v>30.57</v>
      </c>
      <c r="D341" s="206">
        <f t="shared" si="48"/>
        <v>0.17081577939486792</v>
      </c>
      <c r="E341" s="344">
        <v>36.229999999999997</v>
      </c>
      <c r="F341" s="208">
        <f t="shared" si="49"/>
        <v>-0.18419274938077013</v>
      </c>
      <c r="G341" s="343">
        <v>55.17</v>
      </c>
      <c r="H341" s="206">
        <f t="shared" si="50"/>
        <v>-0.11287988422575967</v>
      </c>
      <c r="I341" s="344">
        <v>57.87</v>
      </c>
      <c r="J341" s="208">
        <f t="shared" si="51"/>
        <v>-0.25009718802643521</v>
      </c>
      <c r="K341" s="343">
        <v>45.22</v>
      </c>
      <c r="L341" s="206">
        <f t="shared" si="52"/>
        <v>-0.21397531722579533</v>
      </c>
      <c r="M341" s="344">
        <v>53.3</v>
      </c>
      <c r="N341" s="208">
        <f t="shared" si="53"/>
        <v>-0.1919345057610673</v>
      </c>
      <c r="O341" s="343">
        <v>49.25</v>
      </c>
      <c r="P341" s="206">
        <f t="shared" si="54"/>
        <v>-7.2504708097928416E-2</v>
      </c>
      <c r="Q341" s="344">
        <v>51.24</v>
      </c>
      <c r="R341" s="208">
        <f t="shared" si="55"/>
        <v>-0.13983548766157461</v>
      </c>
    </row>
    <row r="342" spans="2:18" ht="15" hidden="1" customHeight="1" outlineLevel="1" x14ac:dyDescent="0.25">
      <c r="B342" s="43" t="s">
        <v>56</v>
      </c>
      <c r="C342" s="343">
        <v>33.049999999999997</v>
      </c>
      <c r="D342" s="206">
        <f t="shared" si="48"/>
        <v>4.3244949494949392E-2</v>
      </c>
      <c r="E342" s="344">
        <v>38.29</v>
      </c>
      <c r="F342" s="208">
        <f t="shared" si="49"/>
        <v>-0.12679589509692135</v>
      </c>
      <c r="G342" s="343">
        <v>52.42</v>
      </c>
      <c r="H342" s="206">
        <f t="shared" si="50"/>
        <v>-5.9899569583931056E-2</v>
      </c>
      <c r="I342" s="344">
        <v>61.9</v>
      </c>
      <c r="J342" s="208">
        <f t="shared" si="51"/>
        <v>-0.19963796224463415</v>
      </c>
      <c r="K342" s="343">
        <v>42.78</v>
      </c>
      <c r="L342" s="206">
        <f t="shared" si="52"/>
        <v>-0.28889627659574457</v>
      </c>
      <c r="M342" s="344">
        <v>54.74</v>
      </c>
      <c r="N342" s="208">
        <f t="shared" si="53"/>
        <v>-0.14628820960698696</v>
      </c>
      <c r="O342" s="343">
        <v>46.24</v>
      </c>
      <c r="P342" s="206">
        <f t="shared" si="54"/>
        <v>-7.0926260799678564E-2</v>
      </c>
      <c r="Q342" s="344">
        <v>50.42</v>
      </c>
      <c r="R342" s="208">
        <f t="shared" si="55"/>
        <v>-0.11528338304965779</v>
      </c>
    </row>
    <row r="343" spans="2:18" collapsed="1" x14ac:dyDescent="0.25">
      <c r="B343" s="30" t="s">
        <v>179</v>
      </c>
      <c r="C343" s="339">
        <v>53.484607334408928</v>
      </c>
      <c r="D343" s="32">
        <f t="shared" si="48"/>
        <v>2.966872020511202E-2</v>
      </c>
      <c r="E343" s="339">
        <v>62.179338524245118</v>
      </c>
      <c r="F343" s="32">
        <f t="shared" si="49"/>
        <v>3.7572287308591745E-2</v>
      </c>
      <c r="G343" s="339">
        <v>73.911535838738374</v>
      </c>
      <c r="H343" s="32">
        <f t="shared" si="50"/>
        <v>-4.3241037867945087E-2</v>
      </c>
      <c r="I343" s="339">
        <v>70.69902167817736</v>
      </c>
      <c r="J343" s="32">
        <f t="shared" si="51"/>
        <v>-0.16735261717566985</v>
      </c>
      <c r="K343" s="339">
        <v>60.955452032170044</v>
      </c>
      <c r="L343" s="32">
        <f t="shared" si="52"/>
        <v>3.6591785896344931E-3</v>
      </c>
      <c r="M343" s="339">
        <v>69.890689066216353</v>
      </c>
      <c r="N343" s="32">
        <f t="shared" si="53"/>
        <v>-9.3319042682033282E-2</v>
      </c>
      <c r="O343" s="339">
        <v>63.303770143545982</v>
      </c>
      <c r="P343" s="32">
        <f t="shared" si="54"/>
        <v>-0.126801839027748</v>
      </c>
      <c r="Q343" s="339">
        <v>66.507321482818966</v>
      </c>
      <c r="R343" s="32">
        <f t="shared" si="55"/>
        <v>-0.11137307230136428</v>
      </c>
    </row>
    <row r="344" spans="2:18" ht="15" hidden="1" customHeight="1" outlineLevel="1" x14ac:dyDescent="0.25">
      <c r="B344" s="43" t="s">
        <v>58</v>
      </c>
      <c r="C344" s="343">
        <v>53.02</v>
      </c>
      <c r="D344" s="206">
        <f t="shared" si="48"/>
        <v>0.15486822043127879</v>
      </c>
      <c r="E344" s="344">
        <v>48.99</v>
      </c>
      <c r="F344" s="208">
        <f t="shared" si="49"/>
        <v>-7.2159090909090784E-2</v>
      </c>
      <c r="G344" s="343">
        <v>56.29</v>
      </c>
      <c r="H344" s="206">
        <f t="shared" si="50"/>
        <v>-8.6497890295358593E-2</v>
      </c>
      <c r="I344" s="344">
        <v>62.1</v>
      </c>
      <c r="J344" s="208">
        <f t="shared" si="51"/>
        <v>-0.15441176470588236</v>
      </c>
      <c r="K344" s="343">
        <v>56.89</v>
      </c>
      <c r="L344" s="206">
        <f t="shared" si="52"/>
        <v>1.1018304602807838E-2</v>
      </c>
      <c r="M344" s="344">
        <v>58.27</v>
      </c>
      <c r="N344" s="208">
        <f t="shared" si="53"/>
        <v>-0.11051747824759584</v>
      </c>
      <c r="O344" s="343">
        <v>51.49</v>
      </c>
      <c r="P344" s="206">
        <f t="shared" si="54"/>
        <v>-0.13126370845284296</v>
      </c>
      <c r="Q344" s="344">
        <v>54.82</v>
      </c>
      <c r="R344" s="208">
        <f t="shared" si="55"/>
        <v>-0.12147435897435899</v>
      </c>
    </row>
    <row r="345" spans="2:18" ht="15" hidden="1" customHeight="1" outlineLevel="1" x14ac:dyDescent="0.25">
      <c r="B345" s="43" t="s">
        <v>59</v>
      </c>
      <c r="C345" s="343">
        <v>53.65</v>
      </c>
      <c r="D345" s="206">
        <f t="shared" si="48"/>
        <v>-5.1114255394411057E-2</v>
      </c>
      <c r="E345" s="344">
        <v>67.599999999999994</v>
      </c>
      <c r="F345" s="208">
        <f t="shared" si="49"/>
        <v>2.2847632016946395E-2</v>
      </c>
      <c r="G345" s="343">
        <v>74.64</v>
      </c>
      <c r="H345" s="206">
        <f t="shared" si="50"/>
        <v>-5.0623251081149845E-2</v>
      </c>
      <c r="I345" s="344">
        <v>64.7</v>
      </c>
      <c r="J345" s="208">
        <f t="shared" si="51"/>
        <v>-0.2400751703077284</v>
      </c>
      <c r="K345" s="343">
        <v>60.56</v>
      </c>
      <c r="L345" s="206">
        <f t="shared" si="52"/>
        <v>-3.2587859424920151E-2</v>
      </c>
      <c r="M345" s="344">
        <v>67.78</v>
      </c>
      <c r="N345" s="208">
        <f t="shared" si="53"/>
        <v>-0.14072008113590262</v>
      </c>
      <c r="O345" s="343">
        <v>66.599999999999994</v>
      </c>
      <c r="P345" s="206">
        <f t="shared" si="54"/>
        <v>-0.1581342434584756</v>
      </c>
      <c r="Q345" s="344">
        <v>67.180000000000007</v>
      </c>
      <c r="R345" s="208">
        <f t="shared" si="55"/>
        <v>-0.14962025316455685</v>
      </c>
    </row>
    <row r="346" spans="2:18" ht="15" hidden="1" customHeight="1" outlineLevel="1" x14ac:dyDescent="0.25">
      <c r="B346" s="43" t="s">
        <v>60</v>
      </c>
      <c r="C346" s="343">
        <v>61.43</v>
      </c>
      <c r="D346" s="206">
        <f t="shared" si="48"/>
        <v>-5.5504305043050484E-2</v>
      </c>
      <c r="E346" s="344">
        <v>76.11</v>
      </c>
      <c r="F346" s="208">
        <f t="shared" si="49"/>
        <v>8.6664762992575639E-2</v>
      </c>
      <c r="G346" s="343">
        <v>80.31</v>
      </c>
      <c r="H346" s="206">
        <f t="shared" si="50"/>
        <v>-6.4749039245370898E-2</v>
      </c>
      <c r="I346" s="344">
        <v>76.56</v>
      </c>
      <c r="J346" s="208">
        <f t="shared" si="51"/>
        <v>-0.19807269299256303</v>
      </c>
      <c r="K346" s="343">
        <v>61.19</v>
      </c>
      <c r="L346" s="206">
        <f t="shared" si="52"/>
        <v>-7.9018663455749594E-2</v>
      </c>
      <c r="M346" s="344">
        <v>76.83</v>
      </c>
      <c r="N346" s="208">
        <f t="shared" si="53"/>
        <v>-0.11689655172413793</v>
      </c>
      <c r="O346" s="343">
        <v>67.98</v>
      </c>
      <c r="P346" s="206">
        <f t="shared" si="54"/>
        <v>-0.20621205044371782</v>
      </c>
      <c r="Q346" s="344">
        <v>72.34</v>
      </c>
      <c r="R346" s="208">
        <f t="shared" si="55"/>
        <v>-0.16195551436515276</v>
      </c>
    </row>
    <row r="347" spans="2:18" ht="15" hidden="1" customHeight="1" outlineLevel="1" x14ac:dyDescent="0.25">
      <c r="B347" s="43" t="s">
        <v>61</v>
      </c>
      <c r="C347" s="343">
        <v>63.61</v>
      </c>
      <c r="D347" s="206">
        <f t="shared" si="48"/>
        <v>3.8191610902562401E-2</v>
      </c>
      <c r="E347" s="344">
        <v>69.73</v>
      </c>
      <c r="F347" s="208">
        <f t="shared" si="49"/>
        <v>-1.1459676264145013E-3</v>
      </c>
      <c r="G347" s="343">
        <v>79.91</v>
      </c>
      <c r="H347" s="206">
        <f t="shared" si="50"/>
        <v>-5.7220386974988324E-2</v>
      </c>
      <c r="I347" s="344">
        <v>69.7</v>
      </c>
      <c r="J347" s="208">
        <f t="shared" si="51"/>
        <v>-0.22923808470640272</v>
      </c>
      <c r="K347" s="343">
        <v>58.39</v>
      </c>
      <c r="L347" s="206">
        <f t="shared" si="52"/>
        <v>-1.6837851490149824E-2</v>
      </c>
      <c r="M347" s="344">
        <v>72.3</v>
      </c>
      <c r="N347" s="208">
        <f t="shared" si="53"/>
        <v>-0.13774597495527729</v>
      </c>
      <c r="O347" s="343">
        <v>68.7</v>
      </c>
      <c r="P347" s="206">
        <f t="shared" si="54"/>
        <v>-0.15425335467191925</v>
      </c>
      <c r="Q347" s="344">
        <v>70.47</v>
      </c>
      <c r="R347" s="208">
        <f t="shared" si="55"/>
        <v>-0.1463355542095699</v>
      </c>
    </row>
    <row r="348" spans="2:18" collapsed="1" x14ac:dyDescent="0.25">
      <c r="B348" s="145">
        <v>1989</v>
      </c>
      <c r="C348" s="347">
        <v>44.76</v>
      </c>
      <c r="D348" s="213">
        <f t="shared" si="48"/>
        <v>-2.0140105078809145E-2</v>
      </c>
      <c r="E348" s="347">
        <v>50.88</v>
      </c>
      <c r="F348" s="213">
        <f t="shared" si="49"/>
        <v>-0.15761589403973508</v>
      </c>
      <c r="G348" s="347">
        <v>67.010000000000005</v>
      </c>
      <c r="H348" s="213">
        <f t="shared" si="50"/>
        <v>-0.10017456693970717</v>
      </c>
      <c r="I348" s="347">
        <v>64.88</v>
      </c>
      <c r="J348" s="213">
        <f t="shared" si="51"/>
        <v>-0.20059142434696897</v>
      </c>
      <c r="K348" s="347">
        <v>54.42</v>
      </c>
      <c r="L348" s="213">
        <f t="shared" si="52"/>
        <v>-0.12914066250600098</v>
      </c>
      <c r="M348" s="347">
        <v>63.02</v>
      </c>
      <c r="N348" s="213">
        <f t="shared" si="53"/>
        <v>-0.15590677739083836</v>
      </c>
      <c r="O348" s="347">
        <v>59.07</v>
      </c>
      <c r="P348" s="213">
        <f t="shared" si="54"/>
        <v>-0.11426000899685107</v>
      </c>
      <c r="Q348" s="347">
        <v>61.01</v>
      </c>
      <c r="R348" s="213">
        <f t="shared" si="55"/>
        <v>-0.1358356940509915</v>
      </c>
    </row>
    <row r="349" spans="2:18" ht="15" hidden="1" customHeight="1" outlineLevel="1" x14ac:dyDescent="0.25">
      <c r="B349" s="43" t="s">
        <v>49</v>
      </c>
      <c r="C349" s="343">
        <v>51.29</v>
      </c>
      <c r="D349" s="206">
        <f t="shared" si="48"/>
        <v>-6.3196347031963529E-2</v>
      </c>
      <c r="E349" s="344">
        <v>60.27</v>
      </c>
      <c r="F349" s="208">
        <f t="shared" si="49"/>
        <v>1.9624429030620893E-2</v>
      </c>
      <c r="G349" s="343">
        <v>76.84</v>
      </c>
      <c r="H349" s="206">
        <f t="shared" si="50"/>
        <v>-6.9621019493885439E-2</v>
      </c>
      <c r="I349" s="344">
        <v>64.09</v>
      </c>
      <c r="J349" s="208">
        <f t="shared" si="51"/>
        <v>-0.20087281795511225</v>
      </c>
      <c r="K349" s="343">
        <v>58.51</v>
      </c>
      <c r="L349" s="206">
        <f t="shared" si="52"/>
        <v>-1.3987192450286567E-2</v>
      </c>
      <c r="M349" s="344">
        <v>67.239999999999995</v>
      </c>
      <c r="N349" s="208">
        <f t="shared" si="53"/>
        <v>-0.11839517503605612</v>
      </c>
      <c r="O349" s="343">
        <v>64.290000000000006</v>
      </c>
      <c r="P349" s="206">
        <f t="shared" si="54"/>
        <v>-0.13774141630901282</v>
      </c>
      <c r="Q349" s="344">
        <v>65.7</v>
      </c>
      <c r="R349" s="208">
        <f t="shared" si="55"/>
        <v>-0.12934004770739449</v>
      </c>
    </row>
    <row r="350" spans="2:18" ht="15" hidden="1" customHeight="1" outlineLevel="1" x14ac:dyDescent="0.25">
      <c r="B350" s="43" t="s">
        <v>50</v>
      </c>
      <c r="C350" s="343">
        <v>46.49</v>
      </c>
      <c r="D350" s="206">
        <f t="shared" si="48"/>
        <v>-1.3370118845500767E-2</v>
      </c>
      <c r="E350" s="344">
        <v>57.51</v>
      </c>
      <c r="F350" s="208">
        <f t="shared" si="49"/>
        <v>4.165911972468761E-2</v>
      </c>
      <c r="G350" s="343">
        <v>76.83</v>
      </c>
      <c r="H350" s="206">
        <f t="shared" si="50"/>
        <v>-1.9149751053236352E-2</v>
      </c>
      <c r="I350" s="344">
        <v>76.28</v>
      </c>
      <c r="J350" s="208">
        <f t="shared" si="51"/>
        <v>-7.3147023086269747E-2</v>
      </c>
      <c r="K350" s="343">
        <v>60.94</v>
      </c>
      <c r="L350" s="206">
        <f t="shared" si="52"/>
        <v>1.5159087123105097E-2</v>
      </c>
      <c r="M350" s="344">
        <v>72.650000000000006</v>
      </c>
      <c r="N350" s="208">
        <f t="shared" si="53"/>
        <v>-3.2751963786446514E-2</v>
      </c>
      <c r="O350" s="343">
        <v>64.37</v>
      </c>
      <c r="P350" s="206">
        <f t="shared" si="54"/>
        <v>-6.6358024691356432E-3</v>
      </c>
      <c r="Q350" s="344">
        <v>68.34</v>
      </c>
      <c r="R350" s="208">
        <f t="shared" si="55"/>
        <v>-2.6495726495726513E-2</v>
      </c>
    </row>
    <row r="351" spans="2:18" ht="15" hidden="1" customHeight="1" outlineLevel="1" x14ac:dyDescent="0.25">
      <c r="B351" s="43" t="s">
        <v>51</v>
      </c>
      <c r="C351" s="343">
        <v>43.06</v>
      </c>
      <c r="D351" s="206">
        <f t="shared" si="48"/>
        <v>0.11641171895255376</v>
      </c>
      <c r="E351" s="344">
        <v>55.73</v>
      </c>
      <c r="F351" s="208">
        <f t="shared" si="49"/>
        <v>0.17549040286859308</v>
      </c>
      <c r="G351" s="343">
        <v>72.92</v>
      </c>
      <c r="H351" s="206">
        <f t="shared" si="50"/>
        <v>5.574055306211112E-2</v>
      </c>
      <c r="I351" s="344">
        <v>83.88</v>
      </c>
      <c r="J351" s="208">
        <f t="shared" si="51"/>
        <v>-3.9505324630711103E-2</v>
      </c>
      <c r="K351" s="343">
        <v>70.260000000000005</v>
      </c>
      <c r="L351" s="206">
        <f t="shared" si="52"/>
        <v>0.14672759915129752</v>
      </c>
      <c r="M351" s="344">
        <v>75.069999999999993</v>
      </c>
      <c r="N351" s="208">
        <f t="shared" si="53"/>
        <v>2.7230432402846061E-2</v>
      </c>
      <c r="O351" s="343">
        <v>59.71</v>
      </c>
      <c r="P351" s="206">
        <f t="shared" si="54"/>
        <v>-3.0051981806367811E-2</v>
      </c>
      <c r="Q351" s="344">
        <v>67.06</v>
      </c>
      <c r="R351" s="208">
        <f t="shared" si="55"/>
        <v>-7.8413966563101178E-3</v>
      </c>
    </row>
    <row r="352" spans="2:18" ht="15" hidden="1" customHeight="1" outlineLevel="1" x14ac:dyDescent="0.25">
      <c r="B352" s="43" t="s">
        <v>52</v>
      </c>
      <c r="C352" s="343">
        <v>39.700000000000003</v>
      </c>
      <c r="D352" s="206">
        <f t="shared" si="48"/>
        <v>7.7925604127070391E-2</v>
      </c>
      <c r="E352" s="344">
        <v>57.94</v>
      </c>
      <c r="F352" s="208">
        <f t="shared" si="49"/>
        <v>0.27902869757174398</v>
      </c>
      <c r="G352" s="343">
        <v>81.44</v>
      </c>
      <c r="H352" s="206">
        <f t="shared" si="50"/>
        <v>0.11044450504499581</v>
      </c>
      <c r="I352" s="344">
        <v>83.87</v>
      </c>
      <c r="J352" s="208">
        <f t="shared" si="51"/>
        <v>-4.4978364837166773E-2</v>
      </c>
      <c r="K352" s="343">
        <v>70.2</v>
      </c>
      <c r="L352" s="206">
        <f t="shared" si="52"/>
        <v>8.8034717916925187E-2</v>
      </c>
      <c r="M352" s="344">
        <v>78.09</v>
      </c>
      <c r="N352" s="208">
        <f t="shared" si="53"/>
        <v>4.8891873740765535E-2</v>
      </c>
      <c r="O352" s="343">
        <v>62.57</v>
      </c>
      <c r="P352" s="206">
        <f t="shared" si="54"/>
        <v>7.1220681390173013E-2</v>
      </c>
      <c r="Q352" s="344">
        <v>70</v>
      </c>
      <c r="R352" s="208">
        <f t="shared" si="55"/>
        <v>4.7904191616766401E-2</v>
      </c>
    </row>
    <row r="353" spans="2:18" ht="15" hidden="1" customHeight="1" outlineLevel="1" x14ac:dyDescent="0.25">
      <c r="B353" s="43" t="s">
        <v>53</v>
      </c>
      <c r="C353" s="343">
        <v>47.44</v>
      </c>
      <c r="D353" s="206">
        <f t="shared" si="48"/>
        <v>5.0022133687472214E-2</v>
      </c>
      <c r="E353" s="344">
        <v>81.99</v>
      </c>
      <c r="F353" s="208">
        <f t="shared" si="49"/>
        <v>-6.0945880058527191E-4</v>
      </c>
      <c r="G353" s="343">
        <v>87.29</v>
      </c>
      <c r="H353" s="206">
        <f t="shared" si="50"/>
        <v>5.973048439966E-2</v>
      </c>
      <c r="I353" s="344">
        <v>89.03</v>
      </c>
      <c r="J353" s="208">
        <f t="shared" si="51"/>
        <v>-2.2292993630573243E-2</v>
      </c>
      <c r="K353" s="343">
        <v>71.849999999999994</v>
      </c>
      <c r="L353" s="206">
        <f t="shared" si="52"/>
        <v>0.23602270772406664</v>
      </c>
      <c r="M353" s="344">
        <v>86.11</v>
      </c>
      <c r="N353" s="208">
        <f t="shared" si="53"/>
        <v>1.917386672979049E-2</v>
      </c>
      <c r="O353" s="343">
        <v>76.02</v>
      </c>
      <c r="P353" s="206">
        <f t="shared" si="54"/>
        <v>4.9854992404364085E-2</v>
      </c>
      <c r="Q353" s="344">
        <v>80.849999999999994</v>
      </c>
      <c r="R353" s="208">
        <f t="shared" si="55"/>
        <v>2.6797053594107112E-2</v>
      </c>
    </row>
    <row r="354" spans="2:18" ht="15" hidden="1" customHeight="1" outlineLevel="1" x14ac:dyDescent="0.25">
      <c r="B354" s="43" t="s">
        <v>54</v>
      </c>
      <c r="C354" s="343">
        <v>34.130000000000003</v>
      </c>
      <c r="D354" s="206">
        <f t="shared" si="48"/>
        <v>0.10811688311688328</v>
      </c>
      <c r="E354" s="344">
        <v>64.22</v>
      </c>
      <c r="F354" s="208">
        <f t="shared" si="49"/>
        <v>-2.3715415019762931E-2</v>
      </c>
      <c r="G354" s="343">
        <v>69.12</v>
      </c>
      <c r="H354" s="206">
        <f t="shared" si="50"/>
        <v>3.6300275882097388E-3</v>
      </c>
      <c r="I354" s="344">
        <v>78.36</v>
      </c>
      <c r="J354" s="208">
        <f t="shared" si="51"/>
        <v>-5.0787201625190903E-3</v>
      </c>
      <c r="K354" s="343">
        <v>55.79</v>
      </c>
      <c r="L354" s="206">
        <f t="shared" si="52"/>
        <v>9.0500390930414509E-2</v>
      </c>
      <c r="M354" s="344">
        <v>71.72</v>
      </c>
      <c r="N354" s="208">
        <f t="shared" si="53"/>
        <v>4.904021297463812E-3</v>
      </c>
      <c r="O354" s="343">
        <v>66.349999999999994</v>
      </c>
      <c r="P354" s="206">
        <f t="shared" si="54"/>
        <v>-5.3764974329720605E-2</v>
      </c>
      <c r="Q354" s="344">
        <v>68.92</v>
      </c>
      <c r="R354" s="208">
        <f t="shared" si="55"/>
        <v>-2.6141020206302046E-2</v>
      </c>
    </row>
    <row r="355" spans="2:18" ht="15" hidden="1" customHeight="1" outlineLevel="1" x14ac:dyDescent="0.25">
      <c r="B355" s="43" t="s">
        <v>55</v>
      </c>
      <c r="C355" s="343">
        <v>26.11</v>
      </c>
      <c r="D355" s="206">
        <f t="shared" si="48"/>
        <v>-0.20250458155161888</v>
      </c>
      <c r="E355" s="344">
        <v>44.41</v>
      </c>
      <c r="F355" s="208">
        <f t="shared" si="49"/>
        <v>-0.13649620843865451</v>
      </c>
      <c r="G355" s="343">
        <v>62.19</v>
      </c>
      <c r="H355" s="206">
        <f t="shared" si="50"/>
        <v>-5.744164898454085E-2</v>
      </c>
      <c r="I355" s="344">
        <v>77.17</v>
      </c>
      <c r="J355" s="208">
        <f t="shared" si="51"/>
        <v>-1.9191662430096623E-2</v>
      </c>
      <c r="K355" s="343">
        <v>57.53</v>
      </c>
      <c r="L355" s="206">
        <f t="shared" si="52"/>
        <v>-4.260276252288242E-2</v>
      </c>
      <c r="M355" s="344">
        <v>65.959999999999994</v>
      </c>
      <c r="N355" s="208">
        <f t="shared" si="53"/>
        <v>-4.1000290782204241E-2</v>
      </c>
      <c r="O355" s="343">
        <v>53.1</v>
      </c>
      <c r="P355" s="206">
        <f t="shared" si="54"/>
        <v>-6.3987308302485335E-2</v>
      </c>
      <c r="Q355" s="344">
        <v>59.57</v>
      </c>
      <c r="R355" s="208">
        <f t="shared" si="55"/>
        <v>-5.7883915862723345E-2</v>
      </c>
    </row>
    <row r="356" spans="2:18" ht="15" hidden="1" customHeight="1" outlineLevel="1" x14ac:dyDescent="0.25">
      <c r="B356" s="43" t="s">
        <v>56</v>
      </c>
      <c r="C356" s="343">
        <v>31.68</v>
      </c>
      <c r="D356" s="206">
        <f t="shared" si="48"/>
        <v>-8.4507042253521014E-3</v>
      </c>
      <c r="E356" s="344">
        <v>43.85</v>
      </c>
      <c r="F356" s="208">
        <f t="shared" si="49"/>
        <v>-0.25310849940384939</v>
      </c>
      <c r="G356" s="343">
        <v>55.76</v>
      </c>
      <c r="H356" s="206">
        <f t="shared" si="50"/>
        <v>-0.1046885035324342</v>
      </c>
      <c r="I356" s="344">
        <v>77.34</v>
      </c>
      <c r="J356" s="208">
        <f t="shared" si="51"/>
        <v>-4.9643647087736498E-2</v>
      </c>
      <c r="K356" s="343">
        <v>60.16</v>
      </c>
      <c r="L356" s="206">
        <f t="shared" si="52"/>
        <v>7.0272193559864693E-2</v>
      </c>
      <c r="M356" s="344">
        <v>64.12</v>
      </c>
      <c r="N356" s="208">
        <f t="shared" si="53"/>
        <v>-8.3869124160594222E-2</v>
      </c>
      <c r="O356" s="343">
        <v>49.77</v>
      </c>
      <c r="P356" s="206">
        <f t="shared" si="54"/>
        <v>6.871376422589659E-2</v>
      </c>
      <c r="Q356" s="344">
        <v>56.99</v>
      </c>
      <c r="R356" s="208">
        <f t="shared" si="55"/>
        <v>-3.7493666610369902E-2</v>
      </c>
    </row>
    <row r="357" spans="2:18" collapsed="1" x14ac:dyDescent="0.25">
      <c r="B357" s="30" t="s">
        <v>180</v>
      </c>
      <c r="C357" s="339">
        <v>51.943509873500567</v>
      </c>
      <c r="D357" s="32">
        <f t="shared" si="48"/>
        <v>6.6858088170773655E-2</v>
      </c>
      <c r="E357" s="339">
        <v>59.927717118905584</v>
      </c>
      <c r="F357" s="32">
        <f t="shared" si="49"/>
        <v>-0.11024657881345534</v>
      </c>
      <c r="G357" s="339">
        <v>77.251992156972207</v>
      </c>
      <c r="H357" s="32">
        <f t="shared" si="50"/>
        <v>-2.3381173553601697E-2</v>
      </c>
      <c r="I357" s="339">
        <v>84.90871782766807</v>
      </c>
      <c r="J357" s="32">
        <f t="shared" si="51"/>
        <v>-2.0726033073309447E-3</v>
      </c>
      <c r="K357" s="339">
        <v>60.73321833994094</v>
      </c>
      <c r="L357" s="32">
        <f t="shared" si="52"/>
        <v>3.7764599634685148E-2</v>
      </c>
      <c r="M357" s="339">
        <v>77.084103842831865</v>
      </c>
      <c r="N357" s="32">
        <f t="shared" si="53"/>
        <v>-1.6113180180155284E-2</v>
      </c>
      <c r="O357" s="339">
        <v>72.496453809592495</v>
      </c>
      <c r="P357" s="32">
        <f t="shared" si="54"/>
        <v>4.3420930014632431E-2</v>
      </c>
      <c r="Q357" s="339">
        <v>74.842793313791987</v>
      </c>
      <c r="R357" s="32">
        <f t="shared" si="55"/>
        <v>6.4808478956526194E-3</v>
      </c>
    </row>
    <row r="358" spans="2:18" ht="15" hidden="1" customHeight="1" outlineLevel="1" x14ac:dyDescent="0.25">
      <c r="B358" s="43" t="s">
        <v>58</v>
      </c>
      <c r="C358" s="343">
        <v>45.91</v>
      </c>
      <c r="D358" s="206">
        <f t="shared" si="48"/>
        <v>5.8565828913995865E-2</v>
      </c>
      <c r="E358" s="344">
        <v>52.8</v>
      </c>
      <c r="F358" s="208">
        <f t="shared" si="49"/>
        <v>-0.34814814814814821</v>
      </c>
      <c r="G358" s="343">
        <v>61.62</v>
      </c>
      <c r="H358" s="206">
        <f t="shared" si="50"/>
        <v>-0.10824891461649777</v>
      </c>
      <c r="I358" s="344">
        <v>73.44</v>
      </c>
      <c r="J358" s="208">
        <f t="shared" si="51"/>
        <v>-6.359085374103679E-3</v>
      </c>
      <c r="K358" s="343">
        <v>56.27</v>
      </c>
      <c r="L358" s="206">
        <f t="shared" si="52"/>
        <v>0.15378306335862213</v>
      </c>
      <c r="M358" s="344">
        <v>65.510000000000005</v>
      </c>
      <c r="N358" s="208">
        <f t="shared" si="53"/>
        <v>-8.8239387613082698E-2</v>
      </c>
      <c r="O358" s="343">
        <v>59.27</v>
      </c>
      <c r="P358" s="206">
        <f t="shared" si="54"/>
        <v>-3.421867361903197E-2</v>
      </c>
      <c r="Q358" s="344">
        <v>62.4</v>
      </c>
      <c r="R358" s="208">
        <f t="shared" si="55"/>
        <v>-6.907354915709385E-2</v>
      </c>
    </row>
    <row r="359" spans="2:18" ht="15" hidden="1" customHeight="1" outlineLevel="1" x14ac:dyDescent="0.25">
      <c r="B359" s="43" t="s">
        <v>59</v>
      </c>
      <c r="C359" s="343">
        <v>56.54</v>
      </c>
      <c r="D359" s="206">
        <f t="shared" si="48"/>
        <v>-7.3570375225299078E-2</v>
      </c>
      <c r="E359" s="344">
        <v>66.09</v>
      </c>
      <c r="F359" s="208">
        <f t="shared" si="49"/>
        <v>-6.3748406289842796E-2</v>
      </c>
      <c r="G359" s="343">
        <v>78.62</v>
      </c>
      <c r="H359" s="206">
        <f t="shared" si="50"/>
        <v>-3.7345414472878646E-2</v>
      </c>
      <c r="I359" s="344">
        <v>85.14</v>
      </c>
      <c r="J359" s="208">
        <f t="shared" si="51"/>
        <v>2.1843494959193466E-2</v>
      </c>
      <c r="K359" s="343">
        <v>62.6</v>
      </c>
      <c r="L359" s="206">
        <f t="shared" si="52"/>
        <v>0.12407972706051362</v>
      </c>
      <c r="M359" s="344">
        <v>78.88</v>
      </c>
      <c r="N359" s="208">
        <f t="shared" si="53"/>
        <v>-2.5290844714214167E-3</v>
      </c>
      <c r="O359" s="343">
        <v>79.11</v>
      </c>
      <c r="P359" s="206">
        <f t="shared" si="54"/>
        <v>0.12917499286325995</v>
      </c>
      <c r="Q359" s="344">
        <v>79</v>
      </c>
      <c r="R359" s="208">
        <f t="shared" si="55"/>
        <v>5.4317362872013719E-2</v>
      </c>
    </row>
    <row r="360" spans="2:18" ht="15" hidden="1" customHeight="1" outlineLevel="1" x14ac:dyDescent="0.25">
      <c r="B360" s="43" t="s">
        <v>60</v>
      </c>
      <c r="C360" s="343">
        <v>65.040000000000006</v>
      </c>
      <c r="D360" s="206">
        <f t="shared" si="48"/>
        <v>0.16454789615040299</v>
      </c>
      <c r="E360" s="344">
        <v>70.040000000000006</v>
      </c>
      <c r="F360" s="208">
        <f t="shared" si="49"/>
        <v>-6.7873303167420684E-2</v>
      </c>
      <c r="G360" s="343">
        <v>85.87</v>
      </c>
      <c r="H360" s="206">
        <f t="shared" si="50"/>
        <v>-7.9713493530498836E-3</v>
      </c>
      <c r="I360" s="344">
        <v>95.47</v>
      </c>
      <c r="J360" s="208">
        <f t="shared" si="51"/>
        <v>2.4466144436098292E-2</v>
      </c>
      <c r="K360" s="343">
        <v>66.44</v>
      </c>
      <c r="L360" s="206">
        <f t="shared" si="52"/>
        <v>2.436016034535915E-2</v>
      </c>
      <c r="M360" s="344">
        <v>87</v>
      </c>
      <c r="N360" s="208">
        <f t="shared" si="53"/>
        <v>8.3449235048678183E-3</v>
      </c>
      <c r="O360" s="343">
        <v>85.64</v>
      </c>
      <c r="P360" s="206">
        <f t="shared" si="54"/>
        <v>0.10774802742206702</v>
      </c>
      <c r="Q360" s="344">
        <v>86.32</v>
      </c>
      <c r="R360" s="208">
        <f t="shared" si="55"/>
        <v>5.0760803408399058E-2</v>
      </c>
    </row>
    <row r="361" spans="2:18" ht="15" hidden="1" customHeight="1" outlineLevel="1" x14ac:dyDescent="0.25">
      <c r="B361" s="43" t="s">
        <v>61</v>
      </c>
      <c r="C361" s="343">
        <v>61.27</v>
      </c>
      <c r="D361" s="206">
        <f t="shared" si="48"/>
        <v>0.1910964230171075</v>
      </c>
      <c r="E361" s="344">
        <v>69.81</v>
      </c>
      <c r="F361" s="208">
        <f t="shared" si="49"/>
        <v>5.167219041880089E-2</v>
      </c>
      <c r="G361" s="343">
        <v>84.76</v>
      </c>
      <c r="H361" s="206">
        <f t="shared" si="50"/>
        <v>-2.090793577451755E-2</v>
      </c>
      <c r="I361" s="344">
        <v>90.43</v>
      </c>
      <c r="J361" s="208">
        <f t="shared" si="51"/>
        <v>9.4926746579489185E-2</v>
      </c>
      <c r="K361" s="343">
        <v>59.39</v>
      </c>
      <c r="L361" s="206">
        <f t="shared" si="52"/>
        <v>9.2933382407066611E-2</v>
      </c>
      <c r="M361" s="344">
        <v>83.85</v>
      </c>
      <c r="N361" s="208">
        <f t="shared" si="53"/>
        <v>5.8845813865386898E-2</v>
      </c>
      <c r="O361" s="343">
        <v>81.23</v>
      </c>
      <c r="P361" s="206">
        <f t="shared" si="54"/>
        <v>5.548336798336817E-2</v>
      </c>
      <c r="Q361" s="344">
        <v>82.55</v>
      </c>
      <c r="R361" s="208">
        <f t="shared" si="55"/>
        <v>5.6166837256908853E-2</v>
      </c>
    </row>
    <row r="362" spans="2:18" collapsed="1" x14ac:dyDescent="0.25">
      <c r="B362" s="145">
        <v>1988</v>
      </c>
      <c r="C362" s="347">
        <v>45.68</v>
      </c>
      <c r="D362" s="213">
        <f t="shared" si="48"/>
        <v>3.6297640653357499E-2</v>
      </c>
      <c r="E362" s="347">
        <v>60.4</v>
      </c>
      <c r="F362" s="213">
        <f t="shared" si="49"/>
        <v>-4.2333914697954667E-2</v>
      </c>
      <c r="G362" s="347">
        <v>74.47</v>
      </c>
      <c r="H362" s="213">
        <f t="shared" si="50"/>
        <v>-1.4034158612471925E-2</v>
      </c>
      <c r="I362" s="347">
        <v>81.16</v>
      </c>
      <c r="J362" s="213">
        <f t="shared" si="51"/>
        <v>-2.6041041641665652E-2</v>
      </c>
      <c r="K362" s="347">
        <v>62.49</v>
      </c>
      <c r="L362" s="213">
        <f t="shared" si="52"/>
        <v>8.1141868512110804E-2</v>
      </c>
      <c r="M362" s="347">
        <v>74.66</v>
      </c>
      <c r="N362" s="213">
        <f t="shared" si="53"/>
        <v>-1.4779625230931681E-2</v>
      </c>
      <c r="O362" s="347">
        <v>66.69</v>
      </c>
      <c r="P362" s="213">
        <f t="shared" si="54"/>
        <v>1.1220621683093235E-2</v>
      </c>
      <c r="Q362" s="347">
        <v>70.599999999999994</v>
      </c>
      <c r="R362" s="213">
        <f t="shared" si="55"/>
        <v>-8.0089925530421047E-3</v>
      </c>
    </row>
    <row r="363" spans="2:18" ht="15" hidden="1" customHeight="1" outlineLevel="1" x14ac:dyDescent="0.25">
      <c r="B363" s="43" t="s">
        <v>49</v>
      </c>
      <c r="C363" s="343">
        <v>54.75</v>
      </c>
      <c r="D363" s="206">
        <f t="shared" si="48"/>
        <v>4.4647967945048661E-2</v>
      </c>
      <c r="E363" s="344">
        <v>59.11</v>
      </c>
      <c r="F363" s="208">
        <f t="shared" si="49"/>
        <v>-8.5267718972454443E-2</v>
      </c>
      <c r="G363" s="343">
        <v>82.59</v>
      </c>
      <c r="H363" s="206">
        <f t="shared" si="50"/>
        <v>6.2797580748938486E-2</v>
      </c>
      <c r="I363" s="344">
        <v>80.2</v>
      </c>
      <c r="J363" s="208">
        <f t="shared" si="51"/>
        <v>1.8024879411018047E-2</v>
      </c>
      <c r="K363" s="343">
        <v>59.34</v>
      </c>
      <c r="L363" s="206">
        <f t="shared" si="52"/>
        <v>2.7710426047800496E-2</v>
      </c>
      <c r="M363" s="344">
        <v>76.27</v>
      </c>
      <c r="N363" s="208">
        <f t="shared" si="53"/>
        <v>2.6375992464002129E-2</v>
      </c>
      <c r="O363" s="343">
        <v>74.56</v>
      </c>
      <c r="P363" s="206">
        <f t="shared" si="54"/>
        <v>4.2797202797202782E-2</v>
      </c>
      <c r="Q363" s="344">
        <v>75.459999999999994</v>
      </c>
      <c r="R363" s="208">
        <f t="shared" si="55"/>
        <v>3.2425776440005327E-2</v>
      </c>
    </row>
    <row r="364" spans="2:18" ht="15" hidden="1" customHeight="1" outlineLevel="1" x14ac:dyDescent="0.25">
      <c r="B364" s="43" t="s">
        <v>50</v>
      </c>
      <c r="C364" s="343">
        <v>47.12</v>
      </c>
      <c r="D364" s="206">
        <f t="shared" si="48"/>
        <v>0.10714285714285698</v>
      </c>
      <c r="E364" s="344">
        <v>55.21</v>
      </c>
      <c r="F364" s="208">
        <f t="shared" si="49"/>
        <v>-0.11109322170342939</v>
      </c>
      <c r="G364" s="343">
        <v>78.33</v>
      </c>
      <c r="H364" s="206">
        <f t="shared" si="50"/>
        <v>2.5664527956003491E-2</v>
      </c>
      <c r="I364" s="344">
        <v>82.3</v>
      </c>
      <c r="J364" s="208">
        <f t="shared" si="51"/>
        <v>-7.8181003584229414E-2</v>
      </c>
      <c r="K364" s="343">
        <v>60.03</v>
      </c>
      <c r="L364" s="206">
        <f t="shared" si="52"/>
        <v>5.8646112600535538E-3</v>
      </c>
      <c r="M364" s="344">
        <v>75.11</v>
      </c>
      <c r="N364" s="208">
        <f t="shared" si="53"/>
        <v>-4.1597550082939971E-2</v>
      </c>
      <c r="O364" s="343">
        <v>64.8</v>
      </c>
      <c r="P364" s="206">
        <f t="shared" si="54"/>
        <v>-3.0085316569375964E-2</v>
      </c>
      <c r="Q364" s="344">
        <v>70.2</v>
      </c>
      <c r="R364" s="208">
        <f t="shared" si="55"/>
        <v>-4.3075245365321702E-2</v>
      </c>
    </row>
    <row r="365" spans="2:18" ht="15" hidden="1" customHeight="1" outlineLevel="1" x14ac:dyDescent="0.25">
      <c r="B365" s="43" t="s">
        <v>51</v>
      </c>
      <c r="C365" s="343">
        <v>38.57</v>
      </c>
      <c r="D365" s="206">
        <f t="shared" si="48"/>
        <v>3.9622641509433842E-2</v>
      </c>
      <c r="E365" s="344">
        <v>47.41</v>
      </c>
      <c r="F365" s="208">
        <f t="shared" si="49"/>
        <v>-0.10344175491679286</v>
      </c>
      <c r="G365" s="343">
        <v>69.069999999999993</v>
      </c>
      <c r="H365" s="206">
        <f t="shared" si="50"/>
        <v>-8.0660189005723471E-2</v>
      </c>
      <c r="I365" s="344">
        <v>87.33</v>
      </c>
      <c r="J365" s="208">
        <f t="shared" si="51"/>
        <v>-8.6506276150627559E-2</v>
      </c>
      <c r="K365" s="343">
        <v>61.27</v>
      </c>
      <c r="L365" s="206">
        <f t="shared" si="52"/>
        <v>-0.10944767441860459</v>
      </c>
      <c r="M365" s="344">
        <v>73.08</v>
      </c>
      <c r="N365" s="208">
        <f t="shared" si="53"/>
        <v>-8.3751253761283895E-2</v>
      </c>
      <c r="O365" s="343">
        <v>61.56</v>
      </c>
      <c r="P365" s="206">
        <f t="shared" si="54"/>
        <v>2.1162298551196113E-3</v>
      </c>
      <c r="Q365" s="344">
        <v>67.59</v>
      </c>
      <c r="R365" s="208">
        <f t="shared" si="55"/>
        <v>-5.876618855312632E-2</v>
      </c>
    </row>
    <row r="366" spans="2:18" ht="15" hidden="1" customHeight="1" outlineLevel="1" x14ac:dyDescent="0.25">
      <c r="B366" s="43" t="s">
        <v>52</v>
      </c>
      <c r="C366" s="343">
        <v>36.83</v>
      </c>
      <c r="D366" s="206">
        <f t="shared" si="48"/>
        <v>-0.11017153901908683</v>
      </c>
      <c r="E366" s="344">
        <v>45.3</v>
      </c>
      <c r="F366" s="208">
        <f t="shared" si="49"/>
        <v>4.0422599908130463E-2</v>
      </c>
      <c r="G366" s="343">
        <v>73.34</v>
      </c>
      <c r="H366" s="206">
        <f t="shared" si="50"/>
        <v>-0.12178182253622327</v>
      </c>
      <c r="I366" s="344">
        <v>87.82</v>
      </c>
      <c r="J366" s="208">
        <f t="shared" si="51"/>
        <v>-7.7230219607019146E-2</v>
      </c>
      <c r="K366" s="343">
        <v>64.52</v>
      </c>
      <c r="L366" s="206">
        <f t="shared" si="52"/>
        <v>3.3974358974358854E-2</v>
      </c>
      <c r="M366" s="344">
        <v>74.45</v>
      </c>
      <c r="N366" s="208">
        <f t="shared" si="53"/>
        <v>-6.9840079960020063E-2</v>
      </c>
      <c r="O366" s="343">
        <v>58.41</v>
      </c>
      <c r="P366" s="206">
        <f t="shared" si="54"/>
        <v>-7.8561287269285462E-2</v>
      </c>
      <c r="Q366" s="344">
        <v>66.8</v>
      </c>
      <c r="R366" s="208">
        <f t="shared" si="55"/>
        <v>-8.2669596264762335E-2</v>
      </c>
    </row>
    <row r="367" spans="2:18" ht="15" hidden="1" customHeight="1" outlineLevel="1" x14ac:dyDescent="0.25">
      <c r="B367" s="43" t="s">
        <v>53</v>
      </c>
      <c r="C367" s="343">
        <v>45.18</v>
      </c>
      <c r="D367" s="206">
        <f t="shared" si="48"/>
        <v>8.7626384207992292E-2</v>
      </c>
      <c r="E367" s="344">
        <v>82.04</v>
      </c>
      <c r="F367" s="208">
        <f t="shared" si="49"/>
        <v>0.36233809365659253</v>
      </c>
      <c r="G367" s="343">
        <v>82.37</v>
      </c>
      <c r="H367" s="206">
        <f t="shared" si="50"/>
        <v>-7.26187795541543E-2</v>
      </c>
      <c r="I367" s="344">
        <v>91.06</v>
      </c>
      <c r="J367" s="208">
        <f t="shared" si="51"/>
        <v>-6.6529984623270089E-2</v>
      </c>
      <c r="K367" s="343">
        <v>58.13</v>
      </c>
      <c r="L367" s="206">
        <f t="shared" si="52"/>
        <v>-8.283370148311775E-2</v>
      </c>
      <c r="M367" s="344">
        <v>84.49</v>
      </c>
      <c r="N367" s="208">
        <f t="shared" si="53"/>
        <v>-1.2390414962010543E-2</v>
      </c>
      <c r="O367" s="343">
        <v>72.41</v>
      </c>
      <c r="P367" s="206">
        <f t="shared" si="54"/>
        <v>-3.1662995594714527E-3</v>
      </c>
      <c r="Q367" s="344">
        <v>78.739999999999995</v>
      </c>
      <c r="R367" s="208">
        <f t="shared" si="55"/>
        <v>-1.513445903689814E-2</v>
      </c>
    </row>
    <row r="368" spans="2:18" ht="15" hidden="1" customHeight="1" outlineLevel="1" x14ac:dyDescent="0.25">
      <c r="B368" s="43" t="s">
        <v>54</v>
      </c>
      <c r="C368" s="343">
        <v>30.8</v>
      </c>
      <c r="D368" s="206">
        <f t="shared" si="48"/>
        <v>-0.22807017543859642</v>
      </c>
      <c r="E368" s="344">
        <v>65.78</v>
      </c>
      <c r="F368" s="208">
        <f t="shared" si="49"/>
        <v>0.43844303520664774</v>
      </c>
      <c r="G368" s="343">
        <v>68.87</v>
      </c>
      <c r="H368" s="206">
        <f t="shared" si="50"/>
        <v>-4.915090432141378E-2</v>
      </c>
      <c r="I368" s="344">
        <v>78.760000000000005</v>
      </c>
      <c r="J368" s="208">
        <f t="shared" si="51"/>
        <v>-8.1944282550413861E-2</v>
      </c>
      <c r="K368" s="343">
        <v>51.16</v>
      </c>
      <c r="L368" s="206">
        <f t="shared" si="52"/>
        <v>-5.2592592592592635E-2</v>
      </c>
      <c r="M368" s="344">
        <v>71.37</v>
      </c>
      <c r="N368" s="208">
        <f t="shared" si="53"/>
        <v>-1.5042782224675588E-2</v>
      </c>
      <c r="O368" s="343">
        <v>70.12</v>
      </c>
      <c r="P368" s="206">
        <f t="shared" si="54"/>
        <v>8.0931092955141004E-2</v>
      </c>
      <c r="Q368" s="344">
        <v>70.77</v>
      </c>
      <c r="R368" s="208">
        <f t="shared" si="55"/>
        <v>2.3131415353476958E-2</v>
      </c>
    </row>
    <row r="369" spans="2:18" ht="15" hidden="1" customHeight="1" outlineLevel="1" x14ac:dyDescent="0.25">
      <c r="B369" s="43" t="s">
        <v>55</v>
      </c>
      <c r="C369" s="343">
        <v>32.74</v>
      </c>
      <c r="D369" s="206">
        <f t="shared" si="48"/>
        <v>0.11893369788106622</v>
      </c>
      <c r="E369" s="344">
        <v>51.43</v>
      </c>
      <c r="F369" s="208">
        <f t="shared" si="49"/>
        <v>0.59472868217054264</v>
      </c>
      <c r="G369" s="343">
        <v>65.98</v>
      </c>
      <c r="H369" s="206">
        <f t="shared" si="50"/>
        <v>7.7048645119164316E-2</v>
      </c>
      <c r="I369" s="344">
        <v>78.680000000000007</v>
      </c>
      <c r="J369" s="208">
        <f t="shared" si="51"/>
        <v>-0.14940540540540537</v>
      </c>
      <c r="K369" s="343">
        <v>60.09</v>
      </c>
      <c r="L369" s="206">
        <f t="shared" si="52"/>
        <v>-7.7242014742014753E-2</v>
      </c>
      <c r="M369" s="344">
        <v>68.78</v>
      </c>
      <c r="N369" s="208">
        <f t="shared" si="53"/>
        <v>-1.6163638964382665E-2</v>
      </c>
      <c r="O369" s="343">
        <v>56.73</v>
      </c>
      <c r="P369" s="206">
        <f t="shared" si="54"/>
        <v>0.13710162357185807</v>
      </c>
      <c r="Q369" s="344">
        <v>63.23</v>
      </c>
      <c r="R369" s="208">
        <f t="shared" si="55"/>
        <v>3.165279817262201E-2</v>
      </c>
    </row>
    <row r="370" spans="2:18" ht="15" hidden="1" customHeight="1" outlineLevel="1" x14ac:dyDescent="0.25">
      <c r="B370" s="43" t="s">
        <v>56</v>
      </c>
      <c r="C370" s="343">
        <v>31.95</v>
      </c>
      <c r="D370" s="206">
        <f t="shared" si="48"/>
        <v>6.9993302076356345E-2</v>
      </c>
      <c r="E370" s="344">
        <v>58.71</v>
      </c>
      <c r="F370" s="208">
        <f t="shared" si="49"/>
        <v>0.46885163872904689</v>
      </c>
      <c r="G370" s="343">
        <v>62.28</v>
      </c>
      <c r="H370" s="206">
        <f t="shared" si="50"/>
        <v>-4.4198895027624197E-2</v>
      </c>
      <c r="I370" s="344">
        <v>81.38</v>
      </c>
      <c r="J370" s="208">
        <f t="shared" si="51"/>
        <v>-0.11964517524881002</v>
      </c>
      <c r="K370" s="343">
        <v>56.21</v>
      </c>
      <c r="L370" s="206">
        <f t="shared" si="52"/>
        <v>-0.27815590086040842</v>
      </c>
      <c r="M370" s="344">
        <v>69.989999999999995</v>
      </c>
      <c r="N370" s="208">
        <f t="shared" si="53"/>
        <v>-4.0970128802411687E-2</v>
      </c>
      <c r="O370" s="343">
        <v>46.57</v>
      </c>
      <c r="P370" s="206">
        <f t="shared" si="54"/>
        <v>3.8801465833153692E-3</v>
      </c>
      <c r="Q370" s="344">
        <v>59.21</v>
      </c>
      <c r="R370" s="208">
        <f t="shared" si="55"/>
        <v>-3.7861553461163489E-2</v>
      </c>
    </row>
    <row r="371" spans="2:18" collapsed="1" x14ac:dyDescent="0.25">
      <c r="B371" s="30" t="s">
        <v>181</v>
      </c>
      <c r="C371" s="339">
        <v>48.688303017473011</v>
      </c>
      <c r="D371" s="32">
        <f t="shared" si="48"/>
        <v>-0.15144882024851736</v>
      </c>
      <c r="E371" s="339">
        <v>67.353174140075836</v>
      </c>
      <c r="F371" s="32">
        <f t="shared" si="49"/>
        <v>4.4530620886663819E-2</v>
      </c>
      <c r="G371" s="339">
        <v>79.101477531482118</v>
      </c>
      <c r="H371" s="32">
        <f t="shared" si="50"/>
        <v>3.0980615023020075E-2</v>
      </c>
      <c r="I371" s="339">
        <v>85.08506541565302</v>
      </c>
      <c r="J371" s="32">
        <f t="shared" si="51"/>
        <v>-6.2597895186427222E-2</v>
      </c>
      <c r="K371" s="339">
        <v>58.523116284097867</v>
      </c>
      <c r="L371" s="32">
        <f t="shared" si="52"/>
        <v>-0.1549623398245481</v>
      </c>
      <c r="M371" s="339">
        <v>78.346515361336387</v>
      </c>
      <c r="N371" s="32">
        <f t="shared" si="53"/>
        <v>-1.9617473334706537E-2</v>
      </c>
      <c r="O371" s="339">
        <v>69.479585586399764</v>
      </c>
      <c r="P371" s="32">
        <f t="shared" si="54"/>
        <v>3.696912006532882E-3</v>
      </c>
      <c r="Q371" s="339">
        <v>74.360871814176193</v>
      </c>
      <c r="R371" s="32">
        <f t="shared" si="55"/>
        <v>-1.417817261233667E-2</v>
      </c>
    </row>
    <row r="372" spans="2:18" ht="15" hidden="1" customHeight="1" outlineLevel="1" x14ac:dyDescent="0.25">
      <c r="B372" s="43" t="s">
        <v>58</v>
      </c>
      <c r="C372" s="343">
        <v>43.37</v>
      </c>
      <c r="D372" s="206">
        <f t="shared" si="48"/>
        <v>-7.5857660345195033E-2</v>
      </c>
      <c r="E372" s="344">
        <v>81</v>
      </c>
      <c r="F372" s="208">
        <f t="shared" si="49"/>
        <v>0.71247357293868929</v>
      </c>
      <c r="G372" s="343">
        <v>69.099999999999994</v>
      </c>
      <c r="H372" s="206">
        <f t="shared" si="50"/>
        <v>-1.2010294538175592E-2</v>
      </c>
      <c r="I372" s="344">
        <v>73.91</v>
      </c>
      <c r="J372" s="208">
        <f t="shared" si="51"/>
        <v>-0.13108394074770757</v>
      </c>
      <c r="K372" s="343">
        <v>48.77</v>
      </c>
      <c r="L372" s="206">
        <f t="shared" si="52"/>
        <v>-0.16774744027303756</v>
      </c>
      <c r="M372" s="344">
        <v>71.849999999999994</v>
      </c>
      <c r="N372" s="208">
        <f t="shared" si="53"/>
        <v>1.3937282229963266E-3</v>
      </c>
      <c r="O372" s="343">
        <v>61.37</v>
      </c>
      <c r="P372" s="206">
        <f t="shared" si="54"/>
        <v>6.4342698577870339E-2</v>
      </c>
      <c r="Q372" s="344">
        <v>67.03</v>
      </c>
      <c r="R372" s="208">
        <f t="shared" si="55"/>
        <v>2.0554202192448079E-2</v>
      </c>
    </row>
    <row r="373" spans="2:18" ht="15" hidden="1" customHeight="1" outlineLevel="1" x14ac:dyDescent="0.25">
      <c r="B373" s="43" t="s">
        <v>59</v>
      </c>
      <c r="C373" s="343">
        <v>61.03</v>
      </c>
      <c r="D373" s="206">
        <f t="shared" si="48"/>
        <v>-5.0707730595738187E-2</v>
      </c>
      <c r="E373" s="344">
        <v>70.59</v>
      </c>
      <c r="F373" s="208">
        <f t="shared" si="49"/>
        <v>0.148365056124939</v>
      </c>
      <c r="G373" s="343">
        <v>81.67</v>
      </c>
      <c r="H373" s="206">
        <f t="shared" si="50"/>
        <v>-9.4602789569435686E-3</v>
      </c>
      <c r="I373" s="344">
        <v>83.32</v>
      </c>
      <c r="J373" s="208">
        <f t="shared" si="51"/>
        <v>-0.10360408821947298</v>
      </c>
      <c r="K373" s="343">
        <v>55.69</v>
      </c>
      <c r="L373" s="206">
        <f t="shared" si="52"/>
        <v>-8.464825772518092E-2</v>
      </c>
      <c r="M373" s="344">
        <v>79.08</v>
      </c>
      <c r="N373" s="208">
        <f t="shared" si="53"/>
        <v>-3.6079960994636839E-2</v>
      </c>
      <c r="O373" s="343">
        <v>70.06</v>
      </c>
      <c r="P373" s="206">
        <f t="shared" si="54"/>
        <v>-9.576664945792468E-2</v>
      </c>
      <c r="Q373" s="344">
        <v>74.930000000000007</v>
      </c>
      <c r="R373" s="208">
        <f t="shared" si="55"/>
        <v>-6.4310689310689173E-2</v>
      </c>
    </row>
    <row r="374" spans="2:18" ht="15" hidden="1" customHeight="1" outlineLevel="1" x14ac:dyDescent="0.25">
      <c r="B374" s="43" t="s">
        <v>60</v>
      </c>
      <c r="C374" s="343">
        <v>55.85</v>
      </c>
      <c r="D374" s="206">
        <f t="shared" si="48"/>
        <v>-0.18467153284671534</v>
      </c>
      <c r="E374" s="344">
        <v>75.14</v>
      </c>
      <c r="F374" s="208">
        <f t="shared" si="49"/>
        <v>6.5211227672242522E-2</v>
      </c>
      <c r="G374" s="343">
        <v>86.56</v>
      </c>
      <c r="H374" s="206">
        <f t="shared" si="50"/>
        <v>-1.0177244139508268E-2</v>
      </c>
      <c r="I374" s="344">
        <v>93.19</v>
      </c>
      <c r="J374" s="208">
        <f t="shared" si="51"/>
        <v>-7.7235369838597911E-2</v>
      </c>
      <c r="K374" s="343">
        <v>64.86</v>
      </c>
      <c r="L374" s="206">
        <f t="shared" si="52"/>
        <v>-0.18343195266272194</v>
      </c>
      <c r="M374" s="344">
        <v>86.28</v>
      </c>
      <c r="N374" s="208">
        <f t="shared" si="53"/>
        <v>-3.9412157648630486E-2</v>
      </c>
      <c r="O374" s="343">
        <v>77.31</v>
      </c>
      <c r="P374" s="206">
        <f t="shared" si="54"/>
        <v>4.7702940777883063E-2</v>
      </c>
      <c r="Q374" s="344">
        <v>82.15</v>
      </c>
      <c r="R374" s="208">
        <f t="shared" si="55"/>
        <v>-9.2860588519053655E-3</v>
      </c>
    </row>
    <row r="375" spans="2:18" ht="15" hidden="1" customHeight="1" outlineLevel="1" x14ac:dyDescent="0.25">
      <c r="B375" s="43" t="s">
        <v>61</v>
      </c>
      <c r="C375" s="343">
        <v>51.44</v>
      </c>
      <c r="D375" s="206">
        <f t="shared" si="48"/>
        <v>-0.20494590417310676</v>
      </c>
      <c r="E375" s="344">
        <v>66.38</v>
      </c>
      <c r="F375" s="208">
        <f t="shared" si="49"/>
        <v>0.10984785152984444</v>
      </c>
      <c r="G375" s="343">
        <v>86.57</v>
      </c>
      <c r="H375" s="206">
        <f t="shared" si="50"/>
        <v>1.0033835025084592E-2</v>
      </c>
      <c r="I375" s="344">
        <v>82.59</v>
      </c>
      <c r="J375" s="208">
        <f t="shared" si="51"/>
        <v>-0.14387892609101272</v>
      </c>
      <c r="K375" s="343">
        <v>54.34</v>
      </c>
      <c r="L375" s="206">
        <f t="shared" si="52"/>
        <v>-0.31328194110956642</v>
      </c>
      <c r="M375" s="344">
        <v>79.19</v>
      </c>
      <c r="N375" s="208">
        <f t="shared" si="53"/>
        <v>-7.0648984860931741E-2</v>
      </c>
      <c r="O375" s="343">
        <v>76.959999999999994</v>
      </c>
      <c r="P375" s="206">
        <f t="shared" si="54"/>
        <v>8.3943661971831007E-2</v>
      </c>
      <c r="Q375" s="344">
        <v>78.16</v>
      </c>
      <c r="R375" s="208">
        <f t="shared" si="55"/>
        <v>-1.188369152970925E-2</v>
      </c>
    </row>
    <row r="376" spans="2:18" collapsed="1" x14ac:dyDescent="0.25">
      <c r="B376" s="145">
        <v>1987</v>
      </c>
      <c r="C376" s="347">
        <v>44.08</v>
      </c>
      <c r="D376" s="213">
        <f t="shared" si="48"/>
        <v>-5.0613827266853373E-2</v>
      </c>
      <c r="E376" s="347">
        <v>63.07</v>
      </c>
      <c r="F376" s="213">
        <f t="shared" si="49"/>
        <v>0.18285821455363838</v>
      </c>
      <c r="G376" s="347">
        <v>75.53</v>
      </c>
      <c r="H376" s="213">
        <f t="shared" si="50"/>
        <v>-2.0744198107091827E-2</v>
      </c>
      <c r="I376" s="347">
        <v>83.33</v>
      </c>
      <c r="J376" s="213">
        <f t="shared" si="51"/>
        <v>-9.1969053067451179E-2</v>
      </c>
      <c r="K376" s="347">
        <v>57.8</v>
      </c>
      <c r="L376" s="213">
        <f t="shared" si="52"/>
        <v>-0.11769195542665256</v>
      </c>
      <c r="M376" s="347">
        <v>75.78</v>
      </c>
      <c r="N376" s="213">
        <f t="shared" si="53"/>
        <v>-3.4157532500637133E-2</v>
      </c>
      <c r="O376" s="347">
        <v>65.95</v>
      </c>
      <c r="P376" s="213">
        <f t="shared" si="54"/>
        <v>1.8218310946426008E-2</v>
      </c>
      <c r="Q376" s="347">
        <v>71.17</v>
      </c>
      <c r="R376" s="213">
        <f t="shared" si="55"/>
        <v>-1.9021364576154332E-2</v>
      </c>
    </row>
    <row r="377" spans="2:18" ht="15" hidden="1" customHeight="1" outlineLevel="1" x14ac:dyDescent="0.25">
      <c r="B377" s="43" t="s">
        <v>49</v>
      </c>
      <c r="C377" s="343">
        <v>52.41</v>
      </c>
      <c r="D377" s="206">
        <f t="shared" si="48"/>
        <v>-4.6397379912663794E-2</v>
      </c>
      <c r="E377" s="344">
        <v>64.62</v>
      </c>
      <c r="F377" s="208">
        <f t="shared" si="49"/>
        <v>-0.13215149073327948</v>
      </c>
      <c r="G377" s="343">
        <v>77.709999999999994</v>
      </c>
      <c r="H377" s="206">
        <f t="shared" si="50"/>
        <v>3.063660477453567E-2</v>
      </c>
      <c r="I377" s="344">
        <v>78.78</v>
      </c>
      <c r="J377" s="208">
        <f t="shared" si="51"/>
        <v>-2.4154589371980673E-2</v>
      </c>
      <c r="K377" s="343">
        <v>57.74</v>
      </c>
      <c r="L377" s="206">
        <f t="shared" si="52"/>
        <v>-4.5462059844602387E-2</v>
      </c>
      <c r="M377" s="344">
        <v>74.31</v>
      </c>
      <c r="N377" s="208">
        <f t="shared" si="53"/>
        <v>-2.4547125229719136E-2</v>
      </c>
      <c r="O377" s="343">
        <v>71.5</v>
      </c>
      <c r="P377" s="206">
        <f t="shared" si="54"/>
        <v>-8.4155245292685921E-2</v>
      </c>
      <c r="Q377" s="344">
        <v>73.09</v>
      </c>
      <c r="R377" s="208">
        <f t="shared" si="55"/>
        <v>-5.0038991421887058E-2</v>
      </c>
    </row>
    <row r="378" spans="2:18" ht="15" hidden="1" customHeight="1" outlineLevel="1" x14ac:dyDescent="0.25">
      <c r="B378" s="43" t="s">
        <v>50</v>
      </c>
      <c r="C378" s="343">
        <v>42.56</v>
      </c>
      <c r="D378" s="206">
        <f t="shared" si="48"/>
        <v>-0.24148993049367307</v>
      </c>
      <c r="E378" s="344">
        <v>62.11</v>
      </c>
      <c r="F378" s="208">
        <f t="shared" si="49"/>
        <v>-0.17582271762208068</v>
      </c>
      <c r="G378" s="343">
        <v>76.37</v>
      </c>
      <c r="H378" s="206">
        <f t="shared" si="50"/>
        <v>7.5330892706280128E-2</v>
      </c>
      <c r="I378" s="344">
        <v>89.28</v>
      </c>
      <c r="J378" s="208">
        <f t="shared" si="51"/>
        <v>2.5735294117646967E-2</v>
      </c>
      <c r="K378" s="343">
        <v>59.68</v>
      </c>
      <c r="L378" s="206">
        <f t="shared" si="52"/>
        <v>-0.18957088538837585</v>
      </c>
      <c r="M378" s="344">
        <v>78.37</v>
      </c>
      <c r="N378" s="208">
        <f t="shared" si="53"/>
        <v>-1.6560509554139902E-3</v>
      </c>
      <c r="O378" s="343">
        <v>66.81</v>
      </c>
      <c r="P378" s="206">
        <f t="shared" si="54"/>
        <v>2.2341239479724662E-2</v>
      </c>
      <c r="Q378" s="344">
        <v>73.36</v>
      </c>
      <c r="R378" s="208">
        <f t="shared" si="55"/>
        <v>2.3227216832901743E-3</v>
      </c>
    </row>
    <row r="379" spans="2:18" ht="15" hidden="1" customHeight="1" outlineLevel="1" x14ac:dyDescent="0.25">
      <c r="B379" s="43" t="s">
        <v>51</v>
      </c>
      <c r="C379" s="343">
        <v>37.1</v>
      </c>
      <c r="D379" s="206">
        <f t="shared" si="48"/>
        <v>-0.22852983988355169</v>
      </c>
      <c r="E379" s="344">
        <v>52.88</v>
      </c>
      <c r="F379" s="208">
        <f t="shared" si="49"/>
        <v>-0.14002276792974466</v>
      </c>
      <c r="G379" s="343">
        <v>75.13</v>
      </c>
      <c r="H379" s="206">
        <f t="shared" si="50"/>
        <v>0.12858645035301186</v>
      </c>
      <c r="I379" s="344">
        <v>95.6</v>
      </c>
      <c r="J379" s="208">
        <f t="shared" si="51"/>
        <v>3.6426712922809967E-2</v>
      </c>
      <c r="K379" s="343">
        <v>68.8</v>
      </c>
      <c r="L379" s="206">
        <f t="shared" si="52"/>
        <v>-6.3053247991284311E-2</v>
      </c>
      <c r="M379" s="344">
        <v>79.760000000000005</v>
      </c>
      <c r="N379" s="208">
        <f t="shared" si="53"/>
        <v>4.1117347604751497E-2</v>
      </c>
      <c r="O379" s="343">
        <v>61.43</v>
      </c>
      <c r="P379" s="206">
        <f t="shared" si="54"/>
        <v>9.3657574761747409E-3</v>
      </c>
      <c r="Q379" s="344">
        <v>71.81</v>
      </c>
      <c r="R379" s="208">
        <f t="shared" si="55"/>
        <v>2.2351936218678814E-2</v>
      </c>
    </row>
    <row r="380" spans="2:18" ht="15" hidden="1" customHeight="1" outlineLevel="1" x14ac:dyDescent="0.25">
      <c r="B380" s="43" t="s">
        <v>52</v>
      </c>
      <c r="C380" s="343">
        <v>41.39</v>
      </c>
      <c r="D380" s="206">
        <f t="shared" si="48"/>
        <v>-0.25167239197251856</v>
      </c>
      <c r="E380" s="344">
        <v>43.54</v>
      </c>
      <c r="F380" s="208">
        <f t="shared" si="49"/>
        <v>-0.23894424051739205</v>
      </c>
      <c r="G380" s="343">
        <v>83.51</v>
      </c>
      <c r="H380" s="206">
        <f t="shared" si="50"/>
        <v>0.13418443569197347</v>
      </c>
      <c r="I380" s="344">
        <v>95.17</v>
      </c>
      <c r="J380" s="208">
        <f t="shared" si="51"/>
        <v>0.12854263014348399</v>
      </c>
      <c r="K380" s="343">
        <v>62.4</v>
      </c>
      <c r="L380" s="206">
        <f t="shared" si="52"/>
        <v>0.10130603600423593</v>
      </c>
      <c r="M380" s="344">
        <v>80.040000000000006</v>
      </c>
      <c r="N380" s="208">
        <f t="shared" si="53"/>
        <v>8.4112149532710401E-2</v>
      </c>
      <c r="O380" s="343">
        <v>63.39</v>
      </c>
      <c r="P380" s="206">
        <f t="shared" si="54"/>
        <v>6.825075834175931E-2</v>
      </c>
      <c r="Q380" s="344">
        <v>72.819999999999993</v>
      </c>
      <c r="R380" s="208">
        <f t="shared" si="55"/>
        <v>7.1355009563042415E-2</v>
      </c>
    </row>
    <row r="381" spans="2:18" ht="15" hidden="1" customHeight="1" outlineLevel="1" x14ac:dyDescent="0.25">
      <c r="B381" s="43" t="s">
        <v>53</v>
      </c>
      <c r="C381" s="343">
        <v>41.54</v>
      </c>
      <c r="D381" s="206">
        <f t="shared" si="48"/>
        <v>-0.26969057665260199</v>
      </c>
      <c r="E381" s="344">
        <v>60.22</v>
      </c>
      <c r="F381" s="208">
        <f t="shared" si="49"/>
        <v>1.4967570264425856E-3</v>
      </c>
      <c r="G381" s="343">
        <v>88.82</v>
      </c>
      <c r="H381" s="206">
        <f t="shared" si="50"/>
        <v>0.13915608567397708</v>
      </c>
      <c r="I381" s="344">
        <v>97.55</v>
      </c>
      <c r="J381" s="208">
        <f t="shared" si="51"/>
        <v>0.11155423883318139</v>
      </c>
      <c r="K381" s="343">
        <v>63.38</v>
      </c>
      <c r="L381" s="206">
        <f t="shared" si="52"/>
        <v>2.0447592980196383E-2</v>
      </c>
      <c r="M381" s="344">
        <v>85.55</v>
      </c>
      <c r="N381" s="208">
        <f t="shared" si="53"/>
        <v>0.10429843810507289</v>
      </c>
      <c r="O381" s="343">
        <v>72.64</v>
      </c>
      <c r="P381" s="206">
        <f t="shared" si="54"/>
        <v>7.822472910791145E-2</v>
      </c>
      <c r="Q381" s="344">
        <v>79.95</v>
      </c>
      <c r="R381" s="208">
        <f t="shared" si="55"/>
        <v>8.9385474860335323E-2</v>
      </c>
    </row>
    <row r="382" spans="2:18" ht="15" hidden="1" customHeight="1" outlineLevel="1" x14ac:dyDescent="0.25">
      <c r="B382" s="43" t="s">
        <v>54</v>
      </c>
      <c r="C382" s="343">
        <v>39.9</v>
      </c>
      <c r="D382" s="206">
        <f t="shared" si="48"/>
        <v>-0.10195813639432816</v>
      </c>
      <c r="E382" s="344">
        <v>45.73</v>
      </c>
      <c r="F382" s="208">
        <f t="shared" si="49"/>
        <v>-7.241379310344831E-2</v>
      </c>
      <c r="G382" s="343">
        <v>72.430000000000007</v>
      </c>
      <c r="H382" s="206">
        <f t="shared" si="50"/>
        <v>8.5907046476761728E-2</v>
      </c>
      <c r="I382" s="344">
        <v>85.79</v>
      </c>
      <c r="J382" s="208">
        <f t="shared" si="51"/>
        <v>0.25736479554448199</v>
      </c>
      <c r="K382" s="343">
        <v>54</v>
      </c>
      <c r="L382" s="206">
        <f t="shared" si="52"/>
        <v>2.2727272727272707E-2</v>
      </c>
      <c r="M382" s="344">
        <v>72.459999999999994</v>
      </c>
      <c r="N382" s="208">
        <f t="shared" si="53"/>
        <v>0.15529336734693877</v>
      </c>
      <c r="O382" s="343">
        <v>64.87</v>
      </c>
      <c r="P382" s="206">
        <f t="shared" si="54"/>
        <v>0.1453036723163843</v>
      </c>
      <c r="Q382" s="344">
        <v>69.17</v>
      </c>
      <c r="R382" s="208">
        <f t="shared" si="55"/>
        <v>0.14785927646863595</v>
      </c>
    </row>
    <row r="383" spans="2:18" ht="15" hidden="1" customHeight="1" outlineLevel="1" x14ac:dyDescent="0.25">
      <c r="B383" s="43" t="s">
        <v>55</v>
      </c>
      <c r="C383" s="343">
        <v>29.26</v>
      </c>
      <c r="D383" s="206">
        <f t="shared" si="48"/>
        <v>-0.34585289514866968</v>
      </c>
      <c r="E383" s="344">
        <v>32.25</v>
      </c>
      <c r="F383" s="208">
        <f t="shared" si="49"/>
        <v>-0.32019392917369305</v>
      </c>
      <c r="G383" s="343">
        <v>61.26</v>
      </c>
      <c r="H383" s="206">
        <f t="shared" si="50"/>
        <v>0.11808724219748123</v>
      </c>
      <c r="I383" s="344">
        <v>92.5</v>
      </c>
      <c r="J383" s="208">
        <f t="shared" si="51"/>
        <v>0.35253692060242714</v>
      </c>
      <c r="K383" s="343">
        <v>65.12</v>
      </c>
      <c r="L383" s="206">
        <f t="shared" si="52"/>
        <v>-2.471169686985164E-2</v>
      </c>
      <c r="M383" s="344">
        <v>69.91</v>
      </c>
      <c r="N383" s="208">
        <f t="shared" si="53"/>
        <v>0.1771341976763765</v>
      </c>
      <c r="O383" s="343">
        <v>49.89</v>
      </c>
      <c r="P383" s="206">
        <f t="shared" si="54"/>
        <v>0.16838407494145202</v>
      </c>
      <c r="Q383" s="344">
        <v>61.29</v>
      </c>
      <c r="R383" s="208">
        <f t="shared" si="55"/>
        <v>0.15838215838215852</v>
      </c>
    </row>
    <row r="384" spans="2:18" ht="15" hidden="1" customHeight="1" outlineLevel="1" x14ac:dyDescent="0.25">
      <c r="B384" s="43" t="s">
        <v>56</v>
      </c>
      <c r="C384" s="343">
        <v>29.86</v>
      </c>
      <c r="D384" s="206">
        <f t="shared" si="48"/>
        <v>-0.30021092102179525</v>
      </c>
      <c r="E384" s="344">
        <v>39.97</v>
      </c>
      <c r="F384" s="208">
        <f t="shared" si="49"/>
        <v>-0.2739327883742052</v>
      </c>
      <c r="G384" s="343">
        <v>65.16</v>
      </c>
      <c r="H384" s="206">
        <f t="shared" si="50"/>
        <v>1.1173184357541777E-2</v>
      </c>
      <c r="I384" s="344">
        <v>92.44</v>
      </c>
      <c r="J384" s="208">
        <f t="shared" si="51"/>
        <v>0.11696471725471236</v>
      </c>
      <c r="K384" s="343">
        <v>77.87</v>
      </c>
      <c r="L384" s="206">
        <f t="shared" si="52"/>
        <v>0.10989167616875717</v>
      </c>
      <c r="M384" s="344">
        <v>72.98</v>
      </c>
      <c r="N384" s="208">
        <f t="shared" si="53"/>
        <v>4.3615043615043536E-2</v>
      </c>
      <c r="O384" s="343">
        <v>46.39</v>
      </c>
      <c r="P384" s="206">
        <f t="shared" si="54"/>
        <v>5.5277525022747964E-2</v>
      </c>
      <c r="Q384" s="344">
        <v>61.54</v>
      </c>
      <c r="R384" s="208">
        <f t="shared" si="55"/>
        <v>2.8237259816207061E-2</v>
      </c>
    </row>
    <row r="385" spans="2:18" collapsed="1" x14ac:dyDescent="0.25">
      <c r="B385" s="30" t="s">
        <v>182</v>
      </c>
      <c r="C385" s="339">
        <v>57.378157239416581</v>
      </c>
      <c r="D385" s="32">
        <f t="shared" si="48"/>
        <v>-3.4804345779349322E-2</v>
      </c>
      <c r="E385" s="339">
        <v>64.48176127465004</v>
      </c>
      <c r="F385" s="32">
        <f t="shared" si="49"/>
        <v>-2.1653655414650474E-2</v>
      </c>
      <c r="G385" s="339">
        <v>76.724505173859072</v>
      </c>
      <c r="H385" s="32">
        <f t="shared" si="50"/>
        <v>-3.194562784821986E-2</v>
      </c>
      <c r="I385" s="339">
        <v>90.766881126829176</v>
      </c>
      <c r="J385" s="32">
        <f t="shared" si="51"/>
        <v>-2.9196373679236443E-2</v>
      </c>
      <c r="K385" s="339">
        <v>69.255039203752105</v>
      </c>
      <c r="L385" s="32">
        <f t="shared" si="52"/>
        <v>-9.0130511975017091E-2</v>
      </c>
      <c r="M385" s="339">
        <v>79.914230650179874</v>
      </c>
      <c r="N385" s="32">
        <f t="shared" si="53"/>
        <v>-2.0884043984293998E-2</v>
      </c>
      <c r="O385" s="339">
        <v>69.223671763122383</v>
      </c>
      <c r="P385" s="32">
        <f t="shared" si="54"/>
        <v>6.1182720639429533E-2</v>
      </c>
      <c r="Q385" s="339">
        <v>75.430336140178213</v>
      </c>
      <c r="R385" s="32">
        <f t="shared" si="55"/>
        <v>3.6887313325433269E-3</v>
      </c>
    </row>
    <row r="386" spans="2:18" ht="15" hidden="1" customHeight="1" outlineLevel="1" x14ac:dyDescent="0.25">
      <c r="B386" s="43" t="s">
        <v>58</v>
      </c>
      <c r="C386" s="343">
        <v>46.93</v>
      </c>
      <c r="D386" s="206">
        <f t="shared" si="48"/>
        <v>-7.7452329467269432E-2</v>
      </c>
      <c r="E386" s="344">
        <v>47.3</v>
      </c>
      <c r="F386" s="208">
        <f t="shared" si="49"/>
        <v>-0.4242239805234328</v>
      </c>
      <c r="G386" s="343">
        <v>69.94</v>
      </c>
      <c r="H386" s="206">
        <f t="shared" si="50"/>
        <v>1.6126688943774559E-2</v>
      </c>
      <c r="I386" s="344">
        <v>85.06</v>
      </c>
      <c r="J386" s="208">
        <f t="shared" si="51"/>
        <v>-2.7663465935070852E-2</v>
      </c>
      <c r="K386" s="343">
        <v>58.6</v>
      </c>
      <c r="L386" s="206">
        <f t="shared" si="52"/>
        <v>-0.21141165388238459</v>
      </c>
      <c r="M386" s="344">
        <v>71.75</v>
      </c>
      <c r="N386" s="208">
        <f t="shared" si="53"/>
        <v>-9.1196960101329938E-2</v>
      </c>
      <c r="O386" s="343">
        <v>57.66</v>
      </c>
      <c r="P386" s="206">
        <f t="shared" si="54"/>
        <v>6.8098480880041112E-3</v>
      </c>
      <c r="Q386" s="344">
        <v>65.680000000000007</v>
      </c>
      <c r="R386" s="208">
        <f t="shared" si="55"/>
        <v>-6.8765064511555285E-2</v>
      </c>
    </row>
    <row r="387" spans="2:18" ht="15" hidden="1" customHeight="1" outlineLevel="1" x14ac:dyDescent="0.25">
      <c r="B387" s="43" t="s">
        <v>59</v>
      </c>
      <c r="C387" s="343">
        <v>64.290000000000006</v>
      </c>
      <c r="D387" s="206">
        <f t="shared" si="48"/>
        <v>3.1611039794608553E-2</v>
      </c>
      <c r="E387" s="344">
        <v>61.47</v>
      </c>
      <c r="F387" s="208">
        <f t="shared" si="49"/>
        <v>-0.26734207389749709</v>
      </c>
      <c r="G387" s="343">
        <v>82.45</v>
      </c>
      <c r="H387" s="206">
        <f t="shared" si="50"/>
        <v>-2.7482896909648447E-2</v>
      </c>
      <c r="I387" s="344">
        <v>92.95</v>
      </c>
      <c r="J387" s="208">
        <f t="shared" si="51"/>
        <v>-1.5047154816149266E-2</v>
      </c>
      <c r="K387" s="343">
        <v>60.84</v>
      </c>
      <c r="L387" s="206">
        <f t="shared" si="52"/>
        <v>-0.20853388838298426</v>
      </c>
      <c r="M387" s="344">
        <v>82.04</v>
      </c>
      <c r="N387" s="208">
        <f t="shared" si="53"/>
        <v>-6.2614259597806088E-2</v>
      </c>
      <c r="O387" s="343">
        <v>77.48</v>
      </c>
      <c r="P387" s="206">
        <f t="shared" si="54"/>
        <v>7.2239136451702102E-2</v>
      </c>
      <c r="Q387" s="344">
        <v>80.08</v>
      </c>
      <c r="R387" s="208">
        <f t="shared" si="55"/>
        <v>-1.8627450980392091E-2</v>
      </c>
    </row>
    <row r="388" spans="2:18" ht="15" hidden="1" customHeight="1" outlineLevel="1" x14ac:dyDescent="0.25">
      <c r="B388" s="43" t="s">
        <v>60</v>
      </c>
      <c r="C388" s="343">
        <v>68.5</v>
      </c>
      <c r="D388" s="206">
        <f t="shared" si="48"/>
        <v>-1.4672036823935475E-2</v>
      </c>
      <c r="E388" s="344">
        <v>70.540000000000006</v>
      </c>
      <c r="F388" s="208">
        <f t="shared" si="49"/>
        <v>-9.482869241627101E-2</v>
      </c>
      <c r="G388" s="343">
        <v>87.45</v>
      </c>
      <c r="H388" s="206">
        <f t="shared" si="50"/>
        <v>-2.005826983415504E-2</v>
      </c>
      <c r="I388" s="344">
        <v>100.99</v>
      </c>
      <c r="J388" s="208">
        <f t="shared" si="51"/>
        <v>2.1442297967027235E-2</v>
      </c>
      <c r="K388" s="343">
        <v>79.430000000000007</v>
      </c>
      <c r="L388" s="206">
        <f t="shared" si="52"/>
        <v>-4.7613081067534591E-3</v>
      </c>
      <c r="M388" s="344">
        <v>89.82</v>
      </c>
      <c r="N388" s="208">
        <f t="shared" si="53"/>
        <v>-2.0000000000001128E-3</v>
      </c>
      <c r="O388" s="343">
        <v>73.790000000000006</v>
      </c>
      <c r="P388" s="206">
        <f t="shared" si="54"/>
        <v>-3.5111411208641474E-3</v>
      </c>
      <c r="Q388" s="344">
        <v>82.92</v>
      </c>
      <c r="R388" s="208">
        <f t="shared" si="55"/>
        <v>-1.0619257845125851E-2</v>
      </c>
    </row>
    <row r="389" spans="2:18" ht="15" hidden="1" customHeight="1" outlineLevel="1" x14ac:dyDescent="0.25">
      <c r="B389" s="43" t="s">
        <v>61</v>
      </c>
      <c r="C389" s="343">
        <v>64.7</v>
      </c>
      <c r="D389" s="206">
        <f t="shared" si="48"/>
        <v>3.6360724010892298E-2</v>
      </c>
      <c r="E389" s="344">
        <v>59.81</v>
      </c>
      <c r="F389" s="208">
        <f t="shared" si="49"/>
        <v>-0.14776289541179832</v>
      </c>
      <c r="G389" s="343">
        <v>85.71</v>
      </c>
      <c r="H389" s="206">
        <f t="shared" si="50"/>
        <v>-1.4034280455539117E-2</v>
      </c>
      <c r="I389" s="344">
        <v>96.47</v>
      </c>
      <c r="J389" s="208">
        <f t="shared" si="51"/>
        <v>1.0580347789650224E-2</v>
      </c>
      <c r="K389" s="343">
        <v>79.13</v>
      </c>
      <c r="L389" s="206">
        <f t="shared" si="52"/>
        <v>9.5073346249653801E-2</v>
      </c>
      <c r="M389" s="344">
        <v>85.21</v>
      </c>
      <c r="N389" s="208">
        <f t="shared" si="53"/>
        <v>-6.4132462686568026E-3</v>
      </c>
      <c r="O389" s="343">
        <v>71</v>
      </c>
      <c r="P389" s="206">
        <f t="shared" si="54"/>
        <v>-8.1028220173232635E-3</v>
      </c>
      <c r="Q389" s="344">
        <v>79.099999999999994</v>
      </c>
      <c r="R389" s="208">
        <f t="shared" si="55"/>
        <v>-1.4330218068535849E-2</v>
      </c>
    </row>
    <row r="390" spans="2:18" collapsed="1" x14ac:dyDescent="0.25">
      <c r="B390" s="145">
        <v>1986</v>
      </c>
      <c r="C390" s="347">
        <v>46.43</v>
      </c>
      <c r="D390" s="213">
        <f t="shared" si="48"/>
        <v>-0.13906916373076206</v>
      </c>
      <c r="E390" s="347">
        <v>53.32</v>
      </c>
      <c r="F390" s="213">
        <f t="shared" si="49"/>
        <v>-0.19370936035082409</v>
      </c>
      <c r="G390" s="347">
        <v>77.13</v>
      </c>
      <c r="H390" s="213">
        <f t="shared" si="50"/>
        <v>5.225102319236008E-2</v>
      </c>
      <c r="I390" s="347">
        <v>91.77</v>
      </c>
      <c r="J390" s="213">
        <f t="shared" si="51"/>
        <v>7.333333333333325E-2</v>
      </c>
      <c r="K390" s="347">
        <v>65.510000000000005</v>
      </c>
      <c r="L390" s="213">
        <f t="shared" si="52"/>
        <v>-3.9301950432614641E-2</v>
      </c>
      <c r="M390" s="347">
        <v>78.459999999999994</v>
      </c>
      <c r="N390" s="213">
        <f t="shared" si="53"/>
        <v>2.8309305373525495E-2</v>
      </c>
      <c r="O390" s="347">
        <v>64.77</v>
      </c>
      <c r="P390" s="213">
        <f t="shared" si="54"/>
        <v>3.764818968279382E-2</v>
      </c>
      <c r="Q390" s="347">
        <v>72.55</v>
      </c>
      <c r="R390" s="213">
        <f t="shared" si="55"/>
        <v>2.4862268682017019E-2</v>
      </c>
    </row>
    <row r="391" spans="2:18" ht="15" hidden="1" customHeight="1" outlineLevel="1" x14ac:dyDescent="0.25">
      <c r="B391" s="43" t="s">
        <v>49</v>
      </c>
      <c r="C391" s="343">
        <v>54.96</v>
      </c>
      <c r="D391" s="206">
        <f t="shared" si="48"/>
        <v>-0.15550092194222487</v>
      </c>
      <c r="E391" s="344">
        <v>74.459999999999994</v>
      </c>
      <c r="F391" s="208">
        <f t="shared" si="49"/>
        <v>0.3428313796212803</v>
      </c>
      <c r="G391" s="343">
        <v>75.400000000000006</v>
      </c>
      <c r="H391" s="206">
        <f t="shared" si="50"/>
        <v>-3.8510584034684991E-2</v>
      </c>
      <c r="I391" s="344">
        <v>80.73</v>
      </c>
      <c r="J391" s="208">
        <f t="shared" si="51"/>
        <v>-4.3936522974893366E-2</v>
      </c>
      <c r="K391" s="343">
        <v>60.49</v>
      </c>
      <c r="L391" s="206">
        <f t="shared" si="52"/>
        <v>-0.12523499638467106</v>
      </c>
      <c r="M391" s="344">
        <v>76.180000000000007</v>
      </c>
      <c r="N391" s="208">
        <f t="shared" si="53"/>
        <v>1.1283685118810727E-2</v>
      </c>
      <c r="O391" s="343">
        <v>78.069999999999993</v>
      </c>
      <c r="P391" s="206">
        <f t="shared" si="54"/>
        <v>0.24493701164088644</v>
      </c>
      <c r="Q391" s="344">
        <v>76.94</v>
      </c>
      <c r="R391" s="208">
        <f t="shared" si="55"/>
        <v>9.5231316725978621E-2</v>
      </c>
    </row>
    <row r="392" spans="2:18" ht="15" hidden="1" customHeight="1" outlineLevel="1" x14ac:dyDescent="0.25">
      <c r="B392" s="43" t="s">
        <v>50</v>
      </c>
      <c r="C392" s="343">
        <v>56.11</v>
      </c>
      <c r="D392" s="206">
        <f t="shared" si="48"/>
        <v>-7.5313117996044787E-2</v>
      </c>
      <c r="E392" s="344">
        <v>75.36</v>
      </c>
      <c r="F392" s="208">
        <f t="shared" si="49"/>
        <v>0.65845070422535223</v>
      </c>
      <c r="G392" s="343">
        <v>71.02</v>
      </c>
      <c r="H392" s="206">
        <f t="shared" si="50"/>
        <v>-3.4398368456832085E-2</v>
      </c>
      <c r="I392" s="344">
        <v>87.04</v>
      </c>
      <c r="J392" s="208">
        <f t="shared" si="51"/>
        <v>-8.0595753670645309E-2</v>
      </c>
      <c r="K392" s="343">
        <v>73.64</v>
      </c>
      <c r="L392" s="206">
        <f t="shared" si="52"/>
        <v>-6.5600812079685378E-2</v>
      </c>
      <c r="M392" s="344">
        <v>78.5</v>
      </c>
      <c r="N392" s="208">
        <f t="shared" si="53"/>
        <v>3.2487176114691652E-2</v>
      </c>
      <c r="O392" s="343">
        <v>65.349999999999994</v>
      </c>
      <c r="P392" s="206">
        <f t="shared" si="54"/>
        <v>1.2707267937393407E-2</v>
      </c>
      <c r="Q392" s="344">
        <v>73.19</v>
      </c>
      <c r="R392" s="208">
        <f t="shared" si="55"/>
        <v>2.5070028011204393E-2</v>
      </c>
    </row>
    <row r="393" spans="2:18" ht="15" hidden="1" customHeight="1" outlineLevel="1" x14ac:dyDescent="0.25">
      <c r="B393" s="43" t="s">
        <v>51</v>
      </c>
      <c r="C393" s="343">
        <v>48.09</v>
      </c>
      <c r="D393" s="206">
        <f t="shared" si="48"/>
        <v>3.7316652286453866E-2</v>
      </c>
      <c r="E393" s="344">
        <v>61.49</v>
      </c>
      <c r="F393" s="208">
        <f t="shared" si="49"/>
        <v>0.33355020602906094</v>
      </c>
      <c r="G393" s="343">
        <v>66.569999999999993</v>
      </c>
      <c r="H393" s="206">
        <f t="shared" si="50"/>
        <v>-0.10536218250235185</v>
      </c>
      <c r="I393" s="344">
        <v>92.24</v>
      </c>
      <c r="J393" s="208">
        <f t="shared" si="51"/>
        <v>-7.1284736206202126E-2</v>
      </c>
      <c r="K393" s="343">
        <v>73.430000000000007</v>
      </c>
      <c r="L393" s="206">
        <f t="shared" si="52"/>
        <v>-0.1041844577284371</v>
      </c>
      <c r="M393" s="344">
        <v>76.61</v>
      </c>
      <c r="N393" s="208">
        <f t="shared" si="53"/>
        <v>-1.6307139188495023E-2</v>
      </c>
      <c r="O393" s="343">
        <v>60.86</v>
      </c>
      <c r="P393" s="206">
        <f t="shared" si="54"/>
        <v>0.10153846153846158</v>
      </c>
      <c r="Q393" s="344">
        <v>70.239999999999995</v>
      </c>
      <c r="R393" s="208">
        <f t="shared" si="55"/>
        <v>2.1524141942989905E-2</v>
      </c>
    </row>
    <row r="394" spans="2:18" ht="15" hidden="1" customHeight="1" outlineLevel="1" x14ac:dyDescent="0.25">
      <c r="B394" s="43" t="s">
        <v>52</v>
      </c>
      <c r="C394" s="343">
        <v>55.31</v>
      </c>
      <c r="D394" s="206">
        <f t="shared" si="48"/>
        <v>0.26654453858484084</v>
      </c>
      <c r="E394" s="344">
        <v>57.21</v>
      </c>
      <c r="F394" s="208">
        <f t="shared" si="49"/>
        <v>5.5340343110127366E-2</v>
      </c>
      <c r="G394" s="343">
        <v>73.63</v>
      </c>
      <c r="H394" s="206">
        <f t="shared" si="50"/>
        <v>-1.6271186440678376E-3</v>
      </c>
      <c r="I394" s="344">
        <v>84.33</v>
      </c>
      <c r="J394" s="208">
        <f t="shared" si="51"/>
        <v>-0.10172560715807411</v>
      </c>
      <c r="K394" s="343">
        <v>56.66</v>
      </c>
      <c r="L394" s="206">
        <f t="shared" si="52"/>
        <v>-0.22351651363574077</v>
      </c>
      <c r="M394" s="344">
        <v>73.83</v>
      </c>
      <c r="N394" s="208">
        <f t="shared" si="53"/>
        <v>-3.5784249706151128E-2</v>
      </c>
      <c r="O394" s="343">
        <v>59.34</v>
      </c>
      <c r="P394" s="206">
        <f t="shared" si="54"/>
        <v>9.4631986718317629E-2</v>
      </c>
      <c r="Q394" s="344">
        <v>67.97</v>
      </c>
      <c r="R394" s="208">
        <f t="shared" si="55"/>
        <v>6.0686796921254338E-3</v>
      </c>
    </row>
    <row r="395" spans="2:18" ht="15" hidden="1" customHeight="1" outlineLevel="1" x14ac:dyDescent="0.25">
      <c r="B395" s="43" t="s">
        <v>53</v>
      </c>
      <c r="C395" s="343">
        <v>56.88</v>
      </c>
      <c r="D395" s="206">
        <f t="shared" si="48"/>
        <v>0.1029668411867366</v>
      </c>
      <c r="E395" s="344">
        <v>60.13</v>
      </c>
      <c r="F395" s="208">
        <f t="shared" si="49"/>
        <v>-0.14781746031746035</v>
      </c>
      <c r="G395" s="343">
        <v>77.97</v>
      </c>
      <c r="H395" s="206">
        <f t="shared" si="50"/>
        <v>-3.9068277052008882E-2</v>
      </c>
      <c r="I395" s="344">
        <v>87.76</v>
      </c>
      <c r="J395" s="208">
        <f t="shared" si="51"/>
        <v>-0.123101518784972</v>
      </c>
      <c r="K395" s="343">
        <v>62.11</v>
      </c>
      <c r="L395" s="206">
        <f t="shared" si="52"/>
        <v>-0.18799843116747283</v>
      </c>
      <c r="M395" s="344">
        <v>77.47</v>
      </c>
      <c r="N395" s="208">
        <f t="shared" si="53"/>
        <v>-8.9124044679600223E-2</v>
      </c>
      <c r="O395" s="343">
        <v>67.37</v>
      </c>
      <c r="P395" s="206">
        <f t="shared" si="54"/>
        <v>7.551085568326954E-2</v>
      </c>
      <c r="Q395" s="344">
        <v>73.39</v>
      </c>
      <c r="R395" s="208">
        <f t="shared" si="55"/>
        <v>-3.4596158905551122E-2</v>
      </c>
    </row>
    <row r="396" spans="2:18" ht="15" hidden="1" customHeight="1" outlineLevel="1" x14ac:dyDescent="0.25">
      <c r="B396" s="43" t="s">
        <v>54</v>
      </c>
      <c r="C396" s="343">
        <v>44.43</v>
      </c>
      <c r="D396" s="206">
        <f t="shared" si="48"/>
        <v>-4.7384219554030937E-2</v>
      </c>
      <c r="E396" s="344">
        <v>49.3</v>
      </c>
      <c r="F396" s="208">
        <f t="shared" si="49"/>
        <v>-0.21333971597255474</v>
      </c>
      <c r="G396" s="343">
        <v>66.7</v>
      </c>
      <c r="H396" s="206">
        <f t="shared" si="50"/>
        <v>5.7722803679035817E-2</v>
      </c>
      <c r="I396" s="344">
        <v>68.23</v>
      </c>
      <c r="J396" s="208">
        <f t="shared" si="51"/>
        <v>-0.22703070125750535</v>
      </c>
      <c r="K396" s="343">
        <v>52.8</v>
      </c>
      <c r="L396" s="206">
        <f t="shared" si="52"/>
        <v>1.7733230531996824E-2</v>
      </c>
      <c r="M396" s="344">
        <v>62.72</v>
      </c>
      <c r="N396" s="208">
        <f t="shared" si="53"/>
        <v>-0.1225517627308339</v>
      </c>
      <c r="O396" s="343">
        <v>56.64</v>
      </c>
      <c r="P396" s="206">
        <f t="shared" si="54"/>
        <v>7.3337123365548651E-2</v>
      </c>
      <c r="Q396" s="344">
        <v>60.26</v>
      </c>
      <c r="R396" s="208">
        <f t="shared" si="55"/>
        <v>-5.7553956834532349E-2</v>
      </c>
    </row>
    <row r="397" spans="2:18" ht="15" hidden="1" customHeight="1" outlineLevel="1" x14ac:dyDescent="0.25">
      <c r="B397" s="43" t="s">
        <v>55</v>
      </c>
      <c r="C397" s="343">
        <v>44.73</v>
      </c>
      <c r="D397" s="206">
        <f t="shared" ref="D397:D460" si="56">C397/C411-1</f>
        <v>-4.4026501389185735E-2</v>
      </c>
      <c r="E397" s="344">
        <v>47.44</v>
      </c>
      <c r="F397" s="208">
        <f t="shared" ref="F397:F460" si="57">E397/E411-1</f>
        <v>8.0637813211845044E-2</v>
      </c>
      <c r="G397" s="343">
        <v>54.79</v>
      </c>
      <c r="H397" s="206">
        <f t="shared" ref="H397:H460" si="58">G397/G411-1</f>
        <v>-6.2938258936206637E-2</v>
      </c>
      <c r="I397" s="344">
        <v>68.39</v>
      </c>
      <c r="J397" s="208">
        <f t="shared" ref="J397:J460" si="59">I397/I411-1</f>
        <v>-0.18901932882722638</v>
      </c>
      <c r="K397" s="343">
        <v>66.77</v>
      </c>
      <c r="L397" s="206">
        <f t="shared" ref="L397:L460" si="60">K397/K411-1</f>
        <v>8.0420711974110048E-2</v>
      </c>
      <c r="M397" s="344">
        <v>59.39</v>
      </c>
      <c r="N397" s="208">
        <f t="shared" ref="N397:N460" si="61">M397/M411-1</f>
        <v>-9.0923006275830387E-2</v>
      </c>
      <c r="O397" s="343">
        <v>42.7</v>
      </c>
      <c r="P397" s="206">
        <f t="shared" ref="P397:P460" si="62">O397/O411-1</f>
        <v>9.1234347048300579E-2</v>
      </c>
      <c r="Q397" s="344">
        <v>52.91</v>
      </c>
      <c r="R397" s="208">
        <f t="shared" ref="R397:R460" si="63">Q397/Q411-1</f>
        <v>-3.3960197188241836E-2</v>
      </c>
    </row>
    <row r="398" spans="2:18" ht="15" hidden="1" customHeight="1" outlineLevel="1" x14ac:dyDescent="0.25">
      <c r="B398" s="43" t="s">
        <v>56</v>
      </c>
      <c r="C398" s="343">
        <v>42.67</v>
      </c>
      <c r="D398" s="206">
        <f t="shared" si="56"/>
        <v>-8.8442640461439903E-2</v>
      </c>
      <c r="E398" s="344">
        <v>55.05</v>
      </c>
      <c r="F398" s="208">
        <f t="shared" si="57"/>
        <v>0.43546284224250309</v>
      </c>
      <c r="G398" s="343">
        <v>64.44</v>
      </c>
      <c r="H398" s="206">
        <f t="shared" si="58"/>
        <v>8.1570996978852062E-2</v>
      </c>
      <c r="I398" s="344">
        <v>82.76</v>
      </c>
      <c r="J398" s="208">
        <f t="shared" si="59"/>
        <v>-0.12672786746860809</v>
      </c>
      <c r="K398" s="343">
        <v>70.16</v>
      </c>
      <c r="L398" s="206">
        <f t="shared" si="60"/>
        <v>-8.0712788259957979E-2</v>
      </c>
      <c r="M398" s="344">
        <v>69.930000000000007</v>
      </c>
      <c r="N398" s="208">
        <f t="shared" si="61"/>
        <v>7.7821011673153695E-3</v>
      </c>
      <c r="O398" s="343">
        <v>43.96</v>
      </c>
      <c r="P398" s="206">
        <f t="shared" si="62"/>
        <v>0.17414529914529919</v>
      </c>
      <c r="Q398" s="344">
        <v>59.85</v>
      </c>
      <c r="R398" s="208">
        <f t="shared" si="63"/>
        <v>5.8917197452229342E-2</v>
      </c>
    </row>
    <row r="399" spans="2:18" collapsed="1" x14ac:dyDescent="0.25">
      <c r="B399" s="30" t="s">
        <v>183</v>
      </c>
      <c r="C399" s="339">
        <v>59.447177355711055</v>
      </c>
      <c r="D399" s="32">
        <f t="shared" si="56"/>
        <v>0.12333594119920677</v>
      </c>
      <c r="E399" s="339">
        <v>65.908930545428888</v>
      </c>
      <c r="F399" s="32">
        <f t="shared" si="57"/>
        <v>-8.2063924930059984E-2</v>
      </c>
      <c r="G399" s="339">
        <v>79.256400653732626</v>
      </c>
      <c r="H399" s="32">
        <f t="shared" si="58"/>
        <v>9.6767747644127988E-2</v>
      </c>
      <c r="I399" s="339">
        <v>93.496644085298115</v>
      </c>
      <c r="J399" s="32">
        <f t="shared" si="59"/>
        <v>3.9812303009373773E-2</v>
      </c>
      <c r="K399" s="339">
        <v>76.115355130856443</v>
      </c>
      <c r="L399" s="32">
        <f t="shared" si="60"/>
        <v>9.2315569234136863E-2</v>
      </c>
      <c r="M399" s="339">
        <v>81.618760433006329</v>
      </c>
      <c r="N399" s="32">
        <f t="shared" si="61"/>
        <v>4.5468812126161273E-2</v>
      </c>
      <c r="O399" s="339">
        <v>65.232565906661918</v>
      </c>
      <c r="P399" s="32">
        <f t="shared" si="62"/>
        <v>2.5349788454076982E-2</v>
      </c>
      <c r="Q399" s="339">
        <v>75.153116484662959</v>
      </c>
      <c r="R399" s="32">
        <f t="shared" si="63"/>
        <v>4.0288214928177801E-2</v>
      </c>
    </row>
    <row r="400" spans="2:18" ht="15" hidden="1" customHeight="1" outlineLevel="1" x14ac:dyDescent="0.25">
      <c r="B400" s="43" t="s">
        <v>58</v>
      </c>
      <c r="C400" s="343">
        <v>50.87</v>
      </c>
      <c r="D400" s="206">
        <f t="shared" si="56"/>
        <v>-2.8085594191822771E-2</v>
      </c>
      <c r="E400" s="344">
        <v>82.15</v>
      </c>
      <c r="F400" s="208">
        <f t="shared" si="57"/>
        <v>0.39190105049135893</v>
      </c>
      <c r="G400" s="343">
        <v>68.83</v>
      </c>
      <c r="H400" s="206">
        <f t="shared" si="58"/>
        <v>1.3099793935825721E-2</v>
      </c>
      <c r="I400" s="344">
        <v>87.48</v>
      </c>
      <c r="J400" s="208">
        <f t="shared" si="59"/>
        <v>8.1825515731244192E-3</v>
      </c>
      <c r="K400" s="343">
        <v>74.31</v>
      </c>
      <c r="L400" s="206">
        <f t="shared" si="60"/>
        <v>4.0610558745273861E-2</v>
      </c>
      <c r="M400" s="344">
        <v>78.95</v>
      </c>
      <c r="N400" s="208">
        <f t="shared" si="61"/>
        <v>8.0766598220397112E-2</v>
      </c>
      <c r="O400" s="343">
        <v>57.27</v>
      </c>
      <c r="P400" s="206">
        <f t="shared" si="62"/>
        <v>-8.7621475227019241E-2</v>
      </c>
      <c r="Q400" s="344">
        <v>70.53</v>
      </c>
      <c r="R400" s="208">
        <f t="shared" si="63"/>
        <v>2.3508924684370935E-2</v>
      </c>
    </row>
    <row r="401" spans="2:18" ht="15" hidden="1" customHeight="1" outlineLevel="1" x14ac:dyDescent="0.25">
      <c r="B401" s="43" t="s">
        <v>59</v>
      </c>
      <c r="C401" s="343">
        <v>62.32</v>
      </c>
      <c r="D401" s="206">
        <f t="shared" si="56"/>
        <v>0.18456567192548956</v>
      </c>
      <c r="E401" s="344">
        <v>83.9</v>
      </c>
      <c r="F401" s="208">
        <f t="shared" si="57"/>
        <v>0.14336331425456539</v>
      </c>
      <c r="G401" s="343">
        <v>84.78</v>
      </c>
      <c r="H401" s="206">
        <f t="shared" si="58"/>
        <v>0.12380699893955471</v>
      </c>
      <c r="I401" s="344">
        <v>94.37</v>
      </c>
      <c r="J401" s="208">
        <f t="shared" si="59"/>
        <v>5.326515393629494E-3</v>
      </c>
      <c r="K401" s="343">
        <v>76.87</v>
      </c>
      <c r="L401" s="206">
        <f t="shared" si="60"/>
        <v>4.7703421016764391E-2</v>
      </c>
      <c r="M401" s="344">
        <v>87.52</v>
      </c>
      <c r="N401" s="208">
        <f t="shared" si="61"/>
        <v>7.8098053707809756E-2</v>
      </c>
      <c r="O401" s="343">
        <v>72.260000000000005</v>
      </c>
      <c r="P401" s="206">
        <f t="shared" si="62"/>
        <v>0.14899030052472573</v>
      </c>
      <c r="Q401" s="344">
        <v>81.599999999999994</v>
      </c>
      <c r="R401" s="208">
        <f t="shared" si="63"/>
        <v>0.10554125457255092</v>
      </c>
    </row>
    <row r="402" spans="2:18" ht="15" hidden="1" customHeight="1" outlineLevel="1" x14ac:dyDescent="0.25">
      <c r="B402" s="43" t="s">
        <v>60</v>
      </c>
      <c r="C402" s="343">
        <v>69.52</v>
      </c>
      <c r="D402" s="206">
        <f t="shared" si="56"/>
        <v>0.14060705496308445</v>
      </c>
      <c r="E402" s="344">
        <v>77.930000000000007</v>
      </c>
      <c r="F402" s="208">
        <f t="shared" si="57"/>
        <v>-2.7455384999375831E-2</v>
      </c>
      <c r="G402" s="343">
        <v>89.24</v>
      </c>
      <c r="H402" s="206">
        <f t="shared" si="58"/>
        <v>0.13191273465246067</v>
      </c>
      <c r="I402" s="344">
        <v>98.87</v>
      </c>
      <c r="J402" s="208">
        <f t="shared" si="59"/>
        <v>3.4637923817496974E-2</v>
      </c>
      <c r="K402" s="343">
        <v>79.81</v>
      </c>
      <c r="L402" s="206">
        <f t="shared" si="60"/>
        <v>1.9284802043422866E-2</v>
      </c>
      <c r="M402" s="344">
        <v>90</v>
      </c>
      <c r="N402" s="208">
        <f t="shared" si="61"/>
        <v>6.1070502240037738E-2</v>
      </c>
      <c r="O402" s="343">
        <v>74.05</v>
      </c>
      <c r="P402" s="206">
        <f t="shared" si="62"/>
        <v>3.97360292052793E-2</v>
      </c>
      <c r="Q402" s="344">
        <v>83.81</v>
      </c>
      <c r="R402" s="208">
        <f t="shared" si="63"/>
        <v>5.6339803377867481E-2</v>
      </c>
    </row>
    <row r="403" spans="2:18" ht="15" hidden="1" customHeight="1" outlineLevel="1" x14ac:dyDescent="0.25">
      <c r="B403" s="43" t="s">
        <v>61</v>
      </c>
      <c r="C403" s="343">
        <v>62.43</v>
      </c>
      <c r="D403" s="206">
        <f t="shared" si="56"/>
        <v>0.10358847445642572</v>
      </c>
      <c r="E403" s="344">
        <v>70.180000000000007</v>
      </c>
      <c r="F403" s="208">
        <f t="shared" si="57"/>
        <v>-8.5483450612457546E-2</v>
      </c>
      <c r="G403" s="343">
        <v>86.93</v>
      </c>
      <c r="H403" s="206">
        <f t="shared" si="58"/>
        <v>0.13530103173566688</v>
      </c>
      <c r="I403" s="344">
        <v>95.46</v>
      </c>
      <c r="J403" s="208">
        <f t="shared" si="59"/>
        <v>1.2945670628183414E-2</v>
      </c>
      <c r="K403" s="343">
        <v>72.260000000000005</v>
      </c>
      <c r="L403" s="206">
        <f t="shared" si="60"/>
        <v>-1.3819789939192306E-3</v>
      </c>
      <c r="M403" s="344">
        <v>85.76</v>
      </c>
      <c r="N403" s="208">
        <f t="shared" si="61"/>
        <v>4.0271712760795886E-2</v>
      </c>
      <c r="O403" s="343">
        <v>71.58</v>
      </c>
      <c r="P403" s="206">
        <f t="shared" si="62"/>
        <v>1.1159768328859787E-2</v>
      </c>
      <c r="Q403" s="344">
        <v>80.25</v>
      </c>
      <c r="R403" s="208">
        <f t="shared" si="63"/>
        <v>3.2154340836012762E-2</v>
      </c>
    </row>
    <row r="404" spans="2:18" collapsed="1" x14ac:dyDescent="0.25">
      <c r="B404" s="145">
        <v>1985</v>
      </c>
      <c r="C404" s="347">
        <v>53.93</v>
      </c>
      <c r="D404" s="213">
        <f t="shared" si="56"/>
        <v>2.7629573170731669E-2</v>
      </c>
      <c r="E404" s="347">
        <v>66.13</v>
      </c>
      <c r="F404" s="213">
        <f t="shared" si="57"/>
        <v>0.12465986394557826</v>
      </c>
      <c r="G404" s="347">
        <v>73.3</v>
      </c>
      <c r="H404" s="213">
        <f t="shared" si="58"/>
        <v>2.1460423634336534E-2</v>
      </c>
      <c r="I404" s="347">
        <v>85.5</v>
      </c>
      <c r="J404" s="213">
        <f t="shared" si="59"/>
        <v>-7.5975359342915771E-2</v>
      </c>
      <c r="K404" s="347">
        <v>68.19</v>
      </c>
      <c r="L404" s="213">
        <f t="shared" si="60"/>
        <v>-5.3442531926707448E-2</v>
      </c>
      <c r="M404" s="347">
        <v>76.3</v>
      </c>
      <c r="N404" s="213">
        <f t="shared" si="61"/>
        <v>-3.1356153645154539E-3</v>
      </c>
      <c r="O404" s="347">
        <v>62.42</v>
      </c>
      <c r="P404" s="213">
        <f t="shared" si="62"/>
        <v>7.6392481462321138E-2</v>
      </c>
      <c r="Q404" s="347">
        <v>70.790000000000006</v>
      </c>
      <c r="R404" s="213">
        <f t="shared" si="63"/>
        <v>2.4902273056319757E-2</v>
      </c>
    </row>
    <row r="405" spans="2:18" ht="15" hidden="1" customHeight="1" outlineLevel="1" x14ac:dyDescent="0.25">
      <c r="B405" s="43" t="s">
        <v>49</v>
      </c>
      <c r="C405" s="343">
        <v>65.08</v>
      </c>
      <c r="D405" s="206">
        <f t="shared" si="56"/>
        <v>8.7930458040788917E-2</v>
      </c>
      <c r="E405" s="344">
        <v>55.45</v>
      </c>
      <c r="F405" s="208">
        <f t="shared" si="57"/>
        <v>-0.22458397426933296</v>
      </c>
      <c r="G405" s="343">
        <v>78.42</v>
      </c>
      <c r="H405" s="206">
        <f t="shared" si="58"/>
        <v>7.6310732912434842E-2</v>
      </c>
      <c r="I405" s="344">
        <v>84.44</v>
      </c>
      <c r="J405" s="208">
        <f t="shared" si="59"/>
        <v>4.4015825914935691E-2</v>
      </c>
      <c r="K405" s="343">
        <v>69.150000000000006</v>
      </c>
      <c r="L405" s="206">
        <f t="shared" si="60"/>
        <v>7.1096654275093041E-2</v>
      </c>
      <c r="M405" s="344">
        <v>75.33</v>
      </c>
      <c r="N405" s="208">
        <f t="shared" si="61"/>
        <v>8.1638115631692543E-3</v>
      </c>
      <c r="O405" s="343">
        <v>62.71</v>
      </c>
      <c r="P405" s="206">
        <f t="shared" si="62"/>
        <v>-1.0727244044801965E-2</v>
      </c>
      <c r="Q405" s="344">
        <v>70.25</v>
      </c>
      <c r="R405" s="208">
        <f t="shared" si="63"/>
        <v>1.4255167498218313E-3</v>
      </c>
    </row>
    <row r="406" spans="2:18" ht="15" hidden="1" customHeight="1" outlineLevel="1" x14ac:dyDescent="0.25">
      <c r="B406" s="43" t="s">
        <v>50</v>
      </c>
      <c r="C406" s="343">
        <v>60.68</v>
      </c>
      <c r="D406" s="206">
        <f t="shared" si="56"/>
        <v>0.54677542696915626</v>
      </c>
      <c r="E406" s="344">
        <v>45.44</v>
      </c>
      <c r="F406" s="208">
        <f t="shared" si="57"/>
        <v>-0.42466447201823254</v>
      </c>
      <c r="G406" s="343">
        <v>73.55</v>
      </c>
      <c r="H406" s="206">
        <f t="shared" si="58"/>
        <v>1.9969491055332078E-2</v>
      </c>
      <c r="I406" s="344">
        <v>94.67</v>
      </c>
      <c r="J406" s="208">
        <f t="shared" si="59"/>
        <v>7.0201220890798277E-2</v>
      </c>
      <c r="K406" s="343">
        <v>78.81</v>
      </c>
      <c r="L406" s="206">
        <f t="shared" si="60"/>
        <v>0.22910168434185896</v>
      </c>
      <c r="M406" s="344">
        <v>76.03</v>
      </c>
      <c r="N406" s="208">
        <f t="shared" si="61"/>
        <v>-2.4380854613114455E-2</v>
      </c>
      <c r="O406" s="343">
        <v>64.53</v>
      </c>
      <c r="P406" s="206">
        <f t="shared" si="62"/>
        <v>2.4123155054753154E-2</v>
      </c>
      <c r="Q406" s="344">
        <v>71.400000000000006</v>
      </c>
      <c r="R406" s="208">
        <f t="shared" si="63"/>
        <v>-6.9541029207231819E-3</v>
      </c>
    </row>
    <row r="407" spans="2:18" ht="15" hidden="1" customHeight="1" outlineLevel="1" x14ac:dyDescent="0.25">
      <c r="B407" s="43" t="s">
        <v>51</v>
      </c>
      <c r="C407" s="343">
        <v>46.36</v>
      </c>
      <c r="D407" s="206">
        <f t="shared" si="56"/>
        <v>-5.3491220906492387E-2</v>
      </c>
      <c r="E407" s="344">
        <v>46.11</v>
      </c>
      <c r="F407" s="208">
        <f t="shared" si="57"/>
        <v>-0.26879162702188397</v>
      </c>
      <c r="G407" s="343">
        <v>74.41</v>
      </c>
      <c r="H407" s="206">
        <f t="shared" si="58"/>
        <v>0.1939987163029524</v>
      </c>
      <c r="I407" s="344">
        <v>99.32</v>
      </c>
      <c r="J407" s="208">
        <f t="shared" si="59"/>
        <v>0.11108625125853</v>
      </c>
      <c r="K407" s="343">
        <v>81.97</v>
      </c>
      <c r="L407" s="206">
        <f t="shared" si="60"/>
        <v>0.27878315132605325</v>
      </c>
      <c r="M407" s="344">
        <v>77.88</v>
      </c>
      <c r="N407" s="208">
        <f t="shared" si="61"/>
        <v>7.6731646619659921E-2</v>
      </c>
      <c r="O407" s="343">
        <v>55.25</v>
      </c>
      <c r="P407" s="206">
        <f t="shared" si="62"/>
        <v>7.5739875389408073E-2</v>
      </c>
      <c r="Q407" s="344">
        <v>68.760000000000005</v>
      </c>
      <c r="R407" s="208">
        <f t="shared" si="63"/>
        <v>7.6730347635452611E-2</v>
      </c>
    </row>
    <row r="408" spans="2:18" ht="15" hidden="1" customHeight="1" outlineLevel="1" x14ac:dyDescent="0.25">
      <c r="B408" s="43" t="s">
        <v>52</v>
      </c>
      <c r="C408" s="343">
        <v>43.67</v>
      </c>
      <c r="D408" s="206">
        <f t="shared" si="56"/>
        <v>-0.11955645161290318</v>
      </c>
      <c r="E408" s="344">
        <v>54.21</v>
      </c>
      <c r="F408" s="208">
        <f t="shared" si="57"/>
        <v>0.62695078031212481</v>
      </c>
      <c r="G408" s="343">
        <v>73.75</v>
      </c>
      <c r="H408" s="206">
        <f t="shared" si="58"/>
        <v>0.12355271176112126</v>
      </c>
      <c r="I408" s="344">
        <v>93.88</v>
      </c>
      <c r="J408" s="208">
        <f t="shared" si="59"/>
        <v>8.1940762936498768E-2</v>
      </c>
      <c r="K408" s="343">
        <v>72.97</v>
      </c>
      <c r="L408" s="206">
        <f t="shared" si="60"/>
        <v>0.19622950819672136</v>
      </c>
      <c r="M408" s="344">
        <v>76.569999999999993</v>
      </c>
      <c r="N408" s="208">
        <f t="shared" si="61"/>
        <v>0.14608591528214321</v>
      </c>
      <c r="O408" s="343">
        <v>54.21</v>
      </c>
      <c r="P408" s="206">
        <f t="shared" si="62"/>
        <v>-1.9178577890356485E-2</v>
      </c>
      <c r="Q408" s="344">
        <v>67.56</v>
      </c>
      <c r="R408" s="208">
        <f t="shared" si="63"/>
        <v>8.7047465808527846E-2</v>
      </c>
    </row>
    <row r="409" spans="2:18" ht="15" hidden="1" customHeight="1" outlineLevel="1" x14ac:dyDescent="0.25">
      <c r="B409" s="43" t="s">
        <v>53</v>
      </c>
      <c r="C409" s="343">
        <v>51.57</v>
      </c>
      <c r="D409" s="206">
        <f t="shared" si="56"/>
        <v>-9.7926267281105428E-3</v>
      </c>
      <c r="E409" s="344">
        <v>70.56</v>
      </c>
      <c r="F409" s="208">
        <f t="shared" si="57"/>
        <v>9.4632330127210729E-2</v>
      </c>
      <c r="G409" s="343">
        <v>81.14</v>
      </c>
      <c r="H409" s="206">
        <f t="shared" si="58"/>
        <v>0.1318175477751431</v>
      </c>
      <c r="I409" s="344">
        <v>100.08</v>
      </c>
      <c r="J409" s="208">
        <f t="shared" si="59"/>
        <v>5.9496082998094391E-2</v>
      </c>
      <c r="K409" s="343">
        <v>76.489999999999995</v>
      </c>
      <c r="L409" s="206">
        <f t="shared" si="60"/>
        <v>1.8373052855811478E-2</v>
      </c>
      <c r="M409" s="344">
        <v>85.05</v>
      </c>
      <c r="N409" s="208">
        <f t="shared" si="61"/>
        <v>8.4268230494645602E-2</v>
      </c>
      <c r="O409" s="343">
        <v>62.64</v>
      </c>
      <c r="P409" s="206">
        <f t="shared" si="62"/>
        <v>-6.9795069795069886E-2</v>
      </c>
      <c r="Q409" s="344">
        <v>76.02</v>
      </c>
      <c r="R409" s="208">
        <f t="shared" si="63"/>
        <v>2.7852893455922123E-2</v>
      </c>
    </row>
    <row r="410" spans="2:18" ht="15" hidden="1" customHeight="1" outlineLevel="1" x14ac:dyDescent="0.25">
      <c r="B410" s="43" t="s">
        <v>54</v>
      </c>
      <c r="C410" s="343">
        <v>46.64</v>
      </c>
      <c r="D410" s="206">
        <f t="shared" si="56"/>
        <v>-1.3953488372092981E-2</v>
      </c>
      <c r="E410" s="344">
        <v>62.67</v>
      </c>
      <c r="F410" s="208">
        <f t="shared" si="57"/>
        <v>0.19076572297168903</v>
      </c>
      <c r="G410" s="343">
        <v>63.06</v>
      </c>
      <c r="H410" s="206">
        <f t="shared" si="58"/>
        <v>6.3227111785533641E-2</v>
      </c>
      <c r="I410" s="344">
        <v>88.27</v>
      </c>
      <c r="J410" s="208">
        <f t="shared" si="59"/>
        <v>4.8960190136660531E-2</v>
      </c>
      <c r="K410" s="343">
        <v>51.88</v>
      </c>
      <c r="L410" s="206">
        <f t="shared" si="60"/>
        <v>0.10949529512403777</v>
      </c>
      <c r="M410" s="344">
        <v>71.48</v>
      </c>
      <c r="N410" s="208">
        <f t="shared" si="61"/>
        <v>7.6992617146301123E-2</v>
      </c>
      <c r="O410" s="343">
        <v>52.77</v>
      </c>
      <c r="P410" s="206">
        <f t="shared" si="62"/>
        <v>-8.6233766233766218E-2</v>
      </c>
      <c r="Q410" s="344">
        <v>63.94</v>
      </c>
      <c r="R410" s="208">
        <f t="shared" si="63"/>
        <v>1.669581809508669E-2</v>
      </c>
    </row>
    <row r="411" spans="2:18" ht="15" hidden="1" customHeight="1" outlineLevel="1" x14ac:dyDescent="0.25">
      <c r="B411" s="43" t="s">
        <v>55</v>
      </c>
      <c r="C411" s="343">
        <v>46.79</v>
      </c>
      <c r="D411" s="206">
        <f t="shared" si="56"/>
        <v>7.8110599078341059E-2</v>
      </c>
      <c r="E411" s="344">
        <v>43.9</v>
      </c>
      <c r="F411" s="208">
        <f t="shared" si="57"/>
        <v>-7.850545759865668E-2</v>
      </c>
      <c r="G411" s="343">
        <v>58.47</v>
      </c>
      <c r="H411" s="206">
        <f t="shared" si="58"/>
        <v>0.11435105774728416</v>
      </c>
      <c r="I411" s="344">
        <v>84.33</v>
      </c>
      <c r="J411" s="208">
        <f t="shared" si="59"/>
        <v>0.12695443004142715</v>
      </c>
      <c r="K411" s="343">
        <v>61.8</v>
      </c>
      <c r="L411" s="206">
        <f t="shared" si="60"/>
        <v>5.1199183534614612E-2</v>
      </c>
      <c r="M411" s="344">
        <v>65.33</v>
      </c>
      <c r="N411" s="208">
        <f t="shared" si="61"/>
        <v>8.7745587745587716E-2</v>
      </c>
      <c r="O411" s="343">
        <v>39.130000000000003</v>
      </c>
      <c r="P411" s="206">
        <f t="shared" si="62"/>
        <v>0.17085577498503901</v>
      </c>
      <c r="Q411" s="344">
        <v>54.77</v>
      </c>
      <c r="R411" s="208">
        <f t="shared" si="63"/>
        <v>0.11095334685598379</v>
      </c>
    </row>
    <row r="412" spans="2:18" ht="15" hidden="1" customHeight="1" outlineLevel="1" x14ac:dyDescent="0.25">
      <c r="B412" s="43" t="s">
        <v>56</v>
      </c>
      <c r="C412" s="343">
        <v>46.81</v>
      </c>
      <c r="D412" s="206">
        <f t="shared" si="56"/>
        <v>7.5844633417605278E-2</v>
      </c>
      <c r="E412" s="344">
        <v>38.35</v>
      </c>
      <c r="F412" s="208">
        <f t="shared" si="57"/>
        <v>-0.19144001686696177</v>
      </c>
      <c r="G412" s="343">
        <v>59.58</v>
      </c>
      <c r="H412" s="206">
        <f t="shared" si="58"/>
        <v>0.2016942315449779</v>
      </c>
      <c r="I412" s="344">
        <v>94.77</v>
      </c>
      <c r="J412" s="208">
        <f t="shared" si="59"/>
        <v>0.26292643923240933</v>
      </c>
      <c r="K412" s="343">
        <v>76.319999999999993</v>
      </c>
      <c r="L412" s="206">
        <f t="shared" si="60"/>
        <v>0.44655041698256248</v>
      </c>
      <c r="M412" s="344">
        <v>69.39</v>
      </c>
      <c r="N412" s="208">
        <f t="shared" si="61"/>
        <v>0.18030277258037075</v>
      </c>
      <c r="O412" s="343">
        <v>37.44</v>
      </c>
      <c r="P412" s="206">
        <f t="shared" si="62"/>
        <v>9.1545189504373292E-2</v>
      </c>
      <c r="Q412" s="344">
        <v>56.52</v>
      </c>
      <c r="R412" s="208">
        <f t="shared" si="63"/>
        <v>0.15582822085889569</v>
      </c>
    </row>
    <row r="413" spans="2:18" collapsed="1" x14ac:dyDescent="0.25">
      <c r="B413" s="30" t="s">
        <v>184</v>
      </c>
      <c r="C413" s="339">
        <v>52.920213068451083</v>
      </c>
      <c r="D413" s="32">
        <f t="shared" si="56"/>
        <v>-0.10920252601978153</v>
      </c>
      <c r="E413" s="339">
        <v>71.801220515717404</v>
      </c>
      <c r="F413" s="32">
        <f t="shared" si="57"/>
        <v>-2.0963004790096273E-2</v>
      </c>
      <c r="G413" s="339">
        <v>72.263613535296287</v>
      </c>
      <c r="H413" s="32">
        <f t="shared" si="58"/>
        <v>7.1799052612089298E-3</v>
      </c>
      <c r="I413" s="339">
        <v>89.916847314370798</v>
      </c>
      <c r="J413" s="32">
        <f t="shared" si="59"/>
        <v>3.5229757838566966E-2</v>
      </c>
      <c r="K413" s="339">
        <v>69.682569098803341</v>
      </c>
      <c r="L413" s="32">
        <f t="shared" si="60"/>
        <v>3.3693113778610506E-2</v>
      </c>
      <c r="M413" s="339">
        <v>78.069053314961096</v>
      </c>
      <c r="N413" s="32">
        <f t="shared" si="61"/>
        <v>1.2653112745258044E-2</v>
      </c>
      <c r="O413" s="339">
        <v>63.619817004120378</v>
      </c>
      <c r="P413" s="32">
        <f t="shared" si="62"/>
        <v>3.6095435053403735E-2</v>
      </c>
      <c r="Q413" s="339">
        <v>72.242591434001369</v>
      </c>
      <c r="R413" s="32">
        <f t="shared" si="63"/>
        <v>2.0836611884928802E-2</v>
      </c>
    </row>
    <row r="414" spans="2:18" ht="15" hidden="1" customHeight="1" outlineLevel="1" x14ac:dyDescent="0.25">
      <c r="B414" s="43" t="s">
        <v>58</v>
      </c>
      <c r="C414" s="343">
        <v>52.34</v>
      </c>
      <c r="D414" s="206">
        <f t="shared" si="56"/>
        <v>-7.5843761850588054E-3</v>
      </c>
      <c r="E414" s="344">
        <v>59.02</v>
      </c>
      <c r="F414" s="208">
        <f t="shared" si="57"/>
        <v>8.5325487311511683E-2</v>
      </c>
      <c r="G414" s="343">
        <v>67.94</v>
      </c>
      <c r="H414" s="206">
        <f t="shared" si="58"/>
        <v>0.1544604927782498</v>
      </c>
      <c r="I414" s="344">
        <v>86.77</v>
      </c>
      <c r="J414" s="208">
        <f t="shared" si="59"/>
        <v>5.4826160953075576E-2</v>
      </c>
      <c r="K414" s="343">
        <v>71.41</v>
      </c>
      <c r="L414" s="206">
        <f t="shared" si="60"/>
        <v>0.22739773117909934</v>
      </c>
      <c r="M414" s="344">
        <v>73.05</v>
      </c>
      <c r="N414" s="208">
        <f t="shared" si="61"/>
        <v>9.6352994146780668E-2</v>
      </c>
      <c r="O414" s="343">
        <v>62.77</v>
      </c>
      <c r="P414" s="206">
        <f t="shared" si="62"/>
        <v>0.18344645550527905</v>
      </c>
      <c r="Q414" s="344">
        <v>68.91</v>
      </c>
      <c r="R414" s="208">
        <f t="shared" si="63"/>
        <v>0.1270853778213934</v>
      </c>
    </row>
    <row r="415" spans="2:18" ht="15" hidden="1" customHeight="1" outlineLevel="1" x14ac:dyDescent="0.25">
      <c r="B415" s="43" t="s">
        <v>59</v>
      </c>
      <c r="C415" s="343">
        <v>52.61</v>
      </c>
      <c r="D415" s="206">
        <f t="shared" si="56"/>
        <v>-0.21582948278431957</v>
      </c>
      <c r="E415" s="344">
        <v>73.38</v>
      </c>
      <c r="F415" s="208">
        <f t="shared" si="57"/>
        <v>-0.13149485146171147</v>
      </c>
      <c r="G415" s="343">
        <v>75.44</v>
      </c>
      <c r="H415" s="206">
        <f t="shared" si="58"/>
        <v>1.3297515110812563E-2</v>
      </c>
      <c r="I415" s="344">
        <v>93.87</v>
      </c>
      <c r="J415" s="208">
        <f t="shared" si="59"/>
        <v>1.4043426596089592E-2</v>
      </c>
      <c r="K415" s="343">
        <v>73.37</v>
      </c>
      <c r="L415" s="206">
        <f t="shared" si="60"/>
        <v>0.10380622837370246</v>
      </c>
      <c r="M415" s="344">
        <v>81.180000000000007</v>
      </c>
      <c r="N415" s="208">
        <f t="shared" si="61"/>
        <v>-1.5880712813674203E-2</v>
      </c>
      <c r="O415" s="343">
        <v>62.89</v>
      </c>
      <c r="P415" s="206">
        <f t="shared" si="62"/>
        <v>-6.9674556213017658E-2</v>
      </c>
      <c r="Q415" s="344">
        <v>73.81</v>
      </c>
      <c r="R415" s="208">
        <f t="shared" si="63"/>
        <v>-3.4911087866108859E-2</v>
      </c>
    </row>
    <row r="416" spans="2:18" ht="15" hidden="1" customHeight="1" outlineLevel="1" x14ac:dyDescent="0.25">
      <c r="B416" s="43" t="s">
        <v>60</v>
      </c>
      <c r="C416" s="343">
        <v>60.95</v>
      </c>
      <c r="D416" s="206">
        <f t="shared" si="56"/>
        <v>-0.18917121191964881</v>
      </c>
      <c r="E416" s="344">
        <v>80.13</v>
      </c>
      <c r="F416" s="208">
        <f t="shared" si="57"/>
        <v>-9.4166855075740408E-2</v>
      </c>
      <c r="G416" s="343">
        <v>78.84</v>
      </c>
      <c r="H416" s="206">
        <f t="shared" si="58"/>
        <v>-5.2990158970477319E-3</v>
      </c>
      <c r="I416" s="344">
        <v>95.56</v>
      </c>
      <c r="J416" s="208">
        <f t="shared" si="59"/>
        <v>2.4772117962466478E-2</v>
      </c>
      <c r="K416" s="343">
        <v>78.3</v>
      </c>
      <c r="L416" s="206">
        <f t="shared" si="60"/>
        <v>8.9479739230458044E-4</v>
      </c>
      <c r="M416" s="344">
        <v>84.82</v>
      </c>
      <c r="N416" s="208">
        <f t="shared" si="61"/>
        <v>-1.4523062623446048E-2</v>
      </c>
      <c r="O416" s="343">
        <v>71.22</v>
      </c>
      <c r="P416" s="206">
        <f t="shared" si="62"/>
        <v>9.7830710336026527E-3</v>
      </c>
      <c r="Q416" s="344">
        <v>79.34</v>
      </c>
      <c r="R416" s="208">
        <f t="shared" si="63"/>
        <v>-5.6398044867778108E-3</v>
      </c>
    </row>
    <row r="417" spans="2:18" ht="15" hidden="1" customHeight="1" outlineLevel="1" x14ac:dyDescent="0.25">
      <c r="B417" s="43" t="s">
        <v>61</v>
      </c>
      <c r="C417" s="343">
        <v>56.57</v>
      </c>
      <c r="D417" s="206">
        <f t="shared" si="56"/>
        <v>-0.19576343474552182</v>
      </c>
      <c r="E417" s="344">
        <v>76.739999999999995</v>
      </c>
      <c r="F417" s="208">
        <f t="shared" si="57"/>
        <v>-0.13278336535201718</v>
      </c>
      <c r="G417" s="343">
        <v>76.569999999999993</v>
      </c>
      <c r="H417" s="206">
        <f t="shared" si="58"/>
        <v>-7.6357056694813186E-2</v>
      </c>
      <c r="I417" s="344">
        <v>94.24</v>
      </c>
      <c r="J417" s="208">
        <f t="shared" si="59"/>
        <v>2.3902651021294963E-2</v>
      </c>
      <c r="K417" s="343">
        <v>72.36</v>
      </c>
      <c r="L417" s="206">
        <f t="shared" si="60"/>
        <v>-3.1195608515196094E-2</v>
      </c>
      <c r="M417" s="344">
        <v>82.44</v>
      </c>
      <c r="N417" s="208">
        <f t="shared" si="61"/>
        <v>-4.6826222684703378E-2</v>
      </c>
      <c r="O417" s="343">
        <v>70.790000000000006</v>
      </c>
      <c r="P417" s="206">
        <f t="shared" si="62"/>
        <v>1.4183381088825442E-2</v>
      </c>
      <c r="Q417" s="344">
        <v>77.75</v>
      </c>
      <c r="R417" s="208">
        <f t="shared" si="63"/>
        <v>-2.5078369905956133E-2</v>
      </c>
    </row>
    <row r="418" spans="2:18" collapsed="1" x14ac:dyDescent="0.25">
      <c r="B418" s="145">
        <v>1984</v>
      </c>
      <c r="C418" s="347">
        <v>52.48</v>
      </c>
      <c r="D418" s="213">
        <f t="shared" si="56"/>
        <v>-2.8507960014809486E-2</v>
      </c>
      <c r="E418" s="347">
        <v>58.8</v>
      </c>
      <c r="F418" s="213">
        <f t="shared" si="57"/>
        <v>-8.8372093023255882E-2</v>
      </c>
      <c r="G418" s="347">
        <v>71.760000000000005</v>
      </c>
      <c r="H418" s="213">
        <f t="shared" si="58"/>
        <v>7.537839052899753E-2</v>
      </c>
      <c r="I418" s="347">
        <v>92.53</v>
      </c>
      <c r="J418" s="213">
        <f t="shared" si="59"/>
        <v>7.4056877539175892E-2</v>
      </c>
      <c r="K418" s="347">
        <v>72.040000000000006</v>
      </c>
      <c r="L418" s="213">
        <f t="shared" si="60"/>
        <v>0.13181461115475268</v>
      </c>
      <c r="M418" s="347">
        <v>76.540000000000006</v>
      </c>
      <c r="N418" s="213">
        <f t="shared" si="61"/>
        <v>4.7918948521358251E-2</v>
      </c>
      <c r="O418" s="347">
        <v>57.99</v>
      </c>
      <c r="P418" s="213">
        <f t="shared" si="62"/>
        <v>1.3988459520895447E-2</v>
      </c>
      <c r="Q418" s="347">
        <v>69.069999999999993</v>
      </c>
      <c r="R418" s="213">
        <f t="shared" si="63"/>
        <v>3.6464585834333541E-2</v>
      </c>
    </row>
    <row r="419" spans="2:18" ht="15" hidden="1" customHeight="1" outlineLevel="1" x14ac:dyDescent="0.25">
      <c r="B419" s="43" t="s">
        <v>49</v>
      </c>
      <c r="C419" s="343">
        <v>59.82</v>
      </c>
      <c r="D419" s="206">
        <f t="shared" si="56"/>
        <v>1.0814464346062813E-2</v>
      </c>
      <c r="E419" s="344">
        <v>71.510000000000005</v>
      </c>
      <c r="F419" s="208">
        <f t="shared" si="57"/>
        <v>-0.12193025540275038</v>
      </c>
      <c r="G419" s="343">
        <v>72.86</v>
      </c>
      <c r="H419" s="206">
        <f t="shared" si="58"/>
        <v>2.8369795342272575E-2</v>
      </c>
      <c r="I419" s="344">
        <v>80.88</v>
      </c>
      <c r="J419" s="208">
        <f t="shared" si="59"/>
        <v>9.4857713429854496E-3</v>
      </c>
      <c r="K419" s="343">
        <v>64.56</v>
      </c>
      <c r="L419" s="206">
        <f t="shared" si="60"/>
        <v>4.4829260398122628E-2</v>
      </c>
      <c r="M419" s="344">
        <v>74.72</v>
      </c>
      <c r="N419" s="208">
        <f t="shared" si="61"/>
        <v>-8.7556381002917849E-3</v>
      </c>
      <c r="O419" s="343">
        <v>63.39</v>
      </c>
      <c r="P419" s="206">
        <f t="shared" si="62"/>
        <v>3.1402538236251276E-2</v>
      </c>
      <c r="Q419" s="344">
        <v>70.150000000000006</v>
      </c>
      <c r="R419" s="208">
        <f t="shared" si="63"/>
        <v>5.3023789051305226E-3</v>
      </c>
    </row>
    <row r="420" spans="2:18" ht="15" hidden="1" customHeight="1" outlineLevel="1" x14ac:dyDescent="0.25">
      <c r="B420" s="43" t="s">
        <v>50</v>
      </c>
      <c r="C420" s="343">
        <v>39.229999999999997</v>
      </c>
      <c r="D420" s="206">
        <f t="shared" si="56"/>
        <v>-0.2816334004761033</v>
      </c>
      <c r="E420" s="344">
        <v>78.98</v>
      </c>
      <c r="F420" s="208">
        <f t="shared" si="57"/>
        <v>0.24104336895034573</v>
      </c>
      <c r="G420" s="343">
        <v>72.11</v>
      </c>
      <c r="H420" s="206">
        <f t="shared" si="58"/>
        <v>2.7743098904142727E-4</v>
      </c>
      <c r="I420" s="344">
        <v>88.46</v>
      </c>
      <c r="J420" s="208">
        <f t="shared" si="59"/>
        <v>5.3220621502559906E-2</v>
      </c>
      <c r="K420" s="343">
        <v>64.12</v>
      </c>
      <c r="L420" s="206">
        <f t="shared" si="60"/>
        <v>-3.1181789834733298E-4</v>
      </c>
      <c r="M420" s="344">
        <v>77.930000000000007</v>
      </c>
      <c r="N420" s="208">
        <f t="shared" si="61"/>
        <v>5.3535216979856859E-2</v>
      </c>
      <c r="O420" s="343">
        <v>63.01</v>
      </c>
      <c r="P420" s="206">
        <f t="shared" si="62"/>
        <v>5.0692012673003051E-2</v>
      </c>
      <c r="Q420" s="344">
        <v>71.900000000000006</v>
      </c>
      <c r="R420" s="208">
        <f t="shared" si="63"/>
        <v>5.2092478782557849E-2</v>
      </c>
    </row>
    <row r="421" spans="2:18" ht="15" hidden="1" customHeight="1" outlineLevel="1" x14ac:dyDescent="0.25">
      <c r="B421" s="43" t="s">
        <v>51</v>
      </c>
      <c r="C421" s="343">
        <v>48.98</v>
      </c>
      <c r="D421" s="206">
        <f t="shared" si="56"/>
        <v>0.28219895287958097</v>
      </c>
      <c r="E421" s="344">
        <v>63.06</v>
      </c>
      <c r="F421" s="208">
        <f t="shared" si="57"/>
        <v>0.21199308091485691</v>
      </c>
      <c r="G421" s="343">
        <v>62.32</v>
      </c>
      <c r="H421" s="206">
        <f t="shared" si="58"/>
        <v>-2.2278004392845996E-2</v>
      </c>
      <c r="I421" s="344">
        <v>89.39</v>
      </c>
      <c r="J421" s="208">
        <f t="shared" si="59"/>
        <v>6.5943238731218656E-2</v>
      </c>
      <c r="K421" s="343">
        <v>64.099999999999994</v>
      </c>
      <c r="L421" s="206">
        <f t="shared" si="60"/>
        <v>-7.2627314814814992E-2</v>
      </c>
      <c r="M421" s="344">
        <v>72.33</v>
      </c>
      <c r="N421" s="208">
        <f t="shared" si="61"/>
        <v>5.4219501530389236E-2</v>
      </c>
      <c r="O421" s="343">
        <v>51.36</v>
      </c>
      <c r="P421" s="206">
        <f t="shared" si="62"/>
        <v>8.3772947879299453E-2</v>
      </c>
      <c r="Q421" s="344">
        <v>63.86</v>
      </c>
      <c r="R421" s="208">
        <f t="shared" si="63"/>
        <v>6.3093058098884658E-2</v>
      </c>
    </row>
    <row r="422" spans="2:18" ht="15" hidden="1" customHeight="1" outlineLevel="1" x14ac:dyDescent="0.25">
      <c r="B422" s="43" t="s">
        <v>52</v>
      </c>
      <c r="C422" s="343">
        <v>49.6</v>
      </c>
      <c r="D422" s="206">
        <f t="shared" si="56"/>
        <v>0.15725618292113874</v>
      </c>
      <c r="E422" s="344">
        <v>33.32</v>
      </c>
      <c r="F422" s="208">
        <f t="shared" si="57"/>
        <v>-0.39385119155903214</v>
      </c>
      <c r="G422" s="343">
        <v>65.64</v>
      </c>
      <c r="H422" s="206">
        <f t="shared" si="58"/>
        <v>6.5238558909445077E-2</v>
      </c>
      <c r="I422" s="344">
        <v>86.77</v>
      </c>
      <c r="J422" s="208">
        <f t="shared" si="59"/>
        <v>2.1183947275508874E-2</v>
      </c>
      <c r="K422" s="343">
        <v>61</v>
      </c>
      <c r="L422" s="206">
        <f t="shared" si="60"/>
        <v>5.5545942204533683E-2</v>
      </c>
      <c r="M422" s="344">
        <v>66.81</v>
      </c>
      <c r="N422" s="208">
        <f t="shared" si="61"/>
        <v>-2.3388393509720773E-2</v>
      </c>
      <c r="O422" s="343">
        <v>55.27</v>
      </c>
      <c r="P422" s="206">
        <f t="shared" si="62"/>
        <v>0.19865538928648885</v>
      </c>
      <c r="Q422" s="344">
        <v>62.15</v>
      </c>
      <c r="R422" s="208">
        <f t="shared" si="63"/>
        <v>4.5592193808883019E-2</v>
      </c>
    </row>
    <row r="423" spans="2:18" ht="15" hidden="1" customHeight="1" outlineLevel="1" x14ac:dyDescent="0.25">
      <c r="B423" s="43" t="s">
        <v>53</v>
      </c>
      <c r="C423" s="343">
        <v>52.08</v>
      </c>
      <c r="D423" s="206">
        <f t="shared" si="56"/>
        <v>-5.2746453255729353E-2</v>
      </c>
      <c r="E423" s="344">
        <v>64.459999999999994</v>
      </c>
      <c r="F423" s="208">
        <f t="shared" si="57"/>
        <v>3.9174592938900465E-2</v>
      </c>
      <c r="G423" s="343">
        <v>71.69</v>
      </c>
      <c r="H423" s="206">
        <f t="shared" si="58"/>
        <v>-4.4642857142857206E-2</v>
      </c>
      <c r="I423" s="344">
        <v>94.46</v>
      </c>
      <c r="J423" s="208">
        <f t="shared" si="59"/>
        <v>4.3872251077467173E-2</v>
      </c>
      <c r="K423" s="343">
        <v>75.11</v>
      </c>
      <c r="L423" s="206">
        <f t="shared" si="60"/>
        <v>0.11455705594301824</v>
      </c>
      <c r="M423" s="344">
        <v>78.44</v>
      </c>
      <c r="N423" s="208">
        <f t="shared" si="61"/>
        <v>1.3829649735039418E-2</v>
      </c>
      <c r="O423" s="343">
        <v>67.34</v>
      </c>
      <c r="P423" s="206">
        <f t="shared" si="62"/>
        <v>5.3339590176755936E-2</v>
      </c>
      <c r="Q423" s="344">
        <v>73.959999999999994</v>
      </c>
      <c r="R423" s="208">
        <f t="shared" si="63"/>
        <v>2.7793218454696955E-2</v>
      </c>
    </row>
    <row r="424" spans="2:18" ht="15" hidden="1" customHeight="1" outlineLevel="1" x14ac:dyDescent="0.25">
      <c r="B424" s="43" t="s">
        <v>54</v>
      </c>
      <c r="C424" s="343">
        <v>47.3</v>
      </c>
      <c r="D424" s="206">
        <f t="shared" si="56"/>
        <v>0.38425519461515933</v>
      </c>
      <c r="E424" s="344">
        <v>52.63</v>
      </c>
      <c r="F424" s="208">
        <f t="shared" si="57"/>
        <v>4.5490663488279681E-2</v>
      </c>
      <c r="G424" s="343">
        <v>59.31</v>
      </c>
      <c r="H424" s="206">
        <f t="shared" si="58"/>
        <v>-9.1881055796858568E-3</v>
      </c>
      <c r="I424" s="344">
        <v>84.15</v>
      </c>
      <c r="J424" s="208">
        <f t="shared" si="59"/>
        <v>7.5674293749200983E-2</v>
      </c>
      <c r="K424" s="343">
        <v>46.76</v>
      </c>
      <c r="L424" s="206">
        <f t="shared" si="60"/>
        <v>0.11359847582757787</v>
      </c>
      <c r="M424" s="344">
        <v>66.37</v>
      </c>
      <c r="N424" s="208">
        <f t="shared" si="61"/>
        <v>5.0989707046714239E-2</v>
      </c>
      <c r="O424" s="343">
        <v>57.75</v>
      </c>
      <c r="P424" s="206">
        <f t="shared" si="62"/>
        <v>5.0573039839912681E-2</v>
      </c>
      <c r="Q424" s="344">
        <v>62.89</v>
      </c>
      <c r="R424" s="208">
        <f t="shared" si="63"/>
        <v>5.0618108920815308E-2</v>
      </c>
    </row>
    <row r="425" spans="2:18" ht="15" hidden="1" customHeight="1" outlineLevel="1" x14ac:dyDescent="0.25">
      <c r="B425" s="43" t="s">
        <v>55</v>
      </c>
      <c r="C425" s="343">
        <v>43.4</v>
      </c>
      <c r="D425" s="206">
        <f t="shared" si="56"/>
        <v>0.15671641791044766</v>
      </c>
      <c r="E425" s="344">
        <v>47.64</v>
      </c>
      <c r="F425" s="208">
        <f t="shared" si="57"/>
        <v>0.3374508702975858</v>
      </c>
      <c r="G425" s="343">
        <v>52.47</v>
      </c>
      <c r="H425" s="206">
        <f t="shared" si="58"/>
        <v>0.10579557428872488</v>
      </c>
      <c r="I425" s="344">
        <v>74.83</v>
      </c>
      <c r="J425" s="208">
        <f t="shared" si="59"/>
        <v>3.9016939738961476E-2</v>
      </c>
      <c r="K425" s="343">
        <v>58.79</v>
      </c>
      <c r="L425" s="206">
        <f t="shared" si="60"/>
        <v>0.2513835674755216</v>
      </c>
      <c r="M425" s="344">
        <v>60.06</v>
      </c>
      <c r="N425" s="208">
        <f t="shared" si="61"/>
        <v>0.10628108307238904</v>
      </c>
      <c r="O425" s="343">
        <v>33.42</v>
      </c>
      <c r="P425" s="206">
        <f t="shared" si="62"/>
        <v>-9.9919202800969553E-2</v>
      </c>
      <c r="Q425" s="344">
        <v>49.3</v>
      </c>
      <c r="R425" s="208">
        <f t="shared" si="63"/>
        <v>4.0303861574171762E-2</v>
      </c>
    </row>
    <row r="426" spans="2:18" ht="15" hidden="1" customHeight="1" outlineLevel="1" x14ac:dyDescent="0.25">
      <c r="B426" s="43" t="s">
        <v>56</v>
      </c>
      <c r="C426" s="343">
        <v>43.51</v>
      </c>
      <c r="D426" s="206">
        <f t="shared" si="56"/>
        <v>0.35926273039675105</v>
      </c>
      <c r="E426" s="344">
        <v>47.43</v>
      </c>
      <c r="F426" s="208">
        <f t="shared" si="57"/>
        <v>-1.8215690333264423E-2</v>
      </c>
      <c r="G426" s="343">
        <v>49.58</v>
      </c>
      <c r="H426" s="206">
        <f t="shared" si="58"/>
        <v>-2.4591776509935048E-2</v>
      </c>
      <c r="I426" s="344">
        <v>75.040000000000006</v>
      </c>
      <c r="J426" s="208">
        <f t="shared" si="59"/>
        <v>2.9403902699813855E-3</v>
      </c>
      <c r="K426" s="343">
        <v>52.76</v>
      </c>
      <c r="L426" s="206">
        <f t="shared" si="60"/>
        <v>0.10330405687996658</v>
      </c>
      <c r="M426" s="344">
        <v>58.79</v>
      </c>
      <c r="N426" s="208">
        <f t="shared" si="61"/>
        <v>2.2161609273780858E-3</v>
      </c>
      <c r="O426" s="343">
        <v>34.299999999999997</v>
      </c>
      <c r="P426" s="206">
        <f t="shared" si="62"/>
        <v>-3.5161744022503494E-2</v>
      </c>
      <c r="Q426" s="344">
        <v>48.9</v>
      </c>
      <c r="R426" s="208">
        <f t="shared" si="63"/>
        <v>-9.3192868719611521E-3</v>
      </c>
    </row>
    <row r="427" spans="2:18" collapsed="1" x14ac:dyDescent="0.25">
      <c r="B427" s="30" t="s">
        <v>185</v>
      </c>
      <c r="C427" s="339">
        <v>59.407682008790985</v>
      </c>
      <c r="D427" s="32">
        <f t="shared" si="56"/>
        <v>0.15905379896413296</v>
      </c>
      <c r="E427" s="339">
        <v>73.338618322919814</v>
      </c>
      <c r="F427" s="32">
        <f t="shared" si="57"/>
        <v>0.38844576238699213</v>
      </c>
      <c r="G427" s="339">
        <v>71.748466344307118</v>
      </c>
      <c r="H427" s="32">
        <f t="shared" si="58"/>
        <v>-1.5763854432149449E-2</v>
      </c>
      <c r="I427" s="339">
        <v>86.856899768903631</v>
      </c>
      <c r="J427" s="32">
        <f t="shared" si="59"/>
        <v>-2.8607620439269232E-2</v>
      </c>
      <c r="K427" s="339">
        <v>67.411273394365949</v>
      </c>
      <c r="L427" s="32">
        <f t="shared" si="60"/>
        <v>4.5958050655139804E-2</v>
      </c>
      <c r="M427" s="339">
        <v>77.09357956084223</v>
      </c>
      <c r="N427" s="32">
        <f t="shared" si="61"/>
        <v>4.1813518038929631E-2</v>
      </c>
      <c r="O427" s="339">
        <v>61.403433363106366</v>
      </c>
      <c r="P427" s="32">
        <f t="shared" si="62"/>
        <v>4.603398427553973E-2</v>
      </c>
      <c r="Q427" s="339">
        <v>70.7680255517175</v>
      </c>
      <c r="R427" s="32">
        <f t="shared" si="63"/>
        <v>4.5306130583004478E-2</v>
      </c>
    </row>
    <row r="428" spans="2:18" ht="15" hidden="1" customHeight="1" outlineLevel="1" x14ac:dyDescent="0.25">
      <c r="B428" s="43" t="s">
        <v>58</v>
      </c>
      <c r="C428" s="343">
        <v>52.74</v>
      </c>
      <c r="D428" s="206">
        <f t="shared" si="56"/>
        <v>0.21970397779833495</v>
      </c>
      <c r="E428" s="344">
        <v>54.38</v>
      </c>
      <c r="F428" s="208">
        <f t="shared" si="57"/>
        <v>-4.4791849639908565E-2</v>
      </c>
      <c r="G428" s="343">
        <v>58.85</v>
      </c>
      <c r="H428" s="206">
        <f t="shared" si="58"/>
        <v>-6.0954204563587022E-2</v>
      </c>
      <c r="I428" s="344">
        <v>82.26</v>
      </c>
      <c r="J428" s="208">
        <f t="shared" si="59"/>
        <v>-3.4393708181711391E-2</v>
      </c>
      <c r="K428" s="343">
        <v>58.18</v>
      </c>
      <c r="L428" s="206">
        <f t="shared" si="60"/>
        <v>-5.8423693154232015E-2</v>
      </c>
      <c r="M428" s="344">
        <v>66.63</v>
      </c>
      <c r="N428" s="208">
        <f t="shared" si="61"/>
        <v>-4.0466589861751223E-2</v>
      </c>
      <c r="O428" s="343">
        <v>53.04</v>
      </c>
      <c r="P428" s="206">
        <f t="shared" si="62"/>
        <v>-7.8046236746045605E-2</v>
      </c>
      <c r="Q428" s="344">
        <v>61.14</v>
      </c>
      <c r="R428" s="208">
        <f t="shared" si="63"/>
        <v>-5.429234338747102E-2</v>
      </c>
    </row>
    <row r="429" spans="2:18" ht="15" hidden="1" customHeight="1" outlineLevel="1" x14ac:dyDescent="0.25">
      <c r="B429" s="43" t="s">
        <v>59</v>
      </c>
      <c r="C429" s="343">
        <v>67.09</v>
      </c>
      <c r="D429" s="206">
        <f t="shared" si="56"/>
        <v>0.12813183117538252</v>
      </c>
      <c r="E429" s="344">
        <v>84.49</v>
      </c>
      <c r="F429" s="208">
        <f t="shared" si="57"/>
        <v>0.82878787878787863</v>
      </c>
      <c r="G429" s="343">
        <v>74.45</v>
      </c>
      <c r="H429" s="206">
        <f t="shared" si="58"/>
        <v>-7.7333002850415111E-2</v>
      </c>
      <c r="I429" s="344">
        <v>92.57</v>
      </c>
      <c r="J429" s="208">
        <f t="shared" si="59"/>
        <v>-2.1768995033287553E-2</v>
      </c>
      <c r="K429" s="343">
        <v>66.47</v>
      </c>
      <c r="L429" s="206">
        <f t="shared" si="60"/>
        <v>-0.1022420313344139</v>
      </c>
      <c r="M429" s="344">
        <v>82.49</v>
      </c>
      <c r="N429" s="208">
        <f t="shared" si="61"/>
        <v>5.0828025477706928E-2</v>
      </c>
      <c r="O429" s="343">
        <v>67.599999999999994</v>
      </c>
      <c r="P429" s="206">
        <f t="shared" si="62"/>
        <v>5.0178654652788479E-2</v>
      </c>
      <c r="Q429" s="344">
        <v>76.48</v>
      </c>
      <c r="R429" s="208">
        <f t="shared" si="63"/>
        <v>5.0260917330403831E-2</v>
      </c>
    </row>
    <row r="430" spans="2:18" ht="15" hidden="1" customHeight="1" outlineLevel="1" x14ac:dyDescent="0.25">
      <c r="B430" s="43" t="s">
        <v>60</v>
      </c>
      <c r="C430" s="343">
        <v>75.17</v>
      </c>
      <c r="D430" s="206">
        <f t="shared" si="56"/>
        <v>0.16996108949416344</v>
      </c>
      <c r="E430" s="344">
        <v>88.46</v>
      </c>
      <c r="F430" s="208">
        <f t="shared" si="57"/>
        <v>0.29270787666228237</v>
      </c>
      <c r="G430" s="343">
        <v>79.260000000000005</v>
      </c>
      <c r="H430" s="206">
        <f t="shared" si="58"/>
        <v>-7.0808909730363356E-2</v>
      </c>
      <c r="I430" s="344">
        <v>93.25</v>
      </c>
      <c r="J430" s="208">
        <f t="shared" si="59"/>
        <v>-4.9087610713903773E-3</v>
      </c>
      <c r="K430" s="343">
        <v>78.23</v>
      </c>
      <c r="L430" s="206">
        <f t="shared" si="60"/>
        <v>0.10463146003953705</v>
      </c>
      <c r="M430" s="344">
        <v>86.07</v>
      </c>
      <c r="N430" s="208">
        <f t="shared" si="61"/>
        <v>2.7210884353741305E-2</v>
      </c>
      <c r="O430" s="343">
        <v>70.53</v>
      </c>
      <c r="P430" s="206">
        <f t="shared" si="62"/>
        <v>6.9933252427184511E-2</v>
      </c>
      <c r="Q430" s="344">
        <v>79.790000000000006</v>
      </c>
      <c r="R430" s="208">
        <f t="shared" si="63"/>
        <v>4.1644908616188081E-2</v>
      </c>
    </row>
    <row r="431" spans="2:18" ht="15" hidden="1" customHeight="1" outlineLevel="1" x14ac:dyDescent="0.25">
      <c r="B431" s="43" t="s">
        <v>61</v>
      </c>
      <c r="C431" s="343">
        <v>70.34</v>
      </c>
      <c r="D431" s="206">
        <f t="shared" si="56"/>
        <v>0.19686915092734392</v>
      </c>
      <c r="E431" s="344">
        <v>88.49</v>
      </c>
      <c r="F431" s="208">
        <f t="shared" si="57"/>
        <v>0.74777799723484084</v>
      </c>
      <c r="G431" s="343">
        <v>82.9</v>
      </c>
      <c r="H431" s="206">
        <f t="shared" si="58"/>
        <v>9.252495738982347E-3</v>
      </c>
      <c r="I431" s="344">
        <v>92.04</v>
      </c>
      <c r="J431" s="208">
        <f t="shared" si="59"/>
        <v>2.3690357023690378E-2</v>
      </c>
      <c r="K431" s="343">
        <v>74.69</v>
      </c>
      <c r="L431" s="206">
        <f t="shared" si="60"/>
        <v>0.11510898775753953</v>
      </c>
      <c r="M431" s="344">
        <v>86.49</v>
      </c>
      <c r="N431" s="208">
        <f t="shared" si="61"/>
        <v>0.11499290963001174</v>
      </c>
      <c r="O431" s="343">
        <v>69.8</v>
      </c>
      <c r="P431" s="206">
        <f t="shared" si="62"/>
        <v>5.5656382335148136E-2</v>
      </c>
      <c r="Q431" s="344">
        <v>79.75</v>
      </c>
      <c r="R431" s="208">
        <f t="shared" si="63"/>
        <v>9.3064692982456343E-2</v>
      </c>
    </row>
    <row r="432" spans="2:18" collapsed="1" x14ac:dyDescent="0.25">
      <c r="B432" s="145">
        <v>1983</v>
      </c>
      <c r="C432" s="347">
        <v>54.02</v>
      </c>
      <c r="D432" s="213">
        <f t="shared" si="56"/>
        <v>0.12121212121212133</v>
      </c>
      <c r="E432" s="347">
        <v>64.5</v>
      </c>
      <c r="F432" s="213">
        <f t="shared" si="57"/>
        <v>0.155706862569432</v>
      </c>
      <c r="G432" s="347">
        <v>66.73</v>
      </c>
      <c r="H432" s="213">
        <f t="shared" si="58"/>
        <v>-1.316178645371191E-2</v>
      </c>
      <c r="I432" s="347">
        <v>86.15</v>
      </c>
      <c r="J432" s="213">
        <f t="shared" si="59"/>
        <v>2.2187944945420091E-2</v>
      </c>
      <c r="K432" s="347">
        <v>63.65</v>
      </c>
      <c r="L432" s="213">
        <f t="shared" si="60"/>
        <v>4.6186719263642262E-2</v>
      </c>
      <c r="M432" s="347">
        <v>73.040000000000006</v>
      </c>
      <c r="N432" s="213">
        <f t="shared" si="61"/>
        <v>3.3097595473833064E-2</v>
      </c>
      <c r="O432" s="347">
        <v>57.19</v>
      </c>
      <c r="P432" s="213">
        <f t="shared" si="62"/>
        <v>3.9818181818181753E-2</v>
      </c>
      <c r="Q432" s="347">
        <v>66.64</v>
      </c>
      <c r="R432" s="213">
        <f t="shared" si="63"/>
        <v>3.4943314179220364E-2</v>
      </c>
    </row>
    <row r="433" spans="2:18" ht="15" hidden="1" customHeight="1" outlineLevel="1" x14ac:dyDescent="0.25">
      <c r="B433" s="43" t="s">
        <v>49</v>
      </c>
      <c r="C433" s="343">
        <v>59.18</v>
      </c>
      <c r="D433" s="206">
        <f t="shared" si="56"/>
        <v>0.14269163931260853</v>
      </c>
      <c r="E433" s="344">
        <v>81.44</v>
      </c>
      <c r="F433" s="208">
        <f t="shared" si="57"/>
        <v>0.44141592920353978</v>
      </c>
      <c r="G433" s="343">
        <v>70.849999999999994</v>
      </c>
      <c r="H433" s="206">
        <f t="shared" si="58"/>
        <v>1.4116318464130195E-4</v>
      </c>
      <c r="I433" s="344">
        <v>80.12</v>
      </c>
      <c r="J433" s="208">
        <f t="shared" si="59"/>
        <v>-2.5778210116731426E-2</v>
      </c>
      <c r="K433" s="343">
        <v>61.79</v>
      </c>
      <c r="L433" s="206">
        <f t="shared" si="60"/>
        <v>7.181266261925412E-2</v>
      </c>
      <c r="M433" s="344">
        <v>75.38</v>
      </c>
      <c r="N433" s="208">
        <f t="shared" si="61"/>
        <v>6.6195190947666127E-2</v>
      </c>
      <c r="O433" s="343">
        <v>61.46</v>
      </c>
      <c r="P433" s="206">
        <f t="shared" si="62"/>
        <v>2.5358692025358787E-2</v>
      </c>
      <c r="Q433" s="344">
        <v>69.78</v>
      </c>
      <c r="R433" s="208">
        <f t="shared" si="63"/>
        <v>5.5034774720290391E-2</v>
      </c>
    </row>
    <row r="434" spans="2:18" ht="15" hidden="1" customHeight="1" outlineLevel="1" x14ac:dyDescent="0.25">
      <c r="B434" s="43" t="s">
        <v>50</v>
      </c>
      <c r="C434" s="343">
        <v>54.61</v>
      </c>
      <c r="D434" s="206">
        <f t="shared" si="56"/>
        <v>0.24509803921568629</v>
      </c>
      <c r="E434" s="344">
        <v>63.64</v>
      </c>
      <c r="F434" s="208">
        <f t="shared" si="57"/>
        <v>0.30623973727422005</v>
      </c>
      <c r="G434" s="343">
        <v>72.09</v>
      </c>
      <c r="H434" s="206">
        <f t="shared" si="58"/>
        <v>4.0109652286827391E-2</v>
      </c>
      <c r="I434" s="344">
        <v>83.99</v>
      </c>
      <c r="J434" s="208">
        <f t="shared" si="59"/>
        <v>-6.0514541387024723E-2</v>
      </c>
      <c r="K434" s="343">
        <v>64.14</v>
      </c>
      <c r="L434" s="206">
        <f t="shared" si="60"/>
        <v>-3.418272218769447E-3</v>
      </c>
      <c r="M434" s="344">
        <v>73.97</v>
      </c>
      <c r="N434" s="208">
        <f t="shared" si="61"/>
        <v>3.672039243167502E-2</v>
      </c>
      <c r="O434" s="343">
        <v>59.97</v>
      </c>
      <c r="P434" s="206">
        <f t="shared" si="62"/>
        <v>6.4619208237173709E-2</v>
      </c>
      <c r="Q434" s="344">
        <v>68.34</v>
      </c>
      <c r="R434" s="208">
        <f t="shared" si="63"/>
        <v>5.1708217913204013E-2</v>
      </c>
    </row>
    <row r="435" spans="2:18" ht="15" hidden="1" customHeight="1" outlineLevel="1" x14ac:dyDescent="0.25">
      <c r="B435" s="43" t="s">
        <v>51</v>
      </c>
      <c r="C435" s="343">
        <v>38.200000000000003</v>
      </c>
      <c r="D435" s="206">
        <f t="shared" si="56"/>
        <v>-8.1951453977409217E-2</v>
      </c>
      <c r="E435" s="344">
        <v>52.03</v>
      </c>
      <c r="F435" s="208">
        <f t="shared" si="57"/>
        <v>0.18169429934135817</v>
      </c>
      <c r="G435" s="343">
        <v>63.74</v>
      </c>
      <c r="H435" s="206">
        <f t="shared" si="58"/>
        <v>5.9331892969918476E-2</v>
      </c>
      <c r="I435" s="344">
        <v>83.86</v>
      </c>
      <c r="J435" s="208">
        <f t="shared" si="59"/>
        <v>-7.7041602465331316E-2</v>
      </c>
      <c r="K435" s="343">
        <v>69.12</v>
      </c>
      <c r="L435" s="206">
        <f t="shared" si="60"/>
        <v>0.23164647184604426</v>
      </c>
      <c r="M435" s="344">
        <v>68.61</v>
      </c>
      <c r="N435" s="208">
        <f t="shared" si="61"/>
        <v>1.9010842120896987E-2</v>
      </c>
      <c r="O435" s="343">
        <v>47.39</v>
      </c>
      <c r="P435" s="206">
        <f t="shared" si="62"/>
        <v>0.10724299065420562</v>
      </c>
      <c r="Q435" s="344">
        <v>60.07</v>
      </c>
      <c r="R435" s="208">
        <f t="shared" si="63"/>
        <v>5.4970144011240007E-2</v>
      </c>
    </row>
    <row r="436" spans="2:18" ht="15" hidden="1" customHeight="1" outlineLevel="1" x14ac:dyDescent="0.25">
      <c r="B436" s="43" t="s">
        <v>52</v>
      </c>
      <c r="C436" s="343">
        <v>42.86</v>
      </c>
      <c r="D436" s="206">
        <f t="shared" si="56"/>
        <v>-3.2942238267148038E-2</v>
      </c>
      <c r="E436" s="344">
        <v>54.97</v>
      </c>
      <c r="F436" s="208">
        <f t="shared" si="57"/>
        <v>1.0477941176470607E-2</v>
      </c>
      <c r="G436" s="343">
        <v>61.62</v>
      </c>
      <c r="H436" s="206">
        <f t="shared" si="58"/>
        <v>4.6535326086956541E-2</v>
      </c>
      <c r="I436" s="344">
        <v>84.97</v>
      </c>
      <c r="J436" s="208">
        <f t="shared" si="59"/>
        <v>6.4386821996743171E-2</v>
      </c>
      <c r="K436" s="343">
        <v>57.79</v>
      </c>
      <c r="L436" s="206">
        <f t="shared" si="60"/>
        <v>0.26899429073342107</v>
      </c>
      <c r="M436" s="344">
        <v>68.41</v>
      </c>
      <c r="N436" s="208">
        <f t="shared" si="61"/>
        <v>6.391912908242614E-2</v>
      </c>
      <c r="O436" s="343">
        <v>46.11</v>
      </c>
      <c r="P436" s="206">
        <f t="shared" si="62"/>
        <v>-8.9275133320166011E-2</v>
      </c>
      <c r="Q436" s="344">
        <v>59.44</v>
      </c>
      <c r="R436" s="208">
        <f t="shared" si="63"/>
        <v>1.5894718851478418E-2</v>
      </c>
    </row>
    <row r="437" spans="2:18" ht="15" hidden="1" customHeight="1" outlineLevel="1" x14ac:dyDescent="0.25">
      <c r="B437" s="43" t="s">
        <v>53</v>
      </c>
      <c r="C437" s="343">
        <v>54.98</v>
      </c>
      <c r="D437" s="206">
        <f t="shared" si="56"/>
        <v>0.16089527027027017</v>
      </c>
      <c r="E437" s="344">
        <v>62.03</v>
      </c>
      <c r="F437" s="208">
        <f t="shared" si="57"/>
        <v>-0.1172619894691902</v>
      </c>
      <c r="G437" s="343">
        <v>75.040000000000006</v>
      </c>
      <c r="H437" s="206">
        <f t="shared" si="58"/>
        <v>5.3784580817301197E-2</v>
      </c>
      <c r="I437" s="344">
        <v>90.49</v>
      </c>
      <c r="J437" s="208">
        <f t="shared" si="59"/>
        <v>1.8572714993246198E-2</v>
      </c>
      <c r="K437" s="343">
        <v>67.39</v>
      </c>
      <c r="L437" s="206">
        <f t="shared" si="60"/>
        <v>0.15078551912568305</v>
      </c>
      <c r="M437" s="344">
        <v>77.37</v>
      </c>
      <c r="N437" s="208">
        <f t="shared" si="61"/>
        <v>2.2465970662085333E-2</v>
      </c>
      <c r="O437" s="343">
        <v>63.93</v>
      </c>
      <c r="P437" s="206">
        <f t="shared" si="62"/>
        <v>1.4097744360901387E-3</v>
      </c>
      <c r="Q437" s="344">
        <v>71.959999999999994</v>
      </c>
      <c r="R437" s="208">
        <f t="shared" si="63"/>
        <v>1.8397962071893481E-2</v>
      </c>
    </row>
    <row r="438" spans="2:18" ht="15" hidden="1" customHeight="1" outlineLevel="1" x14ac:dyDescent="0.25">
      <c r="B438" s="43" t="s">
        <v>54</v>
      </c>
      <c r="C438" s="343">
        <v>34.17</v>
      </c>
      <c r="D438" s="206">
        <f t="shared" si="56"/>
        <v>-0.2317895683453236</v>
      </c>
      <c r="E438" s="344">
        <v>50.34</v>
      </c>
      <c r="F438" s="208">
        <f t="shared" si="57"/>
        <v>-1.5450811656561703E-2</v>
      </c>
      <c r="G438" s="343">
        <v>59.86</v>
      </c>
      <c r="H438" s="206">
        <f t="shared" si="58"/>
        <v>6.81655960028551E-2</v>
      </c>
      <c r="I438" s="344">
        <v>78.23</v>
      </c>
      <c r="J438" s="208">
        <f t="shared" si="59"/>
        <v>0.11949055523755026</v>
      </c>
      <c r="K438" s="343">
        <v>41.99</v>
      </c>
      <c r="L438" s="206">
        <f t="shared" si="60"/>
        <v>0.25756214435459723</v>
      </c>
      <c r="M438" s="344">
        <v>63.15</v>
      </c>
      <c r="N438" s="208">
        <f t="shared" si="61"/>
        <v>8.1706063720452082E-2</v>
      </c>
      <c r="O438" s="343">
        <v>54.97</v>
      </c>
      <c r="P438" s="206">
        <f t="shared" si="62"/>
        <v>0.16535933856264573</v>
      </c>
      <c r="Q438" s="344">
        <v>59.86</v>
      </c>
      <c r="R438" s="208">
        <f t="shared" si="63"/>
        <v>0.11616632481819877</v>
      </c>
    </row>
    <row r="439" spans="2:18" ht="15" hidden="1" customHeight="1" outlineLevel="1" x14ac:dyDescent="0.25">
      <c r="B439" s="43" t="s">
        <v>55</v>
      </c>
      <c r="C439" s="343">
        <v>37.520000000000003</v>
      </c>
      <c r="D439" s="206">
        <f t="shared" si="56"/>
        <v>0.19111111111111123</v>
      </c>
      <c r="E439" s="344">
        <v>35.619999999999997</v>
      </c>
      <c r="F439" s="208">
        <f t="shared" si="57"/>
        <v>0.13079365079365068</v>
      </c>
      <c r="G439" s="343">
        <v>47.45</v>
      </c>
      <c r="H439" s="206">
        <f t="shared" si="58"/>
        <v>7.6696165191740384E-2</v>
      </c>
      <c r="I439" s="344">
        <v>72.02</v>
      </c>
      <c r="J439" s="208">
        <f t="shared" si="59"/>
        <v>0.16631578947368419</v>
      </c>
      <c r="K439" s="343">
        <v>46.98</v>
      </c>
      <c r="L439" s="206">
        <f t="shared" si="60"/>
        <v>6.6999772882125663E-2</v>
      </c>
      <c r="M439" s="344">
        <v>54.29</v>
      </c>
      <c r="N439" s="208">
        <f t="shared" si="61"/>
        <v>0.1400671986560269</v>
      </c>
      <c r="O439" s="343">
        <v>37.130000000000003</v>
      </c>
      <c r="P439" s="206">
        <f t="shared" si="62"/>
        <v>0.25143242332322213</v>
      </c>
      <c r="Q439" s="344">
        <v>47.39</v>
      </c>
      <c r="R439" s="208">
        <f t="shared" si="63"/>
        <v>0.18415792103948014</v>
      </c>
    </row>
    <row r="440" spans="2:18" ht="15" hidden="1" customHeight="1" outlineLevel="1" x14ac:dyDescent="0.25">
      <c r="B440" s="43" t="s">
        <v>56</v>
      </c>
      <c r="C440" s="343">
        <v>32.01</v>
      </c>
      <c r="D440" s="206">
        <f t="shared" si="56"/>
        <v>0.10646387832699622</v>
      </c>
      <c r="E440" s="344">
        <v>48.31</v>
      </c>
      <c r="F440" s="208">
        <f t="shared" si="57"/>
        <v>0.48921085080147986</v>
      </c>
      <c r="G440" s="343">
        <v>50.83</v>
      </c>
      <c r="H440" s="206">
        <f t="shared" si="58"/>
        <v>0.37713356813871579</v>
      </c>
      <c r="I440" s="344">
        <v>74.819999999999993</v>
      </c>
      <c r="J440" s="208">
        <f t="shared" si="59"/>
        <v>0.21717911176183491</v>
      </c>
      <c r="K440" s="343">
        <v>47.82</v>
      </c>
      <c r="L440" s="206">
        <f t="shared" si="60"/>
        <v>2.7282491944146114E-2</v>
      </c>
      <c r="M440" s="344">
        <v>58.66</v>
      </c>
      <c r="N440" s="208">
        <f t="shared" si="61"/>
        <v>0.29549469964664299</v>
      </c>
      <c r="O440" s="343">
        <v>35.549999999999997</v>
      </c>
      <c r="P440" s="206">
        <f t="shared" si="62"/>
        <v>0.29934210526315774</v>
      </c>
      <c r="Q440" s="344">
        <v>49.36</v>
      </c>
      <c r="R440" s="208">
        <f t="shared" si="63"/>
        <v>0.30997876857749462</v>
      </c>
    </row>
    <row r="441" spans="2:18" collapsed="1" x14ac:dyDescent="0.25">
      <c r="B441" s="30" t="s">
        <v>186</v>
      </c>
      <c r="C441" s="339">
        <v>51.255327459247091</v>
      </c>
      <c r="D441" s="32">
        <f t="shared" si="56"/>
        <v>1.9005008473730767E-2</v>
      </c>
      <c r="E441" s="339">
        <v>52.820657680453664</v>
      </c>
      <c r="F441" s="32">
        <f t="shared" si="57"/>
        <v>5.7404065413569239E-2</v>
      </c>
      <c r="G441" s="339">
        <v>72.897613715367228</v>
      </c>
      <c r="H441" s="32">
        <f t="shared" si="58"/>
        <v>0.23708305875035096</v>
      </c>
      <c r="I441" s="339">
        <v>89.414845737394828</v>
      </c>
      <c r="J441" s="32">
        <f t="shared" si="59"/>
        <v>0.34298089534934229</v>
      </c>
      <c r="K441" s="339">
        <v>64.449308796029285</v>
      </c>
      <c r="L441" s="32">
        <f t="shared" si="60"/>
        <v>0.45001057328070093</v>
      </c>
      <c r="M441" s="339">
        <v>73.999404140925591</v>
      </c>
      <c r="N441" s="32">
        <f t="shared" si="61"/>
        <v>0.26070059487265618</v>
      </c>
      <c r="O441" s="339">
        <v>58.701183982691582</v>
      </c>
      <c r="P441" s="32">
        <f t="shared" si="62"/>
        <v>0.14712970517264035</v>
      </c>
      <c r="Q441" s="339">
        <v>67.700765815127909</v>
      </c>
      <c r="R441" s="32">
        <f t="shared" si="63"/>
        <v>0.22171755130249404</v>
      </c>
    </row>
    <row r="442" spans="2:18" ht="15" hidden="1" customHeight="1" outlineLevel="1" x14ac:dyDescent="0.25">
      <c r="B442" s="43" t="s">
        <v>58</v>
      </c>
      <c r="C442" s="343">
        <v>43.24</v>
      </c>
      <c r="D442" s="206">
        <f t="shared" si="56"/>
        <v>-1.5706806282722474E-2</v>
      </c>
      <c r="E442" s="344">
        <v>56.93</v>
      </c>
      <c r="F442" s="208">
        <f t="shared" si="57"/>
        <v>0.25451740855002192</v>
      </c>
      <c r="G442" s="343">
        <v>62.67</v>
      </c>
      <c r="H442" s="206">
        <f t="shared" si="58"/>
        <v>0.19257849666983828</v>
      </c>
      <c r="I442" s="344">
        <v>85.19</v>
      </c>
      <c r="J442" s="208">
        <f t="shared" si="59"/>
        <v>0.37536325476267351</v>
      </c>
      <c r="K442" s="343">
        <v>61.79</v>
      </c>
      <c r="L442" s="206">
        <f t="shared" si="60"/>
        <v>0.2269658459094519</v>
      </c>
      <c r="M442" s="344">
        <v>69.44</v>
      </c>
      <c r="N442" s="208">
        <f t="shared" si="61"/>
        <v>0.2828376131535193</v>
      </c>
      <c r="O442" s="343">
        <v>57.53</v>
      </c>
      <c r="P442" s="206">
        <f t="shared" si="62"/>
        <v>0.15290581162324646</v>
      </c>
      <c r="Q442" s="344">
        <v>64.650000000000006</v>
      </c>
      <c r="R442" s="208">
        <f t="shared" si="63"/>
        <v>0.23519296904852882</v>
      </c>
    </row>
    <row r="443" spans="2:18" ht="15" hidden="1" customHeight="1" outlineLevel="1" x14ac:dyDescent="0.25">
      <c r="B443" s="43" t="s">
        <v>59</v>
      </c>
      <c r="C443" s="343">
        <v>59.47</v>
      </c>
      <c r="D443" s="206">
        <f t="shared" si="56"/>
        <v>6.7306074373219005E-4</v>
      </c>
      <c r="E443" s="344">
        <v>46.2</v>
      </c>
      <c r="F443" s="208">
        <f t="shared" si="57"/>
        <v>1.3003901170351995E-3</v>
      </c>
      <c r="G443" s="343">
        <v>80.69</v>
      </c>
      <c r="H443" s="206">
        <f t="shared" si="58"/>
        <v>0.25509410483745509</v>
      </c>
      <c r="I443" s="344">
        <v>94.63</v>
      </c>
      <c r="J443" s="208">
        <f t="shared" si="59"/>
        <v>0.35050663622092193</v>
      </c>
      <c r="K443" s="343">
        <v>74.040000000000006</v>
      </c>
      <c r="L443" s="206">
        <f t="shared" si="60"/>
        <v>0.70953590394827981</v>
      </c>
      <c r="M443" s="344">
        <v>78.5</v>
      </c>
      <c r="N443" s="208">
        <f t="shared" si="61"/>
        <v>0.27455755804513715</v>
      </c>
      <c r="O443" s="343">
        <v>64.37</v>
      </c>
      <c r="P443" s="206">
        <f t="shared" si="62"/>
        <v>0.15794207591293397</v>
      </c>
      <c r="Q443" s="344">
        <v>72.819999999999993</v>
      </c>
      <c r="R443" s="208">
        <f t="shared" si="63"/>
        <v>0.23319220999153245</v>
      </c>
    </row>
    <row r="444" spans="2:18" ht="15" hidden="1" customHeight="1" outlineLevel="1" x14ac:dyDescent="0.25">
      <c r="B444" s="43" t="s">
        <v>60</v>
      </c>
      <c r="C444" s="343">
        <v>64.25</v>
      </c>
      <c r="D444" s="206">
        <f t="shared" si="56"/>
        <v>0.10642328224556574</v>
      </c>
      <c r="E444" s="344">
        <v>68.430000000000007</v>
      </c>
      <c r="F444" s="208">
        <f t="shared" si="57"/>
        <v>0.40081883316274314</v>
      </c>
      <c r="G444" s="343">
        <v>85.3</v>
      </c>
      <c r="H444" s="206">
        <f t="shared" si="58"/>
        <v>0.23159110597747601</v>
      </c>
      <c r="I444" s="344">
        <v>93.71</v>
      </c>
      <c r="J444" s="208">
        <f t="shared" si="59"/>
        <v>0.2021808851828093</v>
      </c>
      <c r="K444" s="343">
        <v>70.819999999999993</v>
      </c>
      <c r="L444" s="206">
        <f t="shared" si="60"/>
        <v>0.38455522971652001</v>
      </c>
      <c r="M444" s="344">
        <v>83.79</v>
      </c>
      <c r="N444" s="208">
        <f t="shared" si="61"/>
        <v>0.24929178470254976</v>
      </c>
      <c r="O444" s="343">
        <v>65.92</v>
      </c>
      <c r="P444" s="206">
        <f t="shared" si="62"/>
        <v>3.5012939564622592E-3</v>
      </c>
      <c r="Q444" s="344">
        <v>76.599999999999994</v>
      </c>
      <c r="R444" s="208">
        <f t="shared" si="63"/>
        <v>0.15205294029177319</v>
      </c>
    </row>
    <row r="445" spans="2:18" ht="15" hidden="1" customHeight="1" outlineLevel="1" x14ac:dyDescent="0.25">
      <c r="B445" s="43" t="s">
        <v>61</v>
      </c>
      <c r="C445" s="343">
        <v>58.77</v>
      </c>
      <c r="D445" s="206">
        <f t="shared" si="56"/>
        <v>5.8537463976945148E-2</v>
      </c>
      <c r="E445" s="344">
        <v>50.63</v>
      </c>
      <c r="F445" s="208">
        <f t="shared" si="57"/>
        <v>-0.13879911549583257</v>
      </c>
      <c r="G445" s="343">
        <v>82.14</v>
      </c>
      <c r="H445" s="206">
        <f t="shared" si="58"/>
        <v>0.22177599286033023</v>
      </c>
      <c r="I445" s="344">
        <v>89.91</v>
      </c>
      <c r="J445" s="208">
        <f t="shared" si="59"/>
        <v>0.26331319376141615</v>
      </c>
      <c r="K445" s="343">
        <v>66.98</v>
      </c>
      <c r="L445" s="206">
        <f t="shared" si="60"/>
        <v>0.28634530439792605</v>
      </c>
      <c r="M445" s="344">
        <v>77.569999999999993</v>
      </c>
      <c r="N445" s="208">
        <f t="shared" si="61"/>
        <v>0.18102923264311799</v>
      </c>
      <c r="O445" s="343">
        <v>66.12</v>
      </c>
      <c r="P445" s="206">
        <f t="shared" si="62"/>
        <v>0.10163278907030993</v>
      </c>
      <c r="Q445" s="344">
        <v>72.959999999999994</v>
      </c>
      <c r="R445" s="208">
        <f t="shared" si="63"/>
        <v>0.1529709228824272</v>
      </c>
    </row>
    <row r="446" spans="2:18" collapsed="1" x14ac:dyDescent="0.25">
      <c r="B446" s="145">
        <v>1982</v>
      </c>
      <c r="C446" s="347">
        <v>48.18</v>
      </c>
      <c r="D446" s="213">
        <f t="shared" si="56"/>
        <v>5.0588748364587932E-2</v>
      </c>
      <c r="E446" s="347">
        <v>55.81</v>
      </c>
      <c r="F446" s="213">
        <f t="shared" si="57"/>
        <v>0.13758662861801874</v>
      </c>
      <c r="G446" s="347">
        <v>67.62</v>
      </c>
      <c r="H446" s="213">
        <f t="shared" si="58"/>
        <v>0.12643678160919536</v>
      </c>
      <c r="I446" s="347">
        <v>84.28</v>
      </c>
      <c r="J446" s="213">
        <f t="shared" si="59"/>
        <v>0.11703114645460566</v>
      </c>
      <c r="K446" s="347">
        <v>60.84</v>
      </c>
      <c r="L446" s="213">
        <f t="shared" si="60"/>
        <v>0.21098726114649691</v>
      </c>
      <c r="M446" s="347">
        <v>70.7</v>
      </c>
      <c r="N446" s="213">
        <f t="shared" si="61"/>
        <v>0.13264979173341884</v>
      </c>
      <c r="O446" s="347">
        <v>55</v>
      </c>
      <c r="P446" s="213">
        <f t="shared" si="62"/>
        <v>8.5454904282612931E-2</v>
      </c>
      <c r="Q446" s="347">
        <v>64.39</v>
      </c>
      <c r="R446" s="213">
        <f t="shared" si="63"/>
        <v>0.1209958217270195</v>
      </c>
    </row>
    <row r="447" spans="2:18" ht="15" hidden="1" customHeight="1" outlineLevel="1" x14ac:dyDescent="0.25">
      <c r="B447" s="43" t="s">
        <v>49</v>
      </c>
      <c r="C447" s="343">
        <v>51.79</v>
      </c>
      <c r="D447" s="206">
        <f t="shared" si="56"/>
        <v>4.9017622037674791E-2</v>
      </c>
      <c r="E447" s="344">
        <v>56.5</v>
      </c>
      <c r="F447" s="208">
        <f t="shared" si="57"/>
        <v>-4.3345750084659684E-2</v>
      </c>
      <c r="G447" s="343">
        <v>70.84</v>
      </c>
      <c r="H447" s="206">
        <f t="shared" si="58"/>
        <v>0.23932820153953838</v>
      </c>
      <c r="I447" s="344">
        <v>82.24</v>
      </c>
      <c r="J447" s="208">
        <f t="shared" si="59"/>
        <v>0.35240914323302075</v>
      </c>
      <c r="K447" s="343">
        <v>57.65</v>
      </c>
      <c r="L447" s="206">
        <f t="shared" si="60"/>
        <v>0.39927184466019394</v>
      </c>
      <c r="M447" s="344">
        <v>70.7</v>
      </c>
      <c r="N447" s="208">
        <f t="shared" si="61"/>
        <v>0.23020706455542039</v>
      </c>
      <c r="O447" s="343">
        <v>59.94</v>
      </c>
      <c r="P447" s="206">
        <f t="shared" si="62"/>
        <v>8.4102007596310369E-2</v>
      </c>
      <c r="Q447" s="344">
        <v>66.14</v>
      </c>
      <c r="R447" s="208">
        <f t="shared" si="63"/>
        <v>0.17103399433427779</v>
      </c>
    </row>
    <row r="448" spans="2:18" ht="15" hidden="1" customHeight="1" outlineLevel="1" x14ac:dyDescent="0.25">
      <c r="B448" s="43" t="s">
        <v>50</v>
      </c>
      <c r="C448" s="343">
        <v>43.86</v>
      </c>
      <c r="D448" s="206">
        <f t="shared" si="56"/>
        <v>-5.1060147122457766E-2</v>
      </c>
      <c r="E448" s="344">
        <v>48.72</v>
      </c>
      <c r="F448" s="208">
        <f t="shared" si="57"/>
        <v>0.11182108626198084</v>
      </c>
      <c r="G448" s="343">
        <v>69.31</v>
      </c>
      <c r="H448" s="206">
        <f t="shared" si="58"/>
        <v>0.39766081871345027</v>
      </c>
      <c r="I448" s="344">
        <v>89.4</v>
      </c>
      <c r="J448" s="208">
        <f t="shared" si="59"/>
        <v>0.4737883283877351</v>
      </c>
      <c r="K448" s="343">
        <v>64.36</v>
      </c>
      <c r="L448" s="206">
        <f t="shared" si="60"/>
        <v>0.60458738469209683</v>
      </c>
      <c r="M448" s="344">
        <v>71.349999999999994</v>
      </c>
      <c r="N448" s="208">
        <f t="shared" si="61"/>
        <v>0.38194847956614364</v>
      </c>
      <c r="O448" s="343">
        <v>56.33</v>
      </c>
      <c r="P448" s="206">
        <f t="shared" si="62"/>
        <v>0.25540450189436159</v>
      </c>
      <c r="Q448" s="344">
        <v>64.98</v>
      </c>
      <c r="R448" s="208">
        <f t="shared" si="63"/>
        <v>0.33786287831995065</v>
      </c>
    </row>
    <row r="449" spans="2:18" ht="15" hidden="1" customHeight="1" outlineLevel="1" x14ac:dyDescent="0.25">
      <c r="B449" s="43" t="s">
        <v>51</v>
      </c>
      <c r="C449" s="343">
        <v>41.61</v>
      </c>
      <c r="D449" s="206">
        <f t="shared" si="56"/>
        <v>4.6003016591251944E-2</v>
      </c>
      <c r="E449" s="344">
        <v>44.03</v>
      </c>
      <c r="F449" s="208">
        <f t="shared" si="57"/>
        <v>-6.6765578635014755E-2</v>
      </c>
      <c r="G449" s="343">
        <v>60.17</v>
      </c>
      <c r="H449" s="206">
        <f t="shared" si="58"/>
        <v>0.19313900456077726</v>
      </c>
      <c r="I449" s="344">
        <v>90.86</v>
      </c>
      <c r="J449" s="208">
        <f t="shared" si="59"/>
        <v>0.44981649912238697</v>
      </c>
      <c r="K449" s="343">
        <v>56.12</v>
      </c>
      <c r="L449" s="206">
        <f t="shared" si="60"/>
        <v>0.65643447461629267</v>
      </c>
      <c r="M449" s="344">
        <v>67.33</v>
      </c>
      <c r="N449" s="208">
        <f t="shared" si="61"/>
        <v>0.28003802281368806</v>
      </c>
      <c r="O449" s="343">
        <v>42.8</v>
      </c>
      <c r="P449" s="206">
        <f t="shared" si="62"/>
        <v>0.4814814814814814</v>
      </c>
      <c r="Q449" s="344">
        <v>56.94</v>
      </c>
      <c r="R449" s="208">
        <f t="shared" si="63"/>
        <v>0.36024844720496896</v>
      </c>
    </row>
    <row r="450" spans="2:18" ht="15" hidden="1" customHeight="1" outlineLevel="1" x14ac:dyDescent="0.25">
      <c r="B450" s="43" t="s">
        <v>52</v>
      </c>
      <c r="C450" s="343">
        <v>44.32</v>
      </c>
      <c r="D450" s="206">
        <f t="shared" si="56"/>
        <v>7.3383385807701762E-2</v>
      </c>
      <c r="E450" s="344">
        <v>54.4</v>
      </c>
      <c r="F450" s="208">
        <f t="shared" si="57"/>
        <v>0.19350592365072394</v>
      </c>
      <c r="G450" s="343">
        <v>58.88</v>
      </c>
      <c r="H450" s="206">
        <f t="shared" si="58"/>
        <v>-3.8850799869408981E-2</v>
      </c>
      <c r="I450" s="344">
        <v>79.83</v>
      </c>
      <c r="J450" s="208">
        <f t="shared" si="59"/>
        <v>0.11478843736908262</v>
      </c>
      <c r="K450" s="343">
        <v>45.54</v>
      </c>
      <c r="L450" s="206">
        <f t="shared" si="60"/>
        <v>0.6108949416342413</v>
      </c>
      <c r="M450" s="344">
        <v>64.3</v>
      </c>
      <c r="N450" s="208">
        <f t="shared" si="61"/>
        <v>9.5213762561744186E-2</v>
      </c>
      <c r="O450" s="343">
        <v>50.63</v>
      </c>
      <c r="P450" s="206">
        <f t="shared" si="62"/>
        <v>0.47394468704512382</v>
      </c>
      <c r="Q450" s="344">
        <v>58.51</v>
      </c>
      <c r="R450" s="208">
        <f t="shared" si="63"/>
        <v>0.2273966855464653</v>
      </c>
    </row>
    <row r="451" spans="2:18" ht="15" hidden="1" customHeight="1" outlineLevel="1" x14ac:dyDescent="0.25">
      <c r="B451" s="43" t="s">
        <v>53</v>
      </c>
      <c r="C451" s="343">
        <v>47.36</v>
      </c>
      <c r="D451" s="206">
        <f t="shared" si="56"/>
        <v>0.13545912251258696</v>
      </c>
      <c r="E451" s="344">
        <v>70.27</v>
      </c>
      <c r="F451" s="208">
        <f t="shared" si="57"/>
        <v>0.22081306462821382</v>
      </c>
      <c r="G451" s="343">
        <v>71.209999999999994</v>
      </c>
      <c r="H451" s="206">
        <f t="shared" si="58"/>
        <v>-5.0300405197708509E-3</v>
      </c>
      <c r="I451" s="344">
        <v>88.84</v>
      </c>
      <c r="J451" s="208">
        <f t="shared" si="59"/>
        <v>0.16756472598238936</v>
      </c>
      <c r="K451" s="343">
        <v>58.56</v>
      </c>
      <c r="L451" s="206">
        <f t="shared" si="60"/>
        <v>0.65190409026798291</v>
      </c>
      <c r="M451" s="344">
        <v>75.67</v>
      </c>
      <c r="N451" s="208">
        <f t="shared" si="61"/>
        <v>0.13686899038461542</v>
      </c>
      <c r="O451" s="343">
        <v>63.84</v>
      </c>
      <c r="P451" s="206">
        <f t="shared" si="62"/>
        <v>0.28969696969696979</v>
      </c>
      <c r="Q451" s="344">
        <v>70.66</v>
      </c>
      <c r="R451" s="208">
        <f t="shared" si="63"/>
        <v>0.20108788033316327</v>
      </c>
    </row>
    <row r="452" spans="2:18" ht="15" hidden="1" customHeight="1" outlineLevel="1" x14ac:dyDescent="0.25">
      <c r="B452" s="43" t="s">
        <v>54</v>
      </c>
      <c r="C452" s="343">
        <v>44.48</v>
      </c>
      <c r="D452" s="206">
        <f t="shared" si="56"/>
        <v>0.18486947256259989</v>
      </c>
      <c r="E452" s="344">
        <v>51.13</v>
      </c>
      <c r="F452" s="208">
        <f t="shared" si="57"/>
        <v>0.7498288843258043</v>
      </c>
      <c r="G452" s="343">
        <v>56.04</v>
      </c>
      <c r="H452" s="206">
        <f t="shared" si="58"/>
        <v>2.8256880733944945E-2</v>
      </c>
      <c r="I452" s="344">
        <v>69.88</v>
      </c>
      <c r="J452" s="208">
        <f t="shared" si="59"/>
        <v>0.15218466611706516</v>
      </c>
      <c r="K452" s="343">
        <v>33.39</v>
      </c>
      <c r="L452" s="206">
        <f t="shared" si="60"/>
        <v>0.11114808652246255</v>
      </c>
      <c r="M452" s="344">
        <v>58.38</v>
      </c>
      <c r="N452" s="208">
        <f t="shared" si="61"/>
        <v>0.18755085435313279</v>
      </c>
      <c r="O452" s="343">
        <v>47.17</v>
      </c>
      <c r="P452" s="206">
        <f t="shared" si="62"/>
        <v>0.1114514608859567</v>
      </c>
      <c r="Q452" s="344">
        <v>53.63</v>
      </c>
      <c r="R452" s="208">
        <f t="shared" si="63"/>
        <v>0.16308826718716118</v>
      </c>
    </row>
    <row r="453" spans="2:18" ht="15" hidden="1" customHeight="1" outlineLevel="1" x14ac:dyDescent="0.25">
      <c r="B453" s="43" t="s">
        <v>55</v>
      </c>
      <c r="C453" s="343">
        <v>31.5</v>
      </c>
      <c r="D453" s="206">
        <f t="shared" si="56"/>
        <v>-0.17431192660550454</v>
      </c>
      <c r="E453" s="344">
        <v>31.5</v>
      </c>
      <c r="F453" s="208">
        <f t="shared" si="57"/>
        <v>0.45563770794824388</v>
      </c>
      <c r="G453" s="343">
        <v>44.07</v>
      </c>
      <c r="H453" s="206">
        <f t="shared" si="58"/>
        <v>0.1452702702702704</v>
      </c>
      <c r="I453" s="344">
        <v>61.75</v>
      </c>
      <c r="J453" s="208">
        <f t="shared" si="59"/>
        <v>0.2997263733950748</v>
      </c>
      <c r="K453" s="343">
        <v>44.03</v>
      </c>
      <c r="L453" s="206">
        <f t="shared" si="60"/>
        <v>0.17632914774245267</v>
      </c>
      <c r="M453" s="344">
        <v>47.62</v>
      </c>
      <c r="N453" s="208">
        <f t="shared" si="61"/>
        <v>0.24627060978801341</v>
      </c>
      <c r="O453" s="343">
        <v>29.67</v>
      </c>
      <c r="P453" s="206">
        <f t="shared" si="62"/>
        <v>0.23573511037067885</v>
      </c>
      <c r="Q453" s="344">
        <v>40.020000000000003</v>
      </c>
      <c r="R453" s="208">
        <f t="shared" si="63"/>
        <v>0.25967894239848932</v>
      </c>
    </row>
    <row r="454" spans="2:18" ht="15" hidden="1" customHeight="1" outlineLevel="1" x14ac:dyDescent="0.25">
      <c r="B454" s="43" t="s">
        <v>56</v>
      </c>
      <c r="C454" s="343">
        <v>28.93</v>
      </c>
      <c r="D454" s="206">
        <f t="shared" si="56"/>
        <v>-0.31135443941918584</v>
      </c>
      <c r="E454" s="344">
        <v>32.44</v>
      </c>
      <c r="F454" s="208">
        <f t="shared" si="57"/>
        <v>0.44049733570159844</v>
      </c>
      <c r="G454" s="343">
        <v>36.909999999999997</v>
      </c>
      <c r="H454" s="206">
        <f t="shared" si="58"/>
        <v>-8.9316555637799278E-2</v>
      </c>
      <c r="I454" s="344">
        <v>61.47</v>
      </c>
      <c r="J454" s="208">
        <f t="shared" si="59"/>
        <v>0.12232974255979534</v>
      </c>
      <c r="K454" s="343">
        <v>46.55</v>
      </c>
      <c r="L454" s="206">
        <f t="shared" si="60"/>
        <v>0.42747623428396198</v>
      </c>
      <c r="M454" s="344">
        <v>45.28</v>
      </c>
      <c r="N454" s="208">
        <f t="shared" si="61"/>
        <v>8.9509143407122238E-2</v>
      </c>
      <c r="O454" s="343">
        <v>27.36</v>
      </c>
      <c r="P454" s="206">
        <f t="shared" si="62"/>
        <v>0.28631875881523272</v>
      </c>
      <c r="Q454" s="344">
        <v>37.68</v>
      </c>
      <c r="R454" s="208">
        <f t="shared" si="63"/>
        <v>0.16404077849860998</v>
      </c>
    </row>
    <row r="455" spans="2:18" collapsed="1" x14ac:dyDescent="0.25">
      <c r="B455" s="30" t="s">
        <v>187</v>
      </c>
      <c r="C455" s="339">
        <v>50.299387179673928</v>
      </c>
      <c r="D455" s="32">
        <f t="shared" si="56"/>
        <v>2.8506335806033567E-2</v>
      </c>
      <c r="E455" s="339">
        <v>49.953144127353603</v>
      </c>
      <c r="F455" s="32">
        <f t="shared" si="57"/>
        <v>-7.9460578113581981E-2</v>
      </c>
      <c r="G455" s="339">
        <v>58.927016419580852</v>
      </c>
      <c r="H455" s="32">
        <f t="shared" si="58"/>
        <v>-2.2411625802268298E-2</v>
      </c>
      <c r="I455" s="339">
        <v>66.57938772400469</v>
      </c>
      <c r="J455" s="32">
        <f t="shared" si="59"/>
        <v>1.2758056722432354E-2</v>
      </c>
      <c r="K455" s="339">
        <v>44.447475062344139</v>
      </c>
      <c r="L455" s="32">
        <f t="shared" si="60"/>
        <v>5.6284678975193403E-2</v>
      </c>
      <c r="M455" s="339">
        <v>58.6970486425449</v>
      </c>
      <c r="N455" s="32">
        <f t="shared" si="61"/>
        <v>-9.5176087461553704E-3</v>
      </c>
      <c r="O455" s="339">
        <v>51.17222901472784</v>
      </c>
      <c r="P455" s="32">
        <f t="shared" si="62"/>
        <v>-2.6112411278629066E-2</v>
      </c>
      <c r="Q455" s="339">
        <v>55.414416976289623</v>
      </c>
      <c r="R455" s="32">
        <f t="shared" si="63"/>
        <v>-1.4036058567955534E-2</v>
      </c>
    </row>
    <row r="456" spans="2:18" ht="15" hidden="1" customHeight="1" outlineLevel="1" x14ac:dyDescent="0.25">
      <c r="B456" s="43" t="s">
        <v>58</v>
      </c>
      <c r="C456" s="343">
        <v>43.93</v>
      </c>
      <c r="D456" s="206">
        <f t="shared" si="56"/>
        <v>0.12037745473093597</v>
      </c>
      <c r="E456" s="344">
        <v>45.38</v>
      </c>
      <c r="F456" s="208">
        <f t="shared" si="57"/>
        <v>0.31688914683691238</v>
      </c>
      <c r="G456" s="343">
        <v>52.55</v>
      </c>
      <c r="H456" s="206">
        <f t="shared" si="58"/>
        <v>1.8213524510753754E-2</v>
      </c>
      <c r="I456" s="344">
        <v>61.94</v>
      </c>
      <c r="J456" s="208">
        <f t="shared" si="59"/>
        <v>2.9074597109154388E-2</v>
      </c>
      <c r="K456" s="343">
        <v>50.36</v>
      </c>
      <c r="L456" s="206">
        <f t="shared" si="60"/>
        <v>0.11935985774616564</v>
      </c>
      <c r="M456" s="344">
        <v>54.13</v>
      </c>
      <c r="N456" s="208">
        <f t="shared" si="61"/>
        <v>7.9361914257228383E-2</v>
      </c>
      <c r="O456" s="343">
        <v>49.9</v>
      </c>
      <c r="P456" s="206">
        <f t="shared" si="62"/>
        <v>-8.9914280503374022E-2</v>
      </c>
      <c r="Q456" s="344">
        <v>52.34</v>
      </c>
      <c r="R456" s="208">
        <f t="shared" si="63"/>
        <v>1.3392003061030167E-3</v>
      </c>
    </row>
    <row r="457" spans="2:18" ht="15" hidden="1" customHeight="1" outlineLevel="1" x14ac:dyDescent="0.25">
      <c r="B457" s="43" t="s">
        <v>59</v>
      </c>
      <c r="C457" s="343">
        <v>59.43</v>
      </c>
      <c r="D457" s="206">
        <f t="shared" si="56"/>
        <v>1.3990786555195367E-2</v>
      </c>
      <c r="E457" s="344">
        <v>46.14</v>
      </c>
      <c r="F457" s="208">
        <f t="shared" si="57"/>
        <v>-0.28186770428015562</v>
      </c>
      <c r="G457" s="343">
        <v>64.290000000000006</v>
      </c>
      <c r="H457" s="206">
        <f t="shared" si="58"/>
        <v>6.8911511354738941E-3</v>
      </c>
      <c r="I457" s="344">
        <v>70.069999999999993</v>
      </c>
      <c r="J457" s="208">
        <f t="shared" si="59"/>
        <v>4.7854045162254888E-2</v>
      </c>
      <c r="K457" s="343">
        <v>43.31</v>
      </c>
      <c r="L457" s="206">
        <f t="shared" si="60"/>
        <v>1.2625672200140325E-2</v>
      </c>
      <c r="M457" s="344">
        <v>61.59</v>
      </c>
      <c r="N457" s="208">
        <f t="shared" si="61"/>
        <v>-2.9161412358133632E-2</v>
      </c>
      <c r="O457" s="343">
        <v>55.59</v>
      </c>
      <c r="P457" s="206">
        <f t="shared" si="62"/>
        <v>-6.5242979653606814E-2</v>
      </c>
      <c r="Q457" s="344">
        <v>59.05</v>
      </c>
      <c r="R457" s="208">
        <f t="shared" si="63"/>
        <v>-4.2018170019467949E-2</v>
      </c>
    </row>
    <row r="458" spans="2:18" ht="15" hidden="1" customHeight="1" outlineLevel="1" x14ac:dyDescent="0.25">
      <c r="B458" s="43" t="s">
        <v>60</v>
      </c>
      <c r="C458" s="343">
        <v>58.07</v>
      </c>
      <c r="D458" s="206">
        <f t="shared" si="56"/>
        <v>2.1100756110427277E-2</v>
      </c>
      <c r="E458" s="344">
        <v>48.85</v>
      </c>
      <c r="F458" s="208">
        <f t="shared" si="57"/>
        <v>-0.17455221358567086</v>
      </c>
      <c r="G458" s="343">
        <v>69.260000000000005</v>
      </c>
      <c r="H458" s="206">
        <f t="shared" si="58"/>
        <v>-1.6612239102655191E-2</v>
      </c>
      <c r="I458" s="344">
        <v>77.95</v>
      </c>
      <c r="J458" s="208">
        <f t="shared" si="59"/>
        <v>1.4577638943121141E-2</v>
      </c>
      <c r="K458" s="343">
        <v>51.15</v>
      </c>
      <c r="L458" s="206">
        <f t="shared" si="60"/>
        <v>9.074768198855887E-3</v>
      </c>
      <c r="M458" s="344">
        <v>67.069999999999993</v>
      </c>
      <c r="N458" s="208">
        <f t="shared" si="61"/>
        <v>-2.1018829367975611E-2</v>
      </c>
      <c r="O458" s="343">
        <v>65.69</v>
      </c>
      <c r="P458" s="206">
        <f t="shared" si="62"/>
        <v>0.13552290406222989</v>
      </c>
      <c r="Q458" s="344">
        <v>66.489999999999995</v>
      </c>
      <c r="R458" s="208">
        <f t="shared" si="63"/>
        <v>4.4126884422110546E-2</v>
      </c>
    </row>
    <row r="459" spans="2:18" ht="15" hidden="1" customHeight="1" outlineLevel="1" x14ac:dyDescent="0.25">
      <c r="B459" s="43" t="s">
        <v>61</v>
      </c>
      <c r="C459" s="343">
        <v>55.52</v>
      </c>
      <c r="D459" s="206">
        <f t="shared" si="56"/>
        <v>0.17204982056153706</v>
      </c>
      <c r="E459" s="344">
        <v>58.79</v>
      </c>
      <c r="F459" s="208">
        <f t="shared" si="57"/>
        <v>-3.8593622240392422E-2</v>
      </c>
      <c r="G459" s="343">
        <v>67.23</v>
      </c>
      <c r="H459" s="206">
        <f t="shared" si="58"/>
        <v>0.21948122619263555</v>
      </c>
      <c r="I459" s="344">
        <v>71.17</v>
      </c>
      <c r="J459" s="208">
        <f t="shared" si="59"/>
        <v>0.190930388219545</v>
      </c>
      <c r="K459" s="343">
        <v>52.07</v>
      </c>
      <c r="L459" s="206">
        <f t="shared" si="60"/>
        <v>0.29785643070787637</v>
      </c>
      <c r="M459" s="344">
        <v>65.680000000000007</v>
      </c>
      <c r="N459" s="208">
        <f t="shared" si="61"/>
        <v>0.15837742504409169</v>
      </c>
      <c r="O459" s="343">
        <v>60.02</v>
      </c>
      <c r="P459" s="206">
        <f t="shared" si="62"/>
        <v>0.10189094914631913</v>
      </c>
      <c r="Q459" s="344">
        <v>63.28</v>
      </c>
      <c r="R459" s="208">
        <f t="shared" si="63"/>
        <v>0.13629017776979713</v>
      </c>
    </row>
    <row r="460" spans="2:18" collapsed="1" x14ac:dyDescent="0.25">
      <c r="B460" s="145">
        <v>1981</v>
      </c>
      <c r="C460" s="347">
        <v>45.86</v>
      </c>
      <c r="D460" s="213">
        <f t="shared" si="56"/>
        <v>2.3203926818384568E-2</v>
      </c>
      <c r="E460" s="347">
        <v>49.06</v>
      </c>
      <c r="F460" s="213">
        <f t="shared" si="57"/>
        <v>7.8478786546493762E-2</v>
      </c>
      <c r="G460" s="347">
        <v>60.03</v>
      </c>
      <c r="H460" s="213">
        <f t="shared" si="58"/>
        <v>8.4552845528455212E-2</v>
      </c>
      <c r="I460" s="347">
        <v>75.45</v>
      </c>
      <c r="J460" s="213">
        <f t="shared" si="59"/>
        <v>0.19458518049398354</v>
      </c>
      <c r="K460" s="347">
        <v>50.24</v>
      </c>
      <c r="L460" s="213">
        <f t="shared" si="60"/>
        <v>0.31967428421329136</v>
      </c>
      <c r="M460" s="347">
        <v>62.42</v>
      </c>
      <c r="N460" s="213">
        <f t="shared" si="61"/>
        <v>0.14448111477814463</v>
      </c>
      <c r="O460" s="347">
        <v>50.67</v>
      </c>
      <c r="P460" s="213">
        <f t="shared" si="62"/>
        <v>0.15395126394898662</v>
      </c>
      <c r="Q460" s="347">
        <v>57.44</v>
      </c>
      <c r="R460" s="213">
        <f t="shared" si="63"/>
        <v>0.15526950925181016</v>
      </c>
    </row>
    <row r="461" spans="2:18" ht="15" hidden="1" customHeight="1" outlineLevel="1" x14ac:dyDescent="0.25">
      <c r="B461" s="43" t="s">
        <v>49</v>
      </c>
      <c r="C461" s="343">
        <v>49.37</v>
      </c>
      <c r="D461" s="206">
        <f t="shared" ref="D461:D524" si="64">C461/C475-1</f>
        <v>-0.15635680109364325</v>
      </c>
      <c r="E461" s="344">
        <v>59.06</v>
      </c>
      <c r="F461" s="208">
        <f t="shared" ref="F461:F524" si="65">E461/E475-1</f>
        <v>0.13055130168453299</v>
      </c>
      <c r="G461" s="343">
        <v>57.16</v>
      </c>
      <c r="H461" s="206">
        <f t="shared" ref="H461:H524" si="66">G461/G475-1</f>
        <v>4.3929010718679606E-3</v>
      </c>
      <c r="I461" s="344">
        <v>60.81</v>
      </c>
      <c r="J461" s="208">
        <f t="shared" ref="J461:J524" si="67">I461/I475-1</f>
        <v>3.7182329865256714E-2</v>
      </c>
      <c r="K461" s="343">
        <v>41.2</v>
      </c>
      <c r="L461" s="206">
        <f t="shared" ref="L461:L524" si="68">K461/K475-1</f>
        <v>6.0762100926879503E-2</v>
      </c>
      <c r="M461" s="344">
        <v>57.47</v>
      </c>
      <c r="N461" s="208">
        <f t="shared" ref="N461:N524" si="69">M461/M475-1</f>
        <v>3.6055525509284259E-2</v>
      </c>
      <c r="O461" s="343">
        <v>55.29</v>
      </c>
      <c r="P461" s="206">
        <f t="shared" ref="P461:P524" si="70">O461/O475-1</f>
        <v>8.1361236064932507E-2</v>
      </c>
      <c r="Q461" s="344">
        <v>56.48</v>
      </c>
      <c r="R461" s="208">
        <f t="shared" ref="R461:R524" si="71">Q461/Q475-1</f>
        <v>5.6095736724008916E-2</v>
      </c>
    </row>
    <row r="462" spans="2:18" ht="15" hidden="1" customHeight="1" outlineLevel="1" x14ac:dyDescent="0.25">
      <c r="B462" s="43" t="s">
        <v>50</v>
      </c>
      <c r="C462" s="343">
        <v>46.22</v>
      </c>
      <c r="D462" s="206">
        <f t="shared" si="64"/>
        <v>3.9352372385878187E-2</v>
      </c>
      <c r="E462" s="344">
        <v>43.82</v>
      </c>
      <c r="F462" s="208">
        <f t="shared" si="65"/>
        <v>-0.27844557879137155</v>
      </c>
      <c r="G462" s="343">
        <v>49.59</v>
      </c>
      <c r="H462" s="206">
        <f t="shared" si="66"/>
        <v>-0.19247679531021</v>
      </c>
      <c r="I462" s="344">
        <v>60.66</v>
      </c>
      <c r="J462" s="208">
        <f t="shared" si="67"/>
        <v>-1.9081500646830674E-2</v>
      </c>
      <c r="K462" s="343">
        <v>40.11</v>
      </c>
      <c r="L462" s="206">
        <f t="shared" si="68"/>
        <v>0.17866588304437259</v>
      </c>
      <c r="M462" s="344">
        <v>51.63</v>
      </c>
      <c r="N462" s="208">
        <f t="shared" si="69"/>
        <v>-0.12164001361007137</v>
      </c>
      <c r="O462" s="343">
        <v>44.87</v>
      </c>
      <c r="P462" s="206">
        <f t="shared" si="70"/>
        <v>-6.9473247615097544E-2</v>
      </c>
      <c r="Q462" s="344">
        <v>48.57</v>
      </c>
      <c r="R462" s="208">
        <f t="shared" si="71"/>
        <v>-9.9721964782205741E-2</v>
      </c>
    </row>
    <row r="463" spans="2:18" ht="15" hidden="1" customHeight="1" outlineLevel="1" x14ac:dyDescent="0.25">
      <c r="B463" s="43" t="s">
        <v>51</v>
      </c>
      <c r="C463" s="343">
        <v>39.78</v>
      </c>
      <c r="D463" s="206">
        <f t="shared" si="64"/>
        <v>6.5345474022495909E-2</v>
      </c>
      <c r="E463" s="344">
        <v>47.18</v>
      </c>
      <c r="F463" s="208">
        <f t="shared" si="65"/>
        <v>-1.1523151058034697E-2</v>
      </c>
      <c r="G463" s="343">
        <v>50.43</v>
      </c>
      <c r="H463" s="206">
        <f t="shared" si="66"/>
        <v>-0.19990480723465021</v>
      </c>
      <c r="I463" s="344">
        <v>62.67</v>
      </c>
      <c r="J463" s="208">
        <f t="shared" si="67"/>
        <v>-0.18057008368200844</v>
      </c>
      <c r="K463" s="343">
        <v>33.880000000000003</v>
      </c>
      <c r="L463" s="206">
        <f t="shared" si="68"/>
        <v>-0.22132843024592042</v>
      </c>
      <c r="M463" s="344">
        <v>52.6</v>
      </c>
      <c r="N463" s="208">
        <f t="shared" si="69"/>
        <v>-0.15188648822960338</v>
      </c>
      <c r="O463" s="343">
        <v>28.89</v>
      </c>
      <c r="P463" s="206">
        <f t="shared" si="70"/>
        <v>-0.31263383297644542</v>
      </c>
      <c r="Q463" s="344">
        <v>41.86</v>
      </c>
      <c r="R463" s="208">
        <f t="shared" si="71"/>
        <v>-0.20809685962920921</v>
      </c>
    </row>
    <row r="464" spans="2:18" ht="15" hidden="1" customHeight="1" outlineLevel="1" x14ac:dyDescent="0.25">
      <c r="B464" s="43" t="s">
        <v>52</v>
      </c>
      <c r="C464" s="343">
        <v>41.29</v>
      </c>
      <c r="D464" s="206">
        <f t="shared" si="64"/>
        <v>0.1144399460188934</v>
      </c>
      <c r="E464" s="344">
        <v>45.58</v>
      </c>
      <c r="F464" s="208">
        <f t="shared" si="65"/>
        <v>-9.2031872509960255E-2</v>
      </c>
      <c r="G464" s="343">
        <v>61.26</v>
      </c>
      <c r="H464" s="206">
        <f t="shared" si="66"/>
        <v>-7.2941888619854733E-2</v>
      </c>
      <c r="I464" s="344">
        <v>71.61</v>
      </c>
      <c r="J464" s="208">
        <f t="shared" si="67"/>
        <v>-0.14012968299711814</v>
      </c>
      <c r="K464" s="343">
        <v>28.27</v>
      </c>
      <c r="L464" s="206">
        <f t="shared" si="68"/>
        <v>-0.17218155197657392</v>
      </c>
      <c r="M464" s="344">
        <v>58.71</v>
      </c>
      <c r="N464" s="208">
        <f t="shared" si="69"/>
        <v>-0.10119412124923444</v>
      </c>
      <c r="O464" s="343">
        <v>34.35</v>
      </c>
      <c r="P464" s="206">
        <f t="shared" si="70"/>
        <v>-0.19441838649155718</v>
      </c>
      <c r="Q464" s="344">
        <v>47.67</v>
      </c>
      <c r="R464" s="208">
        <f t="shared" si="71"/>
        <v>-0.13216821409066082</v>
      </c>
    </row>
    <row r="465" spans="2:18" ht="15" hidden="1" customHeight="1" outlineLevel="1" x14ac:dyDescent="0.25">
      <c r="B465" s="43" t="s">
        <v>53</v>
      </c>
      <c r="C465" s="343">
        <v>41.71</v>
      </c>
      <c r="D465" s="206">
        <f t="shared" si="64"/>
        <v>0.12516859994604812</v>
      </c>
      <c r="E465" s="344">
        <v>57.56</v>
      </c>
      <c r="F465" s="208">
        <f t="shared" si="65"/>
        <v>8.1751550460439804E-2</v>
      </c>
      <c r="G465" s="343">
        <v>71.569999999999993</v>
      </c>
      <c r="H465" s="206">
        <f t="shared" si="66"/>
        <v>-5.8041589892076972E-2</v>
      </c>
      <c r="I465" s="344">
        <v>76.09</v>
      </c>
      <c r="J465" s="208">
        <f t="shared" si="67"/>
        <v>-0.10398021667451718</v>
      </c>
      <c r="K465" s="343">
        <v>35.450000000000003</v>
      </c>
      <c r="L465" s="206">
        <f t="shared" si="68"/>
        <v>-1.6097696364140934E-2</v>
      </c>
      <c r="M465" s="344">
        <v>66.56</v>
      </c>
      <c r="N465" s="208">
        <f t="shared" si="69"/>
        <v>-4.6418338108882407E-2</v>
      </c>
      <c r="O465" s="343">
        <v>49.5</v>
      </c>
      <c r="P465" s="206">
        <f t="shared" si="70"/>
        <v>3.9042821158690177E-2</v>
      </c>
      <c r="Q465" s="344">
        <v>58.83</v>
      </c>
      <c r="R465" s="208">
        <f t="shared" si="71"/>
        <v>-1.3746856663872542E-2</v>
      </c>
    </row>
    <row r="466" spans="2:18" ht="15" hidden="1" customHeight="1" outlineLevel="1" x14ac:dyDescent="0.25">
      <c r="B466" s="43" t="s">
        <v>54</v>
      </c>
      <c r="C466" s="343">
        <v>37.54</v>
      </c>
      <c r="D466" s="206">
        <f t="shared" si="64"/>
        <v>-7.7867845738147867E-2</v>
      </c>
      <c r="E466" s="344">
        <v>29.22</v>
      </c>
      <c r="F466" s="208">
        <f t="shared" si="65"/>
        <v>-0.4491988689915174</v>
      </c>
      <c r="G466" s="343">
        <v>54.5</v>
      </c>
      <c r="H466" s="206">
        <f t="shared" si="66"/>
        <v>-0.10317590916570685</v>
      </c>
      <c r="I466" s="344">
        <v>60.65</v>
      </c>
      <c r="J466" s="208">
        <f t="shared" si="67"/>
        <v>-0.18162191337201461</v>
      </c>
      <c r="K466" s="343">
        <v>30.05</v>
      </c>
      <c r="L466" s="206">
        <f t="shared" si="68"/>
        <v>1.9681031557516215E-2</v>
      </c>
      <c r="M466" s="344">
        <v>49.16</v>
      </c>
      <c r="N466" s="208">
        <f t="shared" si="69"/>
        <v>-0.19224449556358858</v>
      </c>
      <c r="O466" s="343">
        <v>42.44</v>
      </c>
      <c r="P466" s="206">
        <f t="shared" si="70"/>
        <v>9.9766778958279234E-2</v>
      </c>
      <c r="Q466" s="344">
        <v>46.11</v>
      </c>
      <c r="R466" s="208">
        <f t="shared" si="71"/>
        <v>-8.9814449269640662E-2</v>
      </c>
    </row>
    <row r="467" spans="2:18" ht="15" hidden="1" customHeight="1" outlineLevel="1" x14ac:dyDescent="0.25">
      <c r="B467" s="43" t="s">
        <v>55</v>
      </c>
      <c r="C467" s="343">
        <v>38.15</v>
      </c>
      <c r="D467" s="206">
        <f t="shared" si="64"/>
        <v>-8.3181700025994898E-3</v>
      </c>
      <c r="E467" s="344">
        <v>21.64</v>
      </c>
      <c r="F467" s="208">
        <f t="shared" si="65"/>
        <v>-0.3010335917312662</v>
      </c>
      <c r="G467" s="343">
        <v>38.479999999999997</v>
      </c>
      <c r="H467" s="206">
        <f t="shared" si="66"/>
        <v>-0.12025605852766352</v>
      </c>
      <c r="I467" s="344">
        <v>47.51</v>
      </c>
      <c r="J467" s="208">
        <f t="shared" si="67"/>
        <v>-0.25509564126685491</v>
      </c>
      <c r="K467" s="343">
        <v>37.43</v>
      </c>
      <c r="L467" s="206">
        <f t="shared" si="68"/>
        <v>7.0958512160228748E-2</v>
      </c>
      <c r="M467" s="344">
        <v>38.21</v>
      </c>
      <c r="N467" s="208">
        <f t="shared" si="69"/>
        <v>-0.19320101351351349</v>
      </c>
      <c r="O467" s="343">
        <v>24.01</v>
      </c>
      <c r="P467" s="206">
        <f t="shared" si="70"/>
        <v>-0.20046620046620045</v>
      </c>
      <c r="Q467" s="344">
        <v>31.77</v>
      </c>
      <c r="R467" s="208">
        <f t="shared" si="71"/>
        <v>-0.19406392694063934</v>
      </c>
    </row>
    <row r="468" spans="2:18" ht="15" hidden="1" customHeight="1" outlineLevel="1" x14ac:dyDescent="0.25">
      <c r="B468" s="43" t="s">
        <v>56</v>
      </c>
      <c r="C468" s="343">
        <v>42.01</v>
      </c>
      <c r="D468" s="206">
        <f t="shared" si="64"/>
        <v>6.3813623702202893E-2</v>
      </c>
      <c r="E468" s="344">
        <v>22.52</v>
      </c>
      <c r="F468" s="208">
        <f t="shared" si="65"/>
        <v>-0.36830294530154273</v>
      </c>
      <c r="G468" s="343">
        <v>40.53</v>
      </c>
      <c r="H468" s="206">
        <f t="shared" si="66"/>
        <v>-5.148607535689198E-2</v>
      </c>
      <c r="I468" s="344">
        <v>54.77</v>
      </c>
      <c r="J468" s="208">
        <f t="shared" si="67"/>
        <v>-0.11044339775864864</v>
      </c>
      <c r="K468" s="343">
        <v>32.61</v>
      </c>
      <c r="L468" s="206">
        <f t="shared" si="68"/>
        <v>-8.7832167832167851E-2</v>
      </c>
      <c r="M468" s="344">
        <v>41.56</v>
      </c>
      <c r="N468" s="208">
        <f t="shared" si="69"/>
        <v>-0.12228088701161566</v>
      </c>
      <c r="O468" s="343">
        <v>21.27</v>
      </c>
      <c r="P468" s="206">
        <f t="shared" si="70"/>
        <v>-0.12216260833677262</v>
      </c>
      <c r="Q468" s="344">
        <v>32.369999999999997</v>
      </c>
      <c r="R468" s="208">
        <f t="shared" si="71"/>
        <v>-0.11942328618063114</v>
      </c>
    </row>
    <row r="469" spans="2:18" collapsed="1" x14ac:dyDescent="0.25">
      <c r="B469" s="30" t="s">
        <v>188</v>
      </c>
      <c r="C469" s="339">
        <v>48.905276932742112</v>
      </c>
      <c r="D469" s="32">
        <f t="shared" si="64"/>
        <v>-0.15047052697822905</v>
      </c>
      <c r="E469" s="339">
        <v>54.26507864811154</v>
      </c>
      <c r="F469" s="32">
        <f t="shared" si="65"/>
        <v>-0.11329908521503518</v>
      </c>
      <c r="G469" s="339">
        <v>60.277943125029424</v>
      </c>
      <c r="H469" s="32">
        <f t="shared" si="66"/>
        <v>-0.1878716791349192</v>
      </c>
      <c r="I469" s="339">
        <v>65.740664596117028</v>
      </c>
      <c r="J469" s="32">
        <f t="shared" si="67"/>
        <v>-0.24627892461878131</v>
      </c>
      <c r="K469" s="339">
        <v>42.079068216218992</v>
      </c>
      <c r="L469" s="32">
        <f t="shared" si="68"/>
        <v>-0.30851928606282331</v>
      </c>
      <c r="M469" s="339">
        <v>59.26107234298302</v>
      </c>
      <c r="N469" s="32">
        <f t="shared" si="69"/>
        <v>-0.2036728450888583</v>
      </c>
      <c r="O469" s="339">
        <v>52.544287048480093</v>
      </c>
      <c r="P469" s="32">
        <f t="shared" si="70"/>
        <v>-6.1569185951423133E-2</v>
      </c>
      <c r="Q469" s="339">
        <v>56.203289641408197</v>
      </c>
      <c r="R469" s="32">
        <f t="shared" si="71"/>
        <v>-0.15046383038173505</v>
      </c>
    </row>
    <row r="470" spans="2:18" ht="15" hidden="1" customHeight="1" outlineLevel="1" x14ac:dyDescent="0.25">
      <c r="B470" s="43" t="s">
        <v>58</v>
      </c>
      <c r="C470" s="343">
        <v>39.21</v>
      </c>
      <c r="D470" s="206">
        <f t="shared" si="64"/>
        <v>-0.25399543378995437</v>
      </c>
      <c r="E470" s="344">
        <v>34.46</v>
      </c>
      <c r="F470" s="208">
        <f t="shared" si="65"/>
        <v>-0.35516467065868262</v>
      </c>
      <c r="G470" s="343">
        <v>51.61</v>
      </c>
      <c r="H470" s="206">
        <f t="shared" si="66"/>
        <v>-0.23062015503875966</v>
      </c>
      <c r="I470" s="344">
        <v>60.19</v>
      </c>
      <c r="J470" s="208">
        <f t="shared" si="67"/>
        <v>-0.23050370749169014</v>
      </c>
      <c r="K470" s="343">
        <v>44.99</v>
      </c>
      <c r="L470" s="206">
        <f t="shared" si="68"/>
        <v>-0.19198994252873558</v>
      </c>
      <c r="M470" s="344">
        <v>50.15</v>
      </c>
      <c r="N470" s="208">
        <f t="shared" si="69"/>
        <v>-0.24812593703148433</v>
      </c>
      <c r="O470" s="343">
        <v>54.83</v>
      </c>
      <c r="P470" s="206">
        <f t="shared" si="70"/>
        <v>0.30361388492629571</v>
      </c>
      <c r="Q470" s="344">
        <v>52.27</v>
      </c>
      <c r="R470" s="208">
        <f t="shared" si="71"/>
        <v>-5.6838686394803273E-2</v>
      </c>
    </row>
    <row r="471" spans="2:18" ht="15" hidden="1" customHeight="1" outlineLevel="1" x14ac:dyDescent="0.25">
      <c r="B471" s="43" t="s">
        <v>59</v>
      </c>
      <c r="C471" s="343">
        <v>58.61</v>
      </c>
      <c r="D471" s="206">
        <f t="shared" si="64"/>
        <v>-1.6280631084256481E-2</v>
      </c>
      <c r="E471" s="344">
        <v>64.25</v>
      </c>
      <c r="F471" s="208">
        <f t="shared" si="65"/>
        <v>-4.969679041561903E-2</v>
      </c>
      <c r="G471" s="343">
        <v>63.85</v>
      </c>
      <c r="H471" s="206">
        <f t="shared" si="66"/>
        <v>-0.17538421800335791</v>
      </c>
      <c r="I471" s="344">
        <v>66.87</v>
      </c>
      <c r="J471" s="208">
        <f t="shared" si="67"/>
        <v>-0.2669370752028063</v>
      </c>
      <c r="K471" s="343">
        <v>42.77</v>
      </c>
      <c r="L471" s="206">
        <f t="shared" si="68"/>
        <v>-0.32046393390530659</v>
      </c>
      <c r="M471" s="344">
        <v>63.44</v>
      </c>
      <c r="N471" s="208">
        <f t="shared" si="69"/>
        <v>-0.19102269829125229</v>
      </c>
      <c r="O471" s="343">
        <v>59.47</v>
      </c>
      <c r="P471" s="206">
        <f t="shared" si="70"/>
        <v>4.7191406937841185E-2</v>
      </c>
      <c r="Q471" s="344">
        <v>61.64</v>
      </c>
      <c r="R471" s="208">
        <f t="shared" si="71"/>
        <v>-0.10027733177638309</v>
      </c>
    </row>
    <row r="472" spans="2:18" ht="15" hidden="1" customHeight="1" outlineLevel="1" x14ac:dyDescent="0.25">
      <c r="B472" s="43" t="s">
        <v>60</v>
      </c>
      <c r="C472" s="343">
        <v>56.87</v>
      </c>
      <c r="D472" s="206">
        <f t="shared" si="64"/>
        <v>-0.12762693664672498</v>
      </c>
      <c r="E472" s="344">
        <v>59.18</v>
      </c>
      <c r="F472" s="208">
        <f t="shared" si="65"/>
        <v>0.2127049180327869</v>
      </c>
      <c r="G472" s="343">
        <v>70.430000000000007</v>
      </c>
      <c r="H472" s="206">
        <f t="shared" si="66"/>
        <v>-0.11586743660557353</v>
      </c>
      <c r="I472" s="344">
        <v>76.83</v>
      </c>
      <c r="J472" s="208">
        <f t="shared" si="67"/>
        <v>-0.19826776583533345</v>
      </c>
      <c r="K472" s="343">
        <v>50.69</v>
      </c>
      <c r="L472" s="206">
        <f t="shared" si="68"/>
        <v>-0.38363326848249024</v>
      </c>
      <c r="M472" s="344">
        <v>68.510000000000005</v>
      </c>
      <c r="N472" s="208">
        <f t="shared" si="69"/>
        <v>-0.125701888718734</v>
      </c>
      <c r="O472" s="343">
        <v>57.85</v>
      </c>
      <c r="P472" s="206">
        <f t="shared" si="70"/>
        <v>-8.3782071586949614E-2</v>
      </c>
      <c r="Q472" s="344">
        <v>63.68</v>
      </c>
      <c r="R472" s="208">
        <f t="shared" si="71"/>
        <v>-0.10799831909230984</v>
      </c>
    </row>
    <row r="473" spans="2:18" ht="15" hidden="1" customHeight="1" outlineLevel="1" x14ac:dyDescent="0.25">
      <c r="B473" s="43" t="s">
        <v>61</v>
      </c>
      <c r="C473" s="343">
        <v>47.37</v>
      </c>
      <c r="D473" s="206">
        <f t="shared" si="64"/>
        <v>-0.2048010743662918</v>
      </c>
      <c r="E473" s="344">
        <v>61.15</v>
      </c>
      <c r="F473" s="208">
        <f t="shared" si="65"/>
        <v>-0.15945017182130583</v>
      </c>
      <c r="G473" s="343">
        <v>55.13</v>
      </c>
      <c r="H473" s="206">
        <f t="shared" si="66"/>
        <v>-0.32339224349533624</v>
      </c>
      <c r="I473" s="344">
        <v>59.76</v>
      </c>
      <c r="J473" s="208">
        <f t="shared" si="67"/>
        <v>-0.34816753926701582</v>
      </c>
      <c r="K473" s="343">
        <v>40.119999999999997</v>
      </c>
      <c r="L473" s="206">
        <f t="shared" si="68"/>
        <v>-0.42439024390243907</v>
      </c>
      <c r="M473" s="344">
        <v>56.7</v>
      </c>
      <c r="N473" s="208">
        <f t="shared" si="69"/>
        <v>-0.30326861636765778</v>
      </c>
      <c r="O473" s="343">
        <v>54.47</v>
      </c>
      <c r="P473" s="206">
        <f t="shared" si="70"/>
        <v>-8.8520749665327969E-2</v>
      </c>
      <c r="Q473" s="344">
        <v>55.69</v>
      </c>
      <c r="R473" s="208">
        <f t="shared" si="71"/>
        <v>-0.22090095131505327</v>
      </c>
    </row>
    <row r="474" spans="2:18" collapsed="1" x14ac:dyDescent="0.25">
      <c r="B474" s="145">
        <v>1980</v>
      </c>
      <c r="C474" s="347">
        <v>44.82</v>
      </c>
      <c r="D474" s="213">
        <f t="shared" si="64"/>
        <v>-5.44303797468354E-2</v>
      </c>
      <c r="E474" s="347">
        <v>45.49</v>
      </c>
      <c r="F474" s="213">
        <f t="shared" si="65"/>
        <v>-0.12954458476846531</v>
      </c>
      <c r="G474" s="347">
        <v>55.35</v>
      </c>
      <c r="H474" s="213">
        <f t="shared" si="66"/>
        <v>-0.14345403899721454</v>
      </c>
      <c r="I474" s="347">
        <v>63.16</v>
      </c>
      <c r="J474" s="213">
        <f t="shared" si="67"/>
        <v>-0.176424566436302</v>
      </c>
      <c r="K474" s="347">
        <v>38.07</v>
      </c>
      <c r="L474" s="213">
        <f t="shared" si="68"/>
        <v>-0.17633059281696228</v>
      </c>
      <c r="M474" s="347">
        <v>54.54</v>
      </c>
      <c r="N474" s="213">
        <f t="shared" si="69"/>
        <v>-0.1512605042016808</v>
      </c>
      <c r="O474" s="347">
        <v>43.91</v>
      </c>
      <c r="P474" s="213">
        <f t="shared" si="70"/>
        <v>-3.3458067356372467E-2</v>
      </c>
      <c r="Q474" s="347">
        <v>49.72</v>
      </c>
      <c r="R474" s="213">
        <f t="shared" si="71"/>
        <v>-0.10623764156030924</v>
      </c>
    </row>
    <row r="475" spans="2:18" ht="15" hidden="1" customHeight="1" outlineLevel="1" x14ac:dyDescent="0.25">
      <c r="B475" s="43" t="s">
        <v>49</v>
      </c>
      <c r="C475" s="343">
        <v>58.52</v>
      </c>
      <c r="D475" s="206">
        <f t="shared" si="64"/>
        <v>-6.0824907719467136E-2</v>
      </c>
      <c r="E475" s="344">
        <v>52.24</v>
      </c>
      <c r="F475" s="208">
        <f t="shared" si="65"/>
        <v>-0.21135265700483086</v>
      </c>
      <c r="G475" s="343">
        <v>56.91</v>
      </c>
      <c r="H475" s="206">
        <f t="shared" si="66"/>
        <v>-0.20925385577323885</v>
      </c>
      <c r="I475" s="344">
        <v>58.63</v>
      </c>
      <c r="J475" s="208">
        <f t="shared" si="67"/>
        <v>-0.28769286842424979</v>
      </c>
      <c r="K475" s="343">
        <v>38.840000000000003</v>
      </c>
      <c r="L475" s="206">
        <f t="shared" si="68"/>
        <v>-0.25336409073433297</v>
      </c>
      <c r="M475" s="344">
        <v>55.47</v>
      </c>
      <c r="N475" s="208">
        <f t="shared" si="69"/>
        <v>-0.23700137551581846</v>
      </c>
      <c r="O475" s="343">
        <v>51.13</v>
      </c>
      <c r="P475" s="206">
        <f t="shared" si="70"/>
        <v>-0.21879297173414824</v>
      </c>
      <c r="Q475" s="344">
        <v>53.48</v>
      </c>
      <c r="R475" s="208">
        <f t="shared" si="71"/>
        <v>-0.23105679367361609</v>
      </c>
    </row>
    <row r="476" spans="2:18" ht="15" hidden="1" customHeight="1" outlineLevel="1" x14ac:dyDescent="0.25">
      <c r="B476" s="43" t="s">
        <v>50</v>
      </c>
      <c r="C476" s="343">
        <v>44.47</v>
      </c>
      <c r="D476" s="206">
        <f t="shared" si="64"/>
        <v>-0.25498408443625398</v>
      </c>
      <c r="E476" s="344">
        <v>60.73</v>
      </c>
      <c r="F476" s="208">
        <f t="shared" si="65"/>
        <v>2.3941999662788538E-2</v>
      </c>
      <c r="G476" s="343">
        <v>61.41</v>
      </c>
      <c r="H476" s="206">
        <f t="shared" si="66"/>
        <v>-0.21046541527384932</v>
      </c>
      <c r="I476" s="344">
        <v>61.84</v>
      </c>
      <c r="J476" s="208">
        <f t="shared" si="67"/>
        <v>-0.29695316052751242</v>
      </c>
      <c r="K476" s="343">
        <v>34.03</v>
      </c>
      <c r="L476" s="206">
        <f t="shared" si="68"/>
        <v>-0.40035242290748896</v>
      </c>
      <c r="M476" s="344">
        <v>58.78</v>
      </c>
      <c r="N476" s="208">
        <f t="shared" si="69"/>
        <v>-0.21928542967193521</v>
      </c>
      <c r="O476" s="343">
        <v>48.22</v>
      </c>
      <c r="P476" s="206">
        <f t="shared" si="70"/>
        <v>-0.14865819209039555</v>
      </c>
      <c r="Q476" s="344">
        <v>53.95</v>
      </c>
      <c r="R476" s="208">
        <f t="shared" si="71"/>
        <v>-0.1969336111938077</v>
      </c>
    </row>
    <row r="477" spans="2:18" ht="15" hidden="1" customHeight="1" outlineLevel="1" x14ac:dyDescent="0.25">
      <c r="B477" s="43" t="s">
        <v>51</v>
      </c>
      <c r="C477" s="343">
        <v>37.340000000000003</v>
      </c>
      <c r="D477" s="206">
        <f t="shared" si="64"/>
        <v>-0.16071027197122945</v>
      </c>
      <c r="E477" s="344">
        <v>47.73</v>
      </c>
      <c r="F477" s="208">
        <f t="shared" si="65"/>
        <v>-0.18743615934627178</v>
      </c>
      <c r="G477" s="343">
        <v>63.03</v>
      </c>
      <c r="H477" s="206">
        <f t="shared" si="66"/>
        <v>-2.3698884758364347E-2</v>
      </c>
      <c r="I477" s="344">
        <v>76.48</v>
      </c>
      <c r="J477" s="208">
        <f t="shared" si="67"/>
        <v>-8.8438617401668695E-2</v>
      </c>
      <c r="K477" s="343">
        <v>43.51</v>
      </c>
      <c r="L477" s="206">
        <f t="shared" si="68"/>
        <v>-0.10121875645527778</v>
      </c>
      <c r="M477" s="344">
        <v>62.02</v>
      </c>
      <c r="N477" s="208">
        <f t="shared" si="69"/>
        <v>-9.0615835777126064E-2</v>
      </c>
      <c r="O477" s="343">
        <v>42.03</v>
      </c>
      <c r="P477" s="206">
        <f t="shared" si="70"/>
        <v>-0.13554092965857667</v>
      </c>
      <c r="Q477" s="344">
        <v>52.86</v>
      </c>
      <c r="R477" s="208">
        <f t="shared" si="71"/>
        <v>-0.11427613941018766</v>
      </c>
    </row>
    <row r="478" spans="2:18" ht="15" hidden="1" customHeight="1" outlineLevel="1" x14ac:dyDescent="0.25">
      <c r="B478" s="43" t="s">
        <v>52</v>
      </c>
      <c r="C478" s="343">
        <v>37.049999999999997</v>
      </c>
      <c r="D478" s="206">
        <f t="shared" si="64"/>
        <v>1.8696728072587376E-2</v>
      </c>
      <c r="E478" s="344">
        <v>50.2</v>
      </c>
      <c r="F478" s="208">
        <f t="shared" si="65"/>
        <v>0.22289890377588328</v>
      </c>
      <c r="G478" s="343">
        <v>66.08</v>
      </c>
      <c r="H478" s="206">
        <f t="shared" si="66"/>
        <v>-4.481063891298076E-2</v>
      </c>
      <c r="I478" s="344">
        <v>83.28</v>
      </c>
      <c r="J478" s="208">
        <f t="shared" si="67"/>
        <v>1.1538928701566808E-2</v>
      </c>
      <c r="K478" s="343">
        <v>34.15</v>
      </c>
      <c r="L478" s="206">
        <f t="shared" si="68"/>
        <v>-0.23704200178731005</v>
      </c>
      <c r="M478" s="344">
        <v>65.319999999999993</v>
      </c>
      <c r="N478" s="208">
        <f t="shared" si="69"/>
        <v>8.4915856106222432E-3</v>
      </c>
      <c r="O478" s="343">
        <v>42.64</v>
      </c>
      <c r="P478" s="206">
        <f t="shared" si="70"/>
        <v>-0.14549098196392785</v>
      </c>
      <c r="Q478" s="344">
        <v>54.93</v>
      </c>
      <c r="R478" s="208">
        <f t="shared" si="71"/>
        <v>-5.7804459691252141E-2</v>
      </c>
    </row>
    <row r="479" spans="2:18" ht="15" hidden="1" customHeight="1" outlineLevel="1" x14ac:dyDescent="0.25">
      <c r="B479" s="43" t="s">
        <v>53</v>
      </c>
      <c r="C479" s="343">
        <v>37.07</v>
      </c>
      <c r="D479" s="206">
        <f t="shared" si="64"/>
        <v>-8.1971272907379933E-2</v>
      </c>
      <c r="E479" s="344">
        <v>53.21</v>
      </c>
      <c r="F479" s="208">
        <f t="shared" si="65"/>
        <v>-0.16349630561232509</v>
      </c>
      <c r="G479" s="343">
        <v>75.98</v>
      </c>
      <c r="H479" s="206">
        <f t="shared" si="66"/>
        <v>-3.1978595999490267E-2</v>
      </c>
      <c r="I479" s="344">
        <v>84.92</v>
      </c>
      <c r="J479" s="208">
        <f t="shared" si="67"/>
        <v>-5.0536672629695856E-2</v>
      </c>
      <c r="K479" s="343">
        <v>36.03</v>
      </c>
      <c r="L479" s="206">
        <f t="shared" si="68"/>
        <v>-0.39425016812373903</v>
      </c>
      <c r="M479" s="344">
        <v>69.8</v>
      </c>
      <c r="N479" s="208">
        <f t="shared" si="69"/>
        <v>-8.3267664827948562E-2</v>
      </c>
      <c r="O479" s="343">
        <v>47.64</v>
      </c>
      <c r="P479" s="206">
        <f t="shared" si="70"/>
        <v>-0.21554421208628349</v>
      </c>
      <c r="Q479" s="344">
        <v>59.65</v>
      </c>
      <c r="R479" s="208">
        <f t="shared" si="71"/>
        <v>-0.14098502304147464</v>
      </c>
    </row>
    <row r="480" spans="2:18" ht="15" hidden="1" customHeight="1" outlineLevel="1" x14ac:dyDescent="0.25">
      <c r="B480" s="43" t="s">
        <v>54</v>
      </c>
      <c r="C480" s="343">
        <v>40.71</v>
      </c>
      <c r="D480" s="206">
        <f t="shared" si="64"/>
        <v>0.18549796156086185</v>
      </c>
      <c r="E480" s="344">
        <v>53.05</v>
      </c>
      <c r="F480" s="208">
        <f t="shared" si="65"/>
        <v>0.38187027871841606</v>
      </c>
      <c r="G480" s="343">
        <v>60.77</v>
      </c>
      <c r="H480" s="206">
        <f t="shared" si="66"/>
        <v>-0.10698016164584856</v>
      </c>
      <c r="I480" s="344">
        <v>74.11</v>
      </c>
      <c r="J480" s="208">
        <f t="shared" si="67"/>
        <v>-9.2456527063433769E-2</v>
      </c>
      <c r="K480" s="343">
        <v>29.47</v>
      </c>
      <c r="L480" s="206">
        <f t="shared" si="68"/>
        <v>-0.12448009506833035</v>
      </c>
      <c r="M480" s="344">
        <v>60.86</v>
      </c>
      <c r="N480" s="208">
        <f t="shared" si="69"/>
        <v>-3.0891719745222868E-2</v>
      </c>
      <c r="O480" s="343">
        <v>38.590000000000003</v>
      </c>
      <c r="P480" s="206">
        <f t="shared" si="70"/>
        <v>-0.2718867924528301</v>
      </c>
      <c r="Q480" s="344">
        <v>50.66</v>
      </c>
      <c r="R480" s="208">
        <f t="shared" si="71"/>
        <v>-0.13460881448582174</v>
      </c>
    </row>
    <row r="481" spans="2:18" ht="15" hidden="1" customHeight="1" outlineLevel="1" x14ac:dyDescent="0.25">
      <c r="B481" s="43" t="s">
        <v>55</v>
      </c>
      <c r="C481" s="343">
        <v>38.47</v>
      </c>
      <c r="D481" s="206">
        <f t="shared" si="64"/>
        <v>0.20974842767295598</v>
      </c>
      <c r="E481" s="344">
        <v>30.96</v>
      </c>
      <c r="F481" s="208">
        <f t="shared" si="65"/>
        <v>-0.25217391304347825</v>
      </c>
      <c r="G481" s="343">
        <v>43.74</v>
      </c>
      <c r="H481" s="206">
        <f t="shared" si="66"/>
        <v>-7.2912250953793944E-2</v>
      </c>
      <c r="I481" s="344">
        <v>63.78</v>
      </c>
      <c r="J481" s="208">
        <f t="shared" si="67"/>
        <v>-7.9328044797014607E-3</v>
      </c>
      <c r="K481" s="343">
        <v>34.950000000000003</v>
      </c>
      <c r="L481" s="206">
        <f t="shared" si="68"/>
        <v>0.51956521739130457</v>
      </c>
      <c r="M481" s="344">
        <v>47.36</v>
      </c>
      <c r="N481" s="208">
        <f t="shared" si="69"/>
        <v>-4.8231511254019255E-2</v>
      </c>
      <c r="O481" s="343">
        <v>30.03</v>
      </c>
      <c r="P481" s="206">
        <f t="shared" si="70"/>
        <v>5.2576235541535121E-2</v>
      </c>
      <c r="Q481" s="344">
        <v>39.42</v>
      </c>
      <c r="R481" s="208">
        <f t="shared" si="71"/>
        <v>-2.738712065136939E-2</v>
      </c>
    </row>
    <row r="482" spans="2:18" ht="15" hidden="1" customHeight="1" outlineLevel="1" x14ac:dyDescent="0.25">
      <c r="B482" s="43" t="s">
        <v>56</v>
      </c>
      <c r="C482" s="343">
        <v>39.49</v>
      </c>
      <c r="D482" s="206">
        <f t="shared" si="64"/>
        <v>0.46150999259807568</v>
      </c>
      <c r="E482" s="344">
        <v>35.65</v>
      </c>
      <c r="F482" s="208">
        <f t="shared" si="65"/>
        <v>5.6417489421718425E-3</v>
      </c>
      <c r="G482" s="343">
        <v>42.73</v>
      </c>
      <c r="H482" s="206">
        <f t="shared" si="66"/>
        <v>-0.14179554127334815</v>
      </c>
      <c r="I482" s="344">
        <v>61.57</v>
      </c>
      <c r="J482" s="208">
        <f t="shared" si="67"/>
        <v>-9.721407624633438E-2</v>
      </c>
      <c r="K482" s="343">
        <v>35.75</v>
      </c>
      <c r="L482" s="206">
        <f t="shared" si="68"/>
        <v>5.8005327019828412E-2</v>
      </c>
      <c r="M482" s="344">
        <v>47.35</v>
      </c>
      <c r="N482" s="208">
        <f t="shared" si="69"/>
        <v>-7.5014651299081803E-2</v>
      </c>
      <c r="O482" s="343">
        <v>24.23</v>
      </c>
      <c r="P482" s="206">
        <f t="shared" si="70"/>
        <v>-0.11730418943533694</v>
      </c>
      <c r="Q482" s="344">
        <v>36.76</v>
      </c>
      <c r="R482" s="208">
        <f t="shared" si="71"/>
        <v>-0.10056275997063857</v>
      </c>
    </row>
    <row r="483" spans="2:18" ht="15" hidden="1" customHeight="1" outlineLevel="1" x14ac:dyDescent="0.25">
      <c r="B483" s="30" t="s">
        <v>189</v>
      </c>
      <c r="C483" s="339">
        <v>57.567487045253827</v>
      </c>
      <c r="D483" s="32"/>
      <c r="E483" s="339">
        <v>61.198852672066373</v>
      </c>
      <c r="F483" s="32"/>
      <c r="G483" s="339">
        <v>74.222190725747907</v>
      </c>
      <c r="H483" s="32"/>
      <c r="I483" s="339">
        <v>87.221475879345121</v>
      </c>
      <c r="J483" s="32"/>
      <c r="K483" s="339">
        <v>60.853567378080214</v>
      </c>
      <c r="L483" s="32"/>
      <c r="M483" s="339">
        <v>74.417997650219121</v>
      </c>
      <c r="N483" s="32"/>
      <c r="O483" s="339">
        <v>55.991647185788374</v>
      </c>
      <c r="P483" s="32"/>
      <c r="Q483" s="339">
        <v>66.157618299716276</v>
      </c>
      <c r="R483" s="32"/>
    </row>
    <row r="484" spans="2:18" ht="15" hidden="1" customHeight="1" outlineLevel="1" x14ac:dyDescent="0.25">
      <c r="B484" s="43" t="s">
        <v>58</v>
      </c>
      <c r="C484" s="343">
        <v>52.56</v>
      </c>
      <c r="D484" s="206">
        <f>C484/C497-1</f>
        <v>0.55227406969875958</v>
      </c>
      <c r="E484" s="344">
        <v>53.44</v>
      </c>
      <c r="F484" s="208">
        <f>E484/E497-1</f>
        <v>0.21786690975387413</v>
      </c>
      <c r="G484" s="343">
        <v>67.08</v>
      </c>
      <c r="H484" s="206">
        <f>G484/G497-1</f>
        <v>0.1480403902105083</v>
      </c>
      <c r="I484" s="344">
        <v>78.22</v>
      </c>
      <c r="J484" s="208">
        <f>I484/I497-1</f>
        <v>4.9510264323091357E-2</v>
      </c>
      <c r="K484" s="343">
        <v>55.68</v>
      </c>
      <c r="L484" s="206">
        <f>K484/K497-1</f>
        <v>0.41968383477817439</v>
      </c>
      <c r="M484" s="344">
        <v>66.7</v>
      </c>
      <c r="N484" s="208">
        <f>M484/M497-1</f>
        <v>0.13686722345321289</v>
      </c>
      <c r="O484" s="343">
        <v>42.06</v>
      </c>
      <c r="P484" s="206">
        <f>O484/O497-1</f>
        <v>0.15835857890388327</v>
      </c>
      <c r="Q484" s="344">
        <v>55.42</v>
      </c>
      <c r="R484" s="208">
        <f>Q484/Q497-1</f>
        <v>0.13240702901512069</v>
      </c>
    </row>
    <row r="485" spans="2:18" ht="15" hidden="1" customHeight="1" outlineLevel="1" x14ac:dyDescent="0.25">
      <c r="B485" s="43" t="s">
        <v>59</v>
      </c>
      <c r="C485" s="343">
        <v>59.58</v>
      </c>
      <c r="D485" s="206">
        <f t="shared" ref="D485:D488" si="72">C485/C498-1</f>
        <v>0.16253658536585358</v>
      </c>
      <c r="E485" s="344">
        <v>67.61</v>
      </c>
      <c r="F485" s="208">
        <f t="shared" ref="F485:F488" si="73">E485/E498-1</f>
        <v>0.11255553727168</v>
      </c>
      <c r="G485" s="343">
        <v>77.430000000000007</v>
      </c>
      <c r="H485" s="206">
        <f t="shared" ref="H485:H488" si="74">G485/G498-1</f>
        <v>5.160939834306677E-2</v>
      </c>
      <c r="I485" s="344">
        <v>91.22</v>
      </c>
      <c r="J485" s="208">
        <f t="shared" ref="J485:J488" si="75">I485/I498-1</f>
        <v>0.10516113399563842</v>
      </c>
      <c r="K485" s="343">
        <v>62.94</v>
      </c>
      <c r="L485" s="206">
        <f t="shared" ref="L485:L488" si="76">K485/K498-1</f>
        <v>-2.267080745341632E-2</v>
      </c>
      <c r="M485" s="344">
        <v>78.42</v>
      </c>
      <c r="N485" s="208">
        <f t="shared" ref="N485:N488" si="77">M485/M498-1</f>
        <v>8.3149171270718192E-2</v>
      </c>
      <c r="O485" s="343">
        <v>56.79</v>
      </c>
      <c r="P485" s="206">
        <f t="shared" ref="P485:P488" si="78">O485/O498-1</f>
        <v>5.0110946745562046E-2</v>
      </c>
      <c r="Q485" s="344">
        <v>68.510000000000005</v>
      </c>
      <c r="R485" s="208">
        <f t="shared" ref="R485:R488" si="79">Q485/Q498-1</f>
        <v>6.3324538258575203E-2</v>
      </c>
    </row>
    <row r="486" spans="2:18" ht="15" hidden="1" customHeight="1" outlineLevel="1" x14ac:dyDescent="0.25">
      <c r="B486" s="43" t="s">
        <v>60</v>
      </c>
      <c r="C486" s="343">
        <v>65.19</v>
      </c>
      <c r="D486" s="206">
        <f t="shared" si="72"/>
        <v>0.41809876006090918</v>
      </c>
      <c r="E486" s="344">
        <v>48.8</v>
      </c>
      <c r="F486" s="208">
        <f t="shared" si="73"/>
        <v>-0.15702193815857668</v>
      </c>
      <c r="G486" s="343">
        <v>79.66</v>
      </c>
      <c r="H486" s="206">
        <f t="shared" si="74"/>
        <v>-1.4230912015839703E-2</v>
      </c>
      <c r="I486" s="344">
        <v>95.83</v>
      </c>
      <c r="J486" s="208">
        <f t="shared" si="75"/>
        <v>7.771030139451196E-2</v>
      </c>
      <c r="K486" s="343">
        <v>82.24</v>
      </c>
      <c r="L486" s="206">
        <f t="shared" si="76"/>
        <v>3.186951066499355E-2</v>
      </c>
      <c r="M486" s="344">
        <v>78.36</v>
      </c>
      <c r="N486" s="208">
        <f t="shared" si="77"/>
        <v>1.6606123508043691E-2</v>
      </c>
      <c r="O486" s="343">
        <v>63.14</v>
      </c>
      <c r="P486" s="206">
        <f t="shared" si="78"/>
        <v>0.11358024691358026</v>
      </c>
      <c r="Q486" s="344">
        <v>71.39</v>
      </c>
      <c r="R486" s="208">
        <f t="shared" si="79"/>
        <v>4.6620730098226204E-2</v>
      </c>
    </row>
    <row r="487" spans="2:18" collapsed="1" x14ac:dyDescent="0.25">
      <c r="B487" s="43" t="s">
        <v>61</v>
      </c>
      <c r="C487" s="343">
        <v>59.57</v>
      </c>
      <c r="D487" s="206">
        <f t="shared" si="72"/>
        <v>6.2421972534332015E-2</v>
      </c>
      <c r="E487" s="344">
        <v>72.75</v>
      </c>
      <c r="F487" s="208">
        <f t="shared" si="73"/>
        <v>0.10511924654412885</v>
      </c>
      <c r="G487" s="343">
        <v>81.48</v>
      </c>
      <c r="H487" s="206">
        <f t="shared" si="74"/>
        <v>0.15198642725858891</v>
      </c>
      <c r="I487" s="344">
        <v>91.68</v>
      </c>
      <c r="J487" s="208">
        <f t="shared" si="75"/>
        <v>3.4296028880866469E-2</v>
      </c>
      <c r="K487" s="343">
        <v>69.7</v>
      </c>
      <c r="L487" s="206">
        <f t="shared" si="76"/>
        <v>4.2944785276073594E-2</v>
      </c>
      <c r="M487" s="344">
        <v>81.38</v>
      </c>
      <c r="N487" s="208">
        <f t="shared" si="77"/>
        <v>8.3477566236186851E-2</v>
      </c>
      <c r="O487" s="343">
        <v>59.76</v>
      </c>
      <c r="P487" s="206">
        <f t="shared" si="78"/>
        <v>2.5042881646655246E-2</v>
      </c>
      <c r="Q487" s="344">
        <v>71.48</v>
      </c>
      <c r="R487" s="208">
        <f t="shared" si="79"/>
        <v>5.427728613569327E-2</v>
      </c>
    </row>
    <row r="488" spans="2:18" ht="15" customHeight="1" x14ac:dyDescent="0.25">
      <c r="B488" s="145">
        <v>1979</v>
      </c>
      <c r="C488" s="347">
        <v>47.4</v>
      </c>
      <c r="D488" s="213">
        <f t="shared" si="72"/>
        <v>8.6159486709440847E-2</v>
      </c>
      <c r="E488" s="347">
        <v>52.26</v>
      </c>
      <c r="F488" s="213">
        <f t="shared" si="73"/>
        <v>-9.1012514220706331E-3</v>
      </c>
      <c r="G488" s="347">
        <v>64.62</v>
      </c>
      <c r="H488" s="213">
        <f t="shared" si="74"/>
        <v>-4.2524818491628258E-2</v>
      </c>
      <c r="I488" s="347">
        <v>76.69</v>
      </c>
      <c r="J488" s="213">
        <f t="shared" si="75"/>
        <v>-5.5658170176086652E-2</v>
      </c>
      <c r="K488" s="347">
        <v>46.22</v>
      </c>
      <c r="L488" s="213">
        <f t="shared" si="76"/>
        <v>-7.6154307415550737E-2</v>
      </c>
      <c r="M488" s="347">
        <v>64.260000000000005</v>
      </c>
      <c r="N488" s="213">
        <f t="shared" si="77"/>
        <v>-4.0609137055837574E-2</v>
      </c>
      <c r="O488" s="347">
        <v>45.43</v>
      </c>
      <c r="P488" s="213">
        <f t="shared" si="78"/>
        <v>-8.5179218687072011E-2</v>
      </c>
      <c r="Q488" s="347">
        <v>55.63</v>
      </c>
      <c r="R488" s="213">
        <f t="shared" si="79"/>
        <v>-6.4255677039529058E-2</v>
      </c>
    </row>
    <row r="489" spans="2:18" x14ac:dyDescent="0.25">
      <c r="B489" s="43" t="s">
        <v>49</v>
      </c>
      <c r="C489" s="343">
        <v>62.31</v>
      </c>
      <c r="D489" s="205"/>
      <c r="E489" s="344">
        <v>66.239999999999995</v>
      </c>
      <c r="F489" s="207"/>
      <c r="G489" s="343">
        <v>71.97</v>
      </c>
      <c r="H489" s="205"/>
      <c r="I489" s="344">
        <v>82.31</v>
      </c>
      <c r="J489" s="207"/>
      <c r="K489" s="343">
        <v>52.02</v>
      </c>
      <c r="L489" s="205"/>
      <c r="M489" s="344">
        <v>72.7</v>
      </c>
      <c r="N489" s="207"/>
      <c r="O489" s="343">
        <v>65.45</v>
      </c>
      <c r="P489" s="205"/>
      <c r="Q489" s="344">
        <v>69.55</v>
      </c>
      <c r="R489" s="207"/>
    </row>
    <row r="490" spans="2:18" ht="30" customHeight="1" x14ac:dyDescent="0.25">
      <c r="B490" s="43" t="s">
        <v>50</v>
      </c>
      <c r="C490" s="343">
        <v>59.69</v>
      </c>
      <c r="D490" s="205"/>
      <c r="E490" s="344">
        <v>59.31</v>
      </c>
      <c r="F490" s="207"/>
      <c r="G490" s="343">
        <v>77.78</v>
      </c>
      <c r="H490" s="205"/>
      <c r="I490" s="344">
        <v>87.96</v>
      </c>
      <c r="J490" s="207"/>
      <c r="K490" s="343">
        <v>56.75</v>
      </c>
      <c r="L490" s="205"/>
      <c r="M490" s="344">
        <v>75.290000000000006</v>
      </c>
      <c r="N490" s="207"/>
      <c r="O490" s="343">
        <v>56.64</v>
      </c>
      <c r="P490" s="205"/>
      <c r="Q490" s="344">
        <v>67.180000000000007</v>
      </c>
      <c r="R490" s="207"/>
    </row>
    <row r="491" spans="2:18" x14ac:dyDescent="0.25">
      <c r="B491" s="43" t="s">
        <v>51</v>
      </c>
      <c r="C491" s="343">
        <v>44.49</v>
      </c>
      <c r="D491" s="205"/>
      <c r="E491" s="344">
        <v>58.74</v>
      </c>
      <c r="F491" s="207"/>
      <c r="G491" s="343">
        <v>64.56</v>
      </c>
      <c r="H491" s="205"/>
      <c r="I491" s="344">
        <v>83.9</v>
      </c>
      <c r="J491" s="207"/>
      <c r="K491" s="343">
        <v>48.41</v>
      </c>
      <c r="L491" s="205"/>
      <c r="M491" s="344">
        <v>68.2</v>
      </c>
      <c r="N491" s="207"/>
      <c r="O491" s="343">
        <v>48.62</v>
      </c>
      <c r="P491" s="205"/>
      <c r="Q491" s="344">
        <v>59.68</v>
      </c>
      <c r="R491" s="207"/>
    </row>
    <row r="492" spans="2:18" ht="30" customHeight="1" x14ac:dyDescent="0.25">
      <c r="B492" s="43" t="s">
        <v>52</v>
      </c>
      <c r="C492" s="343">
        <v>36.369999999999997</v>
      </c>
      <c r="D492" s="205"/>
      <c r="E492" s="344">
        <v>41.05</v>
      </c>
      <c r="F492" s="207"/>
      <c r="G492" s="343">
        <v>69.180000000000007</v>
      </c>
      <c r="H492" s="205"/>
      <c r="I492" s="344">
        <v>82.33</v>
      </c>
      <c r="J492" s="207"/>
      <c r="K492" s="343">
        <v>44.76</v>
      </c>
      <c r="L492" s="205"/>
      <c r="M492" s="344">
        <v>64.77</v>
      </c>
      <c r="N492" s="207"/>
      <c r="O492" s="343">
        <v>49.9</v>
      </c>
      <c r="P492" s="205"/>
      <c r="Q492" s="344">
        <v>58.3</v>
      </c>
      <c r="R492" s="207"/>
    </row>
    <row r="493" spans="2:18" x14ac:dyDescent="0.25">
      <c r="B493" s="43" t="s">
        <v>53</v>
      </c>
      <c r="C493" s="343">
        <v>40.380000000000003</v>
      </c>
      <c r="D493" s="205"/>
      <c r="E493" s="344">
        <v>63.61</v>
      </c>
      <c r="F493" s="207"/>
      <c r="G493" s="343">
        <v>78.489999999999995</v>
      </c>
      <c r="H493" s="205"/>
      <c r="I493" s="344">
        <v>89.44</v>
      </c>
      <c r="J493" s="207"/>
      <c r="K493" s="343">
        <v>59.48</v>
      </c>
      <c r="L493" s="205"/>
      <c r="M493" s="344">
        <v>76.14</v>
      </c>
      <c r="N493" s="207"/>
      <c r="O493" s="343">
        <v>60.73</v>
      </c>
      <c r="P493" s="205"/>
      <c r="Q493" s="344">
        <v>69.44</v>
      </c>
      <c r="R493" s="207"/>
    </row>
    <row r="494" spans="2:18" x14ac:dyDescent="0.25">
      <c r="B494" s="43" t="s">
        <v>54</v>
      </c>
      <c r="C494" s="343">
        <v>34.340000000000003</v>
      </c>
      <c r="D494" s="205"/>
      <c r="E494" s="344">
        <v>38.39</v>
      </c>
      <c r="F494" s="207"/>
      <c r="G494" s="343">
        <v>68.05</v>
      </c>
      <c r="H494" s="205"/>
      <c r="I494" s="344">
        <v>81.66</v>
      </c>
      <c r="J494" s="207"/>
      <c r="K494" s="343">
        <v>33.659999999999997</v>
      </c>
      <c r="L494" s="205"/>
      <c r="M494" s="344">
        <v>62.8</v>
      </c>
      <c r="N494" s="207"/>
      <c r="O494" s="343">
        <v>53</v>
      </c>
      <c r="P494" s="205"/>
      <c r="Q494" s="344">
        <v>58.54</v>
      </c>
      <c r="R494" s="207"/>
    </row>
    <row r="495" spans="2:18" x14ac:dyDescent="0.25">
      <c r="B495" s="43" t="s">
        <v>55</v>
      </c>
      <c r="C495" s="343">
        <v>31.8</v>
      </c>
      <c r="D495" s="205"/>
      <c r="E495" s="344">
        <v>41.4</v>
      </c>
      <c r="F495" s="207"/>
      <c r="G495" s="343">
        <v>47.18</v>
      </c>
      <c r="H495" s="205"/>
      <c r="I495" s="344">
        <v>64.290000000000006</v>
      </c>
      <c r="J495" s="207"/>
      <c r="K495" s="343">
        <v>23</v>
      </c>
      <c r="L495" s="205"/>
      <c r="M495" s="344">
        <v>49.76</v>
      </c>
      <c r="N495" s="207"/>
      <c r="O495" s="343">
        <v>28.53</v>
      </c>
      <c r="P495" s="205"/>
      <c r="Q495" s="344">
        <v>40.53</v>
      </c>
      <c r="R495" s="207"/>
    </row>
    <row r="496" spans="2:18" x14ac:dyDescent="0.25">
      <c r="B496" s="43" t="s">
        <v>56</v>
      </c>
      <c r="C496" s="343">
        <v>27.02</v>
      </c>
      <c r="D496" s="205"/>
      <c r="E496" s="344">
        <v>35.450000000000003</v>
      </c>
      <c r="F496" s="207"/>
      <c r="G496" s="343">
        <v>49.79</v>
      </c>
      <c r="H496" s="205"/>
      <c r="I496" s="344">
        <v>68.2</v>
      </c>
      <c r="J496" s="207"/>
      <c r="K496" s="343">
        <v>33.79</v>
      </c>
      <c r="L496" s="205"/>
      <c r="M496" s="344">
        <v>51.19</v>
      </c>
      <c r="N496" s="207"/>
      <c r="O496" s="343">
        <v>27.45</v>
      </c>
      <c r="P496" s="205"/>
      <c r="Q496" s="344">
        <v>40.869999999999997</v>
      </c>
      <c r="R496" s="207"/>
    </row>
    <row r="497" spans="2:18" x14ac:dyDescent="0.25">
      <c r="B497" s="43" t="s">
        <v>58</v>
      </c>
      <c r="C497" s="343">
        <v>33.86</v>
      </c>
      <c r="D497" s="205"/>
      <c r="E497" s="344">
        <v>43.88</v>
      </c>
      <c r="F497" s="207"/>
      <c r="G497" s="343">
        <v>58.43</v>
      </c>
      <c r="H497" s="205"/>
      <c r="I497" s="344">
        <v>74.53</v>
      </c>
      <c r="J497" s="207"/>
      <c r="K497" s="343">
        <v>39.22</v>
      </c>
      <c r="L497" s="205"/>
      <c r="M497" s="344">
        <v>58.67</v>
      </c>
      <c r="N497" s="207"/>
      <c r="O497" s="343">
        <v>36.31</v>
      </c>
      <c r="P497" s="205"/>
      <c r="Q497" s="344">
        <v>48.94</v>
      </c>
      <c r="R497" s="207"/>
    </row>
    <row r="498" spans="2:18" x14ac:dyDescent="0.25">
      <c r="B498" s="43" t="s">
        <v>59</v>
      </c>
      <c r="C498" s="343">
        <v>51.25</v>
      </c>
      <c r="D498" s="205"/>
      <c r="E498" s="344">
        <v>60.77</v>
      </c>
      <c r="F498" s="207"/>
      <c r="G498" s="343">
        <v>73.63</v>
      </c>
      <c r="H498" s="205"/>
      <c r="I498" s="344">
        <v>82.54</v>
      </c>
      <c r="J498" s="207"/>
      <c r="K498" s="343">
        <v>64.400000000000006</v>
      </c>
      <c r="L498" s="205"/>
      <c r="M498" s="344">
        <v>72.400000000000006</v>
      </c>
      <c r="N498" s="207"/>
      <c r="O498" s="343">
        <v>54.08</v>
      </c>
      <c r="P498" s="205"/>
      <c r="Q498" s="344">
        <v>64.430000000000007</v>
      </c>
      <c r="R498" s="207"/>
    </row>
    <row r="499" spans="2:18" x14ac:dyDescent="0.25">
      <c r="B499" s="43" t="s">
        <v>60</v>
      </c>
      <c r="C499" s="343">
        <v>45.97</v>
      </c>
      <c r="D499" s="205"/>
      <c r="E499" s="344">
        <v>57.89</v>
      </c>
      <c r="F499" s="207"/>
      <c r="G499" s="343">
        <v>80.81</v>
      </c>
      <c r="H499" s="205"/>
      <c r="I499" s="344">
        <v>88.92</v>
      </c>
      <c r="J499" s="207"/>
      <c r="K499" s="343">
        <v>79.7</v>
      </c>
      <c r="L499" s="205"/>
      <c r="M499" s="344">
        <v>77.08</v>
      </c>
      <c r="N499" s="207"/>
      <c r="O499" s="343">
        <v>56.7</v>
      </c>
      <c r="P499" s="205"/>
      <c r="Q499" s="344">
        <v>68.209999999999994</v>
      </c>
      <c r="R499" s="207"/>
    </row>
    <row r="500" spans="2:18" x14ac:dyDescent="0.25">
      <c r="B500" s="43" t="s">
        <v>61</v>
      </c>
      <c r="C500" s="343">
        <v>56.07</v>
      </c>
      <c r="D500" s="205"/>
      <c r="E500" s="344">
        <v>65.83</v>
      </c>
      <c r="F500" s="207"/>
      <c r="G500" s="343">
        <v>70.73</v>
      </c>
      <c r="H500" s="205"/>
      <c r="I500" s="344">
        <v>88.64</v>
      </c>
      <c r="J500" s="207"/>
      <c r="K500" s="343">
        <v>66.83</v>
      </c>
      <c r="L500" s="205"/>
      <c r="M500" s="344">
        <v>75.11</v>
      </c>
      <c r="N500" s="207"/>
      <c r="O500" s="343">
        <v>58.3</v>
      </c>
      <c r="P500" s="205"/>
      <c r="Q500" s="344">
        <v>67.8</v>
      </c>
      <c r="R500" s="207"/>
    </row>
    <row r="501" spans="2:18" x14ac:dyDescent="0.25">
      <c r="B501" s="145">
        <v>1978</v>
      </c>
      <c r="C501" s="347">
        <v>43.64</v>
      </c>
      <c r="D501" s="212"/>
      <c r="E501" s="347">
        <v>52.74</v>
      </c>
      <c r="F501" s="212"/>
      <c r="G501" s="347">
        <v>67.489999999999995</v>
      </c>
      <c r="H501" s="212"/>
      <c r="I501" s="347">
        <v>81.209999999999994</v>
      </c>
      <c r="J501" s="212"/>
      <c r="K501" s="347">
        <v>50.03</v>
      </c>
      <c r="L501" s="212"/>
      <c r="M501" s="347">
        <v>66.98</v>
      </c>
      <c r="N501" s="212"/>
      <c r="O501" s="347">
        <v>49.66</v>
      </c>
      <c r="P501" s="212"/>
      <c r="Q501" s="347">
        <v>59.45</v>
      </c>
      <c r="R501" s="212"/>
    </row>
    <row r="502" spans="2:18" x14ac:dyDescent="0.25">
      <c r="B502" s="197" t="s">
        <v>169</v>
      </c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</row>
  </sheetData>
  <mergeCells count="2">
    <mergeCell ref="B5:R5"/>
    <mergeCell ref="B502:R5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9" fitToHeight="1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1" t="s">
        <v>324</v>
      </c>
      <c r="C5" s="171"/>
      <c r="D5" s="171"/>
      <c r="E5" s="171"/>
    </row>
    <row r="6" spans="2:6" ht="30" customHeight="1" x14ac:dyDescent="0.25">
      <c r="B6" s="123" t="s">
        <v>164</v>
      </c>
      <c r="C6" s="186" t="str">
        <f>actualizaciones!A3</f>
        <v>invierno 11/12</v>
      </c>
      <c r="D6" s="186" t="str">
        <f>actualizaciones!A2</f>
        <v>invierno 12/13</v>
      </c>
      <c r="E6" s="348" t="s">
        <v>325</v>
      </c>
    </row>
    <row r="7" spans="2:6" ht="15" customHeight="1" x14ac:dyDescent="0.2">
      <c r="B7" s="126" t="s">
        <v>326</v>
      </c>
      <c r="C7" s="349">
        <v>65.363262942801811</v>
      </c>
      <c r="D7" s="349">
        <v>64.437939036196539</v>
      </c>
      <c r="E7" s="128">
        <f>D7/C7-1</f>
        <v>-1.4156635775894544E-2</v>
      </c>
      <c r="F7" s="350"/>
    </row>
    <row r="8" spans="2:6" ht="15" customHeight="1" x14ac:dyDescent="0.2">
      <c r="B8" s="129" t="s">
        <v>327</v>
      </c>
      <c r="C8" s="351">
        <v>73.615968965941519</v>
      </c>
      <c r="D8" s="351">
        <v>72.971412260248627</v>
      </c>
      <c r="E8" s="132">
        <f>D8/C8-1</f>
        <v>-8.7556642226783721E-3</v>
      </c>
      <c r="F8" s="350"/>
    </row>
    <row r="9" spans="2:6" ht="15" customHeight="1" x14ac:dyDescent="0.2">
      <c r="B9" s="129" t="s">
        <v>328</v>
      </c>
      <c r="C9" s="351">
        <v>56.226962908849103</v>
      </c>
      <c r="D9" s="351">
        <v>54.553796427162951</v>
      </c>
      <c r="E9" s="132">
        <f>D9/C9-1</f>
        <v>-2.9757368976136345E-2</v>
      </c>
      <c r="F9" s="350"/>
    </row>
    <row r="10" spans="2:6" ht="15" customHeight="1" x14ac:dyDescent="0.2">
      <c r="B10" s="133" t="s">
        <v>169</v>
      </c>
      <c r="C10" s="133"/>
      <c r="D10" s="133"/>
      <c r="E10" s="133"/>
    </row>
    <row r="26" spans="2:11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000099"/>
    <pageSetUpPr autoPageBreaks="0" fitToPage="1"/>
  </sheetPr>
  <dimension ref="B1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70" customWidth="1"/>
    <col min="2" max="2" width="18.7109375" style="170" customWidth="1"/>
    <col min="3" max="5" width="12.7109375" style="170" customWidth="1"/>
    <col min="6" max="6" width="10.7109375" style="170" customWidth="1"/>
    <col min="7" max="12" width="11.42578125" style="170"/>
    <col min="13" max="13" width="13.7109375" style="170" customWidth="1"/>
    <col min="14" max="256" width="11.42578125" style="170"/>
    <col min="257" max="257" width="13.28515625" style="170" customWidth="1"/>
    <col min="258" max="258" width="30.85546875" style="170" customWidth="1"/>
    <col min="259" max="261" width="12.7109375" style="170" customWidth="1"/>
    <col min="262" max="262" width="10.7109375" style="170" customWidth="1"/>
    <col min="263" max="268" width="11.42578125" style="170"/>
    <col min="269" max="269" width="13.7109375" style="170" customWidth="1"/>
    <col min="270" max="512" width="11.42578125" style="170"/>
    <col min="513" max="513" width="13.28515625" style="170" customWidth="1"/>
    <col min="514" max="514" width="30.85546875" style="170" customWidth="1"/>
    <col min="515" max="517" width="12.7109375" style="170" customWidth="1"/>
    <col min="518" max="518" width="10.7109375" style="170" customWidth="1"/>
    <col min="519" max="524" width="11.42578125" style="170"/>
    <col min="525" max="525" width="13.7109375" style="170" customWidth="1"/>
    <col min="526" max="768" width="11.42578125" style="170"/>
    <col min="769" max="769" width="13.28515625" style="170" customWidth="1"/>
    <col min="770" max="770" width="30.85546875" style="170" customWidth="1"/>
    <col min="771" max="773" width="12.7109375" style="170" customWidth="1"/>
    <col min="774" max="774" width="10.7109375" style="170" customWidth="1"/>
    <col min="775" max="780" width="11.42578125" style="170"/>
    <col min="781" max="781" width="13.7109375" style="170" customWidth="1"/>
    <col min="782" max="1024" width="11.42578125" style="170"/>
    <col min="1025" max="1025" width="13.28515625" style="170" customWidth="1"/>
    <col min="1026" max="1026" width="30.85546875" style="170" customWidth="1"/>
    <col min="1027" max="1029" width="12.7109375" style="170" customWidth="1"/>
    <col min="1030" max="1030" width="10.7109375" style="170" customWidth="1"/>
    <col min="1031" max="1036" width="11.42578125" style="170"/>
    <col min="1037" max="1037" width="13.7109375" style="170" customWidth="1"/>
    <col min="1038" max="1280" width="11.42578125" style="170"/>
    <col min="1281" max="1281" width="13.28515625" style="170" customWidth="1"/>
    <col min="1282" max="1282" width="30.85546875" style="170" customWidth="1"/>
    <col min="1283" max="1285" width="12.7109375" style="170" customWidth="1"/>
    <col min="1286" max="1286" width="10.7109375" style="170" customWidth="1"/>
    <col min="1287" max="1292" width="11.42578125" style="170"/>
    <col min="1293" max="1293" width="13.7109375" style="170" customWidth="1"/>
    <col min="1294" max="1536" width="11.42578125" style="170"/>
    <col min="1537" max="1537" width="13.28515625" style="170" customWidth="1"/>
    <col min="1538" max="1538" width="30.85546875" style="170" customWidth="1"/>
    <col min="1539" max="1541" width="12.7109375" style="170" customWidth="1"/>
    <col min="1542" max="1542" width="10.7109375" style="170" customWidth="1"/>
    <col min="1543" max="1548" width="11.42578125" style="170"/>
    <col min="1549" max="1549" width="13.7109375" style="170" customWidth="1"/>
    <col min="1550" max="1792" width="11.42578125" style="170"/>
    <col min="1793" max="1793" width="13.28515625" style="170" customWidth="1"/>
    <col min="1794" max="1794" width="30.85546875" style="170" customWidth="1"/>
    <col min="1795" max="1797" width="12.7109375" style="170" customWidth="1"/>
    <col min="1798" max="1798" width="10.7109375" style="170" customWidth="1"/>
    <col min="1799" max="1804" width="11.42578125" style="170"/>
    <col min="1805" max="1805" width="13.7109375" style="170" customWidth="1"/>
    <col min="1806" max="2048" width="11.42578125" style="170"/>
    <col min="2049" max="2049" width="13.28515625" style="170" customWidth="1"/>
    <col min="2050" max="2050" width="30.85546875" style="170" customWidth="1"/>
    <col min="2051" max="2053" width="12.7109375" style="170" customWidth="1"/>
    <col min="2054" max="2054" width="10.7109375" style="170" customWidth="1"/>
    <col min="2055" max="2060" width="11.42578125" style="170"/>
    <col min="2061" max="2061" width="13.7109375" style="170" customWidth="1"/>
    <col min="2062" max="2304" width="11.42578125" style="170"/>
    <col min="2305" max="2305" width="13.28515625" style="170" customWidth="1"/>
    <col min="2306" max="2306" width="30.85546875" style="170" customWidth="1"/>
    <col min="2307" max="2309" width="12.7109375" style="170" customWidth="1"/>
    <col min="2310" max="2310" width="10.7109375" style="170" customWidth="1"/>
    <col min="2311" max="2316" width="11.42578125" style="170"/>
    <col min="2317" max="2317" width="13.7109375" style="170" customWidth="1"/>
    <col min="2318" max="2560" width="11.42578125" style="170"/>
    <col min="2561" max="2561" width="13.28515625" style="170" customWidth="1"/>
    <col min="2562" max="2562" width="30.85546875" style="170" customWidth="1"/>
    <col min="2563" max="2565" width="12.7109375" style="170" customWidth="1"/>
    <col min="2566" max="2566" width="10.7109375" style="170" customWidth="1"/>
    <col min="2567" max="2572" width="11.42578125" style="170"/>
    <col min="2573" max="2573" width="13.7109375" style="170" customWidth="1"/>
    <col min="2574" max="2816" width="11.42578125" style="170"/>
    <col min="2817" max="2817" width="13.28515625" style="170" customWidth="1"/>
    <col min="2818" max="2818" width="30.85546875" style="170" customWidth="1"/>
    <col min="2819" max="2821" width="12.7109375" style="170" customWidth="1"/>
    <col min="2822" max="2822" width="10.7109375" style="170" customWidth="1"/>
    <col min="2823" max="2828" width="11.42578125" style="170"/>
    <col min="2829" max="2829" width="13.7109375" style="170" customWidth="1"/>
    <col min="2830" max="3072" width="11.42578125" style="170"/>
    <col min="3073" max="3073" width="13.28515625" style="170" customWidth="1"/>
    <col min="3074" max="3074" width="30.85546875" style="170" customWidth="1"/>
    <col min="3075" max="3077" width="12.7109375" style="170" customWidth="1"/>
    <col min="3078" max="3078" width="10.7109375" style="170" customWidth="1"/>
    <col min="3079" max="3084" width="11.42578125" style="170"/>
    <col min="3085" max="3085" width="13.7109375" style="170" customWidth="1"/>
    <col min="3086" max="3328" width="11.42578125" style="170"/>
    <col min="3329" max="3329" width="13.28515625" style="170" customWidth="1"/>
    <col min="3330" max="3330" width="30.85546875" style="170" customWidth="1"/>
    <col min="3331" max="3333" width="12.7109375" style="170" customWidth="1"/>
    <col min="3334" max="3334" width="10.7109375" style="170" customWidth="1"/>
    <col min="3335" max="3340" width="11.42578125" style="170"/>
    <col min="3341" max="3341" width="13.7109375" style="170" customWidth="1"/>
    <col min="3342" max="3584" width="11.42578125" style="170"/>
    <col min="3585" max="3585" width="13.28515625" style="170" customWidth="1"/>
    <col min="3586" max="3586" width="30.85546875" style="170" customWidth="1"/>
    <col min="3587" max="3589" width="12.7109375" style="170" customWidth="1"/>
    <col min="3590" max="3590" width="10.7109375" style="170" customWidth="1"/>
    <col min="3591" max="3596" width="11.42578125" style="170"/>
    <col min="3597" max="3597" width="13.7109375" style="170" customWidth="1"/>
    <col min="3598" max="3840" width="11.42578125" style="170"/>
    <col min="3841" max="3841" width="13.28515625" style="170" customWidth="1"/>
    <col min="3842" max="3842" width="30.85546875" style="170" customWidth="1"/>
    <col min="3843" max="3845" width="12.7109375" style="170" customWidth="1"/>
    <col min="3846" max="3846" width="10.7109375" style="170" customWidth="1"/>
    <col min="3847" max="3852" width="11.42578125" style="170"/>
    <col min="3853" max="3853" width="13.7109375" style="170" customWidth="1"/>
    <col min="3854" max="4096" width="11.42578125" style="170"/>
    <col min="4097" max="4097" width="13.28515625" style="170" customWidth="1"/>
    <col min="4098" max="4098" width="30.85546875" style="170" customWidth="1"/>
    <col min="4099" max="4101" width="12.7109375" style="170" customWidth="1"/>
    <col min="4102" max="4102" width="10.7109375" style="170" customWidth="1"/>
    <col min="4103" max="4108" width="11.42578125" style="170"/>
    <col min="4109" max="4109" width="13.7109375" style="170" customWidth="1"/>
    <col min="4110" max="4352" width="11.42578125" style="170"/>
    <col min="4353" max="4353" width="13.28515625" style="170" customWidth="1"/>
    <col min="4354" max="4354" width="30.85546875" style="170" customWidth="1"/>
    <col min="4355" max="4357" width="12.7109375" style="170" customWidth="1"/>
    <col min="4358" max="4358" width="10.7109375" style="170" customWidth="1"/>
    <col min="4359" max="4364" width="11.42578125" style="170"/>
    <col min="4365" max="4365" width="13.7109375" style="170" customWidth="1"/>
    <col min="4366" max="4608" width="11.42578125" style="170"/>
    <col min="4609" max="4609" width="13.28515625" style="170" customWidth="1"/>
    <col min="4610" max="4610" width="30.85546875" style="170" customWidth="1"/>
    <col min="4611" max="4613" width="12.7109375" style="170" customWidth="1"/>
    <col min="4614" max="4614" width="10.7109375" style="170" customWidth="1"/>
    <col min="4615" max="4620" width="11.42578125" style="170"/>
    <col min="4621" max="4621" width="13.7109375" style="170" customWidth="1"/>
    <col min="4622" max="4864" width="11.42578125" style="170"/>
    <col min="4865" max="4865" width="13.28515625" style="170" customWidth="1"/>
    <col min="4866" max="4866" width="30.85546875" style="170" customWidth="1"/>
    <col min="4867" max="4869" width="12.7109375" style="170" customWidth="1"/>
    <col min="4870" max="4870" width="10.7109375" style="170" customWidth="1"/>
    <col min="4871" max="4876" width="11.42578125" style="170"/>
    <col min="4877" max="4877" width="13.7109375" style="170" customWidth="1"/>
    <col min="4878" max="5120" width="11.42578125" style="170"/>
    <col min="5121" max="5121" width="13.28515625" style="170" customWidth="1"/>
    <col min="5122" max="5122" width="30.85546875" style="170" customWidth="1"/>
    <col min="5123" max="5125" width="12.7109375" style="170" customWidth="1"/>
    <col min="5126" max="5126" width="10.7109375" style="170" customWidth="1"/>
    <col min="5127" max="5132" width="11.42578125" style="170"/>
    <col min="5133" max="5133" width="13.7109375" style="170" customWidth="1"/>
    <col min="5134" max="5376" width="11.42578125" style="170"/>
    <col min="5377" max="5377" width="13.28515625" style="170" customWidth="1"/>
    <col min="5378" max="5378" width="30.85546875" style="170" customWidth="1"/>
    <col min="5379" max="5381" width="12.7109375" style="170" customWidth="1"/>
    <col min="5382" max="5382" width="10.7109375" style="170" customWidth="1"/>
    <col min="5383" max="5388" width="11.42578125" style="170"/>
    <col min="5389" max="5389" width="13.7109375" style="170" customWidth="1"/>
    <col min="5390" max="5632" width="11.42578125" style="170"/>
    <col min="5633" max="5633" width="13.28515625" style="170" customWidth="1"/>
    <col min="5634" max="5634" width="30.85546875" style="170" customWidth="1"/>
    <col min="5635" max="5637" width="12.7109375" style="170" customWidth="1"/>
    <col min="5638" max="5638" width="10.7109375" style="170" customWidth="1"/>
    <col min="5639" max="5644" width="11.42578125" style="170"/>
    <col min="5645" max="5645" width="13.7109375" style="170" customWidth="1"/>
    <col min="5646" max="5888" width="11.42578125" style="170"/>
    <col min="5889" max="5889" width="13.28515625" style="170" customWidth="1"/>
    <col min="5890" max="5890" width="30.85546875" style="170" customWidth="1"/>
    <col min="5891" max="5893" width="12.7109375" style="170" customWidth="1"/>
    <col min="5894" max="5894" width="10.7109375" style="170" customWidth="1"/>
    <col min="5895" max="5900" width="11.42578125" style="170"/>
    <col min="5901" max="5901" width="13.7109375" style="170" customWidth="1"/>
    <col min="5902" max="6144" width="11.42578125" style="170"/>
    <col min="6145" max="6145" width="13.28515625" style="170" customWidth="1"/>
    <col min="6146" max="6146" width="30.85546875" style="170" customWidth="1"/>
    <col min="6147" max="6149" width="12.7109375" style="170" customWidth="1"/>
    <col min="6150" max="6150" width="10.7109375" style="170" customWidth="1"/>
    <col min="6151" max="6156" width="11.42578125" style="170"/>
    <col min="6157" max="6157" width="13.7109375" style="170" customWidth="1"/>
    <col min="6158" max="6400" width="11.42578125" style="170"/>
    <col min="6401" max="6401" width="13.28515625" style="170" customWidth="1"/>
    <col min="6402" max="6402" width="30.85546875" style="170" customWidth="1"/>
    <col min="6403" max="6405" width="12.7109375" style="170" customWidth="1"/>
    <col min="6406" max="6406" width="10.7109375" style="170" customWidth="1"/>
    <col min="6407" max="6412" width="11.42578125" style="170"/>
    <col min="6413" max="6413" width="13.7109375" style="170" customWidth="1"/>
    <col min="6414" max="6656" width="11.42578125" style="170"/>
    <col min="6657" max="6657" width="13.28515625" style="170" customWidth="1"/>
    <col min="6658" max="6658" width="30.85546875" style="170" customWidth="1"/>
    <col min="6659" max="6661" width="12.7109375" style="170" customWidth="1"/>
    <col min="6662" max="6662" width="10.7109375" style="170" customWidth="1"/>
    <col min="6663" max="6668" width="11.42578125" style="170"/>
    <col min="6669" max="6669" width="13.7109375" style="170" customWidth="1"/>
    <col min="6670" max="6912" width="11.42578125" style="170"/>
    <col min="6913" max="6913" width="13.28515625" style="170" customWidth="1"/>
    <col min="6914" max="6914" width="30.85546875" style="170" customWidth="1"/>
    <col min="6915" max="6917" width="12.7109375" style="170" customWidth="1"/>
    <col min="6918" max="6918" width="10.7109375" style="170" customWidth="1"/>
    <col min="6919" max="6924" width="11.42578125" style="170"/>
    <col min="6925" max="6925" width="13.7109375" style="170" customWidth="1"/>
    <col min="6926" max="7168" width="11.42578125" style="170"/>
    <col min="7169" max="7169" width="13.28515625" style="170" customWidth="1"/>
    <col min="7170" max="7170" width="30.85546875" style="170" customWidth="1"/>
    <col min="7171" max="7173" width="12.7109375" style="170" customWidth="1"/>
    <col min="7174" max="7174" width="10.7109375" style="170" customWidth="1"/>
    <col min="7175" max="7180" width="11.42578125" style="170"/>
    <col min="7181" max="7181" width="13.7109375" style="170" customWidth="1"/>
    <col min="7182" max="7424" width="11.42578125" style="170"/>
    <col min="7425" max="7425" width="13.28515625" style="170" customWidth="1"/>
    <col min="7426" max="7426" width="30.85546875" style="170" customWidth="1"/>
    <col min="7427" max="7429" width="12.7109375" style="170" customWidth="1"/>
    <col min="7430" max="7430" width="10.7109375" style="170" customWidth="1"/>
    <col min="7431" max="7436" width="11.42578125" style="170"/>
    <col min="7437" max="7437" width="13.7109375" style="170" customWidth="1"/>
    <col min="7438" max="7680" width="11.42578125" style="170"/>
    <col min="7681" max="7681" width="13.28515625" style="170" customWidth="1"/>
    <col min="7682" max="7682" width="30.85546875" style="170" customWidth="1"/>
    <col min="7683" max="7685" width="12.7109375" style="170" customWidth="1"/>
    <col min="7686" max="7686" width="10.7109375" style="170" customWidth="1"/>
    <col min="7687" max="7692" width="11.42578125" style="170"/>
    <col min="7693" max="7693" width="13.7109375" style="170" customWidth="1"/>
    <col min="7694" max="7936" width="11.42578125" style="170"/>
    <col min="7937" max="7937" width="13.28515625" style="170" customWidth="1"/>
    <col min="7938" max="7938" width="30.85546875" style="170" customWidth="1"/>
    <col min="7939" max="7941" width="12.7109375" style="170" customWidth="1"/>
    <col min="7942" max="7942" width="10.7109375" style="170" customWidth="1"/>
    <col min="7943" max="7948" width="11.42578125" style="170"/>
    <col min="7949" max="7949" width="13.7109375" style="170" customWidth="1"/>
    <col min="7950" max="8192" width="11.42578125" style="170"/>
    <col min="8193" max="8193" width="13.28515625" style="170" customWidth="1"/>
    <col min="8194" max="8194" width="30.85546875" style="170" customWidth="1"/>
    <col min="8195" max="8197" width="12.7109375" style="170" customWidth="1"/>
    <col min="8198" max="8198" width="10.7109375" style="170" customWidth="1"/>
    <col min="8199" max="8204" width="11.42578125" style="170"/>
    <col min="8205" max="8205" width="13.7109375" style="170" customWidth="1"/>
    <col min="8206" max="8448" width="11.42578125" style="170"/>
    <col min="8449" max="8449" width="13.28515625" style="170" customWidth="1"/>
    <col min="8450" max="8450" width="30.85546875" style="170" customWidth="1"/>
    <col min="8451" max="8453" width="12.7109375" style="170" customWidth="1"/>
    <col min="8454" max="8454" width="10.7109375" style="170" customWidth="1"/>
    <col min="8455" max="8460" width="11.42578125" style="170"/>
    <col min="8461" max="8461" width="13.7109375" style="170" customWidth="1"/>
    <col min="8462" max="8704" width="11.42578125" style="170"/>
    <col min="8705" max="8705" width="13.28515625" style="170" customWidth="1"/>
    <col min="8706" max="8706" width="30.85546875" style="170" customWidth="1"/>
    <col min="8707" max="8709" width="12.7109375" style="170" customWidth="1"/>
    <col min="8710" max="8710" width="10.7109375" style="170" customWidth="1"/>
    <col min="8711" max="8716" width="11.42578125" style="170"/>
    <col min="8717" max="8717" width="13.7109375" style="170" customWidth="1"/>
    <col min="8718" max="8960" width="11.42578125" style="170"/>
    <col min="8961" max="8961" width="13.28515625" style="170" customWidth="1"/>
    <col min="8962" max="8962" width="30.85546875" style="170" customWidth="1"/>
    <col min="8963" max="8965" width="12.7109375" style="170" customWidth="1"/>
    <col min="8966" max="8966" width="10.7109375" style="170" customWidth="1"/>
    <col min="8967" max="8972" width="11.42578125" style="170"/>
    <col min="8973" max="8973" width="13.7109375" style="170" customWidth="1"/>
    <col min="8974" max="9216" width="11.42578125" style="170"/>
    <col min="9217" max="9217" width="13.28515625" style="170" customWidth="1"/>
    <col min="9218" max="9218" width="30.85546875" style="170" customWidth="1"/>
    <col min="9219" max="9221" width="12.7109375" style="170" customWidth="1"/>
    <col min="9222" max="9222" width="10.7109375" style="170" customWidth="1"/>
    <col min="9223" max="9228" width="11.42578125" style="170"/>
    <col min="9229" max="9229" width="13.7109375" style="170" customWidth="1"/>
    <col min="9230" max="9472" width="11.42578125" style="170"/>
    <col min="9473" max="9473" width="13.28515625" style="170" customWidth="1"/>
    <col min="9474" max="9474" width="30.85546875" style="170" customWidth="1"/>
    <col min="9475" max="9477" width="12.7109375" style="170" customWidth="1"/>
    <col min="9478" max="9478" width="10.7109375" style="170" customWidth="1"/>
    <col min="9479" max="9484" width="11.42578125" style="170"/>
    <col min="9485" max="9485" width="13.7109375" style="170" customWidth="1"/>
    <col min="9486" max="9728" width="11.42578125" style="170"/>
    <col min="9729" max="9729" width="13.28515625" style="170" customWidth="1"/>
    <col min="9730" max="9730" width="30.85546875" style="170" customWidth="1"/>
    <col min="9731" max="9733" width="12.7109375" style="170" customWidth="1"/>
    <col min="9734" max="9734" width="10.7109375" style="170" customWidth="1"/>
    <col min="9735" max="9740" width="11.42578125" style="170"/>
    <col min="9741" max="9741" width="13.7109375" style="170" customWidth="1"/>
    <col min="9742" max="9984" width="11.42578125" style="170"/>
    <col min="9985" max="9985" width="13.28515625" style="170" customWidth="1"/>
    <col min="9986" max="9986" width="30.85546875" style="170" customWidth="1"/>
    <col min="9987" max="9989" width="12.7109375" style="170" customWidth="1"/>
    <col min="9990" max="9990" width="10.7109375" style="170" customWidth="1"/>
    <col min="9991" max="9996" width="11.42578125" style="170"/>
    <col min="9997" max="9997" width="13.7109375" style="170" customWidth="1"/>
    <col min="9998" max="10240" width="11.42578125" style="170"/>
    <col min="10241" max="10241" width="13.28515625" style="170" customWidth="1"/>
    <col min="10242" max="10242" width="30.85546875" style="170" customWidth="1"/>
    <col min="10243" max="10245" width="12.7109375" style="170" customWidth="1"/>
    <col min="10246" max="10246" width="10.7109375" style="170" customWidth="1"/>
    <col min="10247" max="10252" width="11.42578125" style="170"/>
    <col min="10253" max="10253" width="13.7109375" style="170" customWidth="1"/>
    <col min="10254" max="10496" width="11.42578125" style="170"/>
    <col min="10497" max="10497" width="13.28515625" style="170" customWidth="1"/>
    <col min="10498" max="10498" width="30.85546875" style="170" customWidth="1"/>
    <col min="10499" max="10501" width="12.7109375" style="170" customWidth="1"/>
    <col min="10502" max="10502" width="10.7109375" style="170" customWidth="1"/>
    <col min="10503" max="10508" width="11.42578125" style="170"/>
    <col min="10509" max="10509" width="13.7109375" style="170" customWidth="1"/>
    <col min="10510" max="10752" width="11.42578125" style="170"/>
    <col min="10753" max="10753" width="13.28515625" style="170" customWidth="1"/>
    <col min="10754" max="10754" width="30.85546875" style="170" customWidth="1"/>
    <col min="10755" max="10757" width="12.7109375" style="170" customWidth="1"/>
    <col min="10758" max="10758" width="10.7109375" style="170" customWidth="1"/>
    <col min="10759" max="10764" width="11.42578125" style="170"/>
    <col min="10765" max="10765" width="13.7109375" style="170" customWidth="1"/>
    <col min="10766" max="11008" width="11.42578125" style="170"/>
    <col min="11009" max="11009" width="13.28515625" style="170" customWidth="1"/>
    <col min="11010" max="11010" width="30.85546875" style="170" customWidth="1"/>
    <col min="11011" max="11013" width="12.7109375" style="170" customWidth="1"/>
    <col min="11014" max="11014" width="10.7109375" style="170" customWidth="1"/>
    <col min="11015" max="11020" width="11.42578125" style="170"/>
    <col min="11021" max="11021" width="13.7109375" style="170" customWidth="1"/>
    <col min="11022" max="11264" width="11.42578125" style="170"/>
    <col min="11265" max="11265" width="13.28515625" style="170" customWidth="1"/>
    <col min="11266" max="11266" width="30.85546875" style="170" customWidth="1"/>
    <col min="11267" max="11269" width="12.7109375" style="170" customWidth="1"/>
    <col min="11270" max="11270" width="10.7109375" style="170" customWidth="1"/>
    <col min="11271" max="11276" width="11.42578125" style="170"/>
    <col min="11277" max="11277" width="13.7109375" style="170" customWidth="1"/>
    <col min="11278" max="11520" width="11.42578125" style="170"/>
    <col min="11521" max="11521" width="13.28515625" style="170" customWidth="1"/>
    <col min="11522" max="11522" width="30.85546875" style="170" customWidth="1"/>
    <col min="11523" max="11525" width="12.7109375" style="170" customWidth="1"/>
    <col min="11526" max="11526" width="10.7109375" style="170" customWidth="1"/>
    <col min="11527" max="11532" width="11.42578125" style="170"/>
    <col min="11533" max="11533" width="13.7109375" style="170" customWidth="1"/>
    <col min="11534" max="11776" width="11.42578125" style="170"/>
    <col min="11777" max="11777" width="13.28515625" style="170" customWidth="1"/>
    <col min="11778" max="11778" width="30.85546875" style="170" customWidth="1"/>
    <col min="11779" max="11781" width="12.7109375" style="170" customWidth="1"/>
    <col min="11782" max="11782" width="10.7109375" style="170" customWidth="1"/>
    <col min="11783" max="11788" width="11.42578125" style="170"/>
    <col min="11789" max="11789" width="13.7109375" style="170" customWidth="1"/>
    <col min="11790" max="12032" width="11.42578125" style="170"/>
    <col min="12033" max="12033" width="13.28515625" style="170" customWidth="1"/>
    <col min="12034" max="12034" width="30.85546875" style="170" customWidth="1"/>
    <col min="12035" max="12037" width="12.7109375" style="170" customWidth="1"/>
    <col min="12038" max="12038" width="10.7109375" style="170" customWidth="1"/>
    <col min="12039" max="12044" width="11.42578125" style="170"/>
    <col min="12045" max="12045" width="13.7109375" style="170" customWidth="1"/>
    <col min="12046" max="12288" width="11.42578125" style="170"/>
    <col min="12289" max="12289" width="13.28515625" style="170" customWidth="1"/>
    <col min="12290" max="12290" width="30.85546875" style="170" customWidth="1"/>
    <col min="12291" max="12293" width="12.7109375" style="170" customWidth="1"/>
    <col min="12294" max="12294" width="10.7109375" style="170" customWidth="1"/>
    <col min="12295" max="12300" width="11.42578125" style="170"/>
    <col min="12301" max="12301" width="13.7109375" style="170" customWidth="1"/>
    <col min="12302" max="12544" width="11.42578125" style="170"/>
    <col min="12545" max="12545" width="13.28515625" style="170" customWidth="1"/>
    <col min="12546" max="12546" width="30.85546875" style="170" customWidth="1"/>
    <col min="12547" max="12549" width="12.7109375" style="170" customWidth="1"/>
    <col min="12550" max="12550" width="10.7109375" style="170" customWidth="1"/>
    <col min="12551" max="12556" width="11.42578125" style="170"/>
    <col min="12557" max="12557" width="13.7109375" style="170" customWidth="1"/>
    <col min="12558" max="12800" width="11.42578125" style="170"/>
    <col min="12801" max="12801" width="13.28515625" style="170" customWidth="1"/>
    <col min="12802" max="12802" width="30.85546875" style="170" customWidth="1"/>
    <col min="12803" max="12805" width="12.7109375" style="170" customWidth="1"/>
    <col min="12806" max="12806" width="10.7109375" style="170" customWidth="1"/>
    <col min="12807" max="12812" width="11.42578125" style="170"/>
    <col min="12813" max="12813" width="13.7109375" style="170" customWidth="1"/>
    <col min="12814" max="13056" width="11.42578125" style="170"/>
    <col min="13057" max="13057" width="13.28515625" style="170" customWidth="1"/>
    <col min="13058" max="13058" width="30.85546875" style="170" customWidth="1"/>
    <col min="13059" max="13061" width="12.7109375" style="170" customWidth="1"/>
    <col min="13062" max="13062" width="10.7109375" style="170" customWidth="1"/>
    <col min="13063" max="13068" width="11.42578125" style="170"/>
    <col min="13069" max="13069" width="13.7109375" style="170" customWidth="1"/>
    <col min="13070" max="13312" width="11.42578125" style="170"/>
    <col min="13313" max="13313" width="13.28515625" style="170" customWidth="1"/>
    <col min="13314" max="13314" width="30.85546875" style="170" customWidth="1"/>
    <col min="13315" max="13317" width="12.7109375" style="170" customWidth="1"/>
    <col min="13318" max="13318" width="10.7109375" style="170" customWidth="1"/>
    <col min="13319" max="13324" width="11.42578125" style="170"/>
    <col min="13325" max="13325" width="13.7109375" style="170" customWidth="1"/>
    <col min="13326" max="13568" width="11.42578125" style="170"/>
    <col min="13569" max="13569" width="13.28515625" style="170" customWidth="1"/>
    <col min="13570" max="13570" width="30.85546875" style="170" customWidth="1"/>
    <col min="13571" max="13573" width="12.7109375" style="170" customWidth="1"/>
    <col min="13574" max="13574" width="10.7109375" style="170" customWidth="1"/>
    <col min="13575" max="13580" width="11.42578125" style="170"/>
    <col min="13581" max="13581" width="13.7109375" style="170" customWidth="1"/>
    <col min="13582" max="13824" width="11.42578125" style="170"/>
    <col min="13825" max="13825" width="13.28515625" style="170" customWidth="1"/>
    <col min="13826" max="13826" width="30.85546875" style="170" customWidth="1"/>
    <col min="13827" max="13829" width="12.7109375" style="170" customWidth="1"/>
    <col min="13830" max="13830" width="10.7109375" style="170" customWidth="1"/>
    <col min="13831" max="13836" width="11.42578125" style="170"/>
    <col min="13837" max="13837" width="13.7109375" style="170" customWidth="1"/>
    <col min="13838" max="14080" width="11.42578125" style="170"/>
    <col min="14081" max="14081" width="13.28515625" style="170" customWidth="1"/>
    <col min="14082" max="14082" width="30.85546875" style="170" customWidth="1"/>
    <col min="14083" max="14085" width="12.7109375" style="170" customWidth="1"/>
    <col min="14086" max="14086" width="10.7109375" style="170" customWidth="1"/>
    <col min="14087" max="14092" width="11.42578125" style="170"/>
    <col min="14093" max="14093" width="13.7109375" style="170" customWidth="1"/>
    <col min="14094" max="14336" width="11.42578125" style="170"/>
    <col min="14337" max="14337" width="13.28515625" style="170" customWidth="1"/>
    <col min="14338" max="14338" width="30.85546875" style="170" customWidth="1"/>
    <col min="14339" max="14341" width="12.7109375" style="170" customWidth="1"/>
    <col min="14342" max="14342" width="10.7109375" style="170" customWidth="1"/>
    <col min="14343" max="14348" width="11.42578125" style="170"/>
    <col min="14349" max="14349" width="13.7109375" style="170" customWidth="1"/>
    <col min="14350" max="14592" width="11.42578125" style="170"/>
    <col min="14593" max="14593" width="13.28515625" style="170" customWidth="1"/>
    <col min="14594" max="14594" width="30.85546875" style="170" customWidth="1"/>
    <col min="14595" max="14597" width="12.7109375" style="170" customWidth="1"/>
    <col min="14598" max="14598" width="10.7109375" style="170" customWidth="1"/>
    <col min="14599" max="14604" width="11.42578125" style="170"/>
    <col min="14605" max="14605" width="13.7109375" style="170" customWidth="1"/>
    <col min="14606" max="14848" width="11.42578125" style="170"/>
    <col min="14849" max="14849" width="13.28515625" style="170" customWidth="1"/>
    <col min="14850" max="14850" width="30.85546875" style="170" customWidth="1"/>
    <col min="14851" max="14853" width="12.7109375" style="170" customWidth="1"/>
    <col min="14854" max="14854" width="10.7109375" style="170" customWidth="1"/>
    <col min="14855" max="14860" width="11.42578125" style="170"/>
    <col min="14861" max="14861" width="13.7109375" style="170" customWidth="1"/>
    <col min="14862" max="15104" width="11.42578125" style="170"/>
    <col min="15105" max="15105" width="13.28515625" style="170" customWidth="1"/>
    <col min="15106" max="15106" width="30.85546875" style="170" customWidth="1"/>
    <col min="15107" max="15109" width="12.7109375" style="170" customWidth="1"/>
    <col min="15110" max="15110" width="10.7109375" style="170" customWidth="1"/>
    <col min="15111" max="15116" width="11.42578125" style="170"/>
    <col min="15117" max="15117" width="13.7109375" style="170" customWidth="1"/>
    <col min="15118" max="15360" width="11.42578125" style="170"/>
    <col min="15361" max="15361" width="13.28515625" style="170" customWidth="1"/>
    <col min="15362" max="15362" width="30.85546875" style="170" customWidth="1"/>
    <col min="15363" max="15365" width="12.7109375" style="170" customWidth="1"/>
    <col min="15366" max="15366" width="10.7109375" style="170" customWidth="1"/>
    <col min="15367" max="15372" width="11.42578125" style="170"/>
    <col min="15373" max="15373" width="13.7109375" style="170" customWidth="1"/>
    <col min="15374" max="15616" width="11.42578125" style="170"/>
    <col min="15617" max="15617" width="13.28515625" style="170" customWidth="1"/>
    <col min="15618" max="15618" width="30.85546875" style="170" customWidth="1"/>
    <col min="15619" max="15621" width="12.7109375" style="170" customWidth="1"/>
    <col min="15622" max="15622" width="10.7109375" style="170" customWidth="1"/>
    <col min="15623" max="15628" width="11.42578125" style="170"/>
    <col min="15629" max="15629" width="13.7109375" style="170" customWidth="1"/>
    <col min="15630" max="15872" width="11.42578125" style="170"/>
    <col min="15873" max="15873" width="13.28515625" style="170" customWidth="1"/>
    <col min="15874" max="15874" width="30.85546875" style="170" customWidth="1"/>
    <col min="15875" max="15877" width="12.7109375" style="170" customWidth="1"/>
    <col min="15878" max="15878" width="10.7109375" style="170" customWidth="1"/>
    <col min="15879" max="15884" width="11.42578125" style="170"/>
    <col min="15885" max="15885" width="13.7109375" style="170" customWidth="1"/>
    <col min="15886" max="16128" width="11.42578125" style="170"/>
    <col min="16129" max="16129" width="13.28515625" style="170" customWidth="1"/>
    <col min="16130" max="16130" width="30.85546875" style="170" customWidth="1"/>
    <col min="16131" max="16133" width="12.7109375" style="170" customWidth="1"/>
    <col min="16134" max="16134" width="10.7109375" style="170" customWidth="1"/>
    <col min="16135" max="16140" width="11.42578125" style="170"/>
    <col min="16141" max="16141" width="13.7109375" style="170" customWidth="1"/>
    <col min="16142" max="16384" width="11.42578125" style="170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1" t="s">
        <v>329</v>
      </c>
      <c r="C5" s="171"/>
      <c r="D5" s="171"/>
      <c r="E5" s="171"/>
    </row>
    <row r="6" spans="2:6" ht="30" customHeight="1" x14ac:dyDescent="0.25">
      <c r="B6" s="172" t="s">
        <v>216</v>
      </c>
      <c r="C6" s="186" t="str">
        <f>actualizaciones!A3</f>
        <v>invierno 11/12</v>
      </c>
      <c r="D6" s="186" t="str">
        <f>actualizaciones!A2</f>
        <v>invierno 12/13</v>
      </c>
      <c r="E6" s="348" t="s">
        <v>325</v>
      </c>
    </row>
    <row r="7" spans="2:6" ht="15" customHeight="1" x14ac:dyDescent="0.25">
      <c r="B7" s="175" t="s">
        <v>128</v>
      </c>
      <c r="C7" s="176"/>
      <c r="D7" s="176"/>
      <c r="E7" s="176"/>
    </row>
    <row r="8" spans="2:6" ht="15" customHeight="1" x14ac:dyDescent="0.2">
      <c r="B8" s="352" t="s">
        <v>173</v>
      </c>
      <c r="C8" s="353">
        <v>65.363262942801811</v>
      </c>
      <c r="D8" s="353">
        <v>64.437939036196539</v>
      </c>
      <c r="E8" s="354">
        <f>D8/C8-1</f>
        <v>-1.4156635775894544E-2</v>
      </c>
    </row>
    <row r="9" spans="2:6" ht="15" customHeight="1" x14ac:dyDescent="0.2">
      <c r="B9" s="355" t="s">
        <v>251</v>
      </c>
      <c r="C9" s="356">
        <v>73.615968965941519</v>
      </c>
      <c r="D9" s="356">
        <v>72.971412260248627</v>
      </c>
      <c r="E9" s="357">
        <f t="shared" ref="E9:E26" si="0">D9/C9-1</f>
        <v>-8.7556642226783721E-3</v>
      </c>
      <c r="F9" s="358"/>
    </row>
    <row r="10" spans="2:6" ht="15" customHeight="1" x14ac:dyDescent="0.2">
      <c r="B10" s="355" t="s">
        <v>258</v>
      </c>
      <c r="C10" s="356">
        <v>56.226962908849103</v>
      </c>
      <c r="D10" s="356">
        <v>54.553796427162951</v>
      </c>
      <c r="E10" s="357">
        <f t="shared" si="0"/>
        <v>-2.9757368976136345E-2</v>
      </c>
      <c r="F10" s="358"/>
    </row>
    <row r="11" spans="2:6" ht="15" customHeight="1" x14ac:dyDescent="0.25">
      <c r="B11" s="175" t="s">
        <v>330</v>
      </c>
      <c r="C11" s="359"/>
      <c r="D11" s="359"/>
      <c r="E11" s="360"/>
    </row>
    <row r="12" spans="2:6" ht="15" customHeight="1" x14ac:dyDescent="0.2">
      <c r="B12" s="352" t="s">
        <v>173</v>
      </c>
      <c r="C12" s="353">
        <v>46.009439698130237</v>
      </c>
      <c r="D12" s="353">
        <v>44.327413984461707</v>
      </c>
      <c r="E12" s="354">
        <f t="shared" si="0"/>
        <v>-3.655827423033986E-2</v>
      </c>
    </row>
    <row r="13" spans="2:6" ht="15" customHeight="1" x14ac:dyDescent="0.2">
      <c r="B13" s="355" t="s">
        <v>251</v>
      </c>
      <c r="C13" s="356">
        <v>46.009439698130237</v>
      </c>
      <c r="D13" s="356">
        <v>44.327413984461707</v>
      </c>
      <c r="E13" s="357">
        <f t="shared" si="0"/>
        <v>-3.655827423033986E-2</v>
      </c>
      <c r="F13" s="358"/>
    </row>
    <row r="14" spans="2:6" ht="15" customHeight="1" x14ac:dyDescent="0.2">
      <c r="B14" s="355" t="s">
        <v>258</v>
      </c>
      <c r="C14" s="361" t="s">
        <v>121</v>
      </c>
      <c r="D14" s="361" t="s">
        <v>121</v>
      </c>
      <c r="E14" s="357" t="s">
        <v>121</v>
      </c>
      <c r="F14" s="358"/>
    </row>
    <row r="15" spans="2:6" ht="15" customHeight="1" x14ac:dyDescent="0.25">
      <c r="B15" s="175" t="s">
        <v>158</v>
      </c>
      <c r="C15" s="359"/>
      <c r="D15" s="359"/>
      <c r="E15" s="360"/>
      <c r="F15" s="358"/>
    </row>
    <row r="16" spans="2:6" ht="15" customHeight="1" x14ac:dyDescent="0.2">
      <c r="B16" s="352" t="s">
        <v>173</v>
      </c>
      <c r="C16" s="353">
        <v>42.248999332888594</v>
      </c>
      <c r="D16" s="353">
        <v>43.109136803609402</v>
      </c>
      <c r="E16" s="354">
        <f t="shared" si="0"/>
        <v>2.0358765516399702E-2</v>
      </c>
    </row>
    <row r="17" spans="2:12" ht="15" customHeight="1" x14ac:dyDescent="0.2">
      <c r="B17" s="355" t="s">
        <v>251</v>
      </c>
      <c r="C17" s="356">
        <v>37.581101107084592</v>
      </c>
      <c r="D17" s="356">
        <v>53.669323647126092</v>
      </c>
      <c r="E17" s="357">
        <f t="shared" si="0"/>
        <v>0.42809343170119707</v>
      </c>
      <c r="F17" s="358"/>
    </row>
    <row r="18" spans="2:12" ht="15" customHeight="1" x14ac:dyDescent="0.2">
      <c r="B18" s="355" t="s">
        <v>258</v>
      </c>
      <c r="C18" s="356">
        <v>44.598499426472522</v>
      </c>
      <c r="D18" s="356">
        <v>27.852283770651116</v>
      </c>
      <c r="E18" s="357">
        <f t="shared" si="0"/>
        <v>-0.37548832070976101</v>
      </c>
      <c r="F18" s="358"/>
    </row>
    <row r="19" spans="2:12" ht="15" customHeight="1" x14ac:dyDescent="0.25">
      <c r="B19" s="175" t="s">
        <v>220</v>
      </c>
      <c r="C19" s="359"/>
      <c r="D19" s="359"/>
      <c r="E19" s="360"/>
      <c r="F19" s="358"/>
    </row>
    <row r="20" spans="2:12" ht="15" customHeight="1" x14ac:dyDescent="0.2">
      <c r="B20" s="352" t="s">
        <v>173</v>
      </c>
      <c r="C20" s="353">
        <v>61.866898808914073</v>
      </c>
      <c r="D20" s="353">
        <v>59.070994622483589</v>
      </c>
      <c r="E20" s="354">
        <f t="shared" si="0"/>
        <v>-4.5192247231691463E-2</v>
      </c>
    </row>
    <row r="21" spans="2:12" ht="15" customHeight="1" x14ac:dyDescent="0.2">
      <c r="B21" s="355" t="s">
        <v>251</v>
      </c>
      <c r="C21" s="356">
        <v>66.086333057403891</v>
      </c>
      <c r="D21" s="356">
        <v>63.409911476556687</v>
      </c>
      <c r="E21" s="357">
        <f t="shared" si="0"/>
        <v>-4.0498866513329013E-2</v>
      </c>
      <c r="F21" s="358"/>
    </row>
    <row r="22" spans="2:12" ht="15" customHeight="1" x14ac:dyDescent="0.2">
      <c r="B22" s="355" t="s">
        <v>258</v>
      </c>
      <c r="C22" s="356">
        <v>53.35766191922044</v>
      </c>
      <c r="D22" s="356">
        <v>50.130697615204866</v>
      </c>
      <c r="E22" s="357">
        <f t="shared" si="0"/>
        <v>-6.0477992999411367E-2</v>
      </c>
      <c r="F22" s="358"/>
    </row>
    <row r="23" spans="2:12" ht="15" customHeight="1" x14ac:dyDescent="0.25">
      <c r="B23" s="175" t="s">
        <v>221</v>
      </c>
      <c r="C23" s="359"/>
      <c r="D23" s="359"/>
      <c r="E23" s="360"/>
      <c r="F23" s="358"/>
    </row>
    <row r="24" spans="2:12" ht="15" customHeight="1" x14ac:dyDescent="0.2">
      <c r="B24" s="352" t="s">
        <v>173</v>
      </c>
      <c r="C24" s="353">
        <v>66.584579837873022</v>
      </c>
      <c r="D24" s="353">
        <v>66.112213775796533</v>
      </c>
      <c r="E24" s="354">
        <f t="shared" si="0"/>
        <v>-7.0942260689584868E-3</v>
      </c>
    </row>
    <row r="25" spans="2:12" ht="15" customHeight="1" x14ac:dyDescent="0.2">
      <c r="B25" s="355" t="s">
        <v>251</v>
      </c>
      <c r="C25" s="356">
        <v>76.841747498780535</v>
      </c>
      <c r="D25" s="356">
        <v>76.970997945191627</v>
      </c>
      <c r="E25" s="357">
        <f t="shared" si="0"/>
        <v>1.6820341886829571E-3</v>
      </c>
    </row>
    <row r="26" spans="2:12" ht="15" customHeight="1" x14ac:dyDescent="0.2">
      <c r="B26" s="355" t="s">
        <v>258</v>
      </c>
      <c r="C26" s="356">
        <v>56.732853007916411</v>
      </c>
      <c r="D26" s="356">
        <v>55.319306775803014</v>
      </c>
      <c r="E26" s="357">
        <f t="shared" si="0"/>
        <v>-2.4915831959238077E-2</v>
      </c>
    </row>
    <row r="27" spans="2:12" ht="50.25" customHeight="1" x14ac:dyDescent="0.25">
      <c r="B27" s="165" t="s">
        <v>331</v>
      </c>
      <c r="C27" s="165"/>
      <c r="D27" s="165"/>
      <c r="E27" s="165"/>
    </row>
    <row r="28" spans="2:12" ht="15" customHeight="1" thickBot="1" x14ac:dyDescent="0.25">
      <c r="B28" s="362"/>
      <c r="C28" s="363"/>
      <c r="D28" s="363"/>
    </row>
    <row r="29" spans="2:12" ht="30" customHeight="1" thickBot="1" x14ac:dyDescent="0.3">
      <c r="B29" s="185"/>
      <c r="C29" s="185"/>
      <c r="D29" s="185"/>
      <c r="E29" s="46" t="s">
        <v>66</v>
      </c>
      <c r="F29" s="185"/>
      <c r="G29" s="185"/>
      <c r="H29" s="185"/>
      <c r="I29" s="185"/>
      <c r="J29" s="185"/>
      <c r="K29" s="185"/>
      <c r="L29" s="185"/>
    </row>
  </sheetData>
  <mergeCells count="2">
    <mergeCell ref="B5:E5"/>
    <mergeCell ref="B27:E27"/>
  </mergeCells>
  <hyperlinks>
    <hyperlink ref="E29" location="'gráfica IO zonas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50"/>
    </row>
    <row r="4" spans="21:21" x14ac:dyDescent="0.25">
      <c r="U4" s="350"/>
    </row>
    <row r="5" spans="21:21" x14ac:dyDescent="0.25">
      <c r="U5" s="350"/>
    </row>
    <row r="8" spans="21:21" ht="25.5" customHeight="1" x14ac:dyDescent="0.25"/>
    <row r="9" spans="21:21" ht="25.5" customHeight="1" x14ac:dyDescent="0.25"/>
    <row r="11" spans="21:21" x14ac:dyDescent="0.25">
      <c r="U11" s="350"/>
    </row>
    <row r="12" spans="21:21" x14ac:dyDescent="0.25">
      <c r="U12" s="350"/>
    </row>
    <row r="15" spans="21:21" x14ac:dyDescent="0.25">
      <c r="U15" s="350"/>
    </row>
    <row r="16" spans="21:21" x14ac:dyDescent="0.25">
      <c r="U16" s="350"/>
    </row>
    <row r="17" spans="2:21" x14ac:dyDescent="0.25">
      <c r="U17" s="350"/>
    </row>
    <row r="19" spans="2:21" x14ac:dyDescent="0.25">
      <c r="U19" s="350"/>
    </row>
    <row r="20" spans="2:21" x14ac:dyDescent="0.25">
      <c r="U20" s="350"/>
    </row>
    <row r="21" spans="2:21" x14ac:dyDescent="0.25">
      <c r="U21" s="350"/>
    </row>
    <row r="23" spans="2:21" x14ac:dyDescent="0.25">
      <c r="U23" s="350"/>
    </row>
    <row r="24" spans="2:21" ht="16.5" customHeight="1" x14ac:dyDescent="0.25">
      <c r="U24" s="350"/>
    </row>
    <row r="25" spans="2:21" x14ac:dyDescent="0.25">
      <c r="U25" s="350"/>
    </row>
    <row r="26" spans="2:21" ht="15" customHeight="1" thickBot="1" x14ac:dyDescent="0.3"/>
    <row r="27" spans="2:21" ht="30" customHeight="1" thickBot="1" x14ac:dyDescent="0.3">
      <c r="I27" s="46" t="s">
        <v>84</v>
      </c>
    </row>
    <row r="28" spans="2:21" x14ac:dyDescent="0.25">
      <c r="B28" s="17"/>
      <c r="C28" s="17"/>
      <c r="D28" s="17"/>
      <c r="E28" s="17"/>
      <c r="F28" s="17"/>
      <c r="G28" s="17"/>
      <c r="L28" s="17"/>
    </row>
    <row r="29" spans="2:21" x14ac:dyDescent="0.25">
      <c r="H29" s="17"/>
      <c r="I29" s="17"/>
      <c r="J29" s="17"/>
      <c r="K29" s="17"/>
    </row>
  </sheetData>
  <hyperlinks>
    <hyperlink ref="I27" location="'IO Zona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70" customWidth="1"/>
    <col min="2" max="2" width="24.140625" style="170" customWidth="1"/>
    <col min="3" max="5" width="11.7109375" style="170" customWidth="1"/>
    <col min="6" max="6" width="10.5703125" style="170" customWidth="1"/>
    <col min="7" max="7" width="10.7109375" style="170" customWidth="1"/>
    <col min="8" max="13" width="11.42578125" style="170"/>
    <col min="14" max="14" width="13.7109375" style="170" customWidth="1"/>
    <col min="15" max="257" width="11.42578125" style="170"/>
    <col min="258" max="258" width="37.42578125" style="170" customWidth="1"/>
    <col min="259" max="261" width="11.7109375" style="170" customWidth="1"/>
    <col min="262" max="262" width="10.5703125" style="170" customWidth="1"/>
    <col min="263" max="263" width="10.7109375" style="170" customWidth="1"/>
    <col min="264" max="269" width="11.42578125" style="170"/>
    <col min="270" max="270" width="13.7109375" style="170" customWidth="1"/>
    <col min="271" max="513" width="11.42578125" style="170"/>
    <col min="514" max="514" width="37.42578125" style="170" customWidth="1"/>
    <col min="515" max="517" width="11.7109375" style="170" customWidth="1"/>
    <col min="518" max="518" width="10.5703125" style="170" customWidth="1"/>
    <col min="519" max="519" width="10.7109375" style="170" customWidth="1"/>
    <col min="520" max="525" width="11.42578125" style="170"/>
    <col min="526" max="526" width="13.7109375" style="170" customWidth="1"/>
    <col min="527" max="769" width="11.42578125" style="170"/>
    <col min="770" max="770" width="37.42578125" style="170" customWidth="1"/>
    <col min="771" max="773" width="11.7109375" style="170" customWidth="1"/>
    <col min="774" max="774" width="10.5703125" style="170" customWidth="1"/>
    <col min="775" max="775" width="10.7109375" style="170" customWidth="1"/>
    <col min="776" max="781" width="11.42578125" style="170"/>
    <col min="782" max="782" width="13.7109375" style="170" customWidth="1"/>
    <col min="783" max="1025" width="11.42578125" style="170"/>
    <col min="1026" max="1026" width="37.42578125" style="170" customWidth="1"/>
    <col min="1027" max="1029" width="11.7109375" style="170" customWidth="1"/>
    <col min="1030" max="1030" width="10.5703125" style="170" customWidth="1"/>
    <col min="1031" max="1031" width="10.7109375" style="170" customWidth="1"/>
    <col min="1032" max="1037" width="11.42578125" style="170"/>
    <col min="1038" max="1038" width="13.7109375" style="170" customWidth="1"/>
    <col min="1039" max="1281" width="11.42578125" style="170"/>
    <col min="1282" max="1282" width="37.42578125" style="170" customWidth="1"/>
    <col min="1283" max="1285" width="11.7109375" style="170" customWidth="1"/>
    <col min="1286" max="1286" width="10.5703125" style="170" customWidth="1"/>
    <col min="1287" max="1287" width="10.7109375" style="170" customWidth="1"/>
    <col min="1288" max="1293" width="11.42578125" style="170"/>
    <col min="1294" max="1294" width="13.7109375" style="170" customWidth="1"/>
    <col min="1295" max="1537" width="11.42578125" style="170"/>
    <col min="1538" max="1538" width="37.42578125" style="170" customWidth="1"/>
    <col min="1539" max="1541" width="11.7109375" style="170" customWidth="1"/>
    <col min="1542" max="1542" width="10.5703125" style="170" customWidth="1"/>
    <col min="1543" max="1543" width="10.7109375" style="170" customWidth="1"/>
    <col min="1544" max="1549" width="11.42578125" style="170"/>
    <col min="1550" max="1550" width="13.7109375" style="170" customWidth="1"/>
    <col min="1551" max="1793" width="11.42578125" style="170"/>
    <col min="1794" max="1794" width="37.42578125" style="170" customWidth="1"/>
    <col min="1795" max="1797" width="11.7109375" style="170" customWidth="1"/>
    <col min="1798" max="1798" width="10.5703125" style="170" customWidth="1"/>
    <col min="1799" max="1799" width="10.7109375" style="170" customWidth="1"/>
    <col min="1800" max="1805" width="11.42578125" style="170"/>
    <col min="1806" max="1806" width="13.7109375" style="170" customWidth="1"/>
    <col min="1807" max="2049" width="11.42578125" style="170"/>
    <col min="2050" max="2050" width="37.42578125" style="170" customWidth="1"/>
    <col min="2051" max="2053" width="11.7109375" style="170" customWidth="1"/>
    <col min="2054" max="2054" width="10.5703125" style="170" customWidth="1"/>
    <col min="2055" max="2055" width="10.7109375" style="170" customWidth="1"/>
    <col min="2056" max="2061" width="11.42578125" style="170"/>
    <col min="2062" max="2062" width="13.7109375" style="170" customWidth="1"/>
    <col min="2063" max="2305" width="11.42578125" style="170"/>
    <col min="2306" max="2306" width="37.42578125" style="170" customWidth="1"/>
    <col min="2307" max="2309" width="11.7109375" style="170" customWidth="1"/>
    <col min="2310" max="2310" width="10.5703125" style="170" customWidth="1"/>
    <col min="2311" max="2311" width="10.7109375" style="170" customWidth="1"/>
    <col min="2312" max="2317" width="11.42578125" style="170"/>
    <col min="2318" max="2318" width="13.7109375" style="170" customWidth="1"/>
    <col min="2319" max="2561" width="11.42578125" style="170"/>
    <col min="2562" max="2562" width="37.42578125" style="170" customWidth="1"/>
    <col min="2563" max="2565" width="11.7109375" style="170" customWidth="1"/>
    <col min="2566" max="2566" width="10.5703125" style="170" customWidth="1"/>
    <col min="2567" max="2567" width="10.7109375" style="170" customWidth="1"/>
    <col min="2568" max="2573" width="11.42578125" style="170"/>
    <col min="2574" max="2574" width="13.7109375" style="170" customWidth="1"/>
    <col min="2575" max="2817" width="11.42578125" style="170"/>
    <col min="2818" max="2818" width="37.42578125" style="170" customWidth="1"/>
    <col min="2819" max="2821" width="11.7109375" style="170" customWidth="1"/>
    <col min="2822" max="2822" width="10.5703125" style="170" customWidth="1"/>
    <col min="2823" max="2823" width="10.7109375" style="170" customWidth="1"/>
    <col min="2824" max="2829" width="11.42578125" style="170"/>
    <col min="2830" max="2830" width="13.7109375" style="170" customWidth="1"/>
    <col min="2831" max="3073" width="11.42578125" style="170"/>
    <col min="3074" max="3074" width="37.42578125" style="170" customWidth="1"/>
    <col min="3075" max="3077" width="11.7109375" style="170" customWidth="1"/>
    <col min="3078" max="3078" width="10.5703125" style="170" customWidth="1"/>
    <col min="3079" max="3079" width="10.7109375" style="170" customWidth="1"/>
    <col min="3080" max="3085" width="11.42578125" style="170"/>
    <col min="3086" max="3086" width="13.7109375" style="170" customWidth="1"/>
    <col min="3087" max="3329" width="11.42578125" style="170"/>
    <col min="3330" max="3330" width="37.42578125" style="170" customWidth="1"/>
    <col min="3331" max="3333" width="11.7109375" style="170" customWidth="1"/>
    <col min="3334" max="3334" width="10.5703125" style="170" customWidth="1"/>
    <col min="3335" max="3335" width="10.7109375" style="170" customWidth="1"/>
    <col min="3336" max="3341" width="11.42578125" style="170"/>
    <col min="3342" max="3342" width="13.7109375" style="170" customWidth="1"/>
    <col min="3343" max="3585" width="11.42578125" style="170"/>
    <col min="3586" max="3586" width="37.42578125" style="170" customWidth="1"/>
    <col min="3587" max="3589" width="11.7109375" style="170" customWidth="1"/>
    <col min="3590" max="3590" width="10.5703125" style="170" customWidth="1"/>
    <col min="3591" max="3591" width="10.7109375" style="170" customWidth="1"/>
    <col min="3592" max="3597" width="11.42578125" style="170"/>
    <col min="3598" max="3598" width="13.7109375" style="170" customWidth="1"/>
    <col min="3599" max="3841" width="11.42578125" style="170"/>
    <col min="3842" max="3842" width="37.42578125" style="170" customWidth="1"/>
    <col min="3843" max="3845" width="11.7109375" style="170" customWidth="1"/>
    <col min="3846" max="3846" width="10.5703125" style="170" customWidth="1"/>
    <col min="3847" max="3847" width="10.7109375" style="170" customWidth="1"/>
    <col min="3848" max="3853" width="11.42578125" style="170"/>
    <col min="3854" max="3854" width="13.7109375" style="170" customWidth="1"/>
    <col min="3855" max="4097" width="11.42578125" style="170"/>
    <col min="4098" max="4098" width="37.42578125" style="170" customWidth="1"/>
    <col min="4099" max="4101" width="11.7109375" style="170" customWidth="1"/>
    <col min="4102" max="4102" width="10.5703125" style="170" customWidth="1"/>
    <col min="4103" max="4103" width="10.7109375" style="170" customWidth="1"/>
    <col min="4104" max="4109" width="11.42578125" style="170"/>
    <col min="4110" max="4110" width="13.7109375" style="170" customWidth="1"/>
    <col min="4111" max="4353" width="11.42578125" style="170"/>
    <col min="4354" max="4354" width="37.42578125" style="170" customWidth="1"/>
    <col min="4355" max="4357" width="11.7109375" style="170" customWidth="1"/>
    <col min="4358" max="4358" width="10.5703125" style="170" customWidth="1"/>
    <col min="4359" max="4359" width="10.7109375" style="170" customWidth="1"/>
    <col min="4360" max="4365" width="11.42578125" style="170"/>
    <col min="4366" max="4366" width="13.7109375" style="170" customWidth="1"/>
    <col min="4367" max="4609" width="11.42578125" style="170"/>
    <col min="4610" max="4610" width="37.42578125" style="170" customWidth="1"/>
    <col min="4611" max="4613" width="11.7109375" style="170" customWidth="1"/>
    <col min="4614" max="4614" width="10.5703125" style="170" customWidth="1"/>
    <col min="4615" max="4615" width="10.7109375" style="170" customWidth="1"/>
    <col min="4616" max="4621" width="11.42578125" style="170"/>
    <col min="4622" max="4622" width="13.7109375" style="170" customWidth="1"/>
    <col min="4623" max="4865" width="11.42578125" style="170"/>
    <col min="4866" max="4866" width="37.42578125" style="170" customWidth="1"/>
    <col min="4867" max="4869" width="11.7109375" style="170" customWidth="1"/>
    <col min="4870" max="4870" width="10.5703125" style="170" customWidth="1"/>
    <col min="4871" max="4871" width="10.7109375" style="170" customWidth="1"/>
    <col min="4872" max="4877" width="11.42578125" style="170"/>
    <col min="4878" max="4878" width="13.7109375" style="170" customWidth="1"/>
    <col min="4879" max="5121" width="11.42578125" style="170"/>
    <col min="5122" max="5122" width="37.42578125" style="170" customWidth="1"/>
    <col min="5123" max="5125" width="11.7109375" style="170" customWidth="1"/>
    <col min="5126" max="5126" width="10.5703125" style="170" customWidth="1"/>
    <col min="5127" max="5127" width="10.7109375" style="170" customWidth="1"/>
    <col min="5128" max="5133" width="11.42578125" style="170"/>
    <col min="5134" max="5134" width="13.7109375" style="170" customWidth="1"/>
    <col min="5135" max="5377" width="11.42578125" style="170"/>
    <col min="5378" max="5378" width="37.42578125" style="170" customWidth="1"/>
    <col min="5379" max="5381" width="11.7109375" style="170" customWidth="1"/>
    <col min="5382" max="5382" width="10.5703125" style="170" customWidth="1"/>
    <col min="5383" max="5383" width="10.7109375" style="170" customWidth="1"/>
    <col min="5384" max="5389" width="11.42578125" style="170"/>
    <col min="5390" max="5390" width="13.7109375" style="170" customWidth="1"/>
    <col min="5391" max="5633" width="11.42578125" style="170"/>
    <col min="5634" max="5634" width="37.42578125" style="170" customWidth="1"/>
    <col min="5635" max="5637" width="11.7109375" style="170" customWidth="1"/>
    <col min="5638" max="5638" width="10.5703125" style="170" customWidth="1"/>
    <col min="5639" max="5639" width="10.7109375" style="170" customWidth="1"/>
    <col min="5640" max="5645" width="11.42578125" style="170"/>
    <col min="5646" max="5646" width="13.7109375" style="170" customWidth="1"/>
    <col min="5647" max="5889" width="11.42578125" style="170"/>
    <col min="5890" max="5890" width="37.42578125" style="170" customWidth="1"/>
    <col min="5891" max="5893" width="11.7109375" style="170" customWidth="1"/>
    <col min="5894" max="5894" width="10.5703125" style="170" customWidth="1"/>
    <col min="5895" max="5895" width="10.7109375" style="170" customWidth="1"/>
    <col min="5896" max="5901" width="11.42578125" style="170"/>
    <col min="5902" max="5902" width="13.7109375" style="170" customWidth="1"/>
    <col min="5903" max="6145" width="11.42578125" style="170"/>
    <col min="6146" max="6146" width="37.42578125" style="170" customWidth="1"/>
    <col min="6147" max="6149" width="11.7109375" style="170" customWidth="1"/>
    <col min="6150" max="6150" width="10.5703125" style="170" customWidth="1"/>
    <col min="6151" max="6151" width="10.7109375" style="170" customWidth="1"/>
    <col min="6152" max="6157" width="11.42578125" style="170"/>
    <col min="6158" max="6158" width="13.7109375" style="170" customWidth="1"/>
    <col min="6159" max="6401" width="11.42578125" style="170"/>
    <col min="6402" max="6402" width="37.42578125" style="170" customWidth="1"/>
    <col min="6403" max="6405" width="11.7109375" style="170" customWidth="1"/>
    <col min="6406" max="6406" width="10.5703125" style="170" customWidth="1"/>
    <col min="6407" max="6407" width="10.7109375" style="170" customWidth="1"/>
    <col min="6408" max="6413" width="11.42578125" style="170"/>
    <col min="6414" max="6414" width="13.7109375" style="170" customWidth="1"/>
    <col min="6415" max="6657" width="11.42578125" style="170"/>
    <col min="6658" max="6658" width="37.42578125" style="170" customWidth="1"/>
    <col min="6659" max="6661" width="11.7109375" style="170" customWidth="1"/>
    <col min="6662" max="6662" width="10.5703125" style="170" customWidth="1"/>
    <col min="6663" max="6663" width="10.7109375" style="170" customWidth="1"/>
    <col min="6664" max="6669" width="11.42578125" style="170"/>
    <col min="6670" max="6670" width="13.7109375" style="170" customWidth="1"/>
    <col min="6671" max="6913" width="11.42578125" style="170"/>
    <col min="6914" max="6914" width="37.42578125" style="170" customWidth="1"/>
    <col min="6915" max="6917" width="11.7109375" style="170" customWidth="1"/>
    <col min="6918" max="6918" width="10.5703125" style="170" customWidth="1"/>
    <col min="6919" max="6919" width="10.7109375" style="170" customWidth="1"/>
    <col min="6920" max="6925" width="11.42578125" style="170"/>
    <col min="6926" max="6926" width="13.7109375" style="170" customWidth="1"/>
    <col min="6927" max="7169" width="11.42578125" style="170"/>
    <col min="7170" max="7170" width="37.42578125" style="170" customWidth="1"/>
    <col min="7171" max="7173" width="11.7109375" style="170" customWidth="1"/>
    <col min="7174" max="7174" width="10.5703125" style="170" customWidth="1"/>
    <col min="7175" max="7175" width="10.7109375" style="170" customWidth="1"/>
    <col min="7176" max="7181" width="11.42578125" style="170"/>
    <col min="7182" max="7182" width="13.7109375" style="170" customWidth="1"/>
    <col min="7183" max="7425" width="11.42578125" style="170"/>
    <col min="7426" max="7426" width="37.42578125" style="170" customWidth="1"/>
    <col min="7427" max="7429" width="11.7109375" style="170" customWidth="1"/>
    <col min="7430" max="7430" width="10.5703125" style="170" customWidth="1"/>
    <col min="7431" max="7431" width="10.7109375" style="170" customWidth="1"/>
    <col min="7432" max="7437" width="11.42578125" style="170"/>
    <col min="7438" max="7438" width="13.7109375" style="170" customWidth="1"/>
    <col min="7439" max="7681" width="11.42578125" style="170"/>
    <col min="7682" max="7682" width="37.42578125" style="170" customWidth="1"/>
    <col min="7683" max="7685" width="11.7109375" style="170" customWidth="1"/>
    <col min="7686" max="7686" width="10.5703125" style="170" customWidth="1"/>
    <col min="7687" max="7687" width="10.7109375" style="170" customWidth="1"/>
    <col min="7688" max="7693" width="11.42578125" style="170"/>
    <col min="7694" max="7694" width="13.7109375" style="170" customWidth="1"/>
    <col min="7695" max="7937" width="11.42578125" style="170"/>
    <col min="7938" max="7938" width="37.42578125" style="170" customWidth="1"/>
    <col min="7939" max="7941" width="11.7109375" style="170" customWidth="1"/>
    <col min="7942" max="7942" width="10.5703125" style="170" customWidth="1"/>
    <col min="7943" max="7943" width="10.7109375" style="170" customWidth="1"/>
    <col min="7944" max="7949" width="11.42578125" style="170"/>
    <col min="7950" max="7950" width="13.7109375" style="170" customWidth="1"/>
    <col min="7951" max="8193" width="11.42578125" style="170"/>
    <col min="8194" max="8194" width="37.42578125" style="170" customWidth="1"/>
    <col min="8195" max="8197" width="11.7109375" style="170" customWidth="1"/>
    <col min="8198" max="8198" width="10.5703125" style="170" customWidth="1"/>
    <col min="8199" max="8199" width="10.7109375" style="170" customWidth="1"/>
    <col min="8200" max="8205" width="11.42578125" style="170"/>
    <col min="8206" max="8206" width="13.7109375" style="170" customWidth="1"/>
    <col min="8207" max="8449" width="11.42578125" style="170"/>
    <col min="8450" max="8450" width="37.42578125" style="170" customWidth="1"/>
    <col min="8451" max="8453" width="11.7109375" style="170" customWidth="1"/>
    <col min="8454" max="8454" width="10.5703125" style="170" customWidth="1"/>
    <col min="8455" max="8455" width="10.7109375" style="170" customWidth="1"/>
    <col min="8456" max="8461" width="11.42578125" style="170"/>
    <col min="8462" max="8462" width="13.7109375" style="170" customWidth="1"/>
    <col min="8463" max="8705" width="11.42578125" style="170"/>
    <col min="8706" max="8706" width="37.42578125" style="170" customWidth="1"/>
    <col min="8707" max="8709" width="11.7109375" style="170" customWidth="1"/>
    <col min="8710" max="8710" width="10.5703125" style="170" customWidth="1"/>
    <col min="8711" max="8711" width="10.7109375" style="170" customWidth="1"/>
    <col min="8712" max="8717" width="11.42578125" style="170"/>
    <col min="8718" max="8718" width="13.7109375" style="170" customWidth="1"/>
    <col min="8719" max="8961" width="11.42578125" style="170"/>
    <col min="8962" max="8962" width="37.42578125" style="170" customWidth="1"/>
    <col min="8963" max="8965" width="11.7109375" style="170" customWidth="1"/>
    <col min="8966" max="8966" width="10.5703125" style="170" customWidth="1"/>
    <col min="8967" max="8967" width="10.7109375" style="170" customWidth="1"/>
    <col min="8968" max="8973" width="11.42578125" style="170"/>
    <col min="8974" max="8974" width="13.7109375" style="170" customWidth="1"/>
    <col min="8975" max="9217" width="11.42578125" style="170"/>
    <col min="9218" max="9218" width="37.42578125" style="170" customWidth="1"/>
    <col min="9219" max="9221" width="11.7109375" style="170" customWidth="1"/>
    <col min="9222" max="9222" width="10.5703125" style="170" customWidth="1"/>
    <col min="9223" max="9223" width="10.7109375" style="170" customWidth="1"/>
    <col min="9224" max="9229" width="11.42578125" style="170"/>
    <col min="9230" max="9230" width="13.7109375" style="170" customWidth="1"/>
    <col min="9231" max="9473" width="11.42578125" style="170"/>
    <col min="9474" max="9474" width="37.42578125" style="170" customWidth="1"/>
    <col min="9475" max="9477" width="11.7109375" style="170" customWidth="1"/>
    <col min="9478" max="9478" width="10.5703125" style="170" customWidth="1"/>
    <col min="9479" max="9479" width="10.7109375" style="170" customWidth="1"/>
    <col min="9480" max="9485" width="11.42578125" style="170"/>
    <col min="9486" max="9486" width="13.7109375" style="170" customWidth="1"/>
    <col min="9487" max="9729" width="11.42578125" style="170"/>
    <col min="9730" max="9730" width="37.42578125" style="170" customWidth="1"/>
    <col min="9731" max="9733" width="11.7109375" style="170" customWidth="1"/>
    <col min="9734" max="9734" width="10.5703125" style="170" customWidth="1"/>
    <col min="9735" max="9735" width="10.7109375" style="170" customWidth="1"/>
    <col min="9736" max="9741" width="11.42578125" style="170"/>
    <col min="9742" max="9742" width="13.7109375" style="170" customWidth="1"/>
    <col min="9743" max="9985" width="11.42578125" style="170"/>
    <col min="9986" max="9986" width="37.42578125" style="170" customWidth="1"/>
    <col min="9987" max="9989" width="11.7109375" style="170" customWidth="1"/>
    <col min="9990" max="9990" width="10.5703125" style="170" customWidth="1"/>
    <col min="9991" max="9991" width="10.7109375" style="170" customWidth="1"/>
    <col min="9992" max="9997" width="11.42578125" style="170"/>
    <col min="9998" max="9998" width="13.7109375" style="170" customWidth="1"/>
    <col min="9999" max="10241" width="11.42578125" style="170"/>
    <col min="10242" max="10242" width="37.42578125" style="170" customWidth="1"/>
    <col min="10243" max="10245" width="11.7109375" style="170" customWidth="1"/>
    <col min="10246" max="10246" width="10.5703125" style="170" customWidth="1"/>
    <col min="10247" max="10247" width="10.7109375" style="170" customWidth="1"/>
    <col min="10248" max="10253" width="11.42578125" style="170"/>
    <col min="10254" max="10254" width="13.7109375" style="170" customWidth="1"/>
    <col min="10255" max="10497" width="11.42578125" style="170"/>
    <col min="10498" max="10498" width="37.42578125" style="170" customWidth="1"/>
    <col min="10499" max="10501" width="11.7109375" style="170" customWidth="1"/>
    <col min="10502" max="10502" width="10.5703125" style="170" customWidth="1"/>
    <col min="10503" max="10503" width="10.7109375" style="170" customWidth="1"/>
    <col min="10504" max="10509" width="11.42578125" style="170"/>
    <col min="10510" max="10510" width="13.7109375" style="170" customWidth="1"/>
    <col min="10511" max="10753" width="11.42578125" style="170"/>
    <col min="10754" max="10754" width="37.42578125" style="170" customWidth="1"/>
    <col min="10755" max="10757" width="11.7109375" style="170" customWidth="1"/>
    <col min="10758" max="10758" width="10.5703125" style="170" customWidth="1"/>
    <col min="10759" max="10759" width="10.7109375" style="170" customWidth="1"/>
    <col min="10760" max="10765" width="11.42578125" style="170"/>
    <col min="10766" max="10766" width="13.7109375" style="170" customWidth="1"/>
    <col min="10767" max="11009" width="11.42578125" style="170"/>
    <col min="11010" max="11010" width="37.42578125" style="170" customWidth="1"/>
    <col min="11011" max="11013" width="11.7109375" style="170" customWidth="1"/>
    <col min="11014" max="11014" width="10.5703125" style="170" customWidth="1"/>
    <col min="11015" max="11015" width="10.7109375" style="170" customWidth="1"/>
    <col min="11016" max="11021" width="11.42578125" style="170"/>
    <col min="11022" max="11022" width="13.7109375" style="170" customWidth="1"/>
    <col min="11023" max="11265" width="11.42578125" style="170"/>
    <col min="11266" max="11266" width="37.42578125" style="170" customWidth="1"/>
    <col min="11267" max="11269" width="11.7109375" style="170" customWidth="1"/>
    <col min="11270" max="11270" width="10.5703125" style="170" customWidth="1"/>
    <col min="11271" max="11271" width="10.7109375" style="170" customWidth="1"/>
    <col min="11272" max="11277" width="11.42578125" style="170"/>
    <col min="11278" max="11278" width="13.7109375" style="170" customWidth="1"/>
    <col min="11279" max="11521" width="11.42578125" style="170"/>
    <col min="11522" max="11522" width="37.42578125" style="170" customWidth="1"/>
    <col min="11523" max="11525" width="11.7109375" style="170" customWidth="1"/>
    <col min="11526" max="11526" width="10.5703125" style="170" customWidth="1"/>
    <col min="11527" max="11527" width="10.7109375" style="170" customWidth="1"/>
    <col min="11528" max="11533" width="11.42578125" style="170"/>
    <col min="11534" max="11534" width="13.7109375" style="170" customWidth="1"/>
    <col min="11535" max="11777" width="11.42578125" style="170"/>
    <col min="11778" max="11778" width="37.42578125" style="170" customWidth="1"/>
    <col min="11779" max="11781" width="11.7109375" style="170" customWidth="1"/>
    <col min="11782" max="11782" width="10.5703125" style="170" customWidth="1"/>
    <col min="11783" max="11783" width="10.7109375" style="170" customWidth="1"/>
    <col min="11784" max="11789" width="11.42578125" style="170"/>
    <col min="11790" max="11790" width="13.7109375" style="170" customWidth="1"/>
    <col min="11791" max="12033" width="11.42578125" style="170"/>
    <col min="12034" max="12034" width="37.42578125" style="170" customWidth="1"/>
    <col min="12035" max="12037" width="11.7109375" style="170" customWidth="1"/>
    <col min="12038" max="12038" width="10.5703125" style="170" customWidth="1"/>
    <col min="12039" max="12039" width="10.7109375" style="170" customWidth="1"/>
    <col min="12040" max="12045" width="11.42578125" style="170"/>
    <col min="12046" max="12046" width="13.7109375" style="170" customWidth="1"/>
    <col min="12047" max="12289" width="11.42578125" style="170"/>
    <col min="12290" max="12290" width="37.42578125" style="170" customWidth="1"/>
    <col min="12291" max="12293" width="11.7109375" style="170" customWidth="1"/>
    <col min="12294" max="12294" width="10.5703125" style="170" customWidth="1"/>
    <col min="12295" max="12295" width="10.7109375" style="170" customWidth="1"/>
    <col min="12296" max="12301" width="11.42578125" style="170"/>
    <col min="12302" max="12302" width="13.7109375" style="170" customWidth="1"/>
    <col min="12303" max="12545" width="11.42578125" style="170"/>
    <col min="12546" max="12546" width="37.42578125" style="170" customWidth="1"/>
    <col min="12547" max="12549" width="11.7109375" style="170" customWidth="1"/>
    <col min="12550" max="12550" width="10.5703125" style="170" customWidth="1"/>
    <col min="12551" max="12551" width="10.7109375" style="170" customWidth="1"/>
    <col min="12552" max="12557" width="11.42578125" style="170"/>
    <col min="12558" max="12558" width="13.7109375" style="170" customWidth="1"/>
    <col min="12559" max="12801" width="11.42578125" style="170"/>
    <col min="12802" max="12802" width="37.42578125" style="170" customWidth="1"/>
    <col min="12803" max="12805" width="11.7109375" style="170" customWidth="1"/>
    <col min="12806" max="12806" width="10.5703125" style="170" customWidth="1"/>
    <col min="12807" max="12807" width="10.7109375" style="170" customWidth="1"/>
    <col min="12808" max="12813" width="11.42578125" style="170"/>
    <col min="12814" max="12814" width="13.7109375" style="170" customWidth="1"/>
    <col min="12815" max="13057" width="11.42578125" style="170"/>
    <col min="13058" max="13058" width="37.42578125" style="170" customWidth="1"/>
    <col min="13059" max="13061" width="11.7109375" style="170" customWidth="1"/>
    <col min="13062" max="13062" width="10.5703125" style="170" customWidth="1"/>
    <col min="13063" max="13063" width="10.7109375" style="170" customWidth="1"/>
    <col min="13064" max="13069" width="11.42578125" style="170"/>
    <col min="13070" max="13070" width="13.7109375" style="170" customWidth="1"/>
    <col min="13071" max="13313" width="11.42578125" style="170"/>
    <col min="13314" max="13314" width="37.42578125" style="170" customWidth="1"/>
    <col min="13315" max="13317" width="11.7109375" style="170" customWidth="1"/>
    <col min="13318" max="13318" width="10.5703125" style="170" customWidth="1"/>
    <col min="13319" max="13319" width="10.7109375" style="170" customWidth="1"/>
    <col min="13320" max="13325" width="11.42578125" style="170"/>
    <col min="13326" max="13326" width="13.7109375" style="170" customWidth="1"/>
    <col min="13327" max="13569" width="11.42578125" style="170"/>
    <col min="13570" max="13570" width="37.42578125" style="170" customWidth="1"/>
    <col min="13571" max="13573" width="11.7109375" style="170" customWidth="1"/>
    <col min="13574" max="13574" width="10.5703125" style="170" customWidth="1"/>
    <col min="13575" max="13575" width="10.7109375" style="170" customWidth="1"/>
    <col min="13576" max="13581" width="11.42578125" style="170"/>
    <col min="13582" max="13582" width="13.7109375" style="170" customWidth="1"/>
    <col min="13583" max="13825" width="11.42578125" style="170"/>
    <col min="13826" max="13826" width="37.42578125" style="170" customWidth="1"/>
    <col min="13827" max="13829" width="11.7109375" style="170" customWidth="1"/>
    <col min="13830" max="13830" width="10.5703125" style="170" customWidth="1"/>
    <col min="13831" max="13831" width="10.7109375" style="170" customWidth="1"/>
    <col min="13832" max="13837" width="11.42578125" style="170"/>
    <col min="13838" max="13838" width="13.7109375" style="170" customWidth="1"/>
    <col min="13839" max="14081" width="11.42578125" style="170"/>
    <col min="14082" max="14082" width="37.42578125" style="170" customWidth="1"/>
    <col min="14083" max="14085" width="11.7109375" style="170" customWidth="1"/>
    <col min="14086" max="14086" width="10.5703125" style="170" customWidth="1"/>
    <col min="14087" max="14087" width="10.7109375" style="170" customWidth="1"/>
    <col min="14088" max="14093" width="11.42578125" style="170"/>
    <col min="14094" max="14094" width="13.7109375" style="170" customWidth="1"/>
    <col min="14095" max="14337" width="11.42578125" style="170"/>
    <col min="14338" max="14338" width="37.42578125" style="170" customWidth="1"/>
    <col min="14339" max="14341" width="11.7109375" style="170" customWidth="1"/>
    <col min="14342" max="14342" width="10.5703125" style="170" customWidth="1"/>
    <col min="14343" max="14343" width="10.7109375" style="170" customWidth="1"/>
    <col min="14344" max="14349" width="11.42578125" style="170"/>
    <col min="14350" max="14350" width="13.7109375" style="170" customWidth="1"/>
    <col min="14351" max="14593" width="11.42578125" style="170"/>
    <col min="14594" max="14594" width="37.42578125" style="170" customWidth="1"/>
    <col min="14595" max="14597" width="11.7109375" style="170" customWidth="1"/>
    <col min="14598" max="14598" width="10.5703125" style="170" customWidth="1"/>
    <col min="14599" max="14599" width="10.7109375" style="170" customWidth="1"/>
    <col min="14600" max="14605" width="11.42578125" style="170"/>
    <col min="14606" max="14606" width="13.7109375" style="170" customWidth="1"/>
    <col min="14607" max="14849" width="11.42578125" style="170"/>
    <col min="14850" max="14850" width="37.42578125" style="170" customWidth="1"/>
    <col min="14851" max="14853" width="11.7109375" style="170" customWidth="1"/>
    <col min="14854" max="14854" width="10.5703125" style="170" customWidth="1"/>
    <col min="14855" max="14855" width="10.7109375" style="170" customWidth="1"/>
    <col min="14856" max="14861" width="11.42578125" style="170"/>
    <col min="14862" max="14862" width="13.7109375" style="170" customWidth="1"/>
    <col min="14863" max="15105" width="11.42578125" style="170"/>
    <col min="15106" max="15106" width="37.42578125" style="170" customWidth="1"/>
    <col min="15107" max="15109" width="11.7109375" style="170" customWidth="1"/>
    <col min="15110" max="15110" width="10.5703125" style="170" customWidth="1"/>
    <col min="15111" max="15111" width="10.7109375" style="170" customWidth="1"/>
    <col min="15112" max="15117" width="11.42578125" style="170"/>
    <col min="15118" max="15118" width="13.7109375" style="170" customWidth="1"/>
    <col min="15119" max="15361" width="11.42578125" style="170"/>
    <col min="15362" max="15362" width="37.42578125" style="170" customWidth="1"/>
    <col min="15363" max="15365" width="11.7109375" style="170" customWidth="1"/>
    <col min="15366" max="15366" width="10.5703125" style="170" customWidth="1"/>
    <col min="15367" max="15367" width="10.7109375" style="170" customWidth="1"/>
    <col min="15368" max="15373" width="11.42578125" style="170"/>
    <col min="15374" max="15374" width="13.7109375" style="170" customWidth="1"/>
    <col min="15375" max="15617" width="11.42578125" style="170"/>
    <col min="15618" max="15618" width="37.42578125" style="170" customWidth="1"/>
    <col min="15619" max="15621" width="11.7109375" style="170" customWidth="1"/>
    <col min="15622" max="15622" width="10.5703125" style="170" customWidth="1"/>
    <col min="15623" max="15623" width="10.7109375" style="170" customWidth="1"/>
    <col min="15624" max="15629" width="11.42578125" style="170"/>
    <col min="15630" max="15630" width="13.7109375" style="170" customWidth="1"/>
    <col min="15631" max="15873" width="11.42578125" style="170"/>
    <col min="15874" max="15874" width="37.42578125" style="170" customWidth="1"/>
    <col min="15875" max="15877" width="11.7109375" style="170" customWidth="1"/>
    <col min="15878" max="15878" width="10.5703125" style="170" customWidth="1"/>
    <col min="15879" max="15879" width="10.7109375" style="170" customWidth="1"/>
    <col min="15880" max="15885" width="11.42578125" style="170"/>
    <col min="15886" max="15886" width="13.7109375" style="170" customWidth="1"/>
    <col min="15887" max="16129" width="11.42578125" style="170"/>
    <col min="16130" max="16130" width="37.42578125" style="170" customWidth="1"/>
    <col min="16131" max="16133" width="11.7109375" style="170" customWidth="1"/>
    <col min="16134" max="16134" width="10.5703125" style="170" customWidth="1"/>
    <col min="16135" max="16135" width="10.7109375" style="170" customWidth="1"/>
    <col min="16136" max="16141" width="11.42578125" style="170"/>
    <col min="16142" max="16142" width="13.7109375" style="170" customWidth="1"/>
    <col min="16143" max="16384" width="11.42578125" style="170"/>
  </cols>
  <sheetData>
    <row r="1" spans="2:6" ht="15" customHeight="1" x14ac:dyDescent="0.25">
      <c r="C1" s="364"/>
      <c r="D1" s="363"/>
      <c r="E1" s="363"/>
      <c r="F1" s="363"/>
    </row>
    <row r="2" spans="2:6" ht="15" customHeight="1" x14ac:dyDescent="0.25">
      <c r="C2" s="364"/>
      <c r="D2" s="363"/>
      <c r="E2" s="363"/>
      <c r="F2" s="363"/>
    </row>
    <row r="3" spans="2:6" ht="15" customHeight="1" x14ac:dyDescent="0.25">
      <c r="C3" s="364"/>
      <c r="D3" s="363"/>
      <c r="E3" s="363"/>
      <c r="F3" s="363"/>
    </row>
    <row r="4" spans="2:6" ht="15" customHeight="1" x14ac:dyDescent="0.25">
      <c r="B4" s="364"/>
      <c r="C4" s="363"/>
      <c r="D4" s="363"/>
      <c r="E4" s="363"/>
    </row>
    <row r="5" spans="2:6" ht="36" customHeight="1" x14ac:dyDescent="0.25">
      <c r="B5" s="171" t="s">
        <v>332</v>
      </c>
      <c r="C5" s="171"/>
      <c r="D5" s="171"/>
      <c r="E5" s="171"/>
    </row>
    <row r="6" spans="2:6" ht="30" customHeight="1" x14ac:dyDescent="0.25">
      <c r="B6" s="172" t="s">
        <v>248</v>
      </c>
      <c r="C6" s="186" t="str">
        <f>actualizaciones!A3</f>
        <v>invierno 11/12</v>
      </c>
      <c r="D6" s="186" t="str">
        <f>actualizaciones!A2</f>
        <v>invierno 12/13</v>
      </c>
      <c r="E6" s="348" t="s">
        <v>325</v>
      </c>
    </row>
    <row r="7" spans="2:6" ht="15" customHeight="1" x14ac:dyDescent="0.25">
      <c r="B7" s="175" t="s">
        <v>249</v>
      </c>
      <c r="C7" s="176"/>
      <c r="D7" s="176"/>
      <c r="E7" s="176"/>
    </row>
    <row r="8" spans="2:6" ht="15" customHeight="1" x14ac:dyDescent="0.25">
      <c r="B8" s="179" t="s">
        <v>326</v>
      </c>
      <c r="C8" s="353">
        <v>65.363262942801811</v>
      </c>
      <c r="D8" s="353">
        <v>64.437939036196539</v>
      </c>
      <c r="E8" s="365">
        <f>D8/C8-1</f>
        <v>-1.4156635775894544E-2</v>
      </c>
    </row>
    <row r="9" spans="2:6" ht="15" customHeight="1" x14ac:dyDescent="0.25">
      <c r="B9" s="175" t="s">
        <v>250</v>
      </c>
      <c r="C9" s="359"/>
      <c r="D9" s="359"/>
      <c r="E9" s="360"/>
    </row>
    <row r="10" spans="2:6" ht="15" customHeight="1" x14ac:dyDescent="0.25">
      <c r="B10" s="366" t="s">
        <v>251</v>
      </c>
      <c r="C10" s="367">
        <v>73.615968965941519</v>
      </c>
      <c r="D10" s="367">
        <v>72.971412260248627</v>
      </c>
      <c r="E10" s="368">
        <f t="shared" ref="E10:E15" si="0">D10/C10-1</f>
        <v>-8.7556642226783721E-3</v>
      </c>
    </row>
    <row r="11" spans="2:6" ht="15" customHeight="1" x14ac:dyDescent="0.25">
      <c r="B11" s="369" t="s">
        <v>252</v>
      </c>
      <c r="C11" s="356">
        <v>71.120556103403175</v>
      </c>
      <c r="D11" s="356">
        <v>70.802824742517572</v>
      </c>
      <c r="E11" s="357">
        <f t="shared" si="0"/>
        <v>-4.4675038876755835E-3</v>
      </c>
    </row>
    <row r="12" spans="2:6" ht="15" customHeight="1" x14ac:dyDescent="0.25">
      <c r="B12" s="369" t="s">
        <v>253</v>
      </c>
      <c r="C12" s="356">
        <v>77.364927708740055</v>
      </c>
      <c r="D12" s="356">
        <v>77.137505776825293</v>
      </c>
      <c r="E12" s="357">
        <f t="shared" si="0"/>
        <v>-2.9395998761990727E-3</v>
      </c>
    </row>
    <row r="13" spans="2:6" ht="15" customHeight="1" x14ac:dyDescent="0.25">
      <c r="B13" s="369" t="s">
        <v>254</v>
      </c>
      <c r="C13" s="356">
        <v>66.997602492159999</v>
      </c>
      <c r="D13" s="356">
        <v>66.823621585984696</v>
      </c>
      <c r="E13" s="357">
        <f t="shared" si="0"/>
        <v>-2.5968228668430404E-3</v>
      </c>
    </row>
    <row r="14" spans="2:6" ht="15" customHeight="1" x14ac:dyDescent="0.25">
      <c r="B14" s="369" t="s">
        <v>255</v>
      </c>
      <c r="C14" s="356">
        <v>56.297310355934933</v>
      </c>
      <c r="D14" s="356">
        <v>49.112033231384025</v>
      </c>
      <c r="E14" s="357">
        <f t="shared" si="0"/>
        <v>-0.12763091307777596</v>
      </c>
    </row>
    <row r="15" spans="2:6" ht="15" customHeight="1" x14ac:dyDescent="0.25">
      <c r="B15" s="369" t="s">
        <v>256</v>
      </c>
      <c r="C15" s="356">
        <v>63.488643548465539</v>
      </c>
      <c r="D15" s="356">
        <v>48.696355421157193</v>
      </c>
      <c r="E15" s="357">
        <f t="shared" si="0"/>
        <v>-0.23299108786308065</v>
      </c>
    </row>
    <row r="16" spans="2:6" ht="15" customHeight="1" x14ac:dyDescent="0.25">
      <c r="B16" s="175" t="s">
        <v>257</v>
      </c>
      <c r="C16" s="359"/>
      <c r="D16" s="359"/>
      <c r="E16" s="360"/>
    </row>
    <row r="17" spans="2:12" ht="15" customHeight="1" x14ac:dyDescent="0.25">
      <c r="B17" s="366" t="s">
        <v>258</v>
      </c>
      <c r="C17" s="367">
        <v>56.226962908849103</v>
      </c>
      <c r="D17" s="367">
        <v>54.553796427162951</v>
      </c>
      <c r="E17" s="368">
        <f>D17/C17-1</f>
        <v>-2.9757368976136345E-2</v>
      </c>
    </row>
    <row r="18" spans="2:12" ht="15" customHeight="1" x14ac:dyDescent="0.25">
      <c r="B18" s="165" t="s">
        <v>153</v>
      </c>
      <c r="C18" s="165"/>
      <c r="D18" s="165"/>
      <c r="E18" s="165"/>
    </row>
    <row r="19" spans="2:12" ht="15" customHeight="1" thickBot="1" x14ac:dyDescent="0.3"/>
    <row r="20" spans="2:12" ht="30" customHeight="1" thickBot="1" x14ac:dyDescent="0.3">
      <c r="E20" s="46" t="s">
        <v>66</v>
      </c>
    </row>
    <row r="28" spans="2:12" x14ac:dyDescent="0.25"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30" spans="2:12" ht="15" customHeight="1" thickBot="1" x14ac:dyDescent="0.3"/>
    <row r="31" spans="2:12" ht="30" customHeight="1" thickBot="1" x14ac:dyDescent="0.3">
      <c r="I31" s="46" t="s">
        <v>84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502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185" customWidth="1"/>
    <col min="2" max="2" width="13" style="185" customWidth="1"/>
    <col min="3" max="18" width="11" style="185" customWidth="1"/>
    <col min="19" max="21" width="10.42578125" style="185" customWidth="1"/>
    <col min="22" max="25" width="9.28515625" style="185" customWidth="1"/>
    <col min="26" max="37" width="7.28515625" style="185" customWidth="1"/>
    <col min="38" max="38" width="11.5703125" style="185" bestFit="1" customWidth="1"/>
    <col min="39" max="258" width="11.42578125" style="185"/>
    <col min="259" max="259" width="13.7109375" style="185" customWidth="1"/>
    <col min="260" max="260" width="12.140625" style="185" customWidth="1"/>
    <col min="261" max="274" width="11" style="185" customWidth="1"/>
    <col min="275" max="277" width="10.42578125" style="185" customWidth="1"/>
    <col min="278" max="279" width="7.28515625" style="185" customWidth="1"/>
    <col min="280" max="280" width="7.85546875" style="185" bestFit="1" customWidth="1"/>
    <col min="281" max="293" width="7.28515625" style="185" customWidth="1"/>
    <col min="294" max="294" width="11.5703125" style="185" bestFit="1" customWidth="1"/>
    <col min="295" max="514" width="11.42578125" style="185"/>
    <col min="515" max="515" width="13.7109375" style="185" customWidth="1"/>
    <col min="516" max="516" width="12.140625" style="185" customWidth="1"/>
    <col min="517" max="530" width="11" style="185" customWidth="1"/>
    <col min="531" max="533" width="10.42578125" style="185" customWidth="1"/>
    <col min="534" max="535" width="7.28515625" style="185" customWidth="1"/>
    <col min="536" max="536" width="7.85546875" style="185" bestFit="1" customWidth="1"/>
    <col min="537" max="549" width="7.28515625" style="185" customWidth="1"/>
    <col min="550" max="550" width="11.5703125" style="185" bestFit="1" customWidth="1"/>
    <col min="551" max="770" width="11.42578125" style="185"/>
    <col min="771" max="771" width="13.7109375" style="185" customWidth="1"/>
    <col min="772" max="772" width="12.140625" style="185" customWidth="1"/>
    <col min="773" max="786" width="11" style="185" customWidth="1"/>
    <col min="787" max="789" width="10.42578125" style="185" customWidth="1"/>
    <col min="790" max="791" width="7.28515625" style="185" customWidth="1"/>
    <col min="792" max="792" width="7.85546875" style="185" bestFit="1" customWidth="1"/>
    <col min="793" max="805" width="7.28515625" style="185" customWidth="1"/>
    <col min="806" max="806" width="11.5703125" style="185" bestFit="1" customWidth="1"/>
    <col min="807" max="1026" width="11.42578125" style="185"/>
    <col min="1027" max="1027" width="13.7109375" style="185" customWidth="1"/>
    <col min="1028" max="1028" width="12.140625" style="185" customWidth="1"/>
    <col min="1029" max="1042" width="11" style="185" customWidth="1"/>
    <col min="1043" max="1045" width="10.42578125" style="185" customWidth="1"/>
    <col min="1046" max="1047" width="7.28515625" style="185" customWidth="1"/>
    <col min="1048" max="1048" width="7.85546875" style="185" bestFit="1" customWidth="1"/>
    <col min="1049" max="1061" width="7.28515625" style="185" customWidth="1"/>
    <col min="1062" max="1062" width="11.5703125" style="185" bestFit="1" customWidth="1"/>
    <col min="1063" max="1282" width="11.42578125" style="185"/>
    <col min="1283" max="1283" width="13.7109375" style="185" customWidth="1"/>
    <col min="1284" max="1284" width="12.140625" style="185" customWidth="1"/>
    <col min="1285" max="1298" width="11" style="185" customWidth="1"/>
    <col min="1299" max="1301" width="10.42578125" style="185" customWidth="1"/>
    <col min="1302" max="1303" width="7.28515625" style="185" customWidth="1"/>
    <col min="1304" max="1304" width="7.85546875" style="185" bestFit="1" customWidth="1"/>
    <col min="1305" max="1317" width="7.28515625" style="185" customWidth="1"/>
    <col min="1318" max="1318" width="11.5703125" style="185" bestFit="1" customWidth="1"/>
    <col min="1319" max="1538" width="11.42578125" style="185"/>
    <col min="1539" max="1539" width="13.7109375" style="185" customWidth="1"/>
    <col min="1540" max="1540" width="12.140625" style="185" customWidth="1"/>
    <col min="1541" max="1554" width="11" style="185" customWidth="1"/>
    <col min="1555" max="1557" width="10.42578125" style="185" customWidth="1"/>
    <col min="1558" max="1559" width="7.28515625" style="185" customWidth="1"/>
    <col min="1560" max="1560" width="7.85546875" style="185" bestFit="1" customWidth="1"/>
    <col min="1561" max="1573" width="7.28515625" style="185" customWidth="1"/>
    <col min="1574" max="1574" width="11.5703125" style="185" bestFit="1" customWidth="1"/>
    <col min="1575" max="1794" width="11.42578125" style="185"/>
    <col min="1795" max="1795" width="13.7109375" style="185" customWidth="1"/>
    <col min="1796" max="1796" width="12.140625" style="185" customWidth="1"/>
    <col min="1797" max="1810" width="11" style="185" customWidth="1"/>
    <col min="1811" max="1813" width="10.42578125" style="185" customWidth="1"/>
    <col min="1814" max="1815" width="7.28515625" style="185" customWidth="1"/>
    <col min="1816" max="1816" width="7.85546875" style="185" bestFit="1" customWidth="1"/>
    <col min="1817" max="1829" width="7.28515625" style="185" customWidth="1"/>
    <col min="1830" max="1830" width="11.5703125" style="185" bestFit="1" customWidth="1"/>
    <col min="1831" max="2050" width="11.42578125" style="185"/>
    <col min="2051" max="2051" width="13.7109375" style="185" customWidth="1"/>
    <col min="2052" max="2052" width="12.140625" style="185" customWidth="1"/>
    <col min="2053" max="2066" width="11" style="185" customWidth="1"/>
    <col min="2067" max="2069" width="10.42578125" style="185" customWidth="1"/>
    <col min="2070" max="2071" width="7.28515625" style="185" customWidth="1"/>
    <col min="2072" max="2072" width="7.85546875" style="185" bestFit="1" customWidth="1"/>
    <col min="2073" max="2085" width="7.28515625" style="185" customWidth="1"/>
    <col min="2086" max="2086" width="11.5703125" style="185" bestFit="1" customWidth="1"/>
    <col min="2087" max="2306" width="11.42578125" style="185"/>
    <col min="2307" max="2307" width="13.7109375" style="185" customWidth="1"/>
    <col min="2308" max="2308" width="12.140625" style="185" customWidth="1"/>
    <col min="2309" max="2322" width="11" style="185" customWidth="1"/>
    <col min="2323" max="2325" width="10.42578125" style="185" customWidth="1"/>
    <col min="2326" max="2327" width="7.28515625" style="185" customWidth="1"/>
    <col min="2328" max="2328" width="7.85546875" style="185" bestFit="1" customWidth="1"/>
    <col min="2329" max="2341" width="7.28515625" style="185" customWidth="1"/>
    <col min="2342" max="2342" width="11.5703125" style="185" bestFit="1" customWidth="1"/>
    <col min="2343" max="2562" width="11.42578125" style="185"/>
    <col min="2563" max="2563" width="13.7109375" style="185" customWidth="1"/>
    <col min="2564" max="2564" width="12.140625" style="185" customWidth="1"/>
    <col min="2565" max="2578" width="11" style="185" customWidth="1"/>
    <col min="2579" max="2581" width="10.42578125" style="185" customWidth="1"/>
    <col min="2582" max="2583" width="7.28515625" style="185" customWidth="1"/>
    <col min="2584" max="2584" width="7.85546875" style="185" bestFit="1" customWidth="1"/>
    <col min="2585" max="2597" width="7.28515625" style="185" customWidth="1"/>
    <col min="2598" max="2598" width="11.5703125" style="185" bestFit="1" customWidth="1"/>
    <col min="2599" max="2818" width="11.42578125" style="185"/>
    <col min="2819" max="2819" width="13.7109375" style="185" customWidth="1"/>
    <col min="2820" max="2820" width="12.140625" style="185" customWidth="1"/>
    <col min="2821" max="2834" width="11" style="185" customWidth="1"/>
    <col min="2835" max="2837" width="10.42578125" style="185" customWidth="1"/>
    <col min="2838" max="2839" width="7.28515625" style="185" customWidth="1"/>
    <col min="2840" max="2840" width="7.85546875" style="185" bestFit="1" customWidth="1"/>
    <col min="2841" max="2853" width="7.28515625" style="185" customWidth="1"/>
    <col min="2854" max="2854" width="11.5703125" style="185" bestFit="1" customWidth="1"/>
    <col min="2855" max="3074" width="11.42578125" style="185"/>
    <col min="3075" max="3075" width="13.7109375" style="185" customWidth="1"/>
    <col min="3076" max="3076" width="12.140625" style="185" customWidth="1"/>
    <col min="3077" max="3090" width="11" style="185" customWidth="1"/>
    <col min="3091" max="3093" width="10.42578125" style="185" customWidth="1"/>
    <col min="3094" max="3095" width="7.28515625" style="185" customWidth="1"/>
    <col min="3096" max="3096" width="7.85546875" style="185" bestFit="1" customWidth="1"/>
    <col min="3097" max="3109" width="7.28515625" style="185" customWidth="1"/>
    <col min="3110" max="3110" width="11.5703125" style="185" bestFit="1" customWidth="1"/>
    <col min="3111" max="3330" width="11.42578125" style="185"/>
    <col min="3331" max="3331" width="13.7109375" style="185" customWidth="1"/>
    <col min="3332" max="3332" width="12.140625" style="185" customWidth="1"/>
    <col min="3333" max="3346" width="11" style="185" customWidth="1"/>
    <col min="3347" max="3349" width="10.42578125" style="185" customWidth="1"/>
    <col min="3350" max="3351" width="7.28515625" style="185" customWidth="1"/>
    <col min="3352" max="3352" width="7.85546875" style="185" bestFit="1" customWidth="1"/>
    <col min="3353" max="3365" width="7.28515625" style="185" customWidth="1"/>
    <col min="3366" max="3366" width="11.5703125" style="185" bestFit="1" customWidth="1"/>
    <col min="3367" max="3586" width="11.42578125" style="185"/>
    <col min="3587" max="3587" width="13.7109375" style="185" customWidth="1"/>
    <col min="3588" max="3588" width="12.140625" style="185" customWidth="1"/>
    <col min="3589" max="3602" width="11" style="185" customWidth="1"/>
    <col min="3603" max="3605" width="10.42578125" style="185" customWidth="1"/>
    <col min="3606" max="3607" width="7.28515625" style="185" customWidth="1"/>
    <col min="3608" max="3608" width="7.85546875" style="185" bestFit="1" customWidth="1"/>
    <col min="3609" max="3621" width="7.28515625" style="185" customWidth="1"/>
    <col min="3622" max="3622" width="11.5703125" style="185" bestFit="1" customWidth="1"/>
    <col min="3623" max="3842" width="11.42578125" style="185"/>
    <col min="3843" max="3843" width="13.7109375" style="185" customWidth="1"/>
    <col min="3844" max="3844" width="12.140625" style="185" customWidth="1"/>
    <col min="3845" max="3858" width="11" style="185" customWidth="1"/>
    <col min="3859" max="3861" width="10.42578125" style="185" customWidth="1"/>
    <col min="3862" max="3863" width="7.28515625" style="185" customWidth="1"/>
    <col min="3864" max="3864" width="7.85546875" style="185" bestFit="1" customWidth="1"/>
    <col min="3865" max="3877" width="7.28515625" style="185" customWidth="1"/>
    <col min="3878" max="3878" width="11.5703125" style="185" bestFit="1" customWidth="1"/>
    <col min="3879" max="4098" width="11.42578125" style="185"/>
    <col min="4099" max="4099" width="13.7109375" style="185" customWidth="1"/>
    <col min="4100" max="4100" width="12.140625" style="185" customWidth="1"/>
    <col min="4101" max="4114" width="11" style="185" customWidth="1"/>
    <col min="4115" max="4117" width="10.42578125" style="185" customWidth="1"/>
    <col min="4118" max="4119" width="7.28515625" style="185" customWidth="1"/>
    <col min="4120" max="4120" width="7.85546875" style="185" bestFit="1" customWidth="1"/>
    <col min="4121" max="4133" width="7.28515625" style="185" customWidth="1"/>
    <col min="4134" max="4134" width="11.5703125" style="185" bestFit="1" customWidth="1"/>
    <col min="4135" max="4354" width="11.42578125" style="185"/>
    <col min="4355" max="4355" width="13.7109375" style="185" customWidth="1"/>
    <col min="4356" max="4356" width="12.140625" style="185" customWidth="1"/>
    <col min="4357" max="4370" width="11" style="185" customWidth="1"/>
    <col min="4371" max="4373" width="10.42578125" style="185" customWidth="1"/>
    <col min="4374" max="4375" width="7.28515625" style="185" customWidth="1"/>
    <col min="4376" max="4376" width="7.85546875" style="185" bestFit="1" customWidth="1"/>
    <col min="4377" max="4389" width="7.28515625" style="185" customWidth="1"/>
    <col min="4390" max="4390" width="11.5703125" style="185" bestFit="1" customWidth="1"/>
    <col min="4391" max="4610" width="11.42578125" style="185"/>
    <col min="4611" max="4611" width="13.7109375" style="185" customWidth="1"/>
    <col min="4612" max="4612" width="12.140625" style="185" customWidth="1"/>
    <col min="4613" max="4626" width="11" style="185" customWidth="1"/>
    <col min="4627" max="4629" width="10.42578125" style="185" customWidth="1"/>
    <col min="4630" max="4631" width="7.28515625" style="185" customWidth="1"/>
    <col min="4632" max="4632" width="7.85546875" style="185" bestFit="1" customWidth="1"/>
    <col min="4633" max="4645" width="7.28515625" style="185" customWidth="1"/>
    <col min="4646" max="4646" width="11.5703125" style="185" bestFit="1" customWidth="1"/>
    <col min="4647" max="4866" width="11.42578125" style="185"/>
    <col min="4867" max="4867" width="13.7109375" style="185" customWidth="1"/>
    <col min="4868" max="4868" width="12.140625" style="185" customWidth="1"/>
    <col min="4869" max="4882" width="11" style="185" customWidth="1"/>
    <col min="4883" max="4885" width="10.42578125" style="185" customWidth="1"/>
    <col min="4886" max="4887" width="7.28515625" style="185" customWidth="1"/>
    <col min="4888" max="4888" width="7.85546875" style="185" bestFit="1" customWidth="1"/>
    <col min="4889" max="4901" width="7.28515625" style="185" customWidth="1"/>
    <col min="4902" max="4902" width="11.5703125" style="185" bestFit="1" customWidth="1"/>
    <col min="4903" max="5122" width="11.42578125" style="185"/>
    <col min="5123" max="5123" width="13.7109375" style="185" customWidth="1"/>
    <col min="5124" max="5124" width="12.140625" style="185" customWidth="1"/>
    <col min="5125" max="5138" width="11" style="185" customWidth="1"/>
    <col min="5139" max="5141" width="10.42578125" style="185" customWidth="1"/>
    <col min="5142" max="5143" width="7.28515625" style="185" customWidth="1"/>
    <col min="5144" max="5144" width="7.85546875" style="185" bestFit="1" customWidth="1"/>
    <col min="5145" max="5157" width="7.28515625" style="185" customWidth="1"/>
    <col min="5158" max="5158" width="11.5703125" style="185" bestFit="1" customWidth="1"/>
    <col min="5159" max="5378" width="11.42578125" style="185"/>
    <col min="5379" max="5379" width="13.7109375" style="185" customWidth="1"/>
    <col min="5380" max="5380" width="12.140625" style="185" customWidth="1"/>
    <col min="5381" max="5394" width="11" style="185" customWidth="1"/>
    <col min="5395" max="5397" width="10.42578125" style="185" customWidth="1"/>
    <col min="5398" max="5399" width="7.28515625" style="185" customWidth="1"/>
    <col min="5400" max="5400" width="7.85546875" style="185" bestFit="1" customWidth="1"/>
    <col min="5401" max="5413" width="7.28515625" style="185" customWidth="1"/>
    <col min="5414" max="5414" width="11.5703125" style="185" bestFit="1" customWidth="1"/>
    <col min="5415" max="5634" width="11.42578125" style="185"/>
    <col min="5635" max="5635" width="13.7109375" style="185" customWidth="1"/>
    <col min="5636" max="5636" width="12.140625" style="185" customWidth="1"/>
    <col min="5637" max="5650" width="11" style="185" customWidth="1"/>
    <col min="5651" max="5653" width="10.42578125" style="185" customWidth="1"/>
    <col min="5654" max="5655" width="7.28515625" style="185" customWidth="1"/>
    <col min="5656" max="5656" width="7.85546875" style="185" bestFit="1" customWidth="1"/>
    <col min="5657" max="5669" width="7.28515625" style="185" customWidth="1"/>
    <col min="5670" max="5670" width="11.5703125" style="185" bestFit="1" customWidth="1"/>
    <col min="5671" max="5890" width="11.42578125" style="185"/>
    <col min="5891" max="5891" width="13.7109375" style="185" customWidth="1"/>
    <col min="5892" max="5892" width="12.140625" style="185" customWidth="1"/>
    <col min="5893" max="5906" width="11" style="185" customWidth="1"/>
    <col min="5907" max="5909" width="10.42578125" style="185" customWidth="1"/>
    <col min="5910" max="5911" width="7.28515625" style="185" customWidth="1"/>
    <col min="5912" max="5912" width="7.85546875" style="185" bestFit="1" customWidth="1"/>
    <col min="5913" max="5925" width="7.28515625" style="185" customWidth="1"/>
    <col min="5926" max="5926" width="11.5703125" style="185" bestFit="1" customWidth="1"/>
    <col min="5927" max="6146" width="11.42578125" style="185"/>
    <col min="6147" max="6147" width="13.7109375" style="185" customWidth="1"/>
    <col min="6148" max="6148" width="12.140625" style="185" customWidth="1"/>
    <col min="6149" max="6162" width="11" style="185" customWidth="1"/>
    <col min="6163" max="6165" width="10.42578125" style="185" customWidth="1"/>
    <col min="6166" max="6167" width="7.28515625" style="185" customWidth="1"/>
    <col min="6168" max="6168" width="7.85546875" style="185" bestFit="1" customWidth="1"/>
    <col min="6169" max="6181" width="7.28515625" style="185" customWidth="1"/>
    <col min="6182" max="6182" width="11.5703125" style="185" bestFit="1" customWidth="1"/>
    <col min="6183" max="6402" width="11.42578125" style="185"/>
    <col min="6403" max="6403" width="13.7109375" style="185" customWidth="1"/>
    <col min="6404" max="6404" width="12.140625" style="185" customWidth="1"/>
    <col min="6405" max="6418" width="11" style="185" customWidth="1"/>
    <col min="6419" max="6421" width="10.42578125" style="185" customWidth="1"/>
    <col min="6422" max="6423" width="7.28515625" style="185" customWidth="1"/>
    <col min="6424" max="6424" width="7.85546875" style="185" bestFit="1" customWidth="1"/>
    <col min="6425" max="6437" width="7.28515625" style="185" customWidth="1"/>
    <col min="6438" max="6438" width="11.5703125" style="185" bestFit="1" customWidth="1"/>
    <col min="6439" max="6658" width="11.42578125" style="185"/>
    <col min="6659" max="6659" width="13.7109375" style="185" customWidth="1"/>
    <col min="6660" max="6660" width="12.140625" style="185" customWidth="1"/>
    <col min="6661" max="6674" width="11" style="185" customWidth="1"/>
    <col min="6675" max="6677" width="10.42578125" style="185" customWidth="1"/>
    <col min="6678" max="6679" width="7.28515625" style="185" customWidth="1"/>
    <col min="6680" max="6680" width="7.85546875" style="185" bestFit="1" customWidth="1"/>
    <col min="6681" max="6693" width="7.28515625" style="185" customWidth="1"/>
    <col min="6694" max="6694" width="11.5703125" style="185" bestFit="1" customWidth="1"/>
    <col min="6695" max="6914" width="11.42578125" style="185"/>
    <col min="6915" max="6915" width="13.7109375" style="185" customWidth="1"/>
    <col min="6916" max="6916" width="12.140625" style="185" customWidth="1"/>
    <col min="6917" max="6930" width="11" style="185" customWidth="1"/>
    <col min="6931" max="6933" width="10.42578125" style="185" customWidth="1"/>
    <col min="6934" max="6935" width="7.28515625" style="185" customWidth="1"/>
    <col min="6936" max="6936" width="7.85546875" style="185" bestFit="1" customWidth="1"/>
    <col min="6937" max="6949" width="7.28515625" style="185" customWidth="1"/>
    <col min="6950" max="6950" width="11.5703125" style="185" bestFit="1" customWidth="1"/>
    <col min="6951" max="7170" width="11.42578125" style="185"/>
    <col min="7171" max="7171" width="13.7109375" style="185" customWidth="1"/>
    <col min="7172" max="7172" width="12.140625" style="185" customWidth="1"/>
    <col min="7173" max="7186" width="11" style="185" customWidth="1"/>
    <col min="7187" max="7189" width="10.42578125" style="185" customWidth="1"/>
    <col min="7190" max="7191" width="7.28515625" style="185" customWidth="1"/>
    <col min="7192" max="7192" width="7.85546875" style="185" bestFit="1" customWidth="1"/>
    <col min="7193" max="7205" width="7.28515625" style="185" customWidth="1"/>
    <col min="7206" max="7206" width="11.5703125" style="185" bestFit="1" customWidth="1"/>
    <col min="7207" max="7426" width="11.42578125" style="185"/>
    <col min="7427" max="7427" width="13.7109375" style="185" customWidth="1"/>
    <col min="7428" max="7428" width="12.140625" style="185" customWidth="1"/>
    <col min="7429" max="7442" width="11" style="185" customWidth="1"/>
    <col min="7443" max="7445" width="10.42578125" style="185" customWidth="1"/>
    <col min="7446" max="7447" width="7.28515625" style="185" customWidth="1"/>
    <col min="7448" max="7448" width="7.85546875" style="185" bestFit="1" customWidth="1"/>
    <col min="7449" max="7461" width="7.28515625" style="185" customWidth="1"/>
    <col min="7462" max="7462" width="11.5703125" style="185" bestFit="1" customWidth="1"/>
    <col min="7463" max="7682" width="11.42578125" style="185"/>
    <col min="7683" max="7683" width="13.7109375" style="185" customWidth="1"/>
    <col min="7684" max="7684" width="12.140625" style="185" customWidth="1"/>
    <col min="7685" max="7698" width="11" style="185" customWidth="1"/>
    <col min="7699" max="7701" width="10.42578125" style="185" customWidth="1"/>
    <col min="7702" max="7703" width="7.28515625" style="185" customWidth="1"/>
    <col min="7704" max="7704" width="7.85546875" style="185" bestFit="1" customWidth="1"/>
    <col min="7705" max="7717" width="7.28515625" style="185" customWidth="1"/>
    <col min="7718" max="7718" width="11.5703125" style="185" bestFit="1" customWidth="1"/>
    <col min="7719" max="7938" width="11.42578125" style="185"/>
    <col min="7939" max="7939" width="13.7109375" style="185" customWidth="1"/>
    <col min="7940" max="7940" width="12.140625" style="185" customWidth="1"/>
    <col min="7941" max="7954" width="11" style="185" customWidth="1"/>
    <col min="7955" max="7957" width="10.42578125" style="185" customWidth="1"/>
    <col min="7958" max="7959" width="7.28515625" style="185" customWidth="1"/>
    <col min="7960" max="7960" width="7.85546875" style="185" bestFit="1" customWidth="1"/>
    <col min="7961" max="7973" width="7.28515625" style="185" customWidth="1"/>
    <col min="7974" max="7974" width="11.5703125" style="185" bestFit="1" customWidth="1"/>
    <col min="7975" max="8194" width="11.42578125" style="185"/>
    <col min="8195" max="8195" width="13.7109375" style="185" customWidth="1"/>
    <col min="8196" max="8196" width="12.140625" style="185" customWidth="1"/>
    <col min="8197" max="8210" width="11" style="185" customWidth="1"/>
    <col min="8211" max="8213" width="10.42578125" style="185" customWidth="1"/>
    <col min="8214" max="8215" width="7.28515625" style="185" customWidth="1"/>
    <col min="8216" max="8216" width="7.85546875" style="185" bestFit="1" customWidth="1"/>
    <col min="8217" max="8229" width="7.28515625" style="185" customWidth="1"/>
    <col min="8230" max="8230" width="11.5703125" style="185" bestFit="1" customWidth="1"/>
    <col min="8231" max="8450" width="11.42578125" style="185"/>
    <col min="8451" max="8451" width="13.7109375" style="185" customWidth="1"/>
    <col min="8452" max="8452" width="12.140625" style="185" customWidth="1"/>
    <col min="8453" max="8466" width="11" style="185" customWidth="1"/>
    <col min="8467" max="8469" width="10.42578125" style="185" customWidth="1"/>
    <col min="8470" max="8471" width="7.28515625" style="185" customWidth="1"/>
    <col min="8472" max="8472" width="7.85546875" style="185" bestFit="1" customWidth="1"/>
    <col min="8473" max="8485" width="7.28515625" style="185" customWidth="1"/>
    <col min="8486" max="8486" width="11.5703125" style="185" bestFit="1" customWidth="1"/>
    <col min="8487" max="8706" width="11.42578125" style="185"/>
    <col min="8707" max="8707" width="13.7109375" style="185" customWidth="1"/>
    <col min="8708" max="8708" width="12.140625" style="185" customWidth="1"/>
    <col min="8709" max="8722" width="11" style="185" customWidth="1"/>
    <col min="8723" max="8725" width="10.42578125" style="185" customWidth="1"/>
    <col min="8726" max="8727" width="7.28515625" style="185" customWidth="1"/>
    <col min="8728" max="8728" width="7.85546875" style="185" bestFit="1" customWidth="1"/>
    <col min="8729" max="8741" width="7.28515625" style="185" customWidth="1"/>
    <col min="8742" max="8742" width="11.5703125" style="185" bestFit="1" customWidth="1"/>
    <col min="8743" max="8962" width="11.42578125" style="185"/>
    <col min="8963" max="8963" width="13.7109375" style="185" customWidth="1"/>
    <col min="8964" max="8964" width="12.140625" style="185" customWidth="1"/>
    <col min="8965" max="8978" width="11" style="185" customWidth="1"/>
    <col min="8979" max="8981" width="10.42578125" style="185" customWidth="1"/>
    <col min="8982" max="8983" width="7.28515625" style="185" customWidth="1"/>
    <col min="8984" max="8984" width="7.85546875" style="185" bestFit="1" customWidth="1"/>
    <col min="8985" max="8997" width="7.28515625" style="185" customWidth="1"/>
    <col min="8998" max="8998" width="11.5703125" style="185" bestFit="1" customWidth="1"/>
    <col min="8999" max="9218" width="11.42578125" style="185"/>
    <col min="9219" max="9219" width="13.7109375" style="185" customWidth="1"/>
    <col min="9220" max="9220" width="12.140625" style="185" customWidth="1"/>
    <col min="9221" max="9234" width="11" style="185" customWidth="1"/>
    <col min="9235" max="9237" width="10.42578125" style="185" customWidth="1"/>
    <col min="9238" max="9239" width="7.28515625" style="185" customWidth="1"/>
    <col min="9240" max="9240" width="7.85546875" style="185" bestFit="1" customWidth="1"/>
    <col min="9241" max="9253" width="7.28515625" style="185" customWidth="1"/>
    <col min="9254" max="9254" width="11.5703125" style="185" bestFit="1" customWidth="1"/>
    <col min="9255" max="9474" width="11.42578125" style="185"/>
    <col min="9475" max="9475" width="13.7109375" style="185" customWidth="1"/>
    <col min="9476" max="9476" width="12.140625" style="185" customWidth="1"/>
    <col min="9477" max="9490" width="11" style="185" customWidth="1"/>
    <col min="9491" max="9493" width="10.42578125" style="185" customWidth="1"/>
    <col min="9494" max="9495" width="7.28515625" style="185" customWidth="1"/>
    <col min="9496" max="9496" width="7.85546875" style="185" bestFit="1" customWidth="1"/>
    <col min="9497" max="9509" width="7.28515625" style="185" customWidth="1"/>
    <col min="9510" max="9510" width="11.5703125" style="185" bestFit="1" customWidth="1"/>
    <col min="9511" max="9730" width="11.42578125" style="185"/>
    <col min="9731" max="9731" width="13.7109375" style="185" customWidth="1"/>
    <col min="9732" max="9732" width="12.140625" style="185" customWidth="1"/>
    <col min="9733" max="9746" width="11" style="185" customWidth="1"/>
    <col min="9747" max="9749" width="10.42578125" style="185" customWidth="1"/>
    <col min="9750" max="9751" width="7.28515625" style="185" customWidth="1"/>
    <col min="9752" max="9752" width="7.85546875" style="185" bestFit="1" customWidth="1"/>
    <col min="9753" max="9765" width="7.28515625" style="185" customWidth="1"/>
    <col min="9766" max="9766" width="11.5703125" style="185" bestFit="1" customWidth="1"/>
    <col min="9767" max="9986" width="11.42578125" style="185"/>
    <col min="9987" max="9987" width="13.7109375" style="185" customWidth="1"/>
    <col min="9988" max="9988" width="12.140625" style="185" customWidth="1"/>
    <col min="9989" max="10002" width="11" style="185" customWidth="1"/>
    <col min="10003" max="10005" width="10.42578125" style="185" customWidth="1"/>
    <col min="10006" max="10007" width="7.28515625" style="185" customWidth="1"/>
    <col min="10008" max="10008" width="7.85546875" style="185" bestFit="1" customWidth="1"/>
    <col min="10009" max="10021" width="7.28515625" style="185" customWidth="1"/>
    <col min="10022" max="10022" width="11.5703125" style="185" bestFit="1" customWidth="1"/>
    <col min="10023" max="10242" width="11.42578125" style="185"/>
    <col min="10243" max="10243" width="13.7109375" style="185" customWidth="1"/>
    <col min="10244" max="10244" width="12.140625" style="185" customWidth="1"/>
    <col min="10245" max="10258" width="11" style="185" customWidth="1"/>
    <col min="10259" max="10261" width="10.42578125" style="185" customWidth="1"/>
    <col min="10262" max="10263" width="7.28515625" style="185" customWidth="1"/>
    <col min="10264" max="10264" width="7.85546875" style="185" bestFit="1" customWidth="1"/>
    <col min="10265" max="10277" width="7.28515625" style="185" customWidth="1"/>
    <col min="10278" max="10278" width="11.5703125" style="185" bestFit="1" customWidth="1"/>
    <col min="10279" max="10498" width="11.42578125" style="185"/>
    <col min="10499" max="10499" width="13.7109375" style="185" customWidth="1"/>
    <col min="10500" max="10500" width="12.140625" style="185" customWidth="1"/>
    <col min="10501" max="10514" width="11" style="185" customWidth="1"/>
    <col min="10515" max="10517" width="10.42578125" style="185" customWidth="1"/>
    <col min="10518" max="10519" width="7.28515625" style="185" customWidth="1"/>
    <col min="10520" max="10520" width="7.85546875" style="185" bestFit="1" customWidth="1"/>
    <col min="10521" max="10533" width="7.28515625" style="185" customWidth="1"/>
    <col min="10534" max="10534" width="11.5703125" style="185" bestFit="1" customWidth="1"/>
    <col min="10535" max="10754" width="11.42578125" style="185"/>
    <col min="10755" max="10755" width="13.7109375" style="185" customWidth="1"/>
    <col min="10756" max="10756" width="12.140625" style="185" customWidth="1"/>
    <col min="10757" max="10770" width="11" style="185" customWidth="1"/>
    <col min="10771" max="10773" width="10.42578125" style="185" customWidth="1"/>
    <col min="10774" max="10775" width="7.28515625" style="185" customWidth="1"/>
    <col min="10776" max="10776" width="7.85546875" style="185" bestFit="1" customWidth="1"/>
    <col min="10777" max="10789" width="7.28515625" style="185" customWidth="1"/>
    <col min="10790" max="10790" width="11.5703125" style="185" bestFit="1" customWidth="1"/>
    <col min="10791" max="11010" width="11.42578125" style="185"/>
    <col min="11011" max="11011" width="13.7109375" style="185" customWidth="1"/>
    <col min="11012" max="11012" width="12.140625" style="185" customWidth="1"/>
    <col min="11013" max="11026" width="11" style="185" customWidth="1"/>
    <col min="11027" max="11029" width="10.42578125" style="185" customWidth="1"/>
    <col min="11030" max="11031" width="7.28515625" style="185" customWidth="1"/>
    <col min="11032" max="11032" width="7.85546875" style="185" bestFit="1" customWidth="1"/>
    <col min="11033" max="11045" width="7.28515625" style="185" customWidth="1"/>
    <col min="11046" max="11046" width="11.5703125" style="185" bestFit="1" customWidth="1"/>
    <col min="11047" max="11266" width="11.42578125" style="185"/>
    <col min="11267" max="11267" width="13.7109375" style="185" customWidth="1"/>
    <col min="11268" max="11268" width="12.140625" style="185" customWidth="1"/>
    <col min="11269" max="11282" width="11" style="185" customWidth="1"/>
    <col min="11283" max="11285" width="10.42578125" style="185" customWidth="1"/>
    <col min="11286" max="11287" width="7.28515625" style="185" customWidth="1"/>
    <col min="11288" max="11288" width="7.85546875" style="185" bestFit="1" customWidth="1"/>
    <col min="11289" max="11301" width="7.28515625" style="185" customWidth="1"/>
    <col min="11302" max="11302" width="11.5703125" style="185" bestFit="1" customWidth="1"/>
    <col min="11303" max="11522" width="11.42578125" style="185"/>
    <col min="11523" max="11523" width="13.7109375" style="185" customWidth="1"/>
    <col min="11524" max="11524" width="12.140625" style="185" customWidth="1"/>
    <col min="11525" max="11538" width="11" style="185" customWidth="1"/>
    <col min="11539" max="11541" width="10.42578125" style="185" customWidth="1"/>
    <col min="11542" max="11543" width="7.28515625" style="185" customWidth="1"/>
    <col min="11544" max="11544" width="7.85546875" style="185" bestFit="1" customWidth="1"/>
    <col min="11545" max="11557" width="7.28515625" style="185" customWidth="1"/>
    <col min="11558" max="11558" width="11.5703125" style="185" bestFit="1" customWidth="1"/>
    <col min="11559" max="11778" width="11.42578125" style="185"/>
    <col min="11779" max="11779" width="13.7109375" style="185" customWidth="1"/>
    <col min="11780" max="11780" width="12.140625" style="185" customWidth="1"/>
    <col min="11781" max="11794" width="11" style="185" customWidth="1"/>
    <col min="11795" max="11797" width="10.42578125" style="185" customWidth="1"/>
    <col min="11798" max="11799" width="7.28515625" style="185" customWidth="1"/>
    <col min="11800" max="11800" width="7.85546875" style="185" bestFit="1" customWidth="1"/>
    <col min="11801" max="11813" width="7.28515625" style="185" customWidth="1"/>
    <col min="11814" max="11814" width="11.5703125" style="185" bestFit="1" customWidth="1"/>
    <col min="11815" max="12034" width="11.42578125" style="185"/>
    <col min="12035" max="12035" width="13.7109375" style="185" customWidth="1"/>
    <col min="12036" max="12036" width="12.140625" style="185" customWidth="1"/>
    <col min="12037" max="12050" width="11" style="185" customWidth="1"/>
    <col min="12051" max="12053" width="10.42578125" style="185" customWidth="1"/>
    <col min="12054" max="12055" width="7.28515625" style="185" customWidth="1"/>
    <col min="12056" max="12056" width="7.85546875" style="185" bestFit="1" customWidth="1"/>
    <col min="12057" max="12069" width="7.28515625" style="185" customWidth="1"/>
    <col min="12070" max="12070" width="11.5703125" style="185" bestFit="1" customWidth="1"/>
    <col min="12071" max="12290" width="11.42578125" style="185"/>
    <col min="12291" max="12291" width="13.7109375" style="185" customWidth="1"/>
    <col min="12292" max="12292" width="12.140625" style="185" customWidth="1"/>
    <col min="12293" max="12306" width="11" style="185" customWidth="1"/>
    <col min="12307" max="12309" width="10.42578125" style="185" customWidth="1"/>
    <col min="12310" max="12311" width="7.28515625" style="185" customWidth="1"/>
    <col min="12312" max="12312" width="7.85546875" style="185" bestFit="1" customWidth="1"/>
    <col min="12313" max="12325" width="7.28515625" style="185" customWidth="1"/>
    <col min="12326" max="12326" width="11.5703125" style="185" bestFit="1" customWidth="1"/>
    <col min="12327" max="12546" width="11.42578125" style="185"/>
    <col min="12547" max="12547" width="13.7109375" style="185" customWidth="1"/>
    <col min="12548" max="12548" width="12.140625" style="185" customWidth="1"/>
    <col min="12549" max="12562" width="11" style="185" customWidth="1"/>
    <col min="12563" max="12565" width="10.42578125" style="185" customWidth="1"/>
    <col min="12566" max="12567" width="7.28515625" style="185" customWidth="1"/>
    <col min="12568" max="12568" width="7.85546875" style="185" bestFit="1" customWidth="1"/>
    <col min="12569" max="12581" width="7.28515625" style="185" customWidth="1"/>
    <col min="12582" max="12582" width="11.5703125" style="185" bestFit="1" customWidth="1"/>
    <col min="12583" max="12802" width="11.42578125" style="185"/>
    <col min="12803" max="12803" width="13.7109375" style="185" customWidth="1"/>
    <col min="12804" max="12804" width="12.140625" style="185" customWidth="1"/>
    <col min="12805" max="12818" width="11" style="185" customWidth="1"/>
    <col min="12819" max="12821" width="10.42578125" style="185" customWidth="1"/>
    <col min="12822" max="12823" width="7.28515625" style="185" customWidth="1"/>
    <col min="12824" max="12824" width="7.85546875" style="185" bestFit="1" customWidth="1"/>
    <col min="12825" max="12837" width="7.28515625" style="185" customWidth="1"/>
    <col min="12838" max="12838" width="11.5703125" style="185" bestFit="1" customWidth="1"/>
    <col min="12839" max="13058" width="11.42578125" style="185"/>
    <col min="13059" max="13059" width="13.7109375" style="185" customWidth="1"/>
    <col min="13060" max="13060" width="12.140625" style="185" customWidth="1"/>
    <col min="13061" max="13074" width="11" style="185" customWidth="1"/>
    <col min="13075" max="13077" width="10.42578125" style="185" customWidth="1"/>
    <col min="13078" max="13079" width="7.28515625" style="185" customWidth="1"/>
    <col min="13080" max="13080" width="7.85546875" style="185" bestFit="1" customWidth="1"/>
    <col min="13081" max="13093" width="7.28515625" style="185" customWidth="1"/>
    <col min="13094" max="13094" width="11.5703125" style="185" bestFit="1" customWidth="1"/>
    <col min="13095" max="13314" width="11.42578125" style="185"/>
    <col min="13315" max="13315" width="13.7109375" style="185" customWidth="1"/>
    <col min="13316" max="13316" width="12.140625" style="185" customWidth="1"/>
    <col min="13317" max="13330" width="11" style="185" customWidth="1"/>
    <col min="13331" max="13333" width="10.42578125" style="185" customWidth="1"/>
    <col min="13334" max="13335" width="7.28515625" style="185" customWidth="1"/>
    <col min="13336" max="13336" width="7.85546875" style="185" bestFit="1" customWidth="1"/>
    <col min="13337" max="13349" width="7.28515625" style="185" customWidth="1"/>
    <col min="13350" max="13350" width="11.5703125" style="185" bestFit="1" customWidth="1"/>
    <col min="13351" max="13570" width="11.42578125" style="185"/>
    <col min="13571" max="13571" width="13.7109375" style="185" customWidth="1"/>
    <col min="13572" max="13572" width="12.140625" style="185" customWidth="1"/>
    <col min="13573" max="13586" width="11" style="185" customWidth="1"/>
    <col min="13587" max="13589" width="10.42578125" style="185" customWidth="1"/>
    <col min="13590" max="13591" width="7.28515625" style="185" customWidth="1"/>
    <col min="13592" max="13592" width="7.85546875" style="185" bestFit="1" customWidth="1"/>
    <col min="13593" max="13605" width="7.28515625" style="185" customWidth="1"/>
    <col min="13606" max="13606" width="11.5703125" style="185" bestFit="1" customWidth="1"/>
    <col min="13607" max="13826" width="11.42578125" style="185"/>
    <col min="13827" max="13827" width="13.7109375" style="185" customWidth="1"/>
    <col min="13828" max="13828" width="12.140625" style="185" customWidth="1"/>
    <col min="13829" max="13842" width="11" style="185" customWidth="1"/>
    <col min="13843" max="13845" width="10.42578125" style="185" customWidth="1"/>
    <col min="13846" max="13847" width="7.28515625" style="185" customWidth="1"/>
    <col min="13848" max="13848" width="7.85546875" style="185" bestFit="1" customWidth="1"/>
    <col min="13849" max="13861" width="7.28515625" style="185" customWidth="1"/>
    <col min="13862" max="13862" width="11.5703125" style="185" bestFit="1" customWidth="1"/>
    <col min="13863" max="14082" width="11.42578125" style="185"/>
    <col min="14083" max="14083" width="13.7109375" style="185" customWidth="1"/>
    <col min="14084" max="14084" width="12.140625" style="185" customWidth="1"/>
    <col min="14085" max="14098" width="11" style="185" customWidth="1"/>
    <col min="14099" max="14101" width="10.42578125" style="185" customWidth="1"/>
    <col min="14102" max="14103" width="7.28515625" style="185" customWidth="1"/>
    <col min="14104" max="14104" width="7.85546875" style="185" bestFit="1" customWidth="1"/>
    <col min="14105" max="14117" width="7.28515625" style="185" customWidth="1"/>
    <col min="14118" max="14118" width="11.5703125" style="185" bestFit="1" customWidth="1"/>
    <col min="14119" max="14338" width="11.42578125" style="185"/>
    <col min="14339" max="14339" width="13.7109375" style="185" customWidth="1"/>
    <col min="14340" max="14340" width="12.140625" style="185" customWidth="1"/>
    <col min="14341" max="14354" width="11" style="185" customWidth="1"/>
    <col min="14355" max="14357" width="10.42578125" style="185" customWidth="1"/>
    <col min="14358" max="14359" width="7.28515625" style="185" customWidth="1"/>
    <col min="14360" max="14360" width="7.85546875" style="185" bestFit="1" customWidth="1"/>
    <col min="14361" max="14373" width="7.28515625" style="185" customWidth="1"/>
    <col min="14374" max="14374" width="11.5703125" style="185" bestFit="1" customWidth="1"/>
    <col min="14375" max="14594" width="11.42578125" style="185"/>
    <col min="14595" max="14595" width="13.7109375" style="185" customWidth="1"/>
    <col min="14596" max="14596" width="12.140625" style="185" customWidth="1"/>
    <col min="14597" max="14610" width="11" style="185" customWidth="1"/>
    <col min="14611" max="14613" width="10.42578125" style="185" customWidth="1"/>
    <col min="14614" max="14615" width="7.28515625" style="185" customWidth="1"/>
    <col min="14616" max="14616" width="7.85546875" style="185" bestFit="1" customWidth="1"/>
    <col min="14617" max="14629" width="7.28515625" style="185" customWidth="1"/>
    <col min="14630" max="14630" width="11.5703125" style="185" bestFit="1" customWidth="1"/>
    <col min="14631" max="14850" width="11.42578125" style="185"/>
    <col min="14851" max="14851" width="13.7109375" style="185" customWidth="1"/>
    <col min="14852" max="14852" width="12.140625" style="185" customWidth="1"/>
    <col min="14853" max="14866" width="11" style="185" customWidth="1"/>
    <col min="14867" max="14869" width="10.42578125" style="185" customWidth="1"/>
    <col min="14870" max="14871" width="7.28515625" style="185" customWidth="1"/>
    <col min="14872" max="14872" width="7.85546875" style="185" bestFit="1" customWidth="1"/>
    <col min="14873" max="14885" width="7.28515625" style="185" customWidth="1"/>
    <col min="14886" max="14886" width="11.5703125" style="185" bestFit="1" customWidth="1"/>
    <col min="14887" max="15106" width="11.42578125" style="185"/>
    <col min="15107" max="15107" width="13.7109375" style="185" customWidth="1"/>
    <col min="15108" max="15108" width="12.140625" style="185" customWidth="1"/>
    <col min="15109" max="15122" width="11" style="185" customWidth="1"/>
    <col min="15123" max="15125" width="10.42578125" style="185" customWidth="1"/>
    <col min="15126" max="15127" width="7.28515625" style="185" customWidth="1"/>
    <col min="15128" max="15128" width="7.85546875" style="185" bestFit="1" customWidth="1"/>
    <col min="15129" max="15141" width="7.28515625" style="185" customWidth="1"/>
    <col min="15142" max="15142" width="11.5703125" style="185" bestFit="1" customWidth="1"/>
    <col min="15143" max="15362" width="11.42578125" style="185"/>
    <col min="15363" max="15363" width="13.7109375" style="185" customWidth="1"/>
    <col min="15364" max="15364" width="12.140625" style="185" customWidth="1"/>
    <col min="15365" max="15378" width="11" style="185" customWidth="1"/>
    <col min="15379" max="15381" width="10.42578125" style="185" customWidth="1"/>
    <col min="15382" max="15383" width="7.28515625" style="185" customWidth="1"/>
    <col min="15384" max="15384" width="7.85546875" style="185" bestFit="1" customWidth="1"/>
    <col min="15385" max="15397" width="7.28515625" style="185" customWidth="1"/>
    <col min="15398" max="15398" width="11.5703125" style="185" bestFit="1" customWidth="1"/>
    <col min="15399" max="15618" width="11.42578125" style="185"/>
    <col min="15619" max="15619" width="13.7109375" style="185" customWidth="1"/>
    <col min="15620" max="15620" width="12.140625" style="185" customWidth="1"/>
    <col min="15621" max="15634" width="11" style="185" customWidth="1"/>
    <col min="15635" max="15637" width="10.42578125" style="185" customWidth="1"/>
    <col min="15638" max="15639" width="7.28515625" style="185" customWidth="1"/>
    <col min="15640" max="15640" width="7.85546875" style="185" bestFit="1" customWidth="1"/>
    <col min="15641" max="15653" width="7.28515625" style="185" customWidth="1"/>
    <col min="15654" max="15654" width="11.5703125" style="185" bestFit="1" customWidth="1"/>
    <col min="15655" max="15874" width="11.42578125" style="185"/>
    <col min="15875" max="15875" width="13.7109375" style="185" customWidth="1"/>
    <col min="15876" max="15876" width="12.140625" style="185" customWidth="1"/>
    <col min="15877" max="15890" width="11" style="185" customWidth="1"/>
    <col min="15891" max="15893" width="10.42578125" style="185" customWidth="1"/>
    <col min="15894" max="15895" width="7.28515625" style="185" customWidth="1"/>
    <col min="15896" max="15896" width="7.85546875" style="185" bestFit="1" customWidth="1"/>
    <col min="15897" max="15909" width="7.28515625" style="185" customWidth="1"/>
    <col min="15910" max="15910" width="11.5703125" style="185" bestFit="1" customWidth="1"/>
    <col min="15911" max="16130" width="11.42578125" style="185"/>
    <col min="16131" max="16131" width="13.7109375" style="185" customWidth="1"/>
    <col min="16132" max="16132" width="12.140625" style="185" customWidth="1"/>
    <col min="16133" max="16146" width="11" style="185" customWidth="1"/>
    <col min="16147" max="16149" width="10.42578125" style="185" customWidth="1"/>
    <col min="16150" max="16151" width="7.28515625" style="185" customWidth="1"/>
    <col min="16152" max="16152" width="7.85546875" style="185" bestFit="1" customWidth="1"/>
    <col min="16153" max="16165" width="7.28515625" style="185" customWidth="1"/>
    <col min="16166" max="16166" width="11.5703125" style="185" bestFit="1" customWidth="1"/>
    <col min="16167" max="16384" width="11.42578125" style="185"/>
  </cols>
  <sheetData>
    <row r="1" spans="2:8" ht="15" customHeight="1" x14ac:dyDescent="0.25"/>
    <row r="2" spans="2:8" ht="15" customHeight="1" x14ac:dyDescent="0.25"/>
    <row r="3" spans="2:8" ht="15" customHeight="1" x14ac:dyDescent="0.25">
      <c r="B3" s="324"/>
    </row>
    <row r="4" spans="2:8" ht="15" customHeight="1" x14ac:dyDescent="0.25">
      <c r="B4" s="324"/>
    </row>
    <row r="5" spans="2:8" ht="18" customHeight="1" thickBot="1" x14ac:dyDescent="0.3">
      <c r="B5" s="171" t="s">
        <v>333</v>
      </c>
      <c r="C5" s="171"/>
      <c r="D5" s="171"/>
      <c r="E5" s="171"/>
      <c r="F5" s="171"/>
    </row>
    <row r="6" spans="2:8" ht="39" thickBot="1" x14ac:dyDescent="0.3">
      <c r="B6" s="300"/>
      <c r="C6" s="301" t="s">
        <v>334</v>
      </c>
      <c r="D6" s="301" t="s">
        <v>302</v>
      </c>
      <c r="E6" s="302" t="s">
        <v>303</v>
      </c>
      <c r="F6" s="301" t="s">
        <v>304</v>
      </c>
      <c r="H6" s="46" t="s">
        <v>66</v>
      </c>
    </row>
    <row r="7" spans="2:8" ht="15" customHeight="1" x14ac:dyDescent="0.2">
      <c r="B7" s="30" t="s">
        <v>57</v>
      </c>
      <c r="C7" s="370">
        <v>64.437939036196539</v>
      </c>
      <c r="D7" s="306"/>
      <c r="E7" s="306">
        <f t="shared" ref="E7:E11" si="0">C7/C21-1</f>
        <v>-1.4156635775894544E-2</v>
      </c>
      <c r="F7" s="307" t="s">
        <v>121</v>
      </c>
    </row>
    <row r="8" spans="2:8" ht="15" customHeight="1" outlineLevel="1" x14ac:dyDescent="0.2">
      <c r="B8" s="43" t="s">
        <v>58</v>
      </c>
      <c r="C8" s="337">
        <v>57.95</v>
      </c>
      <c r="D8" s="161">
        <f>IFERROR((C8-C9)/C9,"-")</f>
        <v>-0.14341868631243057</v>
      </c>
      <c r="E8" s="132">
        <f t="shared" si="0"/>
        <v>-2.7289428825036488E-2</v>
      </c>
      <c r="F8" s="304">
        <f>((SUM(C8)+SUM(C9:C11)+SUM(C13:C20))/(SUM(C22)+SUM(C23:C25)+SUM(C27:C34))-1)</f>
        <v>-1.1223790903991393E-2</v>
      </c>
    </row>
    <row r="9" spans="2:8" ht="15" customHeight="1" outlineLevel="1" x14ac:dyDescent="0.2">
      <c r="B9" s="43" t="s">
        <v>59</v>
      </c>
      <c r="C9" s="337">
        <v>67.652654889850609</v>
      </c>
      <c r="D9" s="161">
        <f>IFERROR((C9-C10)/C10,"-")</f>
        <v>-1.452796955789361E-2</v>
      </c>
      <c r="E9" s="132">
        <f t="shared" si="0"/>
        <v>3.9729364095761888E-2</v>
      </c>
      <c r="F9" s="304">
        <f>((SUM(C9:C11)+SUM(C13:C14)+SUM(C15:C22))/(SUM(C23:C25)+SUM(C27:C28)+SUM(C29:C36))-1)</f>
        <v>-1.1771746703377328E-2</v>
      </c>
    </row>
    <row r="10" spans="2:8" ht="15" customHeight="1" outlineLevel="1" x14ac:dyDescent="0.2">
      <c r="B10" s="43" t="s">
        <v>60</v>
      </c>
      <c r="C10" s="337">
        <v>68.650000000000006</v>
      </c>
      <c r="D10" s="161">
        <f t="shared" ref="D10" si="1">IFERROR((C10-C11)/C11,"-")</f>
        <v>3.3883093527762114E-3</v>
      </c>
      <c r="E10" s="132">
        <f t="shared" si="0"/>
        <v>-5.5791788849200774E-2</v>
      </c>
      <c r="F10" s="304">
        <f>((SUM(C10:C11)+SUM(C13:C22)+SUM(C23))/(SUM(C24:C25)+SUM(C27:C36)+SUM(C37))-1)</f>
        <v>-1.791435403161723E-2</v>
      </c>
    </row>
    <row r="11" spans="2:8" ht="15" customHeight="1" outlineLevel="1" x14ac:dyDescent="0.2">
      <c r="B11" s="43" t="s">
        <v>61</v>
      </c>
      <c r="C11" s="337">
        <v>68.418178047422018</v>
      </c>
      <c r="D11" s="161">
        <f>C11/C13-1</f>
        <v>0.10508131263849951</v>
      </c>
      <c r="E11" s="132">
        <f t="shared" si="0"/>
        <v>-2.1276534903934996E-2</v>
      </c>
      <c r="F11" s="304">
        <f>((SUM(C11)+SUM(C13:C22)+SUM(C23:C24))/(SUM(C25)+SUM(C27:C36)+SUM(C37:C38))-1)</f>
        <v>-1.3687591057991999E-2</v>
      </c>
    </row>
    <row r="12" spans="2:8" ht="30" customHeight="1" x14ac:dyDescent="0.25">
      <c r="B12" s="33" t="s">
        <v>62</v>
      </c>
      <c r="C12" s="340">
        <v>65.65729793244526</v>
      </c>
      <c r="D12" s="371"/>
      <c r="E12" s="290">
        <v>-1.675665874386556E-2</v>
      </c>
      <c r="F12" s="309" t="s">
        <v>121</v>
      </c>
    </row>
    <row r="13" spans="2:8" ht="15" customHeight="1" outlineLevel="1" x14ac:dyDescent="0.2">
      <c r="B13" s="43" t="s">
        <v>49</v>
      </c>
      <c r="C13" s="337">
        <v>61.912347322267458</v>
      </c>
      <c r="D13" s="161">
        <f t="shared" ref="D13:D19" si="2">IFERROR((C13-C14)/C14,"-")</f>
        <v>-3.4515050090997729E-2</v>
      </c>
      <c r="E13" s="132">
        <f t="shared" ref="E13:E76" si="3">C13/C27-1</f>
        <v>9.7107755442673582E-3</v>
      </c>
      <c r="F13" s="304">
        <f>((SUM(C13:C22)+SUM(C23:C25))/(SUM(C27:C36)+SUM(C37:C39))-1)</f>
        <v>-3.8512743104338609E-3</v>
      </c>
    </row>
    <row r="14" spans="2:8" ht="15" customHeight="1" outlineLevel="1" x14ac:dyDescent="0.2">
      <c r="B14" s="43" t="s">
        <v>50</v>
      </c>
      <c r="C14" s="337">
        <v>64.125647249190934</v>
      </c>
      <c r="D14" s="161">
        <f t="shared" si="2"/>
        <v>2.5004291643174682E-2</v>
      </c>
      <c r="E14" s="132">
        <f t="shared" si="3"/>
        <v>-4.1115854240655003E-2</v>
      </c>
      <c r="F14" s="304">
        <f>((SUM(C14:C22)+SUM(C23:C25)+SUM(C27))/(SUM(C28:C36)+SUM(C37:C39)+SUM(C41))-1)</f>
        <v>1.9018765299168017E-3</v>
      </c>
    </row>
    <row r="15" spans="2:8" ht="15" customHeight="1" outlineLevel="1" x14ac:dyDescent="0.2">
      <c r="B15" s="43" t="s">
        <v>51</v>
      </c>
      <c r="C15" s="337">
        <v>62.561345129971812</v>
      </c>
      <c r="D15" s="161">
        <f t="shared" si="2"/>
        <v>4.9777490004923507E-2</v>
      </c>
      <c r="E15" s="132">
        <f t="shared" si="3"/>
        <v>-9.3667949581899279E-4</v>
      </c>
      <c r="F15" s="304">
        <f>((SUM(C15:C22)+SUM(C23:C25)+SUM(C27:C28))/(SUM(C29:C36)+SUM(C37:C39)+SUM(C41:C42))-1)</f>
        <v>1.2131871927015592E-2</v>
      </c>
    </row>
    <row r="16" spans="2:8" ht="15" customHeight="1" outlineLevel="1" x14ac:dyDescent="0.2">
      <c r="B16" s="43" t="s">
        <v>52</v>
      </c>
      <c r="C16" s="337">
        <v>59.594862459546924</v>
      </c>
      <c r="D16" s="161">
        <f t="shared" si="2"/>
        <v>-0.15360229428281597</v>
      </c>
      <c r="E16" s="132">
        <f t="shared" si="3"/>
        <v>-3.3821159583392824E-2</v>
      </c>
      <c r="F16" s="304">
        <f>((SUM(C16:C22)+SUM(C23:C25)+SUM(C27:C29))/(SUM(C30:C36)+SUM(C37:C39)+SUM(C41:C43))-1)</f>
        <v>2.0015441771832565E-2</v>
      </c>
    </row>
    <row r="17" spans="2:12" ht="15" customHeight="1" outlineLevel="1" x14ac:dyDescent="0.2">
      <c r="B17" s="43" t="s">
        <v>53</v>
      </c>
      <c r="C17" s="337">
        <v>70.41</v>
      </c>
      <c r="D17" s="161">
        <f t="shared" si="2"/>
        <v>5.7973932314606375E-2</v>
      </c>
      <c r="E17" s="132">
        <f t="shared" si="3"/>
        <v>-2.48886915669152E-2</v>
      </c>
      <c r="F17" s="304">
        <f>((SUM(C17:C22)+SUM(C23:C25)+SUM(C27:C30))/(SUM(C31:C36)+SUM(C37:C39)+SUM(C41:C44))-1)</f>
        <v>3.4036011403284716E-2</v>
      </c>
    </row>
    <row r="18" spans="2:12" ht="15" customHeight="1" outlineLevel="1" x14ac:dyDescent="0.2">
      <c r="B18" s="43" t="s">
        <v>54</v>
      </c>
      <c r="C18" s="337">
        <v>66.551734262449102</v>
      </c>
      <c r="D18" s="161">
        <f t="shared" si="2"/>
        <v>0.1879401865262102</v>
      </c>
      <c r="E18" s="132">
        <f t="shared" si="3"/>
        <v>5.2977605104920222E-4</v>
      </c>
      <c r="F18" s="304">
        <f>((SUM(C18:C22)+SUM(C23:C25)+SUM(C27:C31))/(SUM(C32:C36)+SUM(C37:C39)+SUM(C41:C45))-1)</f>
        <v>4.3899642227396063E-2</v>
      </c>
    </row>
    <row r="19" spans="2:12" ht="15" customHeight="1" outlineLevel="1" x14ac:dyDescent="0.2">
      <c r="B19" s="43" t="s">
        <v>55</v>
      </c>
      <c r="C19" s="337">
        <v>56.022798973625541</v>
      </c>
      <c r="D19" s="161">
        <f t="shared" si="2"/>
        <v>0.1276293210746004</v>
      </c>
      <c r="E19" s="132">
        <f t="shared" si="3"/>
        <v>1.601013735265755E-2</v>
      </c>
      <c r="F19" s="304">
        <f>((SUM(C19:C22)+SUM(C23:C25)+SUM(C27:C32))/(SUM(C33:C36)+SUM(C37:C39)+SUM(C41:C46))-1)</f>
        <v>5.2600667097595366E-2</v>
      </c>
    </row>
    <row r="20" spans="2:12" ht="15" customHeight="1" outlineLevel="1" x14ac:dyDescent="0.2">
      <c r="B20" s="43" t="s">
        <v>56</v>
      </c>
      <c r="C20" s="337">
        <v>49.681928206901645</v>
      </c>
      <c r="D20" s="161">
        <f>IFERROR((C20-C22)/C22,"-")</f>
        <v>-0.16607184187732824</v>
      </c>
      <c r="E20" s="132">
        <f t="shared" si="3"/>
        <v>2.494308719193894E-2</v>
      </c>
      <c r="F20" s="304">
        <f>((SUM(C20:C22)+SUM(C23:C25)+SUM(C27:C33))/(SUM(C34:C36)+SUM(C37:C39)+SUM(C41:C47))-1)</f>
        <v>5.8867334964500806E-2</v>
      </c>
    </row>
    <row r="21" spans="2:12" ht="15" customHeight="1" x14ac:dyDescent="0.2">
      <c r="B21" s="30" t="s">
        <v>63</v>
      </c>
      <c r="C21" s="370">
        <v>65.363262942801811</v>
      </c>
      <c r="D21" s="306"/>
      <c r="E21" s="306">
        <f t="shared" si="3"/>
        <v>3.6646651878740721E-2</v>
      </c>
      <c r="F21" s="307" t="s">
        <v>121</v>
      </c>
    </row>
    <row r="22" spans="2:12" ht="15" customHeight="1" outlineLevel="1" x14ac:dyDescent="0.2">
      <c r="B22" s="43" t="s">
        <v>58</v>
      </c>
      <c r="C22" s="337">
        <v>59.575789260725955</v>
      </c>
      <c r="D22" s="161">
        <f>IFERROR((C22-C23)/C23,"-")</f>
        <v>-8.4401083972086913E-2</v>
      </c>
      <c r="E22" s="132">
        <f t="shared" si="3"/>
        <v>-7.9665830532518078E-2</v>
      </c>
      <c r="F22" s="304">
        <f>((SUM(C22)+SUM(C23:C25)+SUM(C27:C34))/(SUM(C36)+SUM(C37:C39)+SUM(C41:C48))-1)</f>
        <v>6.5189876739152108E-2</v>
      </c>
    </row>
    <row r="23" spans="2:12" ht="15" customHeight="1" outlineLevel="1" x14ac:dyDescent="0.2">
      <c r="B23" s="43" t="s">
        <v>59</v>
      </c>
      <c r="C23" s="337">
        <v>65.067562027246566</v>
      </c>
      <c r="D23" s="161">
        <f>IFERROR((C23-C24)/C24,"-")</f>
        <v>-0.10506443779038387</v>
      </c>
      <c r="E23" s="132">
        <f t="shared" si="3"/>
        <v>-3.7868025500848446E-2</v>
      </c>
      <c r="F23" s="304">
        <f>((SUM(C23:C25)+SUM(C27:C28)+SUM(C29:C36))/(SUM(C37:C39)+SUM(C41:C42)+SUM(C43:C50))-1)</f>
        <v>9.7830335333068508E-2</v>
      </c>
    </row>
    <row r="24" spans="2:12" ht="15" customHeight="1" outlineLevel="1" x14ac:dyDescent="0.2">
      <c r="B24" s="43" t="s">
        <v>60</v>
      </c>
      <c r="C24" s="337">
        <v>72.706421305454981</v>
      </c>
      <c r="D24" s="161">
        <f t="shared" ref="D24" si="4">IFERROR((C24-C25)/C25,"-")</f>
        <v>4.0066874412925696E-2</v>
      </c>
      <c r="E24" s="132">
        <f t="shared" si="3"/>
        <v>-7.4208695501026822E-3</v>
      </c>
      <c r="F24" s="304">
        <f>((SUM(C24:C25)+SUM(C27:C36)+SUM(C37))/(SUM(C38:C39)+SUM(C41:C50)+SUM(C51))-1)</f>
        <v>0.1163550841749974</v>
      </c>
    </row>
    <row r="25" spans="2:12" ht="15" customHeight="1" outlineLevel="1" x14ac:dyDescent="0.2">
      <c r="B25" s="43" t="s">
        <v>61</v>
      </c>
      <c r="C25" s="337">
        <v>69.905525398542011</v>
      </c>
      <c r="D25" s="161">
        <f>C25/C27-1</f>
        <v>0.14006923203192612</v>
      </c>
      <c r="E25" s="132">
        <f t="shared" si="3"/>
        <v>0.10663672820066972</v>
      </c>
      <c r="F25" s="304">
        <f>((SUM(C25)+SUM(C27:C36)+SUM(C37:C38))/(SUM(C39)+SUM(C41:C50)+SUM(C51:C52))-1)</f>
        <v>0.13580946705910146</v>
      </c>
    </row>
    <row r="26" spans="2:12" ht="15" customHeight="1" x14ac:dyDescent="0.25">
      <c r="B26" s="144">
        <v>2012</v>
      </c>
      <c r="C26" s="372">
        <v>63.155891332918948</v>
      </c>
      <c r="D26" s="373"/>
      <c r="E26" s="202">
        <f t="shared" si="3"/>
        <v>-6.3903897702469736E-3</v>
      </c>
      <c r="F26" s="311" t="s">
        <v>121</v>
      </c>
    </row>
    <row r="27" spans="2:12" ht="15" hidden="1" customHeight="1" outlineLevel="1" x14ac:dyDescent="0.2">
      <c r="B27" s="43" t="s">
        <v>49</v>
      </c>
      <c r="C27" s="337">
        <v>61.316912547451679</v>
      </c>
      <c r="D27" s="161">
        <f t="shared" ref="D27:D38" si="5">IFERROR((C27-C28)/C28,"-")</f>
        <v>-8.3115448641253448E-2</v>
      </c>
      <c r="E27" s="132">
        <f t="shared" si="3"/>
        <v>9.5419818839440174E-2</v>
      </c>
      <c r="F27" s="304">
        <f>((SUM(C27:C36)+SUM(C37:C39))/(SUM(C41:C50)+SUM(C51:C53))-1)</f>
        <v>0.13421042166353359</v>
      </c>
    </row>
    <row r="28" spans="2:12" ht="15" hidden="1" customHeight="1" outlineLevel="1" x14ac:dyDescent="0.2">
      <c r="B28" s="43" t="s">
        <v>50</v>
      </c>
      <c r="C28" s="337">
        <v>66.875281578891389</v>
      </c>
      <c r="D28" s="161">
        <f t="shared" si="5"/>
        <v>6.7954033517907894E-2</v>
      </c>
      <c r="E28" s="132">
        <f t="shared" si="3"/>
        <v>9.1118939073830729E-2</v>
      </c>
      <c r="F28" s="304">
        <f>((SUM(C28:C36)+SUM(C37:C39)+SUM(C41))/(SUM(C42:C50)+SUM(C51:C53)+SUM(C55))-1)</f>
        <v>0.13066213494766488</v>
      </c>
    </row>
    <row r="29" spans="2:12" ht="15" hidden="1" customHeight="1" outlineLevel="1" x14ac:dyDescent="0.2">
      <c r="B29" s="43" t="s">
        <v>51</v>
      </c>
      <c r="C29" s="337">
        <v>62.62</v>
      </c>
      <c r="D29" s="161">
        <f t="shared" si="5"/>
        <v>1.5223737246761231E-2</v>
      </c>
      <c r="E29" s="132">
        <f t="shared" si="3"/>
        <v>0.11081987234246893</v>
      </c>
      <c r="F29" s="304">
        <f>((SUM(C29:C36)+SUM(C37:C39)+SUM(C41:C42))/(SUM(C43:C50)+SUM(C51:C53)+SUM(C55:C56))-1)</f>
        <v>0.1329201087266958</v>
      </c>
    </row>
    <row r="30" spans="2:12" ht="15" hidden="1" customHeight="1" outlineLevel="1" x14ac:dyDescent="0.2">
      <c r="B30" s="43" t="s">
        <v>52</v>
      </c>
      <c r="C30" s="337">
        <v>61.680984892869503</v>
      </c>
      <c r="D30" s="161">
        <f t="shared" si="5"/>
        <v>-0.14577722078785232</v>
      </c>
      <c r="E30" s="132">
        <f t="shared" si="3"/>
        <v>0.16991745383896695</v>
      </c>
      <c r="F30" s="304">
        <f>((SUM(C30:C36)+SUM(C37:C39)+SUM(C41:C43))/(SUM(C44:C50)+SUM(C51:C53)+SUM(C55:C57))-1)</f>
        <v>0.13267872119440405</v>
      </c>
      <c r="H30" s="17"/>
    </row>
    <row r="31" spans="2:12" ht="15" hidden="1" customHeight="1" outlineLevel="1" x14ac:dyDescent="0.2">
      <c r="B31" s="43" t="s">
        <v>53</v>
      </c>
      <c r="C31" s="337">
        <v>72.207141267946596</v>
      </c>
      <c r="D31" s="161">
        <f t="shared" si="5"/>
        <v>8.5552400440878459E-2</v>
      </c>
      <c r="E31" s="132">
        <f t="shared" si="3"/>
        <v>8.8036657975689714E-2</v>
      </c>
      <c r="F31" s="304">
        <f>((SUM(C31:C36)+SUM(C37:C39)+SUM(C41:C44))/(SUM(C45:C50)+SUM(C51:C53)+SUM(C55:C58))-1)</f>
        <v>0.12477520722401247</v>
      </c>
      <c r="G31" s="17"/>
      <c r="H31" s="17"/>
      <c r="I31" s="17"/>
      <c r="J31" s="17"/>
      <c r="K31" s="17"/>
      <c r="L31" s="17"/>
    </row>
    <row r="32" spans="2:12" ht="15" hidden="1" customHeight="1" outlineLevel="1" x14ac:dyDescent="0.2">
      <c r="B32" s="43" t="s">
        <v>54</v>
      </c>
      <c r="C32" s="337">
        <v>66.516495416177889</v>
      </c>
      <c r="D32" s="161">
        <f t="shared" si="5"/>
        <v>0.2063201925313364</v>
      </c>
      <c r="E32" s="132">
        <f t="shared" si="3"/>
        <v>0.11020050561954653</v>
      </c>
      <c r="F32" s="304">
        <f>((SUM(C32:C36)+SUM(C37:C39)+SUM(C41:C45))/(SUM(C46:C50)+SUM(C51:C53)+SUM(C55:C59))-1)</f>
        <v>0.1214171941512765</v>
      </c>
      <c r="G32" s="17"/>
      <c r="H32" s="17"/>
      <c r="I32" s="17"/>
      <c r="J32" s="17"/>
      <c r="K32" s="17"/>
      <c r="L32" s="17"/>
    </row>
    <row r="33" spans="2:12" ht="15" hidden="1" customHeight="1" outlineLevel="1" x14ac:dyDescent="0.2">
      <c r="B33" s="43" t="s">
        <v>55</v>
      </c>
      <c r="C33" s="337">
        <v>55.14</v>
      </c>
      <c r="D33" s="161">
        <f t="shared" si="5"/>
        <v>0.1375436475090874</v>
      </c>
      <c r="E33" s="132">
        <f t="shared" si="3"/>
        <v>0.11074921090365808</v>
      </c>
      <c r="F33" s="304">
        <f>((SUM(C33:C36)+SUM(C37:C39)+SUM(C41:C46))/(SUM(C47:C50)+SUM(C51:C53)+SUM(C55:C60))-1)</f>
        <v>0.11770744579923309</v>
      </c>
      <c r="G33" s="17"/>
      <c r="H33" s="17"/>
      <c r="I33" s="17"/>
      <c r="J33" s="17"/>
      <c r="K33" s="17"/>
      <c r="L33" s="17"/>
    </row>
    <row r="34" spans="2:12" ht="15" hidden="1" customHeight="1" outlineLevel="1" x14ac:dyDescent="0.2">
      <c r="B34" s="43" t="s">
        <v>56</v>
      </c>
      <c r="C34" s="337">
        <v>48.47286530124947</v>
      </c>
      <c r="D34" s="161">
        <f>IFERROR((C34-C36)/C36,"-")</f>
        <v>-0.25118517467726542</v>
      </c>
      <c r="E34" s="132">
        <f t="shared" si="3"/>
        <v>9.2167922798642055E-2</v>
      </c>
      <c r="F34" s="304">
        <f>((SUM(C34:C36)+SUM(C37:C39)+SUM(C41:C47))/(SUM(C48:C50)+SUM(C51:C53)+SUM(C55:C61))-1)</f>
        <v>0.1152824554171703</v>
      </c>
      <c r="G34" s="17"/>
      <c r="H34" s="17"/>
      <c r="I34" s="17"/>
      <c r="J34" s="17"/>
      <c r="K34" s="17"/>
      <c r="L34" s="17"/>
    </row>
    <row r="35" spans="2:12" ht="15" customHeight="1" collapsed="1" x14ac:dyDescent="0.2">
      <c r="B35" s="30" t="s">
        <v>64</v>
      </c>
      <c r="C35" s="370">
        <v>63.052596392746104</v>
      </c>
      <c r="D35" s="306"/>
      <c r="E35" s="306">
        <f t="shared" si="3"/>
        <v>0.14347249746690682</v>
      </c>
      <c r="F35" s="307" t="s">
        <v>121</v>
      </c>
    </row>
    <row r="36" spans="2:12" ht="15" hidden="1" customHeight="1" outlineLevel="1" x14ac:dyDescent="0.2">
      <c r="B36" s="43" t="s">
        <v>58</v>
      </c>
      <c r="C36" s="337">
        <v>64.732779937093213</v>
      </c>
      <c r="D36" s="161">
        <f>IFERROR((C36-C37)/C37,"-")</f>
        <v>-4.2818334739287769E-2</v>
      </c>
      <c r="E36" s="132">
        <f t="shared" si="3"/>
        <v>0.28307588975622822</v>
      </c>
      <c r="F36" s="304">
        <f>((SUM(C36)+SUM(C37:C39)+SUM(C41:C48))/(SUM(C50)+SUM(C51:C53)+SUM(C55:C62))-1)</f>
        <v>0.11026650807810556</v>
      </c>
      <c r="G36" s="17"/>
      <c r="H36" s="17"/>
      <c r="I36" s="17"/>
      <c r="J36" s="17"/>
      <c r="K36" s="17"/>
      <c r="L36" s="17"/>
    </row>
    <row r="37" spans="2:12" ht="15" hidden="1" customHeight="1" outlineLevel="1" x14ac:dyDescent="0.2">
      <c r="B37" s="43" t="s">
        <v>59</v>
      </c>
      <c r="C37" s="337">
        <v>67.628520568727808</v>
      </c>
      <c r="D37" s="161">
        <f>IFERROR((C37-C38)/C38,"-")</f>
        <v>-7.6743746502009449E-2</v>
      </c>
      <c r="E37" s="132">
        <f t="shared" si="3"/>
        <v>0.1787627117731041</v>
      </c>
      <c r="F37" s="304">
        <f>((SUM(C37:C39)+SUM(C41:C42)+SUM(C43:C50))/(SUM(C51:C53)+SUM(C55:C56)+SUM(C57:C64))-1)</f>
        <v>7.368809628284545E-2</v>
      </c>
      <c r="G37" s="17"/>
      <c r="I37" s="17"/>
      <c r="J37" s="17"/>
      <c r="K37" s="17"/>
      <c r="L37" s="17"/>
    </row>
    <row r="38" spans="2:12" ht="15" hidden="1" customHeight="1" outlineLevel="1" x14ac:dyDescent="0.2">
      <c r="B38" s="43" t="s">
        <v>60</v>
      </c>
      <c r="C38" s="337">
        <v>73.25</v>
      </c>
      <c r="D38" s="161">
        <f t="shared" si="5"/>
        <v>0.15958130460442418</v>
      </c>
      <c r="E38" s="132">
        <f t="shared" si="3"/>
        <v>0.20180278838738097</v>
      </c>
      <c r="F38" s="304">
        <f>((SUM(C38:C39)+SUM(C41:C50)+SUM(C51))/(SUM(C52:C53)+SUM(C55:C64)+SUM(C65))-1)</f>
        <v>5.9321078046036257E-2</v>
      </c>
    </row>
    <row r="39" spans="2:12" ht="15" hidden="1" customHeight="1" outlineLevel="1" x14ac:dyDescent="0.2">
      <c r="B39" s="43" t="s">
        <v>61</v>
      </c>
      <c r="C39" s="337">
        <v>63.169352342213095</v>
      </c>
      <c r="D39" s="161">
        <f>C39/C41-1</f>
        <v>0.12851344961900968</v>
      </c>
      <c r="E39" s="132">
        <f t="shared" si="3"/>
        <v>8.4178259266423305E-2</v>
      </c>
      <c r="F39" s="304">
        <f>((SUM(C39)+SUM(C41:C50)+SUM(C51:C52))/(SUM(C53)+SUM(C55:C64)+SUM(C65:C66))-1)</f>
        <v>4.222047751301039E-2</v>
      </c>
    </row>
    <row r="40" spans="2:12" ht="15" customHeight="1" collapsed="1" x14ac:dyDescent="0.25">
      <c r="B40" s="145">
        <v>2011</v>
      </c>
      <c r="C40" s="374">
        <v>63.562077784569098</v>
      </c>
      <c r="D40" s="375"/>
      <c r="E40" s="241">
        <f t="shared" si="3"/>
        <v>0.13292697783112573</v>
      </c>
      <c r="F40" s="313" t="s">
        <v>121</v>
      </c>
    </row>
    <row r="41" spans="2:12" ht="15" hidden="1" customHeight="1" outlineLevel="1" x14ac:dyDescent="0.2">
      <c r="B41" s="43" t="s">
        <v>49</v>
      </c>
      <c r="C41" s="337">
        <v>55.975719530448927</v>
      </c>
      <c r="D41" s="161">
        <f t="shared" ref="D41:D52" si="6">IFERROR((C41-C42)/C42,"-")</f>
        <v>-8.6715356317304676E-2</v>
      </c>
      <c r="E41" s="132">
        <f t="shared" si="3"/>
        <v>4.5511903302423162E-2</v>
      </c>
      <c r="F41" s="304">
        <f>((SUM(C41:C50)+SUM(C51:C53))/(SUM(C55:C64)+SUM(C65:C67))-1)</f>
        <v>3.3297846853155511E-2</v>
      </c>
    </row>
    <row r="42" spans="2:12" ht="15" hidden="1" customHeight="1" outlineLevel="1" x14ac:dyDescent="0.2">
      <c r="B42" s="43" t="s">
        <v>50</v>
      </c>
      <c r="C42" s="337">
        <v>61.290551546705636</v>
      </c>
      <c r="D42" s="161">
        <f t="shared" si="6"/>
        <v>8.7236707839525265E-2</v>
      </c>
      <c r="E42" s="132">
        <f t="shared" si="3"/>
        <v>0.11613351176960762</v>
      </c>
      <c r="F42" s="304">
        <f>((SUM(C42:C50)+SUM(C51:C53)+SUM(C55))/(SUM(C56:C64)+SUM(C65:C67)+SUM(C69))-1)</f>
        <v>2.3407253249769111E-2</v>
      </c>
    </row>
    <row r="43" spans="2:12" ht="15" hidden="1" customHeight="1" outlineLevel="1" x14ac:dyDescent="0.2">
      <c r="B43" s="43" t="s">
        <v>51</v>
      </c>
      <c r="C43" s="337">
        <v>56.372776144118234</v>
      </c>
      <c r="D43" s="161">
        <f t="shared" si="6"/>
        <v>6.9235435311361962E-2</v>
      </c>
      <c r="E43" s="132">
        <f t="shared" si="3"/>
        <v>0.1051149329562584</v>
      </c>
      <c r="F43" s="304">
        <f>((SUM(C43:C50)+SUM(C51:C53)+SUM(C55:C56))/(SUM(C57:C64)+SUM(C65:C67)+SUM(C69:C70))-1)</f>
        <v>6.22873412905256E-3</v>
      </c>
    </row>
    <row r="44" spans="2:12" ht="15" hidden="1" customHeight="1" outlineLevel="1" x14ac:dyDescent="0.2">
      <c r="B44" s="43" t="s">
        <v>52</v>
      </c>
      <c r="C44" s="337">
        <v>52.722510199732064</v>
      </c>
      <c r="D44" s="161">
        <f t="shared" si="6"/>
        <v>-0.2055630123211914</v>
      </c>
      <c r="E44" s="132">
        <f t="shared" si="3"/>
        <v>5.9118230753032686E-2</v>
      </c>
      <c r="F44" s="304">
        <f>((SUM(C44:C50)+SUM(C51:C53)+SUM(C55:C57))/(SUM(C58:C64)+SUM(C65:C67)+SUM(C69:C71))-1)</f>
        <v>-9.3109295622832988E-3</v>
      </c>
    </row>
    <row r="45" spans="2:12" ht="15" hidden="1" customHeight="1" outlineLevel="1" x14ac:dyDescent="0.2">
      <c r="B45" s="43" t="s">
        <v>53</v>
      </c>
      <c r="C45" s="337">
        <v>66.364621760345088</v>
      </c>
      <c r="D45" s="161">
        <f t="shared" si="6"/>
        <v>0.10766564252369483</v>
      </c>
      <c r="E45" s="132">
        <f t="shared" si="3"/>
        <v>4.8647891791392839E-2</v>
      </c>
      <c r="F45" s="304">
        <f>((SUM(C45:C50)+SUM(C51:C53)+SUM(C55:C58))/(SUM(C59:C64)+SUM(C65:C67)+SUM(C69:C72))-1)</f>
        <v>-2.0585492742964506E-2</v>
      </c>
    </row>
    <row r="46" spans="2:12" ht="15" hidden="1" customHeight="1" outlineLevel="1" x14ac:dyDescent="0.2">
      <c r="B46" s="43" t="s">
        <v>54</v>
      </c>
      <c r="C46" s="337">
        <v>59.913948047662259</v>
      </c>
      <c r="D46" s="161">
        <f t="shared" si="6"/>
        <v>0.20691640399099781</v>
      </c>
      <c r="E46" s="132">
        <f t="shared" si="3"/>
        <v>6.3081132242310378E-2</v>
      </c>
      <c r="F46" s="304">
        <f>((SUM(C46:C50)+SUM(C51:C53)+SUM(C55:C59))/(SUM(C60:C64)+SUM(C65:C67)+SUM(C69:C73))-1)</f>
        <v>-3.6066919237214279E-2</v>
      </c>
    </row>
    <row r="47" spans="2:12" ht="15" hidden="1" customHeight="1" outlineLevel="1" x14ac:dyDescent="0.2">
      <c r="B47" s="43" t="s">
        <v>55</v>
      </c>
      <c r="C47" s="337">
        <v>49.642168960120578</v>
      </c>
      <c r="D47" s="161">
        <f t="shared" si="6"/>
        <v>0.11851412577825396</v>
      </c>
      <c r="E47" s="132">
        <f t="shared" si="3"/>
        <v>7.3443333386952414E-2</v>
      </c>
      <c r="F47" s="304">
        <f>((SUM(C47:C50)+SUM(C51:C53)+SUM(C55:C60))/(SUM(C61:C64)+SUM(C65:C67)+SUM(C69:C74))-1)</f>
        <v>-5.2864135013100721E-2</v>
      </c>
    </row>
    <row r="48" spans="2:12" ht="15" hidden="1" customHeight="1" outlineLevel="1" x14ac:dyDescent="0.2">
      <c r="B48" s="43" t="s">
        <v>56</v>
      </c>
      <c r="C48" s="337">
        <v>44.382245888562132</v>
      </c>
      <c r="D48" s="161">
        <f>IFERROR((C48-C50)/C50,"-")</f>
        <v>-0.12029439044351233</v>
      </c>
      <c r="E48" s="132">
        <f t="shared" si="3"/>
        <v>5.1243076318947756E-2</v>
      </c>
      <c r="F48" s="304">
        <f>((SUM(C48:C50)+SUM(C51:C53)+SUM(C55:C61))/(SUM(C62:C64)+SUM(C65:C67)+SUM(C69:C75))-1)</f>
        <v>-6.8946263258767848E-2</v>
      </c>
    </row>
    <row r="49" spans="2:6" ht="15" customHeight="1" collapsed="1" x14ac:dyDescent="0.2">
      <c r="B49" s="30" t="s">
        <v>65</v>
      </c>
      <c r="C49" s="370">
        <v>55.141331805027441</v>
      </c>
      <c r="D49" s="306"/>
      <c r="E49" s="306">
        <f t="shared" si="3"/>
        <v>-4.7903199424156662E-2</v>
      </c>
      <c r="F49" s="307" t="s">
        <v>121</v>
      </c>
    </row>
    <row r="50" spans="2:6" ht="15" hidden="1" customHeight="1" outlineLevel="1" x14ac:dyDescent="0.2">
      <c r="B50" s="43" t="s">
        <v>58</v>
      </c>
      <c r="C50" s="337">
        <v>50.451248015728673</v>
      </c>
      <c r="D50" s="161">
        <f>IFERROR((C50-C51)/C51,"-")</f>
        <v>-0.12063653879695559</v>
      </c>
      <c r="E50" s="132">
        <f t="shared" si="3"/>
        <v>-3.9832716267403034E-2</v>
      </c>
      <c r="F50" s="304">
        <f>((SUM(C50)+SUM(C51:C53)+SUM(C55:C62))/(SUM(C64)+SUM(C65:C67)+SUM(C69:C76))-1)</f>
        <v>-8.6139236640396133E-2</v>
      </c>
    </row>
    <row r="51" spans="2:6" ht="15" hidden="1" customHeight="1" outlineLevel="1" x14ac:dyDescent="0.2">
      <c r="B51" s="43" t="s">
        <v>59</v>
      </c>
      <c r="C51" s="337">
        <v>57.372463425654566</v>
      </c>
      <c r="D51" s="161">
        <f t="shared" si="6"/>
        <v>-5.8697794926898382E-2</v>
      </c>
      <c r="E51" s="132">
        <f t="shared" si="3"/>
        <v>2.2417830811127804E-3</v>
      </c>
      <c r="F51" s="304">
        <f>((SUM(C51:C53)+SUM(C55:C56)+SUM(C57:C64))/(SUM(C65:C67)+SUM(C69:C70)+SUM(C71:C78))-1)</f>
        <v>-9.4617564183749669E-2</v>
      </c>
    </row>
    <row r="52" spans="2:6" ht="15" hidden="1" customHeight="1" outlineLevel="1" x14ac:dyDescent="0.2">
      <c r="B52" s="43" t="s">
        <v>60</v>
      </c>
      <c r="C52" s="337">
        <v>60.950099889757524</v>
      </c>
      <c r="D52" s="161">
        <f t="shared" si="6"/>
        <v>4.6089135798108638E-2</v>
      </c>
      <c r="E52" s="132">
        <f t="shared" si="3"/>
        <v>4.05339196311294E-3</v>
      </c>
      <c r="F52" s="304">
        <f>((SUM(C52:C53)+SUM(C55:C64)+SUM(C65))/(SUM(C66:C67)+SUM(C69:C78)+SUM(C79))-1)</f>
        <v>-0.10852898209136241</v>
      </c>
    </row>
    <row r="53" spans="2:6" ht="15" hidden="1" customHeight="1" outlineLevel="1" x14ac:dyDescent="0.2">
      <c r="B53" s="43" t="s">
        <v>61</v>
      </c>
      <c r="C53" s="337">
        <v>58.264728887807387</v>
      </c>
      <c r="D53" s="161">
        <f>C53/C55-1</f>
        <v>8.8265914326561612E-2</v>
      </c>
      <c r="E53" s="132">
        <f t="shared" si="3"/>
        <v>-2.2362553070906399E-2</v>
      </c>
      <c r="F53" s="304">
        <f>((SUM(C53)+SUM(C55:C64)+SUM(C65:C66))/(SUM(C67)+SUM(C69:C78)+SUM(C79:C80))-1)</f>
        <v>-0.11882147571088864</v>
      </c>
    </row>
    <row r="54" spans="2:6" ht="15" customHeight="1" collapsed="1" x14ac:dyDescent="0.25">
      <c r="B54" s="145">
        <v>2010</v>
      </c>
      <c r="C54" s="374">
        <v>56.104302420489866</v>
      </c>
      <c r="D54" s="375"/>
      <c r="E54" s="241">
        <f t="shared" si="3"/>
        <v>4.0435818049023187E-2</v>
      </c>
      <c r="F54" s="313" t="s">
        <v>121</v>
      </c>
    </row>
    <row r="55" spans="2:6" ht="15" hidden="1" customHeight="1" outlineLevel="1" x14ac:dyDescent="0.2">
      <c r="B55" s="43" t="s">
        <v>49</v>
      </c>
      <c r="C55" s="337">
        <v>53.539055226095769</v>
      </c>
      <c r="D55" s="161">
        <f t="shared" ref="D55:D66" si="7">IFERROR((C55-C56)/C56,"-")</f>
        <v>-2.5025355159474724E-2</v>
      </c>
      <c r="E55" s="132">
        <f t="shared" si="3"/>
        <v>-7.6514199942942507E-2</v>
      </c>
      <c r="F55" s="304">
        <f>((SUM(C55:C64)+SUM(C65:C67))/(SUM(C69:C78)+SUM(C79:C81))-1)</f>
        <v>-0.12422857396845044</v>
      </c>
    </row>
    <row r="56" spans="2:6" ht="15" hidden="1" customHeight="1" outlineLevel="1" x14ac:dyDescent="0.2">
      <c r="B56" s="43" t="s">
        <v>50</v>
      </c>
      <c r="C56" s="337">
        <v>54.913279549801061</v>
      </c>
      <c r="D56" s="161">
        <f t="shared" si="7"/>
        <v>7.6503401091032125E-2</v>
      </c>
      <c r="E56" s="132">
        <f t="shared" si="3"/>
        <v>-9.5231853005462996E-2</v>
      </c>
      <c r="F56" s="304">
        <f>((SUM(C56:C64)+SUM(C65:C67)+SUM(C69))/(SUM(C70:C78)+SUM(C79:C81)+SUM(C83))-1)</f>
        <v>-0.12399102672078677</v>
      </c>
    </row>
    <row r="57" spans="2:6" ht="15" hidden="1" customHeight="1" outlineLevel="1" x14ac:dyDescent="0.2">
      <c r="B57" s="43" t="s">
        <v>51</v>
      </c>
      <c r="C57" s="337">
        <v>51.010781288890179</v>
      </c>
      <c r="D57" s="161">
        <f t="shared" si="7"/>
        <v>2.4732096847198903E-2</v>
      </c>
      <c r="E57" s="132">
        <f t="shared" si="3"/>
        <v>-0.10228116041542146</v>
      </c>
      <c r="F57" s="304">
        <f>((SUM(C57:C64)+SUM(C65:C67)+SUM(C69:C70))/(SUM(C71:C78)+SUM(C79:C81)+SUM(C83:C84))-1)</f>
        <v>-0.1219475060806986</v>
      </c>
    </row>
    <row r="58" spans="2:6" ht="15" hidden="1" customHeight="1" outlineLevel="1" x14ac:dyDescent="0.2">
      <c r="B58" s="43" t="s">
        <v>52</v>
      </c>
      <c r="C58" s="337">
        <v>49.779626739355038</v>
      </c>
      <c r="D58" s="161">
        <f t="shared" si="7"/>
        <v>-0.21341673847105394</v>
      </c>
      <c r="E58" s="132">
        <f t="shared" si="3"/>
        <v>-9.6216339181741883E-2</v>
      </c>
      <c r="F58" s="304">
        <f>((SUM(C58:C64)+SUM(C65:C67)+SUM(C69:C71))/(SUM(C72:C78)+SUM(C79:C81)+SUM(C83:C85))-1)</f>
        <v>-0.11798585570099851</v>
      </c>
    </row>
    <row r="59" spans="2:6" ht="15" hidden="1" customHeight="1" outlineLevel="1" x14ac:dyDescent="0.2">
      <c r="B59" s="43" t="s">
        <v>53</v>
      </c>
      <c r="C59" s="337">
        <v>63.285896324051336</v>
      </c>
      <c r="D59" s="161">
        <f t="shared" si="7"/>
        <v>0.12291118364661058</v>
      </c>
      <c r="E59" s="132">
        <f t="shared" si="3"/>
        <v>-0.11812677448346953</v>
      </c>
      <c r="F59" s="304">
        <f>((SUM(C59:C64)+SUM(C65:C67)+SUM(C69:C72))/(SUM(C73:C78)+SUM(C79:C81)+SUM(C83:C86))-1)</f>
        <v>-0.1143336221556015</v>
      </c>
    </row>
    <row r="60" spans="2:6" ht="15" hidden="1" customHeight="1" outlineLevel="1" x14ac:dyDescent="0.2">
      <c r="B60" s="43" t="s">
        <v>54</v>
      </c>
      <c r="C60" s="337">
        <v>56.358772844823612</v>
      </c>
      <c r="D60" s="161">
        <f t="shared" si="7"/>
        <v>0.21868061479637993</v>
      </c>
      <c r="E60" s="132">
        <f t="shared" si="3"/>
        <v>-0.14143615653805086</v>
      </c>
      <c r="F60" s="304">
        <f>((SUM(C60:C64)+SUM(C65:C67)+SUM(C69:C73))/(SUM(C74:C78)+SUM(C79:C81)+SUM(C83:C87))-1)</f>
        <v>-0.10573888475346793</v>
      </c>
    </row>
    <row r="61" spans="2:6" ht="15" hidden="1" customHeight="1" outlineLevel="1" x14ac:dyDescent="0.2">
      <c r="B61" s="43" t="s">
        <v>55</v>
      </c>
      <c r="C61" s="337">
        <v>46.245728503887108</v>
      </c>
      <c r="D61" s="161">
        <f t="shared" si="7"/>
        <v>9.5381743887051923E-2</v>
      </c>
      <c r="E61" s="132">
        <f t="shared" si="3"/>
        <v>-0.16609189311090755</v>
      </c>
      <c r="F61" s="304">
        <f>((SUM(C61:C64)+SUM(C65:C67)+SUM(C69:C74))/(SUM(C75:C78)+SUM(C79:C81)+SUM(C83:C88))-1)</f>
        <v>-9.2477673752972334E-2</v>
      </c>
    </row>
    <row r="62" spans="2:6" ht="15" hidden="1" customHeight="1" outlineLevel="1" x14ac:dyDescent="0.2">
      <c r="B62" s="43" t="s">
        <v>56</v>
      </c>
      <c r="C62" s="337">
        <v>42.218823494154968</v>
      </c>
      <c r="D62" s="161">
        <f>IFERROR((C62-C64)/C64,"-")</f>
        <v>-0.19650881452663224</v>
      </c>
      <c r="E62" s="132">
        <f t="shared" si="3"/>
        <v>-0.18192074877661413</v>
      </c>
      <c r="F62" s="304">
        <f>((SUM(C62:C64)+SUM(C65:C67)+SUM(C69:C75))/(SUM(C76:C78)+SUM(C79:C81)+SUM(C83:C89))-1)</f>
        <v>-7.8281718105711273E-2</v>
      </c>
    </row>
    <row r="63" spans="2:6" ht="15" customHeight="1" collapsed="1" x14ac:dyDescent="0.2">
      <c r="B63" s="30" t="s">
        <v>67</v>
      </c>
      <c r="C63" s="370">
        <v>57.915678081973475</v>
      </c>
      <c r="D63" s="306"/>
      <c r="E63" s="306">
        <f t="shared" si="3"/>
        <v>-0.10574976545367953</v>
      </c>
      <c r="F63" s="307" t="s">
        <v>121</v>
      </c>
    </row>
    <row r="64" spans="2:6" ht="15" hidden="1" customHeight="1" outlineLevel="1" x14ac:dyDescent="0.2">
      <c r="B64" s="43" t="s">
        <v>58</v>
      </c>
      <c r="C64" s="337">
        <v>52.544227313809579</v>
      </c>
      <c r="D64" s="161">
        <f>IFERROR((C64-C65)/C65,"-")</f>
        <v>-8.2102860340775144E-2</v>
      </c>
      <c r="E64" s="132">
        <f t="shared" si="3"/>
        <v>-0.13382983920848956</v>
      </c>
      <c r="F64" s="304">
        <f>((SUM(C64)+SUM(C65:C67)+SUM(C69:C76))/(SUM(C78)+SUM(C79:C81)+SUM(C83:C90))-1)</f>
        <v>-5.7988956849289508E-2</v>
      </c>
    </row>
    <row r="65" spans="2:6" ht="15" hidden="1" customHeight="1" outlineLevel="1" x14ac:dyDescent="0.2">
      <c r="B65" s="43" t="s">
        <v>59</v>
      </c>
      <c r="C65" s="337">
        <v>57.244134493454197</v>
      </c>
      <c r="D65" s="161">
        <f t="shared" si="7"/>
        <v>-5.6996337789365845E-2</v>
      </c>
      <c r="E65" s="132">
        <f t="shared" si="3"/>
        <v>-0.1732634566793938</v>
      </c>
      <c r="F65" s="304">
        <f>((SUM(C65:C67)+SUM(C69:C70)+SUM(C71:C78))/(SUM(C79:C81)+SUM(C83:C84)+SUM(C85:C92))-1)</f>
        <v>-4.1708342689298905E-2</v>
      </c>
    </row>
    <row r="66" spans="2:6" ht="15" hidden="1" customHeight="1" outlineLevel="1" x14ac:dyDescent="0.2">
      <c r="B66" s="43" t="s">
        <v>60</v>
      </c>
      <c r="C66" s="337">
        <v>60.704042611308388</v>
      </c>
      <c r="D66" s="161">
        <f t="shared" si="7"/>
        <v>1.8567259637818995E-2</v>
      </c>
      <c r="E66" s="132">
        <f t="shared" si="3"/>
        <v>-0.12847181637072957</v>
      </c>
      <c r="F66" s="304">
        <f>((SUM(C66:C67)+SUM(C69:C78)+SUM(C79))/(SUM(C80:C81)+SUM(C83:C92)+SUM(C93))-1)</f>
        <v>-2.4685199248613121E-2</v>
      </c>
    </row>
    <row r="67" spans="2:6" ht="15" hidden="1" customHeight="1" outlineLevel="1" x14ac:dyDescent="0.2">
      <c r="B67" s="43" t="s">
        <v>61</v>
      </c>
      <c r="C67" s="337">
        <v>59.597480713147469</v>
      </c>
      <c r="D67" s="161">
        <f>C67/C69-1</f>
        <v>2.7986521714711721E-2</v>
      </c>
      <c r="E67" s="132">
        <f t="shared" si="3"/>
        <v>-9.7720527496153009E-2</v>
      </c>
      <c r="F67" s="304">
        <f>((SUM(C67)+SUM(C69:C78)+SUM(C79:C80))/(SUM(C81)+SUM(C83:C92)+SUM(C93:C94))-1)</f>
        <v>-1.2003666993495754E-2</v>
      </c>
    </row>
    <row r="68" spans="2:6" ht="15" customHeight="1" collapsed="1" x14ac:dyDescent="0.25">
      <c r="B68" s="145">
        <v>2009</v>
      </c>
      <c r="C68" s="374">
        <v>53.92384753313668</v>
      </c>
      <c r="D68" s="375"/>
      <c r="E68" s="241">
        <f t="shared" si="3"/>
        <v>-0.12627383890505806</v>
      </c>
      <c r="F68" s="313" t="s">
        <v>121</v>
      </c>
    </row>
    <row r="69" spans="2:6" ht="15" hidden="1" customHeight="1" outlineLevel="1" x14ac:dyDescent="0.2">
      <c r="B69" s="43" t="s">
        <v>49</v>
      </c>
      <c r="C69" s="337">
        <v>57.974963148093735</v>
      </c>
      <c r="D69" s="161">
        <f t="shared" ref="D69:D80" si="8">IFERROR((C69-C70)/C70,"-")</f>
        <v>-4.4786608820063259E-2</v>
      </c>
      <c r="E69" s="132">
        <f t="shared" si="3"/>
        <v>-7.7130545293367381E-2</v>
      </c>
      <c r="F69" s="304">
        <f>((SUM(C69:C78)+SUM(C79:C81))/(SUM(C83:C92)+SUM(C93:C95))-1)</f>
        <v>-3.0615870157982839E-3</v>
      </c>
    </row>
    <row r="70" spans="2:6" ht="15" hidden="1" customHeight="1" outlineLevel="1" x14ac:dyDescent="0.2">
      <c r="B70" s="43" t="s">
        <v>50</v>
      </c>
      <c r="C70" s="337">
        <v>60.693206024341421</v>
      </c>
      <c r="D70" s="161">
        <f t="shared" si="8"/>
        <v>6.811605519765114E-2</v>
      </c>
      <c r="E70" s="132">
        <f t="shared" si="3"/>
        <v>-7.1829271559538221E-2</v>
      </c>
      <c r="F70" s="304">
        <f>((SUM(C70:C78)+SUM(C79:C81)+SUM(C83))/(SUM(C84:C92)+SUM(C93:C95)+SUM(C97))-1)</f>
        <v>3.3332055391759319E-3</v>
      </c>
    </row>
    <row r="71" spans="2:6" ht="15" hidden="1" customHeight="1" outlineLevel="1" x14ac:dyDescent="0.2">
      <c r="B71" s="43" t="s">
        <v>51</v>
      </c>
      <c r="C71" s="337">
        <v>56.822669904639113</v>
      </c>
      <c r="D71" s="161">
        <f t="shared" si="8"/>
        <v>3.1654995984157927E-2</v>
      </c>
      <c r="E71" s="132">
        <f t="shared" si="3"/>
        <v>-4.9017781936257276E-2</v>
      </c>
      <c r="F71" s="304">
        <f>((SUM(C71:C78)+SUM(C79:C81)+SUM(C83:C84))/(SUM(C85:C92)+SUM(C93:C95)+SUM(C97:C98))-1)</f>
        <v>1.0128469167613785E-2</v>
      </c>
    </row>
    <row r="72" spans="2:6" ht="15" hidden="1" customHeight="1" outlineLevel="1" x14ac:dyDescent="0.2">
      <c r="B72" s="43" t="s">
        <v>52</v>
      </c>
      <c r="C72" s="337">
        <v>55.079139950689175</v>
      </c>
      <c r="D72" s="161">
        <f t="shared" si="8"/>
        <v>-0.23248588345376858</v>
      </c>
      <c r="E72" s="132">
        <f t="shared" si="3"/>
        <v>-4.5257818262839034E-2</v>
      </c>
      <c r="F72" s="304">
        <f>((SUM(C72:C78)+SUM(C79:C81)+SUM(C83:C85))/(SUM(C86:C92)+SUM(C93:C95)+SUM(C97:C99))-1)</f>
        <v>8.0586514531921782E-3</v>
      </c>
    </row>
    <row r="73" spans="2:6" ht="15" hidden="1" customHeight="1" outlineLevel="1" x14ac:dyDescent="0.2">
      <c r="B73" s="43" t="s">
        <v>53</v>
      </c>
      <c r="C73" s="337">
        <v>71.763031797437264</v>
      </c>
      <c r="D73" s="161">
        <f t="shared" si="8"/>
        <v>9.3230765831850373E-2</v>
      </c>
      <c r="E73" s="132">
        <f t="shared" si="3"/>
        <v>-2.1725537089390734E-2</v>
      </c>
      <c r="F73" s="304">
        <f>((SUM(C73:C78)+SUM(C79:C81)+SUM(C83:C86))/(SUM(C87:C92)+SUM(C93:C95)+SUM(C97:C100))-1)</f>
        <v>4.9120913885427608E-3</v>
      </c>
    </row>
    <row r="74" spans="2:6" ht="15" hidden="1" customHeight="1" outlineLevel="1" x14ac:dyDescent="0.2">
      <c r="B74" s="43" t="s">
        <v>54</v>
      </c>
      <c r="C74" s="337">
        <v>65.643077418180823</v>
      </c>
      <c r="D74" s="161">
        <f t="shared" si="8"/>
        <v>0.18368325445599148</v>
      </c>
      <c r="E74" s="132">
        <f t="shared" si="3"/>
        <v>2.7911086986943445E-2</v>
      </c>
      <c r="F74" s="304">
        <f>((SUM(C74:C78)+SUM(C79:C81)+SUM(C83:C87))/(SUM(C88:C92)+SUM(C93:C95)+SUM(C97:C101))-1)</f>
        <v>-4.0305836788401272E-4</v>
      </c>
    </row>
    <row r="75" spans="2:6" ht="15" hidden="1" customHeight="1" outlineLevel="1" x14ac:dyDescent="0.2">
      <c r="B75" s="43" t="s">
        <v>55</v>
      </c>
      <c r="C75" s="337">
        <v>55.456624203364015</v>
      </c>
      <c r="D75" s="161">
        <f t="shared" si="8"/>
        <v>7.458971730810407E-2</v>
      </c>
      <c r="E75" s="132">
        <f t="shared" si="3"/>
        <v>5.0001488404924466E-2</v>
      </c>
      <c r="F75" s="304">
        <f>((SUM(C75:C78)+SUM(C79:C81)+SUM(C83:C88))/(SUM(C89:C92)+SUM(C93:C95)+SUM(C97:C102))-1)</f>
        <v>-1.0238148902497413E-2</v>
      </c>
    </row>
    <row r="76" spans="2:6" ht="15" hidden="1" customHeight="1" outlineLevel="1" x14ac:dyDescent="0.2">
      <c r="B76" s="43" t="s">
        <v>56</v>
      </c>
      <c r="C76" s="337">
        <v>51.607253736137892</v>
      </c>
      <c r="D76" s="161">
        <f>IFERROR((C76-C78)/C78,"-")</f>
        <v>-0.14927546655747109</v>
      </c>
      <c r="E76" s="132">
        <f t="shared" si="3"/>
        <v>9.2375821819973281E-2</v>
      </c>
      <c r="F76" s="304">
        <f>((SUM(C76:C78)+SUM(C79:C81)+SUM(C83:C89))/(SUM(C90:C92)+SUM(C93:C95)+SUM(C97:C103))-1)</f>
        <v>-1.8965308103622514E-2</v>
      </c>
    </row>
    <row r="77" spans="2:6" ht="15" customHeight="1" collapsed="1" x14ac:dyDescent="0.2">
      <c r="B77" s="30" t="s">
        <v>68</v>
      </c>
      <c r="C77" s="370">
        <v>64.764509803406213</v>
      </c>
      <c r="D77" s="306"/>
      <c r="E77" s="306">
        <f t="shared" ref="E77:E140" si="9">C77/C91-1</f>
        <v>3.7658178313977331E-3</v>
      </c>
      <c r="F77" s="307" t="s">
        <v>121</v>
      </c>
    </row>
    <row r="78" spans="2:6" ht="15" hidden="1" customHeight="1" outlineLevel="1" x14ac:dyDescent="0.2">
      <c r="B78" s="43" t="s">
        <v>58</v>
      </c>
      <c r="C78" s="337">
        <v>60.662707736080876</v>
      </c>
      <c r="D78" s="161">
        <f>IFERROR((C78-C79)/C79,"-")</f>
        <v>-0.12389142143584106</v>
      </c>
      <c r="E78" s="132">
        <f t="shared" si="9"/>
        <v>1.989692699997514E-2</v>
      </c>
      <c r="F78" s="304">
        <f>((SUM(C78)+SUM(C79:C81)+SUM(C83:C90))/(SUM(C92)+SUM(C93:C95)+SUM(C97:C104))-1)</f>
        <v>-3.2795765376390507E-2</v>
      </c>
    </row>
    <row r="79" spans="2:6" ht="15" hidden="1" customHeight="1" outlineLevel="1" x14ac:dyDescent="0.2">
      <c r="B79" s="43" t="s">
        <v>59</v>
      </c>
      <c r="C79" s="337">
        <v>69.241084062320297</v>
      </c>
      <c r="D79" s="161">
        <f t="shared" si="8"/>
        <v>-5.90547796376867E-3</v>
      </c>
      <c r="E79" s="132">
        <f t="shared" si="9"/>
        <v>2.7754726081888892E-2</v>
      </c>
      <c r="F79" s="304">
        <f>((SUM(C79:C81)+SUM(C83:C84)+SUM(C85:C92))/(SUM(C93:C95)+SUM(C97:C98)+SUM(C99:C106))-1)</f>
        <v>-3.8711909871810724E-2</v>
      </c>
    </row>
    <row r="80" spans="2:6" ht="15" hidden="1" customHeight="1" outlineLevel="1" x14ac:dyDescent="0.2">
      <c r="B80" s="43" t="s">
        <v>60</v>
      </c>
      <c r="C80" s="337">
        <v>69.652414863419494</v>
      </c>
      <c r="D80" s="161">
        <f t="shared" si="8"/>
        <v>5.4506723934744379E-2</v>
      </c>
      <c r="E80" s="132">
        <f t="shared" si="9"/>
        <v>1.9612984767295005E-2</v>
      </c>
      <c r="F80" s="304">
        <f>((SUM(C80:C81)+SUM(C83:C92)+SUM(C93))/(SUM(C94:C95)+SUM(C97:C106)+SUM(C107))-1)</f>
        <v>-4.1169442693774205E-2</v>
      </c>
    </row>
    <row r="81" spans="2:6" ht="15" hidden="1" customHeight="1" outlineLevel="1" x14ac:dyDescent="0.2">
      <c r="B81" s="43" t="s">
        <v>61</v>
      </c>
      <c r="C81" s="337">
        <v>66.052129666391551</v>
      </c>
      <c r="D81" s="161">
        <f>C81/C83-1</f>
        <v>5.1445133854110869E-2</v>
      </c>
      <c r="E81" s="132">
        <f t="shared" si="9"/>
        <v>1.1932664685926131E-2</v>
      </c>
      <c r="F81" s="304">
        <f>((SUM(C81)+SUM(C83:C92)+SUM(C93:C94))/(SUM(C95)+SUM(C97:C106)+SUM(C107:C108))-1)</f>
        <v>-4.3667297951946793E-2</v>
      </c>
    </row>
    <row r="82" spans="2:6" ht="15" customHeight="1" collapsed="1" x14ac:dyDescent="0.25">
      <c r="B82" s="145">
        <v>2008</v>
      </c>
      <c r="C82" s="374">
        <v>61.717103063000927</v>
      </c>
      <c r="D82" s="375"/>
      <c r="E82" s="241">
        <f t="shared" si="9"/>
        <v>-3.5023520967877309E-3</v>
      </c>
      <c r="F82" s="313" t="s">
        <v>121</v>
      </c>
    </row>
    <row r="83" spans="2:6" ht="15" hidden="1" customHeight="1" outlineLevel="1" x14ac:dyDescent="0.2">
      <c r="B83" s="43" t="s">
        <v>49</v>
      </c>
      <c r="C83" s="337">
        <v>62.820329411079243</v>
      </c>
      <c r="D83" s="161">
        <f t="shared" ref="D83:D94" si="10">IFERROR((C83-C84)/C84,"-")</f>
        <v>-3.9299540594933E-2</v>
      </c>
      <c r="E83" s="132">
        <f t="shared" si="9"/>
        <v>5.1172792302491832E-3</v>
      </c>
      <c r="F83" s="304">
        <f>((SUM(C83:C92)+SUM(C93:C95))/(SUM(C97:C106)+SUM(C107:C109))-1)</f>
        <v>-4.5079319439965682E-2</v>
      </c>
    </row>
    <row r="84" spans="2:6" ht="15" hidden="1" customHeight="1" outlineLevel="1" x14ac:dyDescent="0.2">
      <c r="B84" s="43" t="s">
        <v>50</v>
      </c>
      <c r="C84" s="337">
        <v>65.39013154004526</v>
      </c>
      <c r="D84" s="161">
        <f t="shared" si="10"/>
        <v>9.4366956635299717E-2</v>
      </c>
      <c r="E84" s="132">
        <f t="shared" si="9"/>
        <v>1.2115844891495975E-2</v>
      </c>
      <c r="F84" s="304">
        <f>((SUM(C84:C92)+SUM(C93:C95)+SUM(C97))/(SUM(C98:C106)+SUM(C107:C109)+SUM(C111))-1)</f>
        <v>-4.2981681819545758E-2</v>
      </c>
    </row>
    <row r="85" spans="2:6" ht="15" hidden="1" customHeight="1" outlineLevel="1" x14ac:dyDescent="0.2">
      <c r="B85" s="43" t="s">
        <v>51</v>
      </c>
      <c r="C85" s="337">
        <v>59.75155878343709</v>
      </c>
      <c r="D85" s="161">
        <f t="shared" si="10"/>
        <v>3.5733921157226553E-2</v>
      </c>
      <c r="E85" s="132">
        <f t="shared" si="9"/>
        <v>-7.0934011952755394E-2</v>
      </c>
      <c r="F85" s="304">
        <f>((SUM(C85:C92)+SUM(C93:C95)+SUM(C97:C98))/(SUM(C99:C106)+SUM(C107:C109)+SUM(C111:C112))-1)</f>
        <v>-4.5778340235482218E-2</v>
      </c>
    </row>
    <row r="86" spans="2:6" ht="15" hidden="1" customHeight="1" outlineLevel="1" x14ac:dyDescent="0.2">
      <c r="B86" s="43" t="s">
        <v>52</v>
      </c>
      <c r="C86" s="337">
        <v>57.690066495723741</v>
      </c>
      <c r="D86" s="161">
        <f t="shared" si="10"/>
        <v>-0.21356835960215248</v>
      </c>
      <c r="E86" s="132">
        <f t="shared" si="9"/>
        <v>-8.1787987863093048E-2</v>
      </c>
      <c r="F86" s="304">
        <f>((SUM(C86:C92)+SUM(C93:C95)+SUM(C97:C99))/(SUM(C100:C106)+SUM(C107:C109)+SUM(C111:C113))-1)</f>
        <v>-4.0975877799518945E-2</v>
      </c>
    </row>
    <row r="87" spans="2:6" ht="15" hidden="1" customHeight="1" outlineLevel="1" x14ac:dyDescent="0.2">
      <c r="B87" s="43" t="s">
        <v>53</v>
      </c>
      <c r="C87" s="337">
        <v>73.356746514597177</v>
      </c>
      <c r="D87" s="161">
        <f t="shared" si="10"/>
        <v>0.14870015260376795</v>
      </c>
      <c r="E87" s="132">
        <f t="shared" si="9"/>
        <v>-7.486000149323413E-2</v>
      </c>
      <c r="F87" s="304">
        <f>((SUM(C87:C92)+SUM(C93:C95)+SUM(C97:C100))/(SUM(C101:C106)+SUM(C107:C109)+SUM(C111:C114))-1)</f>
        <v>-3.4398100738347703E-2</v>
      </c>
    </row>
    <row r="88" spans="2:6" ht="15" hidden="1" customHeight="1" outlineLevel="1" x14ac:dyDescent="0.2">
      <c r="B88" s="43" t="s">
        <v>54</v>
      </c>
      <c r="C88" s="337">
        <v>63.860657063828924</v>
      </c>
      <c r="D88" s="161">
        <f t="shared" si="10"/>
        <v>0.20912128949005368</v>
      </c>
      <c r="E88" s="132">
        <f t="shared" si="9"/>
        <v>-9.0719090399179803E-2</v>
      </c>
      <c r="F88" s="304">
        <f>((SUM(C88:C92)+SUM(C93:C95)+SUM(C97:C101))/(SUM(C102:C106)+SUM(C107:C109)+SUM(C111:C115))-1)</f>
        <v>-2.6556143104062513E-2</v>
      </c>
    </row>
    <row r="89" spans="2:6" ht="15" hidden="1" customHeight="1" outlineLevel="1" x14ac:dyDescent="0.2">
      <c r="B89" s="43" t="s">
        <v>55</v>
      </c>
      <c r="C89" s="337">
        <v>52.815757706790627</v>
      </c>
      <c r="D89" s="161">
        <f t="shared" si="10"/>
        <v>0.11795634437333774</v>
      </c>
      <c r="E89" s="132">
        <f t="shared" si="9"/>
        <v>-8.1411747683396096E-2</v>
      </c>
      <c r="F89" s="304">
        <f>((SUM(C89:C92)+SUM(C93:C95)+SUM(C97:C102))/(SUM(C103:C106)+SUM(C107:C109)+SUM(C111:C116))-1)</f>
        <v>-1.3365089189956492E-2</v>
      </c>
    </row>
    <row r="90" spans="2:6" ht="15" hidden="1" customHeight="1" outlineLevel="1" x14ac:dyDescent="0.2">
      <c r="B90" s="43" t="s">
        <v>56</v>
      </c>
      <c r="C90" s="337">
        <v>47.243130711330338</v>
      </c>
      <c r="D90" s="161">
        <f>IFERROR((C90-C92)/C92,"-")</f>
        <v>-0.2057208516973984</v>
      </c>
      <c r="E90" s="132">
        <f t="shared" si="9"/>
        <v>-9.5136023733904174E-2</v>
      </c>
      <c r="F90" s="304">
        <f>((SUM(C90:C92)+SUM(C93:C95)+SUM(C97:C103))/(SUM(C104:C106)+SUM(C107:C109)+SUM(C111:C117))-1)</f>
        <v>-7.8981446447279335E-4</v>
      </c>
    </row>
    <row r="91" spans="2:6" ht="15" customHeight="1" collapsed="1" x14ac:dyDescent="0.2">
      <c r="B91" s="30" t="s">
        <v>69</v>
      </c>
      <c r="C91" s="370">
        <v>64.521533462185189</v>
      </c>
      <c r="D91" s="306"/>
      <c r="E91" s="306">
        <f t="shared" si="9"/>
        <v>-1.4275267986743612E-2</v>
      </c>
      <c r="F91" s="307" t="s">
        <v>121</v>
      </c>
    </row>
    <row r="92" spans="2:6" ht="15" hidden="1" customHeight="1" outlineLevel="1" x14ac:dyDescent="0.2">
      <c r="B92" s="43" t="s">
        <v>58</v>
      </c>
      <c r="C92" s="337">
        <v>59.479253373691513</v>
      </c>
      <c r="D92" s="161">
        <f>IFERROR((C92-C93)/C93,"-")</f>
        <v>-0.117141440136703</v>
      </c>
      <c r="E92" s="132">
        <f t="shared" si="9"/>
        <v>-8.0337278871136064E-2</v>
      </c>
      <c r="F92" s="304">
        <f>((SUM(C92)+SUM(C93:C95)+SUM(C97:C104))/(SUM(C106)+SUM(C107:C109)+SUM(C111:C118))-1)</f>
        <v>1.1374863015285008E-2</v>
      </c>
    </row>
    <row r="93" spans="2:6" ht="15" hidden="1" customHeight="1" outlineLevel="1" x14ac:dyDescent="0.2">
      <c r="B93" s="43" t="s">
        <v>59</v>
      </c>
      <c r="C93" s="337">
        <v>67.371214459200985</v>
      </c>
      <c r="D93" s="161">
        <f t="shared" si="10"/>
        <v>-1.3780567452803916E-2</v>
      </c>
      <c r="E93" s="132">
        <f t="shared" si="9"/>
        <v>-3.1740398771837874E-3</v>
      </c>
      <c r="F93" s="304">
        <f>((SUM(C93:C95)+SUM(C97:C98)+SUM(C99:C106))/(SUM(C107:C109)+SUM(C111:C112)+SUM(C113:C120))-1)</f>
        <v>2.8726706164934113E-2</v>
      </c>
    </row>
    <row r="94" spans="2:6" ht="15" hidden="1" customHeight="1" outlineLevel="1" x14ac:dyDescent="0.2">
      <c r="B94" s="43" t="s">
        <v>60</v>
      </c>
      <c r="C94" s="337">
        <v>68.312600863273801</v>
      </c>
      <c r="D94" s="161">
        <f t="shared" si="10"/>
        <v>4.6563563844817801E-2</v>
      </c>
      <c r="E94" s="132">
        <f t="shared" si="9"/>
        <v>-1.1654096319740681E-2</v>
      </c>
      <c r="F94" s="304">
        <f>((SUM(C94:C95)+SUM(C97:C106)+SUM(C107))/(SUM(C108:C109)+SUM(C111:C120)+SUM(C121))-1)</f>
        <v>3.114327639416814E-2</v>
      </c>
    </row>
    <row r="95" spans="2:6" ht="15" hidden="1" customHeight="1" outlineLevel="1" x14ac:dyDescent="0.2">
      <c r="B95" s="43" t="s">
        <v>61</v>
      </c>
      <c r="C95" s="337">
        <v>65.27324590998569</v>
      </c>
      <c r="D95" s="161">
        <f>C95/C97-1</f>
        <v>4.4363631178302221E-2</v>
      </c>
      <c r="E95" s="132">
        <f t="shared" si="9"/>
        <v>-6.6156871770760572E-3</v>
      </c>
      <c r="F95" s="304">
        <f>((SUM(C95)+SUM(C97:C106)+SUM(C107:C108))/(SUM(C109)+SUM(C111:C120)+SUM(C121:C122))-1)</f>
        <v>2.9733203775468731E-2</v>
      </c>
    </row>
    <row r="96" spans="2:6" ht="15" customHeight="1" collapsed="1" x14ac:dyDescent="0.25">
      <c r="B96" s="145">
        <v>2007</v>
      </c>
      <c r="C96" s="374">
        <v>61.934017800105615</v>
      </c>
      <c r="D96" s="375"/>
      <c r="E96" s="241">
        <f t="shared" si="9"/>
        <v>-4.782533547071699E-2</v>
      </c>
      <c r="F96" s="313" t="s">
        <v>121</v>
      </c>
    </row>
    <row r="97" spans="2:6" ht="15" hidden="1" customHeight="1" outlineLevel="1" x14ac:dyDescent="0.2">
      <c r="B97" s="43" t="s">
        <v>49</v>
      </c>
      <c r="C97" s="337">
        <v>62.500496916329055</v>
      </c>
      <c r="D97" s="161">
        <f t="shared" ref="D97:D108" si="11">IFERROR((C97-C98)/C98,"-")</f>
        <v>-3.2610246335575223E-2</v>
      </c>
      <c r="E97" s="132">
        <f t="shared" si="9"/>
        <v>3.6287221168504802E-2</v>
      </c>
      <c r="F97" s="304">
        <f>((SUM(C97:C106)+SUM(C107:C109))/(SUM(C111:C120)+SUM(C121:C123))-1)</f>
        <v>2.75285031976642E-2</v>
      </c>
    </row>
    <row r="98" spans="2:6" ht="15" hidden="1" customHeight="1" outlineLevel="1" x14ac:dyDescent="0.2">
      <c r="B98" s="43" t="s">
        <v>50</v>
      </c>
      <c r="C98" s="337">
        <v>64.607358801951591</v>
      </c>
      <c r="D98" s="161">
        <f t="shared" si="11"/>
        <v>4.5679286461823409E-3</v>
      </c>
      <c r="E98" s="132">
        <f t="shared" si="9"/>
        <v>-2.4944260212891867E-2</v>
      </c>
      <c r="F98" s="304">
        <f>((SUM(C98:C106)+SUM(C107:C109)+SUM(C111))/(SUM(C112:C120)+SUM(C121:C123)+SUM(C125))-1)</f>
        <v>2.3035069556328169E-2</v>
      </c>
    </row>
    <row r="99" spans="2:6" ht="15" hidden="1" customHeight="1" outlineLevel="1" x14ac:dyDescent="0.2">
      <c r="B99" s="43" t="s">
        <v>51</v>
      </c>
      <c r="C99" s="337">
        <v>64.313578962271322</v>
      </c>
      <c r="D99" s="161">
        <f t="shared" si="11"/>
        <v>2.3633778460808653E-2</v>
      </c>
      <c r="E99" s="132">
        <f t="shared" si="9"/>
        <v>-8.0667993761535106E-3</v>
      </c>
      <c r="F99" s="304">
        <f>((SUM(C99:C106)+SUM(C107:C109)+SUM(C111:C112))/(SUM(C113:C120)+SUM(C121:C123)+SUM(C125:C126))-1)</f>
        <v>2.7409988059250878E-2</v>
      </c>
    </row>
    <row r="100" spans="2:6" ht="15" hidden="1" customHeight="1" outlineLevel="1" x14ac:dyDescent="0.2">
      <c r="B100" s="43" t="s">
        <v>52</v>
      </c>
      <c r="C100" s="337">
        <v>62.828699399678577</v>
      </c>
      <c r="D100" s="161">
        <f t="shared" si="11"/>
        <v>-0.20763466715042514</v>
      </c>
      <c r="E100" s="132">
        <f t="shared" si="9"/>
        <v>7.0756070633601897E-3</v>
      </c>
      <c r="F100" s="304">
        <f>((SUM(C100:C106)+SUM(C107:C109)+SUM(C111:C113))/(SUM(C114:C120)+SUM(C121:C123)+SUM(C125:C127))-1)</f>
        <v>2.9846686004842971E-2</v>
      </c>
    </row>
    <row r="101" spans="2:6" ht="15" hidden="1" customHeight="1" outlineLevel="1" x14ac:dyDescent="0.2">
      <c r="B101" s="43" t="s">
        <v>53</v>
      </c>
      <c r="C101" s="337">
        <v>79.292589913958508</v>
      </c>
      <c r="D101" s="161">
        <f t="shared" si="11"/>
        <v>0.12900871360445923</v>
      </c>
      <c r="E101" s="132">
        <f t="shared" si="9"/>
        <v>9.0870256161095231E-3</v>
      </c>
      <c r="F101" s="304">
        <f>((SUM(C101:C106)+SUM(C107:C109)+SUM(C111:C114))/(SUM(C115:C120)+SUM(C121:C123)+SUM(C125:C128))-1)</f>
        <v>3.0643899793182383E-2</v>
      </c>
    </row>
    <row r="102" spans="2:6" ht="15" hidden="1" customHeight="1" outlineLevel="1" x14ac:dyDescent="0.2">
      <c r="B102" s="43" t="s">
        <v>54</v>
      </c>
      <c r="C102" s="337">
        <v>70.232044233573689</v>
      </c>
      <c r="D102" s="161">
        <f t="shared" si="11"/>
        <v>0.2214977796455268</v>
      </c>
      <c r="E102" s="132">
        <f t="shared" si="9"/>
        <v>7.3979232221778268E-2</v>
      </c>
      <c r="F102" s="304">
        <f>((SUM(C102:C106)+SUM(C107:C109)+SUM(C111:C115))/(SUM(C116:C120)+SUM(C121:C123)+SUM(C125:C129))-1)</f>
        <v>3.0745255218184386E-2</v>
      </c>
    </row>
    <row r="103" spans="2:6" ht="15" hidden="1" customHeight="1" outlineLevel="1" x14ac:dyDescent="0.2">
      <c r="B103" s="43" t="s">
        <v>55</v>
      </c>
      <c r="C103" s="337">
        <v>57.496661397088019</v>
      </c>
      <c r="D103" s="161">
        <f t="shared" si="11"/>
        <v>0.10125338584550728</v>
      </c>
      <c r="E103" s="132">
        <f t="shared" si="9"/>
        <v>0.11407229242685979</v>
      </c>
      <c r="F103" s="304">
        <f>((SUM(C103:C106)+SUM(C107:C109)+SUM(C111:C116))/(SUM(C117:C120)+SUM(C121:C123)+SUM(C125:C130))-1)</f>
        <v>2.5036443571355482E-2</v>
      </c>
    </row>
    <row r="104" spans="2:6" ht="15" hidden="1" customHeight="1" outlineLevel="1" x14ac:dyDescent="0.2">
      <c r="B104" s="43" t="s">
        <v>56</v>
      </c>
      <c r="C104" s="337">
        <v>52.210201699351792</v>
      </c>
      <c r="D104" s="161">
        <f>IFERROR((C104-C106)/C106,"-")</f>
        <v>-0.19273068436412585</v>
      </c>
      <c r="E104" s="132">
        <f t="shared" si="9"/>
        <v>7.1007863488576017E-2</v>
      </c>
      <c r="F104" s="304">
        <f>((SUM(C104:C106)+SUM(C107:C109)+SUM(C111:C117))/(SUM(C118:C120)+SUM(C121:C123)+SUM(C125:C131))-1)</f>
        <v>1.8450777843116883E-2</v>
      </c>
    </row>
    <row r="105" spans="2:6" ht="15" customHeight="1" collapsed="1" x14ac:dyDescent="0.2">
      <c r="B105" s="30" t="s">
        <v>70</v>
      </c>
      <c r="C105" s="370">
        <v>65.455934468039175</v>
      </c>
      <c r="D105" s="306"/>
      <c r="E105" s="306">
        <f t="shared" si="9"/>
        <v>1.8011735802295092E-2</v>
      </c>
      <c r="F105" s="307" t="s">
        <v>121</v>
      </c>
    </row>
    <row r="106" spans="2:6" ht="15" hidden="1" customHeight="1" outlineLevel="1" x14ac:dyDescent="0.2">
      <c r="B106" s="43" t="s">
        <v>58</v>
      </c>
      <c r="C106" s="337">
        <v>64.675072727403972</v>
      </c>
      <c r="D106" s="161">
        <f>IFERROR((C106-C107)/C107,"-")</f>
        <v>-4.3066211808466273E-2</v>
      </c>
      <c r="E106" s="132">
        <f t="shared" si="9"/>
        <v>0.15184727705021506</v>
      </c>
      <c r="F106" s="304">
        <f>((SUM(C106)+SUM(C107:C109)+SUM(C111:C118))/(SUM(C120)+SUM(C121:C123)+SUM(C125:C132))-1)</f>
        <v>1.3090056279073226E-2</v>
      </c>
    </row>
    <row r="107" spans="2:6" ht="15" hidden="1" customHeight="1" outlineLevel="1" x14ac:dyDescent="0.2">
      <c r="B107" s="43" t="s">
        <v>59</v>
      </c>
      <c r="C107" s="337">
        <v>67.585734274918323</v>
      </c>
      <c r="D107" s="161">
        <f t="shared" si="11"/>
        <v>-2.2170393548139818E-2</v>
      </c>
      <c r="E107" s="132">
        <f t="shared" si="9"/>
        <v>2.6051530341421048E-2</v>
      </c>
      <c r="F107" s="304">
        <f>((SUM(C107:C109)+SUM(C111:C112)+SUM(C113:C120))/(SUM(C121:C123)+SUM(C125:C126)+SUM(C127:C134))-1)</f>
        <v>-3.030613955015804E-3</v>
      </c>
    </row>
    <row r="108" spans="2:6" ht="15" hidden="1" customHeight="1" outlineLevel="1" x14ac:dyDescent="0.2">
      <c r="B108" s="43" t="s">
        <v>60</v>
      </c>
      <c r="C108" s="337">
        <v>69.118109974353345</v>
      </c>
      <c r="D108" s="161">
        <f t="shared" si="11"/>
        <v>5.189875611790818E-2</v>
      </c>
      <c r="E108" s="132">
        <f t="shared" si="9"/>
        <v>-2.6810237101960621E-2</v>
      </c>
      <c r="F108" s="304">
        <f>((SUM(C108:C109)+SUM(C111:C120)+SUM(C121))/(SUM(C122:C123)+SUM(C125:C134)+SUM(C135))-1)</f>
        <v>-3.3297179327501647E-3</v>
      </c>
    </row>
    <row r="109" spans="2:6" ht="15" hidden="1" customHeight="1" outlineLevel="1" x14ac:dyDescent="0.2">
      <c r="B109" s="43" t="s">
        <v>61</v>
      </c>
      <c r="C109" s="337">
        <v>65.707949146586728</v>
      </c>
      <c r="D109" s="161">
        <f>C109/C111-1</f>
        <v>8.9468266483619052E-2</v>
      </c>
      <c r="E109" s="132">
        <f t="shared" si="9"/>
        <v>-3.2182953866058295E-2</v>
      </c>
      <c r="F109" s="304">
        <f>((SUM(C109)+SUM(C111:C120)+SUM(C121:C122))/(SUM(C123)+SUM(C125:C134)+SUM(C135:C136))-1)</f>
        <v>4.6990225407816943E-4</v>
      </c>
    </row>
    <row r="110" spans="2:6" ht="15" customHeight="1" collapsed="1" x14ac:dyDescent="0.25">
      <c r="B110" s="145">
        <v>2006</v>
      </c>
      <c r="C110" s="374">
        <v>65.044807541401354</v>
      </c>
      <c r="D110" s="375"/>
      <c r="E110" s="241">
        <f t="shared" si="9"/>
        <v>2.8427386462624327E-2</v>
      </c>
      <c r="F110" s="313" t="s">
        <v>121</v>
      </c>
    </row>
    <row r="111" spans="2:6" ht="15" hidden="1" customHeight="1" outlineLevel="1" x14ac:dyDescent="0.2">
      <c r="B111" s="43" t="s">
        <v>49</v>
      </c>
      <c r="C111" s="337">
        <v>60.311944063012042</v>
      </c>
      <c r="D111" s="161">
        <f t="shared" ref="D111:D122" si="12">IFERROR((C111-C112)/C112,"-")</f>
        <v>-8.9770757900375683E-2</v>
      </c>
      <c r="E111" s="132">
        <f t="shared" si="9"/>
        <v>-2.3905984712908501E-2</v>
      </c>
      <c r="F111" s="304">
        <f>((SUM(C111:C120)+SUM(C121:C123))/(SUM(C125:C134)+SUM(C135:C137))-1)</f>
        <v>6.5814223053084486E-3</v>
      </c>
    </row>
    <row r="112" spans="2:6" ht="15" hidden="1" customHeight="1" outlineLevel="1" x14ac:dyDescent="0.2">
      <c r="B112" s="43" t="s">
        <v>50</v>
      </c>
      <c r="C112" s="337">
        <v>66.260169717125962</v>
      </c>
      <c r="D112" s="161">
        <f t="shared" si="12"/>
        <v>2.1956222650042274E-2</v>
      </c>
      <c r="E112" s="132">
        <f t="shared" si="9"/>
        <v>2.9578962037118295E-2</v>
      </c>
      <c r="F112" s="304">
        <f>((SUM(C112:C120)+SUM(C121:C123)+SUM(C125))/(SUM(C126:C134)+SUM(C135:C137)+SUM(C139))-1)</f>
        <v>1.0030413271072014E-2</v>
      </c>
    </row>
    <row r="113" spans="2:6" ht="15" hidden="1" customHeight="1" outlineLevel="1" x14ac:dyDescent="0.2">
      <c r="B113" s="43" t="s">
        <v>51</v>
      </c>
      <c r="C113" s="337">
        <v>64.836602829528474</v>
      </c>
      <c r="D113" s="161">
        <f t="shared" si="12"/>
        <v>3.9260111674497007E-2</v>
      </c>
      <c r="E113" s="132">
        <f t="shared" si="9"/>
        <v>2.2702150999097226E-2</v>
      </c>
      <c r="F113" s="304">
        <f>((SUM(C113:C120)+SUM(C121:C123)+SUM(C125:C126))/(SUM(C127:C134)+SUM(C135:C137)+SUM(C139:C140))-1)</f>
        <v>1.0285194976308754E-2</v>
      </c>
    </row>
    <row r="114" spans="2:6" ht="15" hidden="1" customHeight="1" outlineLevel="1" x14ac:dyDescent="0.2">
      <c r="B114" s="43" t="s">
        <v>52</v>
      </c>
      <c r="C114" s="337">
        <v>62.387271580221793</v>
      </c>
      <c r="D114" s="161">
        <f t="shared" si="12"/>
        <v>-0.20605208653793608</v>
      </c>
      <c r="E114" s="132">
        <f t="shared" si="9"/>
        <v>1.7346296702959618E-2</v>
      </c>
      <c r="F114" s="304">
        <f>((SUM(C114:C120)+SUM(C121:C123)+SUM(C125:C127))/(SUM(C128:C134)+SUM(C135:C137)+SUM(C139:C141))-1)</f>
        <v>6.412640789757118E-3</v>
      </c>
    </row>
    <row r="115" spans="2:6" ht="15" hidden="1" customHeight="1" outlineLevel="1" x14ac:dyDescent="0.2">
      <c r="B115" s="43" t="s">
        <v>53</v>
      </c>
      <c r="C115" s="337">
        <v>78.578544665704641</v>
      </c>
      <c r="D115" s="161">
        <f t="shared" si="12"/>
        <v>0.20161282488820964</v>
      </c>
      <c r="E115" s="132">
        <f t="shared" si="9"/>
        <v>9.9404914016543167E-3</v>
      </c>
      <c r="F115" s="304">
        <f>((SUM(C115:C120)+SUM(C121:C123)+SUM(C125:C128))/(SUM(C129:C134)+SUM(C135:C137)+SUM(C139:C142))-1)</f>
        <v>2.9811501534600104E-3</v>
      </c>
    </row>
    <row r="116" spans="2:6" ht="15" hidden="1" customHeight="1" outlineLevel="1" x14ac:dyDescent="0.2">
      <c r="B116" s="43" t="s">
        <v>54</v>
      </c>
      <c r="C116" s="337">
        <v>65.394229354214062</v>
      </c>
      <c r="D116" s="161">
        <f t="shared" si="12"/>
        <v>0.26709790165010988</v>
      </c>
      <c r="E116" s="132">
        <f t="shared" si="9"/>
        <v>2.3709865450718404E-3</v>
      </c>
      <c r="F116" s="304">
        <f>((SUM(C116:C120)+SUM(C121:C123)+SUM(C125:C129))/(SUM(C130:C134)+SUM(C135:C137)+SUM(C139:C143))-1)</f>
        <v>-1.3624444510212941E-3</v>
      </c>
    </row>
    <row r="117" spans="2:6" ht="15" hidden="1" customHeight="1" outlineLevel="1" x14ac:dyDescent="0.2">
      <c r="B117" s="43" t="s">
        <v>55</v>
      </c>
      <c r="C117" s="337">
        <v>51.609452804753914</v>
      </c>
      <c r="D117" s="161">
        <f t="shared" si="12"/>
        <v>5.8684471332357088E-2</v>
      </c>
      <c r="E117" s="132">
        <f t="shared" si="9"/>
        <v>9.4149254957500705E-3</v>
      </c>
      <c r="F117" s="304">
        <f>((SUM(C117:C120)+SUM(C121:C123)+SUM(C125:C130))/(SUM(C131:C134)+SUM(C135:C137)+SUM(C139:C144))-1)</f>
        <v>-6.6757882724370887E-3</v>
      </c>
    </row>
    <row r="118" spans="2:6" ht="15" hidden="1" customHeight="1" outlineLevel="1" x14ac:dyDescent="0.2">
      <c r="B118" s="43" t="s">
        <v>56</v>
      </c>
      <c r="C118" s="337">
        <v>48.748663272451033</v>
      </c>
      <c r="D118" s="161">
        <f>IFERROR((C118-C120)/C120,"-")</f>
        <v>-0.13179819237499879</v>
      </c>
      <c r="E118" s="132">
        <f t="shared" si="9"/>
        <v>-1.2251058097422551E-2</v>
      </c>
      <c r="F118" s="304">
        <f>((SUM(C118:C120)+SUM(C121:C123)+SUM(C125:C131))/(SUM(C132:C134)+SUM(C135:C137)+SUM(C139:C145))-1)</f>
        <v>-1.5538596316700404E-2</v>
      </c>
    </row>
    <row r="119" spans="2:6" ht="15" customHeight="1" collapsed="1" x14ac:dyDescent="0.2">
      <c r="B119" s="30" t="s">
        <v>71</v>
      </c>
      <c r="C119" s="370">
        <v>64.297819137078363</v>
      </c>
      <c r="D119" s="306"/>
      <c r="E119" s="306">
        <f t="shared" si="9"/>
        <v>6.1788429954674484E-3</v>
      </c>
      <c r="F119" s="307" t="s">
        <v>121</v>
      </c>
    </row>
    <row r="120" spans="2:6" ht="15" hidden="1" customHeight="1" outlineLevel="1" x14ac:dyDescent="0.2">
      <c r="B120" s="43" t="s">
        <v>58</v>
      </c>
      <c r="C120" s="337">
        <v>56.14899997248893</v>
      </c>
      <c r="D120" s="161">
        <f>IFERROR((C120-C121)/C121,"-")</f>
        <v>-0.14757503240897799</v>
      </c>
      <c r="E120" s="132">
        <f t="shared" si="9"/>
        <v>-7.0391464266816972E-2</v>
      </c>
      <c r="F120" s="304">
        <f>((SUM(C120)+SUM(C121:C123)+SUM(C125:C132))/(SUM(C134)+SUM(C135:C137)+SUM(C139:C146))-1)</f>
        <v>-2.5974730813761671E-2</v>
      </c>
    </row>
    <row r="121" spans="2:6" ht="15" hidden="1" customHeight="1" outlineLevel="1" x14ac:dyDescent="0.2">
      <c r="B121" s="43" t="s">
        <v>59</v>
      </c>
      <c r="C121" s="337">
        <v>65.869727081279251</v>
      </c>
      <c r="D121" s="161">
        <f t="shared" si="12"/>
        <v>-7.2547786619530513E-2</v>
      </c>
      <c r="E121" s="132">
        <f t="shared" si="9"/>
        <v>2.2899418924341219E-2</v>
      </c>
      <c r="F121" s="304">
        <f>((SUM(C121:C123)+SUM(C125:C126)+SUM(C127:C134))/(SUM(C135:C137)+SUM(C139:C140)+SUM(C141:C148))-1)</f>
        <v>-2.4205818862831463E-2</v>
      </c>
    </row>
    <row r="122" spans="2:6" ht="15" hidden="1" customHeight="1" outlineLevel="1" x14ac:dyDescent="0.2">
      <c r="B122" s="43" t="s">
        <v>60</v>
      </c>
      <c r="C122" s="337">
        <v>71.022232877304546</v>
      </c>
      <c r="D122" s="161">
        <f t="shared" si="12"/>
        <v>4.6091508347135782E-2</v>
      </c>
      <c r="E122" s="132">
        <f t="shared" si="9"/>
        <v>1.7457793133819344E-2</v>
      </c>
      <c r="F122" s="304">
        <f>((SUM(C122:C123)+SUM(C125:C134)+SUM(C135))/(SUM(C136:C137)+SUM(C139:C148)+SUM(C149))-1)</f>
        <v>-2.6309343965905896E-2</v>
      </c>
    </row>
    <row r="123" spans="2:6" ht="15" hidden="1" customHeight="1" outlineLevel="1" x14ac:dyDescent="0.2">
      <c r="B123" s="43" t="s">
        <v>61</v>
      </c>
      <c r="C123" s="337">
        <v>67.892944652157979</v>
      </c>
      <c r="D123" s="161">
        <f>C123/C125-1</f>
        <v>9.878562173277694E-2</v>
      </c>
      <c r="E123" s="132">
        <f t="shared" si="9"/>
        <v>4.3219824145532382E-2</v>
      </c>
      <c r="F123" s="304">
        <f>((SUM(C123)+SUM(C125:C134)+SUM(C135:C136))/(SUM(C137)+SUM(C139:C148)+SUM(C149:C150))-1)</f>
        <v>-2.5631951142482401E-2</v>
      </c>
    </row>
    <row r="124" spans="2:6" ht="15" customHeight="1" collapsed="1" x14ac:dyDescent="0.25">
      <c r="B124" s="145">
        <v>2005</v>
      </c>
      <c r="C124" s="374">
        <v>63.246864482216161</v>
      </c>
      <c r="D124" s="375"/>
      <c r="E124" s="241">
        <f t="shared" si="9"/>
        <v>6.3886722857420253E-3</v>
      </c>
      <c r="F124" s="313" t="s">
        <v>121</v>
      </c>
    </row>
    <row r="125" spans="2:6" ht="15" hidden="1" customHeight="1" outlineLevel="1" x14ac:dyDescent="0.2">
      <c r="B125" s="43" t="s">
        <v>49</v>
      </c>
      <c r="C125" s="337">
        <v>61.789072690167991</v>
      </c>
      <c r="D125" s="161">
        <f t="shared" ref="D125:D136" si="13">IFERROR((C125-C126)/C126,"-")</f>
        <v>-3.989486297472488E-2</v>
      </c>
      <c r="E125" s="132">
        <f t="shared" si="9"/>
        <v>2.2010400530511065E-2</v>
      </c>
      <c r="F125" s="304">
        <f>((SUM(C125:C134)+SUM(C135:C137))/(SUM(C139:C148)+SUM(C149:C151))-1)</f>
        <v>-2.7668918772379536E-2</v>
      </c>
    </row>
    <row r="126" spans="2:6" ht="15" hidden="1" customHeight="1" outlineLevel="1" x14ac:dyDescent="0.2">
      <c r="B126" s="43" t="s">
        <v>50</v>
      </c>
      <c r="C126" s="337">
        <v>64.356569199922291</v>
      </c>
      <c r="D126" s="161">
        <f t="shared" si="13"/>
        <v>1.5130325762649733E-2</v>
      </c>
      <c r="E126" s="132">
        <f t="shared" si="9"/>
        <v>3.3568164776675902E-2</v>
      </c>
      <c r="F126" s="304">
        <f>((SUM(C126:C134)+SUM(C135:C137)+SUM(C139))/(SUM(C140:C148)+SUM(C149:C151)+SUM(C153))-1)</f>
        <v>-3.280813060216925E-2</v>
      </c>
    </row>
    <row r="127" spans="2:6" ht="15" hidden="1" customHeight="1" outlineLevel="1" x14ac:dyDescent="0.2">
      <c r="B127" s="43" t="s">
        <v>51</v>
      </c>
      <c r="C127" s="337">
        <v>63.397346691984914</v>
      </c>
      <c r="D127" s="161">
        <f t="shared" si="13"/>
        <v>3.3817543935220497E-2</v>
      </c>
      <c r="E127" s="132">
        <f t="shared" si="9"/>
        <v>-2.6177878020515299E-2</v>
      </c>
      <c r="F127" s="304">
        <f>((SUM(C127:C134)+SUM(C135:C137)+SUM(C139:C140))/(SUM(C141:C148)+SUM(C149:C151)+SUM(C153:C154))-1)</f>
        <v>-3.9438788354966725E-2</v>
      </c>
    </row>
    <row r="128" spans="2:6" ht="15" hidden="1" customHeight="1" outlineLevel="1" x14ac:dyDescent="0.2">
      <c r="B128" s="43" t="s">
        <v>52</v>
      </c>
      <c r="C128" s="337">
        <v>61.323535341316884</v>
      </c>
      <c r="D128" s="161">
        <f t="shared" si="13"/>
        <v>-0.21183165607638435</v>
      </c>
      <c r="E128" s="132">
        <f t="shared" si="9"/>
        <v>-2.7469139061487957E-2</v>
      </c>
      <c r="F128" s="304">
        <f>((SUM(C128:C134)+SUM(C135:C137)+SUM(C139:C141))/(SUM(C142:C148)+SUM(C149:C151)+SUM(C153:C155))-1)</f>
        <v>-3.6539798895514397E-2</v>
      </c>
    </row>
    <row r="129" spans="2:6" ht="15" hidden="1" customHeight="1" outlineLevel="1" x14ac:dyDescent="0.2">
      <c r="B129" s="43" t="s">
        <v>53</v>
      </c>
      <c r="C129" s="337">
        <v>77.80512350450347</v>
      </c>
      <c r="D129" s="161">
        <f t="shared" si="13"/>
        <v>0.1926067357263625</v>
      </c>
      <c r="E129" s="132">
        <f t="shared" si="9"/>
        <v>-3.4538303355883593E-2</v>
      </c>
      <c r="F129" s="304">
        <f>((SUM(C129:C134)+SUM(C135:C137)+SUM(C139:C142))/(SUM(C143:C148)+SUM(C149:C151)+SUM(C153:C156))-1)</f>
        <v>-3.7596268898581253E-2</v>
      </c>
    </row>
    <row r="130" spans="2:6" ht="15" hidden="1" customHeight="1" outlineLevel="1" x14ac:dyDescent="0.2">
      <c r="B130" s="43" t="s">
        <v>54</v>
      </c>
      <c r="C130" s="337">
        <v>65.239547265441118</v>
      </c>
      <c r="D130" s="161">
        <f t="shared" si="13"/>
        <v>0.27600215006069012</v>
      </c>
      <c r="E130" s="132">
        <f t="shared" si="9"/>
        <v>-6.0952734693157651E-2</v>
      </c>
      <c r="F130" s="304">
        <f>((SUM(C130:C134)+SUM(C135:C137)+SUM(C139:C143))/(SUM(C144:C148)+SUM(C149:C151)+SUM(C153:C157))-1)</f>
        <v>-3.0630075744525476E-2</v>
      </c>
    </row>
    <row r="131" spans="2:6" ht="15" hidden="1" customHeight="1" outlineLevel="1" x14ac:dyDescent="0.2">
      <c r="B131" s="43" t="s">
        <v>55</v>
      </c>
      <c r="C131" s="337">
        <v>51.128085687267962</v>
      </c>
      <c r="D131" s="161">
        <f t="shared" si="13"/>
        <v>3.5960971008673716E-2</v>
      </c>
      <c r="E131" s="132">
        <f t="shared" si="9"/>
        <v>-0.11948967223026219</v>
      </c>
      <c r="F131" s="304">
        <f>((SUM(C131:C134)+SUM(C135:C137)+SUM(C139:C144))/(SUM(C145:C148)+SUM(C149:C151)+SUM(C153:C158))-1)</f>
        <v>-2.3806451135008122E-2</v>
      </c>
    </row>
    <row r="132" spans="2:6" ht="15" hidden="1" customHeight="1" outlineLevel="1" x14ac:dyDescent="0.2">
      <c r="B132" s="43" t="s">
        <v>56</v>
      </c>
      <c r="C132" s="337">
        <v>49.353293336414588</v>
      </c>
      <c r="D132" s="161">
        <f>IFERROR((C132-C134)/C134,"-")</f>
        <v>-0.18290187225856444</v>
      </c>
      <c r="E132" s="132">
        <f t="shared" si="9"/>
        <v>-0.13077328113917785</v>
      </c>
      <c r="F132" s="304">
        <f>((SUM(C132:C134)+SUM(C135:C137)+SUM(C139:C145))/(SUM(C146:C148)+SUM(C149:C151)+SUM(C153:C159))-1)</f>
        <v>-1.411084650040062E-2</v>
      </c>
    </row>
    <row r="133" spans="2:6" ht="15" customHeight="1" collapsed="1" x14ac:dyDescent="0.2">
      <c r="B133" s="30" t="s">
        <v>72</v>
      </c>
      <c r="C133" s="370">
        <v>63.902972701810235</v>
      </c>
      <c r="D133" s="306"/>
      <c r="E133" s="306">
        <f t="shared" si="9"/>
        <v>-1.0880209437434063E-2</v>
      </c>
      <c r="F133" s="307" t="s">
        <v>121</v>
      </c>
    </row>
    <row r="134" spans="2:6" ht="15" hidden="1" customHeight="1" outlineLevel="1" x14ac:dyDescent="0.2">
      <c r="B134" s="43" t="s">
        <v>58</v>
      </c>
      <c r="C134" s="337">
        <v>60.400693210292189</v>
      </c>
      <c r="D134" s="161">
        <f>IFERROR((C134-C135)/C135,"-")</f>
        <v>-6.2029907742022751E-2</v>
      </c>
      <c r="E134" s="132">
        <f t="shared" si="9"/>
        <v>-5.9682492850276714E-2</v>
      </c>
      <c r="F134" s="304">
        <f>((SUM(C134)+SUM(C135:C137)+SUM(C139:C146))/(SUM(C148)+SUM(C149:C151)+SUM(C153:C160))-1)</f>
        <v>3.2571181134364302E-3</v>
      </c>
    </row>
    <row r="135" spans="2:6" ht="15" hidden="1" customHeight="1" outlineLevel="1" x14ac:dyDescent="0.2">
      <c r="B135" s="43" t="s">
        <v>59</v>
      </c>
      <c r="C135" s="337">
        <v>64.395116335628018</v>
      </c>
      <c r="D135" s="161">
        <f t="shared" si="13"/>
        <v>-7.7481651856363867E-2</v>
      </c>
      <c r="E135" s="132">
        <f t="shared" si="9"/>
        <v>-4.7708752006816457E-3</v>
      </c>
      <c r="F135" s="304">
        <f>((SUM(C135:C137)+SUM(C139:C140)+SUM(C141:C148))/(SUM(C149:C151)+SUM(C153:C154)+SUM(C155:C162))-1)</f>
        <v>9.7249874572129524E-3</v>
      </c>
    </row>
    <row r="136" spans="2:6" ht="15" hidden="1" customHeight="1" outlineLevel="1" x14ac:dyDescent="0.2">
      <c r="B136" s="43" t="s">
        <v>60</v>
      </c>
      <c r="C136" s="337">
        <v>69.803615792801224</v>
      </c>
      <c r="D136" s="161">
        <f t="shared" si="13"/>
        <v>7.2578545019313712E-2</v>
      </c>
      <c r="E136" s="132">
        <f t="shared" si="9"/>
        <v>2.7036810947671519E-2</v>
      </c>
      <c r="F136" s="304">
        <f>((SUM(C136:C137)+SUM(C139:C148)+SUM(C149))/(SUM(C150:C151)+SUM(C153:C162)+SUM(C163))-1)</f>
        <v>1.6295649257640488E-3</v>
      </c>
    </row>
    <row r="137" spans="2:6" ht="15" hidden="1" customHeight="1" outlineLevel="1" x14ac:dyDescent="0.2">
      <c r="B137" s="43" t="s">
        <v>61</v>
      </c>
      <c r="C137" s="337">
        <v>65.080190273192798</v>
      </c>
      <c r="D137" s="161">
        <f>C137/C139-1</f>
        <v>7.6446504727870401E-2</v>
      </c>
      <c r="E137" s="132">
        <f t="shared" si="9"/>
        <v>1.7639233887258188E-2</v>
      </c>
      <c r="F137" s="304">
        <f>((SUM(C137)+SUM(C139:C148)+SUM(C149:C150))/(SUM(C151)+SUM(C153:C162)+SUM(C163:C164))-1)</f>
        <v>-5.917190832114283E-3</v>
      </c>
    </row>
    <row r="138" spans="2:6" ht="15" customHeight="1" collapsed="1" x14ac:dyDescent="0.25">
      <c r="B138" s="145">
        <v>2004</v>
      </c>
      <c r="C138" s="374">
        <v>62.845366033947762</v>
      </c>
      <c r="D138" s="375"/>
      <c r="E138" s="241">
        <f t="shared" si="9"/>
        <v>-2.9220070316985369E-2</v>
      </c>
      <c r="F138" s="313" t="s">
        <v>121</v>
      </c>
    </row>
    <row r="139" spans="2:6" ht="15" hidden="1" customHeight="1" outlineLevel="1" x14ac:dyDescent="0.2">
      <c r="B139" s="43" t="s">
        <v>49</v>
      </c>
      <c r="C139" s="337">
        <v>60.458359971771479</v>
      </c>
      <c r="D139" s="161">
        <f t="shared" ref="D139:D150" si="14">IFERROR((C139-C140)/C140,"-")</f>
        <v>-2.903717618454173E-2</v>
      </c>
      <c r="E139" s="132">
        <f t="shared" si="9"/>
        <v>-4.8686839154996053E-2</v>
      </c>
      <c r="F139" s="304">
        <f>((SUM(C139:C148)+SUM(C149:C151))/(SUM(C153:C162)+SUM(C163:C165))-1)</f>
        <v>-1.002140959883413E-2</v>
      </c>
    </row>
    <row r="140" spans="2:6" ht="15" hidden="1" customHeight="1" outlineLevel="1" x14ac:dyDescent="0.2">
      <c r="B140" s="43" t="s">
        <v>50</v>
      </c>
      <c r="C140" s="337">
        <v>62.266400410879406</v>
      </c>
      <c r="D140" s="161">
        <f t="shared" si="14"/>
        <v>-4.3549906421984814E-2</v>
      </c>
      <c r="E140" s="132">
        <f t="shared" si="9"/>
        <v>-5.5408245739122619E-2</v>
      </c>
      <c r="F140" s="304">
        <f>((SUM(C140:C148)+SUM(C149:C151)+SUM(C153))/(SUM(C154:C162)+SUM(C163:C165)+SUM(C167))-1)</f>
        <v>-4.7184213092500427E-3</v>
      </c>
    </row>
    <row r="141" spans="2:6" ht="15" hidden="1" customHeight="1" outlineLevel="1" x14ac:dyDescent="0.2">
      <c r="B141" s="43" t="s">
        <v>51</v>
      </c>
      <c r="C141" s="337">
        <v>65.101567587227692</v>
      </c>
      <c r="D141" s="161">
        <f t="shared" si="14"/>
        <v>3.2446730633871212E-2</v>
      </c>
      <c r="E141" s="132">
        <f t="shared" ref="E141:E204" si="15">C141/C155-1</f>
        <v>1.2169334496064277E-2</v>
      </c>
      <c r="F141" s="304">
        <f>((SUM(C141:C148)+SUM(C149:C151)+SUM(C153:C154))/(SUM(C155:C162)+SUM(C163:C165)+SUM(C167:C168))-1)</f>
        <v>-3.3565484247726207E-3</v>
      </c>
    </row>
    <row r="142" spans="2:6" ht="15" hidden="1" customHeight="1" outlineLevel="1" x14ac:dyDescent="0.2">
      <c r="B142" s="43" t="s">
        <v>52</v>
      </c>
      <c r="C142" s="337">
        <v>63.055618905644216</v>
      </c>
      <c r="D142" s="161">
        <f t="shared" si="14"/>
        <v>-0.21756072004609833</v>
      </c>
      <c r="E142" s="132">
        <f t="shared" si="15"/>
        <v>-4.1495089256896267E-2</v>
      </c>
      <c r="F142" s="304">
        <f>((SUM(C142:C148)+SUM(C149:C151)+SUM(C153:C155))/(SUM(C156:C162)+SUM(C163:C165)+SUM(C167:C169))-1)</f>
        <v>-8.9339770678468211E-3</v>
      </c>
    </row>
    <row r="143" spans="2:6" ht="15" hidden="1" customHeight="1" outlineLevel="1" x14ac:dyDescent="0.2">
      <c r="B143" s="43" t="s">
        <v>53</v>
      </c>
      <c r="C143" s="337">
        <v>80.588514049753755</v>
      </c>
      <c r="D143" s="161">
        <f t="shared" si="14"/>
        <v>0.1599777574430048</v>
      </c>
      <c r="E143" s="132">
        <f t="shared" si="15"/>
        <v>4.1842953804584138E-2</v>
      </c>
      <c r="F143" s="304">
        <f>((SUM(C143:C148)+SUM(C149:C151)+SUM(C153:C156))/(SUM(C157:C162)+SUM(C163:C165)+SUM(C167:C170))-1)</f>
        <v>-9.1633639023617208E-3</v>
      </c>
    </row>
    <row r="144" spans="2:6" ht="15" hidden="1" customHeight="1" outlineLevel="1" x14ac:dyDescent="0.2">
      <c r="B144" s="43" t="s">
        <v>54</v>
      </c>
      <c r="C144" s="337">
        <v>69.474189080486269</v>
      </c>
      <c r="D144" s="161">
        <f t="shared" si="14"/>
        <v>0.19646061800489209</v>
      </c>
      <c r="E144" s="132">
        <f t="shared" si="15"/>
        <v>2.3280690254660508E-2</v>
      </c>
      <c r="F144" s="304">
        <f>((SUM(C144:C148)+SUM(C149:C151)+SUM(C153:C157))/(SUM(C158:C162)+SUM(C163:C165)+SUM(C167:C171))-1)</f>
        <v>-1.7510663818676164E-2</v>
      </c>
    </row>
    <row r="145" spans="2:6" ht="15" hidden="1" customHeight="1" outlineLevel="1" x14ac:dyDescent="0.2">
      <c r="B145" s="43" t="s">
        <v>55</v>
      </c>
      <c r="C145" s="337">
        <v>58.066423612283245</v>
      </c>
      <c r="D145" s="161">
        <f t="shared" si="14"/>
        <v>2.2685285223850892E-2</v>
      </c>
      <c r="E145" s="132">
        <f t="shared" si="15"/>
        <v>2.2426496169715815E-2</v>
      </c>
      <c r="F145" s="304">
        <f>((SUM(C145:C148)+SUM(C149:C151)+SUM(C153:C158))/(SUM(C159:C162)+SUM(C163:C165)+SUM(C167:C172))-1)</f>
        <v>-2.553260247282696E-2</v>
      </c>
    </row>
    <row r="146" spans="2:6" ht="15" hidden="1" customHeight="1" outlineLevel="1" x14ac:dyDescent="0.2">
      <c r="B146" s="43" t="s">
        <v>56</v>
      </c>
      <c r="C146" s="337">
        <v>56.778389648554835</v>
      </c>
      <c r="D146" s="161">
        <f>IFERROR((C146-C148)/C148,"-")</f>
        <v>-0.11607448562846619</v>
      </c>
      <c r="E146" s="132">
        <f t="shared" si="15"/>
        <v>0.12474066394269734</v>
      </c>
      <c r="F146" s="304">
        <f>((SUM(C146:C148)+SUM(C149:C151)+SUM(C153:C159))/(SUM(C160:C162)+SUM(C163:C165)+SUM(C167:C173))-1)</f>
        <v>-3.3757929036192569E-2</v>
      </c>
    </row>
    <row r="147" spans="2:6" ht="15" customHeight="1" collapsed="1" x14ac:dyDescent="0.2">
      <c r="B147" s="30" t="s">
        <v>73</v>
      </c>
      <c r="C147" s="370">
        <v>64.605898407376074</v>
      </c>
      <c r="D147" s="306"/>
      <c r="E147" s="306">
        <f t="shared" si="15"/>
        <v>-3.6226524352027112E-2</v>
      </c>
      <c r="F147" s="307" t="s">
        <v>121</v>
      </c>
    </row>
    <row r="148" spans="2:6" ht="15" hidden="1" customHeight="1" outlineLevel="1" x14ac:dyDescent="0.2">
      <c r="B148" s="43" t="s">
        <v>58</v>
      </c>
      <c r="C148" s="337">
        <v>64.234359938036135</v>
      </c>
      <c r="D148" s="161">
        <f>IFERROR((C148-C149)/C149,"-")</f>
        <v>-7.255371820695424E-3</v>
      </c>
      <c r="E148" s="132">
        <f t="shared" si="15"/>
        <v>7.0051125142287507E-2</v>
      </c>
      <c r="F148" s="304">
        <f>((SUM(C148)+SUM(C149:C151)+SUM(C153:C160))/(SUM(C162)+SUM(C163:C165)+SUM(C167:C174))-1)</f>
        <v>-5.1376237168852423E-2</v>
      </c>
    </row>
    <row r="149" spans="2:6" ht="15" hidden="1" customHeight="1" outlineLevel="1" x14ac:dyDescent="0.2">
      <c r="B149" s="43" t="s">
        <v>59</v>
      </c>
      <c r="C149" s="337">
        <v>64.703810138808876</v>
      </c>
      <c r="D149" s="161">
        <f t="shared" si="14"/>
        <v>-4.7997814061959604E-2</v>
      </c>
      <c r="E149" s="132">
        <f t="shared" si="15"/>
        <v>-9.8418249347251852E-2</v>
      </c>
      <c r="F149" s="304">
        <f>((SUM(C149:C151)+SUM(C153:C154)+SUM(C155:C162))/(SUM(C163:C165)+SUM(C167:C168)+SUM(C169:C176))-1)</f>
        <v>-6.0601709098298984E-2</v>
      </c>
    </row>
    <row r="150" spans="2:6" ht="15" hidden="1" customHeight="1" outlineLevel="1" x14ac:dyDescent="0.2">
      <c r="B150" s="43" t="s">
        <v>60</v>
      </c>
      <c r="C150" s="337">
        <v>67.966031060163999</v>
      </c>
      <c r="D150" s="161">
        <f t="shared" si="14"/>
        <v>6.2764252656351383E-2</v>
      </c>
      <c r="E150" s="132">
        <f t="shared" si="15"/>
        <v>-6.2745725814087328E-2</v>
      </c>
      <c r="F150" s="304">
        <f>((SUM(C150:C151)+SUM(C153:C162)+SUM(C163))/(SUM(C164:C165)+SUM(C167:C176)+SUM(C177))-1)</f>
        <v>-5.2859279395028214E-2</v>
      </c>
    </row>
    <row r="151" spans="2:6" ht="15" hidden="1" customHeight="1" outlineLevel="1" x14ac:dyDescent="0.2">
      <c r="B151" s="43" t="s">
        <v>61</v>
      </c>
      <c r="C151" s="337">
        <v>63.952123803830141</v>
      </c>
      <c r="D151" s="161">
        <f>C151/C153-1</f>
        <v>6.287584826625725E-3</v>
      </c>
      <c r="E151" s="132">
        <f t="shared" si="15"/>
        <v>-3.5787173821877016E-2</v>
      </c>
      <c r="F151" s="304">
        <f>((SUM(C151)+SUM(C153:C162)+SUM(C163:C164))/(SUM(C165)+SUM(C167:C176)+SUM(C177:C178))-1)</f>
        <v>-4.9210892225475478E-2</v>
      </c>
    </row>
    <row r="152" spans="2:6" ht="15" customHeight="1" collapsed="1" x14ac:dyDescent="0.25">
      <c r="B152" s="145">
        <v>2003</v>
      </c>
      <c r="C152" s="374">
        <v>64.736985296418766</v>
      </c>
      <c r="D152" s="375"/>
      <c r="E152" s="241">
        <f t="shared" si="15"/>
        <v>-4.9648740175413097E-3</v>
      </c>
      <c r="F152" s="313" t="s">
        <v>121</v>
      </c>
    </row>
    <row r="153" spans="2:6" ht="15" hidden="1" customHeight="1" outlineLevel="1" x14ac:dyDescent="0.2">
      <c r="B153" s="43" t="s">
        <v>49</v>
      </c>
      <c r="C153" s="337">
        <v>63.552531868758486</v>
      </c>
      <c r="D153" s="161">
        <f t="shared" ref="D153:D164" si="16">IFERROR((C153-C154)/C154,"-")</f>
        <v>-3.5897415468037354E-2</v>
      </c>
      <c r="E153" s="132">
        <f t="shared" si="15"/>
        <v>2.2835113580777833E-2</v>
      </c>
      <c r="F153" s="304">
        <f>((SUM(C153:C162)+SUM(C163:C165))/(SUM(C167:C176)+SUM(C177:C179))-1)</f>
        <v>-4.7137702537845994E-2</v>
      </c>
    </row>
    <row r="154" spans="2:6" ht="15" hidden="1" customHeight="1" outlineLevel="1" x14ac:dyDescent="0.2">
      <c r="B154" s="43" t="s">
        <v>50</v>
      </c>
      <c r="C154" s="337">
        <v>65.918848147898046</v>
      </c>
      <c r="D154" s="161">
        <f t="shared" si="16"/>
        <v>2.4876038064790246E-2</v>
      </c>
      <c r="E154" s="132">
        <f t="shared" si="15"/>
        <v>-3.6617286527979909E-2</v>
      </c>
      <c r="F154" s="304">
        <f>((SUM(C154:C162)+SUM(C163:C165)+SUM(C167))/(SUM(C168:C176)+SUM(C177:C179)+SUM(C181))-1)</f>
        <v>-5.0789603836558173E-2</v>
      </c>
    </row>
    <row r="155" spans="2:6" ht="15" hidden="1" customHeight="1" outlineLevel="1" x14ac:dyDescent="0.2">
      <c r="B155" s="43" t="s">
        <v>51</v>
      </c>
      <c r="C155" s="337">
        <v>64.318849987329699</v>
      </c>
      <c r="D155" s="161">
        <f t="shared" si="16"/>
        <v>-2.2292784748384351E-2</v>
      </c>
      <c r="E155" s="132">
        <f t="shared" si="15"/>
        <v>-5.8529488138140517E-2</v>
      </c>
      <c r="F155" s="304">
        <f>((SUM(C155:C162)+SUM(C163:C165)+SUM(C167:C168))/(SUM(C169:C176)+SUM(C177:C179)+SUM(C181:C182))-1)</f>
        <v>-4.9300588524535893E-2</v>
      </c>
    </row>
    <row r="156" spans="2:6" ht="15" hidden="1" customHeight="1" outlineLevel="1" x14ac:dyDescent="0.2">
      <c r="B156" s="43" t="s">
        <v>52</v>
      </c>
      <c r="C156" s="337">
        <v>65.785389515384793</v>
      </c>
      <c r="D156" s="161">
        <f t="shared" si="16"/>
        <v>-0.14953085637514582</v>
      </c>
      <c r="E156" s="132">
        <f t="shared" si="15"/>
        <v>-4.2958886405095154E-2</v>
      </c>
      <c r="F156" s="304">
        <f>((SUM(C156:C162)+SUM(C163:C165)+SUM(C167:C169))/(SUM(C170:C176)+SUM(C177:C179)+SUM(C181:C183))-1)</f>
        <v>-4.4397748484276245E-2</v>
      </c>
    </row>
    <row r="157" spans="2:6" ht="15" hidden="1" customHeight="1" outlineLevel="1" x14ac:dyDescent="0.2">
      <c r="B157" s="43" t="s">
        <v>53</v>
      </c>
      <c r="C157" s="337">
        <v>77.35188279141498</v>
      </c>
      <c r="D157" s="161">
        <f t="shared" si="16"/>
        <v>0.13931071471158657</v>
      </c>
      <c r="E157" s="132">
        <f t="shared" si="15"/>
        <v>-4.9095033343600436E-2</v>
      </c>
      <c r="F157" s="304">
        <f>((SUM(C157:C162)+SUM(C163:C165)+SUM(C167:C170))/(SUM(C171:C176)+SUM(C177:C179)+SUM(C181:C184))-1)</f>
        <v>-4.0519436915667284E-2</v>
      </c>
    </row>
    <row r="158" spans="2:6" ht="15" hidden="1" customHeight="1" outlineLevel="1" x14ac:dyDescent="0.2">
      <c r="B158" s="43" t="s">
        <v>54</v>
      </c>
      <c r="C158" s="337">
        <v>67.893579681637945</v>
      </c>
      <c r="D158" s="161">
        <f t="shared" si="16"/>
        <v>0.19546186019337236</v>
      </c>
      <c r="E158" s="132">
        <f t="shared" si="15"/>
        <v>-7.45906529674073E-2</v>
      </c>
      <c r="F158" s="304">
        <f>((SUM(C158:C162)+SUM(C163:C165)+SUM(C167:C171))/(SUM(C172:C176)+SUM(C177:C179)+SUM(C181:C185))-1)</f>
        <v>-3.283345417863881E-2</v>
      </c>
    </row>
    <row r="159" spans="2:6" ht="15" hidden="1" customHeight="1" outlineLevel="1" x14ac:dyDescent="0.2">
      <c r="B159" s="43" t="s">
        <v>55</v>
      </c>
      <c r="C159" s="337">
        <v>56.792760975792064</v>
      </c>
      <c r="D159" s="161">
        <f t="shared" si="16"/>
        <v>0.12502535000439427</v>
      </c>
      <c r="E159" s="132">
        <f t="shared" si="15"/>
        <v>-9.6482825784555803E-2</v>
      </c>
      <c r="F159" s="304">
        <f>((SUM(C159:C162)+SUM(C163:C165)+SUM(C167:C172))/(SUM(C173:C176)+SUM(C177:C179)+SUM(C181:C186))-1)</f>
        <v>-2.2979293908744869E-2</v>
      </c>
    </row>
    <row r="160" spans="2:6" ht="15" hidden="1" customHeight="1" outlineLevel="1" x14ac:dyDescent="0.2">
      <c r="B160" s="43" t="s">
        <v>56</v>
      </c>
      <c r="C160" s="337">
        <v>50.481316688170836</v>
      </c>
      <c r="D160" s="161">
        <f>IFERROR((C160-C162)/C162,"-")</f>
        <v>-0.15905459674620304</v>
      </c>
      <c r="E160" s="132">
        <f t="shared" si="15"/>
        <v>-0.14427839025706923</v>
      </c>
      <c r="F160" s="304">
        <f>((SUM(C160:C162)+SUM(C163:C165)+SUM(C167:C173))/(SUM(C174:C176)+SUM(C177:C179)+SUM(C181:C187))-1)</f>
        <v>-1.0946676462672777E-2</v>
      </c>
    </row>
    <row r="161" spans="2:6" ht="15" customHeight="1" collapsed="1" x14ac:dyDescent="0.2">
      <c r="B161" s="30" t="s">
        <v>74</v>
      </c>
      <c r="C161" s="370">
        <v>67.034318789422642</v>
      </c>
      <c r="D161" s="306"/>
      <c r="E161" s="306">
        <f t="shared" si="15"/>
        <v>-2.2906336370008828E-2</v>
      </c>
      <c r="F161" s="307" t="s">
        <v>121</v>
      </c>
    </row>
    <row r="162" spans="2:6" ht="15" hidden="1" customHeight="1" outlineLevel="1" x14ac:dyDescent="0.2">
      <c r="B162" s="43" t="s">
        <v>58</v>
      </c>
      <c r="C162" s="337">
        <v>60.02924386392727</v>
      </c>
      <c r="D162" s="161">
        <f>IFERROR((C162-C163)/C163,"-")</f>
        <v>-0.16355357347435798</v>
      </c>
      <c r="E162" s="132">
        <f t="shared" si="15"/>
        <v>-9.4687766778759341E-2</v>
      </c>
      <c r="F162" s="304">
        <f>((SUM(C162)+SUM(C163:C165)+SUM(C167:C174))/(SUM(C176)+SUM(C177:C179)+SUM(C181:C188))-1)</f>
        <v>4.8584897807630867E-3</v>
      </c>
    </row>
    <row r="163" spans="2:6" ht="15" hidden="1" customHeight="1" outlineLevel="1" x14ac:dyDescent="0.2">
      <c r="B163" s="43" t="s">
        <v>59</v>
      </c>
      <c r="C163" s="337">
        <v>71.766991836251236</v>
      </c>
      <c r="D163" s="161">
        <f t="shared" si="16"/>
        <v>-1.0330325387847276E-2</v>
      </c>
      <c r="E163" s="132">
        <f t="shared" si="15"/>
        <v>-2.5643853820324081E-3</v>
      </c>
      <c r="F163" s="304">
        <f>((SUM(C163:C165)+SUM(C167:C168)+SUM(C169:C176))/(SUM(C177:C179)+SUM(C181:C182)+SUM(C183:C190))-1)</f>
        <v>1.1056801174543329E-2</v>
      </c>
    </row>
    <row r="164" spans="2:6" ht="15" hidden="1" customHeight="1" outlineLevel="1" x14ac:dyDescent="0.2">
      <c r="B164" s="43" t="s">
        <v>60</v>
      </c>
      <c r="C164" s="337">
        <v>72.5161068155154</v>
      </c>
      <c r="D164" s="161">
        <f t="shared" si="16"/>
        <v>9.3332889311099537E-2</v>
      </c>
      <c r="E164" s="132">
        <f t="shared" si="15"/>
        <v>-1.8554053837436357E-2</v>
      </c>
      <c r="F164" s="304">
        <f>((SUM(C164:C165)+SUM(C167:C176)+SUM(C177))/(SUM(C178:C179)+SUM(C181:C190)+SUM(C191))-1)</f>
        <v>1.3375648596105183E-2</v>
      </c>
    </row>
    <row r="165" spans="2:6" ht="15" hidden="1" customHeight="1" outlineLevel="1" x14ac:dyDescent="0.2">
      <c r="B165" s="43" t="s">
        <v>61</v>
      </c>
      <c r="C165" s="337">
        <v>66.325734389283056</v>
      </c>
      <c r="D165" s="161">
        <f>C165/C167-1</f>
        <v>6.7467936721812283E-2</v>
      </c>
      <c r="E165" s="132">
        <f t="shared" si="15"/>
        <v>-8.2522093428837318E-3</v>
      </c>
      <c r="F165" s="304">
        <f>((SUM(C165)+SUM(C167:C176)+SUM(C177:C178))/(SUM(C179)+SUM(C181:C190)+SUM(C191:C192))-1)</f>
        <v>1.8075194114859361E-2</v>
      </c>
    </row>
    <row r="166" spans="2:6" ht="15" customHeight="1" collapsed="1" x14ac:dyDescent="0.25">
      <c r="B166" s="145">
        <v>2002</v>
      </c>
      <c r="C166" s="374">
        <v>65.06</v>
      </c>
      <c r="D166" s="375"/>
      <c r="E166" s="241">
        <f t="shared" si="15"/>
        <v>-5.1603498542273973E-2</v>
      </c>
      <c r="F166" s="313" t="s">
        <v>121</v>
      </c>
    </row>
    <row r="167" spans="2:6" ht="15" hidden="1" customHeight="1" outlineLevel="1" x14ac:dyDescent="0.2">
      <c r="B167" s="43" t="s">
        <v>49</v>
      </c>
      <c r="C167" s="337">
        <v>62.133701732502615</v>
      </c>
      <c r="D167" s="161">
        <f t="shared" ref="D167:D178" si="17">IFERROR((C167-C168)/C168,"-")</f>
        <v>-9.1935981059337812E-2</v>
      </c>
      <c r="E167" s="132">
        <f t="shared" si="15"/>
        <v>-3.0221605548577779E-2</v>
      </c>
      <c r="F167" s="304">
        <f>((SUM(C167:C176)+SUM(C177:C179))/(SUM(C181:C190)+SUM(C191:C193))-1)</f>
        <v>2.3120546245037898E-2</v>
      </c>
    </row>
    <row r="168" spans="2:6" ht="15" hidden="1" customHeight="1" outlineLevel="1" x14ac:dyDescent="0.2">
      <c r="B168" s="43" t="s">
        <v>50</v>
      </c>
      <c r="C168" s="337">
        <v>68.424362640188221</v>
      </c>
      <c r="D168" s="161">
        <f t="shared" si="17"/>
        <v>1.5651668425295175E-3</v>
      </c>
      <c r="E168" s="132">
        <f t="shared" si="15"/>
        <v>-1.7738118860347041E-2</v>
      </c>
      <c r="F168" s="304">
        <f>((SUM(C168:C176)+SUM(C177:C179)+SUM(C181))/(SUM(C182:C190)+SUM(C191:C193)+SUM(C195))-1)</f>
        <v>2.9546831217466263E-2</v>
      </c>
    </row>
    <row r="169" spans="2:6" ht="15" hidden="1" customHeight="1" outlineLevel="1" x14ac:dyDescent="0.2">
      <c r="B169" s="43" t="s">
        <v>51</v>
      </c>
      <c r="C169" s="337">
        <v>68.317434457009426</v>
      </c>
      <c r="D169" s="161">
        <f t="shared" si="17"/>
        <v>-6.1228787678967913E-3</v>
      </c>
      <c r="E169" s="132">
        <f t="shared" si="15"/>
        <v>5.9996238699666637E-3</v>
      </c>
      <c r="F169" s="304">
        <f>((SUM(C169:C176)+SUM(C177:C179)+SUM(C181:C182))/(SUM(C183:C190)+SUM(C191:C193)+SUM(C195:C196))-1)</f>
        <v>2.6182669340149012E-2</v>
      </c>
    </row>
    <row r="170" spans="2:6" ht="15" hidden="1" customHeight="1" outlineLevel="1" x14ac:dyDescent="0.2">
      <c r="B170" s="43" t="s">
        <v>52</v>
      </c>
      <c r="C170" s="337">
        <v>68.738310800752444</v>
      </c>
      <c r="D170" s="161">
        <f t="shared" si="17"/>
        <v>-0.15498370846040724</v>
      </c>
      <c r="E170" s="132">
        <f t="shared" si="15"/>
        <v>7.8931202456369309E-3</v>
      </c>
      <c r="F170" s="304">
        <f>((SUM(C170:C176)+SUM(C177:C179)+SUM(C181:C183))/(SUM(C184:C190)+SUM(C191:C193)+SUM(C195:C197))-1)</f>
        <v>2.1790686515997137E-2</v>
      </c>
    </row>
    <row r="171" spans="2:6" ht="15" hidden="1" customHeight="1" outlineLevel="1" x14ac:dyDescent="0.2">
      <c r="B171" s="43" t="s">
        <v>53</v>
      </c>
      <c r="C171" s="337">
        <v>81.345545037378429</v>
      </c>
      <c r="D171" s="161">
        <f t="shared" si="17"/>
        <v>0.10876356895657853</v>
      </c>
      <c r="E171" s="132">
        <f t="shared" si="15"/>
        <v>3.7967909115457665E-2</v>
      </c>
      <c r="F171" s="304">
        <f>((SUM(C171:C176)+SUM(C177:C179)+SUM(C181:C184))/(SUM(C185:C190)+SUM(C191:C193)+SUM(C195:C198))-1)</f>
        <v>1.7317994635542178E-2</v>
      </c>
    </row>
    <row r="172" spans="2:6" ht="15" hidden="1" customHeight="1" outlineLevel="1" x14ac:dyDescent="0.2">
      <c r="B172" s="43" t="s">
        <v>54</v>
      </c>
      <c r="C172" s="337">
        <v>73.36599732793357</v>
      </c>
      <c r="D172" s="161">
        <f t="shared" si="17"/>
        <v>0.1671811239726031</v>
      </c>
      <c r="E172" s="132">
        <f t="shared" si="15"/>
        <v>4.838521474612123E-2</v>
      </c>
      <c r="F172" s="304">
        <f>((SUM(C172:C176)+SUM(C177:C179)+SUM(C181:C185))/(SUM(C186:C190)+SUM(C191:C193)+SUM(C195:C199))-1)</f>
        <v>8.5383306722990326E-3</v>
      </c>
    </row>
    <row r="173" spans="2:6" ht="15" hidden="1" customHeight="1" outlineLevel="1" x14ac:dyDescent="0.2">
      <c r="B173" s="43" t="s">
        <v>55</v>
      </c>
      <c r="C173" s="337">
        <v>62.857422743632092</v>
      </c>
      <c r="D173" s="161">
        <f t="shared" si="17"/>
        <v>6.5512124153387669E-2</v>
      </c>
      <c r="E173" s="132">
        <f t="shared" si="15"/>
        <v>8.0210048868054606E-2</v>
      </c>
      <c r="F173" s="304">
        <f>((SUM(C173:C176)+SUM(C177:C179)+SUM(C181:C186))/(SUM(C187:C190)+SUM(C191:C193)+SUM(C195:C200))-1)</f>
        <v>1.5657783753659782E-3</v>
      </c>
    </row>
    <row r="174" spans="2:6" ht="15" hidden="1" customHeight="1" outlineLevel="1" x14ac:dyDescent="0.2">
      <c r="B174" s="43" t="s">
        <v>56</v>
      </c>
      <c r="C174" s="337">
        <v>58.992686538950487</v>
      </c>
      <c r="D174" s="161">
        <f>IFERROR((C174-C176)/C176,"-")</f>
        <v>-0.11032028130557436</v>
      </c>
      <c r="E174" s="132">
        <f t="shared" si="15"/>
        <v>6.3506157183170764E-2</v>
      </c>
      <c r="F174" s="304">
        <f>((SUM(C174:C176)+SUM(C177:C179)+SUM(C181:C187))/(SUM(C188:C190)+SUM(C191:C193)+SUM(C195:C201))-1)</f>
        <v>-7.7756256566812176E-3</v>
      </c>
    </row>
    <row r="175" spans="2:6" ht="15" customHeight="1" collapsed="1" x14ac:dyDescent="0.2">
      <c r="B175" s="30" t="s">
        <v>75</v>
      </c>
      <c r="C175" s="370">
        <v>68.605826938211933</v>
      </c>
      <c r="D175" s="306"/>
      <c r="E175" s="306">
        <f t="shared" si="15"/>
        <v>7.2482912774389785E-3</v>
      </c>
      <c r="F175" s="307" t="s">
        <v>121</v>
      </c>
    </row>
    <row r="176" spans="2:6" ht="15" hidden="1" customHeight="1" outlineLevel="1" x14ac:dyDescent="0.2">
      <c r="B176" s="43" t="s">
        <v>58</v>
      </c>
      <c r="C176" s="337">
        <v>66.307779416979656</v>
      </c>
      <c r="D176" s="161">
        <f>IFERROR((C176-C177)/C177,"-")</f>
        <v>-7.8437885934631565E-2</v>
      </c>
      <c r="E176" s="132">
        <f t="shared" si="15"/>
        <v>-1.4596828399767392E-2</v>
      </c>
      <c r="F176" s="304">
        <f>((SUM(C176)+SUM(C177:C179)+SUM(C181:C188))/(SUM(C190)+SUM(C191:C193)+SUM(C195:C202))-1)</f>
        <v>-1.6275927706108639E-2</v>
      </c>
    </row>
    <row r="177" spans="2:6" ht="15" hidden="1" customHeight="1" outlineLevel="1" x14ac:dyDescent="0.2">
      <c r="B177" s="43" t="s">
        <v>59</v>
      </c>
      <c r="C177" s="337">
        <v>71.95150321932212</v>
      </c>
      <c r="D177" s="161">
        <f t="shared" si="17"/>
        <v>-2.6195499786574681E-2</v>
      </c>
      <c r="E177" s="132">
        <f t="shared" si="15"/>
        <v>2.6119555324046084E-2</v>
      </c>
      <c r="F177" s="304">
        <f>((SUM(C177:C179)+SUM(C181:C182)+SUM(C183:C190))/(SUM(C191:C193)+SUM(C195:C196)+SUM(C197:C204))-1)</f>
        <v>-1.6095421436040258E-2</v>
      </c>
    </row>
    <row r="178" spans="2:6" ht="15" hidden="1" customHeight="1" outlineLevel="1" x14ac:dyDescent="0.2">
      <c r="B178" s="43" t="s">
        <v>60</v>
      </c>
      <c r="C178" s="337">
        <v>73.887010384068631</v>
      </c>
      <c r="D178" s="161">
        <f t="shared" si="17"/>
        <v>0.10480916617637405</v>
      </c>
      <c r="E178" s="132">
        <f t="shared" si="15"/>
        <v>3.8030491487336615E-2</v>
      </c>
      <c r="F178" s="304">
        <f>((SUM(C178:C179)+SUM(C181:C190)+SUM(C191))/(SUM(C192:C193)+SUM(C195:C204)+SUM(C205))-1)</f>
        <v>-2.0836497967812284E-2</v>
      </c>
    </row>
    <row r="179" spans="2:6" ht="15" hidden="1" customHeight="1" outlineLevel="1" x14ac:dyDescent="0.2">
      <c r="B179" s="43" t="s">
        <v>61</v>
      </c>
      <c r="C179" s="337">
        <v>66.877622530761258</v>
      </c>
      <c r="D179" s="161">
        <f>C179/C181-1</f>
        <v>4.3821172635574612E-2</v>
      </c>
      <c r="E179" s="132">
        <f t="shared" si="15"/>
        <v>5.9867235035836019E-2</v>
      </c>
      <c r="F179" s="304">
        <f>((SUM(C179)+SUM(C181:C190)+SUM(C191:C192))/(SUM(C193)+SUM(C195:C204)+SUM(C205:C206))-1)</f>
        <v>-3.0352963370058106E-2</v>
      </c>
    </row>
    <row r="180" spans="2:6" ht="15" customHeight="1" collapsed="1" x14ac:dyDescent="0.25">
      <c r="B180" s="145">
        <v>2001</v>
      </c>
      <c r="C180" s="374">
        <v>68.599999999999994</v>
      </c>
      <c r="D180" s="375"/>
      <c r="E180" s="241">
        <f t="shared" si="15"/>
        <v>2.4492234169653626E-2</v>
      </c>
      <c r="F180" s="313" t="s">
        <v>121</v>
      </c>
    </row>
    <row r="181" spans="2:6" ht="15" hidden="1" customHeight="1" outlineLevel="1" x14ac:dyDescent="0.2">
      <c r="B181" s="43" t="s">
        <v>49</v>
      </c>
      <c r="C181" s="337">
        <v>64.069999999999993</v>
      </c>
      <c r="D181" s="161">
        <f t="shared" ref="D181:D192" si="18">IFERROR((C181-C182)/C182,"-")</f>
        <v>-8.0246913580246965E-2</v>
      </c>
      <c r="E181" s="132">
        <f t="shared" si="15"/>
        <v>5.8833250702363227E-2</v>
      </c>
      <c r="F181" s="304">
        <f>((SUM(C181:C190)+SUM(C191:C193))/(SUM(C195:C204)+SUM(C205:C207))-1)</f>
        <v>-4.3636460670703481E-2</v>
      </c>
    </row>
    <row r="182" spans="2:6" ht="15" hidden="1" customHeight="1" outlineLevel="1" x14ac:dyDescent="0.2">
      <c r="B182" s="43" t="s">
        <v>50</v>
      </c>
      <c r="C182" s="337">
        <v>69.66</v>
      </c>
      <c r="D182" s="161">
        <f t="shared" si="18"/>
        <v>2.5769400677367105E-2</v>
      </c>
      <c r="E182" s="132">
        <f t="shared" si="15"/>
        <v>-5.4945054945054861E-2</v>
      </c>
      <c r="F182" s="304">
        <f>((SUM(C182:C190)+SUM(C191:C193)+SUM(C195))/(SUM(C196:C204)+SUM(C205:C207)+SUM(C209))-1)</f>
        <v>-5.7091290862336663E-2</v>
      </c>
    </row>
    <row r="183" spans="2:6" ht="15" hidden="1" customHeight="1" outlineLevel="1" x14ac:dyDescent="0.2">
      <c r="B183" s="43" t="s">
        <v>51</v>
      </c>
      <c r="C183" s="337">
        <v>67.91</v>
      </c>
      <c r="D183" s="161">
        <f t="shared" si="18"/>
        <v>-4.2521994134898274E-3</v>
      </c>
      <c r="E183" s="132">
        <f t="shared" si="15"/>
        <v>-4.7010945832164031E-2</v>
      </c>
      <c r="F183" s="304">
        <f>((SUM(C183:C190)+SUM(C191:C193)+SUM(C195:C196))/(SUM(C197:C204)+SUM(C205:C207)+SUM(C209:C210))-1)</f>
        <v>-5.1579668537616752E-2</v>
      </c>
    </row>
    <row r="184" spans="2:6" ht="15" hidden="1" customHeight="1" outlineLevel="1" x14ac:dyDescent="0.2">
      <c r="B184" s="43" t="s">
        <v>52</v>
      </c>
      <c r="C184" s="337">
        <v>68.2</v>
      </c>
      <c r="D184" s="161">
        <f t="shared" si="18"/>
        <v>-0.12976904427714689</v>
      </c>
      <c r="E184" s="132">
        <f t="shared" si="15"/>
        <v>-4.6420581655480908E-2</v>
      </c>
      <c r="F184" s="304">
        <f>((SUM(C184:C190)+SUM(C191:C193)+SUM(C195:C197))/(SUM(C198:C204)+SUM(C205:C207)+SUM(C209:C211))-1)</f>
        <v>-4.4455633123809291E-2</v>
      </c>
    </row>
    <row r="185" spans="2:6" ht="15" hidden="1" customHeight="1" outlineLevel="1" x14ac:dyDescent="0.2">
      <c r="B185" s="43" t="s">
        <v>53</v>
      </c>
      <c r="C185" s="337">
        <v>78.37</v>
      </c>
      <c r="D185" s="161">
        <f t="shared" si="18"/>
        <v>0.1198913975421549</v>
      </c>
      <c r="E185" s="132">
        <f t="shared" si="15"/>
        <v>-5.6578788973155048E-2</v>
      </c>
      <c r="F185" s="304">
        <f>((SUM(C185:C190)+SUM(C191:C193)+SUM(C195:C198))/(SUM(C199:C204)+SUM(C205:C207)+SUM(C209:C212))-1)</f>
        <v>-3.5367848792701606E-2</v>
      </c>
    </row>
    <row r="186" spans="2:6" ht="15" hidden="1" customHeight="1" outlineLevel="1" x14ac:dyDescent="0.2">
      <c r="B186" s="43" t="s">
        <v>54</v>
      </c>
      <c r="C186" s="337">
        <v>69.98</v>
      </c>
      <c r="D186" s="161">
        <f t="shared" si="18"/>
        <v>0.20261213266884356</v>
      </c>
      <c r="E186" s="132">
        <f t="shared" si="15"/>
        <v>-3.8075601374570445E-2</v>
      </c>
      <c r="F186" s="304">
        <f>((SUM(C186:C190)+SUM(C191:C193)+SUM(C195:C199))/(SUM(C200:C204)+SUM(C205:C207)+SUM(C209:C213))-1)</f>
        <v>-2.6597478437850208E-2</v>
      </c>
    </row>
    <row r="187" spans="2:6" ht="15" hidden="1" customHeight="1" outlineLevel="1" x14ac:dyDescent="0.2">
      <c r="B187" s="43" t="s">
        <v>55</v>
      </c>
      <c r="C187" s="337">
        <v>58.19</v>
      </c>
      <c r="D187" s="161">
        <f t="shared" si="18"/>
        <v>4.9035514692626625E-2</v>
      </c>
      <c r="E187" s="132">
        <f t="shared" si="15"/>
        <v>-5.8871098172408209E-2</v>
      </c>
      <c r="F187" s="304">
        <f>((SUM(C187:C190)+SUM(C191:C193)+SUM(C195:C200))/(SUM(C201:C204)+SUM(C205:C207)+SUM(C209:C214))-1)</f>
        <v>-1.8463070099004719E-2</v>
      </c>
    </row>
    <row r="188" spans="2:6" ht="15" hidden="1" customHeight="1" outlineLevel="1" x14ac:dyDescent="0.2">
      <c r="B188" s="43" t="s">
        <v>56</v>
      </c>
      <c r="C188" s="337">
        <v>55.47</v>
      </c>
      <c r="D188" s="161">
        <f>IFERROR((C188-C190)/C190,"-")</f>
        <v>-0.17565760142666081</v>
      </c>
      <c r="E188" s="132">
        <f t="shared" si="15"/>
        <v>-4.2795513373597993E-2</v>
      </c>
      <c r="F188" s="304">
        <f>((SUM(C188:C190)+SUM(C191:C193)+SUM(C195:C201))/(SUM(C202:C204)+SUM(C205:C207)+SUM(C209:C215))-1)</f>
        <v>-1.109151503127781E-2</v>
      </c>
    </row>
    <row r="189" spans="2:6" ht="15" customHeight="1" collapsed="1" x14ac:dyDescent="0.2">
      <c r="B189" s="30" t="s">
        <v>76</v>
      </c>
      <c r="C189" s="370">
        <v>68.112130377707416</v>
      </c>
      <c r="D189" s="306"/>
      <c r="E189" s="306">
        <f t="shared" si="15"/>
        <v>-4.1800074140755261E-2</v>
      </c>
      <c r="F189" s="307" t="s">
        <v>121</v>
      </c>
    </row>
    <row r="190" spans="2:6" ht="15" hidden="1" customHeight="1" outlineLevel="1" x14ac:dyDescent="0.2">
      <c r="B190" s="43" t="s">
        <v>58</v>
      </c>
      <c r="C190" s="337">
        <v>67.290000000000006</v>
      </c>
      <c r="D190" s="161">
        <f>IFERROR((C190-C191)/C191,"-")</f>
        <v>-4.0359383913291476E-2</v>
      </c>
      <c r="E190" s="132">
        <f t="shared" si="15"/>
        <v>1.5238382619191304E-2</v>
      </c>
      <c r="F190" s="304">
        <f>((SUM(C190)+SUM(C191:C193)+SUM(C195:C202))/(SUM(C204)+SUM(C205:C207)+SUM(C209:C216))-1)</f>
        <v>-3.4215107844085546E-3</v>
      </c>
    </row>
    <row r="191" spans="2:6" ht="15" hidden="1" customHeight="1" outlineLevel="1" x14ac:dyDescent="0.2">
      <c r="B191" s="43" t="s">
        <v>59</v>
      </c>
      <c r="C191" s="337">
        <v>70.12</v>
      </c>
      <c r="D191" s="161">
        <f t="shared" si="18"/>
        <v>-1.4891823545939901E-2</v>
      </c>
      <c r="E191" s="132">
        <f t="shared" si="15"/>
        <v>-3.3893634610085321E-2</v>
      </c>
      <c r="F191" s="304">
        <f>((SUM(C191:C193)+SUM(C195:C196)+SUM(C197:C204))/(SUM(C205:C207)+SUM(C209:C210)+SUM(C211:C218))-1)</f>
        <v>-6.6844997744761603E-3</v>
      </c>
    </row>
    <row r="192" spans="2:6" ht="15" hidden="1" customHeight="1" outlineLevel="1" x14ac:dyDescent="0.2">
      <c r="B192" s="43" t="s">
        <v>60</v>
      </c>
      <c r="C192" s="337">
        <v>71.180000000000007</v>
      </c>
      <c r="D192" s="161">
        <f t="shared" si="18"/>
        <v>0.12805071315372432</v>
      </c>
      <c r="E192" s="132">
        <f t="shared" si="15"/>
        <v>-7.7859826402383647E-2</v>
      </c>
      <c r="F192" s="304">
        <f>((SUM(C192:C193)+SUM(C195:C204)+SUM(C205))/(SUM(C206:C207)+SUM(C209:C218)+SUM(C219))-1)</f>
        <v>-5.6861155605492097E-3</v>
      </c>
    </row>
    <row r="193" spans="2:6" ht="15" hidden="1" customHeight="1" outlineLevel="1" x14ac:dyDescent="0.2">
      <c r="B193" s="43" t="s">
        <v>61</v>
      </c>
      <c r="C193" s="337">
        <v>63.1</v>
      </c>
      <c r="D193" s="161">
        <f>C193/C195-1</f>
        <v>4.280284250537103E-2</v>
      </c>
      <c r="E193" s="132">
        <f t="shared" si="15"/>
        <v>-0.11982145348026219</v>
      </c>
      <c r="F193" s="304">
        <f>((SUM(C193)+SUM(C195:C204)+SUM(C205:C206))/(SUM(C207)+SUM(C209:C218)+SUM(C219:C220))-1)</f>
        <v>9.8830803230454123E-4</v>
      </c>
    </row>
    <row r="194" spans="2:6" ht="15" customHeight="1" collapsed="1" x14ac:dyDescent="0.25">
      <c r="B194" s="145">
        <v>2000</v>
      </c>
      <c r="C194" s="374">
        <v>66.959999999999994</v>
      </c>
      <c r="D194" s="375"/>
      <c r="E194" s="241">
        <f t="shared" si="15"/>
        <v>-4.3428571428571483E-2</v>
      </c>
      <c r="F194" s="313" t="s">
        <v>121</v>
      </c>
    </row>
    <row r="195" spans="2:6" ht="15" hidden="1" customHeight="1" outlineLevel="1" x14ac:dyDescent="0.2">
      <c r="B195" s="43" t="s">
        <v>49</v>
      </c>
      <c r="C195" s="337">
        <v>60.51</v>
      </c>
      <c r="D195" s="161">
        <f t="shared" ref="D195:D206" si="19">IFERROR((C195-C196)/C196,"-")</f>
        <v>-0.17908017908017904</v>
      </c>
      <c r="E195" s="132">
        <f t="shared" si="15"/>
        <v>-0.13234872383137364</v>
      </c>
      <c r="F195" s="304">
        <f>((SUM(C195:C204)+SUM(C205:C207))/(SUM(C209:C218)+SUM(C219:C221))-1)</f>
        <v>8.265257815511573E-3</v>
      </c>
    </row>
    <row r="196" spans="2:6" ht="15" hidden="1" customHeight="1" outlineLevel="1" x14ac:dyDescent="0.2">
      <c r="B196" s="43" t="s">
        <v>50</v>
      </c>
      <c r="C196" s="337">
        <v>73.709999999999994</v>
      </c>
      <c r="D196" s="161">
        <f t="shared" si="19"/>
        <v>3.4381139489194336E-2</v>
      </c>
      <c r="E196" s="132">
        <f t="shared" si="15"/>
        <v>1.4869888475836479E-2</v>
      </c>
      <c r="F196" s="304">
        <f>((SUM(C196:C204)+SUM(C205:C207)+SUM(C209))/(SUM(C210:C218)+SUM(C219:C221)+SUM(C223))-1)</f>
        <v>1.8464709872698659E-2</v>
      </c>
    </row>
    <row r="197" spans="2:6" ht="15" hidden="1" customHeight="1" outlineLevel="1" x14ac:dyDescent="0.2">
      <c r="B197" s="43" t="s">
        <v>51</v>
      </c>
      <c r="C197" s="337">
        <v>71.260000000000005</v>
      </c>
      <c r="D197" s="161">
        <f t="shared" si="19"/>
        <v>-3.6353467561519985E-3</v>
      </c>
      <c r="E197" s="132">
        <f t="shared" si="15"/>
        <v>4.9329995582388486E-2</v>
      </c>
      <c r="F197" s="304">
        <f>((SUM(C197:C204)+SUM(C205:C207)+SUM(C209:C210))/(SUM(C211:C218)+SUM(C219:C221)+SUM(C223:C224))-1)</f>
        <v>1.9062422205369023E-2</v>
      </c>
    </row>
    <row r="198" spans="2:6" ht="15" hidden="1" customHeight="1" outlineLevel="1" x14ac:dyDescent="0.2">
      <c r="B198" s="43" t="s">
        <v>52</v>
      </c>
      <c r="C198" s="337">
        <v>71.52</v>
      </c>
      <c r="D198" s="161">
        <f t="shared" si="19"/>
        <v>-0.13903936439147704</v>
      </c>
      <c r="E198" s="132">
        <f t="shared" si="15"/>
        <v>7.8245137946630461E-2</v>
      </c>
      <c r="F198" s="304">
        <f>((SUM(C198:C204)+SUM(C205:C207)+SUM(C209:C211))/(SUM(C212:C218)+SUM(C219:C221)+SUM(C223:C225))-1)</f>
        <v>1.7130920457605558E-2</v>
      </c>
    </row>
    <row r="199" spans="2:6" ht="15" hidden="1" customHeight="1" outlineLevel="1" x14ac:dyDescent="0.2">
      <c r="B199" s="43" t="s">
        <v>53</v>
      </c>
      <c r="C199" s="337">
        <v>83.07</v>
      </c>
      <c r="D199" s="161">
        <f t="shared" si="19"/>
        <v>0.14185567010309269</v>
      </c>
      <c r="E199" s="132">
        <f t="shared" si="15"/>
        <v>4.2414355628058731E-2</v>
      </c>
      <c r="F199" s="304">
        <f>((SUM(C199:C204)+SUM(C205:C207)+SUM(C209:C212))/(SUM(C213:C218)+SUM(C219:C221)+SUM(C223:C226))-1)</f>
        <v>1.2122130368904749E-2</v>
      </c>
    </row>
    <row r="200" spans="2:6" ht="15" hidden="1" customHeight="1" outlineLevel="1" x14ac:dyDescent="0.2">
      <c r="B200" s="43" t="s">
        <v>54</v>
      </c>
      <c r="C200" s="337">
        <v>72.75</v>
      </c>
      <c r="D200" s="161">
        <f t="shared" si="19"/>
        <v>0.17661329451722468</v>
      </c>
      <c r="E200" s="132">
        <f t="shared" si="15"/>
        <v>6.9066862601028678E-2</v>
      </c>
      <c r="F200" s="304">
        <f>((SUM(C200:C204)+SUM(C205:C207)+SUM(C209:C213))/(SUM(C214:C218)+SUM(C219:C221)+SUM(C223:C227))-1)</f>
        <v>1.0106475924762437E-2</v>
      </c>
    </row>
    <row r="201" spans="2:6" ht="15" hidden="1" customHeight="1" outlineLevel="1" x14ac:dyDescent="0.2">
      <c r="B201" s="43" t="s">
        <v>55</v>
      </c>
      <c r="C201" s="337">
        <v>61.83</v>
      </c>
      <c r="D201" s="161">
        <f t="shared" si="19"/>
        <v>6.6954270923209588E-2</v>
      </c>
      <c r="E201" s="132">
        <f t="shared" si="15"/>
        <v>5.1888397414086462E-2</v>
      </c>
      <c r="F201" s="304">
        <f>((SUM(C201:C204)+SUM(C205:C207)+SUM(C209:C214))/(SUM(C215:C218)+SUM(C219:C221)+SUM(C223:C228))-1)</f>
        <v>5.2115577606308694E-3</v>
      </c>
    </row>
    <row r="202" spans="2:6" ht="15" hidden="1" customHeight="1" outlineLevel="1" x14ac:dyDescent="0.2">
      <c r="B202" s="43" t="s">
        <v>56</v>
      </c>
      <c r="C202" s="337">
        <v>57.95</v>
      </c>
      <c r="D202" s="161">
        <f>IFERROR((C202-C204)/C204,"-")</f>
        <v>-0.1256789378394689</v>
      </c>
      <c r="E202" s="132">
        <f t="shared" si="15"/>
        <v>3.0222222222222372E-2</v>
      </c>
      <c r="F202" s="304">
        <f>((SUM(C202:C204)+SUM(C205:C207)+SUM(C209:C215))/(SUM(C216:C218)+SUM(C219:C221)+SUM(C223:C229))-1)</f>
        <v>6.7812839088789989E-3</v>
      </c>
    </row>
    <row r="203" spans="2:6" ht="15" customHeight="1" collapsed="1" x14ac:dyDescent="0.2">
      <c r="B203" s="30" t="s">
        <v>77</v>
      </c>
      <c r="C203" s="370">
        <v>71.08342271747658</v>
      </c>
      <c r="D203" s="306"/>
      <c r="E203" s="306">
        <f t="shared" si="15"/>
        <v>-4.6015141775995749E-3</v>
      </c>
      <c r="F203" s="307" t="s">
        <v>121</v>
      </c>
    </row>
    <row r="204" spans="2:6" ht="15" hidden="1" customHeight="1" outlineLevel="1" x14ac:dyDescent="0.2">
      <c r="B204" s="43" t="s">
        <v>58</v>
      </c>
      <c r="C204" s="337">
        <v>66.28</v>
      </c>
      <c r="D204" s="161">
        <f>IFERROR((C204-C205)/C205,"-")</f>
        <v>-8.680077156241385E-2</v>
      </c>
      <c r="E204" s="132">
        <f t="shared" si="15"/>
        <v>-2.7153970350799805E-2</v>
      </c>
      <c r="F204" s="304">
        <f>((SUM(C204)+SUM(C205:C207)+SUM(C209:C216))/(SUM(C218)+SUM(C219:C221)+SUM(C223:C230))-1)</f>
        <v>7.1108513539841489E-3</v>
      </c>
    </row>
    <row r="205" spans="2:6" ht="15" hidden="1" customHeight="1" outlineLevel="1" x14ac:dyDescent="0.2">
      <c r="B205" s="43" t="s">
        <v>59</v>
      </c>
      <c r="C205" s="337">
        <v>72.58</v>
      </c>
      <c r="D205" s="161">
        <f t="shared" si="19"/>
        <v>-5.9722762015805148E-2</v>
      </c>
      <c r="E205" s="132">
        <f t="shared" ref="E205:E268" si="20">C205/C219-1</f>
        <v>-2.1173297370195687E-2</v>
      </c>
      <c r="F205" s="304">
        <f>((SUM(C205:C207)+SUM(C209:C210)+SUM(C211:C218))/(SUM(C219:C221)+SUM(C223:C224)+SUM(C225:C232))-1)</f>
        <v>1.247324849215059E-2</v>
      </c>
    </row>
    <row r="206" spans="2:6" ht="15" hidden="1" customHeight="1" outlineLevel="1" x14ac:dyDescent="0.2">
      <c r="B206" s="43" t="s">
        <v>60</v>
      </c>
      <c r="C206" s="337">
        <v>77.19</v>
      </c>
      <c r="D206" s="161">
        <f t="shared" si="19"/>
        <v>7.6719207699818673E-2</v>
      </c>
      <c r="E206" s="132">
        <f t="shared" si="20"/>
        <v>1.2956724540025277E-4</v>
      </c>
      <c r="F206" s="304">
        <f>((SUM(C206:C207)+SUM(C209:C218)+SUM(C219))/(SUM(C220:C221)+SUM(C223:C232)+SUM(C233))-1)</f>
        <v>1.468369425825311E-2</v>
      </c>
    </row>
    <row r="207" spans="2:6" ht="15" hidden="1" customHeight="1" outlineLevel="1" x14ac:dyDescent="0.2">
      <c r="B207" s="43" t="s">
        <v>61</v>
      </c>
      <c r="C207" s="337">
        <v>71.69</v>
      </c>
      <c r="D207" s="161">
        <f>C207/C209-1</f>
        <v>2.7960997992543701E-2</v>
      </c>
      <c r="E207" s="132">
        <f t="shared" si="20"/>
        <v>-2.7272727272727337E-2</v>
      </c>
      <c r="F207" s="304">
        <f>((SUM(C207)+SUM(C209:C218)+SUM(C219:C220))/(SUM(C221)+SUM(C223:C232)+SUM(C233:C234))-1)</f>
        <v>1.6250153578745374E-2</v>
      </c>
    </row>
    <row r="208" spans="2:6" ht="15" customHeight="1" collapsed="1" x14ac:dyDescent="0.25">
      <c r="B208" s="145">
        <v>1999</v>
      </c>
      <c r="C208" s="374">
        <v>70</v>
      </c>
      <c r="D208" s="375"/>
      <c r="E208" s="241">
        <f t="shared" si="20"/>
        <v>9.3727469358328985E-3</v>
      </c>
      <c r="F208" s="313" t="s">
        <v>121</v>
      </c>
    </row>
    <row r="209" spans="2:6" ht="15" hidden="1" customHeight="1" outlineLevel="1" x14ac:dyDescent="0.2">
      <c r="B209" s="43" t="s">
        <v>49</v>
      </c>
      <c r="C209" s="337">
        <v>69.739999999999995</v>
      </c>
      <c r="D209" s="161">
        <f t="shared" ref="D209:D220" si="21">IFERROR((C209-C210)/C210,"-")</f>
        <v>-3.9790720088117869E-2</v>
      </c>
      <c r="E209" s="132">
        <f t="shared" si="20"/>
        <v>-1.4336917562729479E-4</v>
      </c>
      <c r="F209" s="304">
        <f>((SUM(C209:C218)+SUM(C219:C221))/(SUM(C223:C232)+SUM(C233:C235))-1)</f>
        <v>1.7998735135009269E-2</v>
      </c>
    </row>
    <row r="210" spans="2:6" ht="15" hidden="1" customHeight="1" outlineLevel="1" x14ac:dyDescent="0.2">
      <c r="B210" s="43" t="s">
        <v>50</v>
      </c>
      <c r="C210" s="337">
        <v>72.63</v>
      </c>
      <c r="D210" s="161">
        <f t="shared" si="21"/>
        <v>6.9503754969812981E-2</v>
      </c>
      <c r="E210" s="132">
        <f t="shared" si="20"/>
        <v>2.2381756756756577E-2</v>
      </c>
      <c r="F210" s="304">
        <f>((SUM(C210:C218)+SUM(C219:C221)+SUM(C223))/(SUM(C224:C232)+SUM(C233:C235)+SUM(C237))-1)</f>
        <v>1.937609921082295E-2</v>
      </c>
    </row>
    <row r="211" spans="2:6" ht="15" hidden="1" customHeight="1" outlineLevel="1" x14ac:dyDescent="0.2">
      <c r="B211" s="43" t="s">
        <v>51</v>
      </c>
      <c r="C211" s="337">
        <v>67.91</v>
      </c>
      <c r="D211" s="161">
        <f t="shared" si="21"/>
        <v>2.382029247700887E-2</v>
      </c>
      <c r="E211" s="132">
        <f t="shared" si="20"/>
        <v>2.3820292477008786E-2</v>
      </c>
      <c r="F211" s="304">
        <f>((SUM(C211:C218)+SUM(C219:C221)+SUM(C223:C224))/(SUM(C225:C232)+SUM(C233:C235)+SUM(C237:C238))-1)</f>
        <v>1.8111220408162154E-2</v>
      </c>
    </row>
    <row r="212" spans="2:6" ht="15" hidden="1" customHeight="1" outlineLevel="1" x14ac:dyDescent="0.2">
      <c r="B212" s="43" t="s">
        <v>52</v>
      </c>
      <c r="C212" s="337">
        <v>66.33</v>
      </c>
      <c r="D212" s="161">
        <f t="shared" si="21"/>
        <v>-0.16764964236416113</v>
      </c>
      <c r="E212" s="132">
        <f t="shared" si="20"/>
        <v>1.0204081632653184E-2</v>
      </c>
      <c r="F212" s="304">
        <f>((SUM(C212:C218)+SUM(C219:C221)+SUM(C223:C225))/(SUM(C226:C232)+SUM(C233:C235)+SUM(C237:C239))-1)</f>
        <v>1.5034464965021144E-2</v>
      </c>
    </row>
    <row r="213" spans="2:6" ht="15" hidden="1" customHeight="1" outlineLevel="1" x14ac:dyDescent="0.2">
      <c r="B213" s="43" t="s">
        <v>53</v>
      </c>
      <c r="C213" s="337">
        <v>79.69</v>
      </c>
      <c r="D213" s="161">
        <f t="shared" si="21"/>
        <v>0.1710506980161646</v>
      </c>
      <c r="E213" s="132">
        <f t="shared" si="20"/>
        <v>1.983619145124127E-2</v>
      </c>
      <c r="F213" s="304">
        <f>((SUM(C213:C218)+SUM(C219:C221)+SUM(C223:C226))/(SUM(C227:C232)+SUM(C233:C235)+SUM(C237:C240))-1)</f>
        <v>1.632944507870504E-2</v>
      </c>
    </row>
    <row r="214" spans="2:6" ht="15" hidden="1" customHeight="1" outlineLevel="1" x14ac:dyDescent="0.2">
      <c r="B214" s="43" t="s">
        <v>54</v>
      </c>
      <c r="C214" s="337">
        <v>68.05</v>
      </c>
      <c r="D214" s="161">
        <f t="shared" si="21"/>
        <v>0.15770670296019046</v>
      </c>
      <c r="E214" s="132">
        <f t="shared" si="20"/>
        <v>4.4280442804427445E-3</v>
      </c>
      <c r="F214" s="304">
        <f>((SUM(C214:C218)+SUM(C219:C221)+SUM(C223:C227))/(SUM(C228:C232)+SUM(C233:C235)+SUM(C237:C241))-1)</f>
        <v>2.0455548273367263E-2</v>
      </c>
    </row>
    <row r="215" spans="2:6" ht="15" hidden="1" customHeight="1" outlineLevel="1" x14ac:dyDescent="0.2">
      <c r="B215" s="43" t="s">
        <v>55</v>
      </c>
      <c r="C215" s="337">
        <v>58.78</v>
      </c>
      <c r="D215" s="161">
        <f t="shared" si="21"/>
        <v>4.4977777777777797E-2</v>
      </c>
      <c r="E215" s="132">
        <f t="shared" si="20"/>
        <v>8.1508739650413942E-2</v>
      </c>
      <c r="F215" s="304">
        <f>((SUM(C215:C218)+SUM(C219:C221)+SUM(C223:C228))/(SUM(C229:C232)+SUM(C233:C235)+SUM(C237:C242))-1)</f>
        <v>2.1681211498550068E-2</v>
      </c>
    </row>
    <row r="216" spans="2:6" ht="15" hidden="1" customHeight="1" outlineLevel="1" x14ac:dyDescent="0.2">
      <c r="B216" s="43" t="s">
        <v>56</v>
      </c>
      <c r="C216" s="337">
        <v>56.25</v>
      </c>
      <c r="D216" s="161">
        <f>IFERROR((C216-C218)/C218,"-")</f>
        <v>-0.17437252311756929</v>
      </c>
      <c r="E216" s="132">
        <f t="shared" si="20"/>
        <v>2.0871143375680523E-2</v>
      </c>
      <c r="F216" s="304">
        <f>((SUM(C216:C218)+SUM(C219:C221)+SUM(C223:C229))/(SUM(C230:C232)+SUM(C233:C235)+SUM(C237:C243))-1)</f>
        <v>1.5903092797969087E-2</v>
      </c>
    </row>
    <row r="217" spans="2:6" ht="15" customHeight="1" collapsed="1" x14ac:dyDescent="0.2">
      <c r="B217" s="30" t="s">
        <v>78</v>
      </c>
      <c r="C217" s="370">
        <v>71.412026168341313</v>
      </c>
      <c r="D217" s="306"/>
      <c r="E217" s="306">
        <f t="shared" si="20"/>
        <v>8.7912703479395837E-3</v>
      </c>
      <c r="F217" s="307" t="s">
        <v>121</v>
      </c>
    </row>
    <row r="218" spans="2:6" ht="15" hidden="1" customHeight="1" outlineLevel="1" x14ac:dyDescent="0.2">
      <c r="B218" s="43" t="s">
        <v>58</v>
      </c>
      <c r="C218" s="337">
        <v>68.13</v>
      </c>
      <c r="D218" s="161">
        <f>IFERROR((C218-C219)/C219,"-")</f>
        <v>-8.1186783546864594E-2</v>
      </c>
      <c r="E218" s="132">
        <f t="shared" si="20"/>
        <v>4.2540168324407102E-2</v>
      </c>
      <c r="F218" s="304">
        <f>((SUM(C218)+SUM(C219:C221)+SUM(C223:C230))/(SUM(C232)+SUM(C233:C235)+SUM(C237:C244))-1)</f>
        <v>1.6498545702085421E-2</v>
      </c>
    </row>
    <row r="219" spans="2:6" ht="15" hidden="1" customHeight="1" outlineLevel="1" x14ac:dyDescent="0.2">
      <c r="B219" s="43" t="s">
        <v>59</v>
      </c>
      <c r="C219" s="337">
        <v>74.150000000000006</v>
      </c>
      <c r="D219" s="161">
        <f t="shared" si="21"/>
        <v>-3.9258875356309939E-2</v>
      </c>
      <c r="E219" s="132">
        <f t="shared" si="20"/>
        <v>5.28741865509752E-3</v>
      </c>
      <c r="F219" s="304">
        <f>((SUM(C219:C221)+SUM(C223:C224)+SUM(C225:C232))/(SUM(C233:C235)+SUM(C237:C238)+SUM(C239:C246))-1)</f>
        <v>1.0645230064258104E-2</v>
      </c>
    </row>
    <row r="220" spans="2:6" ht="15" hidden="1" customHeight="1" outlineLevel="1" x14ac:dyDescent="0.2">
      <c r="B220" s="43" t="s">
        <v>60</v>
      </c>
      <c r="C220" s="337">
        <v>77.180000000000007</v>
      </c>
      <c r="D220" s="161">
        <f t="shared" si="21"/>
        <v>4.7218453188602495E-2</v>
      </c>
      <c r="E220" s="132">
        <f t="shared" si="20"/>
        <v>1.8205804749340526E-2</v>
      </c>
      <c r="F220" s="304">
        <f>((SUM(C220:C221)+SUM(C223:C232)+SUM(C233))/(SUM(C234:C235)+SUM(C237:C246)+SUM(C247))-1)</f>
        <v>1.0741884786760192E-2</v>
      </c>
    </row>
    <row r="221" spans="2:6" ht="15" hidden="1" customHeight="1" outlineLevel="1" x14ac:dyDescent="0.2">
      <c r="B221" s="43" t="s">
        <v>61</v>
      </c>
      <c r="C221" s="337">
        <v>73.7</v>
      </c>
      <c r="D221" s="161">
        <f>C221/C223-1</f>
        <v>5.6630824372759792E-2</v>
      </c>
      <c r="E221" s="132">
        <f t="shared" si="20"/>
        <v>-6.0687795010114787E-3</v>
      </c>
      <c r="F221" s="304">
        <f>((SUM(C221)+SUM(C223:C232)+SUM(C233:C234))/(SUM(C235)+SUM(C237:C246)+SUM(C247:C248))-1)</f>
        <v>7.7060606749279614E-3</v>
      </c>
    </row>
    <row r="222" spans="2:6" ht="15" customHeight="1" collapsed="1" x14ac:dyDescent="0.25">
      <c r="B222" s="145">
        <v>1998</v>
      </c>
      <c r="C222" s="374">
        <v>69.349999999999994</v>
      </c>
      <c r="D222" s="375"/>
      <c r="E222" s="241">
        <f t="shared" si="20"/>
        <v>1.8654524089306568E-2</v>
      </c>
      <c r="F222" s="313" t="s">
        <v>121</v>
      </c>
    </row>
    <row r="223" spans="2:6" ht="15" hidden="1" customHeight="1" outlineLevel="1" x14ac:dyDescent="0.2">
      <c r="B223" s="43" t="s">
        <v>49</v>
      </c>
      <c r="C223" s="337">
        <v>69.75</v>
      </c>
      <c r="D223" s="161">
        <f t="shared" ref="D223:D234" si="22">IFERROR((C223-C224)/C224,"-")</f>
        <v>-1.8158783783783869E-2</v>
      </c>
      <c r="E223" s="132">
        <f t="shared" si="20"/>
        <v>1.7357059509918393E-2</v>
      </c>
      <c r="F223" s="304">
        <f>((SUM(C223:C232)+SUM(C233:C235))/(SUM(C237:C246)+SUM(C247:C249))-1)</f>
        <v>8.7438581350307576E-3</v>
      </c>
    </row>
    <row r="224" spans="2:6" ht="15" hidden="1" customHeight="1" outlineLevel="1" x14ac:dyDescent="0.2">
      <c r="B224" s="43" t="s">
        <v>50</v>
      </c>
      <c r="C224" s="337">
        <v>71.040000000000006</v>
      </c>
      <c r="D224" s="161">
        <f t="shared" si="22"/>
        <v>7.1008593396653219E-2</v>
      </c>
      <c r="E224" s="132">
        <f t="shared" si="20"/>
        <v>6.5174270331540551E-3</v>
      </c>
      <c r="F224" s="304">
        <f>((SUM(C224:C232)+SUM(C233:C235)+SUM(C237))/(SUM(C238:C246)+SUM(C247:C249)+SUM(C251))-1)</f>
        <v>9.0656172857854767E-3</v>
      </c>
    </row>
    <row r="225" spans="2:6" ht="15" hidden="1" customHeight="1" outlineLevel="1" x14ac:dyDescent="0.2">
      <c r="B225" s="43" t="s">
        <v>51</v>
      </c>
      <c r="C225" s="337">
        <v>66.33</v>
      </c>
      <c r="D225" s="161">
        <f t="shared" si="22"/>
        <v>1.0204081632653088E-2</v>
      </c>
      <c r="E225" s="132">
        <f t="shared" si="20"/>
        <v>-1.6750667061962599E-2</v>
      </c>
      <c r="F225" s="304">
        <f>((SUM(C225:C232)+SUM(C233:C235)+SUM(C237:C238))/(SUM(C239:C246)+SUM(C247:C249)+SUM(C251:C252))-1)</f>
        <v>1.0151414024108574E-2</v>
      </c>
    </row>
    <row r="226" spans="2:6" ht="15" hidden="1" customHeight="1" outlineLevel="1" x14ac:dyDescent="0.2">
      <c r="B226" s="43" t="s">
        <v>52</v>
      </c>
      <c r="C226" s="337">
        <v>65.66</v>
      </c>
      <c r="D226" s="161">
        <f t="shared" si="22"/>
        <v>-0.15971333503967244</v>
      </c>
      <c r="E226" s="132">
        <f t="shared" si="20"/>
        <v>2.802567715672466E-2</v>
      </c>
      <c r="F226" s="304">
        <f>((SUM(C226:C232)+SUM(C233:C235)+SUM(C237:C239))/(SUM(C240:C246)+SUM(C247:C249)+SUM(C251:C253))-1)</f>
        <v>8.8522334837044525E-3</v>
      </c>
    </row>
    <row r="227" spans="2:6" ht="15" hidden="1" customHeight="1" outlineLevel="1" x14ac:dyDescent="0.2">
      <c r="B227" s="43" t="s">
        <v>53</v>
      </c>
      <c r="C227" s="337">
        <v>78.14</v>
      </c>
      <c r="D227" s="161">
        <f t="shared" si="22"/>
        <v>0.1533579335793358</v>
      </c>
      <c r="E227" s="132">
        <f t="shared" si="20"/>
        <v>6.9824753559693198E-2</v>
      </c>
      <c r="F227" s="304">
        <f>((SUM(C227:C232)+SUM(C233:C235)+SUM(C237:C240))/(SUM(C241:C246)+SUM(C247:C249)+SUM(C251:C254))-1)</f>
        <v>-2.9688849230580239E-4</v>
      </c>
    </row>
    <row r="228" spans="2:6" ht="15" hidden="1" customHeight="1" outlineLevel="1" x14ac:dyDescent="0.2">
      <c r="B228" s="43" t="s">
        <v>54</v>
      </c>
      <c r="C228" s="337">
        <v>67.75</v>
      </c>
      <c r="D228" s="161">
        <f t="shared" si="22"/>
        <v>0.2465501379944802</v>
      </c>
      <c r="E228" s="132">
        <f t="shared" si="20"/>
        <v>2.0331325301204739E-2</v>
      </c>
      <c r="F228" s="304">
        <f>((SUM(C228:C232)+SUM(C233:C235)+SUM(C237:C241))/(SUM(C242:C246)+SUM(C247:C249)+SUM(C251:C255))-1)</f>
        <v>-1.0076212902949022E-2</v>
      </c>
    </row>
    <row r="229" spans="2:6" ht="15" hidden="1" customHeight="1" outlineLevel="1" x14ac:dyDescent="0.2">
      <c r="B229" s="43" t="s">
        <v>55</v>
      </c>
      <c r="C229" s="337">
        <v>54.35</v>
      </c>
      <c r="D229" s="161">
        <f t="shared" si="22"/>
        <v>-1.3611615245009074E-2</v>
      </c>
      <c r="E229" s="132">
        <f t="shared" si="20"/>
        <v>-1.1638479723586115E-2</v>
      </c>
      <c r="F229" s="304">
        <f>((SUM(C229:C232)+SUM(C233:C235)+SUM(C237:C242))/(SUM(C243:C246)+SUM(C247:C249)+SUM(C251:C256))-1)</f>
        <v>-1.9453485129497183E-2</v>
      </c>
    </row>
    <row r="230" spans="2:6" ht="15" hidden="1" customHeight="1" outlineLevel="1" x14ac:dyDescent="0.2">
      <c r="B230" s="43" t="s">
        <v>56</v>
      </c>
      <c r="C230" s="337">
        <v>55.1</v>
      </c>
      <c r="D230" s="161">
        <f>IFERROR((C230-C232)/C232,"-")</f>
        <v>-0.15684774292272369</v>
      </c>
      <c r="E230" s="132">
        <f t="shared" si="20"/>
        <v>2.0559362844971174E-2</v>
      </c>
      <c r="F230" s="304">
        <f>((SUM(C230:C232)+SUM(C233:C235)+SUM(C237:C243))/(SUM(C244:C246)+SUM(C247:C249)+SUM(C251:C257))-1)</f>
        <v>-2.748167439750604E-2</v>
      </c>
    </row>
    <row r="231" spans="2:6" ht="15" customHeight="1" collapsed="1" x14ac:dyDescent="0.2">
      <c r="B231" s="30" t="s">
        <v>79</v>
      </c>
      <c r="C231" s="370">
        <v>70.789694823301531</v>
      </c>
      <c r="D231" s="306"/>
      <c r="E231" s="306">
        <f t="shared" si="20"/>
        <v>-1.7348124245044616E-3</v>
      </c>
      <c r="F231" s="307" t="s">
        <v>121</v>
      </c>
    </row>
    <row r="232" spans="2:6" ht="15" hidden="1" customHeight="1" outlineLevel="1" x14ac:dyDescent="0.2">
      <c r="B232" s="43" t="s">
        <v>58</v>
      </c>
      <c r="C232" s="337">
        <v>65.349999999999994</v>
      </c>
      <c r="D232" s="161">
        <f>IFERROR((C232-C233)/C233,"-")</f>
        <v>-0.11401843817787433</v>
      </c>
      <c r="E232" s="132">
        <f t="shared" si="20"/>
        <v>-1.5961451588616171E-2</v>
      </c>
      <c r="F232" s="304">
        <f>((SUM(C232)+SUM(C233:C235)+SUM(C237:C244))/(SUM(C246)+SUM(C247:C249)+SUM(C251:C258))-1)</f>
        <v>-3.9652446779427253E-2</v>
      </c>
    </row>
    <row r="233" spans="2:6" ht="15" hidden="1" customHeight="1" outlineLevel="1" x14ac:dyDescent="0.2">
      <c r="B233" s="43" t="s">
        <v>59</v>
      </c>
      <c r="C233" s="337">
        <v>73.760000000000005</v>
      </c>
      <c r="D233" s="161">
        <f t="shared" si="22"/>
        <v>-2.6912928759894355E-2</v>
      </c>
      <c r="E233" s="132">
        <f t="shared" si="20"/>
        <v>6.4128803383818322E-3</v>
      </c>
      <c r="F233" s="304">
        <f>((SUM(C233:C235)+SUM(C237:C238)+SUM(C239:C246))/(SUM(C247:C249)+SUM(C251:C252)+SUM(C253:C260))-1)</f>
        <v>-3.8883291262322262E-2</v>
      </c>
    </row>
    <row r="234" spans="2:6" ht="15" hidden="1" customHeight="1" outlineLevel="1" x14ac:dyDescent="0.2">
      <c r="B234" s="43" t="s">
        <v>60</v>
      </c>
      <c r="C234" s="337">
        <v>75.8</v>
      </c>
      <c r="D234" s="161">
        <f t="shared" si="22"/>
        <v>2.2252191503708583E-2</v>
      </c>
      <c r="E234" s="132">
        <f t="shared" si="20"/>
        <v>-1.660612350804358E-2</v>
      </c>
      <c r="F234" s="304">
        <f>((SUM(C234:C235)+SUM(C237:C246)+SUM(C247))/(SUM(C248:C249)+SUM(C251:C260)+SUM(C261))-1)</f>
        <v>-4.275295919675981E-2</v>
      </c>
    </row>
    <row r="235" spans="2:6" ht="15" hidden="1" customHeight="1" outlineLevel="1" x14ac:dyDescent="0.2">
      <c r="B235" s="43" t="s">
        <v>61</v>
      </c>
      <c r="C235" s="337">
        <v>74.150000000000006</v>
      </c>
      <c r="D235" s="161">
        <f>C235/C237-1</f>
        <v>8.1534422403733986E-2</v>
      </c>
      <c r="E235" s="132">
        <f t="shared" si="20"/>
        <v>6.2423666711901582E-3</v>
      </c>
      <c r="F235" s="304">
        <f>((SUM(C235)+SUM(C237:C246)+SUM(C247:C248))/(SUM(C249)+SUM(C251:C260)+SUM(C261:C262))-1)</f>
        <v>-4.2204174758174506E-2</v>
      </c>
    </row>
    <row r="236" spans="2:6" ht="15" customHeight="1" collapsed="1" x14ac:dyDescent="0.25">
      <c r="B236" s="145">
        <v>1997</v>
      </c>
      <c r="C236" s="374">
        <v>68.08</v>
      </c>
      <c r="D236" s="375"/>
      <c r="E236" s="241">
        <f t="shared" si="20"/>
        <v>9.6396262791040854E-3</v>
      </c>
      <c r="F236" s="313" t="s">
        <v>121</v>
      </c>
    </row>
    <row r="237" spans="2:6" ht="15" hidden="1" customHeight="1" outlineLevel="1" x14ac:dyDescent="0.2">
      <c r="B237" s="43" t="s">
        <v>49</v>
      </c>
      <c r="C237" s="337">
        <v>68.56</v>
      </c>
      <c r="D237" s="161">
        <f t="shared" ref="D237:D248" si="23">IFERROR((C237-C238)/C238,"-")</f>
        <v>-2.8620005667327798E-2</v>
      </c>
      <c r="E237" s="132">
        <f t="shared" si="20"/>
        <v>2.1758569299552999E-2</v>
      </c>
      <c r="F237" s="304">
        <f>((SUM(C237:C246)+SUM(C247:C249))/(SUM(C251:C260)+SUM(C261:C263))-1)</f>
        <v>-4.2360751809109476E-2</v>
      </c>
    </row>
    <row r="238" spans="2:6" ht="15" hidden="1" customHeight="1" outlineLevel="1" x14ac:dyDescent="0.2">
      <c r="B238" s="43" t="s">
        <v>50</v>
      </c>
      <c r="C238" s="337">
        <v>70.58</v>
      </c>
      <c r="D238" s="161">
        <f t="shared" si="23"/>
        <v>4.6249629410020823E-2</v>
      </c>
      <c r="E238" s="132">
        <f t="shared" si="20"/>
        <v>2.0237062734894451E-2</v>
      </c>
      <c r="F238" s="304">
        <f>((SUM(C238:C246)+SUM(C247:C249)+SUM(C251))/(SUM(C252:C260)+SUM(C261:C263)+SUM(C265))-1)</f>
        <v>-4.0514923651797874E-2</v>
      </c>
    </row>
    <row r="239" spans="2:6" ht="15" hidden="1" customHeight="1" outlineLevel="1" x14ac:dyDescent="0.2">
      <c r="B239" s="43" t="s">
        <v>51</v>
      </c>
      <c r="C239" s="337">
        <v>67.459999999999994</v>
      </c>
      <c r="D239" s="161">
        <f t="shared" si="23"/>
        <v>5.6207922342257653E-2</v>
      </c>
      <c r="E239" s="132">
        <f t="shared" si="20"/>
        <v>-3.2276574379572542E-2</v>
      </c>
      <c r="F239" s="304">
        <f>((SUM(C239:C246)+SUM(C247:C249)+SUM(C251:C252))/(SUM(C253:C260)+SUM(C261:C263)+SUM(C265:C266))-1)</f>
        <v>-4.2764563106451381E-2</v>
      </c>
    </row>
    <row r="240" spans="2:6" ht="15" hidden="1" customHeight="1" outlineLevel="1" x14ac:dyDescent="0.2">
      <c r="B240" s="43" t="s">
        <v>52</v>
      </c>
      <c r="C240" s="337">
        <v>63.87</v>
      </c>
      <c r="D240" s="161">
        <f t="shared" si="23"/>
        <v>-0.12554764512595848</v>
      </c>
      <c r="E240" s="132">
        <f t="shared" si="20"/>
        <v>-8.9262797661485815E-2</v>
      </c>
      <c r="F240" s="304">
        <f>((SUM(C240:C246)+SUM(C247:C249)+SUM(C251:C253))/(SUM(C254:C260)+SUM(C261:C263)+SUM(C265:C267))-1)</f>
        <v>-3.9670774975543055E-2</v>
      </c>
    </row>
    <row r="241" spans="2:6" ht="15" hidden="1" customHeight="1" outlineLevel="1" x14ac:dyDescent="0.2">
      <c r="B241" s="43" t="s">
        <v>53</v>
      </c>
      <c r="C241" s="337">
        <v>73.040000000000006</v>
      </c>
      <c r="D241" s="161">
        <f t="shared" si="23"/>
        <v>0.1</v>
      </c>
      <c r="E241" s="132">
        <f t="shared" si="20"/>
        <v>-4.6972860125260918E-2</v>
      </c>
      <c r="F241" s="304">
        <f>((SUM(C241:C246)+SUM(C247:C249)+SUM(C251:C254))/(SUM(C255:C260)+SUM(C261:C263)+SUM(C265:C268))-1)</f>
        <v>-3.6811447614270132E-2</v>
      </c>
    </row>
    <row r="242" spans="2:6" ht="15" hidden="1" customHeight="1" outlineLevel="1" x14ac:dyDescent="0.2">
      <c r="B242" s="43" t="s">
        <v>54</v>
      </c>
      <c r="C242" s="337">
        <v>66.400000000000006</v>
      </c>
      <c r="D242" s="161">
        <f t="shared" si="23"/>
        <v>0.20749227132205861</v>
      </c>
      <c r="E242" s="132">
        <f t="shared" si="20"/>
        <v>-9.6967224262205831E-2</v>
      </c>
      <c r="F242" s="304">
        <f>((SUM(C242:C246)+SUM(C247:C249)+SUM(C251:C255))/(SUM(C256:C260)+SUM(C261:C263)+SUM(C265:C269))-1)</f>
        <v>-3.8905741347892486E-2</v>
      </c>
    </row>
    <row r="243" spans="2:6" ht="15" hidden="1" customHeight="1" outlineLevel="1" x14ac:dyDescent="0.2">
      <c r="B243" s="43" t="s">
        <v>55</v>
      </c>
      <c r="C243" s="337">
        <v>54.99</v>
      </c>
      <c r="D243" s="161">
        <f t="shared" si="23"/>
        <v>1.8521948508983144E-2</v>
      </c>
      <c r="E243" s="132">
        <f t="shared" si="20"/>
        <v>-0.12783505154639163</v>
      </c>
      <c r="F243" s="304">
        <f>((SUM(C243:C246)+SUM(C247:C249)+SUM(C251:C256))/(SUM(C257:C260)+SUM(C261:C263)+SUM(C265:C270))-1)</f>
        <v>-3.5288003768885967E-2</v>
      </c>
    </row>
    <row r="244" spans="2:6" ht="15" hidden="1" customHeight="1" outlineLevel="1" x14ac:dyDescent="0.2">
      <c r="B244" s="43" t="s">
        <v>56</v>
      </c>
      <c r="C244" s="337">
        <v>53.99</v>
      </c>
      <c r="D244" s="161">
        <f>IFERROR((C244-C246)/C246,"-")</f>
        <v>-0.18702002710435167</v>
      </c>
      <c r="E244" s="132">
        <f t="shared" si="20"/>
        <v>-0.12211382113821134</v>
      </c>
      <c r="F244" s="304">
        <f>((SUM(C244:C246)+SUM(C247:C249)+SUM(C251:C257))/(SUM(C258:C260)+SUM(C261:C263)+SUM(C265:C271))-1)</f>
        <v>-3.0943059429397235E-2</v>
      </c>
    </row>
    <row r="245" spans="2:6" ht="15" customHeight="1" collapsed="1" x14ac:dyDescent="0.2">
      <c r="B245" s="30" t="s">
        <v>80</v>
      </c>
      <c r="C245" s="370">
        <v>70.912715082481967</v>
      </c>
      <c r="D245" s="306"/>
      <c r="E245" s="306">
        <f t="shared" si="20"/>
        <v>5.4288702029083424E-2</v>
      </c>
      <c r="F245" s="307" t="s">
        <v>121</v>
      </c>
    </row>
    <row r="246" spans="2:6" ht="15" hidden="1" customHeight="1" outlineLevel="1" x14ac:dyDescent="0.2">
      <c r="B246" s="43" t="s">
        <v>58</v>
      </c>
      <c r="C246" s="337">
        <v>66.41</v>
      </c>
      <c r="D246" s="161">
        <f>IFERROR((C246-C247)/C247,"-")</f>
        <v>-9.3873652612907754E-2</v>
      </c>
      <c r="E246" s="132">
        <f t="shared" si="20"/>
        <v>-9.4738276990185444E-2</v>
      </c>
      <c r="F246" s="304">
        <f>((SUM(C246)+SUM(C247:C249)+SUM(C251:C258))/(SUM(C260)+SUM(C261:C263)+SUM(C265:C272))-1)</f>
        <v>-2.888044971315773E-2</v>
      </c>
    </row>
    <row r="247" spans="2:6" ht="15" hidden="1" customHeight="1" outlineLevel="1" x14ac:dyDescent="0.2">
      <c r="B247" s="43" t="s">
        <v>59</v>
      </c>
      <c r="C247" s="337">
        <v>73.290000000000006</v>
      </c>
      <c r="D247" s="161">
        <f t="shared" si="23"/>
        <v>-4.9169693824597717E-2</v>
      </c>
      <c r="E247" s="132">
        <f t="shared" si="20"/>
        <v>-4.1960784313725408E-2</v>
      </c>
      <c r="F247" s="304">
        <f>((SUM(C247:C249)+SUM(C251:C252)+SUM(C253:C260))/(SUM(C261:C263)+SUM(C265:C266)+SUM(C267:C274))-1)</f>
        <v>-1.9299485190597765E-2</v>
      </c>
    </row>
    <row r="248" spans="2:6" ht="15" hidden="1" customHeight="1" outlineLevel="1" x14ac:dyDescent="0.2">
      <c r="B248" s="43" t="s">
        <v>60</v>
      </c>
      <c r="C248" s="337">
        <v>77.08</v>
      </c>
      <c r="D248" s="161">
        <f t="shared" si="23"/>
        <v>4.6003528294205467E-2</v>
      </c>
      <c r="E248" s="132">
        <f t="shared" si="20"/>
        <v>-1.0399281037360431E-2</v>
      </c>
      <c r="F248" s="304">
        <f>((SUM(C248:C249)+SUM(C251:C260)+SUM(C261))/(SUM(C262:C263)+SUM(C265:C274)+SUM(C275))-1)</f>
        <v>-1.482674834524722E-2</v>
      </c>
    </row>
    <row r="249" spans="2:6" ht="15" hidden="1" customHeight="1" outlineLevel="1" x14ac:dyDescent="0.2">
      <c r="B249" s="43" t="s">
        <v>61</v>
      </c>
      <c r="C249" s="337">
        <v>73.69</v>
      </c>
      <c r="D249" s="161">
        <f>C249/C251-1</f>
        <v>9.8211624441132628E-2</v>
      </c>
      <c r="E249" s="132">
        <f t="shared" si="20"/>
        <v>4.4983642311886562E-3</v>
      </c>
      <c r="F249" s="304">
        <f>((SUM(C249)+SUM(C251:C260)+SUM(C261:C262))/(SUM(C263)+SUM(C265:C274)+SUM(C275:C276))-1)</f>
        <v>-1.3894724469817432E-2</v>
      </c>
    </row>
    <row r="250" spans="2:6" ht="15" customHeight="1" collapsed="1" x14ac:dyDescent="0.25">
      <c r="B250" s="145">
        <v>1996</v>
      </c>
      <c r="C250" s="374">
        <v>67.430000000000007</v>
      </c>
      <c r="D250" s="375"/>
      <c r="E250" s="241">
        <f t="shared" si="20"/>
        <v>-4.9746335963923194E-2</v>
      </c>
      <c r="F250" s="313" t="s">
        <v>121</v>
      </c>
    </row>
    <row r="251" spans="2:6" ht="15" hidden="1" customHeight="1" outlineLevel="1" x14ac:dyDescent="0.2">
      <c r="B251" s="43" t="s">
        <v>49</v>
      </c>
      <c r="C251" s="337">
        <v>67.099999999999994</v>
      </c>
      <c r="D251" s="161">
        <f t="shared" ref="D251:D262" si="24">IFERROR((C251-C252)/C252,"-")</f>
        <v>-3.0066493206129117E-2</v>
      </c>
      <c r="E251" s="132">
        <f t="shared" si="20"/>
        <v>5.1559316721516923E-2</v>
      </c>
      <c r="F251" s="304">
        <f>((SUM(C251:C260)+SUM(C261:C263))/(SUM(C265:C274)+SUM(C275:C277))-1)</f>
        <v>-1.4724081923998211E-2</v>
      </c>
    </row>
    <row r="252" spans="2:6" ht="15" hidden="1" customHeight="1" outlineLevel="1" x14ac:dyDescent="0.2">
      <c r="B252" s="43" t="s">
        <v>50</v>
      </c>
      <c r="C252" s="337">
        <v>69.180000000000007</v>
      </c>
      <c r="D252" s="161">
        <f t="shared" si="24"/>
        <v>-7.6029264094102274E-3</v>
      </c>
      <c r="E252" s="132">
        <f t="shared" si="20"/>
        <v>-9.8754830399312432E-3</v>
      </c>
      <c r="F252" s="304">
        <f>((SUM(C252:C260)+SUM(C261:C263)+SUM(C265))/(SUM(C266:C274)+SUM(C275:C277)+SUM(C279))-1)</f>
        <v>-1.846095453415697E-2</v>
      </c>
    </row>
    <row r="253" spans="2:6" ht="15" hidden="1" customHeight="1" outlineLevel="1" x14ac:dyDescent="0.2">
      <c r="B253" s="43" t="s">
        <v>51</v>
      </c>
      <c r="C253" s="337">
        <v>69.709999999999994</v>
      </c>
      <c r="D253" s="161">
        <f t="shared" si="24"/>
        <v>-5.9888777983744725E-3</v>
      </c>
      <c r="E253" s="132">
        <f t="shared" si="20"/>
        <v>8.8277858176555313E-3</v>
      </c>
      <c r="F253" s="304">
        <f>((SUM(C253:C260)+SUM(C261:C263)+SUM(C265:C266))/(SUM(C267:C274)+SUM(C275:C277)+SUM(C279:C280))-1)</f>
        <v>-1.6773222139542687E-2</v>
      </c>
    </row>
    <row r="254" spans="2:6" ht="15" hidden="1" customHeight="1" outlineLevel="1" x14ac:dyDescent="0.2">
      <c r="B254" s="43" t="s">
        <v>52</v>
      </c>
      <c r="C254" s="337">
        <v>70.13</v>
      </c>
      <c r="D254" s="161">
        <f t="shared" si="24"/>
        <v>-8.494258872651364E-2</v>
      </c>
      <c r="E254" s="132">
        <f t="shared" si="20"/>
        <v>-5.1143282370450516E-2</v>
      </c>
      <c r="F254" s="304">
        <f>((SUM(C254:C260)+SUM(C261:C263)+SUM(C265:C267))/(SUM(C268:C274)+SUM(C275:C277)+SUM(C279:C281))-1)</f>
        <v>-1.7079617299683769E-2</v>
      </c>
    </row>
    <row r="255" spans="2:6" ht="15" hidden="1" customHeight="1" outlineLevel="1" x14ac:dyDescent="0.2">
      <c r="B255" s="43" t="s">
        <v>53</v>
      </c>
      <c r="C255" s="337">
        <v>76.64</v>
      </c>
      <c r="D255" s="161">
        <f t="shared" si="24"/>
        <v>4.2295661634706917E-2</v>
      </c>
      <c r="E255" s="132">
        <f t="shared" si="20"/>
        <v>-6.9790023061051087E-2</v>
      </c>
      <c r="F255" s="304">
        <f>((SUM(C255:C260)+SUM(C261:C263)+SUM(C265:C268))/(SUM(C269:C274)+SUM(C275:C277)+SUM(C279:C282))-1)</f>
        <v>-9.9212299258507608E-3</v>
      </c>
    </row>
    <row r="256" spans="2:6" ht="15" hidden="1" customHeight="1" outlineLevel="1" x14ac:dyDescent="0.2">
      <c r="B256" s="43" t="s">
        <v>54</v>
      </c>
      <c r="C256" s="337">
        <v>73.53</v>
      </c>
      <c r="D256" s="161">
        <f t="shared" si="24"/>
        <v>0.16621728786677248</v>
      </c>
      <c r="E256" s="132">
        <f t="shared" si="20"/>
        <v>-5.0613298902517756E-2</v>
      </c>
      <c r="F256" s="304">
        <f>((SUM(C256:C260)+SUM(C261:C263)+SUM(C265:C269))/(SUM(C270:C274)+SUM(C275:C277)+SUM(C279:C283))-1)</f>
        <v>-3.5816052903089313E-3</v>
      </c>
    </row>
    <row r="257" spans="2:6" ht="15" hidden="1" customHeight="1" outlineLevel="1" x14ac:dyDescent="0.2">
      <c r="B257" s="43" t="s">
        <v>55</v>
      </c>
      <c r="C257" s="337">
        <v>63.05</v>
      </c>
      <c r="D257" s="161">
        <f t="shared" si="24"/>
        <v>2.5203252032520281E-2</v>
      </c>
      <c r="E257" s="132">
        <f t="shared" si="20"/>
        <v>-6.1755952380952439E-2</v>
      </c>
      <c r="F257" s="304">
        <f>((SUM(C257:C260)+SUM(C261:C263)+SUM(C265:C270))/(SUM(C271:C274)+SUM(C275:C277)+SUM(C279:C284))-1)</f>
        <v>5.8473123914708491E-3</v>
      </c>
    </row>
    <row r="258" spans="2:6" ht="15" hidden="1" customHeight="1" outlineLevel="1" x14ac:dyDescent="0.2">
      <c r="B258" s="43" t="s">
        <v>56</v>
      </c>
      <c r="C258" s="337">
        <v>61.5</v>
      </c>
      <c r="D258" s="161">
        <f>IFERROR((C258-C260)/C260,"-")</f>
        <v>-0.16166848418756816</v>
      </c>
      <c r="E258" s="132">
        <f t="shared" si="20"/>
        <v>1.6262806960476439E-4</v>
      </c>
      <c r="F258" s="304">
        <f>((SUM(C258:C260)+SUM(C261:C263)+SUM(C265:C271))/(SUM(C272:C274)+SUM(C275:C277)+SUM(C279:C285))-1)</f>
        <v>1.9829850948490435E-2</v>
      </c>
    </row>
    <row r="259" spans="2:6" ht="15" customHeight="1" collapsed="1" x14ac:dyDescent="0.2">
      <c r="B259" s="30" t="s">
        <v>81</v>
      </c>
      <c r="C259" s="370">
        <v>67.26119225787339</v>
      </c>
      <c r="D259" s="306"/>
      <c r="E259" s="306">
        <f t="shared" si="20"/>
        <v>-5.4762682823589315E-2</v>
      </c>
      <c r="F259" s="307" t="s">
        <v>121</v>
      </c>
    </row>
    <row r="260" spans="2:6" ht="15" hidden="1" customHeight="1" outlineLevel="1" x14ac:dyDescent="0.2">
      <c r="B260" s="43" t="s">
        <v>58</v>
      </c>
      <c r="C260" s="337">
        <v>73.36</v>
      </c>
      <c r="D260" s="161">
        <f>IFERROR((C260-C261)/C261,"-")</f>
        <v>-4.1045751633986938E-2</v>
      </c>
      <c r="E260" s="132">
        <f t="shared" si="20"/>
        <v>5.6908226480334223E-2</v>
      </c>
      <c r="F260" s="304">
        <f>((SUM(C260)+SUM(C261:C263)+SUM(C265:C272))/(SUM(C274)+SUM(C275:C277)+SUM(C279:C286))-1)</f>
        <v>3.3067016455998077E-2</v>
      </c>
    </row>
    <row r="261" spans="2:6" ht="15" hidden="1" customHeight="1" outlineLevel="1" x14ac:dyDescent="0.2">
      <c r="B261" s="43" t="s">
        <v>59</v>
      </c>
      <c r="C261" s="337">
        <v>76.5</v>
      </c>
      <c r="D261" s="161">
        <f t="shared" si="24"/>
        <v>-1.7845679804853003E-2</v>
      </c>
      <c r="E261" s="132">
        <f t="shared" si="20"/>
        <v>1.2976694915254328E-2</v>
      </c>
      <c r="F261" s="304">
        <f>((SUM(C261:C263)+SUM(C265:C266)+SUM(C267:C274))/(SUM(C275:C277)+SUM(C279:C280)+SUM(C281:C288))-1)</f>
        <v>3.7479830898490496E-2</v>
      </c>
    </row>
    <row r="262" spans="2:6" ht="15" hidden="1" customHeight="1" outlineLevel="1" x14ac:dyDescent="0.2">
      <c r="B262" s="43" t="s">
        <v>60</v>
      </c>
      <c r="C262" s="337">
        <v>77.89</v>
      </c>
      <c r="D262" s="161">
        <f t="shared" si="24"/>
        <v>6.175027262813524E-2</v>
      </c>
      <c r="E262" s="132">
        <f t="shared" si="20"/>
        <v>7.7091095978421009E-4</v>
      </c>
      <c r="F262" s="304">
        <f>((SUM(C262:C263)+SUM(C265:C274)+SUM(C275))/(SUM(C276:C277)+SUM(C279:C288)+SUM(C289))-1)</f>
        <v>4.645035502191952E-2</v>
      </c>
    </row>
    <row r="263" spans="2:6" ht="15" hidden="1" customHeight="1" outlineLevel="1" x14ac:dyDescent="0.2">
      <c r="B263" s="43" t="s">
        <v>61</v>
      </c>
      <c r="C263" s="337">
        <v>73.36</v>
      </c>
      <c r="D263" s="161">
        <f>C263/C265-1</f>
        <v>0.1496630622159536</v>
      </c>
      <c r="E263" s="132">
        <f t="shared" si="20"/>
        <v>-6.0967348597751325E-3</v>
      </c>
      <c r="F263" s="304">
        <f>((SUM(C263)+SUM(C265:C274)+SUM(C275:C276))/(SUM(C277)+SUM(C279:C288)+SUM(C289:C290))-1)</f>
        <v>5.2310786015170363E-2</v>
      </c>
    </row>
    <row r="264" spans="2:6" ht="15" customHeight="1" collapsed="1" x14ac:dyDescent="0.25">
      <c r="B264" s="145">
        <v>1995</v>
      </c>
      <c r="C264" s="374">
        <v>70.959999999999994</v>
      </c>
      <c r="D264" s="375"/>
      <c r="E264" s="241">
        <f t="shared" si="20"/>
        <v>-1.1561498815991222E-2</v>
      </c>
      <c r="F264" s="313" t="s">
        <v>121</v>
      </c>
    </row>
    <row r="265" spans="2:6" ht="15" hidden="1" customHeight="1" outlineLevel="1" x14ac:dyDescent="0.2">
      <c r="B265" s="43" t="s">
        <v>49</v>
      </c>
      <c r="C265" s="337">
        <v>63.81</v>
      </c>
      <c r="D265" s="161">
        <f t="shared" ref="D265:D276" si="25">IFERROR((C265-C266)/C266,"-")</f>
        <v>-8.6732503220266238E-2</v>
      </c>
      <c r="E265" s="132">
        <f t="shared" si="20"/>
        <v>-3.1245117950320367E-3</v>
      </c>
      <c r="F265" s="304">
        <f>((SUM(C265:C274)+SUM(C275:C277))/(SUM(C279:C288)+SUM(C289:C291))-1)</f>
        <v>6.1116971119250296E-2</v>
      </c>
    </row>
    <row r="266" spans="2:6" ht="15" hidden="1" customHeight="1" outlineLevel="1" x14ac:dyDescent="0.2">
      <c r="B266" s="43" t="s">
        <v>50</v>
      </c>
      <c r="C266" s="337">
        <v>69.87</v>
      </c>
      <c r="D266" s="161">
        <f t="shared" si="25"/>
        <v>1.1143270622286689E-2</v>
      </c>
      <c r="E266" s="132">
        <f t="shared" si="20"/>
        <v>1.3049151805132775E-2</v>
      </c>
      <c r="F266" s="304">
        <f>((SUM(C266:C274)+SUM(C275:C277)+SUM(C279))/(SUM(C280:C288)+SUM(C289:C291)+SUM(C293))-1)</f>
        <v>6.6585096356991391E-2</v>
      </c>
    </row>
    <row r="267" spans="2:6" ht="15" hidden="1" customHeight="1" outlineLevel="1" x14ac:dyDescent="0.2">
      <c r="B267" s="43" t="s">
        <v>51</v>
      </c>
      <c r="C267" s="337">
        <v>69.099999999999994</v>
      </c>
      <c r="D267" s="161">
        <f t="shared" si="25"/>
        <v>-6.5079150317954304E-2</v>
      </c>
      <c r="E267" s="132">
        <f t="shared" si="20"/>
        <v>4.7986040424603527E-3</v>
      </c>
      <c r="F267" s="304">
        <f>((SUM(C267:C274)+SUM(C275:C277)+SUM(C279:C280))/(SUM(C281:C288)+SUM(C289:C291)+SUM(C293:C294))-1)</f>
        <v>7.8874418448624972E-2</v>
      </c>
    </row>
    <row r="268" spans="2:6" ht="15" hidden="1" customHeight="1" outlineLevel="1" x14ac:dyDescent="0.2">
      <c r="B268" s="43" t="s">
        <v>52</v>
      </c>
      <c r="C268" s="337">
        <v>73.91</v>
      </c>
      <c r="D268" s="161">
        <f t="shared" si="25"/>
        <v>-0.10292511227090671</v>
      </c>
      <c r="E268" s="132">
        <f t="shared" si="20"/>
        <v>4.113255388082826E-2</v>
      </c>
      <c r="F268" s="304">
        <f>((SUM(C268:C274)+SUM(C275:C277)+SUM(C279:C281))/(SUM(C282:C288)+SUM(C289:C291)+SUM(C293:C295))-1)</f>
        <v>8.5831138155354259E-2</v>
      </c>
    </row>
    <row r="269" spans="2:6" ht="15" hidden="1" customHeight="1" outlineLevel="1" x14ac:dyDescent="0.2">
      <c r="B269" s="43" t="s">
        <v>53</v>
      </c>
      <c r="C269" s="337">
        <v>82.39</v>
      </c>
      <c r="D269" s="161">
        <f t="shared" si="25"/>
        <v>6.378308586184632E-2</v>
      </c>
      <c r="E269" s="132">
        <f t="shared" ref="E269:E332" si="26">C269/C283-1</f>
        <v>1.7021276595745594E-3</v>
      </c>
      <c r="F269" s="304">
        <f>((SUM(C269:C274)+SUM(C275:C277)+SUM(C279:C282))/(SUM(C283:C288)+SUM(C289:C291)+SUM(C293:C296))-1)</f>
        <v>8.6950169416154743E-2</v>
      </c>
    </row>
    <row r="270" spans="2:6" ht="15" hidden="1" customHeight="1" outlineLevel="1" x14ac:dyDescent="0.2">
      <c r="B270" s="43" t="s">
        <v>54</v>
      </c>
      <c r="C270" s="337">
        <v>77.45</v>
      </c>
      <c r="D270" s="161">
        <f t="shared" si="25"/>
        <v>0.15252976190476189</v>
      </c>
      <c r="E270" s="132">
        <f t="shared" si="26"/>
        <v>6.6216960352422971E-2</v>
      </c>
      <c r="F270" s="304">
        <f>((SUM(C270:C274)+SUM(C275:C277)+SUM(C279:C283))/(SUM(C284:C288)+SUM(C289:C291)+SUM(C293:C297))-1)</f>
        <v>8.8352646761307829E-2</v>
      </c>
    </row>
    <row r="271" spans="2:6" ht="15" hidden="1" customHeight="1" outlineLevel="1" x14ac:dyDescent="0.2">
      <c r="B271" s="43" t="s">
        <v>55</v>
      </c>
      <c r="C271" s="337">
        <v>67.2</v>
      </c>
      <c r="D271" s="161">
        <f t="shared" si="25"/>
        <v>9.2860627744348681E-2</v>
      </c>
      <c r="E271" s="132">
        <f t="shared" si="26"/>
        <v>0.14675767918088733</v>
      </c>
      <c r="F271" s="304">
        <f>((SUM(C271:C274)+SUM(C275:C277)+SUM(C279:C284))/(SUM(C285:C288)+SUM(C289:C291)+SUM(C293:C298))-1)</f>
        <v>8.6459385948068901E-2</v>
      </c>
    </row>
    <row r="272" spans="2:6" ht="15" hidden="1" customHeight="1" outlineLevel="1" x14ac:dyDescent="0.2">
      <c r="B272" s="43" t="s">
        <v>56</v>
      </c>
      <c r="C272" s="337">
        <v>61.49</v>
      </c>
      <c r="D272" s="161">
        <f>IFERROR((C272-C274)/C274,"-")</f>
        <v>-0.11410459587955618</v>
      </c>
      <c r="E272" s="132">
        <f t="shared" si="26"/>
        <v>0.1019713261648747</v>
      </c>
      <c r="F272" s="304">
        <f>((SUM(C272:C274)+SUM(C275:C277)+SUM(C279:C285))/(SUM(C286:C288)+SUM(C289:C291)+SUM(C293:C299))-1)</f>
        <v>8.0030429791463353E-2</v>
      </c>
    </row>
    <row r="273" spans="2:6" ht="15" customHeight="1" collapsed="1" x14ac:dyDescent="0.2">
      <c r="B273" s="30" t="s">
        <v>82</v>
      </c>
      <c r="C273" s="370">
        <v>71.157994966591403</v>
      </c>
      <c r="D273" s="306"/>
      <c r="E273" s="306">
        <f t="shared" si="26"/>
        <v>0.10010094879859666</v>
      </c>
      <c r="F273" s="307" t="s">
        <v>121</v>
      </c>
    </row>
    <row r="274" spans="2:6" ht="15" hidden="1" customHeight="1" outlineLevel="1" x14ac:dyDescent="0.2">
      <c r="B274" s="43" t="s">
        <v>58</v>
      </c>
      <c r="C274" s="337">
        <v>69.41</v>
      </c>
      <c r="D274" s="161">
        <f>IFERROR((C274-C275)/C275,"-")</f>
        <v>-8.090572033898305E-2</v>
      </c>
      <c r="E274" s="132">
        <f t="shared" si="26"/>
        <v>5.2623597209584538E-2</v>
      </c>
      <c r="F274" s="304">
        <f>((SUM(C274)+SUM(C275:C277)+SUM(C279:C286))/(SUM(C288)+SUM(C289:C291)+SUM(C293:C300))-1)</f>
        <v>7.7199743095696771E-2</v>
      </c>
    </row>
    <row r="275" spans="2:6" ht="15" hidden="1" customHeight="1" outlineLevel="1" x14ac:dyDescent="0.2">
      <c r="B275" s="43" t="s">
        <v>59</v>
      </c>
      <c r="C275" s="337">
        <v>75.52</v>
      </c>
      <c r="D275" s="161">
        <f t="shared" si="25"/>
        <v>-2.9680071951689611E-2</v>
      </c>
      <c r="E275" s="132">
        <f t="shared" si="26"/>
        <v>0.12935546582922064</v>
      </c>
      <c r="F275" s="304">
        <f>((SUM(C275:C277)+SUM(C279:C280)+SUM(C281:C288))/(SUM(C289:C291)+SUM(C293:C294)+SUM(C295:C302))-1)</f>
        <v>6.4979695475929411E-2</v>
      </c>
    </row>
    <row r="276" spans="2:6" ht="15" hidden="1" customHeight="1" outlineLevel="1" x14ac:dyDescent="0.2">
      <c r="B276" s="43" t="s">
        <v>60</v>
      </c>
      <c r="C276" s="337">
        <v>77.83</v>
      </c>
      <c r="D276" s="161">
        <f t="shared" si="25"/>
        <v>5.4464164747324156E-2</v>
      </c>
      <c r="E276" s="132">
        <f t="shared" si="26"/>
        <v>6.894657327290199E-2</v>
      </c>
      <c r="F276" s="304">
        <f>((SUM(C276:C277)+SUM(C279:C288)+SUM(C289))/(SUM(C290:C291)+SUM(C293:C302)+SUM(C303))-1)</f>
        <v>5.6141935902995765E-2</v>
      </c>
    </row>
    <row r="277" spans="2:6" ht="15" hidden="1" customHeight="1" outlineLevel="1" x14ac:dyDescent="0.2">
      <c r="B277" s="43" t="s">
        <v>61</v>
      </c>
      <c r="C277" s="337">
        <v>73.81</v>
      </c>
      <c r="D277" s="161">
        <f>C277/C279-1</f>
        <v>0.15310107795656913</v>
      </c>
      <c r="E277" s="132">
        <f t="shared" si="26"/>
        <v>0.10361842105263164</v>
      </c>
      <c r="F277" s="304">
        <f>((SUM(C277)+SUM(C279:C288)+SUM(C289:C290))/(SUM(C291)+SUM(C293:C302)+SUM(C303:C304))-1)</f>
        <v>5.4880726470517782E-2</v>
      </c>
    </row>
    <row r="278" spans="2:6" ht="15" customHeight="1" collapsed="1" x14ac:dyDescent="0.25">
      <c r="B278" s="145">
        <v>1994</v>
      </c>
      <c r="C278" s="374">
        <v>71.790000000000006</v>
      </c>
      <c r="D278" s="375"/>
      <c r="E278" s="241">
        <f t="shared" si="26"/>
        <v>5.7445868316394311E-2</v>
      </c>
      <c r="F278" s="313" t="s">
        <v>121</v>
      </c>
    </row>
    <row r="279" spans="2:6" ht="15" hidden="1" customHeight="1" outlineLevel="1" x14ac:dyDescent="0.2">
      <c r="B279" s="43" t="s">
        <v>49</v>
      </c>
      <c r="C279" s="337">
        <v>64.010000000000005</v>
      </c>
      <c r="D279" s="161">
        <f t="shared" ref="D279:D290" si="27">IFERROR((C279-C280)/C280,"-")</f>
        <v>-7.1915325503842165E-2</v>
      </c>
      <c r="E279" s="132">
        <f t="shared" si="26"/>
        <v>7.2373931981906559E-2</v>
      </c>
      <c r="F279" s="304">
        <f>((SUM(C279:C288)+SUM(C289:C291))/(SUM(C293:C302)+SUM(C303:C305))-1)</f>
        <v>4.4169992503654054E-2</v>
      </c>
    </row>
    <row r="280" spans="2:6" ht="15" hidden="1" customHeight="1" outlineLevel="1" x14ac:dyDescent="0.2">
      <c r="B280" s="43" t="s">
        <v>50</v>
      </c>
      <c r="C280" s="337">
        <v>68.97</v>
      </c>
      <c r="D280" s="161">
        <f t="shared" si="27"/>
        <v>2.9082448742184506E-3</v>
      </c>
      <c r="E280" s="132">
        <f t="shared" si="26"/>
        <v>0.18566271273852486</v>
      </c>
      <c r="F280" s="304">
        <f>((SUM(C280:C288)+SUM(C289:C291)+SUM(C293))/(SUM(C294:C302)+SUM(C303:C305)+SUM(C307))-1)</f>
        <v>3.2589025653815273E-2</v>
      </c>
    </row>
    <row r="281" spans="2:6" ht="15" hidden="1" customHeight="1" outlineLevel="1" x14ac:dyDescent="0.2">
      <c r="B281" s="43" t="s">
        <v>51</v>
      </c>
      <c r="C281" s="337">
        <v>68.77</v>
      </c>
      <c r="D281" s="161">
        <f t="shared" si="27"/>
        <v>-3.1272010142273543E-2</v>
      </c>
      <c r="E281" s="132">
        <f t="shared" si="26"/>
        <v>9.2801525504528692E-2</v>
      </c>
      <c r="F281" s="304">
        <f>((SUM(C281:C288)+SUM(C289:C291)+SUM(C293:C294))/(SUM(C295:C302)+SUM(C303:C305)+SUM(C307:C308))-1)</f>
        <v>1.0102348540803385E-2</v>
      </c>
    </row>
    <row r="282" spans="2:6" ht="15" hidden="1" customHeight="1" outlineLevel="1" x14ac:dyDescent="0.2">
      <c r="B282" s="43" t="s">
        <v>52</v>
      </c>
      <c r="C282" s="337">
        <v>70.989999999999995</v>
      </c>
      <c r="D282" s="161">
        <f t="shared" si="27"/>
        <v>-0.13689969604863228</v>
      </c>
      <c r="E282" s="132">
        <f t="shared" si="26"/>
        <v>5.2951646395728247E-2</v>
      </c>
      <c r="F282" s="304">
        <f>((SUM(C282:C288)+SUM(C289:C291)+SUM(C293:C295))/(SUM(C296:C302)+SUM(C303:C305)+SUM(C307:C309))-1)</f>
        <v>1.0755063458061098E-3</v>
      </c>
    </row>
    <row r="283" spans="2:6" ht="15" hidden="1" customHeight="1" outlineLevel="1" x14ac:dyDescent="0.2">
      <c r="B283" s="43" t="s">
        <v>53</v>
      </c>
      <c r="C283" s="337">
        <v>82.25</v>
      </c>
      <c r="D283" s="161">
        <f t="shared" si="27"/>
        <v>0.13229625550660792</v>
      </c>
      <c r="E283" s="132">
        <f t="shared" si="26"/>
        <v>1.5181436682300653E-2</v>
      </c>
      <c r="F283" s="304">
        <f>((SUM(C283:C288)+SUM(C289:C291)+SUM(C293:C296))/(SUM(C297:C302)+SUM(C303:C305)+SUM(C307:C310))-1)</f>
        <v>-5.6170712167975534E-3</v>
      </c>
    </row>
    <row r="284" spans="2:6" ht="15" hidden="1" customHeight="1" outlineLevel="1" x14ac:dyDescent="0.2">
      <c r="B284" s="43" t="s">
        <v>54</v>
      </c>
      <c r="C284" s="337">
        <v>72.64</v>
      </c>
      <c r="D284" s="161">
        <f t="shared" si="27"/>
        <v>0.23959044368600679</v>
      </c>
      <c r="E284" s="132">
        <f t="shared" si="26"/>
        <v>4.218077474892401E-2</v>
      </c>
      <c r="F284" s="304">
        <f>((SUM(C284:C288)+SUM(C289:C291)+SUM(C293:C297))/(SUM(C298:C302)+SUM(C303:C305)+SUM(C307:C311))-1)</f>
        <v>-3.6167544829347475E-3</v>
      </c>
    </row>
    <row r="285" spans="2:6" ht="15" hidden="1" customHeight="1" outlineLevel="1" x14ac:dyDescent="0.2">
      <c r="B285" s="43" t="s">
        <v>55</v>
      </c>
      <c r="C285" s="337">
        <v>58.6</v>
      </c>
      <c r="D285" s="161">
        <f t="shared" si="27"/>
        <v>5.0179211469534128E-2</v>
      </c>
      <c r="E285" s="132">
        <f t="shared" si="26"/>
        <v>5.2064631956912022E-2</v>
      </c>
      <c r="F285" s="304">
        <f>((SUM(C285:C288)+SUM(C289:C291)+SUM(C293:C298))/(SUM(C299:C302)+SUM(C303:C305)+SUM(C307:C312))-1)</f>
        <v>-8.8542557113340248E-3</v>
      </c>
    </row>
    <row r="286" spans="2:6" ht="15" hidden="1" customHeight="1" outlineLevel="1" x14ac:dyDescent="0.2">
      <c r="B286" s="43" t="s">
        <v>56</v>
      </c>
      <c r="C286" s="337">
        <v>55.8</v>
      </c>
      <c r="D286" s="161">
        <f>IFERROR((C286-C288)/C288,"-")</f>
        <v>-0.1537761601455869</v>
      </c>
      <c r="E286" s="132">
        <f t="shared" si="26"/>
        <v>8.6237103367724277E-2</v>
      </c>
      <c r="F286" s="304">
        <f>((SUM(C286:C288)+SUM(C289:C291)+SUM(C293:C299))/(SUM(C300:C302)+SUM(C303:C305)+SUM(C307:C313))-1)</f>
        <v>-9.1739239959071073E-3</v>
      </c>
    </row>
    <row r="287" spans="2:6" ht="15" customHeight="1" collapsed="1" x14ac:dyDescent="0.2">
      <c r="B287" s="30" t="s">
        <v>175</v>
      </c>
      <c r="C287" s="370">
        <v>64.683150254803394</v>
      </c>
      <c r="D287" s="306"/>
      <c r="E287" s="306">
        <f t="shared" si="26"/>
        <v>-2.7336921961934491E-2</v>
      </c>
      <c r="F287" s="307" t="s">
        <v>121</v>
      </c>
    </row>
    <row r="288" spans="2:6" ht="15" hidden="1" customHeight="1" outlineLevel="1" x14ac:dyDescent="0.2">
      <c r="B288" s="43" t="s">
        <v>58</v>
      </c>
      <c r="C288" s="337">
        <v>65.94</v>
      </c>
      <c r="D288" s="161">
        <f>IFERROR((C288-C289)/C289,"-")</f>
        <v>-1.3907581875280496E-2</v>
      </c>
      <c r="E288" s="132">
        <f t="shared" si="26"/>
        <v>1.3667425968109104E-3</v>
      </c>
      <c r="F288" s="304">
        <f>((SUM(C288)+SUM(C289:C291)+SUM(C293:C300))/(SUM(C302)+SUM(C303:C305)+SUM(C307:C314))-1)</f>
        <v>-9.6175864437829661E-3</v>
      </c>
    </row>
    <row r="289" spans="2:6" ht="15" hidden="1" customHeight="1" outlineLevel="1" x14ac:dyDescent="0.2">
      <c r="B289" s="43" t="s">
        <v>59</v>
      </c>
      <c r="C289" s="337">
        <v>66.87</v>
      </c>
      <c r="D289" s="161">
        <f t="shared" si="27"/>
        <v>-8.1582200247218753E-2</v>
      </c>
      <c r="E289" s="132">
        <f t="shared" si="26"/>
        <v>1.7034220532319511E-2</v>
      </c>
      <c r="F289" s="304">
        <f>((SUM(C289:C291)+SUM(C293:C294)+SUM(C295:C302))/(SUM(C303:C305)+SUM(C307:C308)+SUM(C309:C316))-1)</f>
        <v>1.7756821877887408E-2</v>
      </c>
    </row>
    <row r="290" spans="2:6" ht="15" hidden="1" customHeight="1" outlineLevel="1" x14ac:dyDescent="0.2">
      <c r="B290" s="43" t="s">
        <v>60</v>
      </c>
      <c r="C290" s="337">
        <v>72.81</v>
      </c>
      <c r="D290" s="161">
        <f t="shared" si="27"/>
        <v>8.8666267942583837E-2</v>
      </c>
      <c r="E290" s="132">
        <f t="shared" si="26"/>
        <v>5.430060816681137E-2</v>
      </c>
      <c r="F290" s="304">
        <f>((SUM(C290:C291)+SUM(C293:C302)+SUM(C303))/(SUM(C304:C305)+SUM(C307:C316)+SUM(C317))-1)</f>
        <v>2.4540641413695718E-2</v>
      </c>
    </row>
    <row r="291" spans="2:6" ht="15" hidden="1" customHeight="1" outlineLevel="1" x14ac:dyDescent="0.2">
      <c r="B291" s="43" t="s">
        <v>61</v>
      </c>
      <c r="C291" s="337">
        <v>66.88</v>
      </c>
      <c r="D291" s="161">
        <f>C291/C293-1</f>
        <v>0.12045568771988613</v>
      </c>
      <c r="E291" s="132">
        <f t="shared" si="26"/>
        <v>-2.8753993610223683E-2</v>
      </c>
      <c r="F291" s="304">
        <f>((SUM(C291)+SUM(C293:C302)+SUM(C303:C304))/(SUM(C305)+SUM(C307:C316)+SUM(C317:C318))-1)</f>
        <v>2.7548172201235843E-2</v>
      </c>
    </row>
    <row r="292" spans="2:6" ht="15" customHeight="1" collapsed="1" x14ac:dyDescent="0.25">
      <c r="B292" s="145">
        <v>1993</v>
      </c>
      <c r="C292" s="374">
        <v>67.89</v>
      </c>
      <c r="D292" s="375"/>
      <c r="E292" s="241">
        <f t="shared" si="26"/>
        <v>5.0116009280742446E-2</v>
      </c>
      <c r="F292" s="313" t="s">
        <v>121</v>
      </c>
    </row>
    <row r="293" spans="2:6" ht="15" hidden="1" customHeight="1" outlineLevel="1" x14ac:dyDescent="0.2">
      <c r="B293" s="43" t="s">
        <v>49</v>
      </c>
      <c r="C293" s="337">
        <v>59.69</v>
      </c>
      <c r="D293" s="161">
        <f t="shared" ref="D293:D304" si="28">IFERROR((C293-C294)/C294,"-")</f>
        <v>2.6130307718755304E-2</v>
      </c>
      <c r="E293" s="132">
        <f t="shared" si="26"/>
        <v>-8.0985373364126367E-2</v>
      </c>
      <c r="F293" s="304">
        <f>((SUM(C293:C302)+SUM(C303:C305))/(SUM(C307:C316)+SUM(C317:C319))-1)</f>
        <v>4.226021577423289E-2</v>
      </c>
    </row>
    <row r="294" spans="2:6" ht="15" hidden="1" customHeight="1" outlineLevel="1" x14ac:dyDescent="0.2">
      <c r="B294" s="43" t="s">
        <v>50</v>
      </c>
      <c r="C294" s="337">
        <v>58.17</v>
      </c>
      <c r="D294" s="161">
        <f t="shared" si="28"/>
        <v>-7.5639599555061152E-2</v>
      </c>
      <c r="E294" s="132">
        <f t="shared" si="26"/>
        <v>-0.12315345191438043</v>
      </c>
      <c r="F294" s="304">
        <f>((SUM(C294:C302)+SUM(C303:C305)+SUM(C307))/(SUM(C308:C316)+SUM(C317:C319)+SUM(C321))-1)</f>
        <v>5.6789753020616951E-2</v>
      </c>
    </row>
    <row r="295" spans="2:6" ht="15" hidden="1" customHeight="1" outlineLevel="1" x14ac:dyDescent="0.2">
      <c r="B295" s="43" t="s">
        <v>51</v>
      </c>
      <c r="C295" s="337">
        <v>62.93</v>
      </c>
      <c r="D295" s="161">
        <f t="shared" si="28"/>
        <v>-6.659744882824091E-2</v>
      </c>
      <c r="E295" s="132">
        <f t="shared" si="26"/>
        <v>-2.9007869155994515E-2</v>
      </c>
      <c r="F295" s="304">
        <f>((SUM(C295:C302)+SUM(C303:C305)+SUM(C307:C308))/(SUM(C309:C316)+SUM(C317:C319)+SUM(C321:C322))-1)</f>
        <v>7.7380872304084969E-2</v>
      </c>
    </row>
    <row r="296" spans="2:6" ht="15" hidden="1" customHeight="1" outlineLevel="1" x14ac:dyDescent="0.2">
      <c r="B296" s="43" t="s">
        <v>52</v>
      </c>
      <c r="C296" s="337">
        <v>67.42</v>
      </c>
      <c r="D296" s="161">
        <f t="shared" si="28"/>
        <v>-0.16785978770673901</v>
      </c>
      <c r="E296" s="132">
        <f t="shared" si="26"/>
        <v>-3.1321839080459712E-2</v>
      </c>
      <c r="F296" s="304">
        <f>((SUM(C296:C302)+SUM(C303:C305)+SUM(C307:C309))/(SUM(C310:C316)+SUM(C317:C319)+SUM(C321:C323))-1)</f>
        <v>9.1099188936137443E-2</v>
      </c>
    </row>
    <row r="297" spans="2:6" ht="15" hidden="1" customHeight="1" outlineLevel="1" x14ac:dyDescent="0.2">
      <c r="B297" s="43" t="s">
        <v>53</v>
      </c>
      <c r="C297" s="337">
        <v>81.02</v>
      </c>
      <c r="D297" s="161">
        <f t="shared" si="28"/>
        <v>0.16241032998565269</v>
      </c>
      <c r="E297" s="132">
        <f t="shared" si="26"/>
        <v>3.7919549064821867E-2</v>
      </c>
      <c r="F297" s="304">
        <f>((SUM(C297:C302)+SUM(C303:C305)+SUM(C307:C310))/(SUM(C311:C316)+SUM(C317:C319)+SUM(C321:C324))-1)</f>
        <v>0.10506844909106849</v>
      </c>
    </row>
    <row r="298" spans="2:6" ht="15" hidden="1" customHeight="1" outlineLevel="1" x14ac:dyDescent="0.2">
      <c r="B298" s="43" t="s">
        <v>54</v>
      </c>
      <c r="C298" s="337">
        <v>69.7</v>
      </c>
      <c r="D298" s="161">
        <f t="shared" si="28"/>
        <v>0.25134649910233392</v>
      </c>
      <c r="E298" s="132">
        <f t="shared" si="26"/>
        <v>-2.1891664327813642E-2</v>
      </c>
      <c r="F298" s="304">
        <f>((SUM(C298:C302)+SUM(C303:C305)+SUM(C307:C311))/(SUM(C312:C316)+SUM(C317:C319)+SUM(C321:C325))-1)</f>
        <v>0.10410186896938911</v>
      </c>
    </row>
    <row r="299" spans="2:6" ht="15" hidden="1" customHeight="1" outlineLevel="1" x14ac:dyDescent="0.2">
      <c r="B299" s="43" t="s">
        <v>55</v>
      </c>
      <c r="C299" s="337">
        <v>55.7</v>
      </c>
      <c r="D299" s="161">
        <f t="shared" si="28"/>
        <v>8.4290441892155066E-2</v>
      </c>
      <c r="E299" s="132">
        <f t="shared" si="26"/>
        <v>4.9952874646560064E-2</v>
      </c>
      <c r="F299" s="304">
        <f>((SUM(C299:C302)+SUM(C303:C305)+SUM(C307:C312))/(SUM(C313:C316)+SUM(C317:C319)+SUM(C321:C326))-1)</f>
        <v>0.1170850074164822</v>
      </c>
    </row>
    <row r="300" spans="2:6" ht="15" hidden="1" customHeight="1" outlineLevel="1" x14ac:dyDescent="0.2">
      <c r="B300" s="43" t="s">
        <v>56</v>
      </c>
      <c r="C300" s="337">
        <v>51.37</v>
      </c>
      <c r="D300" s="161">
        <f>IFERROR((C300-C302)/C302,"-")</f>
        <v>-0.21989369779802578</v>
      </c>
      <c r="E300" s="132">
        <f t="shared" si="26"/>
        <v>5.9830823189601867E-2</v>
      </c>
      <c r="F300" s="304">
        <f>((SUM(C300:C302)+SUM(C303:C305)+SUM(C307:C313))/(SUM(C314:C316)+SUM(C317:C319)+SUM(C321:C327))-1)</f>
        <v>0.12148978167098279</v>
      </c>
    </row>
    <row r="301" spans="2:6" ht="15" customHeight="1" collapsed="1" x14ac:dyDescent="0.2">
      <c r="B301" s="30" t="s">
        <v>176</v>
      </c>
      <c r="C301" s="370">
        <v>66.501085232179435</v>
      </c>
      <c r="D301" s="306"/>
      <c r="E301" s="306">
        <f t="shared" si="26"/>
        <v>0.14400813135555413</v>
      </c>
      <c r="F301" s="307" t="s">
        <v>121</v>
      </c>
    </row>
    <row r="302" spans="2:6" ht="15" hidden="1" customHeight="1" outlineLevel="1" x14ac:dyDescent="0.2">
      <c r="B302" s="43" t="s">
        <v>58</v>
      </c>
      <c r="C302" s="337">
        <v>65.849999999999994</v>
      </c>
      <c r="D302" s="161">
        <f>IFERROR((C302-C303)/C303,"-")</f>
        <v>1.5209125475284307E-3</v>
      </c>
      <c r="E302" s="132">
        <f t="shared" si="26"/>
        <v>0.27049971059232103</v>
      </c>
      <c r="F302" s="304">
        <f>((SUM(C302)+SUM(C303:C305)+SUM(C307:C314))/(SUM(C316)+SUM(C317:C319)+SUM(C321:C328))-1)</f>
        <v>0.12424376778844093</v>
      </c>
    </row>
    <row r="303" spans="2:6" ht="15" hidden="1" customHeight="1" outlineLevel="1" x14ac:dyDescent="0.2">
      <c r="B303" s="43" t="s">
        <v>59</v>
      </c>
      <c r="C303" s="337">
        <v>65.75</v>
      </c>
      <c r="D303" s="161">
        <f t="shared" si="28"/>
        <v>-4.7929336808572288E-2</v>
      </c>
      <c r="E303" s="132">
        <f t="shared" si="26"/>
        <v>0.11139283299526714</v>
      </c>
      <c r="F303" s="304">
        <f>((SUM(C303:C305)+SUM(C307:C308)+SUM(C309:C316))/(SUM(C317:C319)+SUM(C321:C322)+SUM(C323:C330))-1)</f>
        <v>9.5879362615047592E-2</v>
      </c>
    </row>
    <row r="304" spans="2:6" ht="15" hidden="1" customHeight="1" outlineLevel="1" x14ac:dyDescent="0.2">
      <c r="B304" s="43" t="s">
        <v>60</v>
      </c>
      <c r="C304" s="337">
        <v>69.06</v>
      </c>
      <c r="D304" s="161">
        <f t="shared" si="28"/>
        <v>2.9044437990125302E-3</v>
      </c>
      <c r="E304" s="132">
        <f t="shared" si="26"/>
        <v>9.619047619047616E-2</v>
      </c>
      <c r="F304" s="304">
        <f>((SUM(C304:C305)+SUM(C307:C316)+SUM(C317))/(SUM(C318:C319)+SUM(C321:C330)+SUM(C331))-1)</f>
        <v>8.5203219772048477E-2</v>
      </c>
    </row>
    <row r="305" spans="2:6" ht="15" hidden="1" customHeight="1" outlineLevel="1" x14ac:dyDescent="0.2">
      <c r="B305" s="43" t="s">
        <v>61</v>
      </c>
      <c r="C305" s="337">
        <v>68.86</v>
      </c>
      <c r="D305" s="161">
        <f>C305/C307-1</f>
        <v>6.0200153964587999E-2</v>
      </c>
      <c r="E305" s="132">
        <f t="shared" si="26"/>
        <v>0.16278284363390738</v>
      </c>
      <c r="F305" s="304">
        <f>((SUM(C305)+SUM(C307:C316)+SUM(C317:C318))/(SUM(C319)+SUM(C321:C330)+SUM(C331:C332))-1)</f>
        <v>7.9978883736250284E-2</v>
      </c>
    </row>
    <row r="306" spans="2:6" ht="15" customHeight="1" collapsed="1" x14ac:dyDescent="0.25">
      <c r="B306" s="145">
        <v>1992</v>
      </c>
      <c r="C306" s="374">
        <v>64.650000000000006</v>
      </c>
      <c r="D306" s="375"/>
      <c r="E306" s="241">
        <f t="shared" si="26"/>
        <v>3.1758697733801577E-2</v>
      </c>
      <c r="F306" s="313" t="s">
        <v>121</v>
      </c>
    </row>
    <row r="307" spans="2:6" ht="15" hidden="1" customHeight="1" outlineLevel="1" x14ac:dyDescent="0.2">
      <c r="B307" s="43" t="s">
        <v>49</v>
      </c>
      <c r="C307" s="337">
        <v>64.95</v>
      </c>
      <c r="D307" s="161">
        <f t="shared" ref="D307:D318" si="29">IFERROR((C307-C308)/C308,"-")</f>
        <v>-2.0952668073560454E-2</v>
      </c>
      <c r="E307" s="132">
        <f t="shared" si="26"/>
        <v>0.10421625297517845</v>
      </c>
      <c r="F307" s="304">
        <f>((SUM(C307:C316)+SUM(C317:C319))/(SUM(C321:C330)+SUM(C331:C333))-1)</f>
        <v>6.8486164141451811E-2</v>
      </c>
    </row>
    <row r="308" spans="2:6" ht="15" hidden="1" customHeight="1" outlineLevel="1" x14ac:dyDescent="0.2">
      <c r="B308" s="43" t="s">
        <v>50</v>
      </c>
      <c r="C308" s="337">
        <v>66.34</v>
      </c>
      <c r="D308" s="161">
        <f t="shared" si="29"/>
        <v>2.3607467983335923E-2</v>
      </c>
      <c r="E308" s="132">
        <f t="shared" si="26"/>
        <v>0.13208191126279867</v>
      </c>
      <c r="F308" s="304">
        <f>((SUM(C308:C316)+SUM(C317:C319)+SUM(C321))/(SUM(C322:C330)+SUM(C331:C333)+SUM(C335))-1)</f>
        <v>6.7963698657845129E-2</v>
      </c>
    </row>
    <row r="309" spans="2:6" ht="15" hidden="1" customHeight="1" outlineLevel="1" x14ac:dyDescent="0.2">
      <c r="B309" s="43" t="s">
        <v>51</v>
      </c>
      <c r="C309" s="337">
        <v>64.81</v>
      </c>
      <c r="D309" s="161">
        <f t="shared" si="29"/>
        <v>-6.8821839080459662E-2</v>
      </c>
      <c r="E309" s="132">
        <f t="shared" si="26"/>
        <v>0.14606542882404971</v>
      </c>
      <c r="F309" s="304">
        <f>((SUM(C309:C316)+SUM(C317:C319)+SUM(C321:C322))/(SUM(C323:C330)+SUM(C331:C333)+SUM(C335:C336))-1)</f>
        <v>6.6934137464687238E-2</v>
      </c>
    </row>
    <row r="310" spans="2:6" ht="15" hidden="1" customHeight="1" outlineLevel="1" x14ac:dyDescent="0.2">
      <c r="B310" s="43" t="s">
        <v>52</v>
      </c>
      <c r="C310" s="337">
        <v>69.599999999999994</v>
      </c>
      <c r="D310" s="161">
        <f t="shared" si="29"/>
        <v>-0.10837817063797089</v>
      </c>
      <c r="E310" s="132">
        <f t="shared" si="26"/>
        <v>0.12913692407527577</v>
      </c>
      <c r="F310" s="304">
        <f>((SUM(C310:C316)+SUM(C317:C319)+SUM(C321:C323))/(SUM(C324:C330)+SUM(C331:C333)+SUM(C335:C337))-1)</f>
        <v>5.877995250830037E-2</v>
      </c>
    </row>
    <row r="311" spans="2:6" ht="15" hidden="1" customHeight="1" outlineLevel="1" x14ac:dyDescent="0.2">
      <c r="B311" s="43" t="s">
        <v>53</v>
      </c>
      <c r="C311" s="337">
        <v>78.06</v>
      </c>
      <c r="D311" s="161">
        <f t="shared" si="29"/>
        <v>9.5425203480213258E-2</v>
      </c>
      <c r="E311" s="132">
        <f t="shared" si="26"/>
        <v>2.6295030239284811E-2</v>
      </c>
      <c r="F311" s="304">
        <f>((SUM(C311:C316)+SUM(C317:C319)+SUM(C321:C324))/(SUM(C325:C330)+SUM(C331:C333)+SUM(C335:C338))-1)</f>
        <v>4.598216301686664E-2</v>
      </c>
    </row>
    <row r="312" spans="2:6" ht="15" hidden="1" customHeight="1" outlineLevel="1" x14ac:dyDescent="0.2">
      <c r="B312" s="43" t="s">
        <v>54</v>
      </c>
      <c r="C312" s="337">
        <v>71.260000000000005</v>
      </c>
      <c r="D312" s="161">
        <f t="shared" si="29"/>
        <v>0.34326107445805859</v>
      </c>
      <c r="E312" s="132">
        <f t="shared" si="26"/>
        <v>0.11973601508485232</v>
      </c>
      <c r="F312" s="304">
        <f>((SUM(C312:C316)+SUM(C317:C319)+SUM(C321:C325))/(SUM(C326:C330)+SUM(C331:C333)+SUM(C335:C339))-1)</f>
        <v>4.533091006690948E-2</v>
      </c>
    </row>
    <row r="313" spans="2:6" ht="15" hidden="1" customHeight="1" outlineLevel="1" x14ac:dyDescent="0.2">
      <c r="B313" s="43" t="s">
        <v>55</v>
      </c>
      <c r="C313" s="337">
        <v>53.05</v>
      </c>
      <c r="D313" s="161">
        <f t="shared" si="29"/>
        <v>9.4491438002888353E-2</v>
      </c>
      <c r="E313" s="132">
        <f t="shared" si="26"/>
        <v>0.11285924061254438</v>
      </c>
      <c r="F313" s="304">
        <f>((SUM(C313:C316)+SUM(C317:C319)+SUM(C321:C326))/(SUM(C327:C330)+SUM(C331:C333)+SUM(C335:C340))-1)</f>
        <v>2.8618500368104316E-2</v>
      </c>
    </row>
    <row r="314" spans="2:6" ht="15" hidden="1" customHeight="1" outlineLevel="1" x14ac:dyDescent="0.2">
      <c r="B314" s="43" t="s">
        <v>56</v>
      </c>
      <c r="C314" s="337">
        <v>48.47</v>
      </c>
      <c r="D314" s="161">
        <f>IFERROR((C314-C316)/C316,"-")</f>
        <v>-6.4827320084892906E-2</v>
      </c>
      <c r="E314" s="132">
        <f t="shared" si="26"/>
        <v>0.12720930232558136</v>
      </c>
      <c r="F314" s="304">
        <f>((SUM(C314:C316)+SUM(C317:C319)+SUM(C321:C327))/(SUM(C328:C330)+SUM(C331:C333)+SUM(C335:C341))-1)</f>
        <v>1.6554856997274436E-2</v>
      </c>
    </row>
    <row r="315" spans="2:6" ht="15" customHeight="1" collapsed="1" x14ac:dyDescent="0.2">
      <c r="B315" s="30" t="s">
        <v>177</v>
      </c>
      <c r="C315" s="370">
        <v>58.129906081507656</v>
      </c>
      <c r="D315" s="306"/>
      <c r="E315" s="306">
        <f t="shared" si="26"/>
        <v>3.3279539723031437E-2</v>
      </c>
      <c r="F315" s="307" t="s">
        <v>121</v>
      </c>
    </row>
    <row r="316" spans="2:6" ht="15" hidden="1" customHeight="1" outlineLevel="1" x14ac:dyDescent="0.2">
      <c r="B316" s="43" t="s">
        <v>58</v>
      </c>
      <c r="C316" s="337">
        <v>51.83</v>
      </c>
      <c r="D316" s="161">
        <f>IFERROR((C316-C317)/C317,"-")</f>
        <v>-0.12390128465179173</v>
      </c>
      <c r="E316" s="132">
        <f t="shared" si="26"/>
        <v>-3.8761127596439238E-2</v>
      </c>
      <c r="F316" s="304">
        <f>((SUM(C316)+SUM(C317:C319)+SUM(C321:C328))/(SUM(C330)+SUM(C331:C333)+SUM(C335:C342))-1)</f>
        <v>-3.3355665474035234E-3</v>
      </c>
    </row>
    <row r="317" spans="2:6" ht="15" hidden="1" customHeight="1" outlineLevel="1" x14ac:dyDescent="0.2">
      <c r="B317" s="43" t="s">
        <v>59</v>
      </c>
      <c r="C317" s="337">
        <v>59.16</v>
      </c>
      <c r="D317" s="161">
        <f t="shared" si="29"/>
        <v>-6.0952380952381008E-2</v>
      </c>
      <c r="E317" s="132">
        <f t="shared" si="26"/>
        <v>-2.2794846382557021E-2</v>
      </c>
      <c r="F317" s="304">
        <f>((SUM(C317:C319)+SUM(C321:C322)+SUM(C323:C330))/(SUM(C331:C333)+SUM(C335:C336)+SUM(C337:C344))-1)</f>
        <v>-1.4825194021263255E-2</v>
      </c>
    </row>
    <row r="318" spans="2:6" ht="15" hidden="1" customHeight="1" outlineLevel="1" x14ac:dyDescent="0.2">
      <c r="B318" s="43" t="s">
        <v>60</v>
      </c>
      <c r="C318" s="337">
        <v>63</v>
      </c>
      <c r="D318" s="161">
        <f t="shared" si="29"/>
        <v>6.3829787234042576E-2</v>
      </c>
      <c r="E318" s="132">
        <f t="shared" si="26"/>
        <v>3.1772027513920609E-2</v>
      </c>
      <c r="F318" s="304">
        <f>((SUM(C318:C319)+SUM(C321:C330)+SUM(C331))/(SUM(C332:C333)+SUM(C335:C344)+SUM(C345))-1)</f>
        <v>-2.1480314753559271E-2</v>
      </c>
    </row>
    <row r="319" spans="2:6" ht="15" hidden="1" customHeight="1" outlineLevel="1" x14ac:dyDescent="0.2">
      <c r="B319" s="43" t="s">
        <v>61</v>
      </c>
      <c r="C319" s="337">
        <v>59.22</v>
      </c>
      <c r="D319" s="161">
        <f>C319/C321-1</f>
        <v>6.8004080244814524E-3</v>
      </c>
      <c r="E319" s="132">
        <f t="shared" si="26"/>
        <v>1.508399040109687E-2</v>
      </c>
      <c r="F319" s="304">
        <f>((SUM(C319)+SUM(C321:C330)+SUM(C331:C332))/(SUM(C333)+SUM(C335:C344)+SUM(C345:C346))-1)</f>
        <v>-3.7973396402877224E-2</v>
      </c>
    </row>
    <row r="320" spans="2:6" ht="15" customHeight="1" collapsed="1" x14ac:dyDescent="0.25">
      <c r="B320" s="145">
        <v>1991</v>
      </c>
      <c r="C320" s="374">
        <v>62.66</v>
      </c>
      <c r="D320" s="375"/>
      <c r="E320" s="241">
        <f t="shared" si="26"/>
        <v>7.3864610111396667E-2</v>
      </c>
      <c r="F320" s="313" t="s">
        <v>121</v>
      </c>
    </row>
    <row r="321" spans="2:6" ht="15" hidden="1" customHeight="1" outlineLevel="1" x14ac:dyDescent="0.2">
      <c r="B321" s="43" t="s">
        <v>49</v>
      </c>
      <c r="C321" s="337">
        <v>58.82</v>
      </c>
      <c r="D321" s="161">
        <f t="shared" ref="D321:D332" si="30">IFERROR((C321-C322)/C322,"-")</f>
        <v>3.7542662116040759E-3</v>
      </c>
      <c r="E321" s="132">
        <f t="shared" si="26"/>
        <v>0.10046772684752092</v>
      </c>
      <c r="F321" s="304">
        <f>((SUM(C321:C330)+SUM(C331:C333))/(SUM(C335:C344)+SUM(C345:C347))-1)</f>
        <v>-5.368000696378461E-2</v>
      </c>
    </row>
    <row r="322" spans="2:6" ht="15" hidden="1" customHeight="1" outlineLevel="1" x14ac:dyDescent="0.2">
      <c r="B322" s="43" t="s">
        <v>50</v>
      </c>
      <c r="C322" s="337">
        <v>58.6</v>
      </c>
      <c r="D322" s="161">
        <f t="shared" si="30"/>
        <v>3.6251105216622538E-2</v>
      </c>
      <c r="E322" s="132">
        <f t="shared" si="26"/>
        <v>0.12540810447474549</v>
      </c>
      <c r="F322" s="304">
        <f>((SUM(C322:C330)+SUM(C331:C333)+SUM(C335))/(SUM(C336:C344)+SUM(C345:C347)+SUM(C349))-1)</f>
        <v>-7.4589325933095529E-2</v>
      </c>
    </row>
    <row r="323" spans="2:6" ht="15" hidden="1" customHeight="1" outlineLevel="1" x14ac:dyDescent="0.2">
      <c r="B323" s="43" t="s">
        <v>51</v>
      </c>
      <c r="C323" s="337">
        <v>56.55</v>
      </c>
      <c r="D323" s="161">
        <f t="shared" si="30"/>
        <v>-8.2576249188838477E-2</v>
      </c>
      <c r="E323" s="132">
        <f t="shared" si="26"/>
        <v>3.7995594713656322E-2</v>
      </c>
      <c r="F323" s="304">
        <f>((SUM(C323:C330)+SUM(C331:C333)+SUM(C335:C336))/(SUM(C337:C344)+SUM(C345:C347)+SUM(C349:C350))-1)</f>
        <v>-0.10067541738711128</v>
      </c>
    </row>
    <row r="324" spans="2:6" ht="15" hidden="1" customHeight="1" outlineLevel="1" x14ac:dyDescent="0.2">
      <c r="B324" s="43" t="s">
        <v>52</v>
      </c>
      <c r="C324" s="337">
        <v>61.64</v>
      </c>
      <c r="D324" s="161">
        <f t="shared" si="30"/>
        <v>-0.18958716802524325</v>
      </c>
      <c r="E324" s="132">
        <f t="shared" si="26"/>
        <v>-2.3292663603232455E-2</v>
      </c>
      <c r="F324" s="304">
        <f>((SUM(C324:C330)+SUM(C331:C333)+SUM(C335:C337))/(SUM(C338:C344)+SUM(C345:C347)+SUM(C349:C351))-1)</f>
        <v>-0.11660650324809918</v>
      </c>
    </row>
    <row r="325" spans="2:6" ht="15" hidden="1" customHeight="1" outlineLevel="1" x14ac:dyDescent="0.2">
      <c r="B325" s="43" t="s">
        <v>53</v>
      </c>
      <c r="C325" s="337">
        <v>76.06</v>
      </c>
      <c r="D325" s="161">
        <f t="shared" si="30"/>
        <v>0.19516027655562543</v>
      </c>
      <c r="E325" s="132">
        <f t="shared" si="26"/>
        <v>1.9434392172630988E-2</v>
      </c>
      <c r="F325" s="304">
        <f>((SUM(C325:C330)+SUM(C331:C333)+SUM(C335:C338))/(SUM(C339:C344)+SUM(C345:C347)+SUM(C349:C352))-1)</f>
        <v>-0.12205715827217745</v>
      </c>
    </row>
    <row r="326" spans="2:6" ht="15" hidden="1" customHeight="1" outlineLevel="1" x14ac:dyDescent="0.2">
      <c r="B326" s="43" t="s">
        <v>54</v>
      </c>
      <c r="C326" s="337">
        <v>63.64</v>
      </c>
      <c r="D326" s="161">
        <f t="shared" si="30"/>
        <v>0.33501153765470942</v>
      </c>
      <c r="E326" s="132">
        <f t="shared" si="26"/>
        <v>-6.80919607556012E-2</v>
      </c>
      <c r="F326" s="304">
        <f>((SUM(C326:C330)+SUM(C331:C333)+SUM(C335:C339))/(SUM(C340:C344)+SUM(C345:C347)+SUM(C349:C353))-1)</f>
        <v>-0.13017743801560866</v>
      </c>
    </row>
    <row r="327" spans="2:6" ht="15" hidden="1" customHeight="1" outlineLevel="1" x14ac:dyDescent="0.2">
      <c r="B327" s="43" t="s">
        <v>55</v>
      </c>
      <c r="C327" s="337">
        <v>47.67</v>
      </c>
      <c r="D327" s="161">
        <f t="shared" si="30"/>
        <v>0.10860465116279074</v>
      </c>
      <c r="E327" s="132">
        <f t="shared" si="26"/>
        <v>-6.9672131147541005E-2</v>
      </c>
      <c r="F327" s="304">
        <f>((SUM(C327:C330)+SUM(C331:C333)+SUM(C335:C340))/(SUM(C341:C344)+SUM(C345:C347)+SUM(C349:C354))-1)</f>
        <v>-0.12537328663778835</v>
      </c>
    </row>
    <row r="328" spans="2:6" ht="15" hidden="1" customHeight="1" outlineLevel="1" x14ac:dyDescent="0.2">
      <c r="B328" s="43" t="s">
        <v>56</v>
      </c>
      <c r="C328" s="337">
        <v>43</v>
      </c>
      <c r="D328" s="161">
        <f>IFERROR((C328-C330)/C330,"-")</f>
        <v>-0.20252225519287836</v>
      </c>
      <c r="E328" s="132">
        <f t="shared" si="26"/>
        <v>-0.14716382387941296</v>
      </c>
      <c r="F328" s="304">
        <f>((SUM(C328:C330)+SUM(C331:C333)+SUM(C335:C341))/(SUM(C342:C344)+SUM(C345:C347)+SUM(C349:C355))-1)</f>
        <v>-0.12968288795729055</v>
      </c>
    </row>
    <row r="329" spans="2:6" ht="15" customHeight="1" collapsed="1" x14ac:dyDescent="0.2">
      <c r="B329" s="30" t="s">
        <v>178</v>
      </c>
      <c r="C329" s="370">
        <v>56.257676501645683</v>
      </c>
      <c r="D329" s="306"/>
      <c r="E329" s="306">
        <f t="shared" si="26"/>
        <v>-0.15411303225947992</v>
      </c>
      <c r="F329" s="307" t="s">
        <v>121</v>
      </c>
    </row>
    <row r="330" spans="2:6" ht="15" hidden="1" customHeight="1" outlineLevel="1" x14ac:dyDescent="0.2">
      <c r="B330" s="43" t="s">
        <v>58</v>
      </c>
      <c r="C330" s="337">
        <v>53.92</v>
      </c>
      <c r="D330" s="161">
        <f>IFERROR((C330-C331)/C331,"-")</f>
        <v>-0.10934919061777333</v>
      </c>
      <c r="E330" s="132">
        <f t="shared" si="26"/>
        <v>-1.6417365924844884E-2</v>
      </c>
      <c r="F330" s="304">
        <f>((SUM(C330)+SUM(C331:C333)+SUM(C335:C342))/(SUM(C344)+SUM(C345:C347)+SUM(C349:C356))-1)</f>
        <v>-0.12553599920223368</v>
      </c>
    </row>
    <row r="331" spans="2:6" ht="15" hidden="1" customHeight="1" outlineLevel="1" x14ac:dyDescent="0.2">
      <c r="B331" s="43" t="s">
        <v>59</v>
      </c>
      <c r="C331" s="337">
        <v>60.54</v>
      </c>
      <c r="D331" s="161">
        <f t="shared" si="30"/>
        <v>-8.5162135604324122E-3</v>
      </c>
      <c r="E331" s="132">
        <f t="shared" si="26"/>
        <v>-9.8838940160762223E-2</v>
      </c>
      <c r="F331" s="304">
        <f>((SUM(C331:C333)+SUM(C335:C336)+SUM(C337:C344))/(SUM(C345:C347)+SUM(C349:C350)+SUM(C351:C358))-1)</f>
        <v>-0.13081308799874536</v>
      </c>
    </row>
    <row r="332" spans="2:6" ht="15" hidden="1" customHeight="1" outlineLevel="1" x14ac:dyDescent="0.2">
      <c r="B332" s="43" t="s">
        <v>60</v>
      </c>
      <c r="C332" s="337">
        <v>61.06</v>
      </c>
      <c r="D332" s="161">
        <f t="shared" si="30"/>
        <v>4.6623243057936213E-2</v>
      </c>
      <c r="E332" s="132">
        <f t="shared" si="26"/>
        <v>-0.15593032900193526</v>
      </c>
      <c r="F332" s="304">
        <f>((SUM(C332:C333)+SUM(C335:C344)+SUM(C345))/(SUM(C346:C347)+SUM(C349:C358)+SUM(C359))-1)</f>
        <v>-0.13486647232129623</v>
      </c>
    </row>
    <row r="333" spans="2:6" ht="15" hidden="1" customHeight="1" outlineLevel="1" x14ac:dyDescent="0.2">
      <c r="B333" s="43" t="s">
        <v>61</v>
      </c>
      <c r="C333" s="337">
        <v>58.34</v>
      </c>
      <c r="D333" s="161">
        <f>C333/C335-1</f>
        <v>9.1487371375116977E-2</v>
      </c>
      <c r="E333" s="132">
        <f t="shared" ref="E333:E396" si="31">C333/C347-1</f>
        <v>-0.17212998439052074</v>
      </c>
      <c r="F333" s="304">
        <f>((SUM(C333)+SUM(C335:C344)+SUM(C345:C346))/(SUM(C347)+SUM(C349:C358)+SUM(C359:C360))-1)</f>
        <v>-0.13576114558299379</v>
      </c>
    </row>
    <row r="334" spans="2:6" ht="15" customHeight="1" collapsed="1" x14ac:dyDescent="0.25">
      <c r="B334" s="145">
        <v>1990</v>
      </c>
      <c r="C334" s="374">
        <v>58.35</v>
      </c>
      <c r="D334" s="375"/>
      <c r="E334" s="241">
        <f t="shared" si="31"/>
        <v>-4.3599409932797872E-2</v>
      </c>
      <c r="F334" s="313" t="s">
        <v>121</v>
      </c>
    </row>
    <row r="335" spans="2:6" ht="15" hidden="1" customHeight="1" outlineLevel="1" x14ac:dyDescent="0.2">
      <c r="B335" s="43" t="s">
        <v>49</v>
      </c>
      <c r="C335" s="337">
        <v>53.45</v>
      </c>
      <c r="D335" s="161">
        <f t="shared" ref="D335:D346" si="32">IFERROR((C335-C336)/C336,"-")</f>
        <v>2.6502784712886546E-2</v>
      </c>
      <c r="E335" s="132">
        <f t="shared" si="31"/>
        <v>-0.18645357686453579</v>
      </c>
      <c r="F335" s="304">
        <f>((SUM(C335:C344)+SUM(C345:C347))/(SUM(C349:C358)+SUM(C359:C361))-1)</f>
        <v>-0.13392925805334099</v>
      </c>
    </row>
    <row r="336" spans="2:6" ht="15" hidden="1" customHeight="1" outlineLevel="1" x14ac:dyDescent="0.2">
      <c r="B336" s="43" t="s">
        <v>50</v>
      </c>
      <c r="C336" s="337">
        <v>52.07</v>
      </c>
      <c r="D336" s="161">
        <f t="shared" si="32"/>
        <v>-4.4236417033773803E-2</v>
      </c>
      <c r="E336" s="132">
        <f t="shared" si="31"/>
        <v>-0.23807433421129653</v>
      </c>
      <c r="F336" s="304">
        <f>((SUM(C336:C344)+SUM(C345:C347)+SUM(C349))/(SUM(C350:C358)+SUM(C359:C361)+SUM(C363))-1)</f>
        <v>-0.1298563864650194</v>
      </c>
    </row>
    <row r="337" spans="2:6" ht="15" hidden="1" customHeight="1" outlineLevel="1" x14ac:dyDescent="0.2">
      <c r="B337" s="43" t="s">
        <v>51</v>
      </c>
      <c r="C337" s="337">
        <v>54.48</v>
      </c>
      <c r="D337" s="161">
        <f t="shared" si="32"/>
        <v>-0.13674536523530348</v>
      </c>
      <c r="E337" s="132">
        <f t="shared" si="31"/>
        <v>-0.18759320011929626</v>
      </c>
      <c r="F337" s="304">
        <f>((SUM(C337:C344)+SUM(C345:C347)+SUM(C349:C350))/(SUM(C351:C358)+SUM(C359:C361)+SUM(C363:C364))-1)</f>
        <v>-0.11417225412353438</v>
      </c>
    </row>
    <row r="338" spans="2:6" ht="15" hidden="1" customHeight="1" outlineLevel="1" x14ac:dyDescent="0.2">
      <c r="B338" s="43" t="s">
        <v>52</v>
      </c>
      <c r="C338" s="337">
        <v>63.11</v>
      </c>
      <c r="D338" s="161">
        <f t="shared" si="32"/>
        <v>-0.1541348344725908</v>
      </c>
      <c r="E338" s="132">
        <f t="shared" si="31"/>
        <v>-9.8428571428571421E-2</v>
      </c>
      <c r="F338" s="304">
        <f>((SUM(C338:C344)+SUM(C345:C347)+SUM(C349:C351))/(SUM(C352:C358)+SUM(C359:C361)+SUM(C363:C365))-1)</f>
        <v>-0.10121557853844754</v>
      </c>
    </row>
    <row r="339" spans="2:6" ht="15" hidden="1" customHeight="1" outlineLevel="1" x14ac:dyDescent="0.2">
      <c r="B339" s="43" t="s">
        <v>53</v>
      </c>
      <c r="C339" s="337">
        <v>74.61</v>
      </c>
      <c r="D339" s="161">
        <f t="shared" si="32"/>
        <v>9.2546492897935165E-2</v>
      </c>
      <c r="E339" s="132">
        <f t="shared" si="31"/>
        <v>-7.7179962894248555E-2</v>
      </c>
      <c r="F339" s="304">
        <f>((SUM(C339:C344)+SUM(C345:C347)+SUM(C349:C352))/(SUM(C353:C358)+SUM(C359:C361)+SUM(C363:C366))-1)</f>
        <v>-9.0731213851165227E-2</v>
      </c>
    </row>
    <row r="340" spans="2:6" ht="15" hidden="1" customHeight="1" outlineLevel="1" x14ac:dyDescent="0.2">
      <c r="B340" s="43" t="s">
        <v>54</v>
      </c>
      <c r="C340" s="337">
        <v>68.290000000000006</v>
      </c>
      <c r="D340" s="161">
        <f t="shared" si="32"/>
        <v>0.33274785323965661</v>
      </c>
      <c r="E340" s="132">
        <f t="shared" si="31"/>
        <v>-9.1410330818338936E-3</v>
      </c>
      <c r="F340" s="304">
        <f>((SUM(C340:C344)+SUM(C345:C347)+SUM(C349:C353))/(SUM(C354:C358)+SUM(C359:C361)+SUM(C363:C367))-1)</f>
        <v>-8.1952745821125772E-2</v>
      </c>
    </row>
    <row r="341" spans="2:6" ht="15" hidden="1" customHeight="1" outlineLevel="1" x14ac:dyDescent="0.2">
      <c r="B341" s="43" t="s">
        <v>55</v>
      </c>
      <c r="C341" s="337">
        <v>51.24</v>
      </c>
      <c r="D341" s="161">
        <f t="shared" si="32"/>
        <v>1.6263387544625155E-2</v>
      </c>
      <c r="E341" s="132">
        <f t="shared" si="31"/>
        <v>-0.13983548766157461</v>
      </c>
      <c r="F341" s="304">
        <f>((SUM(C341:C344)+SUM(C345:C347)+SUM(C349:C354))/(SUM(C355:C358)+SUM(C359:C361)+SUM(C363:C368))-1)</f>
        <v>-8.3100028678754545E-2</v>
      </c>
    </row>
    <row r="342" spans="2:6" ht="15" hidden="1" customHeight="1" outlineLevel="1" x14ac:dyDescent="0.2">
      <c r="B342" s="43" t="s">
        <v>56</v>
      </c>
      <c r="C342" s="337">
        <v>50.42</v>
      </c>
      <c r="D342" s="161">
        <f>IFERROR((C342-C344)/C344,"-")</f>
        <v>-8.0262677854797487E-2</v>
      </c>
      <c r="E342" s="132">
        <f t="shared" si="31"/>
        <v>-0.11528338304965779</v>
      </c>
      <c r="F342" s="304">
        <f>((SUM(C342:C344)+SUM(C345:C347)+SUM(C349:C355))/(SUM(C356:C358)+SUM(C359:C361)+SUM(C363:C369))-1)</f>
        <v>-7.7779476268319492E-2</v>
      </c>
    </row>
    <row r="343" spans="2:6" ht="15" customHeight="1" collapsed="1" x14ac:dyDescent="0.2">
      <c r="B343" s="30" t="s">
        <v>179</v>
      </c>
      <c r="C343" s="370">
        <v>66.507321482818966</v>
      </c>
      <c r="D343" s="306"/>
      <c r="E343" s="306">
        <f t="shared" si="31"/>
        <v>-0.11137307230136428</v>
      </c>
      <c r="F343" s="307" t="s">
        <v>121</v>
      </c>
    </row>
    <row r="344" spans="2:6" ht="15" hidden="1" customHeight="1" outlineLevel="1" x14ac:dyDescent="0.2">
      <c r="B344" s="43" t="s">
        <v>58</v>
      </c>
      <c r="C344" s="337">
        <v>54.82</v>
      </c>
      <c r="D344" s="161">
        <f>IFERROR((C344-C345)/C345,"-")</f>
        <v>-0.18398332837153922</v>
      </c>
      <c r="E344" s="132">
        <f t="shared" si="31"/>
        <v>-0.12147435897435899</v>
      </c>
      <c r="F344" s="304">
        <f>((SUM(C344)+SUM(C345:C347)+SUM(C349:C356))/(SUM(C358)+SUM(C359:C361)+SUM(C363:C370))-1)</f>
        <v>-6.9618564950653439E-2</v>
      </c>
    </row>
    <row r="345" spans="2:6" ht="15" hidden="1" customHeight="1" outlineLevel="1" x14ac:dyDescent="0.2">
      <c r="B345" s="43" t="s">
        <v>59</v>
      </c>
      <c r="C345" s="337">
        <v>67.180000000000007</v>
      </c>
      <c r="D345" s="161">
        <f t="shared" si="32"/>
        <v>-7.1329831351949077E-2</v>
      </c>
      <c r="E345" s="132">
        <f t="shared" si="31"/>
        <v>-0.14962025316455685</v>
      </c>
      <c r="F345" s="304">
        <f>((SUM(C345:C347)+SUM(C349:C350)+SUM(C351:C358))/(SUM(C359:C361)+SUM(C363:C364)+SUM(C365:C372))-1)</f>
        <v>-6.0130066164651663E-2</v>
      </c>
    </row>
    <row r="346" spans="2:6" ht="15" hidden="1" customHeight="1" outlineLevel="1" x14ac:dyDescent="0.2">
      <c r="B346" s="43" t="s">
        <v>60</v>
      </c>
      <c r="C346" s="337">
        <v>72.34</v>
      </c>
      <c r="D346" s="161">
        <f t="shared" si="32"/>
        <v>2.6536114658720088E-2</v>
      </c>
      <c r="E346" s="132">
        <f t="shared" si="31"/>
        <v>-0.16195551436515276</v>
      </c>
      <c r="F346" s="304">
        <f>((SUM(C346:C347)+SUM(C349:C358)+SUM(C359))/(SUM(C360:C361)+SUM(C363:C372)+SUM(C373))-1)</f>
        <v>-4.3436272935078013E-2</v>
      </c>
    </row>
    <row r="347" spans="2:6" ht="15" hidden="1" customHeight="1" outlineLevel="1" x14ac:dyDescent="0.2">
      <c r="B347" s="43" t="s">
        <v>61</v>
      </c>
      <c r="C347" s="337">
        <v>70.47</v>
      </c>
      <c r="D347" s="161">
        <f>C347/C349-1</f>
        <v>7.2602739726027377E-2</v>
      </c>
      <c r="E347" s="132">
        <f t="shared" si="31"/>
        <v>-0.1463355542095699</v>
      </c>
      <c r="F347" s="304">
        <f>((SUM(C347)+SUM(C349:C358)+SUM(C359:C360))/(SUM(C361)+SUM(C363:C372)+SUM(C373:C374))-1)</f>
        <v>-2.417746395803777E-2</v>
      </c>
    </row>
    <row r="348" spans="2:6" ht="15" customHeight="1" collapsed="1" x14ac:dyDescent="0.25">
      <c r="B348" s="145">
        <v>1989</v>
      </c>
      <c r="C348" s="374">
        <v>61.01</v>
      </c>
      <c r="D348" s="375"/>
      <c r="E348" s="241">
        <f t="shared" si="31"/>
        <v>-0.1358356940509915</v>
      </c>
      <c r="F348" s="313" t="s">
        <v>121</v>
      </c>
    </row>
    <row r="349" spans="2:6" ht="15" hidden="1" customHeight="1" outlineLevel="1" x14ac:dyDescent="0.2">
      <c r="B349" s="43" t="s">
        <v>49</v>
      </c>
      <c r="C349" s="337">
        <v>65.7</v>
      </c>
      <c r="D349" s="161">
        <f t="shared" ref="D349:D360" si="33">IFERROR((C349-C350)/C350,"-")</f>
        <v>-3.8630377524143993E-2</v>
      </c>
      <c r="E349" s="132">
        <f t="shared" si="31"/>
        <v>-0.12934004770739449</v>
      </c>
      <c r="F349" s="304">
        <f>((SUM(C349:C358)+SUM(C359:C361))/(SUM(C363:C372)+SUM(C373:C375))-1)</f>
        <v>-6.5559725453564477E-3</v>
      </c>
    </row>
    <row r="350" spans="2:6" ht="15" hidden="1" customHeight="1" outlineLevel="1" x14ac:dyDescent="0.2">
      <c r="B350" s="43" t="s">
        <v>50</v>
      </c>
      <c r="C350" s="337">
        <v>68.34</v>
      </c>
      <c r="D350" s="161">
        <f t="shared" si="33"/>
        <v>1.9087384431852088E-2</v>
      </c>
      <c r="E350" s="132">
        <f t="shared" si="31"/>
        <v>-2.6495726495726513E-2</v>
      </c>
      <c r="F350" s="304">
        <f>((SUM(C350:C358)+SUM(C359:C361)+SUM(C363))/(SUM(C364:C372)+SUM(C373:C375)+SUM(C377))-1)</f>
        <v>6.5229156099211316E-3</v>
      </c>
    </row>
    <row r="351" spans="2:6" ht="15" hidden="1" customHeight="1" outlineLevel="1" x14ac:dyDescent="0.2">
      <c r="B351" s="43" t="s">
        <v>51</v>
      </c>
      <c r="C351" s="337">
        <v>67.06</v>
      </c>
      <c r="D351" s="161">
        <f t="shared" si="33"/>
        <v>-4.1999999999999968E-2</v>
      </c>
      <c r="E351" s="132">
        <f t="shared" si="31"/>
        <v>-7.8413966563101178E-3</v>
      </c>
      <c r="F351" s="304">
        <f>((SUM(C351:C358)+SUM(C359:C361)+SUM(C363:C364))/(SUM(C365:C372)+SUM(C373:C375)+SUM(C377:C378))-1)</f>
        <v>5.1020174427112153E-3</v>
      </c>
    </row>
    <row r="352" spans="2:6" ht="15" hidden="1" customHeight="1" outlineLevel="1" x14ac:dyDescent="0.2">
      <c r="B352" s="43" t="s">
        <v>52</v>
      </c>
      <c r="C352" s="337">
        <v>70</v>
      </c>
      <c r="D352" s="161">
        <f t="shared" si="33"/>
        <v>-0.13419913419913415</v>
      </c>
      <c r="E352" s="132">
        <f t="shared" si="31"/>
        <v>4.7904191616766401E-2</v>
      </c>
      <c r="F352" s="304">
        <f>((SUM(C352:C358)+SUM(C359:C361)+SUM(C363:C365))/(SUM(C366:C372)+SUM(C373:C375)+SUM(C377:C379))-1)</f>
        <v>1.1266874998432375E-3</v>
      </c>
    </row>
    <row r="353" spans="2:6" ht="15" hidden="1" customHeight="1" outlineLevel="1" x14ac:dyDescent="0.2">
      <c r="B353" s="43" t="s">
        <v>53</v>
      </c>
      <c r="C353" s="337">
        <v>80.849999999999994</v>
      </c>
      <c r="D353" s="161">
        <f t="shared" si="33"/>
        <v>0.17309924550203123</v>
      </c>
      <c r="E353" s="132">
        <f t="shared" si="31"/>
        <v>2.6797053594107112E-2</v>
      </c>
      <c r="F353" s="304">
        <f>((SUM(C353:C358)+SUM(C359:C361)+SUM(C363:C366))/(SUM(C367:C372)+SUM(C373:C375)+SUM(C377:C380))-1)</f>
        <v>-8.6925812762792543E-3</v>
      </c>
    </row>
    <row r="354" spans="2:6" ht="15" hidden="1" customHeight="1" outlineLevel="1" x14ac:dyDescent="0.2">
      <c r="B354" s="43" t="s">
        <v>54</v>
      </c>
      <c r="C354" s="337">
        <v>68.92</v>
      </c>
      <c r="D354" s="161">
        <f t="shared" si="33"/>
        <v>0.15695820043646133</v>
      </c>
      <c r="E354" s="132">
        <f t="shared" si="31"/>
        <v>-2.6141020206302046E-2</v>
      </c>
      <c r="F354" s="304">
        <f>((SUM(C354:C358)+SUM(C359:C361)+SUM(C363:C367))/(SUM(C368:C372)+SUM(C373:C375)+SUM(C377:C381))-1)</f>
        <v>-1.2210047993337247E-2</v>
      </c>
    </row>
    <row r="355" spans="2:6" ht="15" hidden="1" customHeight="1" outlineLevel="1" x14ac:dyDescent="0.2">
      <c r="B355" s="43" t="s">
        <v>55</v>
      </c>
      <c r="C355" s="337">
        <v>59.57</v>
      </c>
      <c r="D355" s="161">
        <f t="shared" si="33"/>
        <v>4.5271100193016285E-2</v>
      </c>
      <c r="E355" s="132">
        <f t="shared" si="31"/>
        <v>-5.7883915862723345E-2</v>
      </c>
      <c r="F355" s="304">
        <f>((SUM(C355:C358)+SUM(C359:C361)+SUM(C363:C368))/(SUM(C369:C372)+SUM(C373:C375)+SUM(C377:C382))-1)</f>
        <v>-8.5577853434961604E-3</v>
      </c>
    </row>
    <row r="356" spans="2:6" ht="15" hidden="1" customHeight="1" outlineLevel="1" x14ac:dyDescent="0.2">
      <c r="B356" s="43" t="s">
        <v>56</v>
      </c>
      <c r="C356" s="337">
        <v>56.99</v>
      </c>
      <c r="D356" s="161">
        <f>IFERROR((C356-C358)/C358,"-")</f>
        <v>-8.6698717948717891E-2</v>
      </c>
      <c r="E356" s="132">
        <f t="shared" si="31"/>
        <v>-3.7493666610369902E-2</v>
      </c>
      <c r="F356" s="304">
        <f>((SUM(C356:C358)+SUM(C359:C361)+SUM(C363:C369))/(SUM(C370:C372)+SUM(C373:C375)+SUM(C377:C383))-1)</f>
        <v>-2.6010863118861582E-3</v>
      </c>
    </row>
    <row r="357" spans="2:6" ht="15" customHeight="1" collapsed="1" x14ac:dyDescent="0.2">
      <c r="B357" s="30" t="s">
        <v>180</v>
      </c>
      <c r="C357" s="370">
        <v>74.842793313791987</v>
      </c>
      <c r="D357" s="306"/>
      <c r="E357" s="306">
        <f t="shared" si="31"/>
        <v>6.4808478956526194E-3</v>
      </c>
      <c r="F357" s="307" t="s">
        <v>121</v>
      </c>
    </row>
    <row r="358" spans="2:6" ht="15" hidden="1" customHeight="1" outlineLevel="1" x14ac:dyDescent="0.2">
      <c r="B358" s="43" t="s">
        <v>58</v>
      </c>
      <c r="C358" s="337">
        <v>62.4</v>
      </c>
      <c r="D358" s="161">
        <f>IFERROR((C358-C359)/C359,"-")</f>
        <v>-0.21012658227848102</v>
      </c>
      <c r="E358" s="132">
        <f t="shared" si="31"/>
        <v>-6.907354915709385E-2</v>
      </c>
      <c r="F358" s="304">
        <f>((SUM(C358)+SUM(C359:C361)+SUM(C363:C370))/(SUM(C372)+SUM(C373:C375)+SUM(C377:C384))-1)</f>
        <v>-3.5016757194036296E-3</v>
      </c>
    </row>
    <row r="359" spans="2:6" ht="15" hidden="1" customHeight="1" outlineLevel="1" x14ac:dyDescent="0.2">
      <c r="B359" s="43" t="s">
        <v>59</v>
      </c>
      <c r="C359" s="337">
        <v>79</v>
      </c>
      <c r="D359" s="161">
        <f t="shared" si="33"/>
        <v>-8.4800741427247375E-2</v>
      </c>
      <c r="E359" s="132">
        <f t="shared" si="31"/>
        <v>5.4317362872013719E-2</v>
      </c>
      <c r="F359" s="304">
        <f>((SUM(C359:C361)+SUM(C363:C364)+SUM(C365:C372))/(SUM(C373:C375)+SUM(C377:C378)+SUM(C379:C386))-1)</f>
        <v>2.0018895453195462E-3</v>
      </c>
    </row>
    <row r="360" spans="2:6" ht="15" hidden="1" customHeight="1" outlineLevel="1" x14ac:dyDescent="0.2">
      <c r="B360" s="43" t="s">
        <v>60</v>
      </c>
      <c r="C360" s="337">
        <v>86.32</v>
      </c>
      <c r="D360" s="161">
        <f t="shared" si="33"/>
        <v>4.5669291338582628E-2</v>
      </c>
      <c r="E360" s="132">
        <f t="shared" si="31"/>
        <v>5.0760803408399058E-2</v>
      </c>
      <c r="F360" s="304">
        <f>((SUM(C360:C361)+SUM(C363:C372)+SUM(C373))/(SUM(C374:C375)+SUM(C377:C386)+SUM(C387))-1)</f>
        <v>-7.770490840976807E-3</v>
      </c>
    </row>
    <row r="361" spans="2:6" ht="15" hidden="1" customHeight="1" outlineLevel="1" x14ac:dyDescent="0.2">
      <c r="B361" s="43" t="s">
        <v>61</v>
      </c>
      <c r="C361" s="337">
        <v>82.55</v>
      </c>
      <c r="D361" s="161">
        <f>C361/C363-1</f>
        <v>9.395706334481857E-2</v>
      </c>
      <c r="E361" s="132">
        <f t="shared" si="31"/>
        <v>5.6166837256908853E-2</v>
      </c>
      <c r="F361" s="304">
        <f>((SUM(C361)+SUM(C363:C372)+SUM(C373:C374))/(SUM(C375)+SUM(C377:C386)+SUM(C387:C388))-1)</f>
        <v>-1.2990013709443082E-2</v>
      </c>
    </row>
    <row r="362" spans="2:6" ht="15" customHeight="1" collapsed="1" x14ac:dyDescent="0.25">
      <c r="B362" s="145">
        <v>1988</v>
      </c>
      <c r="C362" s="374">
        <v>70.599999999999994</v>
      </c>
      <c r="D362" s="375"/>
      <c r="E362" s="241">
        <f t="shared" si="31"/>
        <v>-8.0089925530421047E-3</v>
      </c>
      <c r="F362" s="313" t="s">
        <v>121</v>
      </c>
    </row>
    <row r="363" spans="2:6" ht="15" hidden="1" customHeight="1" outlineLevel="1" x14ac:dyDescent="0.2">
      <c r="B363" s="43" t="s">
        <v>49</v>
      </c>
      <c r="C363" s="337">
        <v>75.459999999999994</v>
      </c>
      <c r="D363" s="161">
        <f t="shared" ref="D363:D374" si="34">IFERROR((C363-C364)/C364,"-")</f>
        <v>7.4928774928774797E-2</v>
      </c>
      <c r="E363" s="132">
        <f t="shared" si="31"/>
        <v>3.2425776440005327E-2</v>
      </c>
      <c r="F363" s="304">
        <f>((SUM(C363:C372)+SUM(C373:C375))/(SUM(C377:C386)+SUM(C387:C389))-1)</f>
        <v>-1.8609927788359903E-2</v>
      </c>
    </row>
    <row r="364" spans="2:6" ht="15" hidden="1" customHeight="1" outlineLevel="1" x14ac:dyDescent="0.2">
      <c r="B364" s="43" t="s">
        <v>50</v>
      </c>
      <c r="C364" s="337">
        <v>70.2</v>
      </c>
      <c r="D364" s="161">
        <f t="shared" si="34"/>
        <v>3.8615179760319564E-2</v>
      </c>
      <c r="E364" s="132">
        <f t="shared" si="31"/>
        <v>-4.3075245365321702E-2</v>
      </c>
      <c r="F364" s="304">
        <f>((SUM(C364:C372)+SUM(C373:C375)+SUM(C377))/(SUM(C378:C386)+SUM(C387:C389)+SUM(C391))-1)</f>
        <v>-2.5081261664876342E-2</v>
      </c>
    </row>
    <row r="365" spans="2:6" ht="15" hidden="1" customHeight="1" outlineLevel="1" x14ac:dyDescent="0.2">
      <c r="B365" s="43" t="s">
        <v>51</v>
      </c>
      <c r="C365" s="337">
        <v>67.59</v>
      </c>
      <c r="D365" s="161">
        <f t="shared" si="34"/>
        <v>1.1826347305389315E-2</v>
      </c>
      <c r="E365" s="132">
        <f t="shared" si="31"/>
        <v>-5.876618855312632E-2</v>
      </c>
      <c r="F365" s="304">
        <f>((SUM(C365:C372)+SUM(C373:C375)+SUM(C377:C378))/(SUM(C379:C386)+SUM(C387:C389)+SUM(C391:C392))-1)</f>
        <v>-2.1580193144719817E-2</v>
      </c>
    </row>
    <row r="366" spans="2:6" ht="15" hidden="1" customHeight="1" outlineLevel="1" x14ac:dyDescent="0.2">
      <c r="B366" s="43" t="s">
        <v>52</v>
      </c>
      <c r="C366" s="337">
        <v>66.8</v>
      </c>
      <c r="D366" s="161">
        <f t="shared" si="34"/>
        <v>-0.15163830327660655</v>
      </c>
      <c r="E366" s="132">
        <f t="shared" si="31"/>
        <v>-8.2669596264762335E-2</v>
      </c>
      <c r="F366" s="304">
        <f>((SUM(C366:C372)+SUM(C373:C375)+SUM(C377:C379))/(SUM(C380:C386)+SUM(C387:C389)+SUM(C391:C393))-1)</f>
        <v>-1.5510580600276991E-2</v>
      </c>
    </row>
    <row r="367" spans="2:6" ht="15" hidden="1" customHeight="1" outlineLevel="1" x14ac:dyDescent="0.2">
      <c r="B367" s="43" t="s">
        <v>53</v>
      </c>
      <c r="C367" s="337">
        <v>78.739999999999995</v>
      </c>
      <c r="D367" s="161">
        <f t="shared" si="34"/>
        <v>0.11261834110498797</v>
      </c>
      <c r="E367" s="132">
        <f t="shared" si="31"/>
        <v>-1.513445903689814E-2</v>
      </c>
      <c r="F367" s="304">
        <f>((SUM(C367:C372)+SUM(C373:C375)+SUM(C377:C380))/(SUM(C381:C386)+SUM(C387:C389)+SUM(C391:C394))-1)</f>
        <v>-4.0693831034647188E-3</v>
      </c>
    </row>
    <row r="368" spans="2:6" ht="15" hidden="1" customHeight="1" outlineLevel="1" x14ac:dyDescent="0.2">
      <c r="B368" s="43" t="s">
        <v>54</v>
      </c>
      <c r="C368" s="337">
        <v>70.77</v>
      </c>
      <c r="D368" s="161">
        <f t="shared" si="34"/>
        <v>0.11924719278823342</v>
      </c>
      <c r="E368" s="132">
        <f t="shared" si="31"/>
        <v>2.3131415353476958E-2</v>
      </c>
      <c r="F368" s="304">
        <f>((SUM(C368:C372)+SUM(C373:C375)+SUM(C377:C381))/(SUM(C382:C386)+SUM(C387:C389)+SUM(C391:C395))-1)</f>
        <v>4.1950757400308625E-3</v>
      </c>
    </row>
    <row r="369" spans="2:6" ht="15" hidden="1" customHeight="1" outlineLevel="1" x14ac:dyDescent="0.2">
      <c r="B369" s="43" t="s">
        <v>55</v>
      </c>
      <c r="C369" s="337">
        <v>63.23</v>
      </c>
      <c r="D369" s="161">
        <f t="shared" si="34"/>
        <v>6.789393683499402E-2</v>
      </c>
      <c r="E369" s="132">
        <f t="shared" si="31"/>
        <v>3.165279817262201E-2</v>
      </c>
      <c r="F369" s="304">
        <f>((SUM(C369:C372)+SUM(C373:C375)+SUM(C377:C382))/(SUM(C383:C386)+SUM(C387:C389)+SUM(C391:C396))-1)</f>
        <v>1.2112250253315082E-2</v>
      </c>
    </row>
    <row r="370" spans="2:6" ht="15" hidden="1" customHeight="1" outlineLevel="1" x14ac:dyDescent="0.2">
      <c r="B370" s="43" t="s">
        <v>56</v>
      </c>
      <c r="C370" s="337">
        <v>59.21</v>
      </c>
      <c r="D370" s="161">
        <f>IFERROR((C370-C372)/C372,"-")</f>
        <v>-0.11666418021781293</v>
      </c>
      <c r="E370" s="132">
        <f t="shared" si="31"/>
        <v>-3.7861553461163489E-2</v>
      </c>
      <c r="F370" s="304">
        <f>((SUM(C370:C372)+SUM(C373:C375)+SUM(C377:C383))/(SUM(C384:C386)+SUM(C387:C389)+SUM(C391:C397))-1)</f>
        <v>1.9225280499765018E-2</v>
      </c>
    </row>
    <row r="371" spans="2:6" ht="15" customHeight="1" collapsed="1" x14ac:dyDescent="0.2">
      <c r="B371" s="30" t="s">
        <v>181</v>
      </c>
      <c r="C371" s="370">
        <v>74.360871814176193</v>
      </c>
      <c r="D371" s="306"/>
      <c r="E371" s="306">
        <f t="shared" si="31"/>
        <v>-1.417817261233667E-2</v>
      </c>
      <c r="F371" s="307" t="s">
        <v>121</v>
      </c>
    </row>
    <row r="372" spans="2:6" ht="15" hidden="1" customHeight="1" outlineLevel="1" x14ac:dyDescent="0.2">
      <c r="B372" s="43" t="s">
        <v>58</v>
      </c>
      <c r="C372" s="337">
        <v>67.03</v>
      </c>
      <c r="D372" s="161">
        <f>IFERROR((C372-C373)/C373,"-")</f>
        <v>-0.10543173628720146</v>
      </c>
      <c r="E372" s="132">
        <f t="shared" si="31"/>
        <v>2.0554202192448079E-2</v>
      </c>
      <c r="F372" s="304">
        <f>((SUM(C372)+SUM(C373:C375)+SUM(C377:C384))/(SUM(C386)+SUM(C387:C389)+SUM(C391:C398))-1)</f>
        <v>2.7025743890425336E-2</v>
      </c>
    </row>
    <row r="373" spans="2:6" ht="15" hidden="1" customHeight="1" outlineLevel="1" x14ac:dyDescent="0.2">
      <c r="B373" s="43" t="s">
        <v>59</v>
      </c>
      <c r="C373" s="337">
        <v>74.930000000000007</v>
      </c>
      <c r="D373" s="161">
        <f t="shared" si="34"/>
        <v>-8.7888009738283604E-2</v>
      </c>
      <c r="E373" s="132">
        <f t="shared" si="31"/>
        <v>-6.4310689310689173E-2</v>
      </c>
      <c r="F373" s="304">
        <f>((SUM(C373:C375)+SUM(C377:C378)+SUM(C379:C386))/(SUM(C387:C389)+SUM(C391:C392)+SUM(C393:C400))-1)</f>
        <v>1.8261913154632436E-2</v>
      </c>
    </row>
    <row r="374" spans="2:6" ht="15" hidden="1" customHeight="1" outlineLevel="1" x14ac:dyDescent="0.2">
      <c r="B374" s="43" t="s">
        <v>60</v>
      </c>
      <c r="C374" s="337">
        <v>82.15</v>
      </c>
      <c r="D374" s="161">
        <f t="shared" si="34"/>
        <v>5.1049129989764706E-2</v>
      </c>
      <c r="E374" s="132">
        <f t="shared" si="31"/>
        <v>-9.2860588519053655E-3</v>
      </c>
      <c r="F374" s="304">
        <f>((SUM(C374:C375)+SUM(C377:C386)+SUM(C387))/(SUM(C388:C389)+SUM(C391:C400)+SUM(C401))-1)</f>
        <v>2.2160219245205282E-2</v>
      </c>
    </row>
    <row r="375" spans="2:6" ht="15" hidden="1" customHeight="1" outlineLevel="1" x14ac:dyDescent="0.2">
      <c r="B375" s="43" t="s">
        <v>61</v>
      </c>
      <c r="C375" s="337">
        <v>78.16</v>
      </c>
      <c r="D375" s="161">
        <f>C375/C377-1</f>
        <v>6.9366534409631919E-2</v>
      </c>
      <c r="E375" s="132">
        <f t="shared" si="31"/>
        <v>-1.188369152970925E-2</v>
      </c>
      <c r="F375" s="304">
        <f>((SUM(C375)+SUM(C377:C386)+SUM(C387:C388))/(SUM(C389)+SUM(C391:C400)+SUM(C401:C402))-1)</f>
        <v>2.2009158501427484E-2</v>
      </c>
    </row>
    <row r="376" spans="2:6" ht="15" customHeight="1" collapsed="1" x14ac:dyDescent="0.25">
      <c r="B376" s="145">
        <v>1987</v>
      </c>
      <c r="C376" s="374">
        <v>71.17</v>
      </c>
      <c r="D376" s="375"/>
      <c r="E376" s="241">
        <f t="shared" si="31"/>
        <v>-1.9021364576154332E-2</v>
      </c>
      <c r="F376" s="313" t="s">
        <v>121</v>
      </c>
    </row>
    <row r="377" spans="2:6" ht="15" hidden="1" customHeight="1" outlineLevel="1" x14ac:dyDescent="0.2">
      <c r="B377" s="43" t="s">
        <v>49</v>
      </c>
      <c r="C377" s="337">
        <v>73.09</v>
      </c>
      <c r="D377" s="161">
        <f t="shared" ref="D377:D388" si="35">IFERROR((C377-C378)/C378,"-")</f>
        <v>-3.6804798255179391E-3</v>
      </c>
      <c r="E377" s="132">
        <f t="shared" si="31"/>
        <v>-5.0038991421887058E-2</v>
      </c>
      <c r="F377" s="304">
        <f>((SUM(C377:C386)+SUM(C387:C389))/(SUM(C391:C400)+SUM(C401:C403))-1)</f>
        <v>2.1755069006442751E-2</v>
      </c>
    </row>
    <row r="378" spans="2:6" ht="15" hidden="1" customHeight="1" outlineLevel="1" x14ac:dyDescent="0.2">
      <c r="B378" s="43" t="s">
        <v>50</v>
      </c>
      <c r="C378" s="337">
        <v>73.36</v>
      </c>
      <c r="D378" s="161">
        <f t="shared" si="35"/>
        <v>2.1584737501740666E-2</v>
      </c>
      <c r="E378" s="132">
        <f t="shared" si="31"/>
        <v>2.3227216832901743E-3</v>
      </c>
      <c r="F378" s="304">
        <f>((SUM(C378:C386)+SUM(C387:C389)+SUM(C391))/(SUM(C392:C400)+SUM(C401:C403)+SUM(C405))-1)</f>
        <v>3.3377328296262387E-2</v>
      </c>
    </row>
    <row r="379" spans="2:6" ht="15" hidden="1" customHeight="1" outlineLevel="1" x14ac:dyDescent="0.2">
      <c r="B379" s="43" t="s">
        <v>51</v>
      </c>
      <c r="C379" s="337">
        <v>71.81</v>
      </c>
      <c r="D379" s="161">
        <f t="shared" si="35"/>
        <v>-1.3869815984619487E-2</v>
      </c>
      <c r="E379" s="132">
        <f t="shared" si="31"/>
        <v>2.2351936218678814E-2</v>
      </c>
      <c r="F379" s="304">
        <f>((SUM(C379:C386)+SUM(C387:C389)+SUM(C391:C392))/(SUM(C393:C400)+SUM(C401:C403)+SUM(C405:C406))-1)</f>
        <v>3.5207887807100047E-2</v>
      </c>
    </row>
    <row r="380" spans="2:6" ht="15" hidden="1" customHeight="1" outlineLevel="1" x14ac:dyDescent="0.2">
      <c r="B380" s="43" t="s">
        <v>52</v>
      </c>
      <c r="C380" s="337">
        <v>72.819999999999993</v>
      </c>
      <c r="D380" s="161">
        <f t="shared" si="35"/>
        <v>-8.9180737961225887E-2</v>
      </c>
      <c r="E380" s="132">
        <f t="shared" si="31"/>
        <v>7.1355009563042415E-2</v>
      </c>
      <c r="F380" s="304">
        <f>((SUM(C380:C386)+SUM(C387:C389)+SUM(C391:C393))/(SUM(C394:C400)+SUM(C401:C403)+SUM(C405:C407))-1)</f>
        <v>3.5166526649683449E-2</v>
      </c>
    </row>
    <row r="381" spans="2:6" ht="15" hidden="1" customHeight="1" outlineLevel="1" x14ac:dyDescent="0.2">
      <c r="B381" s="43" t="s">
        <v>53</v>
      </c>
      <c r="C381" s="337">
        <v>79.95</v>
      </c>
      <c r="D381" s="161">
        <f t="shared" si="35"/>
        <v>0.1558479109440509</v>
      </c>
      <c r="E381" s="132">
        <f t="shared" si="31"/>
        <v>8.9385474860335323E-2</v>
      </c>
      <c r="F381" s="304">
        <f>((SUM(C381:C386)+SUM(C387:C389)+SUM(C391:C394))/(SUM(C395:C400)+SUM(C401:C403)+SUM(C405:C408))-1)</f>
        <v>3.0333644696169948E-2</v>
      </c>
    </row>
    <row r="382" spans="2:6" ht="15" hidden="1" customHeight="1" outlineLevel="1" x14ac:dyDescent="0.2">
      <c r="B382" s="43" t="s">
        <v>54</v>
      </c>
      <c r="C382" s="337">
        <v>69.17</v>
      </c>
      <c r="D382" s="161">
        <f t="shared" si="35"/>
        <v>0.12856909773209338</v>
      </c>
      <c r="E382" s="132">
        <f t="shared" si="31"/>
        <v>0.14785927646863595</v>
      </c>
      <c r="F382" s="304">
        <f>((SUM(C382:C386)+SUM(C387:C389)+SUM(C391:C395))/(SUM(C396:C400)+SUM(C401:C403)+SUM(C405:C409))-1)</f>
        <v>2.0239730580612347E-2</v>
      </c>
    </row>
    <row r="383" spans="2:6" ht="15" hidden="1" customHeight="1" outlineLevel="1" x14ac:dyDescent="0.2">
      <c r="B383" s="43" t="s">
        <v>55</v>
      </c>
      <c r="C383" s="337">
        <v>61.29</v>
      </c>
      <c r="D383" s="161">
        <f t="shared" si="35"/>
        <v>-4.0623984400389992E-3</v>
      </c>
      <c r="E383" s="132">
        <f t="shared" si="31"/>
        <v>0.15838215838215852</v>
      </c>
      <c r="F383" s="304">
        <f>((SUM(C383:C386)+SUM(C387:C389)+SUM(C391:C396))/(SUM(C397:C400)+SUM(C401:C403)+SUM(C405:C410))-1)</f>
        <v>6.5043430092621701E-3</v>
      </c>
    </row>
    <row r="384" spans="2:6" ht="15" hidden="1" customHeight="1" outlineLevel="1" x14ac:dyDescent="0.2">
      <c r="B384" s="43" t="s">
        <v>56</v>
      </c>
      <c r="C384" s="337">
        <v>61.54</v>
      </c>
      <c r="D384" s="161">
        <f>IFERROR((C384-C386)/C386,"-")</f>
        <v>-6.3032886723508028E-2</v>
      </c>
      <c r="E384" s="132">
        <f t="shared" si="31"/>
        <v>2.8237259816207061E-2</v>
      </c>
      <c r="F384" s="304">
        <f>((SUM(C384:C386)+SUM(C387:C389)+SUM(C391:C397))/(SUM(C398:C400)+SUM(C401:C403)+SUM(C405:C411))-1)</f>
        <v>-4.5922848312022202E-3</v>
      </c>
    </row>
    <row r="385" spans="2:6" ht="15" customHeight="1" collapsed="1" x14ac:dyDescent="0.2">
      <c r="B385" s="30" t="s">
        <v>182</v>
      </c>
      <c r="C385" s="370">
        <v>75.430336140178213</v>
      </c>
      <c r="D385" s="306"/>
      <c r="E385" s="306">
        <f t="shared" si="31"/>
        <v>3.6887313325433269E-3</v>
      </c>
      <c r="F385" s="307" t="s">
        <v>121</v>
      </c>
    </row>
    <row r="386" spans="2:6" ht="15" hidden="1" customHeight="1" outlineLevel="1" x14ac:dyDescent="0.2">
      <c r="B386" s="43" t="s">
        <v>58</v>
      </c>
      <c r="C386" s="337">
        <v>65.680000000000007</v>
      </c>
      <c r="D386" s="161">
        <f>IFERROR((C386-C387)/C387,"-")</f>
        <v>-0.17982017982017973</v>
      </c>
      <c r="E386" s="132">
        <f t="shared" si="31"/>
        <v>-6.8765064511555285E-2</v>
      </c>
      <c r="F386" s="304">
        <f>((SUM(C386)+SUM(C387:C389)+SUM(C391:C398))/(SUM(C400)+SUM(C401:C403)+SUM(C405:C412))-1)</f>
        <v>-3.4066311020689577E-3</v>
      </c>
    </row>
    <row r="387" spans="2:6" ht="15" hidden="1" customHeight="1" outlineLevel="1" x14ac:dyDescent="0.2">
      <c r="B387" s="43" t="s">
        <v>59</v>
      </c>
      <c r="C387" s="337">
        <v>80.08</v>
      </c>
      <c r="D387" s="161">
        <f t="shared" si="35"/>
        <v>-3.4249879401833133E-2</v>
      </c>
      <c r="E387" s="132">
        <f t="shared" si="31"/>
        <v>-1.8627450980392091E-2</v>
      </c>
      <c r="F387" s="304">
        <f>((SUM(C387:C389)+SUM(C391:C392)+SUM(C393:C400))/(SUM(C401:C403)+SUM(C405:C406)+SUM(C407:C414))-1)</f>
        <v>7.096390577638223E-3</v>
      </c>
    </row>
    <row r="388" spans="2:6" ht="15" hidden="1" customHeight="1" outlineLevel="1" x14ac:dyDescent="0.2">
      <c r="B388" s="43" t="s">
        <v>60</v>
      </c>
      <c r="C388" s="337">
        <v>82.92</v>
      </c>
      <c r="D388" s="161">
        <f t="shared" si="35"/>
        <v>4.8293299620733345E-2</v>
      </c>
      <c r="E388" s="132">
        <f t="shared" si="31"/>
        <v>-1.0619257845125851E-2</v>
      </c>
      <c r="F388" s="304">
        <f>((SUM(C388:C389)+SUM(C391:C400)+SUM(C401))/(SUM(C402:C403)+SUM(C405:C414)+SUM(C415))-1)</f>
        <v>1.7407821654453315E-2</v>
      </c>
    </row>
    <row r="389" spans="2:6" ht="15" hidden="1" customHeight="1" outlineLevel="1" x14ac:dyDescent="0.2">
      <c r="B389" s="43" t="s">
        <v>61</v>
      </c>
      <c r="C389" s="337">
        <v>79.099999999999994</v>
      </c>
      <c r="D389" s="161">
        <f>C389/C391-1</f>
        <v>2.8073823758772987E-2</v>
      </c>
      <c r="E389" s="132">
        <f t="shared" si="31"/>
        <v>-1.4330218068535849E-2</v>
      </c>
      <c r="F389" s="304">
        <f>((SUM(C389)+SUM(C391:C400)+SUM(C401:C402))/(SUM(C403)+SUM(C405:C414)+SUM(C415:C416))-1)</f>
        <v>2.3424615053960318E-2</v>
      </c>
    </row>
    <row r="390" spans="2:6" ht="15" customHeight="1" collapsed="1" x14ac:dyDescent="0.25">
      <c r="B390" s="145">
        <v>1986</v>
      </c>
      <c r="C390" s="374">
        <v>72.55</v>
      </c>
      <c r="D390" s="375"/>
      <c r="E390" s="241">
        <f t="shared" si="31"/>
        <v>2.4862268682017019E-2</v>
      </c>
      <c r="F390" s="313" t="s">
        <v>121</v>
      </c>
    </row>
    <row r="391" spans="2:6" ht="15" hidden="1" customHeight="1" outlineLevel="1" x14ac:dyDescent="0.2">
      <c r="B391" s="43" t="s">
        <v>49</v>
      </c>
      <c r="C391" s="337">
        <v>76.94</v>
      </c>
      <c r="D391" s="161">
        <f t="shared" ref="D391:D402" si="36">IFERROR((C391-C392)/C392,"-")</f>
        <v>5.1236507719633832E-2</v>
      </c>
      <c r="E391" s="132">
        <f t="shared" si="31"/>
        <v>9.5231316725978621E-2</v>
      </c>
      <c r="F391" s="304">
        <f>((SUM(C391:C400)+SUM(C401:C403))/(SUM(C405:C414)+SUM(C415:C417))-1)</f>
        <v>2.7539420688662108E-2</v>
      </c>
    </row>
    <row r="392" spans="2:6" ht="15" hidden="1" customHeight="1" outlineLevel="1" x14ac:dyDescent="0.2">
      <c r="B392" s="43" t="s">
        <v>50</v>
      </c>
      <c r="C392" s="337">
        <v>73.19</v>
      </c>
      <c r="D392" s="161">
        <f t="shared" si="36"/>
        <v>4.1998861047836032E-2</v>
      </c>
      <c r="E392" s="132">
        <f t="shared" si="31"/>
        <v>2.5070028011204393E-2</v>
      </c>
      <c r="F392" s="304">
        <f>((SUM(C392:C400)+SUM(C401:C403)+SUM(C405))/(SUM(C406:C414)+SUM(C415:C417)+SUM(C419))-1)</f>
        <v>2.0229781979556494E-2</v>
      </c>
    </row>
    <row r="393" spans="2:6" ht="15" hidden="1" customHeight="1" outlineLevel="1" x14ac:dyDescent="0.2">
      <c r="B393" s="43" t="s">
        <v>51</v>
      </c>
      <c r="C393" s="337">
        <v>70.239999999999995</v>
      </c>
      <c r="D393" s="161">
        <f t="shared" si="36"/>
        <v>3.3397086950124999E-2</v>
      </c>
      <c r="E393" s="132">
        <f t="shared" si="31"/>
        <v>2.1524141942989905E-2</v>
      </c>
      <c r="F393" s="304">
        <f>((SUM(C393:C400)+SUM(C401:C403)+SUM(C405:C406))/(SUM(C407:C414)+SUM(C415:C417)+SUM(C419:C420))-1)</f>
        <v>1.7678839527893508E-2</v>
      </c>
    </row>
    <row r="394" spans="2:6" ht="15" hidden="1" customHeight="1" outlineLevel="1" x14ac:dyDescent="0.2">
      <c r="B394" s="43" t="s">
        <v>52</v>
      </c>
      <c r="C394" s="337">
        <v>67.97</v>
      </c>
      <c r="D394" s="161">
        <f t="shared" si="36"/>
        <v>-7.3852023436435502E-2</v>
      </c>
      <c r="E394" s="132">
        <f t="shared" si="31"/>
        <v>6.0686796921254338E-3</v>
      </c>
      <c r="F394" s="304">
        <f>((SUM(C394:C400)+SUM(C401:C403)+SUM(C405:C407))/(SUM(C408:C414)+SUM(C415:C417)+SUM(C419:C421))-1)</f>
        <v>2.1589113266388793E-2</v>
      </c>
    </row>
    <row r="395" spans="2:6" ht="15" hidden="1" customHeight="1" outlineLevel="1" x14ac:dyDescent="0.2">
      <c r="B395" s="43" t="s">
        <v>53</v>
      </c>
      <c r="C395" s="337">
        <v>73.39</v>
      </c>
      <c r="D395" s="161">
        <f t="shared" si="36"/>
        <v>0.21788914702953871</v>
      </c>
      <c r="E395" s="132">
        <f t="shared" si="31"/>
        <v>-3.4596158905551122E-2</v>
      </c>
      <c r="F395" s="304">
        <f>((SUM(C395:C400)+SUM(C401:C403)+SUM(C405:C408))/(SUM(C409:C414)+SUM(C415:C417)+SUM(C419:C422))-1)</f>
        <v>2.7329534899452002E-2</v>
      </c>
    </row>
    <row r="396" spans="2:6" ht="15" hidden="1" customHeight="1" outlineLevel="1" x14ac:dyDescent="0.2">
      <c r="B396" s="43" t="s">
        <v>54</v>
      </c>
      <c r="C396" s="337">
        <v>60.26</v>
      </c>
      <c r="D396" s="161">
        <f t="shared" si="36"/>
        <v>0.13891513891513896</v>
      </c>
      <c r="E396" s="132">
        <f t="shared" si="31"/>
        <v>-5.7553956834532349E-2</v>
      </c>
      <c r="F396" s="304">
        <f>((SUM(C396:C400)+SUM(C401:C403)+SUM(C405:C409))/(SUM(C410:C414)+SUM(C415:C417)+SUM(C419:C423))-1)</f>
        <v>3.2666637127209519E-2</v>
      </c>
    </row>
    <row r="397" spans="2:6" ht="15" hidden="1" customHeight="1" outlineLevel="1" x14ac:dyDescent="0.2">
      <c r="B397" s="43" t="s">
        <v>55</v>
      </c>
      <c r="C397" s="337">
        <v>52.91</v>
      </c>
      <c r="D397" s="161">
        <f t="shared" si="36"/>
        <v>-0.1159565580618213</v>
      </c>
      <c r="E397" s="132">
        <f t="shared" ref="E397:E460" si="37">C397/C411-1</f>
        <v>-3.3960197188241836E-2</v>
      </c>
      <c r="F397" s="304">
        <f>((SUM(C397:C400)+SUM(C401:C403)+SUM(C405:C410))/(SUM(C411:C414)+SUM(C415:C417)+SUM(C419:C424))-1)</f>
        <v>3.8030314098072227E-2</v>
      </c>
    </row>
    <row r="398" spans="2:6" ht="15" hidden="1" customHeight="1" outlineLevel="1" x14ac:dyDescent="0.2">
      <c r="B398" s="43" t="s">
        <v>56</v>
      </c>
      <c r="C398" s="337">
        <v>59.85</v>
      </c>
      <c r="D398" s="161">
        <f>IFERROR((C398-C400)/C400,"-")</f>
        <v>-0.15142492556358997</v>
      </c>
      <c r="E398" s="132">
        <f t="shared" si="37"/>
        <v>5.8917197452229342E-2</v>
      </c>
      <c r="F398" s="304">
        <f>((SUM(C398:C400)+SUM(C401:C403)+SUM(C405:C411))/(SUM(C412:C414)+SUM(C415:C417)+SUM(C419:C425))-1)</f>
        <v>4.6569252100770564E-2</v>
      </c>
    </row>
    <row r="399" spans="2:6" ht="15" customHeight="1" collapsed="1" x14ac:dyDescent="0.2">
      <c r="B399" s="30" t="s">
        <v>183</v>
      </c>
      <c r="C399" s="370">
        <v>75.153116484662959</v>
      </c>
      <c r="D399" s="306"/>
      <c r="E399" s="306">
        <f t="shared" si="37"/>
        <v>4.0288214928177801E-2</v>
      </c>
      <c r="F399" s="307" t="s">
        <v>121</v>
      </c>
    </row>
    <row r="400" spans="2:6" ht="15" hidden="1" customHeight="1" outlineLevel="1" x14ac:dyDescent="0.2">
      <c r="B400" s="43" t="s">
        <v>58</v>
      </c>
      <c r="C400" s="337">
        <v>70.53</v>
      </c>
      <c r="D400" s="161">
        <f>IFERROR((C400-C401)/C401,"-")</f>
        <v>-0.13566176470588229</v>
      </c>
      <c r="E400" s="132">
        <f t="shared" si="37"/>
        <v>2.3508924684370935E-2</v>
      </c>
      <c r="F400" s="304">
        <f>((SUM(C400)+SUM(C401:C403)+SUM(C405:C412))/(SUM(C414)+SUM(C415:C417)+SUM(C419:C426))-1)</f>
        <v>5.2919344392965861E-2</v>
      </c>
    </row>
    <row r="401" spans="2:6" ht="15" hidden="1" customHeight="1" outlineLevel="1" x14ac:dyDescent="0.2">
      <c r="B401" s="43" t="s">
        <v>59</v>
      </c>
      <c r="C401" s="337">
        <v>81.599999999999994</v>
      </c>
      <c r="D401" s="161">
        <f t="shared" si="36"/>
        <v>-2.6369168356998065E-2</v>
      </c>
      <c r="E401" s="132">
        <f t="shared" si="37"/>
        <v>0.10554125457255092</v>
      </c>
      <c r="F401" s="304">
        <f>((SUM(C401:C403)+SUM(C405:C406)+SUM(C407:C414))/(SUM(C415:C417)+SUM(C419:C420)+SUM(C421:C428))-1)</f>
        <v>5.7874492046003256E-2</v>
      </c>
    </row>
    <row r="402" spans="2:6" ht="15" hidden="1" customHeight="1" outlineLevel="1" x14ac:dyDescent="0.2">
      <c r="B402" s="43" t="s">
        <v>60</v>
      </c>
      <c r="C402" s="337">
        <v>83.81</v>
      </c>
      <c r="D402" s="161">
        <f t="shared" si="36"/>
        <v>4.4361370716510931E-2</v>
      </c>
      <c r="E402" s="132">
        <f t="shared" si="37"/>
        <v>5.6339803377867481E-2</v>
      </c>
      <c r="F402" s="304">
        <f>((SUM(C402:C403)+SUM(C405:C414)+SUM(C415))/(SUM(C416:C417)+SUM(C419:C428)+SUM(C429))-1)</f>
        <v>4.5654055450621289E-2</v>
      </c>
    </row>
    <row r="403" spans="2:6" ht="15" hidden="1" customHeight="1" outlineLevel="1" x14ac:dyDescent="0.2">
      <c r="B403" s="43" t="s">
        <v>61</v>
      </c>
      <c r="C403" s="337">
        <v>80.25</v>
      </c>
      <c r="D403" s="161">
        <f>C403/C405-1</f>
        <v>0.14234875444839856</v>
      </c>
      <c r="E403" s="132">
        <f t="shared" si="37"/>
        <v>3.2154340836012762E-2</v>
      </c>
      <c r="F403" s="304">
        <f>((SUM(C403)+SUM(C405:C414)+SUM(C415:C416))/(SUM(C417)+SUM(C419:C428)+SUM(C429:C430))-1)</f>
        <v>3.9968982784421181E-2</v>
      </c>
    </row>
    <row r="404" spans="2:6" ht="15" customHeight="1" collapsed="1" x14ac:dyDescent="0.25">
      <c r="B404" s="145">
        <v>1985</v>
      </c>
      <c r="C404" s="374">
        <v>70.790000000000006</v>
      </c>
      <c r="D404" s="375"/>
      <c r="E404" s="241">
        <f t="shared" si="37"/>
        <v>2.4902273056319757E-2</v>
      </c>
      <c r="F404" s="313" t="s">
        <v>121</v>
      </c>
    </row>
    <row r="405" spans="2:6" ht="15" hidden="1" customHeight="1" outlineLevel="1" x14ac:dyDescent="0.2">
      <c r="B405" s="43" t="s">
        <v>49</v>
      </c>
      <c r="C405" s="337">
        <v>70.25</v>
      </c>
      <c r="D405" s="161">
        <f t="shared" ref="D405:D416" si="38">IFERROR((C405-C406)/C406,"-")</f>
        <v>-1.610644257703089E-2</v>
      </c>
      <c r="E405" s="132">
        <f t="shared" si="37"/>
        <v>1.4255167498218313E-3</v>
      </c>
      <c r="F405" s="304">
        <f>((SUM(C405:C414)+SUM(C415:C417))/(SUM(C419:C428)+SUM(C429:C431))-1)</f>
        <v>3.4710959792063401E-2</v>
      </c>
    </row>
    <row r="406" spans="2:6" ht="15" hidden="1" customHeight="1" outlineLevel="1" x14ac:dyDescent="0.2">
      <c r="B406" s="43" t="s">
        <v>50</v>
      </c>
      <c r="C406" s="337">
        <v>71.400000000000006</v>
      </c>
      <c r="D406" s="161">
        <f t="shared" si="38"/>
        <v>3.8394415357766151E-2</v>
      </c>
      <c r="E406" s="132">
        <f t="shared" si="37"/>
        <v>-6.9541029207231819E-3</v>
      </c>
      <c r="F406" s="304">
        <f>((SUM(C406:C414)+SUM(C415:C417)+SUM(C419))/(SUM(C420:C428)+SUM(C429:C431)+SUM(C433))-1)</f>
        <v>3.5035817311602768E-2</v>
      </c>
    </row>
    <row r="407" spans="2:6" ht="15" hidden="1" customHeight="1" outlineLevel="1" x14ac:dyDescent="0.2">
      <c r="B407" s="43" t="s">
        <v>51</v>
      </c>
      <c r="C407" s="337">
        <v>68.760000000000005</v>
      </c>
      <c r="D407" s="161">
        <f t="shared" si="38"/>
        <v>1.7761989342806435E-2</v>
      </c>
      <c r="E407" s="132">
        <f t="shared" si="37"/>
        <v>7.6730347635452611E-2</v>
      </c>
      <c r="F407" s="304">
        <f>((SUM(C407:C414)+SUM(C415:C417)+SUM(C419:C420))/(SUM(C421:C428)+SUM(C429:C431)+SUM(C433:C434))-1)</f>
        <v>3.9861891325814192E-2</v>
      </c>
    </row>
    <row r="408" spans="2:6" ht="15" hidden="1" customHeight="1" outlineLevel="1" x14ac:dyDescent="0.2">
      <c r="B408" s="43" t="s">
        <v>52</v>
      </c>
      <c r="C408" s="337">
        <v>67.56</v>
      </c>
      <c r="D408" s="161">
        <f t="shared" si="38"/>
        <v>-0.11128650355169685</v>
      </c>
      <c r="E408" s="132">
        <f t="shared" si="37"/>
        <v>8.7047465808527846E-2</v>
      </c>
      <c r="F408" s="304">
        <f>((SUM(C408:C414)+SUM(C415:C417)+SUM(C419:C421))/(SUM(C422:C428)+SUM(C429:C431)+SUM(C433:C435))-1)</f>
        <v>3.8751149509364202E-2</v>
      </c>
    </row>
    <row r="409" spans="2:6" ht="15" hidden="1" customHeight="1" outlineLevel="1" x14ac:dyDescent="0.2">
      <c r="B409" s="43" t="s">
        <v>53</v>
      </c>
      <c r="C409" s="337">
        <v>76.02</v>
      </c>
      <c r="D409" s="161">
        <f t="shared" si="38"/>
        <v>0.1889271191742258</v>
      </c>
      <c r="E409" s="132">
        <f t="shared" si="37"/>
        <v>2.7852893455922123E-2</v>
      </c>
      <c r="F409" s="304">
        <f>((SUM(C409:C414)+SUM(C415:C417)+SUM(C419:C422))/(SUM(C423:C428)+SUM(C429:C431)+SUM(C433:C436))-1)</f>
        <v>3.5735857636893131E-2</v>
      </c>
    </row>
    <row r="410" spans="2:6" ht="15" hidden="1" customHeight="1" outlineLevel="1" x14ac:dyDescent="0.2">
      <c r="B410" s="43" t="s">
        <v>54</v>
      </c>
      <c r="C410" s="337">
        <v>63.94</v>
      </c>
      <c r="D410" s="161">
        <f t="shared" si="38"/>
        <v>0.16742742377213793</v>
      </c>
      <c r="E410" s="132">
        <f t="shared" si="37"/>
        <v>1.669581809508669E-2</v>
      </c>
      <c r="F410" s="304">
        <f>((SUM(C410:C414)+SUM(C415:C417)+SUM(C419:C423))/(SUM(C424:C428)+SUM(C429:C431)+SUM(C433:C437))-1)</f>
        <v>3.5749218466203381E-2</v>
      </c>
    </row>
    <row r="411" spans="2:6" ht="15" hidden="1" customHeight="1" outlineLevel="1" x14ac:dyDescent="0.2">
      <c r="B411" s="43" t="s">
        <v>55</v>
      </c>
      <c r="C411" s="337">
        <v>54.77</v>
      </c>
      <c r="D411" s="161">
        <f t="shared" si="38"/>
        <v>-3.0962491153573954E-2</v>
      </c>
      <c r="E411" s="132">
        <f t="shared" si="37"/>
        <v>0.11095334685598379</v>
      </c>
      <c r="F411" s="304">
        <f>((SUM(C411:C414)+SUM(C415:C417)+SUM(C419:C424))/(SUM(C425:C428)+SUM(C429:C431)+SUM(C433:C438))-1)</f>
        <v>3.8190048021878198E-2</v>
      </c>
    </row>
    <row r="412" spans="2:6" ht="15" hidden="1" customHeight="1" outlineLevel="1" x14ac:dyDescent="0.2">
      <c r="B412" s="43" t="s">
        <v>56</v>
      </c>
      <c r="C412" s="337">
        <v>56.52</v>
      </c>
      <c r="D412" s="161">
        <f>IFERROR((C412-C414)/C414,"-")</f>
        <v>-0.17979973878972563</v>
      </c>
      <c r="E412" s="132">
        <f t="shared" si="37"/>
        <v>0.15582822085889569</v>
      </c>
      <c r="F412" s="304">
        <f>((SUM(C412:C414)+SUM(C415:C417)+SUM(C419:C425))/(SUM(C426:C428)+SUM(C429:C431)+SUM(C433:C439))-1)</f>
        <v>3.4105255217293129E-2</v>
      </c>
    </row>
    <row r="413" spans="2:6" ht="15" customHeight="1" collapsed="1" x14ac:dyDescent="0.2">
      <c r="B413" s="30" t="s">
        <v>184</v>
      </c>
      <c r="C413" s="370">
        <v>72.242591434001369</v>
      </c>
      <c r="D413" s="306"/>
      <c r="E413" s="306">
        <f t="shared" si="37"/>
        <v>2.0836611884928802E-2</v>
      </c>
      <c r="F413" s="307" t="s">
        <v>121</v>
      </c>
    </row>
    <row r="414" spans="2:6" ht="15" hidden="1" customHeight="1" outlineLevel="1" x14ac:dyDescent="0.2">
      <c r="B414" s="43" t="s">
        <v>58</v>
      </c>
      <c r="C414" s="337">
        <v>68.91</v>
      </c>
      <c r="D414" s="161">
        <f>IFERROR((C414-C415)/C415,"-")</f>
        <v>-6.6386668473106702E-2</v>
      </c>
      <c r="E414" s="132">
        <f t="shared" si="37"/>
        <v>0.1270853778213934</v>
      </c>
      <c r="F414" s="304">
        <f>((SUM(C414)+SUM(C415:C417)+SUM(C419:C426))/(SUM(C428)+SUM(C429:C431)+SUM(C433:C440))-1)</f>
        <v>2.4969362745097978E-2</v>
      </c>
    </row>
    <row r="415" spans="2:6" ht="15" hidden="1" customHeight="1" outlineLevel="1" x14ac:dyDescent="0.2">
      <c r="B415" s="43" t="s">
        <v>59</v>
      </c>
      <c r="C415" s="337">
        <v>73.81</v>
      </c>
      <c r="D415" s="161">
        <f t="shared" si="38"/>
        <v>-6.9700025207965727E-2</v>
      </c>
      <c r="E415" s="132">
        <f t="shared" si="37"/>
        <v>-3.4911087866108859E-2</v>
      </c>
      <c r="F415" s="304">
        <f>((SUM(C415:C417)+SUM(C419:C420)+SUM(C421:C428))/(SUM(C429:C431)+SUM(C433:C434)+SUM(C435:C442))-1)</f>
        <v>1.3278314904402455E-2</v>
      </c>
    </row>
    <row r="416" spans="2:6" ht="15" hidden="1" customHeight="1" outlineLevel="1" x14ac:dyDescent="0.2">
      <c r="B416" s="43" t="s">
        <v>60</v>
      </c>
      <c r="C416" s="337">
        <v>79.34</v>
      </c>
      <c r="D416" s="161">
        <f t="shared" si="38"/>
        <v>2.0450160771704223E-2</v>
      </c>
      <c r="E416" s="132">
        <f t="shared" si="37"/>
        <v>-5.6398044867778108E-3</v>
      </c>
      <c r="F416" s="304">
        <f>((SUM(C416:C417)+SUM(C419:C428)+SUM(C429))/(SUM(C430:C431)+SUM(C433:C442)+SUM(C443))-1)</f>
        <v>2.0774516490757566E-2</v>
      </c>
    </row>
    <row r="417" spans="2:6" ht="15" hidden="1" customHeight="1" outlineLevel="1" x14ac:dyDescent="0.2">
      <c r="B417" s="43" t="s">
        <v>61</v>
      </c>
      <c r="C417" s="337">
        <v>77.75</v>
      </c>
      <c r="D417" s="161">
        <f>C417/C419-1</f>
        <v>0.1083392729864574</v>
      </c>
      <c r="E417" s="132">
        <f t="shared" si="37"/>
        <v>-2.5078369905956133E-2</v>
      </c>
      <c r="F417" s="304">
        <f>((SUM(C417)+SUM(C419:C428)+SUM(C429:C430))/(SUM(C431)+SUM(C433:C442)+SUM(C443:C444))-1)</f>
        <v>2.5146558390712448E-2</v>
      </c>
    </row>
    <row r="418" spans="2:6" ht="15" customHeight="1" collapsed="1" x14ac:dyDescent="0.25">
      <c r="B418" s="145">
        <v>1984</v>
      </c>
      <c r="C418" s="374">
        <v>69.069999999999993</v>
      </c>
      <c r="D418" s="375"/>
      <c r="E418" s="241">
        <f t="shared" si="37"/>
        <v>3.6464585834333541E-2</v>
      </c>
      <c r="F418" s="313" t="s">
        <v>121</v>
      </c>
    </row>
    <row r="419" spans="2:6" ht="15" hidden="1" customHeight="1" outlineLevel="1" x14ac:dyDescent="0.2">
      <c r="B419" s="43" t="s">
        <v>49</v>
      </c>
      <c r="C419" s="337">
        <v>70.150000000000006</v>
      </c>
      <c r="D419" s="161">
        <f t="shared" ref="D419:D430" si="39">IFERROR((C419-C420)/C420,"-")</f>
        <v>-2.4339360222531293E-2</v>
      </c>
      <c r="E419" s="132">
        <f t="shared" si="37"/>
        <v>5.3023789051305226E-3</v>
      </c>
      <c r="F419" s="304">
        <f>((SUM(C419:C428)+SUM(C429:C431))/(SUM(C433:C442)+SUM(C443:C445))-1)</f>
        <v>3.5802304970262488E-2</v>
      </c>
    </row>
    <row r="420" spans="2:6" ht="15" hidden="1" customHeight="1" outlineLevel="1" x14ac:dyDescent="0.2">
      <c r="B420" s="43" t="s">
        <v>50</v>
      </c>
      <c r="C420" s="337">
        <v>71.900000000000006</v>
      </c>
      <c r="D420" s="161">
        <f t="shared" si="39"/>
        <v>0.1259004071406202</v>
      </c>
      <c r="E420" s="132">
        <f t="shared" si="37"/>
        <v>5.2092478782557849E-2</v>
      </c>
      <c r="F420" s="304">
        <f>((SUM(C420:C428)+SUM(C429:C431)+SUM(C433))/(SUM(C434:C442)+SUM(C443:C445)+SUM(C447))-1)</f>
        <v>3.9863403609970316E-2</v>
      </c>
    </row>
    <row r="421" spans="2:6" ht="15" hidden="1" customHeight="1" outlineLevel="1" x14ac:dyDescent="0.2">
      <c r="B421" s="43" t="s">
        <v>51</v>
      </c>
      <c r="C421" s="337">
        <v>63.86</v>
      </c>
      <c r="D421" s="161">
        <f t="shared" si="39"/>
        <v>2.7514078841512486E-2</v>
      </c>
      <c r="E421" s="132">
        <f t="shared" si="37"/>
        <v>6.3093058098884658E-2</v>
      </c>
      <c r="F421" s="304">
        <f>((SUM(C421:C428)+SUM(C429:C431)+SUM(C433:C434))/(SUM(C435:C442)+SUM(C443:C445)+SUM(C447:C448))-1)</f>
        <v>3.9784189643321755E-2</v>
      </c>
    </row>
    <row r="422" spans="2:6" ht="15" hidden="1" customHeight="1" outlineLevel="1" x14ac:dyDescent="0.2">
      <c r="B422" s="43" t="s">
        <v>52</v>
      </c>
      <c r="C422" s="337">
        <v>62.15</v>
      </c>
      <c r="D422" s="161">
        <f t="shared" si="39"/>
        <v>-0.15968090859924278</v>
      </c>
      <c r="E422" s="132">
        <f t="shared" si="37"/>
        <v>4.5592193808883019E-2</v>
      </c>
      <c r="F422" s="304">
        <f>((SUM(C422:C428)+SUM(C429:C431)+SUM(C433:C435))/(SUM(C436:C442)+SUM(C443:C445)+SUM(C447:C449))-1)</f>
        <v>3.9139660282673905E-2</v>
      </c>
    </row>
    <row r="423" spans="2:6" ht="15" hidden="1" customHeight="1" outlineLevel="1" x14ac:dyDescent="0.2">
      <c r="B423" s="43" t="s">
        <v>53</v>
      </c>
      <c r="C423" s="337">
        <v>73.959999999999994</v>
      </c>
      <c r="D423" s="161">
        <f t="shared" si="39"/>
        <v>0.17602162505962782</v>
      </c>
      <c r="E423" s="132">
        <f t="shared" si="37"/>
        <v>2.7793218454696955E-2</v>
      </c>
      <c r="F423" s="304">
        <f>((SUM(C423:C428)+SUM(C429:C431)+SUM(C433:C436))/(SUM(C437:C442)+SUM(C443:C445)+SUM(C447:C450))-1)</f>
        <v>3.7038610109850545E-2</v>
      </c>
    </row>
    <row r="424" spans="2:6" ht="15" hidden="1" customHeight="1" outlineLevel="1" x14ac:dyDescent="0.2">
      <c r="B424" s="43" t="s">
        <v>54</v>
      </c>
      <c r="C424" s="337">
        <v>62.89</v>
      </c>
      <c r="D424" s="161">
        <f t="shared" si="39"/>
        <v>0.27565922920892505</v>
      </c>
      <c r="E424" s="132">
        <f t="shared" si="37"/>
        <v>5.0618108920815308E-2</v>
      </c>
      <c r="F424" s="304">
        <f>((SUM(C424:C428)+SUM(C429:C431)+SUM(C433:C437))/(SUM(C438:C442)+SUM(C443:C445)+SUM(C447:C451))-1)</f>
        <v>3.6251894196435375E-2</v>
      </c>
    </row>
    <row r="425" spans="2:6" ht="15" hidden="1" customHeight="1" outlineLevel="1" x14ac:dyDescent="0.2">
      <c r="B425" s="43" t="s">
        <v>55</v>
      </c>
      <c r="C425" s="337">
        <v>49.3</v>
      </c>
      <c r="D425" s="161">
        <f t="shared" si="39"/>
        <v>8.1799591002044703E-3</v>
      </c>
      <c r="E425" s="132">
        <f t="shared" si="37"/>
        <v>4.0303861574171762E-2</v>
      </c>
      <c r="F425" s="304">
        <f>((SUM(C425:C428)+SUM(C429:C431)+SUM(C433:C438))/(SUM(C439:C442)+SUM(C443:C445)+SUM(C447:C452))-1)</f>
        <v>4.041786704279926E-2</v>
      </c>
    </row>
    <row r="426" spans="2:6" ht="15" hidden="1" customHeight="1" outlineLevel="1" x14ac:dyDescent="0.2">
      <c r="B426" s="43" t="s">
        <v>56</v>
      </c>
      <c r="C426" s="337">
        <v>48.9</v>
      </c>
      <c r="D426" s="161">
        <f>IFERROR((C426-C428)/C428,"-")</f>
        <v>-0.20019627085377825</v>
      </c>
      <c r="E426" s="132">
        <f t="shared" si="37"/>
        <v>-9.3192868719611521E-3</v>
      </c>
      <c r="F426" s="304">
        <f>((SUM(C426:C428)+SUM(C429:C431)+SUM(C433:C439))/(SUM(C440:C442)+SUM(C443:C445)+SUM(C447:C453))-1)</f>
        <v>4.7483003513487887E-2</v>
      </c>
    </row>
    <row r="427" spans="2:6" ht="15" customHeight="1" collapsed="1" x14ac:dyDescent="0.2">
      <c r="B427" s="30" t="s">
        <v>185</v>
      </c>
      <c r="C427" s="370">
        <v>70.7680255517175</v>
      </c>
      <c r="D427" s="306"/>
      <c r="E427" s="306">
        <f t="shared" si="37"/>
        <v>4.5306130583004478E-2</v>
      </c>
      <c r="F427" s="307" t="s">
        <v>121</v>
      </c>
    </row>
    <row r="428" spans="2:6" ht="15" hidden="1" customHeight="1" outlineLevel="1" x14ac:dyDescent="0.2">
      <c r="B428" s="43" t="s">
        <v>58</v>
      </c>
      <c r="C428" s="337">
        <v>61.14</v>
      </c>
      <c r="D428" s="161">
        <f>IFERROR((C428-C429)/C429,"-")</f>
        <v>-0.20057531380753141</v>
      </c>
      <c r="E428" s="132">
        <f t="shared" si="37"/>
        <v>-5.429234338747102E-2</v>
      </c>
      <c r="F428" s="304">
        <f>((SUM(C428)+SUM(C429:C431)+SUM(C433:C440))/(SUM(C442)+SUM(C443:C445)+SUM(C447:C454))-1)</f>
        <v>6.4941067714351819E-2</v>
      </c>
    </row>
    <row r="429" spans="2:6" ht="15" hidden="1" customHeight="1" outlineLevel="1" x14ac:dyDescent="0.2">
      <c r="B429" s="43" t="s">
        <v>59</v>
      </c>
      <c r="C429" s="337">
        <v>76.48</v>
      </c>
      <c r="D429" s="161">
        <f t="shared" si="39"/>
        <v>-4.148389522496556E-2</v>
      </c>
      <c r="E429" s="132">
        <f t="shared" si="37"/>
        <v>5.0260917330403831E-2</v>
      </c>
      <c r="F429" s="304">
        <f>((SUM(C429:C431)+SUM(C433:C434)+SUM(C435:C442))/(SUM(C443:C445)+SUM(C447:C448)+SUM(C449:C456))-1)</f>
        <v>9.7440468538955161E-2</v>
      </c>
    </row>
    <row r="430" spans="2:6" ht="15" hidden="1" customHeight="1" outlineLevel="1" x14ac:dyDescent="0.2">
      <c r="B430" s="43" t="s">
        <v>60</v>
      </c>
      <c r="C430" s="337">
        <v>79.790000000000006</v>
      </c>
      <c r="D430" s="161">
        <f t="shared" si="39"/>
        <v>5.0156739811920066E-4</v>
      </c>
      <c r="E430" s="132">
        <f t="shared" si="37"/>
        <v>4.1644908616188081E-2</v>
      </c>
      <c r="F430" s="304">
        <f>((SUM(C430:C431)+SUM(C433:C442)+SUM(C443))/(SUM(C444:C445)+SUM(C447:C456)+SUM(C457))-1)</f>
        <v>0.11241156241127492</v>
      </c>
    </row>
    <row r="431" spans="2:6" ht="15" hidden="1" customHeight="1" outlineLevel="1" x14ac:dyDescent="0.2">
      <c r="B431" s="43" t="s">
        <v>61</v>
      </c>
      <c r="C431" s="337">
        <v>79.75</v>
      </c>
      <c r="D431" s="161">
        <f>C431/C433-1</f>
        <v>0.14287761536256816</v>
      </c>
      <c r="E431" s="132">
        <f t="shared" si="37"/>
        <v>9.3064692982456343E-2</v>
      </c>
      <c r="F431" s="304">
        <f>((SUM(C431)+SUM(C433:C442)+SUM(C443:C444))/(SUM(C445)+SUM(C447:C456)+SUM(C457:C458))-1)</f>
        <v>0.12308502162824553</v>
      </c>
    </row>
    <row r="432" spans="2:6" ht="15" customHeight="1" collapsed="1" x14ac:dyDescent="0.25">
      <c r="B432" s="145">
        <v>1983</v>
      </c>
      <c r="C432" s="374">
        <v>66.64</v>
      </c>
      <c r="D432" s="375"/>
      <c r="E432" s="241">
        <f t="shared" si="37"/>
        <v>3.4943314179220364E-2</v>
      </c>
      <c r="F432" s="313" t="s">
        <v>121</v>
      </c>
    </row>
    <row r="433" spans="2:6" ht="15" hidden="1" customHeight="1" outlineLevel="1" x14ac:dyDescent="0.2">
      <c r="B433" s="43" t="s">
        <v>49</v>
      </c>
      <c r="C433" s="337">
        <v>69.78</v>
      </c>
      <c r="D433" s="161">
        <f t="shared" ref="D433:D444" si="40">IFERROR((C433-C434)/C434,"-")</f>
        <v>2.1071115013169411E-2</v>
      </c>
      <c r="E433" s="132">
        <f t="shared" si="37"/>
        <v>5.5034774720290391E-2</v>
      </c>
      <c r="F433" s="304">
        <f>((SUM(C433:C442)+SUM(C443:C445))/(SUM(C447:C456)+SUM(C457:C459))-1)</f>
        <v>0.12856250718839957</v>
      </c>
    </row>
    <row r="434" spans="2:6" ht="15" hidden="1" customHeight="1" outlineLevel="1" x14ac:dyDescent="0.2">
      <c r="B434" s="43" t="s">
        <v>50</v>
      </c>
      <c r="C434" s="337">
        <v>68.34</v>
      </c>
      <c r="D434" s="161">
        <f t="shared" si="40"/>
        <v>0.13767271516564014</v>
      </c>
      <c r="E434" s="132">
        <f t="shared" si="37"/>
        <v>5.1708217913204013E-2</v>
      </c>
      <c r="F434" s="304">
        <f>((SUM(C434:C442)+SUM(C443:C445)+SUM(C447))/(SUM(C448:C456)+SUM(C457:C459)+SUM(C461))-1)</f>
        <v>0.13843628886158887</v>
      </c>
    </row>
    <row r="435" spans="2:6" ht="15" hidden="1" customHeight="1" outlineLevel="1" x14ac:dyDescent="0.2">
      <c r="B435" s="43" t="s">
        <v>51</v>
      </c>
      <c r="C435" s="337">
        <v>60.07</v>
      </c>
      <c r="D435" s="161">
        <f t="shared" si="40"/>
        <v>1.0598923283983893E-2</v>
      </c>
      <c r="E435" s="132">
        <f t="shared" si="37"/>
        <v>5.4970144011240007E-2</v>
      </c>
      <c r="F435" s="304">
        <f>((SUM(C435:C442)+SUM(C443:C445)+SUM(C447:C448))/(SUM(C449:C456)+SUM(C457:C459)+SUM(C461:C462))-1)</f>
        <v>0.15974417051793277</v>
      </c>
    </row>
    <row r="436" spans="2:6" ht="15" hidden="1" customHeight="1" outlineLevel="1" x14ac:dyDescent="0.2">
      <c r="B436" s="43" t="s">
        <v>52</v>
      </c>
      <c r="C436" s="337">
        <v>59.44</v>
      </c>
      <c r="D436" s="161">
        <f t="shared" si="40"/>
        <v>-0.17398554752640352</v>
      </c>
      <c r="E436" s="132">
        <f t="shared" si="37"/>
        <v>1.5894718851478418E-2</v>
      </c>
      <c r="F436" s="304">
        <f>((SUM(C436:C442)+SUM(C443:C445)+SUM(C447:C449))/(SUM(C450:C456)+SUM(C457:C459)+SUM(C461:C463))-1)</f>
        <v>0.18014084655954776</v>
      </c>
    </row>
    <row r="437" spans="2:6" ht="15" hidden="1" customHeight="1" outlineLevel="1" x14ac:dyDescent="0.2">
      <c r="B437" s="43" t="s">
        <v>53</v>
      </c>
      <c r="C437" s="337">
        <v>71.959999999999994</v>
      </c>
      <c r="D437" s="161">
        <f t="shared" si="40"/>
        <v>0.20213832275309046</v>
      </c>
      <c r="E437" s="132">
        <f t="shared" si="37"/>
        <v>1.8397962071893481E-2</v>
      </c>
      <c r="F437" s="304">
        <f>((SUM(C437:C442)+SUM(C443:C445)+SUM(C447:C450))/(SUM(C451:C456)+SUM(C457:C459)+SUM(C461:C464))-1)</f>
        <v>0.19725521188684025</v>
      </c>
    </row>
    <row r="438" spans="2:6" ht="15" hidden="1" customHeight="1" outlineLevel="1" x14ac:dyDescent="0.2">
      <c r="B438" s="43" t="s">
        <v>54</v>
      </c>
      <c r="C438" s="337">
        <v>59.86</v>
      </c>
      <c r="D438" s="161">
        <f t="shared" si="40"/>
        <v>0.26313568263346693</v>
      </c>
      <c r="E438" s="132">
        <f t="shared" si="37"/>
        <v>0.11616632481819877</v>
      </c>
      <c r="F438" s="304">
        <f>((SUM(C438:C442)+SUM(C443:C445)+SUM(C447:C451))/(SUM(C452:C456)+SUM(C457:C459)+SUM(C461:C465))-1)</f>
        <v>0.21613567124026223</v>
      </c>
    </row>
    <row r="439" spans="2:6" ht="15" hidden="1" customHeight="1" outlineLevel="1" x14ac:dyDescent="0.2">
      <c r="B439" s="43" t="s">
        <v>55</v>
      </c>
      <c r="C439" s="337">
        <v>47.39</v>
      </c>
      <c r="D439" s="161">
        <f t="shared" si="40"/>
        <v>-3.9910858995137743E-2</v>
      </c>
      <c r="E439" s="132">
        <f t="shared" si="37"/>
        <v>0.18415792103948014</v>
      </c>
      <c r="F439" s="304">
        <f>((SUM(C439:C442)+SUM(C443:C445)+SUM(C447:C452))/(SUM(C453:C456)+SUM(C457:C459)+SUM(C461:C466))-1)</f>
        <v>0.22046242161734275</v>
      </c>
    </row>
    <row r="440" spans="2:6" ht="15" hidden="1" customHeight="1" outlineLevel="1" x14ac:dyDescent="0.2">
      <c r="B440" s="43" t="s">
        <v>56</v>
      </c>
      <c r="C440" s="337">
        <v>49.36</v>
      </c>
      <c r="D440" s="161">
        <f>IFERROR((C440-C442)/C442,"-")</f>
        <v>-0.23650425367362729</v>
      </c>
      <c r="E440" s="132">
        <f t="shared" si="37"/>
        <v>0.30997876857749462</v>
      </c>
      <c r="F440" s="304">
        <f>((SUM(C440:C442)+SUM(C443:C445)+SUM(C447:C453))/(SUM(C454:C456)+SUM(C457:C459)+SUM(C461:C467))-1)</f>
        <v>0.22451747025046664</v>
      </c>
    </row>
    <row r="441" spans="2:6" ht="15" customHeight="1" collapsed="1" x14ac:dyDescent="0.2">
      <c r="B441" s="30" t="s">
        <v>186</v>
      </c>
      <c r="C441" s="370">
        <v>67.700765815127909</v>
      </c>
      <c r="D441" s="306"/>
      <c r="E441" s="306">
        <f t="shared" si="37"/>
        <v>0.22171755130249404</v>
      </c>
      <c r="F441" s="307" t="s">
        <v>121</v>
      </c>
    </row>
    <row r="442" spans="2:6" ht="15" hidden="1" customHeight="1" outlineLevel="1" x14ac:dyDescent="0.2">
      <c r="B442" s="43" t="s">
        <v>58</v>
      </c>
      <c r="C442" s="337">
        <v>64.650000000000006</v>
      </c>
      <c r="D442" s="161">
        <f>IFERROR((C442-C443)/C443,"-")</f>
        <v>-0.112194452073606</v>
      </c>
      <c r="E442" s="132">
        <f t="shared" si="37"/>
        <v>0.23519296904852882</v>
      </c>
      <c r="F442" s="304">
        <f>((SUM(C442)+SUM(C443:C445)+SUM(C447:C454))/(SUM(C456)+SUM(C457:C459)+SUM(C461:C468))-1)</f>
        <v>0.21621308819152807</v>
      </c>
    </row>
    <row r="443" spans="2:6" ht="15" hidden="1" customHeight="1" outlineLevel="1" x14ac:dyDescent="0.2">
      <c r="B443" s="43" t="s">
        <v>59</v>
      </c>
      <c r="C443" s="337">
        <v>72.819999999999993</v>
      </c>
      <c r="D443" s="161">
        <f t="shared" si="40"/>
        <v>-4.9347258485639707E-2</v>
      </c>
      <c r="E443" s="132">
        <f t="shared" si="37"/>
        <v>0.23319220999153245</v>
      </c>
      <c r="F443" s="304">
        <f>((SUM(C443:C445)+SUM(C447:C448)+SUM(C449:C456))/(SUM(C457:C459)+SUM(C461:C462)+SUM(C463:C470))-1)</f>
        <v>0.17813834832225495</v>
      </c>
    </row>
    <row r="444" spans="2:6" ht="15" hidden="1" customHeight="1" outlineLevel="1" x14ac:dyDescent="0.2">
      <c r="B444" s="43" t="s">
        <v>60</v>
      </c>
      <c r="C444" s="337">
        <v>76.599999999999994</v>
      </c>
      <c r="D444" s="161">
        <f t="shared" si="40"/>
        <v>4.9890350877192992E-2</v>
      </c>
      <c r="E444" s="132">
        <f t="shared" si="37"/>
        <v>0.15205294029177319</v>
      </c>
      <c r="F444" s="304">
        <f>((SUM(C444:C445)+SUM(C447:C456)+SUM(C457))/(SUM(C458:C459)+SUM(C461:C470)+SUM(C471))-1)</f>
        <v>0.15278751050239681</v>
      </c>
    </row>
    <row r="445" spans="2:6" ht="15" hidden="1" customHeight="1" outlineLevel="1" x14ac:dyDescent="0.2">
      <c r="B445" s="43" t="s">
        <v>61</v>
      </c>
      <c r="C445" s="337">
        <v>72.959999999999994</v>
      </c>
      <c r="D445" s="161">
        <f>C445/C447-1</f>
        <v>0.10311460538252182</v>
      </c>
      <c r="E445" s="132">
        <f t="shared" si="37"/>
        <v>0.1529709228824272</v>
      </c>
      <c r="F445" s="304">
        <f>((SUM(C445)+SUM(C447:C456)+SUM(C457:C458))/(SUM(C459)+SUM(C461:C470)+SUM(C471:C472))-1)</f>
        <v>0.14238896209685592</v>
      </c>
    </row>
    <row r="446" spans="2:6" ht="15" customHeight="1" collapsed="1" x14ac:dyDescent="0.25">
      <c r="B446" s="145">
        <v>1982</v>
      </c>
      <c r="C446" s="374">
        <v>64.39</v>
      </c>
      <c r="D446" s="375"/>
      <c r="E446" s="241">
        <f t="shared" si="37"/>
        <v>0.1209958217270195</v>
      </c>
      <c r="F446" s="313" t="s">
        <v>121</v>
      </c>
    </row>
    <row r="447" spans="2:6" ht="15" hidden="1" customHeight="1" outlineLevel="1" x14ac:dyDescent="0.2">
      <c r="B447" s="43" t="s">
        <v>49</v>
      </c>
      <c r="C447" s="337">
        <v>66.14</v>
      </c>
      <c r="D447" s="161">
        <f t="shared" ref="D447:D458" si="41">IFERROR((C447-C448)/C448,"-")</f>
        <v>1.7851646660510874E-2</v>
      </c>
      <c r="E447" s="132">
        <f t="shared" si="37"/>
        <v>0.17103399433427779</v>
      </c>
      <c r="F447" s="304">
        <f>((SUM(C447:C456)+SUM(C457:C459))/(SUM(C461:C470)+SUM(C471:C473))-1)</f>
        <v>0.14084371499152493</v>
      </c>
    </row>
    <row r="448" spans="2:6" ht="15" hidden="1" customHeight="1" outlineLevel="1" x14ac:dyDescent="0.2">
      <c r="B448" s="43" t="s">
        <v>50</v>
      </c>
      <c r="C448" s="337">
        <v>64.98</v>
      </c>
      <c r="D448" s="161">
        <f t="shared" si="41"/>
        <v>0.14120126448893583</v>
      </c>
      <c r="E448" s="132">
        <f t="shared" si="37"/>
        <v>0.33786287831995065</v>
      </c>
      <c r="F448" s="304">
        <f>((SUM(C448:C456)+SUM(C457:C459)+SUM(C461))/(SUM(C462:C470)+SUM(C471:C473)+SUM(C475))-1)</f>
        <v>0.13124972401383461</v>
      </c>
    </row>
    <row r="449" spans="2:6" ht="15" hidden="1" customHeight="1" outlineLevel="1" x14ac:dyDescent="0.2">
      <c r="B449" s="43" t="s">
        <v>51</v>
      </c>
      <c r="C449" s="337">
        <v>56.94</v>
      </c>
      <c r="D449" s="161">
        <f t="shared" si="41"/>
        <v>-2.6833019996581785E-2</v>
      </c>
      <c r="E449" s="132">
        <f t="shared" si="37"/>
        <v>0.36024844720496896</v>
      </c>
      <c r="F449" s="304">
        <f>((SUM(C449:C456)+SUM(C457:C459)+SUM(C461:C462))/(SUM(C463:C470)+SUM(C471:C473)+SUM(C475:C476))-1)</f>
        <v>9.6931914302603062E-2</v>
      </c>
    </row>
    <row r="450" spans="2:6" ht="15" hidden="1" customHeight="1" outlineLevel="1" x14ac:dyDescent="0.2">
      <c r="B450" s="43" t="s">
        <v>52</v>
      </c>
      <c r="C450" s="337">
        <v>58.51</v>
      </c>
      <c r="D450" s="161">
        <f t="shared" si="41"/>
        <v>-0.1719501839796207</v>
      </c>
      <c r="E450" s="132">
        <f t="shared" si="37"/>
        <v>0.2273966855464653</v>
      </c>
      <c r="F450" s="304">
        <f>((SUM(C450:C456)+SUM(C457:C459)+SUM(C461:C463))/(SUM(C464:C470)+SUM(C471:C473)+SUM(C475:C477))-1)</f>
        <v>5.6203778498175927E-2</v>
      </c>
    </row>
    <row r="451" spans="2:6" ht="15" hidden="1" customHeight="1" outlineLevel="1" x14ac:dyDescent="0.2">
      <c r="B451" s="43" t="s">
        <v>53</v>
      </c>
      <c r="C451" s="337">
        <v>70.66</v>
      </c>
      <c r="D451" s="161">
        <f t="shared" si="41"/>
        <v>0.31754614954316601</v>
      </c>
      <c r="E451" s="132">
        <f t="shared" si="37"/>
        <v>0.20108788033316327</v>
      </c>
      <c r="F451" s="304">
        <f>((SUM(C451:C456)+SUM(C457:C459)+SUM(C461:C464))/(SUM(C465:C470)+SUM(C471:C473)+SUM(C475:C478))-1)</f>
        <v>2.8734947322878179E-2</v>
      </c>
    </row>
    <row r="452" spans="2:6" ht="15" hidden="1" customHeight="1" outlineLevel="1" x14ac:dyDescent="0.2">
      <c r="B452" s="43" t="s">
        <v>54</v>
      </c>
      <c r="C452" s="337">
        <v>53.63</v>
      </c>
      <c r="D452" s="161">
        <f t="shared" si="41"/>
        <v>0.34007996001998997</v>
      </c>
      <c r="E452" s="132">
        <f t="shared" si="37"/>
        <v>0.16308826718716118</v>
      </c>
      <c r="F452" s="304">
        <f>((SUM(C452:C456)+SUM(C457:C459)+SUM(C461:C465))/(SUM(C466:C470)+SUM(C471:C473)+SUM(C475:C479))-1)</f>
        <v>9.9482576470222295E-3</v>
      </c>
    </row>
    <row r="453" spans="2:6" ht="15" hidden="1" customHeight="1" outlineLevel="1" x14ac:dyDescent="0.2">
      <c r="B453" s="43" t="s">
        <v>55</v>
      </c>
      <c r="C453" s="337">
        <v>40.020000000000003</v>
      </c>
      <c r="D453" s="161">
        <f t="shared" si="41"/>
        <v>6.2101910828025568E-2</v>
      </c>
      <c r="E453" s="132">
        <f t="shared" si="37"/>
        <v>0.25967894239848932</v>
      </c>
      <c r="F453" s="304">
        <f>((SUM(C453:C456)+SUM(C457:C459)+SUM(C461:C466))/(SUM(C467:C470)+SUM(C471:C473)+SUM(C475:C480))-1)</f>
        <v>-7.8905200738231818E-3</v>
      </c>
    </row>
    <row r="454" spans="2:6" ht="15" hidden="1" customHeight="1" outlineLevel="1" x14ac:dyDescent="0.2">
      <c r="B454" s="43" t="s">
        <v>56</v>
      </c>
      <c r="C454" s="337">
        <v>37.68</v>
      </c>
      <c r="D454" s="161">
        <f>IFERROR((C454-C456)/C456,"-")</f>
        <v>-0.28009170806266726</v>
      </c>
      <c r="E454" s="132">
        <f t="shared" si="37"/>
        <v>0.16404077849860998</v>
      </c>
      <c r="F454" s="304">
        <f>((SUM(C454:C456)+SUM(C457:C459)+SUM(C461:C467))/(SUM(C468:C470)+SUM(C471:C473)+SUM(C475:C481))-1)</f>
        <v>-3.09533646471295E-2</v>
      </c>
    </row>
    <row r="455" spans="2:6" ht="15" customHeight="1" collapsed="1" x14ac:dyDescent="0.2">
      <c r="B455" s="30" t="s">
        <v>187</v>
      </c>
      <c r="C455" s="370">
        <v>55.414416976289623</v>
      </c>
      <c r="D455" s="306"/>
      <c r="E455" s="306">
        <f t="shared" si="37"/>
        <v>-1.4036058567955534E-2</v>
      </c>
      <c r="F455" s="307" t="s">
        <v>121</v>
      </c>
    </row>
    <row r="456" spans="2:6" ht="15" hidden="1" customHeight="1" outlineLevel="1" x14ac:dyDescent="0.2">
      <c r="B456" s="43" t="s">
        <v>58</v>
      </c>
      <c r="C456" s="337">
        <v>52.34</v>
      </c>
      <c r="D456" s="161">
        <f>IFERROR((C456-C457)/C457,"-")</f>
        <v>-0.11363251481795079</v>
      </c>
      <c r="E456" s="132">
        <f t="shared" si="37"/>
        <v>1.3392003061030167E-3</v>
      </c>
      <c r="F456" s="304">
        <f>((SUM(C456)+SUM(C457:C459)+SUM(C461:C468))/(SUM(C470)+SUM(C471:C473)+SUM(C475:C482))-1)</f>
        <v>-4.7512559252901765E-2</v>
      </c>
    </row>
    <row r="457" spans="2:6" ht="15" hidden="1" customHeight="1" outlineLevel="1" x14ac:dyDescent="0.2">
      <c r="B457" s="43" t="s">
        <v>59</v>
      </c>
      <c r="C457" s="337">
        <v>59.05</v>
      </c>
      <c r="D457" s="161">
        <f t="shared" si="41"/>
        <v>-0.11189652579335235</v>
      </c>
      <c r="E457" s="132">
        <f t="shared" si="37"/>
        <v>-4.2018170019467949E-2</v>
      </c>
      <c r="F457" s="304">
        <f>((SUM(C457:C459)+SUM(C461:C462)+SUM(C463:C470))/(SUM(C471:C473)+SUM(C475:C476)+SUM(C477:C484))-1)</f>
        <v>-6.1542631313943663E-2</v>
      </c>
    </row>
    <row r="458" spans="2:6" ht="15" hidden="1" customHeight="1" outlineLevel="1" x14ac:dyDescent="0.2">
      <c r="B458" s="43" t="s">
        <v>60</v>
      </c>
      <c r="C458" s="337">
        <v>66.489999999999995</v>
      </c>
      <c r="D458" s="161">
        <f t="shared" si="41"/>
        <v>5.0726927939317219E-2</v>
      </c>
      <c r="E458" s="132">
        <f t="shared" si="37"/>
        <v>4.4126884422110546E-2</v>
      </c>
      <c r="F458" s="304">
        <f>((SUM(C458:C459)+SUM(C461:C470)+SUM(C471))/(SUM(C472:C473)+SUM(C475:C484)+SUM(C485))-1)</f>
        <v>-6.6966390809764298E-2</v>
      </c>
    </row>
    <row r="459" spans="2:6" ht="15" hidden="1" customHeight="1" outlineLevel="1" x14ac:dyDescent="0.2">
      <c r="B459" s="43" t="s">
        <v>61</v>
      </c>
      <c r="C459" s="337">
        <v>63.28</v>
      </c>
      <c r="D459" s="161">
        <f>C459/C461-1</f>
        <v>0.12039660056657242</v>
      </c>
      <c r="E459" s="132">
        <f t="shared" si="37"/>
        <v>0.13629017776979713</v>
      </c>
      <c r="F459" s="304">
        <f>((SUM(C459)+SUM(C461:C470)+SUM(C471:C472))/(SUM(C473)+SUM(C475:C484)+SUM(C485:C486))-1)</f>
        <v>-8.0882096170736939E-2</v>
      </c>
    </row>
    <row r="460" spans="2:6" ht="15" customHeight="1" collapsed="1" x14ac:dyDescent="0.25">
      <c r="B460" s="145">
        <v>1981</v>
      </c>
      <c r="C460" s="374">
        <v>57.44</v>
      </c>
      <c r="D460" s="375"/>
      <c r="E460" s="241">
        <f t="shared" si="37"/>
        <v>0.15526950925181016</v>
      </c>
      <c r="F460" s="313" t="s">
        <v>121</v>
      </c>
    </row>
    <row r="461" spans="2:6" ht="15" hidden="1" customHeight="1" outlineLevel="1" x14ac:dyDescent="0.2">
      <c r="B461" s="43" t="s">
        <v>49</v>
      </c>
      <c r="C461" s="337">
        <v>56.48</v>
      </c>
      <c r="D461" s="161">
        <f t="shared" ref="D461:D472" si="42">IFERROR((C461-C462)/C462,"-")</f>
        <v>0.16285773110973845</v>
      </c>
      <c r="E461" s="132">
        <f t="shared" ref="E461:E524" si="43">C461/C475-1</f>
        <v>5.6095736724008916E-2</v>
      </c>
      <c r="F461" s="304">
        <f>((SUM(C461:C470)+SUM(C471:C473))/(SUM(C475:C484)+SUM(C485:C487))-1)</f>
        <v>-0.11096763574115942</v>
      </c>
    </row>
    <row r="462" spans="2:6" ht="15" hidden="1" customHeight="1" outlineLevel="1" x14ac:dyDescent="0.2">
      <c r="B462" s="43" t="s">
        <v>50</v>
      </c>
      <c r="C462" s="337">
        <v>48.57</v>
      </c>
      <c r="D462" s="161">
        <f t="shared" si="42"/>
        <v>0.16029622551361683</v>
      </c>
      <c r="E462" s="132">
        <f t="shared" si="43"/>
        <v>-9.9721964782205741E-2</v>
      </c>
      <c r="F462" s="304">
        <f>((SUM(C462:C470)+SUM(C471:C473)+SUM(C475))/(SUM(C476:C484)+SUM(C485:C487)+SUM(C489))-1)</f>
        <v>-0.13399398965265097</v>
      </c>
    </row>
    <row r="463" spans="2:6" ht="15" hidden="1" customHeight="1" outlineLevel="1" x14ac:dyDescent="0.2">
      <c r="B463" s="43" t="s">
        <v>51</v>
      </c>
      <c r="C463" s="337">
        <v>41.86</v>
      </c>
      <c r="D463" s="161">
        <f t="shared" si="42"/>
        <v>-0.12187958883994131</v>
      </c>
      <c r="E463" s="132">
        <f t="shared" si="43"/>
        <v>-0.20809685962920921</v>
      </c>
      <c r="F463" s="304">
        <f>((SUM(C463:C470)+SUM(C471:C473)+SUM(C475:C476))/(SUM(C477:C484)+SUM(C485:C487)+SUM(C489:C490))-1)</f>
        <v>-0.14194885497851528</v>
      </c>
    </row>
    <row r="464" spans="2:6" ht="15" hidden="1" customHeight="1" outlineLevel="1" x14ac:dyDescent="0.2">
      <c r="B464" s="43" t="s">
        <v>52</v>
      </c>
      <c r="C464" s="337">
        <v>47.67</v>
      </c>
      <c r="D464" s="161">
        <f t="shared" si="42"/>
        <v>-0.18969913309535946</v>
      </c>
      <c r="E464" s="132">
        <f t="shared" si="43"/>
        <v>-0.13216821409066082</v>
      </c>
      <c r="F464" s="304">
        <f>((SUM(C464:C470)+SUM(C471:C473)+SUM(C475:C477))/(SUM(C478:C484)+SUM(C485:C487)+SUM(C489:C491))-1)</f>
        <v>-0.13526985408549408</v>
      </c>
    </row>
    <row r="465" spans="2:6" ht="15" hidden="1" customHeight="1" outlineLevel="1" x14ac:dyDescent="0.2">
      <c r="B465" s="43" t="s">
        <v>53</v>
      </c>
      <c r="C465" s="337">
        <v>58.83</v>
      </c>
      <c r="D465" s="161">
        <f t="shared" si="42"/>
        <v>0.27586206896551724</v>
      </c>
      <c r="E465" s="132">
        <f t="shared" si="43"/>
        <v>-1.3746856663872542E-2</v>
      </c>
      <c r="F465" s="304">
        <f>((SUM(C465:C470)+SUM(C471:C473)+SUM(C475:C478))/(SUM(C479:C484)+SUM(C485:C487)+SUM(C489:C492))-1)</f>
        <v>-0.12965619182145427</v>
      </c>
    </row>
    <row r="466" spans="2:6" ht="15" hidden="1" customHeight="1" outlineLevel="1" x14ac:dyDescent="0.2">
      <c r="B466" s="43" t="s">
        <v>54</v>
      </c>
      <c r="C466" s="337">
        <v>46.11</v>
      </c>
      <c r="D466" s="161">
        <f t="shared" si="42"/>
        <v>0.45136921624173748</v>
      </c>
      <c r="E466" s="132">
        <f t="shared" si="43"/>
        <v>-8.9814449269640662E-2</v>
      </c>
      <c r="F466" s="304">
        <f>((SUM(C466:C470)+SUM(C471:C473)+SUM(C475:C479))/(SUM(C480:C484)+SUM(C485:C487)+SUM(C489:C493))-1)</f>
        <v>-0.13947912603582147</v>
      </c>
    </row>
    <row r="467" spans="2:6" ht="15" hidden="1" customHeight="1" outlineLevel="1" x14ac:dyDescent="0.2">
      <c r="B467" s="43" t="s">
        <v>55</v>
      </c>
      <c r="C467" s="337">
        <v>31.77</v>
      </c>
      <c r="D467" s="161">
        <f t="shared" si="42"/>
        <v>-1.8535681186283532E-2</v>
      </c>
      <c r="E467" s="132">
        <f t="shared" si="43"/>
        <v>-0.19406392694063934</v>
      </c>
      <c r="F467" s="304">
        <f>((SUM(C467:C470)+SUM(C471:C473)+SUM(C475:C480))/(SUM(C481:C484)+SUM(C485:C487)+SUM(C489:C494))-1)</f>
        <v>-0.14229653785031215</v>
      </c>
    </row>
    <row r="468" spans="2:6" ht="15" hidden="1" customHeight="1" outlineLevel="1" x14ac:dyDescent="0.2">
      <c r="B468" s="43" t="s">
        <v>56</v>
      </c>
      <c r="C468" s="337">
        <v>32.369999999999997</v>
      </c>
      <c r="D468" s="161">
        <f>IFERROR((C468-C470)/C470,"-")</f>
        <v>-0.38071551559211791</v>
      </c>
      <c r="E468" s="132">
        <f t="shared" si="43"/>
        <v>-0.11942328618063114</v>
      </c>
      <c r="F468" s="304">
        <f>((SUM(C468:C470)+SUM(C471:C473)+SUM(C475:C481))/(SUM(C482:C484)+SUM(C485:C487)+SUM(C489:C495))-1)</f>
        <v>-0.13384953142454048</v>
      </c>
    </row>
    <row r="469" spans="2:6" ht="15" customHeight="1" collapsed="1" x14ac:dyDescent="0.2">
      <c r="B469" s="30" t="s">
        <v>188</v>
      </c>
      <c r="C469" s="370">
        <v>56.203289641408197</v>
      </c>
      <c r="D469" s="306"/>
      <c r="E469" s="306">
        <f t="shared" si="43"/>
        <v>-0.15046383038173505</v>
      </c>
      <c r="F469" s="307" t="s">
        <v>121</v>
      </c>
    </row>
    <row r="470" spans="2:6" ht="15" hidden="1" customHeight="1" outlineLevel="1" x14ac:dyDescent="0.2">
      <c r="B470" s="43" t="s">
        <v>58</v>
      </c>
      <c r="C470" s="337">
        <v>52.27</v>
      </c>
      <c r="D470" s="161">
        <f>IFERROR((C470-C471)/C471,"-")</f>
        <v>-0.15201168072680074</v>
      </c>
      <c r="E470" s="132">
        <f t="shared" si="43"/>
        <v>-5.6838686394803273E-2</v>
      </c>
      <c r="F470" s="304">
        <f>((SUM(C470)+SUM(C471:C473)+SUM(C475:C482))/(SUM(C484)+SUM(C485:C487)+SUM(C489:C496))-1)</f>
        <v>-0.13120989478580913</v>
      </c>
    </row>
    <row r="471" spans="2:6" ht="15" hidden="1" customHeight="1" outlineLevel="1" x14ac:dyDescent="0.2">
      <c r="B471" s="43" t="s">
        <v>59</v>
      </c>
      <c r="C471" s="337">
        <v>61.64</v>
      </c>
      <c r="D471" s="161">
        <f t="shared" si="42"/>
        <v>-3.2035175879396971E-2</v>
      </c>
      <c r="E471" s="132">
        <f t="shared" si="43"/>
        <v>-0.10027733177638309</v>
      </c>
      <c r="F471" s="304">
        <f>((SUM(C471:C473)+SUM(C475:C476)+SUM(C477:C484))/(SUM(C485:C487)+SUM(C489:C490)+SUM(C491:C497))-1)</f>
        <v>-2.7763810135536193E-2</v>
      </c>
    </row>
    <row r="472" spans="2:6" ht="15" hidden="1" customHeight="1" outlineLevel="1" x14ac:dyDescent="0.2">
      <c r="B472" s="43" t="s">
        <v>60</v>
      </c>
      <c r="C472" s="337">
        <v>63.68</v>
      </c>
      <c r="D472" s="161">
        <f t="shared" si="42"/>
        <v>0.14347279583408157</v>
      </c>
      <c r="E472" s="132">
        <f t="shared" si="43"/>
        <v>-0.10799831909230984</v>
      </c>
      <c r="F472" s="304">
        <f>((SUM(C472:C473)+SUM(C475:C484)+SUM(C485))/(SUM(C486:C487)+SUM(C489:C497)+SUM(C499))-1)</f>
        <v>-1.7873502230716043E-2</v>
      </c>
    </row>
    <row r="473" spans="2:6" ht="15" hidden="1" customHeight="1" outlineLevel="1" x14ac:dyDescent="0.2">
      <c r="B473" s="43" t="s">
        <v>61</v>
      </c>
      <c r="C473" s="337">
        <v>55.69</v>
      </c>
      <c r="D473" s="161">
        <f>C473/C475-1</f>
        <v>4.1323859386686701E-2</v>
      </c>
      <c r="E473" s="132">
        <f t="shared" si="43"/>
        <v>-0.22090095131505327</v>
      </c>
      <c r="F473" s="304">
        <f>((SUM(C473)+SUM(C475:C484)+SUM(C485:C486))/(SUM(C487)+SUM(C489:C497)+SUM(C499:C500))-1)</f>
        <v>-2.2794394330259982E-3</v>
      </c>
    </row>
    <row r="474" spans="2:6" ht="15" customHeight="1" collapsed="1" x14ac:dyDescent="0.25">
      <c r="B474" s="145">
        <v>1980</v>
      </c>
      <c r="C474" s="374">
        <v>49.72</v>
      </c>
      <c r="D474" s="375"/>
      <c r="E474" s="241">
        <f t="shared" si="43"/>
        <v>-0.10623764156030924</v>
      </c>
      <c r="F474" s="313" t="s">
        <v>121</v>
      </c>
    </row>
    <row r="475" spans="2:6" ht="15" hidden="1" customHeight="1" outlineLevel="1" x14ac:dyDescent="0.2">
      <c r="B475" s="43" t="s">
        <v>49</v>
      </c>
      <c r="C475" s="337">
        <v>53.48</v>
      </c>
      <c r="D475" s="161">
        <f t="shared" ref="D475:D486" si="44">IFERROR((C475-C476)/C476,"-")</f>
        <v>-8.7117701575533998E-3</v>
      </c>
      <c r="E475" s="132">
        <f t="shared" si="43"/>
        <v>-0.23105679367361609</v>
      </c>
      <c r="F475" s="304" t="s">
        <v>121</v>
      </c>
    </row>
    <row r="476" spans="2:6" ht="15" hidden="1" customHeight="1" outlineLevel="1" x14ac:dyDescent="0.2">
      <c r="B476" s="43" t="s">
        <v>50</v>
      </c>
      <c r="C476" s="337">
        <v>53.95</v>
      </c>
      <c r="D476" s="161">
        <f t="shared" si="44"/>
        <v>2.0620506999621705E-2</v>
      </c>
      <c r="E476" s="132">
        <f t="shared" si="43"/>
        <v>-0.1969336111938077</v>
      </c>
      <c r="F476" s="304" t="s">
        <v>121</v>
      </c>
    </row>
    <row r="477" spans="2:6" ht="15" hidden="1" customHeight="1" outlineLevel="1" x14ac:dyDescent="0.2">
      <c r="B477" s="43" t="s">
        <v>51</v>
      </c>
      <c r="C477" s="337">
        <v>52.86</v>
      </c>
      <c r="D477" s="161">
        <f t="shared" si="44"/>
        <v>-3.768432550518843E-2</v>
      </c>
      <c r="E477" s="132">
        <f t="shared" si="43"/>
        <v>-0.11427613941018766</v>
      </c>
      <c r="F477" s="304" t="s">
        <v>121</v>
      </c>
    </row>
    <row r="478" spans="2:6" ht="15" hidden="1" customHeight="1" outlineLevel="1" x14ac:dyDescent="0.2">
      <c r="B478" s="43" t="s">
        <v>52</v>
      </c>
      <c r="C478" s="337">
        <v>54.93</v>
      </c>
      <c r="D478" s="161">
        <f t="shared" si="44"/>
        <v>-7.9128248113998309E-2</v>
      </c>
      <c r="E478" s="132">
        <f t="shared" si="43"/>
        <v>-5.7804459691252141E-2</v>
      </c>
      <c r="F478" s="304" t="s">
        <v>121</v>
      </c>
    </row>
    <row r="479" spans="2:6" ht="15" hidden="1" customHeight="1" outlineLevel="1" x14ac:dyDescent="0.2">
      <c r="B479" s="43" t="s">
        <v>53</v>
      </c>
      <c r="C479" s="337">
        <v>59.65</v>
      </c>
      <c r="D479" s="161">
        <f t="shared" si="44"/>
        <v>0.17745756020529022</v>
      </c>
      <c r="E479" s="132">
        <f t="shared" si="43"/>
        <v>-0.14098502304147464</v>
      </c>
      <c r="F479" s="304" t="s">
        <v>121</v>
      </c>
    </row>
    <row r="480" spans="2:6" ht="15" hidden="1" customHeight="1" outlineLevel="1" x14ac:dyDescent="0.2">
      <c r="B480" s="43" t="s">
        <v>54</v>
      </c>
      <c r="C480" s="337">
        <v>50.66</v>
      </c>
      <c r="D480" s="161">
        <f t="shared" si="44"/>
        <v>0.28513444951801103</v>
      </c>
      <c r="E480" s="132">
        <f t="shared" si="43"/>
        <v>-0.13460881448582174</v>
      </c>
      <c r="F480" s="304" t="s">
        <v>121</v>
      </c>
    </row>
    <row r="481" spans="2:6" ht="15" hidden="1" customHeight="1" outlineLevel="1" x14ac:dyDescent="0.2">
      <c r="B481" s="43" t="s">
        <v>55</v>
      </c>
      <c r="C481" s="337">
        <v>39.42</v>
      </c>
      <c r="D481" s="161">
        <f t="shared" si="44"/>
        <v>7.2361262241567026E-2</v>
      </c>
      <c r="E481" s="132">
        <f t="shared" si="43"/>
        <v>-2.738712065136939E-2</v>
      </c>
      <c r="F481" s="304" t="s">
        <v>121</v>
      </c>
    </row>
    <row r="482" spans="2:6" ht="15" hidden="1" customHeight="1" outlineLevel="1" x14ac:dyDescent="0.2">
      <c r="B482" s="43" t="s">
        <v>56</v>
      </c>
      <c r="C482" s="337">
        <v>36.76</v>
      </c>
      <c r="D482" s="161">
        <f>IFERROR((C482-C484)/C484,"-")</f>
        <v>-0.3367015517863588</v>
      </c>
      <c r="E482" s="132">
        <f t="shared" si="43"/>
        <v>-0.10056275997063857</v>
      </c>
      <c r="F482" s="304" t="s">
        <v>121</v>
      </c>
    </row>
    <row r="483" spans="2:6" ht="15" hidden="1" customHeight="1" outlineLevel="1" x14ac:dyDescent="0.2">
      <c r="B483" s="30" t="s">
        <v>189</v>
      </c>
      <c r="C483" s="370">
        <v>66.157618299716276</v>
      </c>
      <c r="D483" s="306"/>
      <c r="E483" s="306"/>
      <c r="F483" s="307" t="s">
        <v>121</v>
      </c>
    </row>
    <row r="484" spans="2:6" ht="15" hidden="1" customHeight="1" outlineLevel="1" x14ac:dyDescent="0.2">
      <c r="B484" s="43" t="s">
        <v>58</v>
      </c>
      <c r="C484" s="337">
        <v>55.42</v>
      </c>
      <c r="D484" s="161">
        <f>IFERROR((C484-C485)/C485,"-")</f>
        <v>-0.19106699751861045</v>
      </c>
      <c r="E484" s="132">
        <f>C484/C497-1</f>
        <v>0.13240702901512069</v>
      </c>
      <c r="F484" s="304" t="s">
        <v>121</v>
      </c>
    </row>
    <row r="485" spans="2:6" ht="15" hidden="1" customHeight="1" outlineLevel="1" x14ac:dyDescent="0.2">
      <c r="B485" s="43" t="s">
        <v>59</v>
      </c>
      <c r="C485" s="337">
        <v>68.510000000000005</v>
      </c>
      <c r="D485" s="161">
        <f t="shared" si="44"/>
        <v>-4.0341784563664315E-2</v>
      </c>
      <c r="E485" s="132">
        <f t="shared" ref="E485:E488" si="45">C485/C498-1</f>
        <v>6.3324538258575203E-2</v>
      </c>
      <c r="F485" s="304" t="s">
        <v>121</v>
      </c>
    </row>
    <row r="486" spans="2:6" ht="15" hidden="1" customHeight="1" outlineLevel="1" x14ac:dyDescent="0.2">
      <c r="B486" s="43" t="s">
        <v>60</v>
      </c>
      <c r="C486" s="337">
        <v>71.39</v>
      </c>
      <c r="D486" s="161">
        <f t="shared" si="44"/>
        <v>-1.2590934527140936E-3</v>
      </c>
      <c r="E486" s="132">
        <f t="shared" si="45"/>
        <v>4.6620730098226204E-2</v>
      </c>
      <c r="F486" s="304" t="s">
        <v>121</v>
      </c>
    </row>
    <row r="487" spans="2:6" ht="15" customHeight="1" collapsed="1" x14ac:dyDescent="0.2">
      <c r="B487" s="43" t="s">
        <v>61</v>
      </c>
      <c r="C487" s="337">
        <v>71.48</v>
      </c>
      <c r="D487" s="161">
        <f>C487/C489-1</f>
        <v>2.7749820273184955E-2</v>
      </c>
      <c r="E487" s="132">
        <f t="shared" si="45"/>
        <v>5.427728613569327E-2</v>
      </c>
      <c r="F487" s="304" t="s">
        <v>121</v>
      </c>
    </row>
    <row r="488" spans="2:6" ht="15" customHeight="1" x14ac:dyDescent="0.25">
      <c r="B488" s="145">
        <v>1979</v>
      </c>
      <c r="C488" s="374">
        <v>55.63</v>
      </c>
      <c r="D488" s="375"/>
      <c r="E488" s="241">
        <f t="shared" si="45"/>
        <v>-6.4255677039529058E-2</v>
      </c>
      <c r="F488" s="313">
        <f>C488/C501-1</f>
        <v>-6.4255677039529058E-2</v>
      </c>
    </row>
    <row r="489" spans="2:6" x14ac:dyDescent="0.2">
      <c r="B489" s="43" t="s">
        <v>49</v>
      </c>
      <c r="C489" s="337">
        <v>69.55</v>
      </c>
      <c r="D489" s="161">
        <f t="shared" ref="D489:D499" si="46">IFERROR((C489-C490)/C490,"-")</f>
        <v>3.5278356653765858E-2</v>
      </c>
      <c r="E489" s="376" t="s">
        <v>121</v>
      </c>
      <c r="F489" s="304" t="s">
        <v>121</v>
      </c>
    </row>
    <row r="490" spans="2:6" x14ac:dyDescent="0.2">
      <c r="B490" s="43" t="s">
        <v>50</v>
      </c>
      <c r="C490" s="337">
        <v>67.180000000000007</v>
      </c>
      <c r="D490" s="161">
        <f t="shared" si="46"/>
        <v>0.12567024128686338</v>
      </c>
      <c r="E490" s="376" t="s">
        <v>121</v>
      </c>
      <c r="F490" s="304" t="s">
        <v>121</v>
      </c>
    </row>
    <row r="491" spans="2:6" x14ac:dyDescent="0.2">
      <c r="B491" s="43" t="s">
        <v>51</v>
      </c>
      <c r="C491" s="337">
        <v>59.68</v>
      </c>
      <c r="D491" s="161">
        <f t="shared" si="46"/>
        <v>2.3670668953687867E-2</v>
      </c>
      <c r="E491" s="376" t="s">
        <v>121</v>
      </c>
      <c r="F491" s="304" t="s">
        <v>121</v>
      </c>
    </row>
    <row r="492" spans="2:6" x14ac:dyDescent="0.2">
      <c r="B492" s="43" t="s">
        <v>52</v>
      </c>
      <c r="C492" s="337">
        <v>58.3</v>
      </c>
      <c r="D492" s="161">
        <f t="shared" si="46"/>
        <v>-0.16042626728110601</v>
      </c>
      <c r="E492" s="376" t="s">
        <v>121</v>
      </c>
      <c r="F492" s="304" t="s">
        <v>121</v>
      </c>
    </row>
    <row r="493" spans="2:6" x14ac:dyDescent="0.2">
      <c r="B493" s="43" t="s">
        <v>53</v>
      </c>
      <c r="C493" s="337">
        <v>69.44</v>
      </c>
      <c r="D493" s="161">
        <f t="shared" si="46"/>
        <v>0.18619747181414414</v>
      </c>
      <c r="E493" s="376" t="s">
        <v>121</v>
      </c>
      <c r="F493" s="304" t="s">
        <v>121</v>
      </c>
    </row>
    <row r="494" spans="2:6" x14ac:dyDescent="0.2">
      <c r="B494" s="43" t="s">
        <v>54</v>
      </c>
      <c r="C494" s="337">
        <v>58.54</v>
      </c>
      <c r="D494" s="161">
        <f t="shared" si="46"/>
        <v>0.44436220083888472</v>
      </c>
      <c r="E494" s="376" t="s">
        <v>121</v>
      </c>
      <c r="F494" s="304" t="s">
        <v>121</v>
      </c>
    </row>
    <row r="495" spans="2:6" x14ac:dyDescent="0.2">
      <c r="B495" s="43" t="s">
        <v>55</v>
      </c>
      <c r="C495" s="337">
        <v>40.53</v>
      </c>
      <c r="D495" s="161">
        <f t="shared" si="46"/>
        <v>-8.3190604355271921E-3</v>
      </c>
      <c r="E495" s="376" t="s">
        <v>121</v>
      </c>
      <c r="F495" s="304" t="s">
        <v>121</v>
      </c>
    </row>
    <row r="496" spans="2:6" x14ac:dyDescent="0.2">
      <c r="B496" s="43" t="s">
        <v>56</v>
      </c>
      <c r="C496" s="337">
        <v>40.869999999999997</v>
      </c>
      <c r="D496" s="161">
        <f t="shared" si="46"/>
        <v>-0.16489579076420108</v>
      </c>
      <c r="E496" s="376" t="s">
        <v>121</v>
      </c>
      <c r="F496" s="304" t="s">
        <v>121</v>
      </c>
    </row>
    <row r="497" spans="2:6" x14ac:dyDescent="0.2">
      <c r="B497" s="43" t="s">
        <v>58</v>
      </c>
      <c r="C497" s="337">
        <v>48.94</v>
      </c>
      <c r="D497" s="161">
        <f t="shared" si="46"/>
        <v>-0.24041595530032606</v>
      </c>
      <c r="E497" s="376" t="s">
        <v>121</v>
      </c>
      <c r="F497" s="304" t="s">
        <v>121</v>
      </c>
    </row>
    <row r="498" spans="2:6" x14ac:dyDescent="0.2">
      <c r="B498" s="43" t="s">
        <v>59</v>
      </c>
      <c r="C498" s="337">
        <v>64.430000000000007</v>
      </c>
      <c r="D498" s="161">
        <f t="shared" si="46"/>
        <v>-5.5417094267702499E-2</v>
      </c>
      <c r="E498" s="376" t="s">
        <v>121</v>
      </c>
      <c r="F498" s="304" t="s">
        <v>121</v>
      </c>
    </row>
    <row r="499" spans="2:6" x14ac:dyDescent="0.2">
      <c r="B499" s="43" t="s">
        <v>60</v>
      </c>
      <c r="C499" s="337">
        <v>68.209999999999994</v>
      </c>
      <c r="D499" s="161">
        <f t="shared" si="46"/>
        <v>6.0471976401179437E-3</v>
      </c>
      <c r="E499" s="376" t="s">
        <v>121</v>
      </c>
      <c r="F499" s="304" t="s">
        <v>121</v>
      </c>
    </row>
    <row r="500" spans="2:6" x14ac:dyDescent="0.2">
      <c r="B500" s="43" t="s">
        <v>61</v>
      </c>
      <c r="C500" s="337">
        <v>67.8</v>
      </c>
      <c r="D500" s="161" t="s">
        <v>121</v>
      </c>
      <c r="E500" s="376" t="s">
        <v>121</v>
      </c>
      <c r="F500" s="304" t="s">
        <v>121</v>
      </c>
    </row>
    <row r="501" spans="2:6" x14ac:dyDescent="0.25">
      <c r="B501" s="145">
        <v>1978</v>
      </c>
      <c r="C501" s="374">
        <v>59.45</v>
      </c>
      <c r="D501" s="375"/>
      <c r="E501" s="377" t="s">
        <v>121</v>
      </c>
      <c r="F501" s="313" t="s">
        <v>121</v>
      </c>
    </row>
    <row r="502" spans="2:6" x14ac:dyDescent="0.25">
      <c r="B502" s="315" t="s">
        <v>169</v>
      </c>
      <c r="C502" s="315"/>
      <c r="D502" s="315"/>
      <c r="E502" s="315"/>
      <c r="F502" s="315"/>
    </row>
  </sheetData>
  <mergeCells count="2">
    <mergeCell ref="B5:F5"/>
    <mergeCell ref="B502:F50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17"/>
      <c r="C28" s="17"/>
      <c r="D28" s="17"/>
      <c r="E28" s="17"/>
      <c r="F28" s="17"/>
      <c r="G28" s="17"/>
      <c r="H28" s="17"/>
      <c r="J28" s="17"/>
      <c r="K28" s="17"/>
      <c r="L28" s="17"/>
    </row>
    <row r="30" spans="2:12" x14ac:dyDescent="0.25">
      <c r="I30" s="17"/>
    </row>
    <row r="32" spans="2:12" ht="15" customHeight="1" thickBot="1" x14ac:dyDescent="0.3"/>
    <row r="33" spans="9:9" ht="30" customHeight="1" thickBot="1" x14ac:dyDescent="0.3">
      <c r="I33" s="46" t="s">
        <v>84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tabColor rgb="FF000099"/>
    <pageSetUpPr autoPageBreaks="0" fitToPage="1"/>
  </sheetPr>
  <dimension ref="B1:R83"/>
  <sheetViews>
    <sheetView showGridLines="0" showRowColHeaders="0" showOutlineSymbols="0" zoomScaleNormal="100" workbookViewId="0"/>
  </sheetViews>
  <sheetFormatPr baseColWidth="10" defaultRowHeight="15" x14ac:dyDescent="0.25"/>
  <cols>
    <col min="1" max="1" width="15.7109375" style="55" customWidth="1"/>
    <col min="2" max="2" width="17" style="55" customWidth="1"/>
    <col min="3" max="4" width="11.7109375" style="55" customWidth="1"/>
    <col min="5" max="7" width="10.7109375" style="55" customWidth="1"/>
    <col min="8" max="9" width="12.140625" style="55" customWidth="1"/>
    <col min="10" max="12" width="10.7109375" style="55" customWidth="1"/>
    <col min="13" max="14" width="11.85546875" style="55" customWidth="1"/>
    <col min="15" max="17" width="10.7109375" style="55" customWidth="1"/>
    <col min="18" max="18" width="18.140625" style="55" customWidth="1"/>
    <col min="19" max="16384" width="11.42578125" style="55"/>
  </cols>
  <sheetData>
    <row r="1" spans="2:18" ht="15" customHeight="1" x14ac:dyDescent="0.25"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2:18" ht="15" customHeight="1" x14ac:dyDescent="0.25"/>
    <row r="3" spans="2:18" ht="15" customHeight="1" x14ac:dyDescent="0.25"/>
    <row r="4" spans="2:18" ht="15" customHeight="1" x14ac:dyDescent="0.25"/>
    <row r="5" spans="2:18" ht="36" customHeight="1" x14ac:dyDescent="0.25">
      <c r="B5" s="57" t="s">
        <v>92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</row>
    <row r="6" spans="2:18" ht="15" customHeight="1" x14ac:dyDescent="0.25">
      <c r="B6" s="58" t="s">
        <v>93</v>
      </c>
      <c r="C6" s="59" t="s">
        <v>94</v>
      </c>
      <c r="D6" s="59"/>
      <c r="E6" s="59"/>
      <c r="F6" s="59"/>
      <c r="G6" s="59"/>
      <c r="H6" s="60" t="s">
        <v>95</v>
      </c>
      <c r="I6" s="60"/>
      <c r="J6" s="60"/>
      <c r="K6" s="60"/>
      <c r="L6" s="60"/>
      <c r="M6" s="59" t="s">
        <v>96</v>
      </c>
      <c r="N6" s="59"/>
      <c r="O6" s="59"/>
      <c r="P6" s="59"/>
      <c r="Q6" s="59"/>
      <c r="R6" s="58" t="s">
        <v>93</v>
      </c>
    </row>
    <row r="7" spans="2:18" ht="30" customHeight="1" x14ac:dyDescent="0.25">
      <c r="B7" s="58"/>
      <c r="C7" s="61" t="s">
        <v>97</v>
      </c>
      <c r="D7" s="61" t="s">
        <v>98</v>
      </c>
      <c r="E7" s="62" t="s">
        <v>99</v>
      </c>
      <c r="F7" s="62" t="s">
        <v>100</v>
      </c>
      <c r="G7" s="62" t="s">
        <v>101</v>
      </c>
      <c r="H7" s="63" t="s">
        <v>97</v>
      </c>
      <c r="I7" s="63" t="s">
        <v>98</v>
      </c>
      <c r="J7" s="64" t="s">
        <v>99</v>
      </c>
      <c r="K7" s="64" t="s">
        <v>100</v>
      </c>
      <c r="L7" s="64" t="s">
        <v>101</v>
      </c>
      <c r="M7" s="61" t="s">
        <v>97</v>
      </c>
      <c r="N7" s="61" t="s">
        <v>98</v>
      </c>
      <c r="O7" s="62" t="s">
        <v>99</v>
      </c>
      <c r="P7" s="62" t="s">
        <v>100</v>
      </c>
      <c r="Q7" s="62" t="s">
        <v>101</v>
      </c>
      <c r="R7" s="58"/>
    </row>
    <row r="8" spans="2:18" x14ac:dyDescent="0.25">
      <c r="B8" s="65" t="s">
        <v>102</v>
      </c>
      <c r="C8" s="66">
        <v>575843</v>
      </c>
      <c r="D8" s="66">
        <v>444724</v>
      </c>
      <c r="E8" s="67">
        <v>-0.22769921662675419</v>
      </c>
      <c r="F8" s="67">
        <v>0.15262696749293103</v>
      </c>
      <c r="G8" s="68">
        <v>0.31944983177172676</v>
      </c>
      <c r="H8" s="66">
        <v>223696</v>
      </c>
      <c r="I8" s="66">
        <v>166946</v>
      </c>
      <c r="J8" s="67">
        <v>-0.25369251126528858</v>
      </c>
      <c r="K8" s="67">
        <v>0.145088428279668</v>
      </c>
      <c r="L8" s="68">
        <v>0.11991903206249874</v>
      </c>
      <c r="M8" s="66">
        <v>235980</v>
      </c>
      <c r="N8" s="66">
        <v>189053</v>
      </c>
      <c r="O8" s="67">
        <v>-0.19886007288753282</v>
      </c>
      <c r="P8" s="67">
        <v>0.13650144513783141</v>
      </c>
      <c r="Q8" s="68">
        <v>0.13579871795976889</v>
      </c>
      <c r="R8" s="65" t="s">
        <v>102</v>
      </c>
    </row>
    <row r="9" spans="2:18" x14ac:dyDescent="0.25">
      <c r="B9" s="65" t="s">
        <v>103</v>
      </c>
      <c r="C9" s="66">
        <v>620892</v>
      </c>
      <c r="D9" s="66">
        <v>558688</v>
      </c>
      <c r="E9" s="67">
        <v>-0.10018489527969443</v>
      </c>
      <c r="F9" s="67">
        <v>0.19173882051495009</v>
      </c>
      <c r="G9" s="68">
        <v>0.36653617514861536</v>
      </c>
      <c r="H9" s="66">
        <v>84511</v>
      </c>
      <c r="I9" s="66">
        <v>68950</v>
      </c>
      <c r="J9" s="67">
        <v>-0.18412987658411328</v>
      </c>
      <c r="K9" s="67">
        <v>5.9922652413853042E-2</v>
      </c>
      <c r="L9" s="68">
        <v>4.5235747459220578E-2</v>
      </c>
      <c r="M9" s="66">
        <v>254606</v>
      </c>
      <c r="N9" s="66">
        <v>192315</v>
      </c>
      <c r="O9" s="67">
        <v>-0.24465644957306587</v>
      </c>
      <c r="P9" s="67">
        <v>0.13885669850085453</v>
      </c>
      <c r="Q9" s="68">
        <v>0.12617132375083404</v>
      </c>
      <c r="R9" s="65" t="s">
        <v>103</v>
      </c>
    </row>
    <row r="10" spans="2:18" ht="25.5" x14ac:dyDescent="0.25">
      <c r="B10" s="69" t="s">
        <v>104</v>
      </c>
      <c r="C10" s="70">
        <v>1196735</v>
      </c>
      <c r="D10" s="70">
        <v>1003412</v>
      </c>
      <c r="E10" s="71">
        <v>-0.16154202893706626</v>
      </c>
      <c r="F10" s="71">
        <v>0.34436578800788115</v>
      </c>
      <c r="G10" s="71">
        <v>0.3440592540168626</v>
      </c>
      <c r="H10" s="70">
        <v>308207</v>
      </c>
      <c r="I10" s="70">
        <v>235896</v>
      </c>
      <c r="J10" s="71">
        <v>-0.23461829225163611</v>
      </c>
      <c r="K10" s="71">
        <v>0.20501108069352106</v>
      </c>
      <c r="L10" s="71">
        <v>8.0886218009712685E-2</v>
      </c>
      <c r="M10" s="70">
        <v>490586</v>
      </c>
      <c r="N10" s="70">
        <v>381368</v>
      </c>
      <c r="O10" s="71">
        <v>-0.22262763307554634</v>
      </c>
      <c r="P10" s="71">
        <v>0.27535814363868594</v>
      </c>
      <c r="Q10" s="71">
        <v>0.13076701253911938</v>
      </c>
      <c r="R10" s="69" t="s">
        <v>104</v>
      </c>
    </row>
    <row r="11" spans="2:18" ht="25.5" x14ac:dyDescent="0.25">
      <c r="B11" s="72" t="s">
        <v>105</v>
      </c>
      <c r="C11" s="73">
        <v>2592150</v>
      </c>
      <c r="D11" s="73">
        <v>2469073</v>
      </c>
      <c r="E11" s="74">
        <v>-4.7480662770287174E-2</v>
      </c>
      <c r="F11" s="74">
        <v>0.84737303250706897</v>
      </c>
      <c r="G11" s="74">
        <v>0.31305195329641317</v>
      </c>
      <c r="H11" s="73">
        <v>1091748</v>
      </c>
      <c r="I11" s="73">
        <v>983704</v>
      </c>
      <c r="J11" s="74">
        <v>-9.8964229840585949E-2</v>
      </c>
      <c r="K11" s="74">
        <v>0.85491157172033194</v>
      </c>
      <c r="L11" s="74">
        <v>0.12472310809177971</v>
      </c>
      <c r="M11" s="73">
        <v>1238598</v>
      </c>
      <c r="N11" s="73">
        <v>1195936</v>
      </c>
      <c r="O11" s="74">
        <v>-3.4443782405590873E-2</v>
      </c>
      <c r="P11" s="74">
        <v>0.86349855486216853</v>
      </c>
      <c r="Q11" s="74">
        <v>0.15163184758713052</v>
      </c>
      <c r="R11" s="72" t="s">
        <v>105</v>
      </c>
    </row>
    <row r="12" spans="2:18" x14ac:dyDescent="0.25">
      <c r="B12" s="75" t="s">
        <v>106</v>
      </c>
      <c r="C12" s="76">
        <v>100656</v>
      </c>
      <c r="D12" s="76">
        <v>104170</v>
      </c>
      <c r="E12" s="77">
        <v>3.4910983945318774E-2</v>
      </c>
      <c r="F12" s="77">
        <v>3.5750603079075176E-2</v>
      </c>
      <c r="G12" s="78">
        <v>0.39781862342612079</v>
      </c>
      <c r="H12" s="79">
        <v>29154</v>
      </c>
      <c r="I12" s="79">
        <v>30499</v>
      </c>
      <c r="J12" s="80">
        <v>4.6134321190917094E-2</v>
      </c>
      <c r="K12" s="77">
        <v>2.6505887976361189E-2</v>
      </c>
      <c r="L12" s="81">
        <v>0.11647374672048821</v>
      </c>
      <c r="M12" s="76">
        <v>38383</v>
      </c>
      <c r="N12" s="76">
        <v>39500</v>
      </c>
      <c r="O12" s="77">
        <v>2.9101425110074741E-2</v>
      </c>
      <c r="P12" s="77">
        <v>2.8520082108955378E-2</v>
      </c>
      <c r="Q12" s="78">
        <v>0.15084799486734923</v>
      </c>
      <c r="R12" s="75" t="s">
        <v>106</v>
      </c>
    </row>
    <row r="13" spans="2:18" x14ac:dyDescent="0.25">
      <c r="B13" s="82" t="s">
        <v>107</v>
      </c>
      <c r="C13" s="83">
        <v>47379</v>
      </c>
      <c r="D13" s="83">
        <v>50279</v>
      </c>
      <c r="E13" s="84">
        <v>6.1208552312205899E-2</v>
      </c>
      <c r="F13" s="84">
        <v>1.7255491717508117E-2</v>
      </c>
      <c r="G13" s="85">
        <v>0.23568207599351251</v>
      </c>
      <c r="H13" s="83">
        <v>16498</v>
      </c>
      <c r="I13" s="83">
        <v>13421</v>
      </c>
      <c r="J13" s="84">
        <v>-0.18650745544914538</v>
      </c>
      <c r="K13" s="84">
        <v>1.16638421761613E-2</v>
      </c>
      <c r="L13" s="85">
        <v>6.291074090393467E-2</v>
      </c>
      <c r="M13" s="83">
        <v>21835</v>
      </c>
      <c r="N13" s="83">
        <v>19160</v>
      </c>
      <c r="O13" s="84">
        <v>-0.12250973208152049</v>
      </c>
      <c r="P13" s="84">
        <v>1.3834044891331268E-2</v>
      </c>
      <c r="Q13" s="85">
        <v>8.9812219336814575E-2</v>
      </c>
      <c r="R13" s="82" t="s">
        <v>107</v>
      </c>
    </row>
    <row r="14" spans="2:18" x14ac:dyDescent="0.25">
      <c r="B14" s="75" t="s">
        <v>108</v>
      </c>
      <c r="C14" s="76">
        <v>541642</v>
      </c>
      <c r="D14" s="76">
        <v>462872</v>
      </c>
      <c r="E14" s="77">
        <v>-0.14542816103625644</v>
      </c>
      <c r="F14" s="77">
        <v>0.15885526685627036</v>
      </c>
      <c r="G14" s="78">
        <v>0.29223045491966809</v>
      </c>
      <c r="H14" s="79">
        <v>433399</v>
      </c>
      <c r="I14" s="79">
        <v>382710</v>
      </c>
      <c r="J14" s="80">
        <v>-0.11695689191714798</v>
      </c>
      <c r="K14" s="77">
        <v>0.3326033111719463</v>
      </c>
      <c r="L14" s="81">
        <v>0.2416208312499053</v>
      </c>
      <c r="M14" s="76">
        <v>189185</v>
      </c>
      <c r="N14" s="76">
        <v>180414</v>
      </c>
      <c r="O14" s="77">
        <v>-4.6362026587731586E-2</v>
      </c>
      <c r="P14" s="77">
        <v>0.13026385047101458</v>
      </c>
      <c r="Q14" s="78">
        <v>0.11390290467748534</v>
      </c>
      <c r="R14" s="75" t="s">
        <v>108</v>
      </c>
    </row>
    <row r="15" spans="2:18" x14ac:dyDescent="0.25">
      <c r="B15" s="82" t="s">
        <v>109</v>
      </c>
      <c r="C15" s="83">
        <v>1706</v>
      </c>
      <c r="D15" s="83">
        <v>376</v>
      </c>
      <c r="E15" s="86">
        <v>-0.77960140679953105</v>
      </c>
      <c r="F15" s="86">
        <v>1.2904124755430801E-4</v>
      </c>
      <c r="G15" s="85">
        <v>3.0782329632904346E-3</v>
      </c>
      <c r="H15" s="83">
        <v>54472</v>
      </c>
      <c r="I15" s="83">
        <v>51745</v>
      </c>
      <c r="J15" s="84">
        <v>-5.0062417388750169E-2</v>
      </c>
      <c r="K15" s="86">
        <v>4.4970234215443446E-2</v>
      </c>
      <c r="L15" s="85">
        <v>0.42362543799325408</v>
      </c>
      <c r="M15" s="83">
        <v>6916</v>
      </c>
      <c r="N15" s="83">
        <v>20658</v>
      </c>
      <c r="O15" s="84">
        <f>N15/M15-1</f>
        <v>1.9869866975130135</v>
      </c>
      <c r="P15" s="86">
        <v>1.4915641929286081E-2</v>
      </c>
      <c r="Q15" s="85">
        <v>0.16912270360546222</v>
      </c>
      <c r="R15" s="82" t="s">
        <v>109</v>
      </c>
    </row>
    <row r="16" spans="2:18" x14ac:dyDescent="0.25">
      <c r="B16" s="75" t="s">
        <v>110</v>
      </c>
      <c r="C16" s="76">
        <v>276874</v>
      </c>
      <c r="D16" s="76">
        <v>255255</v>
      </c>
      <c r="E16" s="77">
        <v>-7.8082449056249392E-2</v>
      </c>
      <c r="F16" s="77">
        <v>8.7602190543816197E-2</v>
      </c>
      <c r="G16" s="78">
        <v>0.12896284578669837</v>
      </c>
      <c r="H16" s="79">
        <v>259157</v>
      </c>
      <c r="I16" s="79">
        <v>227680</v>
      </c>
      <c r="J16" s="80">
        <v>-0.12145919269014538</v>
      </c>
      <c r="K16" s="77">
        <v>0.19787076869595446</v>
      </c>
      <c r="L16" s="81">
        <v>0.11503108941535126</v>
      </c>
      <c r="M16" s="76">
        <v>499957</v>
      </c>
      <c r="N16" s="76">
        <v>504445</v>
      </c>
      <c r="O16" s="77">
        <v>8.9767720023921083E-3</v>
      </c>
      <c r="P16" s="77">
        <v>0.36422310935321506</v>
      </c>
      <c r="Q16" s="78">
        <v>0.25486146301882845</v>
      </c>
      <c r="R16" s="75" t="s">
        <v>110</v>
      </c>
    </row>
    <row r="17" spans="2:18" x14ac:dyDescent="0.25">
      <c r="B17" s="82" t="s">
        <v>111</v>
      </c>
      <c r="C17" s="83">
        <v>43910</v>
      </c>
      <c r="D17" s="83">
        <v>42751</v>
      </c>
      <c r="E17" s="84">
        <v>-2.639489865634248E-2</v>
      </c>
      <c r="F17" s="84">
        <v>1.4671921207963356E-2</v>
      </c>
      <c r="G17" s="85">
        <v>0.20339120133592781</v>
      </c>
      <c r="H17" s="83">
        <v>24248</v>
      </c>
      <c r="I17" s="83">
        <v>21513</v>
      </c>
      <c r="J17" s="84">
        <v>-0.11279280765423949</v>
      </c>
      <c r="K17" s="84">
        <v>1.8696388997523138E-2</v>
      </c>
      <c r="L17" s="85">
        <v>0.10234976759233269</v>
      </c>
      <c r="M17" s="83">
        <v>87933</v>
      </c>
      <c r="N17" s="83">
        <v>99862</v>
      </c>
      <c r="O17" s="84">
        <v>0.13566010485255831</v>
      </c>
      <c r="P17" s="84">
        <v>7.2103099735810181E-2</v>
      </c>
      <c r="Q17" s="85">
        <v>0.47510121746411599</v>
      </c>
      <c r="R17" s="82" t="s">
        <v>111</v>
      </c>
    </row>
    <row r="18" spans="2:18" x14ac:dyDescent="0.25">
      <c r="B18" s="75" t="s">
        <v>112</v>
      </c>
      <c r="C18" s="76">
        <v>27584</v>
      </c>
      <c r="D18" s="76">
        <v>20030</v>
      </c>
      <c r="E18" s="77">
        <v>-0.27385440835266817</v>
      </c>
      <c r="F18" s="77">
        <v>6.8741919907255034E-3</v>
      </c>
      <c r="G18" s="78">
        <v>0.16663061744006122</v>
      </c>
      <c r="H18" s="79">
        <v>38603</v>
      </c>
      <c r="I18" s="79">
        <v>34325</v>
      </c>
      <c r="J18" s="80">
        <v>-0.11082040255938652</v>
      </c>
      <c r="K18" s="77">
        <v>2.9830965106678833E-2</v>
      </c>
      <c r="L18" s="81">
        <v>0.2855514699765403</v>
      </c>
      <c r="M18" s="76">
        <v>17448</v>
      </c>
      <c r="N18" s="76">
        <v>11391</v>
      </c>
      <c r="O18" s="77">
        <v>-0.34714580467675382</v>
      </c>
      <c r="P18" s="77">
        <v>8.2246140583066008E-3</v>
      </c>
      <c r="Q18" s="78">
        <v>9.4762324675972912E-2</v>
      </c>
      <c r="R18" s="75" t="s">
        <v>112</v>
      </c>
    </row>
    <row r="19" spans="2:18" x14ac:dyDescent="0.25">
      <c r="B19" s="82" t="s">
        <v>113</v>
      </c>
      <c r="C19" s="83">
        <v>755646</v>
      </c>
      <c r="D19" s="83">
        <v>817545</v>
      </c>
      <c r="E19" s="84">
        <v>8.1915341310613732E-2</v>
      </c>
      <c r="F19" s="84">
        <v>0.28057719875475196</v>
      </c>
      <c r="G19" s="85">
        <v>0.57889824909735788</v>
      </c>
      <c r="H19" s="83">
        <v>87066</v>
      </c>
      <c r="I19" s="83">
        <v>89583</v>
      </c>
      <c r="J19" s="84">
        <v>2.8909103438770511E-2</v>
      </c>
      <c r="K19" s="84">
        <v>7.7854256289923082E-2</v>
      </c>
      <c r="L19" s="85">
        <v>6.3433134382680598E-2</v>
      </c>
      <c r="M19" s="83">
        <v>83239</v>
      </c>
      <c r="N19" s="83">
        <v>92418</v>
      </c>
      <c r="O19" s="84">
        <v>0.11027282884224943</v>
      </c>
      <c r="P19" s="84">
        <v>6.6728327806213628E-2</v>
      </c>
      <c r="Q19" s="85">
        <v>6.5440579277079081E-2</v>
      </c>
      <c r="R19" s="82" t="s">
        <v>113</v>
      </c>
    </row>
    <row r="20" spans="2:18" x14ac:dyDescent="0.25">
      <c r="B20" s="87" t="s">
        <v>114</v>
      </c>
      <c r="C20" s="76">
        <v>238036</v>
      </c>
      <c r="D20" s="76">
        <v>251822</v>
      </c>
      <c r="E20" s="77">
        <v>5.7915609403619728E-2</v>
      </c>
      <c r="F20" s="77">
        <v>8.6424002770268488E-2</v>
      </c>
      <c r="G20" s="78">
        <v>0.55468500476881699</v>
      </c>
      <c r="H20" s="79">
        <v>34036</v>
      </c>
      <c r="I20" s="79">
        <v>44732</v>
      </c>
      <c r="J20" s="80">
        <v>0.3142554941826301</v>
      </c>
      <c r="K20" s="77">
        <v>3.8875418241863295E-2</v>
      </c>
      <c r="L20" s="81">
        <v>9.853058761076762E-2</v>
      </c>
      <c r="M20" s="76">
        <v>24504</v>
      </c>
      <c r="N20" s="76">
        <v>29422</v>
      </c>
      <c r="O20" s="77">
        <v>0.20070192621612803</v>
      </c>
      <c r="P20" s="77">
        <v>2.1243490020498357E-2</v>
      </c>
      <c r="Q20" s="78">
        <v>6.4807452130108301E-2</v>
      </c>
      <c r="R20" s="87" t="s">
        <v>114</v>
      </c>
    </row>
    <row r="21" spans="2:18" x14ac:dyDescent="0.25">
      <c r="B21" s="88" t="s">
        <v>115</v>
      </c>
      <c r="C21" s="83">
        <v>250945</v>
      </c>
      <c r="D21" s="83">
        <v>302002</v>
      </c>
      <c r="E21" s="84">
        <v>0.20345892526250764</v>
      </c>
      <c r="F21" s="84">
        <v>0.1036455182018514</v>
      </c>
      <c r="G21" s="85">
        <v>0.691461423805806</v>
      </c>
      <c r="H21" s="83">
        <v>10098</v>
      </c>
      <c r="I21" s="83">
        <v>9654</v>
      </c>
      <c r="J21" s="84">
        <v>-4.396910279263222E-2</v>
      </c>
      <c r="K21" s="84">
        <v>8.3900404119410764E-3</v>
      </c>
      <c r="L21" s="85">
        <v>2.2103723105877611E-2</v>
      </c>
      <c r="M21" s="83">
        <v>27599</v>
      </c>
      <c r="N21" s="83">
        <v>30490</v>
      </c>
      <c r="O21" s="84">
        <v>0.10475017210768511</v>
      </c>
      <c r="P21" s="84">
        <v>2.2014615278532899E-2</v>
      </c>
      <c r="Q21" s="85">
        <v>6.980966620035306E-2</v>
      </c>
      <c r="R21" s="88" t="s">
        <v>115</v>
      </c>
    </row>
    <row r="22" spans="2:18" x14ac:dyDescent="0.25">
      <c r="B22" s="87" t="s">
        <v>116</v>
      </c>
      <c r="C22" s="76">
        <v>130154</v>
      </c>
      <c r="D22" s="76">
        <v>128779</v>
      </c>
      <c r="E22" s="77">
        <v>-1.0564408316302232E-2</v>
      </c>
      <c r="F22" s="77">
        <v>4.4196284092543163E-2</v>
      </c>
      <c r="G22" s="78">
        <v>0.49460759085287631</v>
      </c>
      <c r="H22" s="79">
        <v>29410</v>
      </c>
      <c r="I22" s="79">
        <v>27086</v>
      </c>
      <c r="J22" s="80">
        <v>-7.9020741244474668E-2</v>
      </c>
      <c r="K22" s="77">
        <v>2.3539738408725502E-2</v>
      </c>
      <c r="L22" s="81">
        <v>0.10403048017022191</v>
      </c>
      <c r="M22" s="76">
        <v>17532</v>
      </c>
      <c r="N22" s="76">
        <v>17668</v>
      </c>
      <c r="O22" s="77">
        <v>7.7572438968742663E-3</v>
      </c>
      <c r="P22" s="77">
        <v>1.2756780017747433E-2</v>
      </c>
      <c r="Q22" s="78">
        <v>6.7858322515228567E-2</v>
      </c>
      <c r="R22" s="87" t="s">
        <v>116</v>
      </c>
    </row>
    <row r="23" spans="2:18" x14ac:dyDescent="0.25">
      <c r="B23" s="88" t="s">
        <v>117</v>
      </c>
      <c r="C23" s="83">
        <v>136511</v>
      </c>
      <c r="D23" s="83">
        <v>134942</v>
      </c>
      <c r="E23" s="84">
        <v>-1.149357927200001E-2</v>
      </c>
      <c r="F23" s="84">
        <v>4.6311393690088909E-2</v>
      </c>
      <c r="G23" s="85">
        <v>0.5167677030716854</v>
      </c>
      <c r="H23" s="83">
        <v>13522</v>
      </c>
      <c r="I23" s="83">
        <v>8111</v>
      </c>
      <c r="J23" s="84">
        <v>-0.40016269782576541</v>
      </c>
      <c r="K23" s="84">
        <v>7.0490592273932126E-3</v>
      </c>
      <c r="L23" s="85">
        <v>3.1061514129140228E-2</v>
      </c>
      <c r="M23" s="83">
        <v>13604</v>
      </c>
      <c r="N23" s="83">
        <v>14838</v>
      </c>
      <c r="O23" s="84">
        <v>9.070861511320194E-2</v>
      </c>
      <c r="P23" s="84">
        <v>1.0713442489434934E-2</v>
      </c>
      <c r="Q23" s="85">
        <v>5.6822925243272433E-2</v>
      </c>
      <c r="R23" s="88" t="s">
        <v>117</v>
      </c>
    </row>
    <row r="24" spans="2:18" x14ac:dyDescent="0.25">
      <c r="B24" s="75" t="s">
        <v>118</v>
      </c>
      <c r="C24" s="76">
        <v>52553</v>
      </c>
      <c r="D24" s="76">
        <v>51871</v>
      </c>
      <c r="E24" s="77">
        <v>-1.2977375221205234E-2</v>
      </c>
      <c r="F24" s="77">
        <v>1.7801857850769976E-2</v>
      </c>
      <c r="G24" s="78">
        <v>0.38802073593105973</v>
      </c>
      <c r="H24" s="79">
        <v>22900</v>
      </c>
      <c r="I24" s="79">
        <v>23192</v>
      </c>
      <c r="J24" s="80">
        <v>1.2751091703056661E-2</v>
      </c>
      <c r="K24" s="77">
        <v>2.0155564246295572E-2</v>
      </c>
      <c r="L24" s="81">
        <v>0.17348763100216186</v>
      </c>
      <c r="M24" s="76">
        <v>12841</v>
      </c>
      <c r="N24" s="76">
        <v>12991</v>
      </c>
      <c r="O24" s="77">
        <v>1.1681333229499158E-2</v>
      </c>
      <c r="P24" s="77">
        <v>9.3798578905680847E-3</v>
      </c>
      <c r="Q24" s="78">
        <v>9.7179105482454495E-2</v>
      </c>
      <c r="R24" s="75" t="s">
        <v>118</v>
      </c>
    </row>
    <row r="25" spans="2:18" x14ac:dyDescent="0.25">
      <c r="B25" s="82" t="s">
        <v>119</v>
      </c>
      <c r="C25" s="83">
        <v>23366</v>
      </c>
      <c r="D25" s="83">
        <v>19200</v>
      </c>
      <c r="E25" s="84">
        <v>-0.17829324659762047</v>
      </c>
      <c r="F25" s="84">
        <v>6.5893403006455154E-3</v>
      </c>
      <c r="G25" s="85">
        <v>0.31301455843753567</v>
      </c>
      <c r="H25" s="83">
        <v>8500</v>
      </c>
      <c r="I25" s="83">
        <v>7434</v>
      </c>
      <c r="J25" s="84">
        <v>-0.12541176470588233</v>
      </c>
      <c r="K25" s="84">
        <v>6.4606961282753228E-3</v>
      </c>
      <c r="L25" s="85">
        <v>0.12119532434503334</v>
      </c>
      <c r="M25" s="83">
        <v>6685</v>
      </c>
      <c r="N25" s="83">
        <v>6653</v>
      </c>
      <c r="O25" s="84">
        <v>-4.7868362004487297E-3</v>
      </c>
      <c r="P25" s="84">
        <v>4.8036482600222821E-3</v>
      </c>
      <c r="Q25" s="85">
        <v>0.10846280506692317</v>
      </c>
      <c r="R25" s="82" t="s">
        <v>119</v>
      </c>
    </row>
    <row r="26" spans="2:18" x14ac:dyDescent="0.25">
      <c r="B26" s="75" t="s">
        <v>120</v>
      </c>
      <c r="C26" s="76">
        <v>3353</v>
      </c>
      <c r="D26" s="76">
        <v>2819</v>
      </c>
      <c r="E26" s="77" t="s">
        <v>121</v>
      </c>
      <c r="F26" s="77">
        <v>9.6746616184998475E-4</v>
      </c>
      <c r="G26" s="78">
        <v>4.7627092871986347E-2</v>
      </c>
      <c r="H26" s="79">
        <v>0</v>
      </c>
      <c r="I26" s="79">
        <v>0</v>
      </c>
      <c r="J26" s="80" t="s">
        <v>121</v>
      </c>
      <c r="K26" s="77">
        <v>0</v>
      </c>
      <c r="L26" s="81">
        <v>0</v>
      </c>
      <c r="M26" s="76">
        <v>13</v>
      </c>
      <c r="N26" s="76">
        <v>0</v>
      </c>
      <c r="O26" s="77" t="s">
        <v>121</v>
      </c>
      <c r="P26" s="77">
        <v>0</v>
      </c>
      <c r="Q26" s="78">
        <v>0</v>
      </c>
      <c r="R26" s="75" t="s">
        <v>120</v>
      </c>
    </row>
    <row r="27" spans="2:18" x14ac:dyDescent="0.25">
      <c r="B27" s="82" t="s">
        <v>122</v>
      </c>
      <c r="C27" s="83">
        <v>6800</v>
      </c>
      <c r="D27" s="83">
        <v>6280</v>
      </c>
      <c r="E27" s="84">
        <v>-7.6470588235294068E-2</v>
      </c>
      <c r="F27" s="84">
        <v>2.1552633900028041E-3</v>
      </c>
      <c r="G27" s="85">
        <v>0.40393645076220491</v>
      </c>
      <c r="H27" s="83">
        <v>2678</v>
      </c>
      <c r="I27" s="83">
        <v>2432</v>
      </c>
      <c r="J27" s="84">
        <v>-9.1859596713965597E-2</v>
      </c>
      <c r="K27" s="84">
        <v>2.1135879720158173E-3</v>
      </c>
      <c r="L27" s="85">
        <v>0.15642889303402585</v>
      </c>
      <c r="M27" s="83">
        <v>1436</v>
      </c>
      <c r="N27" s="83">
        <v>1668</v>
      </c>
      <c r="O27" s="84">
        <v>0.16155988857938719</v>
      </c>
      <c r="P27" s="84">
        <v>1.2043416951325967E-3</v>
      </c>
      <c r="Q27" s="85">
        <v>0.10728757959734997</v>
      </c>
      <c r="R27" s="82" t="s">
        <v>122</v>
      </c>
    </row>
    <row r="28" spans="2:18" x14ac:dyDescent="0.25">
      <c r="B28" s="75" t="s">
        <v>123</v>
      </c>
      <c r="C28" s="76">
        <v>10070</v>
      </c>
      <c r="D28" s="76">
        <v>6734</v>
      </c>
      <c r="E28" s="77">
        <v>-0.33128103277060572</v>
      </c>
      <c r="F28" s="77">
        <v>2.3110738325284844E-3</v>
      </c>
      <c r="G28" s="78">
        <v>0.10668905858867518</v>
      </c>
      <c r="H28" s="79">
        <v>26617</v>
      </c>
      <c r="I28" s="79">
        <v>25914</v>
      </c>
      <c r="J28" s="80">
        <v>-2.6411691775932722E-2</v>
      </c>
      <c r="K28" s="77">
        <v>2.252118367879025E-2</v>
      </c>
      <c r="L28" s="81">
        <v>0.41056433980797868</v>
      </c>
      <c r="M28" s="76">
        <v>10582</v>
      </c>
      <c r="N28" s="76">
        <v>8301</v>
      </c>
      <c r="O28" s="77">
        <v>-0.2155547155547155</v>
      </c>
      <c r="P28" s="77">
        <v>5.99354940725161E-3</v>
      </c>
      <c r="Q28" s="78">
        <v>0.13151557400424602</v>
      </c>
      <c r="R28" s="75" t="s">
        <v>123</v>
      </c>
    </row>
    <row r="29" spans="2:18" x14ac:dyDescent="0.25">
      <c r="B29" s="82" t="s">
        <v>124</v>
      </c>
      <c r="C29" s="83">
        <v>0</v>
      </c>
      <c r="D29" s="83">
        <v>2</v>
      </c>
      <c r="E29" s="84" t="s">
        <v>121</v>
      </c>
      <c r="F29" s="84">
        <v>6.8638961465057448E-7</v>
      </c>
      <c r="G29" s="85">
        <v>6.8965517241379309E-2</v>
      </c>
      <c r="H29" s="83">
        <v>0</v>
      </c>
      <c r="I29" s="83">
        <v>0</v>
      </c>
      <c r="J29" s="84" t="s">
        <v>121</v>
      </c>
      <c r="K29" s="84">
        <v>0</v>
      </c>
      <c r="L29" s="85">
        <v>0</v>
      </c>
      <c r="M29" s="83">
        <v>2</v>
      </c>
      <c r="N29" s="83">
        <v>1</v>
      </c>
      <c r="O29" s="84" t="s">
        <v>121</v>
      </c>
      <c r="P29" s="84">
        <v>7.2202739516342727E-7</v>
      </c>
      <c r="Q29" s="85">
        <v>3.4482758620689655E-2</v>
      </c>
      <c r="R29" s="82" t="s">
        <v>124</v>
      </c>
    </row>
    <row r="30" spans="2:18" x14ac:dyDescent="0.25">
      <c r="B30" s="75" t="s">
        <v>125</v>
      </c>
      <c r="C30" s="76">
        <v>79719</v>
      </c>
      <c r="D30" s="76">
        <v>70201</v>
      </c>
      <c r="E30" s="77">
        <v>-0.11939437273422893</v>
      </c>
      <c r="F30" s="77">
        <v>2.4092618669042491E-2</v>
      </c>
      <c r="G30" s="78">
        <v>0.55377103235018021</v>
      </c>
      <c r="H30" s="79">
        <v>3945</v>
      </c>
      <c r="I30" s="79">
        <v>4306</v>
      </c>
      <c r="J30" s="80">
        <v>9.1508238276299059E-2</v>
      </c>
      <c r="K30" s="77">
        <v>3.742232651110242E-3</v>
      </c>
      <c r="L30" s="81">
        <v>3.3967294843376537E-2</v>
      </c>
      <c r="M30" s="76">
        <v>7537</v>
      </c>
      <c r="N30" s="76">
        <v>6159</v>
      </c>
      <c r="O30" s="77">
        <v>-0.18283136526469412</v>
      </c>
      <c r="P30" s="77">
        <v>4.4469667268115486E-3</v>
      </c>
      <c r="Q30" s="78">
        <v>4.8584433102730161E-2</v>
      </c>
      <c r="R30" s="75" t="s">
        <v>125</v>
      </c>
    </row>
    <row r="31" spans="2:18" ht="25.5" x14ac:dyDescent="0.25">
      <c r="B31" s="89" t="s">
        <v>126</v>
      </c>
      <c r="C31" s="90">
        <v>1971258</v>
      </c>
      <c r="D31" s="90">
        <v>1910385</v>
      </c>
      <c r="E31" s="91">
        <v>-3.0880280511226821E-2</v>
      </c>
      <c r="F31" s="91">
        <v>0.65563421199211891</v>
      </c>
      <c r="G31" s="91">
        <v>0.30023970330351135</v>
      </c>
      <c r="H31" s="90">
        <v>1007237</v>
      </c>
      <c r="I31" s="90">
        <v>914754</v>
      </c>
      <c r="J31" s="91">
        <v>-9.1818509447131103E-2</v>
      </c>
      <c r="K31" s="91">
        <v>0.79498891930647897</v>
      </c>
      <c r="L31" s="91">
        <v>0.14376446085773298</v>
      </c>
      <c r="M31" s="90">
        <v>983992</v>
      </c>
      <c r="N31" s="90">
        <v>1003621</v>
      </c>
      <c r="O31" s="91">
        <v>1.994833291327569E-2</v>
      </c>
      <c r="P31" s="91">
        <v>0.72464185636131406</v>
      </c>
      <c r="Q31" s="91">
        <v>0.15773096588864199</v>
      </c>
      <c r="R31" s="89" t="s">
        <v>126</v>
      </c>
    </row>
    <row r="32" spans="2:18" x14ac:dyDescent="0.25">
      <c r="B32" s="92" t="s">
        <v>127</v>
      </c>
      <c r="C32" s="92">
        <v>3167993</v>
      </c>
      <c r="D32" s="92">
        <v>2913797</v>
      </c>
      <c r="E32" s="93">
        <v>-8.0238813658994879E-2</v>
      </c>
      <c r="F32" s="93">
        <v>1</v>
      </c>
      <c r="G32" s="93">
        <v>0.31401181926272348</v>
      </c>
      <c r="H32" s="92">
        <v>1315444</v>
      </c>
      <c r="I32" s="92">
        <v>1150650</v>
      </c>
      <c r="J32" s="93">
        <v>-0.12527633255387538</v>
      </c>
      <c r="K32" s="93">
        <v>1</v>
      </c>
      <c r="L32" s="93">
        <v>0.12400235837796962</v>
      </c>
      <c r="M32" s="92">
        <v>1474578</v>
      </c>
      <c r="N32" s="92">
        <v>1384989</v>
      </c>
      <c r="O32" s="93">
        <v>-6.0755687389883795E-2</v>
      </c>
      <c r="P32" s="93">
        <v>1</v>
      </c>
      <c r="Q32" s="93">
        <v>0.14925642230699671</v>
      </c>
      <c r="R32" s="92" t="s">
        <v>127</v>
      </c>
    </row>
    <row r="33" spans="2:18" ht="5.25" customHeight="1" x14ac:dyDescent="0.25">
      <c r="B33" s="94"/>
      <c r="C33" s="94"/>
      <c r="D33" s="94"/>
      <c r="E33" s="95"/>
      <c r="F33" s="95"/>
      <c r="G33" s="95"/>
      <c r="H33" s="94"/>
      <c r="I33" s="94"/>
      <c r="J33" s="95"/>
      <c r="K33" s="95"/>
      <c r="L33" s="95"/>
      <c r="M33" s="94"/>
      <c r="N33" s="94"/>
      <c r="O33" s="95"/>
      <c r="P33" s="95"/>
      <c r="Q33" s="95"/>
      <c r="R33" s="94"/>
    </row>
    <row r="34" spans="2:18" ht="17.25" customHeight="1" x14ac:dyDescent="0.25">
      <c r="B34" s="58" t="s">
        <v>93</v>
      </c>
      <c r="C34" s="59" t="s">
        <v>128</v>
      </c>
      <c r="D34" s="59"/>
      <c r="E34" s="59"/>
      <c r="F34" s="59"/>
      <c r="G34" s="59"/>
      <c r="H34" s="60" t="s">
        <v>129</v>
      </c>
      <c r="I34" s="60"/>
      <c r="J34" s="60"/>
      <c r="K34" s="60"/>
      <c r="L34" s="60"/>
      <c r="M34" s="59" t="s">
        <v>130</v>
      </c>
      <c r="N34" s="59"/>
      <c r="O34" s="59"/>
      <c r="P34" s="59"/>
      <c r="Q34" s="59"/>
      <c r="R34" s="58" t="s">
        <v>93</v>
      </c>
    </row>
    <row r="35" spans="2:18" ht="30" customHeight="1" x14ac:dyDescent="0.25">
      <c r="B35" s="58"/>
      <c r="C35" s="61" t="s">
        <v>97</v>
      </c>
      <c r="D35" s="61" t="s">
        <v>98</v>
      </c>
      <c r="E35" s="62" t="s">
        <v>99</v>
      </c>
      <c r="F35" s="62" t="s">
        <v>100</v>
      </c>
      <c r="G35" s="62" t="s">
        <v>101</v>
      </c>
      <c r="H35" s="63" t="s">
        <v>97</v>
      </c>
      <c r="I35" s="63" t="s">
        <v>98</v>
      </c>
      <c r="J35" s="64" t="s">
        <v>99</v>
      </c>
      <c r="K35" s="64" t="s">
        <v>100</v>
      </c>
      <c r="L35" s="64" t="s">
        <v>101</v>
      </c>
      <c r="M35" s="61" t="s">
        <v>97</v>
      </c>
      <c r="N35" s="61" t="s">
        <v>98</v>
      </c>
      <c r="O35" s="62" t="s">
        <v>99</v>
      </c>
      <c r="P35" s="62" t="s">
        <v>100</v>
      </c>
      <c r="Q35" s="62" t="s">
        <v>101</v>
      </c>
      <c r="R35" s="58"/>
    </row>
    <row r="36" spans="2:18" x14ac:dyDescent="0.25">
      <c r="B36" s="65" t="s">
        <v>102</v>
      </c>
      <c r="C36" s="66">
        <v>561797</v>
      </c>
      <c r="D36" s="66">
        <v>440576</v>
      </c>
      <c r="E36" s="67">
        <v>-0.21577366913671669</v>
      </c>
      <c r="F36" s="67">
        <v>0.12266257435048773</v>
      </c>
      <c r="G36" s="68">
        <v>0.31647028062946969</v>
      </c>
      <c r="H36" s="66">
        <v>198116</v>
      </c>
      <c r="I36" s="66">
        <v>150857</v>
      </c>
      <c r="J36" s="67">
        <v>-0.23854206626420882</v>
      </c>
      <c r="K36" s="67">
        <v>0.63371714464547513</v>
      </c>
      <c r="L36" s="68">
        <v>0.10836213757653597</v>
      </c>
      <c r="M36" s="66">
        <v>1795432</v>
      </c>
      <c r="N36" s="66">
        <v>1392156</v>
      </c>
      <c r="O36" s="67">
        <v>-0.22461223816886411</v>
      </c>
      <c r="P36" s="67">
        <v>0.15002879001437508</v>
      </c>
      <c r="Q36" s="68">
        <v>1</v>
      </c>
      <c r="R36" s="65" t="s">
        <v>102</v>
      </c>
    </row>
    <row r="37" spans="2:18" x14ac:dyDescent="0.25">
      <c r="B37" s="65" t="s">
        <v>103</v>
      </c>
      <c r="C37" s="66">
        <v>785211</v>
      </c>
      <c r="D37" s="66">
        <v>691647</v>
      </c>
      <c r="E37" s="67">
        <v>-0.11915778052014048</v>
      </c>
      <c r="F37" s="67">
        <v>0.19256428303355558</v>
      </c>
      <c r="G37" s="68">
        <v>0.45376604819329275</v>
      </c>
      <c r="H37" s="66">
        <v>17720</v>
      </c>
      <c r="I37" s="66">
        <v>12637</v>
      </c>
      <c r="J37" s="67">
        <v>-0.28685101580135441</v>
      </c>
      <c r="K37" s="67">
        <v>5.3085263241910347E-2</v>
      </c>
      <c r="L37" s="68">
        <v>8.2907054480372798E-3</v>
      </c>
      <c r="M37" s="66">
        <v>1762940</v>
      </c>
      <c r="N37" s="66">
        <v>1524237</v>
      </c>
      <c r="O37" s="67">
        <v>-0.1354005241244739</v>
      </c>
      <c r="P37" s="67">
        <v>0.16426279296655044</v>
      </c>
      <c r="Q37" s="68">
        <v>1</v>
      </c>
      <c r="R37" s="65" t="s">
        <v>103</v>
      </c>
    </row>
    <row r="38" spans="2:18" ht="25.5" x14ac:dyDescent="0.25">
      <c r="B38" s="69" t="s">
        <v>104</v>
      </c>
      <c r="C38" s="70">
        <v>1347008</v>
      </c>
      <c r="D38" s="70">
        <v>1132223</v>
      </c>
      <c r="E38" s="71">
        <v>-0.15945339597092223</v>
      </c>
      <c r="F38" s="71">
        <v>0.31522685738404332</v>
      </c>
      <c r="G38" s="71">
        <v>0.38822716965786164</v>
      </c>
      <c r="H38" s="70">
        <v>215836</v>
      </c>
      <c r="I38" s="70">
        <v>163494</v>
      </c>
      <c r="J38" s="71">
        <v>-0.24250820067087975</v>
      </c>
      <c r="K38" s="71">
        <v>0.68680240788738545</v>
      </c>
      <c r="L38" s="71">
        <v>5.6060345776443712E-2</v>
      </c>
      <c r="M38" s="70">
        <v>3558372</v>
      </c>
      <c r="N38" s="70">
        <v>2916393</v>
      </c>
      <c r="O38" s="71">
        <v>-0.18041368356090937</v>
      </c>
      <c r="P38" s="71">
        <v>0.31429158298092552</v>
      </c>
      <c r="Q38" s="71">
        <v>1</v>
      </c>
      <c r="R38" s="69" t="s">
        <v>104</v>
      </c>
    </row>
    <row r="39" spans="2:18" ht="25.5" x14ac:dyDescent="0.25">
      <c r="B39" s="72" t="s">
        <v>105</v>
      </c>
      <c r="C39" s="73">
        <v>3221651</v>
      </c>
      <c r="D39" s="73">
        <v>3151196</v>
      </c>
      <c r="E39" s="74">
        <v>-2.1869221712718101E-2</v>
      </c>
      <c r="F39" s="74">
        <v>0.87733742564951223</v>
      </c>
      <c r="G39" s="74">
        <v>0.39953782776768604</v>
      </c>
      <c r="H39" s="73">
        <v>97464</v>
      </c>
      <c r="I39" s="73">
        <v>87194</v>
      </c>
      <c r="J39" s="74">
        <v>-0.10537224000656653</v>
      </c>
      <c r="K39" s="74">
        <v>0.36628285535452487</v>
      </c>
      <c r="L39" s="74">
        <v>1.1055263256990558E-2</v>
      </c>
      <c r="M39" s="73">
        <v>8241611</v>
      </c>
      <c r="N39" s="73">
        <v>7887103</v>
      </c>
      <c r="O39" s="74">
        <v>-4.301440580003113E-2</v>
      </c>
      <c r="P39" s="74">
        <v>0.84997120998562492</v>
      </c>
      <c r="Q39" s="74">
        <v>1</v>
      </c>
      <c r="R39" s="72" t="s">
        <v>105</v>
      </c>
    </row>
    <row r="40" spans="2:18" x14ac:dyDescent="0.25">
      <c r="B40" s="75" t="s">
        <v>106</v>
      </c>
      <c r="C40" s="76">
        <v>65373</v>
      </c>
      <c r="D40" s="76">
        <v>76119</v>
      </c>
      <c r="E40" s="77">
        <v>0.16437978982148604</v>
      </c>
      <c r="F40" s="77">
        <v>2.1192603539422882E-2</v>
      </c>
      <c r="G40" s="78">
        <v>0.29069363345082927</v>
      </c>
      <c r="H40" s="79">
        <v>11249</v>
      </c>
      <c r="I40" s="79">
        <v>11565</v>
      </c>
      <c r="J40" s="80">
        <v>2.8091385900969046E-2</v>
      </c>
      <c r="K40" s="77">
        <v>4.8582026540531231E-2</v>
      </c>
      <c r="L40" s="81">
        <v>4.4166001535212503E-2</v>
      </c>
      <c r="M40" s="76">
        <v>244815</v>
      </c>
      <c r="N40" s="76">
        <v>261853</v>
      </c>
      <c r="O40" s="77">
        <v>6.9595408778056811E-2</v>
      </c>
      <c r="P40" s="77">
        <v>2.8219171379956092E-2</v>
      </c>
      <c r="Q40" s="78">
        <v>1</v>
      </c>
      <c r="R40" s="75" t="s">
        <v>106</v>
      </c>
    </row>
    <row r="41" spans="2:18" x14ac:dyDescent="0.25">
      <c r="B41" s="82" t="s">
        <v>107</v>
      </c>
      <c r="C41" s="83">
        <v>120071</v>
      </c>
      <c r="D41" s="83">
        <v>127307</v>
      </c>
      <c r="E41" s="84">
        <v>6.0264343596705183E-2</v>
      </c>
      <c r="F41" s="84">
        <v>3.54440649350794E-2</v>
      </c>
      <c r="G41" s="85">
        <v>0.59674969765719477</v>
      </c>
      <c r="H41" s="83">
        <v>3642</v>
      </c>
      <c r="I41" s="83">
        <v>3167</v>
      </c>
      <c r="J41" s="84">
        <v>-0.13042284459088416</v>
      </c>
      <c r="K41" s="84">
        <v>1.3303871859391475E-2</v>
      </c>
      <c r="L41" s="85">
        <v>1.4845266108543411E-2</v>
      </c>
      <c r="M41" s="83">
        <v>209425</v>
      </c>
      <c r="N41" s="83">
        <v>213334</v>
      </c>
      <c r="O41" s="84">
        <v>1.8665393338904046E-2</v>
      </c>
      <c r="P41" s="84">
        <v>2.2990413350893645E-2</v>
      </c>
      <c r="Q41" s="85">
        <v>1</v>
      </c>
      <c r="R41" s="82" t="s">
        <v>107</v>
      </c>
    </row>
    <row r="42" spans="2:18" x14ac:dyDescent="0.25">
      <c r="B42" s="75" t="s">
        <v>108</v>
      </c>
      <c r="C42" s="76">
        <v>537320</v>
      </c>
      <c r="D42" s="76">
        <v>510500</v>
      </c>
      <c r="E42" s="77">
        <v>-4.9914389935234116E-2</v>
      </c>
      <c r="F42" s="77">
        <v>0.14213040248657208</v>
      </c>
      <c r="G42" s="78">
        <v>0.32230000353551425</v>
      </c>
      <c r="H42" s="79">
        <v>55515</v>
      </c>
      <c r="I42" s="79">
        <v>47432</v>
      </c>
      <c r="J42" s="80">
        <v>-0.14560028821039361</v>
      </c>
      <c r="K42" s="77">
        <v>0.19925142091400583</v>
      </c>
      <c r="L42" s="81">
        <v>2.9945805617427056E-2</v>
      </c>
      <c r="M42" s="76">
        <v>1757061</v>
      </c>
      <c r="N42" s="76">
        <v>1583928</v>
      </c>
      <c r="O42" s="77">
        <v>-9.8535565925144342E-2</v>
      </c>
      <c r="P42" s="77">
        <v>0.17069552644235925</v>
      </c>
      <c r="Q42" s="78">
        <v>1</v>
      </c>
      <c r="R42" s="75" t="s">
        <v>108</v>
      </c>
    </row>
    <row r="43" spans="2:18" x14ac:dyDescent="0.25">
      <c r="B43" s="82" t="s">
        <v>109</v>
      </c>
      <c r="C43" s="83">
        <v>55453</v>
      </c>
      <c r="D43" s="83">
        <v>49369</v>
      </c>
      <c r="E43" s="86">
        <v>-0.10971453302796963</v>
      </c>
      <c r="F43" s="86">
        <v>1.3745026131948241E-2</v>
      </c>
      <c r="G43" s="85">
        <v>0.40417362543799323</v>
      </c>
      <c r="H43" s="83">
        <v>0</v>
      </c>
      <c r="I43" s="83">
        <v>0</v>
      </c>
      <c r="J43" s="84" t="s">
        <v>121</v>
      </c>
      <c r="K43" s="86">
        <v>0</v>
      </c>
      <c r="L43" s="85">
        <v>0</v>
      </c>
      <c r="M43" s="83">
        <v>118547</v>
      </c>
      <c r="N43" s="83">
        <v>122148</v>
      </c>
      <c r="O43" s="84">
        <v>3.0376137734400732E-2</v>
      </c>
      <c r="P43" s="86">
        <v>1.3163551098207302E-2</v>
      </c>
      <c r="Q43" s="85">
        <v>1</v>
      </c>
      <c r="R43" s="82" t="s">
        <v>109</v>
      </c>
    </row>
    <row r="44" spans="2:18" x14ac:dyDescent="0.25">
      <c r="B44" s="75" t="s">
        <v>110</v>
      </c>
      <c r="C44" s="76">
        <v>975970</v>
      </c>
      <c r="D44" s="76">
        <v>981595</v>
      </c>
      <c r="E44" s="77">
        <v>5.7634968287960664E-3</v>
      </c>
      <c r="F44" s="77">
        <v>0.27328989702018947</v>
      </c>
      <c r="G44" s="78">
        <v>0.49593263446355285</v>
      </c>
      <c r="H44" s="79">
        <v>9338</v>
      </c>
      <c r="I44" s="79">
        <v>10316</v>
      </c>
      <c r="J44" s="80">
        <v>0.10473334761190833</v>
      </c>
      <c r="K44" s="77">
        <v>4.3335251689763959E-2</v>
      </c>
      <c r="L44" s="81">
        <v>5.2119673155690601E-3</v>
      </c>
      <c r="M44" s="76">
        <v>2021296</v>
      </c>
      <c r="N44" s="76">
        <v>1979291</v>
      </c>
      <c r="O44" s="77">
        <v>-2.0781221552904627E-2</v>
      </c>
      <c r="P44" s="77">
        <v>0.21330270014017283</v>
      </c>
      <c r="Q44" s="78">
        <v>1</v>
      </c>
      <c r="R44" s="75" t="s">
        <v>110</v>
      </c>
    </row>
    <row r="45" spans="2:18" x14ac:dyDescent="0.25">
      <c r="B45" s="82" t="s">
        <v>111</v>
      </c>
      <c r="C45" s="83">
        <v>44314</v>
      </c>
      <c r="D45" s="83">
        <v>46065</v>
      </c>
      <c r="E45" s="84">
        <v>3.9513472040438646E-2</v>
      </c>
      <c r="F45" s="84">
        <v>1.2825145916834365E-2</v>
      </c>
      <c r="G45" s="85">
        <v>0.21915781360762354</v>
      </c>
      <c r="H45" s="83">
        <v>0</v>
      </c>
      <c r="I45" s="83">
        <v>0</v>
      </c>
      <c r="J45" s="84" t="s">
        <v>121</v>
      </c>
      <c r="K45" s="84">
        <v>0</v>
      </c>
      <c r="L45" s="85">
        <v>0</v>
      </c>
      <c r="M45" s="83">
        <v>200405</v>
      </c>
      <c r="N45" s="83">
        <v>210191</v>
      </c>
      <c r="O45" s="84">
        <v>4.8831116988099055E-2</v>
      </c>
      <c r="P45" s="84">
        <v>2.2651700960173653E-2</v>
      </c>
      <c r="Q45" s="85">
        <v>1</v>
      </c>
      <c r="R45" s="82" t="s">
        <v>111</v>
      </c>
    </row>
    <row r="46" spans="2:18" x14ac:dyDescent="0.25">
      <c r="B46" s="75" t="s">
        <v>112</v>
      </c>
      <c r="C46" s="76">
        <v>56316</v>
      </c>
      <c r="D46" s="76">
        <v>54460</v>
      </c>
      <c r="E46" s="77">
        <v>-3.2956886142481712E-2</v>
      </c>
      <c r="F46" s="77">
        <v>1.5162432359292294E-2</v>
      </c>
      <c r="G46" s="78">
        <v>0.45305558790742556</v>
      </c>
      <c r="H46" s="79">
        <v>0</v>
      </c>
      <c r="I46" s="79">
        <v>0</v>
      </c>
      <c r="J46" s="80" t="s">
        <v>121</v>
      </c>
      <c r="K46" s="77">
        <v>0</v>
      </c>
      <c r="L46" s="81">
        <v>0</v>
      </c>
      <c r="M46" s="76">
        <v>139951</v>
      </c>
      <c r="N46" s="76">
        <v>120206</v>
      </c>
      <c r="O46" s="77">
        <v>-0.14108509406863834</v>
      </c>
      <c r="P46" s="77">
        <v>1.2954267145684801E-2</v>
      </c>
      <c r="Q46" s="78">
        <v>1</v>
      </c>
      <c r="R46" s="75" t="s">
        <v>112</v>
      </c>
    </row>
    <row r="47" spans="2:18" x14ac:dyDescent="0.25">
      <c r="B47" s="82" t="s">
        <v>113</v>
      </c>
      <c r="C47" s="83">
        <v>399873</v>
      </c>
      <c r="D47" s="83">
        <v>410628</v>
      </c>
      <c r="E47" s="84">
        <v>2.6896039492538826E-2</v>
      </c>
      <c r="F47" s="84">
        <v>0.11432462862342042</v>
      </c>
      <c r="G47" s="85">
        <v>0.29076299192136196</v>
      </c>
      <c r="H47" s="83">
        <v>0</v>
      </c>
      <c r="I47" s="83">
        <v>2069</v>
      </c>
      <c r="J47" s="84" t="s">
        <v>121</v>
      </c>
      <c r="K47" s="84">
        <v>8.691414864881895E-3</v>
      </c>
      <c r="L47" s="85">
        <v>1.4650453215204467E-3</v>
      </c>
      <c r="M47" s="83">
        <v>1325824</v>
      </c>
      <c r="N47" s="83">
        <v>1412243</v>
      </c>
      <c r="O47" s="84">
        <v>6.5181351370920959E-2</v>
      </c>
      <c r="P47" s="84">
        <v>0.15219351027921518</v>
      </c>
      <c r="Q47" s="85">
        <v>1</v>
      </c>
      <c r="R47" s="82" t="s">
        <v>113</v>
      </c>
    </row>
    <row r="48" spans="2:18" x14ac:dyDescent="0.25">
      <c r="B48" s="87" t="s">
        <v>114</v>
      </c>
      <c r="C48" s="76">
        <v>115901</v>
      </c>
      <c r="D48" s="76">
        <v>125946</v>
      </c>
      <c r="E48" s="77">
        <v>8.6668794919802172E-2</v>
      </c>
      <c r="F48" s="77">
        <v>3.5065143333151437E-2</v>
      </c>
      <c r="G48" s="78">
        <v>0.27741959642371766</v>
      </c>
      <c r="H48" s="79">
        <v>0</v>
      </c>
      <c r="I48" s="79">
        <v>2069</v>
      </c>
      <c r="J48" s="80" t="s">
        <v>121</v>
      </c>
      <c r="K48" s="77">
        <v>8.691414864881895E-3</v>
      </c>
      <c r="L48" s="81">
        <v>4.5573590665894254E-3</v>
      </c>
      <c r="M48" s="76">
        <v>412477</v>
      </c>
      <c r="N48" s="76">
        <v>453991</v>
      </c>
      <c r="O48" s="77">
        <v>0.10064561175532205</v>
      </c>
      <c r="P48" s="77">
        <v>4.8925350612586627E-2</v>
      </c>
      <c r="Q48" s="78">
        <v>1</v>
      </c>
      <c r="R48" s="87" t="s">
        <v>114</v>
      </c>
    </row>
    <row r="49" spans="2:18" x14ac:dyDescent="0.25">
      <c r="B49" s="88" t="s">
        <v>115</v>
      </c>
      <c r="C49" s="83">
        <v>91126</v>
      </c>
      <c r="D49" s="83">
        <v>94613</v>
      </c>
      <c r="E49" s="84">
        <v>3.8265698044466001E-2</v>
      </c>
      <c r="F49" s="84">
        <v>2.6341594065547591E-2</v>
      </c>
      <c r="G49" s="85">
        <v>0.21662518688796339</v>
      </c>
      <c r="H49" s="83">
        <v>0</v>
      </c>
      <c r="I49" s="83">
        <v>0</v>
      </c>
      <c r="J49" s="84" t="s">
        <v>121</v>
      </c>
      <c r="K49" s="84">
        <v>0</v>
      </c>
      <c r="L49" s="85">
        <v>0</v>
      </c>
      <c r="M49" s="83">
        <v>379768</v>
      </c>
      <c r="N49" s="83">
        <v>436759</v>
      </c>
      <c r="O49" s="84">
        <v>0.1500679362136883</v>
      </c>
      <c r="P49" s="84">
        <v>4.7068305777433303E-2</v>
      </c>
      <c r="Q49" s="85">
        <v>1</v>
      </c>
      <c r="R49" s="88" t="s">
        <v>115</v>
      </c>
    </row>
    <row r="50" spans="2:18" x14ac:dyDescent="0.25">
      <c r="B50" s="87" t="s">
        <v>116</v>
      </c>
      <c r="C50" s="76">
        <v>88614</v>
      </c>
      <c r="D50" s="76">
        <v>86833</v>
      </c>
      <c r="E50" s="77">
        <v>-2.0098404315345153E-2</v>
      </c>
      <c r="F50" s="77">
        <v>2.4175532299934407E-2</v>
      </c>
      <c r="G50" s="78">
        <v>0.33350360646167321</v>
      </c>
      <c r="H50" s="79">
        <v>0</v>
      </c>
      <c r="I50" s="79">
        <v>0</v>
      </c>
      <c r="J50" s="80" t="s">
        <v>121</v>
      </c>
      <c r="K50" s="77">
        <v>0</v>
      </c>
      <c r="L50" s="81">
        <v>0</v>
      </c>
      <c r="M50" s="76">
        <v>265710</v>
      </c>
      <c r="N50" s="76">
        <v>260366</v>
      </c>
      <c r="O50" s="77">
        <v>-2.0112152346543177E-2</v>
      </c>
      <c r="P50" s="77">
        <v>2.805892151517702E-2</v>
      </c>
      <c r="Q50" s="78">
        <v>1</v>
      </c>
      <c r="R50" s="87" t="s">
        <v>116</v>
      </c>
    </row>
    <row r="51" spans="2:18" ht="15" customHeight="1" x14ac:dyDescent="0.25">
      <c r="B51" s="88" t="s">
        <v>117</v>
      </c>
      <c r="C51" s="83">
        <v>104232</v>
      </c>
      <c r="D51" s="83">
        <v>103236</v>
      </c>
      <c r="E51" s="84">
        <v>-9.555606723463006E-3</v>
      </c>
      <c r="F51" s="84">
        <v>2.8742358924786986E-2</v>
      </c>
      <c r="G51" s="85">
        <v>0.3953478575559019</v>
      </c>
      <c r="H51" s="83">
        <v>0</v>
      </c>
      <c r="I51" s="83">
        <v>0</v>
      </c>
      <c r="J51" s="84" t="s">
        <v>121</v>
      </c>
      <c r="K51" s="84">
        <v>0</v>
      </c>
      <c r="L51" s="85">
        <v>0</v>
      </c>
      <c r="M51" s="83">
        <v>267869</v>
      </c>
      <c r="N51" s="83">
        <v>261127</v>
      </c>
      <c r="O51" s="84">
        <v>-2.5169019184750785E-2</v>
      </c>
      <c r="P51" s="84">
        <v>2.8140932374018227E-2</v>
      </c>
      <c r="Q51" s="85">
        <v>1</v>
      </c>
      <c r="R51" s="88" t="s">
        <v>117</v>
      </c>
    </row>
    <row r="52" spans="2:18" ht="15" customHeight="1" x14ac:dyDescent="0.25">
      <c r="B52" s="75" t="s">
        <v>118</v>
      </c>
      <c r="C52" s="76">
        <v>39302</v>
      </c>
      <c r="D52" s="76">
        <v>45627</v>
      </c>
      <c r="E52" s="77">
        <v>0.16093328583787092</v>
      </c>
      <c r="F52" s="77">
        <v>1.2703200537227864E-2</v>
      </c>
      <c r="G52" s="78">
        <v>0.3413125275843239</v>
      </c>
      <c r="H52" s="79">
        <v>0</v>
      </c>
      <c r="I52" s="79">
        <v>0</v>
      </c>
      <c r="J52" s="80" t="e">
        <v>#DIV/0!</v>
      </c>
      <c r="K52" s="77">
        <v>0</v>
      </c>
      <c r="L52" s="81">
        <v>0</v>
      </c>
      <c r="M52" s="76">
        <v>127596</v>
      </c>
      <c r="N52" s="76">
        <v>133681</v>
      </c>
      <c r="O52" s="77">
        <v>4.7689582745540582E-2</v>
      </c>
      <c r="P52" s="77">
        <v>1.4406430513470956E-2</v>
      </c>
      <c r="Q52" s="78">
        <v>1</v>
      </c>
      <c r="R52" s="75" t="s">
        <v>118</v>
      </c>
    </row>
    <row r="53" spans="2:18" ht="15" customHeight="1" x14ac:dyDescent="0.25">
      <c r="B53" s="82" t="s">
        <v>119</v>
      </c>
      <c r="C53" s="83">
        <v>30053</v>
      </c>
      <c r="D53" s="83">
        <v>28052</v>
      </c>
      <c r="E53" s="84">
        <v>-6.6582371144311758E-2</v>
      </c>
      <c r="F53" s="84">
        <v>7.8100725769898538E-3</v>
      </c>
      <c r="G53" s="85">
        <v>0.45732731215050781</v>
      </c>
      <c r="H53" s="83">
        <v>0</v>
      </c>
      <c r="I53" s="83">
        <v>0</v>
      </c>
      <c r="J53" s="84" t="s">
        <v>121</v>
      </c>
      <c r="K53" s="84">
        <v>0</v>
      </c>
      <c r="L53" s="85">
        <v>0</v>
      </c>
      <c r="M53" s="83">
        <v>68604</v>
      </c>
      <c r="N53" s="83">
        <v>61339</v>
      </c>
      <c r="O53" s="84">
        <v>-0.10589761529939945</v>
      </c>
      <c r="P53" s="84">
        <v>6.6103338639432307E-3</v>
      </c>
      <c r="Q53" s="85">
        <v>1</v>
      </c>
      <c r="R53" s="82" t="s">
        <v>119</v>
      </c>
    </row>
    <row r="54" spans="2:18" ht="15" customHeight="1" x14ac:dyDescent="0.25">
      <c r="B54" s="75" t="s">
        <v>120</v>
      </c>
      <c r="C54" s="76">
        <v>34687</v>
      </c>
      <c r="D54" s="76">
        <v>56370</v>
      </c>
      <c r="E54" s="77">
        <v>0.62510450601089751</v>
      </c>
      <c r="F54" s="77">
        <v>1.5694203306891419E-2</v>
      </c>
      <c r="G54" s="78">
        <v>0.9523729071280137</v>
      </c>
      <c r="H54" s="79">
        <v>0</v>
      </c>
      <c r="I54" s="79">
        <v>0</v>
      </c>
      <c r="J54" s="80" t="s">
        <v>121</v>
      </c>
      <c r="K54" s="77">
        <v>0</v>
      </c>
      <c r="L54" s="81">
        <v>0</v>
      </c>
      <c r="M54" s="76">
        <v>38053</v>
      </c>
      <c r="N54" s="76">
        <v>59189</v>
      </c>
      <c r="O54" s="77">
        <v>0.55543583948703135</v>
      </c>
      <c r="P54" s="77">
        <v>6.3786343284523046E-3</v>
      </c>
      <c r="Q54" s="78">
        <v>1</v>
      </c>
      <c r="R54" s="75" t="s">
        <v>120</v>
      </c>
    </row>
    <row r="55" spans="2:18" ht="15" customHeight="1" x14ac:dyDescent="0.25">
      <c r="B55" s="82" t="s">
        <v>122</v>
      </c>
      <c r="C55" s="83">
        <v>4711</v>
      </c>
      <c r="D55" s="83">
        <v>5167</v>
      </c>
      <c r="E55" s="84">
        <v>9.6794735724899272E-2</v>
      </c>
      <c r="F55" s="84">
        <v>1.4385656996045407E-3</v>
      </c>
      <c r="G55" s="85">
        <v>0.33234707660641927</v>
      </c>
      <c r="H55" s="83">
        <v>0</v>
      </c>
      <c r="I55" s="83">
        <v>0</v>
      </c>
      <c r="J55" s="84" t="s">
        <v>121</v>
      </c>
      <c r="K55" s="84">
        <v>0</v>
      </c>
      <c r="L55" s="85">
        <v>0</v>
      </c>
      <c r="M55" s="83">
        <v>15625</v>
      </c>
      <c r="N55" s="83">
        <v>15547</v>
      </c>
      <c r="O55" s="84">
        <v>-4.9919999999999964E-3</v>
      </c>
      <c r="P55" s="84">
        <v>1.6754570596639235E-3</v>
      </c>
      <c r="Q55" s="85">
        <v>1</v>
      </c>
      <c r="R55" s="82" t="s">
        <v>122</v>
      </c>
    </row>
    <row r="56" spans="2:18" ht="15" customHeight="1" x14ac:dyDescent="0.25">
      <c r="B56" s="75" t="s">
        <v>123</v>
      </c>
      <c r="C56" s="76">
        <v>25451</v>
      </c>
      <c r="D56" s="76">
        <v>22169</v>
      </c>
      <c r="E56" s="77">
        <v>-0.12895367569054261</v>
      </c>
      <c r="F56" s="77">
        <v>6.1721623755628145E-3</v>
      </c>
      <c r="G56" s="78">
        <v>0.35123102759910008</v>
      </c>
      <c r="H56" s="79">
        <v>0</v>
      </c>
      <c r="I56" s="79">
        <v>0</v>
      </c>
      <c r="J56" s="80" t="s">
        <v>121</v>
      </c>
      <c r="K56" s="77">
        <v>0</v>
      </c>
      <c r="L56" s="81">
        <v>0</v>
      </c>
      <c r="M56" s="76">
        <v>72720</v>
      </c>
      <c r="N56" s="76">
        <v>63118</v>
      </c>
      <c r="O56" s="77">
        <v>-0.13204070407040702</v>
      </c>
      <c r="P56" s="77">
        <v>6.802051758658746E-3</v>
      </c>
      <c r="Q56" s="78">
        <v>1</v>
      </c>
      <c r="R56" s="75" t="s">
        <v>123</v>
      </c>
    </row>
    <row r="57" spans="2:18" ht="15" customHeight="1" x14ac:dyDescent="0.25">
      <c r="B57" s="82" t="s">
        <v>124</v>
      </c>
      <c r="C57" s="83">
        <v>12</v>
      </c>
      <c r="D57" s="83">
        <v>26</v>
      </c>
      <c r="E57" s="84">
        <v>1.1666666666666665</v>
      </c>
      <c r="F57" s="84">
        <v>7.2387668259566588E-6</v>
      </c>
      <c r="G57" s="85">
        <v>0.89655172413793105</v>
      </c>
      <c r="H57" s="83">
        <v>0</v>
      </c>
      <c r="I57" s="83">
        <v>0</v>
      </c>
      <c r="J57" s="84" t="s">
        <v>121</v>
      </c>
      <c r="K57" s="84">
        <v>0</v>
      </c>
      <c r="L57" s="85">
        <v>0</v>
      </c>
      <c r="M57" s="83">
        <v>14</v>
      </c>
      <c r="N57" s="83">
        <v>29</v>
      </c>
      <c r="O57" s="84">
        <v>1.0714285714285716</v>
      </c>
      <c r="P57" s="84">
        <v>3.1252495484822657E-6</v>
      </c>
      <c r="Q57" s="85">
        <v>1</v>
      </c>
      <c r="R57" s="82" t="s">
        <v>124</v>
      </c>
    </row>
    <row r="58" spans="2:18" ht="15" customHeight="1" x14ac:dyDescent="0.25">
      <c r="B58" s="75" t="s">
        <v>125</v>
      </c>
      <c r="C58" s="76">
        <v>47534</v>
      </c>
      <c r="D58" s="76">
        <v>46095</v>
      </c>
      <c r="E58" s="77">
        <v>-3.027306769891025E-2</v>
      </c>
      <c r="F58" s="77">
        <v>1.2833498340095085E-2</v>
      </c>
      <c r="G58" s="78">
        <v>0.36361413279271748</v>
      </c>
      <c r="H58" s="79">
        <v>0</v>
      </c>
      <c r="I58" s="79">
        <v>8</v>
      </c>
      <c r="J58" s="80" t="s">
        <v>121</v>
      </c>
      <c r="K58" s="77">
        <v>3.3606244040142657E-5</v>
      </c>
      <c r="L58" s="81">
        <v>6.3106910995590408E-5</v>
      </c>
      <c r="M58" s="76">
        <v>138735</v>
      </c>
      <c r="N58" s="76">
        <v>126769</v>
      </c>
      <c r="O58" s="77">
        <v>-8.6250765848560174E-2</v>
      </c>
      <c r="P58" s="77">
        <v>1.366154344867408E-2</v>
      </c>
      <c r="Q58" s="78">
        <v>1</v>
      </c>
      <c r="R58" s="75" t="s">
        <v>125</v>
      </c>
    </row>
    <row r="59" spans="2:18" ht="15" customHeight="1" x14ac:dyDescent="0.25">
      <c r="B59" s="89" t="s">
        <v>126</v>
      </c>
      <c r="C59" s="90">
        <v>2436440</v>
      </c>
      <c r="D59" s="90">
        <v>2459549</v>
      </c>
      <c r="E59" s="91">
        <v>9.4847400305364538E-3</v>
      </c>
      <c r="F59" s="91">
        <v>0.68477314261595668</v>
      </c>
      <c r="G59" s="91">
        <v>0.38654735146080399</v>
      </c>
      <c r="H59" s="90">
        <v>79744</v>
      </c>
      <c r="I59" s="90">
        <v>74557</v>
      </c>
      <c r="J59" s="91">
        <v>-6.5045646067415697E-2</v>
      </c>
      <c r="K59" s="91">
        <v>0.3131975921126145</v>
      </c>
      <c r="L59" s="91">
        <v>1.1717518489309691E-2</v>
      </c>
      <c r="M59" s="90">
        <v>6478671</v>
      </c>
      <c r="N59" s="90">
        <v>6362866</v>
      </c>
      <c r="O59" s="91">
        <v>-1.7874807966016482E-2</v>
      </c>
      <c r="P59" s="91">
        <v>0.68570841701907448</v>
      </c>
      <c r="Q59" s="91">
        <v>1</v>
      </c>
      <c r="R59" s="89" t="s">
        <v>126</v>
      </c>
    </row>
    <row r="60" spans="2:18" ht="15" customHeight="1" x14ac:dyDescent="0.25">
      <c r="B60" s="92" t="s">
        <v>127</v>
      </c>
      <c r="C60" s="92">
        <v>3783448</v>
      </c>
      <c r="D60" s="92">
        <v>3591772</v>
      </c>
      <c r="E60" s="93">
        <v>-5.0661724437602973E-2</v>
      </c>
      <c r="F60" s="93">
        <v>1</v>
      </c>
      <c r="G60" s="93">
        <v>0.38707530418107738</v>
      </c>
      <c r="H60" s="92">
        <v>295580</v>
      </c>
      <c r="I60" s="92">
        <v>238051</v>
      </c>
      <c r="J60" s="93">
        <v>-0.19463089518911969</v>
      </c>
      <c r="K60" s="93">
        <v>1</v>
      </c>
      <c r="L60" s="93">
        <v>2.565409587123282E-2</v>
      </c>
      <c r="M60" s="92">
        <v>10037043</v>
      </c>
      <c r="N60" s="92">
        <v>9279259</v>
      </c>
      <c r="O60" s="93">
        <v>-7.5498730054259999E-2</v>
      </c>
      <c r="P60" s="93">
        <v>1</v>
      </c>
      <c r="Q60" s="93">
        <v>1</v>
      </c>
      <c r="R60" s="92" t="s">
        <v>127</v>
      </c>
    </row>
    <row r="61" spans="2:18" ht="15" customHeight="1" x14ac:dyDescent="0.25">
      <c r="B61" s="96" t="s">
        <v>131</v>
      </c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</row>
    <row r="64" spans="2:18" ht="15.75" customHeight="1" x14ac:dyDescent="0.25"/>
    <row r="66" spans="3:3" x14ac:dyDescent="0.25">
      <c r="C66" s="97"/>
    </row>
    <row r="67" spans="3:3" x14ac:dyDescent="0.25">
      <c r="C67" s="97"/>
    </row>
    <row r="68" spans="3:3" x14ac:dyDescent="0.25">
      <c r="C68" s="97"/>
    </row>
    <row r="69" spans="3:3" x14ac:dyDescent="0.25">
      <c r="C69" s="97"/>
    </row>
    <row r="70" spans="3:3" x14ac:dyDescent="0.25">
      <c r="C70" s="97"/>
    </row>
    <row r="71" spans="3:3" x14ac:dyDescent="0.25">
      <c r="C71" s="97"/>
    </row>
    <row r="72" spans="3:3" x14ac:dyDescent="0.25">
      <c r="C72" s="97"/>
    </row>
    <row r="73" spans="3:3" x14ac:dyDescent="0.25">
      <c r="C73" s="97"/>
    </row>
    <row r="74" spans="3:3" x14ac:dyDescent="0.25">
      <c r="C74" s="97"/>
    </row>
    <row r="75" spans="3:3" x14ac:dyDescent="0.25">
      <c r="C75" s="97"/>
    </row>
    <row r="76" spans="3:3" x14ac:dyDescent="0.25">
      <c r="C76" s="97"/>
    </row>
    <row r="77" spans="3:3" x14ac:dyDescent="0.25">
      <c r="C77" s="97"/>
    </row>
    <row r="78" spans="3:3" x14ac:dyDescent="0.25">
      <c r="C78" s="97"/>
    </row>
    <row r="79" spans="3:3" x14ac:dyDescent="0.25">
      <c r="C79" s="97"/>
    </row>
    <row r="80" spans="3:3" x14ac:dyDescent="0.25">
      <c r="C80" s="97"/>
    </row>
    <row r="81" spans="3:3" x14ac:dyDescent="0.25">
      <c r="C81" s="97"/>
    </row>
    <row r="82" spans="3:3" x14ac:dyDescent="0.25">
      <c r="C82" s="97"/>
    </row>
    <row r="83" spans="3:3" x14ac:dyDescent="0.25">
      <c r="C83" s="97"/>
    </row>
  </sheetData>
  <mergeCells count="19">
    <mergeCell ref="C66:C68"/>
    <mergeCell ref="C69:C71"/>
    <mergeCell ref="C72:C74"/>
    <mergeCell ref="C75:C77"/>
    <mergeCell ref="C78:C80"/>
    <mergeCell ref="C81:C83"/>
    <mergeCell ref="B34:B35"/>
    <mergeCell ref="C34:G34"/>
    <mergeCell ref="H34:L34"/>
    <mergeCell ref="M34:Q34"/>
    <mergeCell ref="R34:R35"/>
    <mergeCell ref="B61:R61"/>
    <mergeCell ref="E1:N1"/>
    <mergeCell ref="B5:R5"/>
    <mergeCell ref="B6:B7"/>
    <mergeCell ref="C6:G6"/>
    <mergeCell ref="H6:L6"/>
    <mergeCell ref="M6:Q6"/>
    <mergeCell ref="R6:R7"/>
  </mergeCells>
  <conditionalFormatting sqref="C67 C70 C73 C76 C79 C82">
    <cfRule type="cellIs" dxfId="1839" priority="4" operator="notEqual">
      <formula>0</formula>
    </cfRule>
  </conditionalFormatting>
  <conditionalFormatting sqref="C66 C69 C72 C75 C78 C81">
    <cfRule type="cellIs" dxfId="1838" priority="3" operator="notEqual">
      <formula>0</formula>
    </cfRule>
  </conditionalFormatting>
  <conditionalFormatting sqref="C67 C70 C73 C76 C79 C82">
    <cfRule type="cellIs" dxfId="1837" priority="2" operator="notEqual">
      <formula>0</formula>
    </cfRule>
  </conditionalFormatting>
  <conditionalFormatting sqref="C66 C69 C72 C75 C78 C81">
    <cfRule type="cellIs" dxfId="1836" priority="1" operator="notEqual">
      <formula>0</formula>
    </cfRule>
  </conditionalFormatting>
  <hyperlinks>
    <hyperlink ref="S64" location="'Gráfica entrada turistas ex per'!A1" tooltip="GRAFICA I" display="Gráfica"/>
  </hyperlinks>
  <printOptions horizontalCentered="1" verticalCentered="1"/>
  <pageMargins left="0.17" right="0.17" top="0.17" bottom="0.19" header="0" footer="0.19685039370078741"/>
  <pageSetup paperSize="9" scale="61" orientation="landscape" r:id="rId1"/>
  <headerFooter scaleWithDoc="0" alignWithMargins="0"/>
  <colBreaks count="1" manualBreakCount="1">
    <brk id="18" max="1048575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AB5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87" customWidth="1"/>
    <col min="2" max="2" width="13" style="187" customWidth="1"/>
    <col min="3" max="3" width="9.85546875" style="187" customWidth="1"/>
    <col min="4" max="4" width="9.85546875" style="342" customWidth="1"/>
    <col min="5" max="5" width="9.7109375" style="187" customWidth="1"/>
    <col min="6" max="6" width="9.7109375" style="342" customWidth="1"/>
    <col min="7" max="7" width="9.7109375" style="187" customWidth="1"/>
    <col min="8" max="8" width="9.7109375" style="342" customWidth="1"/>
    <col min="9" max="9" width="9.7109375" style="187" customWidth="1"/>
    <col min="10" max="10" width="9.7109375" style="342" customWidth="1"/>
    <col min="11" max="11" width="9.7109375" style="187" customWidth="1"/>
    <col min="12" max="12" width="9.7109375" style="342" customWidth="1"/>
    <col min="13" max="13" width="9.7109375" style="187" customWidth="1"/>
    <col min="14" max="14" width="9.7109375" style="342" customWidth="1"/>
    <col min="15" max="15" width="9.7109375" style="187" customWidth="1"/>
    <col min="16" max="16" width="9.7109375" style="342" customWidth="1"/>
    <col min="17" max="17" width="9.7109375" style="187" customWidth="1"/>
    <col min="18" max="18" width="9.7109375" style="342" customWidth="1"/>
    <col min="19" max="19" width="9.7109375" style="187" customWidth="1"/>
    <col min="20" max="20" width="9.7109375" style="342" customWidth="1"/>
    <col min="21" max="21" width="9.7109375" style="187" customWidth="1"/>
    <col min="22" max="22" width="9.7109375" style="342" customWidth="1"/>
    <col min="23" max="23" width="9.7109375" style="187" customWidth="1"/>
    <col min="24" max="24" width="9.7109375" style="342" customWidth="1"/>
    <col min="25" max="25" width="9.7109375" style="187" customWidth="1"/>
    <col min="26" max="26" width="9.7109375" style="342" customWidth="1"/>
    <col min="27" max="27" width="9.7109375" style="187" customWidth="1"/>
    <col min="28" max="28" width="9.7109375" style="342" customWidth="1"/>
    <col min="29" max="29" width="5.140625" style="187" customWidth="1"/>
    <col min="30" max="16384" width="11.42578125" style="187"/>
  </cols>
  <sheetData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88" t="s">
        <v>335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378"/>
    </row>
    <row r="6" spans="2:28" ht="15" customHeight="1" x14ac:dyDescent="0.25">
      <c r="B6" s="123"/>
      <c r="C6" s="189" t="s">
        <v>288</v>
      </c>
      <c r="D6" s="189"/>
      <c r="E6" s="190" t="s">
        <v>240</v>
      </c>
      <c r="F6" s="190"/>
      <c r="G6" s="190"/>
      <c r="H6" s="190"/>
      <c r="I6" s="190"/>
      <c r="J6" s="190"/>
      <c r="K6" s="191" t="s">
        <v>237</v>
      </c>
      <c r="L6" s="191"/>
      <c r="M6" s="191"/>
      <c r="N6" s="191"/>
      <c r="O6" s="191"/>
      <c r="P6" s="191"/>
      <c r="Q6" s="190" t="s">
        <v>238</v>
      </c>
      <c r="R6" s="190"/>
      <c r="S6" s="190"/>
      <c r="T6" s="190"/>
      <c r="U6" s="190"/>
      <c r="V6" s="190"/>
      <c r="W6" s="191" t="s">
        <v>241</v>
      </c>
      <c r="X6" s="191"/>
      <c r="Y6" s="191"/>
      <c r="Z6" s="191"/>
      <c r="AA6" s="191"/>
      <c r="AB6" s="379"/>
    </row>
    <row r="7" spans="2:28" ht="30" customHeight="1" x14ac:dyDescent="0.25">
      <c r="B7" s="172"/>
      <c r="C7" s="193" t="s">
        <v>242</v>
      </c>
      <c r="D7" s="174" t="s">
        <v>243</v>
      </c>
      <c r="E7" s="172" t="s">
        <v>171</v>
      </c>
      <c r="F7" s="174" t="s">
        <v>244</v>
      </c>
      <c r="G7" s="172" t="s">
        <v>245</v>
      </c>
      <c r="H7" s="174" t="s">
        <v>246</v>
      </c>
      <c r="I7" s="194" t="s">
        <v>173</v>
      </c>
      <c r="J7" s="174" t="s">
        <v>243</v>
      </c>
      <c r="K7" s="172" t="s">
        <v>171</v>
      </c>
      <c r="L7" s="174" t="s">
        <v>244</v>
      </c>
      <c r="M7" s="172" t="s">
        <v>245</v>
      </c>
      <c r="N7" s="174" t="s">
        <v>246</v>
      </c>
      <c r="O7" s="194" t="s">
        <v>173</v>
      </c>
      <c r="P7" s="174" t="s">
        <v>243</v>
      </c>
      <c r="Q7" s="172" t="s">
        <v>171</v>
      </c>
      <c r="R7" s="174" t="s">
        <v>244</v>
      </c>
      <c r="S7" s="172" t="s">
        <v>245</v>
      </c>
      <c r="T7" s="174" t="s">
        <v>246</v>
      </c>
      <c r="U7" s="194" t="s">
        <v>173</v>
      </c>
      <c r="V7" s="174" t="s">
        <v>243</v>
      </c>
      <c r="W7" s="172" t="s">
        <v>171</v>
      </c>
      <c r="X7" s="174" t="s">
        <v>244</v>
      </c>
      <c r="Y7" s="172" t="s">
        <v>245</v>
      </c>
      <c r="Z7" s="174" t="s">
        <v>246</v>
      </c>
      <c r="AA7" s="194" t="s">
        <v>173</v>
      </c>
      <c r="AB7" s="174" t="s">
        <v>243</v>
      </c>
    </row>
    <row r="8" spans="2:28" x14ac:dyDescent="0.25">
      <c r="B8" s="30" t="s">
        <v>57</v>
      </c>
      <c r="C8" s="383">
        <v>2.1997686715135494</v>
      </c>
      <c r="D8" s="384">
        <f t="shared" ref="D8:D12" si="0">C8-C22</f>
        <v>4.8554877736379343E-2</v>
      </c>
      <c r="E8" s="383">
        <v>4.0238290361217928</v>
      </c>
      <c r="F8" s="384">
        <f t="shared" ref="F8:F12" si="1">E8-E22</f>
        <v>0.94789386131800102</v>
      </c>
      <c r="G8" s="383">
        <v>8.4480471628592486</v>
      </c>
      <c r="H8" s="384">
        <f t="shared" ref="H8:H12" si="2">G8-G22</f>
        <v>-2.2386455376514149</v>
      </c>
      <c r="I8" s="383">
        <v>4.67018356031652</v>
      </c>
      <c r="J8" s="384">
        <f t="shared" ref="J8:J12" si="3">I8-I22</f>
        <v>-1.4825883141142286</v>
      </c>
      <c r="K8" s="383">
        <v>7.6340589925554445</v>
      </c>
      <c r="L8" s="384">
        <f t="shared" ref="L8:L12" si="4">K8-K22</f>
        <v>-0.11408232848910238</v>
      </c>
      <c r="M8" s="383">
        <v>8.8865330190825453</v>
      </c>
      <c r="N8" s="384">
        <f t="shared" ref="N8:N12" si="5">M8-M22</f>
        <v>-0.11611632495006141</v>
      </c>
      <c r="O8" s="383">
        <v>7.9445463343326814</v>
      </c>
      <c r="P8" s="384">
        <f t="shared" ref="P8:P12" si="6">O8-O22</f>
        <v>-0.12508416573260206</v>
      </c>
      <c r="Q8" s="383">
        <v>7.889909388761053</v>
      </c>
      <c r="R8" s="384">
        <f t="shared" ref="R8:R12" si="7">Q8-Q22</f>
        <v>1.8230870095493401E-2</v>
      </c>
      <c r="S8" s="383">
        <v>8.7511640355022422</v>
      </c>
      <c r="T8" s="384">
        <f t="shared" ref="T8:T12" si="8">S8-S22</f>
        <v>-8.3902096519919311E-2</v>
      </c>
      <c r="U8" s="383">
        <v>8.2298002229075014</v>
      </c>
      <c r="V8" s="384">
        <f t="shared" ref="V8:V12" si="9">U8-U22</f>
        <v>-3.3479413676356984E-2</v>
      </c>
      <c r="W8" s="383">
        <v>7.4706059337912096</v>
      </c>
      <c r="X8" s="384">
        <f t="shared" ref="X8:X12" si="10">W8-W22</f>
        <v>-3.7158766508291308E-2</v>
      </c>
      <c r="Y8" s="383">
        <v>8.7651386857249118</v>
      </c>
      <c r="Z8" s="384">
        <f t="shared" ref="Z8:Z12" si="11">Y8-Y22</f>
        <v>-9.9518256867364485E-2</v>
      </c>
      <c r="AA8" s="383">
        <v>7.930020002653845</v>
      </c>
      <c r="AB8" s="384">
        <f t="shared" ref="AB8:AB12" si="12">AA8-AA22</f>
        <v>-7.8183584637163683E-2</v>
      </c>
    </row>
    <row r="9" spans="2:28" outlineLevel="1" x14ac:dyDescent="0.25">
      <c r="B9" s="43" t="s">
        <v>58</v>
      </c>
      <c r="C9" s="380">
        <v>2.16</v>
      </c>
      <c r="D9" s="381">
        <f t="shared" si="0"/>
        <v>2.3879260543038683E-2</v>
      </c>
      <c r="E9" s="382">
        <v>4.21</v>
      </c>
      <c r="F9" s="381">
        <f t="shared" si="1"/>
        <v>1.2583314154200229</v>
      </c>
      <c r="G9" s="382">
        <v>7.06</v>
      </c>
      <c r="H9" s="381">
        <f t="shared" si="2"/>
        <v>-2.5951418439716312</v>
      </c>
      <c r="I9" s="382">
        <v>4.74</v>
      </c>
      <c r="J9" s="381">
        <f t="shared" si="3"/>
        <v>-0.85002093510118648</v>
      </c>
      <c r="K9" s="380">
        <v>6.67</v>
      </c>
      <c r="L9" s="381">
        <f t="shared" si="4"/>
        <v>-0.42700660433999449</v>
      </c>
      <c r="M9" s="380">
        <v>7.11</v>
      </c>
      <c r="N9" s="381">
        <f t="shared" si="5"/>
        <v>0.35872670621367408</v>
      </c>
      <c r="O9" s="380">
        <v>6.78</v>
      </c>
      <c r="P9" s="381">
        <f t="shared" si="6"/>
        <v>-0.22589024871693653</v>
      </c>
      <c r="Q9" s="382">
        <v>7.5</v>
      </c>
      <c r="R9" s="381">
        <f t="shared" si="7"/>
        <v>0.30925956360753659</v>
      </c>
      <c r="S9" s="382">
        <v>8.2799999999999994</v>
      </c>
      <c r="T9" s="381">
        <f t="shared" si="8"/>
        <v>0.27720766768035787</v>
      </c>
      <c r="U9" s="382">
        <v>7.79</v>
      </c>
      <c r="V9" s="381">
        <f t="shared" si="9"/>
        <v>0.29397429903018057</v>
      </c>
      <c r="W9" s="380">
        <v>7.05</v>
      </c>
      <c r="X9" s="381">
        <f t="shared" si="10"/>
        <v>0.16299516908212563</v>
      </c>
      <c r="Y9" s="380">
        <v>8.14</v>
      </c>
      <c r="Z9" s="381">
        <f t="shared" si="11"/>
        <v>0.27075313807531476</v>
      </c>
      <c r="AA9" s="380">
        <v>7.42</v>
      </c>
      <c r="AB9" s="381">
        <f t="shared" si="12"/>
        <v>0.19302062476916149</v>
      </c>
    </row>
    <row r="10" spans="2:28" outlineLevel="1" x14ac:dyDescent="0.25">
      <c r="B10" s="43" t="s">
        <v>59</v>
      </c>
      <c r="C10" s="380">
        <v>2.1254557814720969</v>
      </c>
      <c r="D10" s="381">
        <f t="shared" si="0"/>
        <v>7.8209505060597095E-2</v>
      </c>
      <c r="E10" s="382">
        <v>4.0728712871287129</v>
      </c>
      <c r="F10" s="381">
        <f t="shared" si="1"/>
        <v>0.84535285961028528</v>
      </c>
      <c r="G10" s="382">
        <v>8.4980544747081712</v>
      </c>
      <c r="H10" s="381">
        <f t="shared" si="2"/>
        <v>-2.1143166593124469</v>
      </c>
      <c r="I10" s="382">
        <v>4.8213228035538007</v>
      </c>
      <c r="J10" s="381">
        <f t="shared" si="3"/>
        <v>-0.78999167231974354</v>
      </c>
      <c r="K10" s="380">
        <v>7.6117805513154346</v>
      </c>
      <c r="L10" s="381">
        <f t="shared" si="4"/>
        <v>-0.3670650903540853</v>
      </c>
      <c r="M10" s="380">
        <v>8.6448703494926722</v>
      </c>
      <c r="N10" s="381">
        <f t="shared" si="5"/>
        <v>-9.6924549893962819E-2</v>
      </c>
      <c r="O10" s="380">
        <v>7.8613823629553963</v>
      </c>
      <c r="P10" s="381">
        <f t="shared" si="6"/>
        <v>-0.31675739418424875</v>
      </c>
      <c r="Q10" s="382">
        <v>7.2943722168766367</v>
      </c>
      <c r="R10" s="381">
        <f t="shared" si="7"/>
        <v>-0.13832865371262937</v>
      </c>
      <c r="S10" s="382">
        <v>7.9160106560106565</v>
      </c>
      <c r="T10" s="381">
        <f t="shared" si="8"/>
        <v>-0.48619169745728019</v>
      </c>
      <c r="U10" s="382">
        <v>7.5442123154753142</v>
      </c>
      <c r="V10" s="381">
        <f t="shared" si="9"/>
        <v>-0.28621035070536394</v>
      </c>
      <c r="W10" s="380">
        <v>7.0455854900012085</v>
      </c>
      <c r="X10" s="381">
        <f t="shared" si="10"/>
        <v>-0.17734542075867488</v>
      </c>
      <c r="Y10" s="380">
        <v>7.9945666373720341</v>
      </c>
      <c r="Z10" s="381">
        <f t="shared" si="11"/>
        <v>-0.45967167296557765</v>
      </c>
      <c r="AA10" s="380">
        <v>7.3883536376115302</v>
      </c>
      <c r="AB10" s="381">
        <f t="shared" si="12"/>
        <v>-0.29240229514258154</v>
      </c>
    </row>
    <row r="11" spans="2:28" outlineLevel="1" x14ac:dyDescent="0.25">
      <c r="B11" s="43" t="s">
        <v>60</v>
      </c>
      <c r="C11" s="380">
        <v>2.2799999999999998</v>
      </c>
      <c r="D11" s="381">
        <f t="shared" si="0"/>
        <v>-3.210931017314822E-2</v>
      </c>
      <c r="E11" s="382">
        <v>4.82</v>
      </c>
      <c r="F11" s="381">
        <f t="shared" si="1"/>
        <v>1.2320148856990967</v>
      </c>
      <c r="G11" s="382">
        <v>9.52</v>
      </c>
      <c r="H11" s="381">
        <f t="shared" si="2"/>
        <v>-1.5788310308182787</v>
      </c>
      <c r="I11" s="382">
        <v>5.53</v>
      </c>
      <c r="J11" s="381">
        <f t="shared" si="3"/>
        <v>-0.56248759744861765</v>
      </c>
      <c r="K11" s="380">
        <v>8.61</v>
      </c>
      <c r="L11" s="381">
        <f t="shared" si="4"/>
        <v>-0.3150234110988972</v>
      </c>
      <c r="M11" s="380">
        <v>11.59</v>
      </c>
      <c r="N11" s="381">
        <f t="shared" si="5"/>
        <v>5.5721056194997232E-3</v>
      </c>
      <c r="O11" s="380">
        <v>9.26</v>
      </c>
      <c r="P11" s="381">
        <f t="shared" si="6"/>
        <v>-0.27980154009891756</v>
      </c>
      <c r="Q11" s="382">
        <v>7.95</v>
      </c>
      <c r="R11" s="381">
        <f t="shared" si="7"/>
        <v>-0.44672910904366692</v>
      </c>
      <c r="S11" s="382">
        <v>9.23</v>
      </c>
      <c r="T11" s="381">
        <f t="shared" si="8"/>
        <v>-0.65721173669154354</v>
      </c>
      <c r="U11" s="382">
        <v>8.4700000000000006</v>
      </c>
      <c r="V11" s="381">
        <f t="shared" si="9"/>
        <v>-0.51692895248099902</v>
      </c>
      <c r="W11" s="380">
        <v>7.65</v>
      </c>
      <c r="X11" s="381">
        <f t="shared" si="10"/>
        <v>-0.38867280056620501</v>
      </c>
      <c r="Y11" s="380">
        <v>9.4600000000000009</v>
      </c>
      <c r="Z11" s="381">
        <f t="shared" si="11"/>
        <v>-0.61327289378589533</v>
      </c>
      <c r="AA11" s="380">
        <v>8.2899999999999991</v>
      </c>
      <c r="AB11" s="381">
        <f t="shared" si="12"/>
        <v>-0.46365301759086819</v>
      </c>
    </row>
    <row r="12" spans="2:28" outlineLevel="1" x14ac:dyDescent="0.25">
      <c r="B12" s="43" t="s">
        <v>61</v>
      </c>
      <c r="C12" s="380">
        <v>2.1538276649441173</v>
      </c>
      <c r="D12" s="381">
        <f t="shared" si="0"/>
        <v>-4.2961632714745512E-2</v>
      </c>
      <c r="E12" s="382">
        <v>4.7296983758700692</v>
      </c>
      <c r="F12" s="381">
        <f t="shared" si="1"/>
        <v>1.9116888971970836</v>
      </c>
      <c r="G12" s="382">
        <v>7.6997084548104953</v>
      </c>
      <c r="H12" s="381">
        <f t="shared" si="2"/>
        <v>-5.8075379220010985</v>
      </c>
      <c r="I12" s="382">
        <v>5.0775008535336292</v>
      </c>
      <c r="J12" s="381">
        <f t="shared" si="3"/>
        <v>-1.7011387646047957</v>
      </c>
      <c r="K12" s="380">
        <v>8.826864093072448</v>
      </c>
      <c r="L12" s="381">
        <f t="shared" si="4"/>
        <v>5.8503305607603195E-2</v>
      </c>
      <c r="M12" s="380">
        <v>10.934489027399039</v>
      </c>
      <c r="N12" s="381">
        <f t="shared" si="5"/>
        <v>-0.81534248628205042</v>
      </c>
      <c r="O12" s="380">
        <v>9.3447835729214859</v>
      </c>
      <c r="P12" s="381">
        <f t="shared" si="6"/>
        <v>-0.1082016633903784</v>
      </c>
      <c r="Q12" s="382">
        <v>8.814291291193598</v>
      </c>
      <c r="R12" s="381">
        <f t="shared" si="7"/>
        <v>0.14846063411045662</v>
      </c>
      <c r="S12" s="382">
        <v>10.073561303835149</v>
      </c>
      <c r="T12" s="381">
        <f t="shared" si="8"/>
        <v>-4.5507688732643103E-2</v>
      </c>
      <c r="U12" s="382">
        <v>9.3138397223485239</v>
      </c>
      <c r="V12" s="381">
        <f t="shared" si="9"/>
        <v>8.6149858330838214E-2</v>
      </c>
      <c r="W12" s="380">
        <v>8.3328484838824082</v>
      </c>
      <c r="X12" s="381">
        <f t="shared" si="10"/>
        <v>4.0279149454740093E-2</v>
      </c>
      <c r="Y12" s="380">
        <v>10.164394459122159</v>
      </c>
      <c r="Z12" s="381">
        <f t="shared" si="11"/>
        <v>-0.14374298606510294</v>
      </c>
      <c r="AA12" s="380">
        <v>8.9797141421041093</v>
      </c>
      <c r="AB12" s="381">
        <f t="shared" si="12"/>
        <v>-1.1958030735705449E-2</v>
      </c>
    </row>
    <row r="13" spans="2:28" ht="30" customHeight="1" x14ac:dyDescent="0.25">
      <c r="B13" s="33" t="s">
        <v>62</v>
      </c>
      <c r="C13" s="385">
        <v>2.1834737657492451</v>
      </c>
      <c r="D13" s="385">
        <v>1.5947900519690528E-3</v>
      </c>
      <c r="E13" s="385">
        <v>4.4682926829268297</v>
      </c>
      <c r="F13" s="385">
        <v>1.2755664942250857</v>
      </c>
      <c r="G13" s="385">
        <v>8.2237470167064437</v>
      </c>
      <c r="H13" s="385">
        <v>-2.709859540670605</v>
      </c>
      <c r="I13" s="385">
        <v>5.0456838822126411</v>
      </c>
      <c r="J13" s="385">
        <v>-0.87938121567529404</v>
      </c>
      <c r="K13" s="385">
        <v>7.9263069622842179</v>
      </c>
      <c r="L13" s="385">
        <v>-0.27794938791567692</v>
      </c>
      <c r="M13" s="385">
        <v>9.4808296257524205</v>
      </c>
      <c r="N13" s="385">
        <v>-8.3971631895961352E-2</v>
      </c>
      <c r="O13" s="385">
        <v>8.2965282971827481</v>
      </c>
      <c r="P13" s="385">
        <v>-0.24339572948016652</v>
      </c>
      <c r="Q13" s="385">
        <v>7.8555127275992334</v>
      </c>
      <c r="R13" s="385">
        <v>-4.7363921842811685E-2</v>
      </c>
      <c r="S13" s="385">
        <v>8.8259511072357206</v>
      </c>
      <c r="T13" s="385">
        <v>-0.25089033345898493</v>
      </c>
      <c r="U13" s="385">
        <v>8.2389259474503813</v>
      </c>
      <c r="V13" s="385">
        <v>-0.12465238024252656</v>
      </c>
      <c r="W13" s="385">
        <v>7.4964267817172638</v>
      </c>
      <c r="X13" s="385">
        <v>-0.10365111159704998</v>
      </c>
      <c r="Y13" s="385">
        <v>8.894179801681096</v>
      </c>
      <c r="Z13" s="385">
        <v>-0.24840916575806027</v>
      </c>
      <c r="AA13" s="385">
        <v>7.9900639824457311</v>
      </c>
      <c r="AB13" s="385">
        <v>-0.15666133435892782</v>
      </c>
    </row>
    <row r="14" spans="2:28" outlineLevel="1" x14ac:dyDescent="0.25">
      <c r="B14" s="43" t="s">
        <v>49</v>
      </c>
      <c r="C14" s="380">
        <v>2.3650490730643403</v>
      </c>
      <c r="D14" s="381">
        <f t="shared" ref="D14:D77" si="13">C14-C28</f>
        <v>5.3212469654883687E-2</v>
      </c>
      <c r="E14" s="382">
        <v>3.4290123456790123</v>
      </c>
      <c r="F14" s="381">
        <f t="shared" ref="F14:F77" si="14">E14-E28</f>
        <v>0.58881259536690234</v>
      </c>
      <c r="G14" s="382">
        <v>6.6813186813186816</v>
      </c>
      <c r="H14" s="381">
        <f t="shared" ref="H14:H77" si="15">G14-G28</f>
        <v>-3.3638725121923274</v>
      </c>
      <c r="I14" s="382">
        <v>3.8787993920972643</v>
      </c>
      <c r="J14" s="381">
        <f t="shared" ref="J14:J77" si="16">I14-I28</f>
        <v>-2.6981236848258123</v>
      </c>
      <c r="K14" s="380">
        <v>7.7125802697926993</v>
      </c>
      <c r="L14" s="381">
        <f t="shared" ref="L14:L77" si="17">K14-K28</f>
        <v>0.1048291075353136</v>
      </c>
      <c r="M14" s="380">
        <v>8.8819392830598591</v>
      </c>
      <c r="N14" s="381">
        <f t="shared" ref="N14:N77" si="18">M14-M28</f>
        <v>-0.71610999825430888</v>
      </c>
      <c r="O14" s="380">
        <v>8.0326775904972063</v>
      </c>
      <c r="P14" s="381">
        <f t="shared" ref="P14:P77" si="19">O14-O28</f>
        <v>-0.10781310401721456</v>
      </c>
      <c r="Q14" s="382">
        <v>8.1075851980278486</v>
      </c>
      <c r="R14" s="381">
        <f t="shared" ref="R14:R77" si="20">Q14-Q28</f>
        <v>0.33630100776555594</v>
      </c>
      <c r="S14" s="382">
        <v>8.7868275435620173</v>
      </c>
      <c r="T14" s="381">
        <f t="shared" ref="T14:T77" si="21">S14-S28</f>
        <v>0.43378304316463279</v>
      </c>
      <c r="U14" s="382">
        <v>8.3833421303329132</v>
      </c>
      <c r="V14" s="381">
        <f t="shared" ref="V14:V77" si="22">U14-U28</f>
        <v>0.3533778261640439</v>
      </c>
      <c r="W14" s="380">
        <v>7.6509946917504319</v>
      </c>
      <c r="X14" s="381">
        <f t="shared" ref="X14:X77" si="23">W14-W28</f>
        <v>0.20076121915274214</v>
      </c>
      <c r="Y14" s="380">
        <v>8.7930581887122656</v>
      </c>
      <c r="Z14" s="381">
        <f t="shared" ref="Z14:Z77" si="24">Y14-Y28</f>
        <v>0.30149838761307635</v>
      </c>
      <c r="AA14" s="380">
        <v>8.0706126104518088</v>
      </c>
      <c r="AB14" s="381">
        <f t="shared" ref="AB14:AB77" si="25">AA14-AA28</f>
        <v>0.19986971954477006</v>
      </c>
    </row>
    <row r="15" spans="2:28" outlineLevel="1" x14ac:dyDescent="0.25">
      <c r="B15" s="43" t="s">
        <v>50</v>
      </c>
      <c r="C15" s="380">
        <v>2.0786741941358589</v>
      </c>
      <c r="D15" s="381">
        <f t="shared" si="13"/>
        <v>9.4608875113010305E-2</v>
      </c>
      <c r="E15" s="382">
        <v>3.7204351939451277</v>
      </c>
      <c r="F15" s="381">
        <f t="shared" si="14"/>
        <v>0.56630675357815541</v>
      </c>
      <c r="G15" s="382">
        <v>11.002881844380404</v>
      </c>
      <c r="H15" s="381">
        <f t="shared" si="15"/>
        <v>-0.37999680096296373</v>
      </c>
      <c r="I15" s="382">
        <v>4.7472572125152377</v>
      </c>
      <c r="J15" s="381">
        <f t="shared" si="16"/>
        <v>-2.4696494293797926</v>
      </c>
      <c r="K15" s="380">
        <v>7.3275739854687227</v>
      </c>
      <c r="L15" s="381">
        <f t="shared" si="17"/>
        <v>-0.39700996907856378</v>
      </c>
      <c r="M15" s="380">
        <v>8.7047118328231061</v>
      </c>
      <c r="N15" s="381">
        <f t="shared" si="18"/>
        <v>-0.92943450864030908</v>
      </c>
      <c r="O15" s="380">
        <v>7.6714808043875689</v>
      </c>
      <c r="P15" s="381">
        <f t="shared" si="19"/>
        <v>-0.5183887555295339</v>
      </c>
      <c r="Q15" s="382">
        <v>8.1544164918900126</v>
      </c>
      <c r="R15" s="381">
        <f t="shared" si="20"/>
        <v>-0.18917546856852674</v>
      </c>
      <c r="S15" s="382">
        <v>8.7064200132693284</v>
      </c>
      <c r="T15" s="381">
        <f t="shared" si="21"/>
        <v>-0.56456604577045688</v>
      </c>
      <c r="U15" s="382">
        <v>8.3768894649255543</v>
      </c>
      <c r="V15" s="381">
        <f t="shared" si="22"/>
        <v>-0.35348039717314528</v>
      </c>
      <c r="W15" s="380">
        <v>7.5753717006512895</v>
      </c>
      <c r="X15" s="381">
        <f t="shared" si="23"/>
        <v>-0.25268593140925866</v>
      </c>
      <c r="Y15" s="380">
        <v>8.7117947145405896</v>
      </c>
      <c r="Z15" s="381">
        <f t="shared" si="24"/>
        <v>-0.61133471337584488</v>
      </c>
      <c r="AA15" s="380">
        <v>7.9861254203559326</v>
      </c>
      <c r="AB15" s="381">
        <f t="shared" si="25"/>
        <v>-0.40183810400562159</v>
      </c>
    </row>
    <row r="16" spans="2:28" outlineLevel="1" x14ac:dyDescent="0.25">
      <c r="B16" s="43" t="s">
        <v>51</v>
      </c>
      <c r="C16" s="380">
        <v>2.2410898582633823</v>
      </c>
      <c r="D16" s="381">
        <f t="shared" si="13"/>
        <v>0.19108985826338243</v>
      </c>
      <c r="E16" s="382">
        <v>3.0886524822695036</v>
      </c>
      <c r="F16" s="381">
        <f t="shared" si="14"/>
        <v>0.57865248226950383</v>
      </c>
      <c r="G16" s="382">
        <v>8.8532110091743128</v>
      </c>
      <c r="H16" s="381">
        <f t="shared" si="15"/>
        <v>-0.81678899082568712</v>
      </c>
      <c r="I16" s="382">
        <v>3.8184281842818426</v>
      </c>
      <c r="J16" s="381">
        <f t="shared" si="16"/>
        <v>-2.0515718157181575</v>
      </c>
      <c r="K16" s="380">
        <v>6.6193171996542786</v>
      </c>
      <c r="L16" s="381">
        <f t="shared" si="17"/>
        <v>0.6593171996542786</v>
      </c>
      <c r="M16" s="380">
        <v>6.8222071683704888</v>
      </c>
      <c r="N16" s="381">
        <f t="shared" si="18"/>
        <v>0.76220716837048919</v>
      </c>
      <c r="O16" s="380">
        <v>6.6720144598355677</v>
      </c>
      <c r="P16" s="381">
        <f t="shared" si="19"/>
        <v>0.68201445983556752</v>
      </c>
      <c r="Q16" s="382">
        <v>7.5954916684810554</v>
      </c>
      <c r="R16" s="381">
        <f t="shared" si="20"/>
        <v>0.155491668481055</v>
      </c>
      <c r="S16" s="382">
        <v>8.4667608308055673</v>
      </c>
      <c r="T16" s="381">
        <f t="shared" si="21"/>
        <v>0.35676083080556786</v>
      </c>
      <c r="U16" s="382">
        <v>7.9222819227161665</v>
      </c>
      <c r="V16" s="381">
        <f t="shared" si="22"/>
        <v>0.21228192271616653</v>
      </c>
      <c r="W16" s="380">
        <v>7.1180875968408639</v>
      </c>
      <c r="X16" s="381">
        <f t="shared" si="23"/>
        <v>0.19808759684086397</v>
      </c>
      <c r="Y16" s="380">
        <v>8.2848774345427927</v>
      </c>
      <c r="Z16" s="381">
        <f t="shared" si="24"/>
        <v>0.38487743454279233</v>
      </c>
      <c r="AA16" s="380">
        <v>7.5192006831928442</v>
      </c>
      <c r="AB16" s="381">
        <f t="shared" si="25"/>
        <v>0.22920068319284415</v>
      </c>
    </row>
    <row r="17" spans="2:28" outlineLevel="1" x14ac:dyDescent="0.25">
      <c r="B17" s="43" t="s">
        <v>52</v>
      </c>
      <c r="C17" s="380">
        <v>2.2170127260549228</v>
      </c>
      <c r="D17" s="381">
        <f t="shared" si="13"/>
        <v>0.1915075417667218</v>
      </c>
      <c r="E17" s="382">
        <v>3.4904270986745214</v>
      </c>
      <c r="F17" s="381">
        <f t="shared" si="14"/>
        <v>0.55817777618129627</v>
      </c>
      <c r="G17" s="382">
        <v>8.9368421052631586</v>
      </c>
      <c r="H17" s="381">
        <f t="shared" si="15"/>
        <v>-0.36029393292299972</v>
      </c>
      <c r="I17" s="382">
        <v>4.1589147286821708</v>
      </c>
      <c r="J17" s="381">
        <f t="shared" si="16"/>
        <v>-1.5156353998525338</v>
      </c>
      <c r="K17" s="380">
        <v>6.4994306945526459</v>
      </c>
      <c r="L17" s="381">
        <f t="shared" si="17"/>
        <v>-0.5356155146730206</v>
      </c>
      <c r="M17" s="380">
        <v>6.3989796585780629</v>
      </c>
      <c r="N17" s="381">
        <f t="shared" si="18"/>
        <v>0.22058520862761721</v>
      </c>
      <c r="O17" s="380">
        <v>6.47592960979342</v>
      </c>
      <c r="P17" s="381">
        <f t="shared" si="19"/>
        <v>-0.35836371363033859</v>
      </c>
      <c r="Q17" s="382">
        <v>7.7366159383192938</v>
      </c>
      <c r="R17" s="381">
        <f t="shared" si="20"/>
        <v>-1.1198594851263621E-2</v>
      </c>
      <c r="S17" s="382">
        <v>8.6446443215326365</v>
      </c>
      <c r="T17" s="381">
        <f t="shared" si="21"/>
        <v>0.42423829512346956</v>
      </c>
      <c r="U17" s="382">
        <v>8.0745400296744574</v>
      </c>
      <c r="V17" s="381">
        <f t="shared" si="22"/>
        <v>0.1363985375619734</v>
      </c>
      <c r="W17" s="380">
        <v>7.2063241720889577</v>
      </c>
      <c r="X17" s="381">
        <f t="shared" si="23"/>
        <v>-0.10752560193711336</v>
      </c>
      <c r="Y17" s="380">
        <v>8.381582181259601</v>
      </c>
      <c r="Z17" s="381">
        <f t="shared" si="24"/>
        <v>0.35663771835707969</v>
      </c>
      <c r="AA17" s="380">
        <v>7.6010835214446955</v>
      </c>
      <c r="AB17" s="381">
        <f t="shared" si="25"/>
        <v>2.8103375159165722E-2</v>
      </c>
    </row>
    <row r="18" spans="2:28" outlineLevel="1" x14ac:dyDescent="0.25">
      <c r="B18" s="43" t="s">
        <v>53</v>
      </c>
      <c r="C18" s="380">
        <v>2.67</v>
      </c>
      <c r="D18" s="381">
        <f t="shared" si="13"/>
        <v>0.43814516129032244</v>
      </c>
      <c r="E18" s="382">
        <v>2.31</v>
      </c>
      <c r="F18" s="381">
        <f t="shared" si="14"/>
        <v>0.17288848263254097</v>
      </c>
      <c r="G18" s="382">
        <v>7.31</v>
      </c>
      <c r="H18" s="381">
        <f t="shared" si="15"/>
        <v>-0.95636050516647497</v>
      </c>
      <c r="I18" s="382">
        <v>3.07</v>
      </c>
      <c r="J18" s="381">
        <f t="shared" si="16"/>
        <v>-2.8319746121297604</v>
      </c>
      <c r="K18" s="380">
        <v>6.38</v>
      </c>
      <c r="L18" s="381">
        <f t="shared" si="17"/>
        <v>-7.3084572461735497E-2</v>
      </c>
      <c r="M18" s="380">
        <v>7.03</v>
      </c>
      <c r="N18" s="381">
        <f t="shared" si="18"/>
        <v>0.33868861305990272</v>
      </c>
      <c r="O18" s="380">
        <v>6.54</v>
      </c>
      <c r="P18" s="381">
        <f t="shared" si="19"/>
        <v>2.560085191101269E-2</v>
      </c>
      <c r="Q18" s="382">
        <v>7.79</v>
      </c>
      <c r="R18" s="381">
        <f t="shared" si="20"/>
        <v>-0.26733300227895551</v>
      </c>
      <c r="S18" s="382">
        <v>8.76</v>
      </c>
      <c r="T18" s="381">
        <f t="shared" si="21"/>
        <v>-3.4025347743906309E-2</v>
      </c>
      <c r="U18" s="382">
        <v>8.18</v>
      </c>
      <c r="V18" s="381">
        <f t="shared" si="22"/>
        <v>-0.18864769102369117</v>
      </c>
      <c r="W18" s="380">
        <v>7.33</v>
      </c>
      <c r="X18" s="381">
        <f t="shared" si="23"/>
        <v>-0.20742981595626109</v>
      </c>
      <c r="Y18" s="380">
        <v>8.57</v>
      </c>
      <c r="Z18" s="381">
        <f t="shared" si="24"/>
        <v>2.6892932492254218E-2</v>
      </c>
      <c r="AA18" s="380">
        <v>7.78</v>
      </c>
      <c r="AB18" s="381">
        <f t="shared" si="25"/>
        <v>-0.14613125192564436</v>
      </c>
    </row>
    <row r="19" spans="2:28" outlineLevel="1" x14ac:dyDescent="0.25">
      <c r="B19" s="43" t="s">
        <v>54</v>
      </c>
      <c r="C19" s="380">
        <v>2.3984123046390473</v>
      </c>
      <c r="D19" s="381">
        <f t="shared" si="13"/>
        <v>0.40331426542336102</v>
      </c>
      <c r="E19" s="382">
        <v>2.9551083591331269</v>
      </c>
      <c r="F19" s="381">
        <f t="shared" si="14"/>
        <v>0.80872766208218838</v>
      </c>
      <c r="G19" s="382">
        <v>7.3037383177570092</v>
      </c>
      <c r="H19" s="381">
        <f t="shared" si="15"/>
        <v>0.2089370945154192</v>
      </c>
      <c r="I19" s="382">
        <v>3.3875464684014869</v>
      </c>
      <c r="J19" s="381">
        <f t="shared" si="16"/>
        <v>-4.3576993289660582E-2</v>
      </c>
      <c r="K19" s="380">
        <v>6.0544598348866074</v>
      </c>
      <c r="L19" s="381">
        <f t="shared" si="17"/>
        <v>0.25681768119528403</v>
      </c>
      <c r="M19" s="380">
        <v>6.085607810203653</v>
      </c>
      <c r="N19" s="381">
        <f t="shared" si="18"/>
        <v>0.11877294781833214</v>
      </c>
      <c r="O19" s="380">
        <v>6.06296110593797</v>
      </c>
      <c r="P19" s="381">
        <f t="shared" si="19"/>
        <v>0.21769226651851881</v>
      </c>
      <c r="Q19" s="382">
        <v>8.0955632995766766</v>
      </c>
      <c r="R19" s="381">
        <f t="shared" si="20"/>
        <v>0.54567946141422574</v>
      </c>
      <c r="S19" s="382">
        <v>8.7022256110719471</v>
      </c>
      <c r="T19" s="381">
        <f t="shared" si="21"/>
        <v>0.78671461069586623</v>
      </c>
      <c r="U19" s="382">
        <v>8.3346116671343502</v>
      </c>
      <c r="V19" s="381">
        <f t="shared" si="22"/>
        <v>0.62851384284849932</v>
      </c>
      <c r="W19" s="380">
        <v>7.4406089694115281</v>
      </c>
      <c r="X19" s="381">
        <f t="shared" si="23"/>
        <v>0.47672218012791312</v>
      </c>
      <c r="Y19" s="380">
        <v>8.3853832351974926</v>
      </c>
      <c r="Z19" s="381">
        <f t="shared" si="24"/>
        <v>0.69319094946837456</v>
      </c>
      <c r="AA19" s="380">
        <v>7.7829269800138716</v>
      </c>
      <c r="AB19" s="381">
        <f t="shared" si="25"/>
        <v>0.53290505488563511</v>
      </c>
    </row>
    <row r="20" spans="2:28" outlineLevel="1" x14ac:dyDescent="0.25">
      <c r="B20" s="43" t="s">
        <v>55</v>
      </c>
      <c r="C20" s="380">
        <v>2.0717531515684549</v>
      </c>
      <c r="D20" s="381">
        <f t="shared" si="13"/>
        <v>-1.8246848431545004E-2</v>
      </c>
      <c r="E20" s="382">
        <v>2.5194805194805197</v>
      </c>
      <c r="F20" s="381">
        <f t="shared" si="14"/>
        <v>0.13948051948051976</v>
      </c>
      <c r="G20" s="382">
        <v>8.3128390596745021</v>
      </c>
      <c r="H20" s="381">
        <f t="shared" si="15"/>
        <v>-2.7271609403254971</v>
      </c>
      <c r="I20" s="382">
        <v>4.0501672240802673</v>
      </c>
      <c r="J20" s="381">
        <f t="shared" si="16"/>
        <v>0.42016722408026741</v>
      </c>
      <c r="K20" s="380">
        <v>6.7335158269786435</v>
      </c>
      <c r="L20" s="381">
        <f t="shared" si="17"/>
        <v>7.3515826978643339E-2</v>
      </c>
      <c r="M20" s="380">
        <v>6.4526131045241808</v>
      </c>
      <c r="N20" s="381">
        <f t="shared" si="18"/>
        <v>0.29261310452418066</v>
      </c>
      <c r="O20" s="380">
        <v>6.6631494960350413</v>
      </c>
      <c r="P20" s="381">
        <f t="shared" si="19"/>
        <v>0.133149496035041</v>
      </c>
      <c r="Q20" s="382">
        <v>7.3622261892047218</v>
      </c>
      <c r="R20" s="381">
        <f t="shared" si="20"/>
        <v>-0.53777381079527853</v>
      </c>
      <c r="S20" s="382">
        <v>7.3882695500682951</v>
      </c>
      <c r="T20" s="381">
        <f t="shared" si="21"/>
        <v>-0.65173044993170404</v>
      </c>
      <c r="U20" s="382">
        <v>7.3722113858871197</v>
      </c>
      <c r="V20" s="381">
        <f t="shared" si="22"/>
        <v>-0.5877886141128803</v>
      </c>
      <c r="W20" s="380">
        <v>6.9411059743402781</v>
      </c>
      <c r="X20" s="381">
        <f t="shared" si="23"/>
        <v>-0.37889402565972219</v>
      </c>
      <c r="Y20" s="380">
        <v>7.2878147612156292</v>
      </c>
      <c r="Z20" s="381">
        <f t="shared" si="24"/>
        <v>-0.54218523878437086</v>
      </c>
      <c r="AA20" s="380">
        <v>7.0620928400448442</v>
      </c>
      <c r="AB20" s="381">
        <f t="shared" si="25"/>
        <v>-0.44790715995515562</v>
      </c>
    </row>
    <row r="21" spans="2:28" outlineLevel="1" x14ac:dyDescent="0.25">
      <c r="B21" s="43" t="s">
        <v>56</v>
      </c>
      <c r="C21" s="380">
        <v>2.3275345369490532</v>
      </c>
      <c r="D21" s="381">
        <f t="shared" si="13"/>
        <v>0.30321473150749689</v>
      </c>
      <c r="E21" s="382">
        <v>2.7340782122905027</v>
      </c>
      <c r="F21" s="381">
        <f t="shared" si="14"/>
        <v>0.38516714151010367</v>
      </c>
      <c r="G21" s="382">
        <v>9.2013422818791941</v>
      </c>
      <c r="H21" s="381">
        <f t="shared" si="15"/>
        <v>0.27761346831987233</v>
      </c>
      <c r="I21" s="382">
        <v>4.3495389773679802</v>
      </c>
      <c r="J21" s="381">
        <f t="shared" si="16"/>
        <v>0.40208018615918917</v>
      </c>
      <c r="K21" s="380">
        <v>6.7932597511501935</v>
      </c>
      <c r="L21" s="381">
        <f t="shared" si="17"/>
        <v>0.16035594533658859</v>
      </c>
      <c r="M21" s="380">
        <v>6.208684527393137</v>
      </c>
      <c r="N21" s="381">
        <f t="shared" si="18"/>
        <v>3.7854007474163787E-2</v>
      </c>
      <c r="O21" s="380">
        <v>6.6579575342704356</v>
      </c>
      <c r="P21" s="381">
        <f t="shared" si="19"/>
        <v>0.14265448053360341</v>
      </c>
      <c r="Q21" s="382">
        <v>7.4447510431154384</v>
      </c>
      <c r="R21" s="381">
        <f t="shared" si="20"/>
        <v>-6.6932962829456599E-2</v>
      </c>
      <c r="S21" s="382">
        <v>7.9952346700233772</v>
      </c>
      <c r="T21" s="381">
        <f t="shared" si="21"/>
        <v>-0.17010911180615018</v>
      </c>
      <c r="U21" s="382">
        <v>7.6416518967439471</v>
      </c>
      <c r="V21" s="381">
        <f t="shared" si="22"/>
        <v>-0.12093179790135711</v>
      </c>
      <c r="W21" s="380">
        <v>6.9969165719633661</v>
      </c>
      <c r="X21" s="381">
        <f t="shared" si="23"/>
        <v>6.0400426480118341E-3</v>
      </c>
      <c r="Y21" s="380">
        <v>7.7932656033408785</v>
      </c>
      <c r="Z21" s="381">
        <f t="shared" si="24"/>
        <v>-0.13912634184655559</v>
      </c>
      <c r="AA21" s="380">
        <v>7.2538165886461794</v>
      </c>
      <c r="AB21" s="381">
        <f t="shared" si="25"/>
        <v>-6.4313960239855916E-2</v>
      </c>
    </row>
    <row r="22" spans="2:28" x14ac:dyDescent="0.25">
      <c r="B22" s="30" t="s">
        <v>63</v>
      </c>
      <c r="C22" s="383">
        <v>2.15121379377717</v>
      </c>
      <c r="D22" s="384">
        <f t="shared" si="13"/>
        <v>6.7069658732541448E-3</v>
      </c>
      <c r="E22" s="383">
        <v>3.0759351748037917</v>
      </c>
      <c r="F22" s="384">
        <f t="shared" si="14"/>
        <v>0.74957447129666299</v>
      </c>
      <c r="G22" s="383">
        <v>10.686692700510664</v>
      </c>
      <c r="H22" s="384">
        <f t="shared" si="15"/>
        <v>3.9213847385319411E-2</v>
      </c>
      <c r="I22" s="383">
        <v>6.1527718744307487</v>
      </c>
      <c r="J22" s="384">
        <f t="shared" si="16"/>
        <v>1.1518185182639469</v>
      </c>
      <c r="K22" s="383">
        <v>7.7481413210445469</v>
      </c>
      <c r="L22" s="384">
        <f t="shared" si="17"/>
        <v>0.25433046066803211</v>
      </c>
      <c r="M22" s="383">
        <v>9.0026493440326067</v>
      </c>
      <c r="N22" s="384">
        <f t="shared" si="18"/>
        <v>0.37674573399583799</v>
      </c>
      <c r="O22" s="383">
        <v>8.0696305000652835</v>
      </c>
      <c r="P22" s="384">
        <f t="shared" si="19"/>
        <v>0.24567417764563793</v>
      </c>
      <c r="Q22" s="383">
        <v>7.8716785186655596</v>
      </c>
      <c r="R22" s="384">
        <f t="shared" si="20"/>
        <v>0.15070221989425647</v>
      </c>
      <c r="S22" s="383">
        <v>8.8350661320221615</v>
      </c>
      <c r="T22" s="384">
        <f t="shared" si="21"/>
        <v>0.11322525006218065</v>
      </c>
      <c r="U22" s="383">
        <v>8.2632796365838583</v>
      </c>
      <c r="V22" s="384">
        <f t="shared" si="22"/>
        <v>0.11594725912509851</v>
      </c>
      <c r="W22" s="383">
        <v>7.5077647002995009</v>
      </c>
      <c r="X22" s="384">
        <f t="shared" si="23"/>
        <v>0.18499896830619544</v>
      </c>
      <c r="Y22" s="383">
        <v>8.8646569425922763</v>
      </c>
      <c r="Z22" s="384">
        <f t="shared" si="24"/>
        <v>0.13896502440409542</v>
      </c>
      <c r="AA22" s="383">
        <v>8.0082035872910087</v>
      </c>
      <c r="AB22" s="384">
        <f t="shared" si="25"/>
        <v>0.13846009464185638</v>
      </c>
    </row>
    <row r="23" spans="2:28" outlineLevel="1" x14ac:dyDescent="0.25">
      <c r="B23" s="43" t="s">
        <v>58</v>
      </c>
      <c r="C23" s="380">
        <v>2.1361207394569615</v>
      </c>
      <c r="D23" s="381">
        <f t="shared" si="13"/>
        <v>1.3652309626130066E-2</v>
      </c>
      <c r="E23" s="382">
        <v>2.9516685845799771</v>
      </c>
      <c r="F23" s="381">
        <f t="shared" si="14"/>
        <v>0.81301481593830038</v>
      </c>
      <c r="G23" s="382">
        <v>9.6551418439716308</v>
      </c>
      <c r="H23" s="381">
        <f t="shared" si="15"/>
        <v>-0.74905662931081274</v>
      </c>
      <c r="I23" s="382">
        <v>5.5900209351011867</v>
      </c>
      <c r="J23" s="381">
        <f t="shared" si="16"/>
        <v>-0.79402140953711964</v>
      </c>
      <c r="K23" s="380">
        <v>7.0970066043399944</v>
      </c>
      <c r="L23" s="381">
        <f t="shared" si="17"/>
        <v>0.24170037726265914</v>
      </c>
      <c r="M23" s="380">
        <v>6.7512732937863262</v>
      </c>
      <c r="N23" s="381">
        <f t="shared" si="18"/>
        <v>-0.36198707780949935</v>
      </c>
      <c r="O23" s="380">
        <v>7.0058902487169368</v>
      </c>
      <c r="P23" s="381">
        <f t="shared" si="19"/>
        <v>7.8560411738014757E-2</v>
      </c>
      <c r="Q23" s="382">
        <v>7.1907404363924634</v>
      </c>
      <c r="R23" s="381">
        <f t="shared" si="20"/>
        <v>4.3060736462681604E-2</v>
      </c>
      <c r="S23" s="382">
        <v>8.0027923323196415</v>
      </c>
      <c r="T23" s="381">
        <f t="shared" si="21"/>
        <v>0.37257206909332385</v>
      </c>
      <c r="U23" s="382">
        <v>7.4960257009698195</v>
      </c>
      <c r="V23" s="381">
        <f t="shared" si="22"/>
        <v>0.14669780378758102</v>
      </c>
      <c r="W23" s="380">
        <v>6.8870048309178742</v>
      </c>
      <c r="X23" s="381">
        <f t="shared" si="23"/>
        <v>5.0629315099442351E-2</v>
      </c>
      <c r="Y23" s="380">
        <v>7.8692468619246858</v>
      </c>
      <c r="Z23" s="381">
        <f t="shared" si="24"/>
        <v>0.25473862194514307</v>
      </c>
      <c r="AA23" s="380">
        <v>7.2269793752308384</v>
      </c>
      <c r="AB23" s="381">
        <f t="shared" si="25"/>
        <v>8.9254685545441248E-2</v>
      </c>
    </row>
    <row r="24" spans="2:28" outlineLevel="1" x14ac:dyDescent="0.25">
      <c r="B24" s="43" t="s">
        <v>59</v>
      </c>
      <c r="C24" s="380">
        <v>2.0472462764114998</v>
      </c>
      <c r="D24" s="381">
        <f t="shared" si="13"/>
        <v>-0.10516215309176147</v>
      </c>
      <c r="E24" s="382">
        <v>3.2275184275184277</v>
      </c>
      <c r="F24" s="381">
        <f t="shared" si="14"/>
        <v>1.1481250287673124</v>
      </c>
      <c r="G24" s="382">
        <v>10.612371134020618</v>
      </c>
      <c r="H24" s="381">
        <f t="shared" si="15"/>
        <v>-5.6768331854753384E-2</v>
      </c>
      <c r="I24" s="382">
        <v>5.6113144758735443</v>
      </c>
      <c r="J24" s="381">
        <f t="shared" si="16"/>
        <v>0.30657909982897635</v>
      </c>
      <c r="K24" s="380">
        <v>7.9788456416695199</v>
      </c>
      <c r="L24" s="381">
        <f t="shared" si="17"/>
        <v>1.6794979586745029E-2</v>
      </c>
      <c r="M24" s="380">
        <v>8.741794899386635</v>
      </c>
      <c r="N24" s="381">
        <f t="shared" si="18"/>
        <v>-0.17443596044846466</v>
      </c>
      <c r="O24" s="380">
        <v>8.178139757139645</v>
      </c>
      <c r="P24" s="381">
        <f t="shared" si="19"/>
        <v>-5.6987798008405477E-2</v>
      </c>
      <c r="Q24" s="382">
        <v>7.4327008705892661</v>
      </c>
      <c r="R24" s="381">
        <f t="shared" si="20"/>
        <v>-0.41486293675994723</v>
      </c>
      <c r="S24" s="382">
        <v>8.4022023534679366</v>
      </c>
      <c r="T24" s="381">
        <f t="shared" si="21"/>
        <v>-0.50828557507841765</v>
      </c>
      <c r="U24" s="382">
        <v>7.8304226661806782</v>
      </c>
      <c r="V24" s="381">
        <f t="shared" si="22"/>
        <v>-0.47065346750397108</v>
      </c>
      <c r="W24" s="380">
        <v>7.2229309107598834</v>
      </c>
      <c r="X24" s="381">
        <f t="shared" si="23"/>
        <v>-0.27308299647483025</v>
      </c>
      <c r="Y24" s="380">
        <v>8.4542383103376118</v>
      </c>
      <c r="Z24" s="381">
        <f t="shared" si="24"/>
        <v>-0.47037919350293933</v>
      </c>
      <c r="AA24" s="380">
        <v>7.6807559327541117</v>
      </c>
      <c r="AB24" s="381">
        <f t="shared" si="25"/>
        <v>-0.37005551825943073</v>
      </c>
    </row>
    <row r="25" spans="2:28" outlineLevel="1" x14ac:dyDescent="0.25">
      <c r="B25" s="43" t="s">
        <v>60</v>
      </c>
      <c r="C25" s="380">
        <v>2.312109310173148</v>
      </c>
      <c r="D25" s="381">
        <f t="shared" si="13"/>
        <v>-7.8906898268518155E-3</v>
      </c>
      <c r="E25" s="382">
        <v>3.5879851143009036</v>
      </c>
      <c r="F25" s="381">
        <f t="shared" si="14"/>
        <v>0.95798511430090372</v>
      </c>
      <c r="G25" s="382">
        <v>11.098831030818278</v>
      </c>
      <c r="H25" s="381">
        <f t="shared" si="15"/>
        <v>8.8831030818278478E-2</v>
      </c>
      <c r="I25" s="382">
        <v>6.0924875974486179</v>
      </c>
      <c r="J25" s="381">
        <f t="shared" si="16"/>
        <v>0.56248759744861765</v>
      </c>
      <c r="K25" s="380">
        <v>8.9250234110988966</v>
      </c>
      <c r="L25" s="381">
        <f t="shared" si="17"/>
        <v>0.43502341109889642</v>
      </c>
      <c r="M25" s="380">
        <v>11.5844278943805</v>
      </c>
      <c r="N25" s="381">
        <f t="shared" si="18"/>
        <v>0.91442789438050021</v>
      </c>
      <c r="O25" s="380">
        <v>9.5398015400989173</v>
      </c>
      <c r="P25" s="381">
        <f t="shared" si="19"/>
        <v>0.47980154009891685</v>
      </c>
      <c r="Q25" s="382">
        <v>8.3967291090436671</v>
      </c>
      <c r="R25" s="381">
        <f t="shared" si="20"/>
        <v>0.12672910904366752</v>
      </c>
      <c r="S25" s="382">
        <v>9.887211736691544</v>
      </c>
      <c r="T25" s="381">
        <f t="shared" si="21"/>
        <v>0.49721173669154339</v>
      </c>
      <c r="U25" s="382">
        <v>8.9869289524809997</v>
      </c>
      <c r="V25" s="381">
        <f t="shared" si="22"/>
        <v>0.23692895248099965</v>
      </c>
      <c r="W25" s="380">
        <v>8.0386728005662054</v>
      </c>
      <c r="X25" s="381">
        <f t="shared" si="23"/>
        <v>8.867280056620519E-2</v>
      </c>
      <c r="Y25" s="380">
        <v>10.073272893785896</v>
      </c>
      <c r="Z25" s="381">
        <f t="shared" si="24"/>
        <v>0.53327289378589704</v>
      </c>
      <c r="AA25" s="380">
        <v>8.7536530175908673</v>
      </c>
      <c r="AB25" s="381">
        <f t="shared" si="25"/>
        <v>0.18365301759086705</v>
      </c>
    </row>
    <row r="26" spans="2:28" outlineLevel="1" x14ac:dyDescent="0.25">
      <c r="B26" s="43" t="s">
        <v>61</v>
      </c>
      <c r="C26" s="380">
        <v>2.1967892976588628</v>
      </c>
      <c r="D26" s="381">
        <f t="shared" si="13"/>
        <v>-8.4698646503573727E-2</v>
      </c>
      <c r="E26" s="382">
        <v>2.8180094786729857</v>
      </c>
      <c r="F26" s="381">
        <f t="shared" si="14"/>
        <v>0.87677813538940352</v>
      </c>
      <c r="G26" s="382">
        <v>13.507246376811594</v>
      </c>
      <c r="H26" s="381">
        <f t="shared" si="15"/>
        <v>0.53983064647451506</v>
      </c>
      <c r="I26" s="382">
        <v>6.778639618138425</v>
      </c>
      <c r="J26" s="381">
        <f t="shared" si="16"/>
        <v>1.6029639424627495</v>
      </c>
      <c r="K26" s="380">
        <v>8.7683607874648448</v>
      </c>
      <c r="L26" s="381">
        <f t="shared" si="17"/>
        <v>0.29878469535220553</v>
      </c>
      <c r="M26" s="380">
        <v>11.749831513681089</v>
      </c>
      <c r="N26" s="381">
        <f t="shared" si="18"/>
        <v>0.85475191889092983</v>
      </c>
      <c r="O26" s="380">
        <v>9.4529852363118643</v>
      </c>
      <c r="P26" s="381">
        <f t="shared" si="19"/>
        <v>0.34453887183805421</v>
      </c>
      <c r="Q26" s="382">
        <v>8.6658306570831414</v>
      </c>
      <c r="R26" s="381">
        <f t="shared" si="20"/>
        <v>0.12836807515286885</v>
      </c>
      <c r="S26" s="382">
        <v>10.119068992567792</v>
      </c>
      <c r="T26" s="381">
        <f t="shared" si="21"/>
        <v>0.18765344591998812</v>
      </c>
      <c r="U26" s="382">
        <v>9.2276898640176857</v>
      </c>
      <c r="V26" s="381">
        <f t="shared" si="22"/>
        <v>0.11244859165291743</v>
      </c>
      <c r="W26" s="380">
        <v>8.2925693344276681</v>
      </c>
      <c r="X26" s="381">
        <f t="shared" si="23"/>
        <v>0.15437472852206469</v>
      </c>
      <c r="Y26" s="380">
        <v>10.308137445187262</v>
      </c>
      <c r="Z26" s="381">
        <f t="shared" si="24"/>
        <v>0.24760698300238815</v>
      </c>
      <c r="AA26" s="380">
        <v>8.9916721728398148</v>
      </c>
      <c r="AB26" s="381">
        <f t="shared" si="25"/>
        <v>0.13200830729359581</v>
      </c>
    </row>
    <row r="27" spans="2:28" ht="15" customHeight="1" x14ac:dyDescent="0.25">
      <c r="B27" s="144">
        <v>2012</v>
      </c>
      <c r="C27" s="386">
        <v>2.2422865840968957</v>
      </c>
      <c r="D27" s="387">
        <f t="shared" si="13"/>
        <v>0.1139105190335572</v>
      </c>
      <c r="E27" s="386">
        <v>3.1175516822051073</v>
      </c>
      <c r="F27" s="387">
        <f t="shared" si="14"/>
        <v>0.75490266220106594</v>
      </c>
      <c r="G27" s="386">
        <v>9.8703591910655</v>
      </c>
      <c r="H27" s="387">
        <f t="shared" si="15"/>
        <v>-0.3288488257439397</v>
      </c>
      <c r="I27" s="386">
        <v>4.6696035242290748</v>
      </c>
      <c r="J27" s="387">
        <f t="shared" si="16"/>
        <v>-0.70733150841002956</v>
      </c>
      <c r="K27" s="386">
        <v>7.2396383038241012</v>
      </c>
      <c r="L27" s="387">
        <f t="shared" si="17"/>
        <v>0.12418588952454979</v>
      </c>
      <c r="M27" s="386">
        <v>7.905418195026372</v>
      </c>
      <c r="N27" s="387">
        <f t="shared" si="18"/>
        <v>0.11384656125600223</v>
      </c>
      <c r="O27" s="386">
        <v>7.4068776745441225</v>
      </c>
      <c r="P27" s="387">
        <f t="shared" si="19"/>
        <v>0.11170934080418604</v>
      </c>
      <c r="Q27" s="386">
        <v>7.8257853394962078</v>
      </c>
      <c r="R27" s="387">
        <f t="shared" si="20"/>
        <v>4.5068523827662688E-4</v>
      </c>
      <c r="S27" s="386">
        <v>8.6663434392706211</v>
      </c>
      <c r="T27" s="387">
        <f t="shared" si="21"/>
        <v>0.12520678683600828</v>
      </c>
      <c r="U27" s="386">
        <v>8.1523704305823497</v>
      </c>
      <c r="V27" s="387">
        <f t="shared" si="22"/>
        <v>2.7169572496381633E-2</v>
      </c>
      <c r="W27" s="386">
        <v>7.3893170206316228</v>
      </c>
      <c r="X27" s="387">
        <f t="shared" si="23"/>
        <v>8.2894631723124945E-3</v>
      </c>
      <c r="Y27" s="386">
        <v>8.5848533495741144</v>
      </c>
      <c r="Z27" s="387">
        <f t="shared" si="24"/>
        <v>0.1162041933756619</v>
      </c>
      <c r="AA27" s="386">
        <v>7.8106950330934621</v>
      </c>
      <c r="AB27" s="387">
        <f t="shared" si="25"/>
        <v>1.4395740216805564E-2</v>
      </c>
    </row>
    <row r="28" spans="2:28" hidden="1" outlineLevel="1" x14ac:dyDescent="0.25">
      <c r="B28" s="43" t="s">
        <v>49</v>
      </c>
      <c r="C28" s="380">
        <v>2.3118366034094566</v>
      </c>
      <c r="D28" s="381">
        <f t="shared" si="13"/>
        <v>0.1872084059079695</v>
      </c>
      <c r="E28" s="382">
        <v>2.8401997503121099</v>
      </c>
      <c r="F28" s="381">
        <f t="shared" si="14"/>
        <v>0.44167685518655597</v>
      </c>
      <c r="G28" s="382">
        <v>10.045191193511009</v>
      </c>
      <c r="H28" s="381">
        <f t="shared" si="15"/>
        <v>0.66842351674333145</v>
      </c>
      <c r="I28" s="382">
        <v>6.5769230769230766</v>
      </c>
      <c r="J28" s="381">
        <f t="shared" si="16"/>
        <v>2.5993230769230768</v>
      </c>
      <c r="K28" s="380">
        <v>7.6077511622573857</v>
      </c>
      <c r="L28" s="381">
        <f t="shared" si="17"/>
        <v>0.57743352808433013</v>
      </c>
      <c r="M28" s="380">
        <v>9.598049281314168</v>
      </c>
      <c r="N28" s="381">
        <f t="shared" si="18"/>
        <v>1.2077853302684112</v>
      </c>
      <c r="O28" s="380">
        <v>8.1404906945144209</v>
      </c>
      <c r="P28" s="381">
        <f t="shared" si="19"/>
        <v>0.66929983764227075</v>
      </c>
      <c r="Q28" s="382">
        <v>7.7712841902622927</v>
      </c>
      <c r="R28" s="381">
        <f t="shared" si="20"/>
        <v>0.41974012715124154</v>
      </c>
      <c r="S28" s="382">
        <v>8.3530445003973846</v>
      </c>
      <c r="T28" s="381">
        <f t="shared" si="21"/>
        <v>7.8183280256080678E-2</v>
      </c>
      <c r="U28" s="382">
        <v>8.0299643041688693</v>
      </c>
      <c r="V28" s="381">
        <f t="shared" si="22"/>
        <v>0.26758609032423131</v>
      </c>
      <c r="W28" s="380">
        <v>7.4502334725976898</v>
      </c>
      <c r="X28" s="381">
        <f t="shared" si="23"/>
        <v>0.5217270992638019</v>
      </c>
      <c r="Y28" s="380">
        <v>8.4915598010991893</v>
      </c>
      <c r="Z28" s="381">
        <f t="shared" si="24"/>
        <v>0.19484561892958396</v>
      </c>
      <c r="AA28" s="380">
        <v>7.8707428909070387</v>
      </c>
      <c r="AB28" s="381">
        <f t="shared" si="25"/>
        <v>0.38432490142389142</v>
      </c>
    </row>
    <row r="29" spans="2:28" hidden="1" outlineLevel="1" x14ac:dyDescent="0.25">
      <c r="B29" s="43" t="s">
        <v>50</v>
      </c>
      <c r="C29" s="380">
        <v>1.9840653190228486</v>
      </c>
      <c r="D29" s="381">
        <f t="shared" si="13"/>
        <v>-3.4046536613056899E-2</v>
      </c>
      <c r="E29" s="382">
        <v>3.1541284403669723</v>
      </c>
      <c r="F29" s="381">
        <f t="shared" si="14"/>
        <v>0.50366404408214249</v>
      </c>
      <c r="G29" s="382">
        <v>11.382878645343368</v>
      </c>
      <c r="H29" s="381">
        <f t="shared" si="15"/>
        <v>-1.7421213546566321</v>
      </c>
      <c r="I29" s="382">
        <v>7.2169066418950303</v>
      </c>
      <c r="J29" s="381">
        <f t="shared" si="16"/>
        <v>2.3397735360929826</v>
      </c>
      <c r="K29" s="380">
        <v>7.7245839545472865</v>
      </c>
      <c r="L29" s="381">
        <f t="shared" si="17"/>
        <v>0.38532211074276912</v>
      </c>
      <c r="M29" s="380">
        <v>9.6341463414634152</v>
      </c>
      <c r="N29" s="381">
        <f t="shared" si="18"/>
        <v>0.88515153907055399</v>
      </c>
      <c r="O29" s="380">
        <v>8.1898695599171027</v>
      </c>
      <c r="P29" s="381">
        <f t="shared" si="19"/>
        <v>0.4050839529994974</v>
      </c>
      <c r="Q29" s="382">
        <v>8.3435919604585393</v>
      </c>
      <c r="R29" s="381">
        <f t="shared" si="20"/>
        <v>0.30159457561728331</v>
      </c>
      <c r="S29" s="382">
        <v>9.2709860590397852</v>
      </c>
      <c r="T29" s="381">
        <f t="shared" si="21"/>
        <v>0.13598804366793793</v>
      </c>
      <c r="U29" s="382">
        <v>8.7303698620986996</v>
      </c>
      <c r="V29" s="381">
        <f t="shared" si="22"/>
        <v>0.20439784892015922</v>
      </c>
      <c r="W29" s="380">
        <v>7.8280576320605482</v>
      </c>
      <c r="X29" s="381">
        <f t="shared" si="23"/>
        <v>0.37400202583102882</v>
      </c>
      <c r="Y29" s="380">
        <v>9.3231294279164345</v>
      </c>
      <c r="Z29" s="381">
        <f t="shared" si="24"/>
        <v>0.2156158667174175</v>
      </c>
      <c r="AA29" s="380">
        <v>8.3879635243615542</v>
      </c>
      <c r="AB29" s="381">
        <f t="shared" si="25"/>
        <v>0.26762487889300424</v>
      </c>
    </row>
    <row r="30" spans="2:28" hidden="1" outlineLevel="1" x14ac:dyDescent="0.25">
      <c r="B30" s="43" t="s">
        <v>51</v>
      </c>
      <c r="C30" s="380">
        <v>2.0499999999999998</v>
      </c>
      <c r="D30" s="381">
        <f t="shared" si="13"/>
        <v>3.3579402232625011E-2</v>
      </c>
      <c r="E30" s="382">
        <v>2.5099999999999998</v>
      </c>
      <c r="F30" s="381">
        <f t="shared" si="14"/>
        <v>0.20462719298245613</v>
      </c>
      <c r="G30" s="382">
        <v>9.67</v>
      </c>
      <c r="H30" s="381">
        <f t="shared" si="15"/>
        <v>1.1833228840125383</v>
      </c>
      <c r="I30" s="382">
        <v>5.87</v>
      </c>
      <c r="J30" s="381">
        <f t="shared" si="16"/>
        <v>1.9628107229894396</v>
      </c>
      <c r="K30" s="380">
        <v>5.96</v>
      </c>
      <c r="L30" s="381">
        <f t="shared" si="17"/>
        <v>-0.15411205448998455</v>
      </c>
      <c r="M30" s="380">
        <v>6.06</v>
      </c>
      <c r="N30" s="381">
        <f t="shared" si="18"/>
        <v>-0.14005190760446418</v>
      </c>
      <c r="O30" s="380">
        <v>5.99</v>
      </c>
      <c r="P30" s="381">
        <f t="shared" si="19"/>
        <v>-0.15101189315656072</v>
      </c>
      <c r="Q30" s="382">
        <v>7.44</v>
      </c>
      <c r="R30" s="381">
        <f t="shared" si="20"/>
        <v>0.38000477440916747</v>
      </c>
      <c r="S30" s="382">
        <v>8.11</v>
      </c>
      <c r="T30" s="381">
        <f t="shared" si="21"/>
        <v>6.2440890125174064E-2</v>
      </c>
      <c r="U30" s="382">
        <v>7.71</v>
      </c>
      <c r="V30" s="381">
        <f t="shared" si="22"/>
        <v>0.24799009200283084</v>
      </c>
      <c r="W30" s="380">
        <v>6.92</v>
      </c>
      <c r="X30" s="381">
        <f t="shared" si="23"/>
        <v>0.33303023775745899</v>
      </c>
      <c r="Y30" s="380">
        <v>7.9</v>
      </c>
      <c r="Z30" s="381">
        <f t="shared" si="24"/>
        <v>6.5606878380927824E-2</v>
      </c>
      <c r="AA30" s="380">
        <v>7.29</v>
      </c>
      <c r="AB30" s="381">
        <f t="shared" si="25"/>
        <v>0.23024542961714189</v>
      </c>
    </row>
    <row r="31" spans="2:28" hidden="1" outlineLevel="1" x14ac:dyDescent="0.25">
      <c r="B31" s="43" t="s">
        <v>52</v>
      </c>
      <c r="C31" s="380">
        <v>2.025505184288201</v>
      </c>
      <c r="D31" s="381">
        <f t="shared" si="13"/>
        <v>-0.13478555786941193</v>
      </c>
      <c r="E31" s="382">
        <v>2.9322493224932251</v>
      </c>
      <c r="F31" s="381">
        <f t="shared" si="14"/>
        <v>0.68233561866167536</v>
      </c>
      <c r="G31" s="382">
        <v>9.2971360381861583</v>
      </c>
      <c r="H31" s="381">
        <f t="shared" si="15"/>
        <v>-11.260875011537598</v>
      </c>
      <c r="I31" s="382">
        <v>5.6745501285347046</v>
      </c>
      <c r="J31" s="381">
        <f t="shared" si="16"/>
        <v>1.3910275756043582</v>
      </c>
      <c r="K31" s="380">
        <v>7.0350462092256665</v>
      </c>
      <c r="L31" s="381">
        <f t="shared" si="17"/>
        <v>0.90188084470252861</v>
      </c>
      <c r="M31" s="380">
        <v>6.1783944499504457</v>
      </c>
      <c r="N31" s="381">
        <f t="shared" si="18"/>
        <v>8.2763599281969746E-3</v>
      </c>
      <c r="O31" s="380">
        <v>6.8342933234237586</v>
      </c>
      <c r="P31" s="381">
        <f t="shared" si="19"/>
        <v>0.69047269208030304</v>
      </c>
      <c r="Q31" s="382">
        <v>7.7478145331705575</v>
      </c>
      <c r="R31" s="381">
        <f t="shared" si="20"/>
        <v>0.10844604796665447</v>
      </c>
      <c r="S31" s="382">
        <v>8.220406026409167</v>
      </c>
      <c r="T31" s="381">
        <f t="shared" si="21"/>
        <v>-0.73364479104371227</v>
      </c>
      <c r="U31" s="382">
        <v>7.938141492112484</v>
      </c>
      <c r="V31" s="381">
        <f t="shared" si="22"/>
        <v>-0.22514131678341442</v>
      </c>
      <c r="W31" s="380">
        <v>7.3138497740260711</v>
      </c>
      <c r="X31" s="381">
        <f t="shared" si="23"/>
        <v>0.27333725157935795</v>
      </c>
      <c r="Y31" s="380">
        <v>8.0249444629025213</v>
      </c>
      <c r="Z31" s="381">
        <f t="shared" si="24"/>
        <v>-0.59409600221725078</v>
      </c>
      <c r="AA31" s="380">
        <v>7.5729801462855297</v>
      </c>
      <c r="AB31" s="381">
        <f t="shared" si="25"/>
        <v>-4.5372054730218103E-2</v>
      </c>
    </row>
    <row r="32" spans="2:28" hidden="1" outlineLevel="1" x14ac:dyDescent="0.25">
      <c r="B32" s="43" t="s">
        <v>53</v>
      </c>
      <c r="C32" s="380">
        <v>2.2318548387096775</v>
      </c>
      <c r="D32" s="381">
        <f t="shared" si="13"/>
        <v>-7.8799977921234721E-2</v>
      </c>
      <c r="E32" s="382">
        <v>2.1371115173674591</v>
      </c>
      <c r="F32" s="381">
        <f t="shared" si="14"/>
        <v>-0.11601504591418177</v>
      </c>
      <c r="G32" s="382">
        <v>8.2663605051664746</v>
      </c>
      <c r="H32" s="381">
        <f t="shared" si="15"/>
        <v>-0.46758444896196494</v>
      </c>
      <c r="I32" s="382">
        <v>5.9019746121297603</v>
      </c>
      <c r="J32" s="381">
        <f t="shared" si="16"/>
        <v>1.3619940358914953</v>
      </c>
      <c r="K32" s="380">
        <v>6.4530845724617354</v>
      </c>
      <c r="L32" s="381">
        <f t="shared" si="17"/>
        <v>0.42898646128099926</v>
      </c>
      <c r="M32" s="380">
        <v>6.6913113869400975</v>
      </c>
      <c r="N32" s="381">
        <f t="shared" si="18"/>
        <v>0.21901312074273083</v>
      </c>
      <c r="O32" s="380">
        <v>6.5143991480889873</v>
      </c>
      <c r="P32" s="381">
        <f t="shared" si="19"/>
        <v>0.35952010969572257</v>
      </c>
      <c r="Q32" s="382">
        <v>8.0573330022789555</v>
      </c>
      <c r="R32" s="381">
        <f t="shared" si="20"/>
        <v>0.3800216414984785</v>
      </c>
      <c r="S32" s="382">
        <v>8.7940253477439061</v>
      </c>
      <c r="T32" s="381">
        <f t="shared" si="21"/>
        <v>-0.24310018065160932</v>
      </c>
      <c r="U32" s="382">
        <v>8.3686476910236909</v>
      </c>
      <c r="V32" s="381">
        <f t="shared" si="22"/>
        <v>0.11679470857882457</v>
      </c>
      <c r="W32" s="380">
        <v>7.5374298159562612</v>
      </c>
      <c r="X32" s="381">
        <f t="shared" si="23"/>
        <v>0.40976220566915078</v>
      </c>
      <c r="Y32" s="380">
        <v>8.5431070675077461</v>
      </c>
      <c r="Z32" s="381">
        <f t="shared" si="24"/>
        <v>-0.16769934508874051</v>
      </c>
      <c r="AA32" s="380">
        <v>7.9261312519256446</v>
      </c>
      <c r="AB32" s="381">
        <f t="shared" si="25"/>
        <v>0.17945779245247362</v>
      </c>
    </row>
    <row r="33" spans="2:28" hidden="1" outlineLevel="1" x14ac:dyDescent="0.25">
      <c r="B33" s="43" t="s">
        <v>54</v>
      </c>
      <c r="C33" s="380">
        <v>1.9950980392156863</v>
      </c>
      <c r="D33" s="381">
        <f t="shared" si="13"/>
        <v>-0.16624396436550315</v>
      </c>
      <c r="E33" s="382">
        <v>2.1463806970509385</v>
      </c>
      <c r="F33" s="381">
        <f t="shared" si="14"/>
        <v>-0.36209387922024794</v>
      </c>
      <c r="G33" s="382">
        <v>7.09480122324159</v>
      </c>
      <c r="H33" s="381">
        <f t="shared" si="15"/>
        <v>-0.89283401632564363</v>
      </c>
      <c r="I33" s="382">
        <v>3.4311234616911475</v>
      </c>
      <c r="J33" s="381">
        <f t="shared" si="16"/>
        <v>-0.17047999190120544</v>
      </c>
      <c r="K33" s="380">
        <v>5.7976421536913234</v>
      </c>
      <c r="L33" s="381">
        <f t="shared" si="17"/>
        <v>-0.14120607228476523</v>
      </c>
      <c r="M33" s="380">
        <v>5.9668348623853209</v>
      </c>
      <c r="N33" s="381">
        <f t="shared" si="18"/>
        <v>6.9412086054840394E-2</v>
      </c>
      <c r="O33" s="380">
        <v>5.8452688394194512</v>
      </c>
      <c r="P33" s="381">
        <f t="shared" si="19"/>
        <v>-8.0500419595016304E-2</v>
      </c>
      <c r="Q33" s="382">
        <v>7.5498838381624509</v>
      </c>
      <c r="R33" s="381">
        <f t="shared" si="20"/>
        <v>1.6355303342858285E-2</v>
      </c>
      <c r="S33" s="382">
        <v>7.9155110003760809</v>
      </c>
      <c r="T33" s="381">
        <f t="shared" si="21"/>
        <v>0.18023409286550596</v>
      </c>
      <c r="U33" s="382">
        <v>7.7060978242858509</v>
      </c>
      <c r="V33" s="381">
        <f t="shared" si="22"/>
        <v>8.2947169027538514E-2</v>
      </c>
      <c r="W33" s="380">
        <v>6.9638867892836149</v>
      </c>
      <c r="X33" s="381">
        <f t="shared" si="23"/>
        <v>-2.5058859527570476E-2</v>
      </c>
      <c r="Y33" s="380">
        <v>7.6921922857291181</v>
      </c>
      <c r="Z33" s="381">
        <f t="shared" si="24"/>
        <v>0.16820528215778552</v>
      </c>
      <c r="AA33" s="380">
        <v>7.2500219251282365</v>
      </c>
      <c r="AB33" s="381">
        <f t="shared" si="25"/>
        <v>4.0299792162467263E-2</v>
      </c>
    </row>
    <row r="34" spans="2:28" hidden="1" outlineLevel="1" x14ac:dyDescent="0.25">
      <c r="B34" s="43" t="s">
        <v>55</v>
      </c>
      <c r="C34" s="380">
        <v>2.09</v>
      </c>
      <c r="D34" s="381">
        <f t="shared" si="13"/>
        <v>2.9835988014508708E-2</v>
      </c>
      <c r="E34" s="382">
        <v>2.38</v>
      </c>
      <c r="F34" s="381">
        <f t="shared" si="14"/>
        <v>0.11946957878315123</v>
      </c>
      <c r="G34" s="382">
        <v>11.04</v>
      </c>
      <c r="H34" s="381">
        <f t="shared" si="15"/>
        <v>2.3791003460207598</v>
      </c>
      <c r="I34" s="382">
        <v>3.63</v>
      </c>
      <c r="J34" s="381">
        <f t="shared" si="16"/>
        <v>0.39156489558551399</v>
      </c>
      <c r="K34" s="380">
        <v>6.66</v>
      </c>
      <c r="L34" s="381">
        <f t="shared" si="17"/>
        <v>0.18781601406154014</v>
      </c>
      <c r="M34" s="380">
        <v>6.16</v>
      </c>
      <c r="N34" s="381">
        <f t="shared" si="18"/>
        <v>0.29362738920394893</v>
      </c>
      <c r="O34" s="380">
        <v>6.53</v>
      </c>
      <c r="P34" s="381">
        <f t="shared" si="19"/>
        <v>0.26085912201165762</v>
      </c>
      <c r="Q34" s="382">
        <v>7.9</v>
      </c>
      <c r="R34" s="381">
        <f t="shared" si="20"/>
        <v>0.59625324152731896</v>
      </c>
      <c r="S34" s="382">
        <v>8.0399999999999991</v>
      </c>
      <c r="T34" s="381">
        <f t="shared" si="21"/>
        <v>8.3447751593473285E-2</v>
      </c>
      <c r="U34" s="382">
        <v>7.96</v>
      </c>
      <c r="V34" s="381">
        <f t="shared" si="22"/>
        <v>0.38439781250434812</v>
      </c>
      <c r="W34" s="380">
        <v>7.32</v>
      </c>
      <c r="X34" s="381">
        <f t="shared" si="23"/>
        <v>0.54442420068181985</v>
      </c>
      <c r="Y34" s="380">
        <v>7.83</v>
      </c>
      <c r="Z34" s="381">
        <f t="shared" si="24"/>
        <v>0.21593934346588917</v>
      </c>
      <c r="AA34" s="380">
        <v>7.51</v>
      </c>
      <c r="AB34" s="381">
        <f t="shared" si="25"/>
        <v>0.41219580042833126</v>
      </c>
    </row>
    <row r="35" spans="2:28" hidden="1" outlineLevel="1" x14ac:dyDescent="0.25">
      <c r="B35" s="43" t="s">
        <v>56</v>
      </c>
      <c r="C35" s="380">
        <v>2.0243198054415563</v>
      </c>
      <c r="D35" s="381">
        <f t="shared" si="13"/>
        <v>-1.6141224622117534E-2</v>
      </c>
      <c r="E35" s="382">
        <v>2.3489110707803991</v>
      </c>
      <c r="F35" s="381">
        <f t="shared" si="14"/>
        <v>-0.21829512204155721</v>
      </c>
      <c r="G35" s="382">
        <v>8.9237288135593218</v>
      </c>
      <c r="H35" s="381">
        <f t="shared" si="15"/>
        <v>2.5426186230042269</v>
      </c>
      <c r="I35" s="382">
        <v>3.9474587912087911</v>
      </c>
      <c r="J35" s="381">
        <f t="shared" si="16"/>
        <v>0.24333431602973432</v>
      </c>
      <c r="K35" s="380">
        <v>6.6329038058136049</v>
      </c>
      <c r="L35" s="381">
        <f t="shared" si="17"/>
        <v>0.183123630860063</v>
      </c>
      <c r="M35" s="380">
        <v>6.1708305199189732</v>
      </c>
      <c r="N35" s="381">
        <f t="shared" si="18"/>
        <v>-9.7539231580598518E-2</v>
      </c>
      <c r="O35" s="380">
        <v>6.5153030537368322</v>
      </c>
      <c r="P35" s="381">
        <f t="shared" si="19"/>
        <v>0.11946242186957523</v>
      </c>
      <c r="Q35" s="382">
        <v>7.511684005944895</v>
      </c>
      <c r="R35" s="381">
        <f t="shared" si="20"/>
        <v>0.75969210003873577</v>
      </c>
      <c r="S35" s="382">
        <v>8.1653437818295274</v>
      </c>
      <c r="T35" s="381">
        <f t="shared" si="21"/>
        <v>0.37448624776038031</v>
      </c>
      <c r="U35" s="382">
        <v>7.7625836946453042</v>
      </c>
      <c r="V35" s="381">
        <f t="shared" si="22"/>
        <v>0.6124611955937409</v>
      </c>
      <c r="W35" s="380">
        <v>6.9908765293153543</v>
      </c>
      <c r="X35" s="381">
        <f t="shared" si="23"/>
        <v>0.59753922447969288</v>
      </c>
      <c r="Y35" s="380">
        <v>7.9323919451874341</v>
      </c>
      <c r="Z35" s="381">
        <f t="shared" si="24"/>
        <v>0.37697965461479122</v>
      </c>
      <c r="AA35" s="380">
        <v>7.3181305488860353</v>
      </c>
      <c r="AB35" s="381">
        <f t="shared" si="25"/>
        <v>0.51319721149325304</v>
      </c>
    </row>
    <row r="36" spans="2:28" collapsed="1" x14ac:dyDescent="0.25">
      <c r="B36" s="30" t="s">
        <v>64</v>
      </c>
      <c r="C36" s="383">
        <v>2.1445068279039159</v>
      </c>
      <c r="D36" s="384">
        <f t="shared" si="13"/>
        <v>-4.1621209874342924E-2</v>
      </c>
      <c r="E36" s="383">
        <v>2.3263607035071288</v>
      </c>
      <c r="F36" s="384">
        <f t="shared" si="14"/>
        <v>-1.0201197645057039</v>
      </c>
      <c r="G36" s="383">
        <v>10.647478853125344</v>
      </c>
      <c r="H36" s="384">
        <f t="shared" si="15"/>
        <v>-2.0170621523618273</v>
      </c>
      <c r="I36" s="383">
        <v>5.0009533561668018</v>
      </c>
      <c r="J36" s="384">
        <f t="shared" si="16"/>
        <v>-1.1207780925964492</v>
      </c>
      <c r="K36" s="383">
        <v>7.4938108603765148</v>
      </c>
      <c r="L36" s="384">
        <f t="shared" si="17"/>
        <v>-1.4816695542829272E-2</v>
      </c>
      <c r="M36" s="383">
        <v>8.6259036100367688</v>
      </c>
      <c r="N36" s="384">
        <f t="shared" si="18"/>
        <v>0.17669366224891547</v>
      </c>
      <c r="O36" s="383">
        <v>7.8239563224196456</v>
      </c>
      <c r="P36" s="384">
        <f t="shared" si="19"/>
        <v>1.9755158787992499E-2</v>
      </c>
      <c r="Q36" s="383">
        <v>7.7209762987713031</v>
      </c>
      <c r="R36" s="384">
        <f t="shared" si="20"/>
        <v>0.21312795056568934</v>
      </c>
      <c r="S36" s="383">
        <v>8.7218408819599809</v>
      </c>
      <c r="T36" s="384">
        <f t="shared" si="21"/>
        <v>0.23340816599370484</v>
      </c>
      <c r="U36" s="383">
        <v>8.1473323774587598</v>
      </c>
      <c r="V36" s="384">
        <f t="shared" si="22"/>
        <v>0.20986500556063525</v>
      </c>
      <c r="W36" s="383">
        <v>7.3227657319933055</v>
      </c>
      <c r="X36" s="384">
        <f t="shared" si="23"/>
        <v>0.16976263616907161</v>
      </c>
      <c r="Y36" s="383">
        <v>8.7256919181881809</v>
      </c>
      <c r="Z36" s="384">
        <f t="shared" si="24"/>
        <v>0.21676812231191178</v>
      </c>
      <c r="AA36" s="383">
        <v>7.8697434926491523</v>
      </c>
      <c r="AB36" s="384">
        <f t="shared" si="25"/>
        <v>0.17374943734563786</v>
      </c>
    </row>
    <row r="37" spans="2:28" hidden="1" outlineLevel="1" x14ac:dyDescent="0.25">
      <c r="B37" s="43" t="s">
        <v>58</v>
      </c>
      <c r="C37" s="380">
        <v>2.1224684298308314</v>
      </c>
      <c r="D37" s="381">
        <f t="shared" si="13"/>
        <v>-6.4907513003626516E-2</v>
      </c>
      <c r="E37" s="382">
        <v>2.1386537686416767</v>
      </c>
      <c r="F37" s="381">
        <f t="shared" si="14"/>
        <v>-0.70823618351143347</v>
      </c>
      <c r="G37" s="382">
        <v>10.404198473282444</v>
      </c>
      <c r="H37" s="381">
        <f t="shared" si="15"/>
        <v>-0.63332497887515515</v>
      </c>
      <c r="I37" s="382">
        <v>6.3840423446383063</v>
      </c>
      <c r="J37" s="381">
        <f t="shared" si="16"/>
        <v>1.0941710519690284</v>
      </c>
      <c r="K37" s="380">
        <v>6.8553062270773353</v>
      </c>
      <c r="L37" s="381">
        <f t="shared" si="17"/>
        <v>0.74376809958037526</v>
      </c>
      <c r="M37" s="380">
        <v>7.1132603715958256</v>
      </c>
      <c r="N37" s="381">
        <f t="shared" si="18"/>
        <v>0.56358655057097629</v>
      </c>
      <c r="O37" s="380">
        <v>6.927329836978922</v>
      </c>
      <c r="P37" s="381">
        <f t="shared" si="19"/>
        <v>0.68276174347604179</v>
      </c>
      <c r="Q37" s="382">
        <v>7.1476796999297818</v>
      </c>
      <c r="R37" s="381">
        <f t="shared" si="20"/>
        <v>0.77419327725557174</v>
      </c>
      <c r="S37" s="382">
        <v>7.6302202632263176</v>
      </c>
      <c r="T37" s="381">
        <f t="shared" si="21"/>
        <v>0.71858811159416636</v>
      </c>
      <c r="U37" s="382">
        <v>7.3493278971822384</v>
      </c>
      <c r="V37" s="381">
        <f t="shared" si="22"/>
        <v>0.75053526956021521</v>
      </c>
      <c r="W37" s="380">
        <v>6.8363755158184318</v>
      </c>
      <c r="X37" s="381">
        <f t="shared" si="23"/>
        <v>0.74723930524658844</v>
      </c>
      <c r="Y37" s="380">
        <v>7.6145082399795427</v>
      </c>
      <c r="Z37" s="381">
        <f t="shared" si="24"/>
        <v>0.72042094009018065</v>
      </c>
      <c r="AA37" s="380">
        <v>7.1377246896853972</v>
      </c>
      <c r="AB37" s="381">
        <f t="shared" si="25"/>
        <v>0.73693803535655</v>
      </c>
    </row>
    <row r="38" spans="2:28" hidden="1" outlineLevel="1" x14ac:dyDescent="0.25">
      <c r="B38" s="43" t="s">
        <v>59</v>
      </c>
      <c r="C38" s="380">
        <v>2.1524084295032613</v>
      </c>
      <c r="D38" s="381">
        <f t="shared" si="13"/>
        <v>0.19927270835601285</v>
      </c>
      <c r="E38" s="382">
        <v>2.0793933987511153</v>
      </c>
      <c r="F38" s="381">
        <f t="shared" si="14"/>
        <v>-1.0156899007206444</v>
      </c>
      <c r="G38" s="382">
        <v>10.669139465875372</v>
      </c>
      <c r="H38" s="381">
        <f t="shared" si="15"/>
        <v>-0.5818961596424419</v>
      </c>
      <c r="I38" s="382">
        <v>5.3047353760445679</v>
      </c>
      <c r="J38" s="381">
        <f t="shared" si="16"/>
        <v>-0.47416320628912878</v>
      </c>
      <c r="K38" s="380">
        <v>7.9620506620827749</v>
      </c>
      <c r="L38" s="381">
        <f t="shared" si="17"/>
        <v>0.21918353990154404</v>
      </c>
      <c r="M38" s="380">
        <v>8.9162308598350997</v>
      </c>
      <c r="N38" s="381">
        <f t="shared" si="18"/>
        <v>0.29879203826227929</v>
      </c>
      <c r="O38" s="380">
        <v>8.2351275551480505</v>
      </c>
      <c r="P38" s="381">
        <f t="shared" si="19"/>
        <v>0.21695362389487194</v>
      </c>
      <c r="Q38" s="382">
        <v>7.8475638073492133</v>
      </c>
      <c r="R38" s="381">
        <f t="shared" si="20"/>
        <v>0.1993931754986118</v>
      </c>
      <c r="S38" s="382">
        <v>8.9104879285463543</v>
      </c>
      <c r="T38" s="381">
        <f t="shared" si="21"/>
        <v>0.20236031745634264</v>
      </c>
      <c r="U38" s="382">
        <v>8.3010761336846492</v>
      </c>
      <c r="V38" s="381">
        <f t="shared" si="22"/>
        <v>0.18086251803620712</v>
      </c>
      <c r="W38" s="380">
        <v>7.4960139072347136</v>
      </c>
      <c r="X38" s="381">
        <f t="shared" si="23"/>
        <v>0.22240151679928921</v>
      </c>
      <c r="Y38" s="380">
        <v>8.9246175038405511</v>
      </c>
      <c r="Z38" s="381">
        <f t="shared" si="24"/>
        <v>0.20943086360799512</v>
      </c>
      <c r="AA38" s="380">
        <v>8.0508114510135425</v>
      </c>
      <c r="AB38" s="381">
        <f t="shared" si="25"/>
        <v>0.19098075517492319</v>
      </c>
    </row>
    <row r="39" spans="2:28" hidden="1" outlineLevel="1" x14ac:dyDescent="0.25">
      <c r="B39" s="43" t="s">
        <v>60</v>
      </c>
      <c r="C39" s="380">
        <v>2.3199999999999998</v>
      </c>
      <c r="D39" s="381">
        <f t="shared" si="13"/>
        <v>0.25275604658106898</v>
      </c>
      <c r="E39" s="382">
        <v>2.63</v>
      </c>
      <c r="F39" s="381">
        <f t="shared" si="14"/>
        <v>-0.25630293780999613</v>
      </c>
      <c r="G39" s="382">
        <v>11.01</v>
      </c>
      <c r="H39" s="381">
        <f t="shared" si="15"/>
        <v>8.7319587628865492E-2</v>
      </c>
      <c r="I39" s="382">
        <v>5.53</v>
      </c>
      <c r="J39" s="381">
        <f t="shared" si="16"/>
        <v>0.17227212681638093</v>
      </c>
      <c r="K39" s="380">
        <v>8.49</v>
      </c>
      <c r="L39" s="381">
        <f t="shared" si="17"/>
        <v>-0.21671483799705449</v>
      </c>
      <c r="M39" s="380">
        <v>10.67</v>
      </c>
      <c r="N39" s="381">
        <f t="shared" si="18"/>
        <v>3.8123929025477565E-3</v>
      </c>
      <c r="O39" s="380">
        <v>9.06</v>
      </c>
      <c r="P39" s="381">
        <f t="shared" si="19"/>
        <v>-0.222678278388873</v>
      </c>
      <c r="Q39" s="382">
        <v>8.27</v>
      </c>
      <c r="R39" s="381">
        <f t="shared" si="20"/>
        <v>0.42728767909023979</v>
      </c>
      <c r="S39" s="382">
        <v>9.39</v>
      </c>
      <c r="T39" s="381">
        <f t="shared" si="21"/>
        <v>0.21826025370644331</v>
      </c>
      <c r="U39" s="382">
        <v>8.75</v>
      </c>
      <c r="V39" s="381">
        <f t="shared" si="22"/>
        <v>0.31979163043100201</v>
      </c>
      <c r="W39" s="380">
        <v>7.95</v>
      </c>
      <c r="X39" s="381">
        <f t="shared" si="23"/>
        <v>0.43053902946025424</v>
      </c>
      <c r="Y39" s="380">
        <v>9.5399999999999991</v>
      </c>
      <c r="Z39" s="381">
        <f t="shared" si="24"/>
        <v>0.16957268111336532</v>
      </c>
      <c r="AA39" s="380">
        <v>8.57</v>
      </c>
      <c r="AB39" s="381">
        <f t="shared" si="25"/>
        <v>0.31760449956297876</v>
      </c>
    </row>
    <row r="40" spans="2:28" hidden="1" outlineLevel="1" x14ac:dyDescent="0.25">
      <c r="B40" s="43" t="s">
        <v>61</v>
      </c>
      <c r="C40" s="380">
        <v>2.2814879441624365</v>
      </c>
      <c r="D40" s="381">
        <f t="shared" si="13"/>
        <v>0.10943759536049535</v>
      </c>
      <c r="E40" s="382">
        <v>1.9412313432835822</v>
      </c>
      <c r="F40" s="381">
        <f t="shared" si="14"/>
        <v>-1.5870705435088706</v>
      </c>
      <c r="G40" s="382">
        <v>12.967415730337079</v>
      </c>
      <c r="H40" s="381">
        <f t="shared" si="15"/>
        <v>-3.3340429406515764</v>
      </c>
      <c r="I40" s="382">
        <v>5.1756756756756754</v>
      </c>
      <c r="J40" s="381">
        <f t="shared" si="16"/>
        <v>-1.1247112395547152</v>
      </c>
      <c r="K40" s="380">
        <v>8.4695760921126393</v>
      </c>
      <c r="L40" s="381">
        <f t="shared" si="17"/>
        <v>-0.54226518059819817</v>
      </c>
      <c r="M40" s="380">
        <v>10.895079594790159</v>
      </c>
      <c r="N40" s="381">
        <f t="shared" si="18"/>
        <v>1.0581130462636743</v>
      </c>
      <c r="O40" s="380">
        <v>9.1084463644738101</v>
      </c>
      <c r="P40" s="381">
        <f t="shared" si="19"/>
        <v>-0.16546688014060251</v>
      </c>
      <c r="Q40" s="382">
        <v>8.5374625819302725</v>
      </c>
      <c r="R40" s="381">
        <f t="shared" si="20"/>
        <v>0.42676972508711941</v>
      </c>
      <c r="S40" s="382">
        <v>9.9314155466478038</v>
      </c>
      <c r="T40" s="381">
        <f t="shared" si="21"/>
        <v>0.81376542696833631</v>
      </c>
      <c r="U40" s="382">
        <v>9.1152412723647682</v>
      </c>
      <c r="V40" s="381">
        <f t="shared" si="22"/>
        <v>0.55504190749187643</v>
      </c>
      <c r="W40" s="380">
        <v>8.1381946059056034</v>
      </c>
      <c r="X40" s="381">
        <f t="shared" si="23"/>
        <v>0.24225779438050576</v>
      </c>
      <c r="Y40" s="380">
        <v>10.060530462184873</v>
      </c>
      <c r="Z40" s="381">
        <f t="shared" si="24"/>
        <v>0.81928864890633157</v>
      </c>
      <c r="AA40" s="380">
        <v>8.859663865546219</v>
      </c>
      <c r="AB40" s="381">
        <f t="shared" si="25"/>
        <v>0.41559120905299629</v>
      </c>
    </row>
    <row r="41" spans="2:28" collapsed="1" x14ac:dyDescent="0.25">
      <c r="B41" s="145">
        <v>2011</v>
      </c>
      <c r="C41" s="382">
        <v>2.1283760650633385</v>
      </c>
      <c r="D41" s="388">
        <f t="shared" si="13"/>
        <v>3.2250548026034664E-2</v>
      </c>
      <c r="E41" s="382">
        <v>2.3626490200040413</v>
      </c>
      <c r="F41" s="388">
        <f t="shared" si="14"/>
        <v>-0.23539369520804732</v>
      </c>
      <c r="G41" s="382">
        <v>10.19920801680944</v>
      </c>
      <c r="H41" s="388">
        <f t="shared" si="15"/>
        <v>-0.13963271991862136</v>
      </c>
      <c r="I41" s="382">
        <v>5.3769350326391043</v>
      </c>
      <c r="J41" s="388">
        <f t="shared" si="16"/>
        <v>0.86057936968658311</v>
      </c>
      <c r="K41" s="382">
        <v>7.1154524142995514</v>
      </c>
      <c r="L41" s="388">
        <f t="shared" si="17"/>
        <v>0.21650108241450017</v>
      </c>
      <c r="M41" s="382">
        <v>7.7915716337703698</v>
      </c>
      <c r="N41" s="388">
        <f t="shared" si="18"/>
        <v>0.34658086569085356</v>
      </c>
      <c r="O41" s="382">
        <v>7.2951683337399365</v>
      </c>
      <c r="P41" s="388">
        <f t="shared" si="19"/>
        <v>0.22724331152699939</v>
      </c>
      <c r="Q41" s="382">
        <v>7.8253346542579312</v>
      </c>
      <c r="R41" s="388">
        <f t="shared" si="20"/>
        <v>0.39690073052806252</v>
      </c>
      <c r="S41" s="382">
        <v>8.5411366524346128</v>
      </c>
      <c r="T41" s="388">
        <f t="shared" si="21"/>
        <v>0.14351332357925983</v>
      </c>
      <c r="U41" s="382">
        <v>8.125200858085968</v>
      </c>
      <c r="V41" s="388">
        <f t="shared" si="22"/>
        <v>0.2834466050971205</v>
      </c>
      <c r="W41" s="382">
        <v>7.3810275574593103</v>
      </c>
      <c r="X41" s="388">
        <f t="shared" si="23"/>
        <v>0.38885817808568479</v>
      </c>
      <c r="Y41" s="382">
        <v>8.4686491561984525</v>
      </c>
      <c r="Z41" s="388">
        <f t="shared" si="24"/>
        <v>0.18340039172760214</v>
      </c>
      <c r="AA41" s="382">
        <v>7.7962992928766566</v>
      </c>
      <c r="AB41" s="388">
        <f t="shared" si="25"/>
        <v>0.297447114643977</v>
      </c>
    </row>
    <row r="42" spans="2:28" ht="15" hidden="1" customHeight="1" outlineLevel="1" x14ac:dyDescent="0.25">
      <c r="B42" s="43" t="s">
        <v>49</v>
      </c>
      <c r="C42" s="380">
        <v>2.1246281975014871</v>
      </c>
      <c r="D42" s="381">
        <f t="shared" si="13"/>
        <v>-0.63221117281793804</v>
      </c>
      <c r="E42" s="382">
        <v>2.3985228951255539</v>
      </c>
      <c r="F42" s="381">
        <f t="shared" si="14"/>
        <v>-1.3719610531255242</v>
      </c>
      <c r="G42" s="382">
        <v>9.3767676767676775</v>
      </c>
      <c r="H42" s="381">
        <f t="shared" si="15"/>
        <v>-2.66192886091053</v>
      </c>
      <c r="I42" s="382">
        <v>3.9775999999999998</v>
      </c>
      <c r="J42" s="381">
        <f t="shared" si="16"/>
        <v>-2.4384964483545133</v>
      </c>
      <c r="K42" s="380">
        <v>7.0303176341730556</v>
      </c>
      <c r="L42" s="381">
        <f t="shared" si="17"/>
        <v>-0.43222328750914052</v>
      </c>
      <c r="M42" s="380">
        <v>8.3902639510457568</v>
      </c>
      <c r="N42" s="381">
        <f t="shared" si="18"/>
        <v>-0.13382332482376214</v>
      </c>
      <c r="O42" s="380">
        <v>7.4711908568721501</v>
      </c>
      <c r="P42" s="381">
        <f t="shared" si="19"/>
        <v>-0.33839147006260717</v>
      </c>
      <c r="Q42" s="382">
        <v>7.3515440631110511</v>
      </c>
      <c r="R42" s="381">
        <f t="shared" si="20"/>
        <v>-0.29610183379641786</v>
      </c>
      <c r="S42" s="382">
        <v>8.2748612201413039</v>
      </c>
      <c r="T42" s="381">
        <f t="shared" si="21"/>
        <v>-0.65185476392538177</v>
      </c>
      <c r="U42" s="382">
        <v>7.762378213844638</v>
      </c>
      <c r="V42" s="381">
        <f t="shared" si="22"/>
        <v>-0.45186394717591938</v>
      </c>
      <c r="W42" s="380">
        <v>6.9285063733338879</v>
      </c>
      <c r="X42" s="381">
        <f t="shared" si="23"/>
        <v>-0.36166628116272825</v>
      </c>
      <c r="Y42" s="380">
        <v>8.2967141821696053</v>
      </c>
      <c r="Z42" s="381">
        <f t="shared" si="24"/>
        <v>-0.58937835264608474</v>
      </c>
      <c r="AA42" s="380">
        <v>7.4864179894831473</v>
      </c>
      <c r="AB42" s="381">
        <f t="shared" si="25"/>
        <v>-0.45035224680064534</v>
      </c>
    </row>
    <row r="43" spans="2:28" ht="15" hidden="1" customHeight="1" outlineLevel="1" x14ac:dyDescent="0.25">
      <c r="B43" s="43" t="s">
        <v>50</v>
      </c>
      <c r="C43" s="380">
        <v>2.0181118556359054</v>
      </c>
      <c r="D43" s="381">
        <f t="shared" si="13"/>
        <v>3.7840233048342942E-2</v>
      </c>
      <c r="E43" s="382">
        <v>2.6504643962848298</v>
      </c>
      <c r="F43" s="381">
        <f t="shared" si="14"/>
        <v>-1.0845068530617463</v>
      </c>
      <c r="G43" s="382">
        <v>13.125</v>
      </c>
      <c r="H43" s="381">
        <f t="shared" si="15"/>
        <v>-1.0678651059085844</v>
      </c>
      <c r="I43" s="382">
        <v>4.8771331058020477</v>
      </c>
      <c r="J43" s="381">
        <f t="shared" si="16"/>
        <v>-2.1961765027388775</v>
      </c>
      <c r="K43" s="380">
        <v>7.3392618438045174</v>
      </c>
      <c r="L43" s="381">
        <f t="shared" si="17"/>
        <v>-3.4426819478054149E-2</v>
      </c>
      <c r="M43" s="380">
        <v>8.7489948023928612</v>
      </c>
      <c r="N43" s="381">
        <f t="shared" si="18"/>
        <v>-0.14015464311009396</v>
      </c>
      <c r="O43" s="380">
        <v>7.7847856069176053</v>
      </c>
      <c r="P43" s="381">
        <f t="shared" si="19"/>
        <v>-4.6769102376996941E-2</v>
      </c>
      <c r="Q43" s="382">
        <v>8.041997384841256</v>
      </c>
      <c r="R43" s="381">
        <f t="shared" si="20"/>
        <v>0.10919881636564455</v>
      </c>
      <c r="S43" s="382">
        <v>9.1349980153718473</v>
      </c>
      <c r="T43" s="381">
        <f t="shared" si="21"/>
        <v>7.7556407550011031E-2</v>
      </c>
      <c r="U43" s="382">
        <v>8.5259720131785404</v>
      </c>
      <c r="V43" s="381">
        <f t="shared" si="22"/>
        <v>0.10304170435670024</v>
      </c>
      <c r="W43" s="380">
        <v>7.4540556062295193</v>
      </c>
      <c r="X43" s="381">
        <f t="shared" si="23"/>
        <v>4.3974273653869744E-2</v>
      </c>
      <c r="Y43" s="380">
        <v>9.107513561199017</v>
      </c>
      <c r="Z43" s="381">
        <f t="shared" si="24"/>
        <v>4.2145164567058302E-2</v>
      </c>
      <c r="AA43" s="380">
        <v>8.12033864546855</v>
      </c>
      <c r="AB43" s="381">
        <f t="shared" si="25"/>
        <v>5.7789224002284811E-2</v>
      </c>
    </row>
    <row r="44" spans="2:28" ht="15" hidden="1" customHeight="1" outlineLevel="1" x14ac:dyDescent="0.25">
      <c r="B44" s="43" t="s">
        <v>51</v>
      </c>
      <c r="C44" s="380">
        <v>2.0164205977673748</v>
      </c>
      <c r="D44" s="381">
        <f t="shared" si="13"/>
        <v>-0.24527040074929296</v>
      </c>
      <c r="E44" s="382">
        <v>2.3053728070175437</v>
      </c>
      <c r="F44" s="381">
        <f t="shared" si="14"/>
        <v>-1.5432576591045128</v>
      </c>
      <c r="G44" s="382">
        <v>8.4866771159874617</v>
      </c>
      <c r="H44" s="381">
        <f t="shared" si="15"/>
        <v>-7.2244339951236487</v>
      </c>
      <c r="I44" s="382">
        <v>3.9071892770105605</v>
      </c>
      <c r="J44" s="381">
        <f t="shared" si="16"/>
        <v>-3.2650694569915149</v>
      </c>
      <c r="K44" s="380">
        <v>6.1141120544899845</v>
      </c>
      <c r="L44" s="381">
        <f t="shared" si="17"/>
        <v>-8.7278766094160076E-2</v>
      </c>
      <c r="M44" s="380">
        <v>6.2000519076044638</v>
      </c>
      <c r="N44" s="381">
        <f t="shared" si="18"/>
        <v>-0.22381398793141205</v>
      </c>
      <c r="O44" s="380">
        <v>6.1410118931565609</v>
      </c>
      <c r="P44" s="381">
        <f t="shared" si="19"/>
        <v>-0.13581431103512909</v>
      </c>
      <c r="Q44" s="382">
        <v>7.0599952255908329</v>
      </c>
      <c r="R44" s="381">
        <f t="shared" si="20"/>
        <v>-0.19247654133802428</v>
      </c>
      <c r="S44" s="382">
        <v>8.0475591098748254</v>
      </c>
      <c r="T44" s="381">
        <f t="shared" si="21"/>
        <v>0.30874224897932834</v>
      </c>
      <c r="U44" s="382">
        <v>7.4620099079971691</v>
      </c>
      <c r="V44" s="381">
        <f t="shared" si="22"/>
        <v>-3.4438291245884045E-3</v>
      </c>
      <c r="W44" s="380">
        <v>6.5869697622425409</v>
      </c>
      <c r="X44" s="381">
        <f t="shared" si="23"/>
        <v>-0.18086759603740887</v>
      </c>
      <c r="Y44" s="380">
        <v>7.8343931216190725</v>
      </c>
      <c r="Z44" s="381">
        <f t="shared" si="24"/>
        <v>0.23299736351002132</v>
      </c>
      <c r="AA44" s="380">
        <v>7.0597545703828581</v>
      </c>
      <c r="AB44" s="381">
        <f t="shared" si="25"/>
        <v>-4.7346209865665401E-2</v>
      </c>
    </row>
    <row r="45" spans="2:28" ht="15" hidden="1" customHeight="1" outlineLevel="1" x14ac:dyDescent="0.25">
      <c r="B45" s="43" t="s">
        <v>52</v>
      </c>
      <c r="C45" s="380">
        <v>2.160290742157613</v>
      </c>
      <c r="D45" s="381">
        <f t="shared" si="13"/>
        <v>-0.16471150543746038</v>
      </c>
      <c r="E45" s="382">
        <v>2.2499137038315498</v>
      </c>
      <c r="F45" s="381">
        <f t="shared" si="14"/>
        <v>-1.9146365607187148</v>
      </c>
      <c r="G45" s="382">
        <v>20.558011049723756</v>
      </c>
      <c r="H45" s="381">
        <f t="shared" si="15"/>
        <v>3.4115543568103703</v>
      </c>
      <c r="I45" s="382">
        <v>4.2835225529303464</v>
      </c>
      <c r="J45" s="381">
        <f t="shared" si="16"/>
        <v>-3.1457843777627232</v>
      </c>
      <c r="K45" s="380">
        <v>6.1331653645231379</v>
      </c>
      <c r="L45" s="381">
        <f t="shared" si="17"/>
        <v>-0.64200574711245295</v>
      </c>
      <c r="M45" s="380">
        <v>6.1701180900222488</v>
      </c>
      <c r="N45" s="381">
        <f t="shared" si="18"/>
        <v>-0.59005256364223424</v>
      </c>
      <c r="O45" s="380">
        <v>6.1438206313434556</v>
      </c>
      <c r="P45" s="381">
        <f t="shared" si="19"/>
        <v>-0.62659139592092217</v>
      </c>
      <c r="Q45" s="382">
        <v>7.639368485203903</v>
      </c>
      <c r="R45" s="381">
        <f t="shared" si="20"/>
        <v>-0.20498831282720786</v>
      </c>
      <c r="S45" s="382">
        <v>8.9540508174528792</v>
      </c>
      <c r="T45" s="381">
        <f t="shared" si="21"/>
        <v>0.54382281582013015</v>
      </c>
      <c r="U45" s="382">
        <v>8.1632828088958984</v>
      </c>
      <c r="V45" s="381">
        <f t="shared" si="22"/>
        <v>7.5023225688234163E-2</v>
      </c>
      <c r="W45" s="380">
        <v>7.0405125224467131</v>
      </c>
      <c r="X45" s="381">
        <f t="shared" si="23"/>
        <v>-0.27240132290138419</v>
      </c>
      <c r="Y45" s="380">
        <v>8.6190404651197721</v>
      </c>
      <c r="Z45" s="381">
        <f t="shared" si="24"/>
        <v>0.40068274316431207</v>
      </c>
      <c r="AA45" s="380">
        <v>7.6183522010157478</v>
      </c>
      <c r="AB45" s="381">
        <f t="shared" si="25"/>
        <v>-5.3366025818877283E-2</v>
      </c>
    </row>
    <row r="46" spans="2:28" ht="15" hidden="1" customHeight="1" outlineLevel="1" x14ac:dyDescent="0.25">
      <c r="B46" s="43" t="s">
        <v>53</v>
      </c>
      <c r="C46" s="380">
        <v>2.3106548166309122</v>
      </c>
      <c r="D46" s="381">
        <f t="shared" si="13"/>
        <v>-0.43899157657983734</v>
      </c>
      <c r="E46" s="382">
        <v>2.2531265632816408</v>
      </c>
      <c r="F46" s="381">
        <f t="shared" si="14"/>
        <v>-2.8738084212384827</v>
      </c>
      <c r="G46" s="382">
        <v>8.7339449541284395</v>
      </c>
      <c r="H46" s="381">
        <f t="shared" si="15"/>
        <v>-3.4855064174426325</v>
      </c>
      <c r="I46" s="382">
        <v>4.539980576238265</v>
      </c>
      <c r="J46" s="381">
        <f t="shared" si="16"/>
        <v>-3.3033814103901973</v>
      </c>
      <c r="K46" s="380">
        <v>6.0240981111807361</v>
      </c>
      <c r="L46" s="381">
        <f t="shared" si="17"/>
        <v>-0.29340530200034909</v>
      </c>
      <c r="M46" s="380">
        <v>6.4722982661973667</v>
      </c>
      <c r="N46" s="381">
        <f t="shared" si="18"/>
        <v>-0.11401659633157912</v>
      </c>
      <c r="O46" s="380">
        <v>6.1548790383932648</v>
      </c>
      <c r="P46" s="381">
        <f t="shared" si="19"/>
        <v>-0.24927584454038509</v>
      </c>
      <c r="Q46" s="382">
        <v>7.677311360780477</v>
      </c>
      <c r="R46" s="381">
        <f t="shared" si="20"/>
        <v>-4.0870041449303507E-2</v>
      </c>
      <c r="S46" s="382">
        <v>9.0371255283955154</v>
      </c>
      <c r="T46" s="381">
        <f t="shared" si="21"/>
        <v>0.5794662652116358</v>
      </c>
      <c r="U46" s="382">
        <v>8.2518529824448663</v>
      </c>
      <c r="V46" s="381">
        <f t="shared" si="22"/>
        <v>0.1951265757236964</v>
      </c>
      <c r="W46" s="380">
        <v>7.1276676102871104</v>
      </c>
      <c r="X46" s="381">
        <f t="shared" si="23"/>
        <v>-0.10103355096310285</v>
      </c>
      <c r="Y46" s="380">
        <v>8.7108064125964866</v>
      </c>
      <c r="Z46" s="381">
        <f t="shared" si="24"/>
        <v>0.52831132259668934</v>
      </c>
      <c r="AA46" s="380">
        <v>7.746673459473171</v>
      </c>
      <c r="AB46" s="381">
        <f t="shared" si="25"/>
        <v>0.11516134485567786</v>
      </c>
    </row>
    <row r="47" spans="2:28" ht="15" hidden="1" customHeight="1" outlineLevel="1" x14ac:dyDescent="0.25">
      <c r="B47" s="43" t="s">
        <v>54</v>
      </c>
      <c r="C47" s="380">
        <v>2.1613420035811894</v>
      </c>
      <c r="D47" s="381">
        <f t="shared" si="13"/>
        <v>-0.13134092324807867</v>
      </c>
      <c r="E47" s="382">
        <v>2.5084745762711864</v>
      </c>
      <c r="F47" s="381">
        <f t="shared" si="14"/>
        <v>-1.3630051984343949</v>
      </c>
      <c r="G47" s="382">
        <v>7.9876352395672336</v>
      </c>
      <c r="H47" s="381">
        <f t="shared" si="15"/>
        <v>-0.46853649567426903</v>
      </c>
      <c r="I47" s="382">
        <v>3.6016034535923529</v>
      </c>
      <c r="J47" s="381">
        <f t="shared" si="16"/>
        <v>-1.2901162916305768</v>
      </c>
      <c r="K47" s="380">
        <v>5.9388482259760886</v>
      </c>
      <c r="L47" s="381">
        <f t="shared" si="17"/>
        <v>-0.11650415497629218</v>
      </c>
      <c r="M47" s="380">
        <v>5.8974227763304805</v>
      </c>
      <c r="N47" s="381">
        <f t="shared" si="18"/>
        <v>-0.45877813691152891</v>
      </c>
      <c r="O47" s="380">
        <v>5.9257692590144675</v>
      </c>
      <c r="P47" s="381">
        <f t="shared" si="19"/>
        <v>-0.23269083488224584</v>
      </c>
      <c r="Q47" s="382">
        <v>7.5335285348195926</v>
      </c>
      <c r="R47" s="381">
        <f t="shared" si="20"/>
        <v>-8.8844020215264052E-2</v>
      </c>
      <c r="S47" s="382">
        <v>7.735276907510575</v>
      </c>
      <c r="T47" s="381">
        <f t="shared" si="21"/>
        <v>-0.26292667736506825</v>
      </c>
      <c r="U47" s="382">
        <v>7.6231506552583124</v>
      </c>
      <c r="V47" s="381">
        <f t="shared" si="22"/>
        <v>-0.16601614379322349</v>
      </c>
      <c r="W47" s="380">
        <v>6.9889456488111854</v>
      </c>
      <c r="X47" s="381">
        <f t="shared" si="23"/>
        <v>-3.4519044519015551E-2</v>
      </c>
      <c r="Y47" s="380">
        <v>7.5239870035713325</v>
      </c>
      <c r="Z47" s="381">
        <f t="shared" si="24"/>
        <v>-0.2242371700401673</v>
      </c>
      <c r="AA47" s="380">
        <v>7.2097221329657692</v>
      </c>
      <c r="AB47" s="381">
        <f t="shared" si="25"/>
        <v>-0.11217931684364846</v>
      </c>
    </row>
    <row r="48" spans="2:28" ht="15" hidden="1" customHeight="1" outlineLevel="1" x14ac:dyDescent="0.25">
      <c r="B48" s="43" t="s">
        <v>55</v>
      </c>
      <c r="C48" s="380">
        <v>2.0601640119854912</v>
      </c>
      <c r="D48" s="381">
        <f t="shared" si="13"/>
        <v>-0.14391441938705807</v>
      </c>
      <c r="E48" s="382">
        <v>2.2605304212168487</v>
      </c>
      <c r="F48" s="381">
        <f t="shared" si="14"/>
        <v>-1.5203167242711806</v>
      </c>
      <c r="G48" s="382">
        <v>8.6608996539792393</v>
      </c>
      <c r="H48" s="381">
        <f t="shared" si="15"/>
        <v>-4.7518910436951796</v>
      </c>
      <c r="I48" s="382">
        <v>3.2384351044144859</v>
      </c>
      <c r="J48" s="381">
        <f t="shared" si="16"/>
        <v>-2.2217777693817631</v>
      </c>
      <c r="K48" s="380">
        <v>6.47218398593846</v>
      </c>
      <c r="L48" s="381">
        <f t="shared" si="17"/>
        <v>2.0972881466335913E-2</v>
      </c>
      <c r="M48" s="380">
        <v>5.8663726107960512</v>
      </c>
      <c r="N48" s="381">
        <f t="shared" si="18"/>
        <v>-0.75873330858416921</v>
      </c>
      <c r="O48" s="380">
        <v>6.2691408779883426</v>
      </c>
      <c r="P48" s="381">
        <f t="shared" si="19"/>
        <v>-0.24517161011508826</v>
      </c>
      <c r="Q48" s="382">
        <v>7.3037467584726814</v>
      </c>
      <c r="R48" s="381">
        <f t="shared" si="20"/>
        <v>-0.22225727176695109</v>
      </c>
      <c r="S48" s="382">
        <v>7.9565522484065259</v>
      </c>
      <c r="T48" s="381">
        <f t="shared" si="21"/>
        <v>-0.25945265178804</v>
      </c>
      <c r="U48" s="382">
        <v>7.5756021874956518</v>
      </c>
      <c r="V48" s="381">
        <f t="shared" si="22"/>
        <v>-0.23747166255569052</v>
      </c>
      <c r="W48" s="380">
        <v>6.7755757993181804</v>
      </c>
      <c r="X48" s="381">
        <f t="shared" si="23"/>
        <v>-0.1855453199294157</v>
      </c>
      <c r="Y48" s="380">
        <v>7.6140606565341109</v>
      </c>
      <c r="Z48" s="381">
        <f t="shared" si="24"/>
        <v>-0.32547350974693146</v>
      </c>
      <c r="AA48" s="380">
        <v>7.0978041995716685</v>
      </c>
      <c r="AB48" s="381">
        <f t="shared" si="25"/>
        <v>-0.24405449738538287</v>
      </c>
    </row>
    <row r="49" spans="2:28" ht="15" hidden="1" customHeight="1" outlineLevel="1" x14ac:dyDescent="0.25">
      <c r="B49" s="43" t="s">
        <v>56</v>
      </c>
      <c r="C49" s="380">
        <v>2.0404610300636739</v>
      </c>
      <c r="D49" s="381">
        <f t="shared" si="13"/>
        <v>-0.19651388458676422</v>
      </c>
      <c r="E49" s="382">
        <v>2.5672061928219563</v>
      </c>
      <c r="F49" s="381">
        <f t="shared" si="14"/>
        <v>-0.89042092582211163</v>
      </c>
      <c r="G49" s="382">
        <v>6.3811101905550949</v>
      </c>
      <c r="H49" s="381">
        <f t="shared" si="15"/>
        <v>-6.3132217932505732</v>
      </c>
      <c r="I49" s="382">
        <v>3.7041244751790567</v>
      </c>
      <c r="J49" s="381">
        <f t="shared" si="16"/>
        <v>-2.993071122975008</v>
      </c>
      <c r="K49" s="380">
        <v>6.4497801749535419</v>
      </c>
      <c r="L49" s="381">
        <f t="shared" si="17"/>
        <v>-0.18716796049437878</v>
      </c>
      <c r="M49" s="380">
        <v>6.2683697514995718</v>
      </c>
      <c r="N49" s="381">
        <f t="shared" si="18"/>
        <v>-0.56229772821336077</v>
      </c>
      <c r="O49" s="380">
        <v>6.3958406318672569</v>
      </c>
      <c r="P49" s="381">
        <f t="shared" si="19"/>
        <v>-0.3063374358281612</v>
      </c>
      <c r="Q49" s="382">
        <v>6.7519919059061593</v>
      </c>
      <c r="R49" s="381">
        <f t="shared" si="20"/>
        <v>-0.16051943533214708</v>
      </c>
      <c r="S49" s="382">
        <v>7.7908575340691471</v>
      </c>
      <c r="T49" s="381">
        <f t="shared" si="21"/>
        <v>0.16920592954509228</v>
      </c>
      <c r="U49" s="382">
        <v>7.1501224990515633</v>
      </c>
      <c r="V49" s="381">
        <f t="shared" si="22"/>
        <v>-5.2852132352002812E-2</v>
      </c>
      <c r="W49" s="380">
        <v>6.3933373048356614</v>
      </c>
      <c r="X49" s="381">
        <f t="shared" si="23"/>
        <v>-0.14660521331165466</v>
      </c>
      <c r="Y49" s="380">
        <v>7.5554122905726429</v>
      </c>
      <c r="Z49" s="381">
        <f t="shared" si="24"/>
        <v>2.274621958654155E-2</v>
      </c>
      <c r="AA49" s="380">
        <v>6.8049333373927823</v>
      </c>
      <c r="AB49" s="381">
        <f t="shared" si="25"/>
        <v>-0.11244154591918765</v>
      </c>
    </row>
    <row r="50" spans="2:28" collapsed="1" x14ac:dyDescent="0.25">
      <c r="B50" s="30" t="s">
        <v>65</v>
      </c>
      <c r="C50" s="383">
        <v>2.1861280377782588</v>
      </c>
      <c r="D50" s="384">
        <f t="shared" si="13"/>
        <v>-0.19669056163710508</v>
      </c>
      <c r="E50" s="383">
        <v>3.3464804680128326</v>
      </c>
      <c r="F50" s="384">
        <f t="shared" si="14"/>
        <v>-0.66747302035926026</v>
      </c>
      <c r="G50" s="383">
        <v>12.664541005487171</v>
      </c>
      <c r="H50" s="384">
        <f t="shared" si="15"/>
        <v>-0.1279265850358513</v>
      </c>
      <c r="I50" s="383">
        <v>6.121731448763251</v>
      </c>
      <c r="J50" s="384">
        <f t="shared" si="16"/>
        <v>-1.0250798622087105</v>
      </c>
      <c r="K50" s="383">
        <v>7.5086275559193441</v>
      </c>
      <c r="L50" s="384">
        <f t="shared" si="17"/>
        <v>-3.2102879881968249E-2</v>
      </c>
      <c r="M50" s="383">
        <v>8.4492099477878533</v>
      </c>
      <c r="N50" s="384">
        <f t="shared" si="18"/>
        <v>-0.59703706048804861</v>
      </c>
      <c r="O50" s="383">
        <v>7.8042011636316531</v>
      </c>
      <c r="P50" s="384">
        <f t="shared" si="19"/>
        <v>-0.24358307792146583</v>
      </c>
      <c r="Q50" s="383">
        <v>7.5078483482056138</v>
      </c>
      <c r="R50" s="384">
        <f t="shared" si="20"/>
        <v>-0.38281436236453992</v>
      </c>
      <c r="S50" s="383">
        <v>8.488432715966276</v>
      </c>
      <c r="T50" s="384">
        <f t="shared" si="21"/>
        <v>-3.5710273213448218E-2</v>
      </c>
      <c r="U50" s="383">
        <v>7.9374673718981246</v>
      </c>
      <c r="V50" s="384">
        <f t="shared" si="22"/>
        <v>-0.2482113660484</v>
      </c>
      <c r="W50" s="383">
        <v>7.1530030958242339</v>
      </c>
      <c r="X50" s="384">
        <f t="shared" si="23"/>
        <v>-0.26199752536195398</v>
      </c>
      <c r="Y50" s="383">
        <v>8.5089237958762691</v>
      </c>
      <c r="Z50" s="384">
        <f t="shared" si="24"/>
        <v>-0.12073589007343877</v>
      </c>
      <c r="AA50" s="383">
        <v>7.6959940553035144</v>
      </c>
      <c r="AB50" s="384">
        <f t="shared" si="25"/>
        <v>-0.23386956763562861</v>
      </c>
    </row>
    <row r="51" spans="2:28" ht="15" hidden="1" customHeight="1" outlineLevel="1" x14ac:dyDescent="0.25">
      <c r="B51" s="43" t="s">
        <v>58</v>
      </c>
      <c r="C51" s="380">
        <v>2.1873759428344579</v>
      </c>
      <c r="D51" s="381">
        <f t="shared" si="13"/>
        <v>-9.391467571436074E-2</v>
      </c>
      <c r="E51" s="382">
        <v>2.8468899521531101</v>
      </c>
      <c r="F51" s="381">
        <f t="shared" si="14"/>
        <v>-0.86769338118022299</v>
      </c>
      <c r="G51" s="382">
        <v>11.037523452157599</v>
      </c>
      <c r="H51" s="381">
        <f t="shared" si="15"/>
        <v>0.99309519287136361</v>
      </c>
      <c r="I51" s="382">
        <v>5.2898712926692779</v>
      </c>
      <c r="J51" s="381">
        <f t="shared" si="16"/>
        <v>-1.0639094543698961</v>
      </c>
      <c r="K51" s="380">
        <v>6.11153812749696</v>
      </c>
      <c r="L51" s="381">
        <f t="shared" si="17"/>
        <v>-0.21012125462415021</v>
      </c>
      <c r="M51" s="380">
        <v>6.5496738210248493</v>
      </c>
      <c r="N51" s="381">
        <f t="shared" si="18"/>
        <v>-8.936135485454777E-2</v>
      </c>
      <c r="O51" s="380">
        <v>6.2445680935028802</v>
      </c>
      <c r="P51" s="381">
        <f t="shared" si="19"/>
        <v>-0.17777258980218402</v>
      </c>
      <c r="Q51" s="382">
        <v>6.3734864226742101</v>
      </c>
      <c r="R51" s="381">
        <f t="shared" si="20"/>
        <v>-0.52597111516537076</v>
      </c>
      <c r="S51" s="382">
        <v>6.9116321516321513</v>
      </c>
      <c r="T51" s="381">
        <f t="shared" si="21"/>
        <v>-0.93029832365466003</v>
      </c>
      <c r="U51" s="382">
        <v>6.5987926276220232</v>
      </c>
      <c r="V51" s="381">
        <f t="shared" si="22"/>
        <v>-0.70577873915330169</v>
      </c>
      <c r="W51" s="380">
        <v>6.0891362105718434</v>
      </c>
      <c r="X51" s="381">
        <f t="shared" si="23"/>
        <v>-0.42524343742512194</v>
      </c>
      <c r="Y51" s="380">
        <v>6.8940872998893621</v>
      </c>
      <c r="Z51" s="381">
        <f t="shared" si="24"/>
        <v>-0.78518388368142755</v>
      </c>
      <c r="AA51" s="380">
        <v>6.4007866543288472</v>
      </c>
      <c r="AB51" s="381">
        <f t="shared" si="25"/>
        <v>-0.57395942028339419</v>
      </c>
    </row>
    <row r="52" spans="2:28" ht="15" hidden="1" customHeight="1" outlineLevel="1" x14ac:dyDescent="0.25">
      <c r="B52" s="43" t="s">
        <v>59</v>
      </c>
      <c r="C52" s="380">
        <v>1.9531357211472484</v>
      </c>
      <c r="D52" s="381">
        <f t="shared" si="13"/>
        <v>-0.38931252827774521</v>
      </c>
      <c r="E52" s="382">
        <v>3.0950832994717596</v>
      </c>
      <c r="F52" s="381">
        <f t="shared" si="14"/>
        <v>-1.4460090946068518</v>
      </c>
      <c r="G52" s="382">
        <v>11.251035625517813</v>
      </c>
      <c r="H52" s="381">
        <f t="shared" si="15"/>
        <v>-1.4037826999166256</v>
      </c>
      <c r="I52" s="382">
        <v>5.7788985823336967</v>
      </c>
      <c r="J52" s="381">
        <f t="shared" si="16"/>
        <v>-1.9473029680538998</v>
      </c>
      <c r="K52" s="380">
        <v>7.7428671221812309</v>
      </c>
      <c r="L52" s="381">
        <f t="shared" si="17"/>
        <v>-0.19366012537508936</v>
      </c>
      <c r="M52" s="380">
        <v>8.6174388215728204</v>
      </c>
      <c r="N52" s="381">
        <f t="shared" si="18"/>
        <v>-0.31630522120295623</v>
      </c>
      <c r="O52" s="380">
        <v>8.0181739312531786</v>
      </c>
      <c r="P52" s="381">
        <f t="shared" si="19"/>
        <v>-0.26859988037672267</v>
      </c>
      <c r="Q52" s="382">
        <v>7.6481706318506015</v>
      </c>
      <c r="R52" s="381">
        <f t="shared" si="20"/>
        <v>-0.26203149374388524</v>
      </c>
      <c r="S52" s="382">
        <v>8.7081276110900117</v>
      </c>
      <c r="T52" s="381">
        <f t="shared" si="21"/>
        <v>0.10030095317799592</v>
      </c>
      <c r="U52" s="382">
        <v>8.1202136156484421</v>
      </c>
      <c r="V52" s="381">
        <f t="shared" si="22"/>
        <v>-0.12499997548251329</v>
      </c>
      <c r="W52" s="380">
        <v>7.2736123904354244</v>
      </c>
      <c r="X52" s="381">
        <f t="shared" si="23"/>
        <v>-0.23468498542983607</v>
      </c>
      <c r="Y52" s="380">
        <v>8.715186640232556</v>
      </c>
      <c r="Z52" s="381">
        <f t="shared" si="24"/>
        <v>3.1903016539176932E-2</v>
      </c>
      <c r="AA52" s="380">
        <v>7.8598306958386193</v>
      </c>
      <c r="AB52" s="381">
        <f t="shared" si="25"/>
        <v>-0.16314077236224556</v>
      </c>
    </row>
    <row r="53" spans="2:28" ht="15" hidden="1" customHeight="1" outlineLevel="1" x14ac:dyDescent="0.25">
      <c r="B53" s="43" t="s">
        <v>60</v>
      </c>
      <c r="C53" s="380">
        <v>2.0672439534189309</v>
      </c>
      <c r="D53" s="381">
        <f t="shared" si="13"/>
        <v>-0.52127436980806641</v>
      </c>
      <c r="E53" s="382">
        <v>2.886302937809996</v>
      </c>
      <c r="F53" s="381">
        <f t="shared" si="14"/>
        <v>-1.0966709554930687</v>
      </c>
      <c r="G53" s="382">
        <v>10.922680412371134</v>
      </c>
      <c r="H53" s="381">
        <f t="shared" si="15"/>
        <v>-2.0215056341404942</v>
      </c>
      <c r="I53" s="382">
        <v>5.3577278731836193</v>
      </c>
      <c r="J53" s="381">
        <f t="shared" si="16"/>
        <v>-2.4129143286512429</v>
      </c>
      <c r="K53" s="380">
        <v>8.7067148379970547</v>
      </c>
      <c r="L53" s="381">
        <f t="shared" si="17"/>
        <v>0.91050362406129004</v>
      </c>
      <c r="M53" s="380">
        <v>10.666187607097452</v>
      </c>
      <c r="N53" s="381">
        <f t="shared" si="18"/>
        <v>-0.460819273636492</v>
      </c>
      <c r="O53" s="380">
        <v>9.2826782783888735</v>
      </c>
      <c r="P53" s="381">
        <f t="shared" si="19"/>
        <v>0.44377800465396255</v>
      </c>
      <c r="Q53" s="382">
        <v>7.8427123209097598</v>
      </c>
      <c r="R53" s="381">
        <f t="shared" si="20"/>
        <v>7.7545372683585079E-2</v>
      </c>
      <c r="S53" s="382">
        <v>9.1717397462935573</v>
      </c>
      <c r="T53" s="381">
        <f t="shared" si="21"/>
        <v>0.26306787521389197</v>
      </c>
      <c r="U53" s="382">
        <v>8.430208369568998</v>
      </c>
      <c r="V53" s="381">
        <f t="shared" si="22"/>
        <v>0.13421662234349441</v>
      </c>
      <c r="W53" s="380">
        <v>7.5194609705397459</v>
      </c>
      <c r="X53" s="381">
        <f t="shared" si="23"/>
        <v>0.12852796120831211</v>
      </c>
      <c r="Y53" s="380">
        <v>9.3704273188866338</v>
      </c>
      <c r="Z53" s="381">
        <f t="shared" si="24"/>
        <v>0.14248309602542797</v>
      </c>
      <c r="AA53" s="380">
        <v>8.2523955004370215</v>
      </c>
      <c r="AB53" s="381">
        <f t="shared" si="25"/>
        <v>9.1010892234356433E-2</v>
      </c>
    </row>
    <row r="54" spans="2:28" ht="15" hidden="1" customHeight="1" outlineLevel="1" x14ac:dyDescent="0.25">
      <c r="B54" s="43" t="s">
        <v>61</v>
      </c>
      <c r="C54" s="380">
        <v>2.1720503488019411</v>
      </c>
      <c r="D54" s="381">
        <f t="shared" si="13"/>
        <v>-0.25823704987160356</v>
      </c>
      <c r="E54" s="382">
        <v>3.5283018867924527</v>
      </c>
      <c r="F54" s="381">
        <f t="shared" si="14"/>
        <v>-0.80205525606469052</v>
      </c>
      <c r="G54" s="382">
        <v>16.301458670988655</v>
      </c>
      <c r="H54" s="381">
        <f t="shared" si="15"/>
        <v>1.1523190916387502</v>
      </c>
      <c r="I54" s="382">
        <v>6.3003869152303906</v>
      </c>
      <c r="J54" s="381">
        <f t="shared" si="16"/>
        <v>-2.1812711918862639</v>
      </c>
      <c r="K54" s="380">
        <v>9.0118412727108375</v>
      </c>
      <c r="L54" s="381">
        <f t="shared" si="17"/>
        <v>-0.32853788975723397</v>
      </c>
      <c r="M54" s="380">
        <v>9.836966548526485</v>
      </c>
      <c r="N54" s="381">
        <f t="shared" si="18"/>
        <v>-1.7005463444283553</v>
      </c>
      <c r="O54" s="380">
        <v>9.2739132446144126</v>
      </c>
      <c r="P54" s="381">
        <f t="shared" si="19"/>
        <v>-0.82054282877104612</v>
      </c>
      <c r="Q54" s="382">
        <v>8.1106928568431531</v>
      </c>
      <c r="R54" s="381">
        <f t="shared" si="20"/>
        <v>-0.90450775894349533</v>
      </c>
      <c r="S54" s="382">
        <v>9.1176501196794675</v>
      </c>
      <c r="T54" s="381">
        <f t="shared" si="21"/>
        <v>4.120547888092041E-2</v>
      </c>
      <c r="U54" s="382">
        <v>8.5601993648728918</v>
      </c>
      <c r="V54" s="381">
        <f t="shared" si="22"/>
        <v>-0.48462769164846975</v>
      </c>
      <c r="W54" s="380">
        <v>7.8959368115250976</v>
      </c>
      <c r="X54" s="381">
        <f t="shared" si="23"/>
        <v>-0.72706221916349012</v>
      </c>
      <c r="Y54" s="380">
        <v>9.2412418132785419</v>
      </c>
      <c r="Z54" s="381">
        <f t="shared" si="24"/>
        <v>-0.19922475192644207</v>
      </c>
      <c r="AA54" s="380">
        <v>8.4440726564932227</v>
      </c>
      <c r="AB54" s="381">
        <f t="shared" si="25"/>
        <v>-0.54008672154370707</v>
      </c>
    </row>
    <row r="55" spans="2:28" collapsed="1" x14ac:dyDescent="0.25">
      <c r="B55" s="145">
        <v>2010</v>
      </c>
      <c r="C55" s="382">
        <v>2.0961255170373039</v>
      </c>
      <c r="D55" s="388">
        <f t="shared" si="13"/>
        <v>-0.26344098465989507</v>
      </c>
      <c r="E55" s="382">
        <v>2.5980427152120886</v>
      </c>
      <c r="F55" s="388">
        <f t="shared" si="14"/>
        <v>-1.3975471915849105</v>
      </c>
      <c r="G55" s="382">
        <v>10.338840736728061</v>
      </c>
      <c r="H55" s="388">
        <f t="shared" si="15"/>
        <v>-2.5995634121209967</v>
      </c>
      <c r="I55" s="382">
        <v>4.5163556629525212</v>
      </c>
      <c r="J55" s="388">
        <f t="shared" si="16"/>
        <v>-2.4589975171845069</v>
      </c>
      <c r="K55" s="382">
        <v>6.8989513318850513</v>
      </c>
      <c r="L55" s="388">
        <f t="shared" si="17"/>
        <v>-0.11464703100336138</v>
      </c>
      <c r="M55" s="382">
        <v>7.4449907680795162</v>
      </c>
      <c r="N55" s="388">
        <f t="shared" si="18"/>
        <v>-0.40776635401555783</v>
      </c>
      <c r="O55" s="382">
        <v>7.0679250222129371</v>
      </c>
      <c r="P55" s="388">
        <f t="shared" si="19"/>
        <v>-0.22351506187956449</v>
      </c>
      <c r="Q55" s="382">
        <v>7.4284339237298687</v>
      </c>
      <c r="R55" s="388">
        <f t="shared" si="20"/>
        <v>-0.22593339758439868</v>
      </c>
      <c r="S55" s="382">
        <v>8.397623328855353</v>
      </c>
      <c r="T55" s="388">
        <f t="shared" si="21"/>
        <v>-1.6745828806051577E-2</v>
      </c>
      <c r="U55" s="382">
        <v>7.8417542529888475</v>
      </c>
      <c r="V55" s="388">
        <f t="shared" si="22"/>
        <v>-0.15105268239501513</v>
      </c>
      <c r="W55" s="382">
        <v>6.9921693793736255</v>
      </c>
      <c r="X55" s="388">
        <f t="shared" si="23"/>
        <v>-0.20748362309691615</v>
      </c>
      <c r="Y55" s="382">
        <v>8.2852487644708503</v>
      </c>
      <c r="Z55" s="388">
        <f t="shared" si="24"/>
        <v>-7.2281011679779184E-2</v>
      </c>
      <c r="AA55" s="382">
        <v>7.4988521782326796</v>
      </c>
      <c r="AB55" s="388">
        <f t="shared" si="25"/>
        <v>-0.17455028602755984</v>
      </c>
    </row>
    <row r="56" spans="2:28" ht="15" hidden="1" customHeight="1" outlineLevel="1" x14ac:dyDescent="0.25">
      <c r="B56" s="43" t="s">
        <v>49</v>
      </c>
      <c r="C56" s="380">
        <v>2.7568393703194252</v>
      </c>
      <c r="D56" s="381">
        <f t="shared" si="13"/>
        <v>0.39085871076078416</v>
      </c>
      <c r="E56" s="382">
        <v>3.7704839482510781</v>
      </c>
      <c r="F56" s="381">
        <f t="shared" si="14"/>
        <v>-8.4793527265787816E-2</v>
      </c>
      <c r="G56" s="382">
        <v>12.038696537678208</v>
      </c>
      <c r="H56" s="381">
        <f t="shared" si="15"/>
        <v>1.1393406600614604</v>
      </c>
      <c r="I56" s="382">
        <v>6.4160964483545131</v>
      </c>
      <c r="J56" s="381">
        <f t="shared" si="16"/>
        <v>0.37308569566634109</v>
      </c>
      <c r="K56" s="380">
        <v>7.4625409216821961</v>
      </c>
      <c r="L56" s="381">
        <f t="shared" si="17"/>
        <v>-0.15332237153123263</v>
      </c>
      <c r="M56" s="380">
        <v>8.524087275869519</v>
      </c>
      <c r="N56" s="381">
        <f t="shared" si="18"/>
        <v>-0.7166943536292667</v>
      </c>
      <c r="O56" s="380">
        <v>7.8095823269347573</v>
      </c>
      <c r="P56" s="381">
        <f t="shared" si="19"/>
        <v>-0.36922359374043445</v>
      </c>
      <c r="Q56" s="382">
        <v>7.647645896907469</v>
      </c>
      <c r="R56" s="381">
        <f t="shared" si="20"/>
        <v>-0.5739139458281981</v>
      </c>
      <c r="S56" s="382">
        <v>8.9267159840666856</v>
      </c>
      <c r="T56" s="381">
        <f t="shared" si="21"/>
        <v>8.1845405397489301E-2</v>
      </c>
      <c r="U56" s="382">
        <v>8.2142421610205574</v>
      </c>
      <c r="V56" s="381">
        <f t="shared" si="22"/>
        <v>-0.30249697290214073</v>
      </c>
      <c r="W56" s="380">
        <v>7.2901726544966161</v>
      </c>
      <c r="X56" s="381">
        <f t="shared" si="23"/>
        <v>-0.34408678266794368</v>
      </c>
      <c r="Y56" s="380">
        <v>8.8860925348156901</v>
      </c>
      <c r="Z56" s="381">
        <f t="shared" si="24"/>
        <v>-3.4405658325063371E-2</v>
      </c>
      <c r="AA56" s="380">
        <v>7.9367702362837926</v>
      </c>
      <c r="AB56" s="381">
        <f t="shared" si="25"/>
        <v>-0.24934493108455857</v>
      </c>
    </row>
    <row r="57" spans="2:28" ht="15" hidden="1" customHeight="1" outlineLevel="1" x14ac:dyDescent="0.25">
      <c r="B57" s="43" t="s">
        <v>50</v>
      </c>
      <c r="C57" s="380">
        <v>1.9802716225875625</v>
      </c>
      <c r="D57" s="381">
        <f t="shared" si="13"/>
        <v>-0.39836425702909395</v>
      </c>
      <c r="E57" s="382">
        <v>3.7349712493465761</v>
      </c>
      <c r="F57" s="381">
        <f t="shared" si="14"/>
        <v>-0.35101385559587506</v>
      </c>
      <c r="G57" s="382">
        <v>14.192865105908584</v>
      </c>
      <c r="H57" s="381">
        <f t="shared" si="15"/>
        <v>-0.26203467137426628</v>
      </c>
      <c r="I57" s="382">
        <v>7.0733096085409253</v>
      </c>
      <c r="J57" s="381">
        <f t="shared" si="16"/>
        <v>-0.93321670724854844</v>
      </c>
      <c r="K57" s="380">
        <v>7.3736886632825716</v>
      </c>
      <c r="L57" s="381">
        <f t="shared" si="17"/>
        <v>8.0410507341977855E-2</v>
      </c>
      <c r="M57" s="380">
        <v>8.8891494455029552</v>
      </c>
      <c r="N57" s="381">
        <f t="shared" si="18"/>
        <v>-0.15561449465636024</v>
      </c>
      <c r="O57" s="380">
        <v>7.8315547092946023</v>
      </c>
      <c r="P57" s="381">
        <f t="shared" si="19"/>
        <v>-4.3727741930106312E-2</v>
      </c>
      <c r="Q57" s="382">
        <v>7.9327985684756115</v>
      </c>
      <c r="R57" s="381">
        <f t="shared" si="20"/>
        <v>-3.0477109765696397E-3</v>
      </c>
      <c r="S57" s="382">
        <v>9.0574416078218363</v>
      </c>
      <c r="T57" s="381">
        <f t="shared" si="21"/>
        <v>0.61896632038537724</v>
      </c>
      <c r="U57" s="382">
        <v>8.4229303088218401</v>
      </c>
      <c r="V57" s="381">
        <f t="shared" si="22"/>
        <v>0.24800718551765044</v>
      </c>
      <c r="W57" s="380">
        <v>7.4100813325756496</v>
      </c>
      <c r="X57" s="381">
        <f t="shared" si="23"/>
        <v>5.7586759970297052E-2</v>
      </c>
      <c r="Y57" s="380">
        <v>9.0653683966319587</v>
      </c>
      <c r="Z57" s="381">
        <f t="shared" si="24"/>
        <v>0.48438029593311072</v>
      </c>
      <c r="AA57" s="380">
        <v>8.0625494214662652</v>
      </c>
      <c r="AB57" s="381">
        <f t="shared" si="25"/>
        <v>0.18277918938214022</v>
      </c>
    </row>
    <row r="58" spans="2:28" ht="15" hidden="1" customHeight="1" outlineLevel="1" x14ac:dyDescent="0.25">
      <c r="B58" s="43" t="s">
        <v>51</v>
      </c>
      <c r="C58" s="380">
        <v>2.2616909985166678</v>
      </c>
      <c r="D58" s="381">
        <f t="shared" si="13"/>
        <v>-4.3130983735016226E-2</v>
      </c>
      <c r="E58" s="382">
        <v>3.8486304661220565</v>
      </c>
      <c r="F58" s="381">
        <f t="shared" si="14"/>
        <v>6.4278704078732929E-2</v>
      </c>
      <c r="G58" s="382">
        <v>15.71111111111111</v>
      </c>
      <c r="H58" s="381">
        <f t="shared" si="15"/>
        <v>2.2212715389185966</v>
      </c>
      <c r="I58" s="382">
        <v>7.1722587340020754</v>
      </c>
      <c r="J58" s="381">
        <f t="shared" si="16"/>
        <v>1.1350194092751638</v>
      </c>
      <c r="K58" s="380">
        <v>6.2013908205841446</v>
      </c>
      <c r="L58" s="381">
        <f t="shared" si="17"/>
        <v>-0.65724652398475847</v>
      </c>
      <c r="M58" s="380">
        <v>6.4238658955358758</v>
      </c>
      <c r="N58" s="381">
        <f t="shared" si="18"/>
        <v>-1.0583542361668519</v>
      </c>
      <c r="O58" s="380">
        <v>6.27682620419169</v>
      </c>
      <c r="P58" s="381">
        <f t="shared" si="19"/>
        <v>-0.80209178065478071</v>
      </c>
      <c r="Q58" s="382">
        <v>7.2524717669288572</v>
      </c>
      <c r="R58" s="381">
        <f t="shared" si="20"/>
        <v>-0.445560607133479</v>
      </c>
      <c r="S58" s="382">
        <v>7.738816860895497</v>
      </c>
      <c r="T58" s="381">
        <f t="shared" si="21"/>
        <v>-0.24011052583201664</v>
      </c>
      <c r="U58" s="382">
        <v>7.4654537371217575</v>
      </c>
      <c r="V58" s="381">
        <f t="shared" si="22"/>
        <v>-0.36037580869627295</v>
      </c>
      <c r="W58" s="380">
        <v>6.7678373582799498</v>
      </c>
      <c r="X58" s="381">
        <f t="shared" si="23"/>
        <v>-0.33369121226230103</v>
      </c>
      <c r="Y58" s="380">
        <v>7.6013957581090512</v>
      </c>
      <c r="Z58" s="381">
        <f t="shared" si="24"/>
        <v>-0.33378897410126651</v>
      </c>
      <c r="AA58" s="380">
        <v>7.1071007802485235</v>
      </c>
      <c r="AB58" s="381">
        <f t="shared" si="25"/>
        <v>-0.34152400107212966</v>
      </c>
    </row>
    <row r="59" spans="2:28" ht="15" hidden="1" customHeight="1" outlineLevel="1" x14ac:dyDescent="0.25">
      <c r="B59" s="43" t="s">
        <v>52</v>
      </c>
      <c r="C59" s="380">
        <v>2.3250022475950733</v>
      </c>
      <c r="D59" s="381">
        <f t="shared" si="13"/>
        <v>6.8956258431600581E-2</v>
      </c>
      <c r="E59" s="382">
        <v>4.1645502645502646</v>
      </c>
      <c r="F59" s="381">
        <f t="shared" si="14"/>
        <v>0.41243228525939557</v>
      </c>
      <c r="G59" s="382">
        <v>17.146456692913386</v>
      </c>
      <c r="H59" s="381">
        <f t="shared" si="15"/>
        <v>5.4245691427125831</v>
      </c>
      <c r="I59" s="382">
        <v>7.4293069306930697</v>
      </c>
      <c r="J59" s="381">
        <f t="shared" si="16"/>
        <v>1.779534040422929</v>
      </c>
      <c r="K59" s="380">
        <v>6.7751711116355908</v>
      </c>
      <c r="L59" s="381">
        <f t="shared" si="17"/>
        <v>-4.4008990048432395E-2</v>
      </c>
      <c r="M59" s="380">
        <v>6.760170653664483</v>
      </c>
      <c r="N59" s="381">
        <f t="shared" si="18"/>
        <v>-0.74158035653370824</v>
      </c>
      <c r="O59" s="380">
        <v>6.7704120272643777</v>
      </c>
      <c r="P59" s="381">
        <f t="shared" si="19"/>
        <v>-0.27358371385662039</v>
      </c>
      <c r="Q59" s="382">
        <v>7.8443567980311109</v>
      </c>
      <c r="R59" s="381">
        <f t="shared" si="20"/>
        <v>-0.27299240428061822</v>
      </c>
      <c r="S59" s="382">
        <v>8.4102280016327491</v>
      </c>
      <c r="T59" s="381">
        <f t="shared" si="21"/>
        <v>-0.46652163776223965</v>
      </c>
      <c r="U59" s="382">
        <v>8.0882595832076642</v>
      </c>
      <c r="V59" s="381">
        <f t="shared" si="22"/>
        <v>-0.35056312750501384</v>
      </c>
      <c r="W59" s="380">
        <v>7.3129138453480973</v>
      </c>
      <c r="X59" s="381">
        <f t="shared" si="23"/>
        <v>-9.1512638643562738E-2</v>
      </c>
      <c r="Y59" s="380">
        <v>8.21835772195546</v>
      </c>
      <c r="Z59" s="381">
        <f t="shared" si="24"/>
        <v>-0.44065285536221666</v>
      </c>
      <c r="AA59" s="380">
        <v>7.6717182268346251</v>
      </c>
      <c r="AB59" s="381">
        <f t="shared" si="25"/>
        <v>-0.21702075706506818</v>
      </c>
    </row>
    <row r="60" spans="2:28" ht="15" hidden="1" customHeight="1" outlineLevel="1" x14ac:dyDescent="0.25">
      <c r="B60" s="43" t="s">
        <v>53</v>
      </c>
      <c r="C60" s="380">
        <v>2.7496463932107496</v>
      </c>
      <c r="D60" s="381">
        <f t="shared" si="13"/>
        <v>0.15872991612267695</v>
      </c>
      <c r="E60" s="382">
        <v>5.1269349845201235</v>
      </c>
      <c r="F60" s="381">
        <f t="shared" si="14"/>
        <v>0.95020120375949713</v>
      </c>
      <c r="G60" s="382">
        <v>12.219451371571072</v>
      </c>
      <c r="H60" s="381">
        <f t="shared" si="15"/>
        <v>3.8644312912497867</v>
      </c>
      <c r="I60" s="382">
        <v>7.8433619866284623</v>
      </c>
      <c r="J60" s="381">
        <f t="shared" si="16"/>
        <v>1.9515057386891286</v>
      </c>
      <c r="K60" s="380">
        <v>6.3175034131810852</v>
      </c>
      <c r="L60" s="381">
        <f t="shared" si="17"/>
        <v>-0.28643717725376572</v>
      </c>
      <c r="M60" s="380">
        <v>6.5863148625289458</v>
      </c>
      <c r="N60" s="381">
        <f t="shared" si="18"/>
        <v>-0.90696634357649497</v>
      </c>
      <c r="O60" s="380">
        <v>6.4041548829336499</v>
      </c>
      <c r="P60" s="381">
        <f t="shared" si="19"/>
        <v>-0.51848064331590926</v>
      </c>
      <c r="Q60" s="382">
        <v>7.7181814022297806</v>
      </c>
      <c r="R60" s="381">
        <f t="shared" si="20"/>
        <v>-0.24180206705925755</v>
      </c>
      <c r="S60" s="382">
        <v>8.4576592631838796</v>
      </c>
      <c r="T60" s="381">
        <f t="shared" si="21"/>
        <v>-0.15216790668887192</v>
      </c>
      <c r="U60" s="382">
        <v>8.0567264067211699</v>
      </c>
      <c r="V60" s="381">
        <f t="shared" si="22"/>
        <v>-0.20474199130310922</v>
      </c>
      <c r="W60" s="380">
        <v>7.2287011612502132</v>
      </c>
      <c r="X60" s="381">
        <f t="shared" si="23"/>
        <v>-0.1495552246762033</v>
      </c>
      <c r="Y60" s="380">
        <v>8.1824950899997972</v>
      </c>
      <c r="Z60" s="381">
        <f t="shared" si="24"/>
        <v>-0.21698179020839881</v>
      </c>
      <c r="AA60" s="380">
        <v>7.6315121146174931</v>
      </c>
      <c r="AB60" s="381">
        <f t="shared" si="25"/>
        <v>-0.18507603992445709</v>
      </c>
    </row>
    <row r="61" spans="2:28" ht="15" hidden="1" customHeight="1" outlineLevel="1" x14ac:dyDescent="0.25">
      <c r="B61" s="43" t="s">
        <v>54</v>
      </c>
      <c r="C61" s="380">
        <v>2.2926829268292681</v>
      </c>
      <c r="D61" s="381">
        <f t="shared" si="13"/>
        <v>-0.29377725557876255</v>
      </c>
      <c r="E61" s="382">
        <v>3.8714797747055814</v>
      </c>
      <c r="F61" s="381">
        <f t="shared" si="14"/>
        <v>0.55827069853054079</v>
      </c>
      <c r="G61" s="382">
        <v>8.4561717352415027</v>
      </c>
      <c r="H61" s="381">
        <f t="shared" si="15"/>
        <v>2.2647219211151084</v>
      </c>
      <c r="I61" s="382">
        <v>4.8917197452229297</v>
      </c>
      <c r="J61" s="381">
        <f t="shared" si="16"/>
        <v>1.0633764318496763</v>
      </c>
      <c r="K61" s="380">
        <v>6.0553523809523808</v>
      </c>
      <c r="L61" s="381">
        <f t="shared" si="17"/>
        <v>-0.47311851868931232</v>
      </c>
      <c r="M61" s="380">
        <v>6.3562009132420094</v>
      </c>
      <c r="N61" s="381">
        <f t="shared" si="18"/>
        <v>-0.83839732739203665</v>
      </c>
      <c r="O61" s="380">
        <v>6.1584600938967133</v>
      </c>
      <c r="P61" s="381">
        <f t="shared" si="19"/>
        <v>-0.61300567876857937</v>
      </c>
      <c r="Q61" s="382">
        <v>7.6223725550348567</v>
      </c>
      <c r="R61" s="381">
        <f t="shared" si="20"/>
        <v>-0.81723134480867987</v>
      </c>
      <c r="S61" s="382">
        <v>7.9982035848756432</v>
      </c>
      <c r="T61" s="381">
        <f t="shared" si="21"/>
        <v>-1.2740168386172019</v>
      </c>
      <c r="U61" s="382">
        <v>7.7891667990515359</v>
      </c>
      <c r="V61" s="381">
        <f t="shared" si="22"/>
        <v>-1.0171376188321801</v>
      </c>
      <c r="W61" s="380">
        <v>7.023464693330201</v>
      </c>
      <c r="X61" s="381">
        <f t="shared" si="23"/>
        <v>-0.59771187070422815</v>
      </c>
      <c r="Y61" s="380">
        <v>7.7482241736114998</v>
      </c>
      <c r="Z61" s="381">
        <f t="shared" si="24"/>
        <v>-1.1273458897317878</v>
      </c>
      <c r="AA61" s="380">
        <v>7.3219014498094177</v>
      </c>
      <c r="AB61" s="381">
        <f t="shared" si="25"/>
        <v>-0.81052783204716672</v>
      </c>
    </row>
    <row r="62" spans="2:28" ht="15" hidden="1" customHeight="1" outlineLevel="1" x14ac:dyDescent="0.25">
      <c r="B62" s="43" t="s">
        <v>55</v>
      </c>
      <c r="C62" s="380">
        <v>2.2040784313725492</v>
      </c>
      <c r="D62" s="381">
        <f t="shared" si="13"/>
        <v>-0.33063659453418648</v>
      </c>
      <c r="E62" s="382">
        <v>3.7808471454880292</v>
      </c>
      <c r="F62" s="381">
        <f t="shared" si="14"/>
        <v>1.0647624288309028</v>
      </c>
      <c r="G62" s="382">
        <v>13.412790697674419</v>
      </c>
      <c r="H62" s="381">
        <f t="shared" si="15"/>
        <v>-6.7376316939359526E-2</v>
      </c>
      <c r="I62" s="382">
        <v>5.460212873796249</v>
      </c>
      <c r="J62" s="381">
        <f t="shared" si="16"/>
        <v>0.42786786031915991</v>
      </c>
      <c r="K62" s="380">
        <v>6.4512111044721241</v>
      </c>
      <c r="L62" s="381">
        <f t="shared" si="17"/>
        <v>-0.24859700750018376</v>
      </c>
      <c r="M62" s="380">
        <v>6.6251059193802204</v>
      </c>
      <c r="N62" s="381">
        <f t="shared" si="18"/>
        <v>-0.59364627869250963</v>
      </c>
      <c r="O62" s="380">
        <v>6.5143124881034309</v>
      </c>
      <c r="P62" s="381">
        <f t="shared" si="19"/>
        <v>-0.36634690643021273</v>
      </c>
      <c r="Q62" s="382">
        <v>7.5260040302396325</v>
      </c>
      <c r="R62" s="381">
        <f t="shared" si="20"/>
        <v>-0.16072167395149783</v>
      </c>
      <c r="S62" s="382">
        <v>8.2160049001945659</v>
      </c>
      <c r="T62" s="381">
        <f t="shared" si="21"/>
        <v>-0.6028524030535749</v>
      </c>
      <c r="U62" s="382">
        <v>7.8130738500513424</v>
      </c>
      <c r="V62" s="381">
        <f t="shared" si="22"/>
        <v>-0.35259944095220419</v>
      </c>
      <c r="W62" s="380">
        <v>6.9611211192475961</v>
      </c>
      <c r="X62" s="381">
        <f t="shared" si="23"/>
        <v>-0.15196295479627597</v>
      </c>
      <c r="Y62" s="380">
        <v>7.9395341662810424</v>
      </c>
      <c r="Z62" s="381">
        <f t="shared" si="24"/>
        <v>-0.60405211872064335</v>
      </c>
      <c r="AA62" s="380">
        <v>7.3418586969570514</v>
      </c>
      <c r="AB62" s="381">
        <f t="shared" si="25"/>
        <v>-0.32991360686646143</v>
      </c>
    </row>
    <row r="63" spans="2:28" ht="15" hidden="1" customHeight="1" outlineLevel="1" x14ac:dyDescent="0.25">
      <c r="B63" s="43" t="s">
        <v>56</v>
      </c>
      <c r="C63" s="380">
        <v>2.2369749146504381</v>
      </c>
      <c r="D63" s="381">
        <f t="shared" si="13"/>
        <v>-0.48264428590011521</v>
      </c>
      <c r="E63" s="382">
        <v>3.4576271186440679</v>
      </c>
      <c r="F63" s="381">
        <f t="shared" si="14"/>
        <v>0.44066322129739532</v>
      </c>
      <c r="G63" s="382">
        <v>12.694331983805668</v>
      </c>
      <c r="H63" s="381">
        <f t="shared" si="15"/>
        <v>3.5164112978463962</v>
      </c>
      <c r="I63" s="382">
        <v>6.6971955981540647</v>
      </c>
      <c r="J63" s="381">
        <f t="shared" si="16"/>
        <v>1.9017129248867377</v>
      </c>
      <c r="K63" s="380">
        <v>6.6369481354479207</v>
      </c>
      <c r="L63" s="381">
        <f t="shared" si="17"/>
        <v>0.14186364722867228</v>
      </c>
      <c r="M63" s="380">
        <v>6.8306674797129325</v>
      </c>
      <c r="N63" s="381">
        <f t="shared" si="18"/>
        <v>-0.35738791749038068</v>
      </c>
      <c r="O63" s="380">
        <v>6.7021780676954181</v>
      </c>
      <c r="P63" s="381">
        <f t="shared" si="19"/>
        <v>-3.7625826009285213E-2</v>
      </c>
      <c r="Q63" s="382">
        <v>6.9125113412383064</v>
      </c>
      <c r="R63" s="381">
        <f t="shared" si="20"/>
        <v>-0.23026740847645133</v>
      </c>
      <c r="S63" s="382">
        <v>7.6216516045240548</v>
      </c>
      <c r="T63" s="381">
        <f t="shared" si="21"/>
        <v>-0.61999880106223149</v>
      </c>
      <c r="U63" s="382">
        <v>7.2029746314035661</v>
      </c>
      <c r="V63" s="381">
        <f t="shared" si="22"/>
        <v>-0.38216780283258611</v>
      </c>
      <c r="W63" s="380">
        <v>6.5399425181473161</v>
      </c>
      <c r="X63" s="381">
        <f t="shared" si="23"/>
        <v>-0.13075903324522198</v>
      </c>
      <c r="Y63" s="380">
        <v>7.5326660709861013</v>
      </c>
      <c r="Z63" s="381">
        <f t="shared" si="24"/>
        <v>-0.51162488603454825</v>
      </c>
      <c r="AA63" s="380">
        <v>6.9173748833119699</v>
      </c>
      <c r="AB63" s="381">
        <f t="shared" si="25"/>
        <v>-0.26784965291272389</v>
      </c>
    </row>
    <row r="64" spans="2:28" collapsed="1" x14ac:dyDescent="0.25">
      <c r="B64" s="30" t="s">
        <v>67</v>
      </c>
      <c r="C64" s="383">
        <v>2.3828185994153639</v>
      </c>
      <c r="D64" s="384">
        <f t="shared" si="13"/>
        <v>-0.12835991712592865</v>
      </c>
      <c r="E64" s="383">
        <v>4.0139534883720929</v>
      </c>
      <c r="F64" s="384">
        <f t="shared" si="14"/>
        <v>0.85724627878281012</v>
      </c>
      <c r="G64" s="383">
        <v>12.792467590523023</v>
      </c>
      <c r="H64" s="384">
        <f t="shared" si="15"/>
        <v>0.23654599605753113</v>
      </c>
      <c r="I64" s="383">
        <v>7.1468113109719615</v>
      </c>
      <c r="J64" s="384">
        <f t="shared" si="16"/>
        <v>7.6477646145652223E-2</v>
      </c>
      <c r="K64" s="383">
        <v>7.5407304358013123</v>
      </c>
      <c r="L64" s="384">
        <f t="shared" si="17"/>
        <v>0.21318205356280195</v>
      </c>
      <c r="M64" s="383">
        <v>9.0462470082759019</v>
      </c>
      <c r="N64" s="384">
        <f t="shared" si="18"/>
        <v>-0.17524155413437015</v>
      </c>
      <c r="O64" s="383">
        <v>8.0477842415531189</v>
      </c>
      <c r="P64" s="384">
        <f t="shared" si="19"/>
        <v>8.7411452605749673E-2</v>
      </c>
      <c r="Q64" s="383">
        <v>7.8906627105701537</v>
      </c>
      <c r="R64" s="384">
        <f t="shared" si="20"/>
        <v>-6.8828881264828112E-2</v>
      </c>
      <c r="S64" s="383">
        <v>8.5241429891797242</v>
      </c>
      <c r="T64" s="384">
        <f t="shared" si="21"/>
        <v>-0.45468282739656907</v>
      </c>
      <c r="U64" s="383">
        <v>8.1856787379465246</v>
      </c>
      <c r="V64" s="384">
        <f t="shared" si="22"/>
        <v>-0.24249894557334528</v>
      </c>
      <c r="W64" s="383">
        <v>7.4150006211861879</v>
      </c>
      <c r="X64" s="384">
        <f t="shared" si="23"/>
        <v>1.884867394387868E-3</v>
      </c>
      <c r="Y64" s="383">
        <v>8.6296596859497079</v>
      </c>
      <c r="Z64" s="384">
        <f t="shared" si="24"/>
        <v>-0.41871091682591022</v>
      </c>
      <c r="AA64" s="383">
        <v>7.929863622939143</v>
      </c>
      <c r="AB64" s="384">
        <f t="shared" si="25"/>
        <v>-0.16627219098142909</v>
      </c>
    </row>
    <row r="65" spans="2:28" ht="15" hidden="1" customHeight="1" outlineLevel="1" x14ac:dyDescent="0.25">
      <c r="B65" s="43" t="s">
        <v>58</v>
      </c>
      <c r="C65" s="380">
        <v>2.2812906185488186</v>
      </c>
      <c r="D65" s="381">
        <f t="shared" si="13"/>
        <v>-0.11864117250444117</v>
      </c>
      <c r="E65" s="382">
        <v>3.7145833333333331</v>
      </c>
      <c r="F65" s="381">
        <f t="shared" si="14"/>
        <v>0.99130011512935079</v>
      </c>
      <c r="G65" s="382">
        <v>10.044428259286235</v>
      </c>
      <c r="H65" s="381">
        <f t="shared" si="15"/>
        <v>0.15568145621718088</v>
      </c>
      <c r="I65" s="382">
        <v>6.3537807470391741</v>
      </c>
      <c r="J65" s="381">
        <f t="shared" si="16"/>
        <v>0.84620310728762149</v>
      </c>
      <c r="K65" s="380">
        <v>6.3216593821211102</v>
      </c>
      <c r="L65" s="381">
        <f t="shared" si="17"/>
        <v>-1.4252462795645675</v>
      </c>
      <c r="M65" s="380">
        <v>6.6390351758793971</v>
      </c>
      <c r="N65" s="381">
        <f t="shared" si="18"/>
        <v>-1.6717065121001431</v>
      </c>
      <c r="O65" s="380">
        <v>6.4223406833050642</v>
      </c>
      <c r="P65" s="381">
        <f t="shared" si="19"/>
        <v>-1.5094843825166002</v>
      </c>
      <c r="Q65" s="382">
        <v>6.8994575378395808</v>
      </c>
      <c r="R65" s="381">
        <f t="shared" si="20"/>
        <v>-0.87913307240210781</v>
      </c>
      <c r="S65" s="382">
        <v>7.8419304752868113</v>
      </c>
      <c r="T65" s="381">
        <f t="shared" si="21"/>
        <v>-1.1779683821771334</v>
      </c>
      <c r="U65" s="382">
        <v>7.3045713667753249</v>
      </c>
      <c r="V65" s="381">
        <f t="shared" si="22"/>
        <v>-0.99658488854704519</v>
      </c>
      <c r="W65" s="380">
        <v>6.5143796479969653</v>
      </c>
      <c r="X65" s="381">
        <f t="shared" si="23"/>
        <v>-0.84750200803790321</v>
      </c>
      <c r="Y65" s="380">
        <v>7.6792711835707896</v>
      </c>
      <c r="Z65" s="381">
        <f t="shared" si="24"/>
        <v>-1.2266182343505418</v>
      </c>
      <c r="AA65" s="380">
        <v>6.9747460746122414</v>
      </c>
      <c r="AB65" s="381">
        <f t="shared" si="25"/>
        <v>-0.98068060153978198</v>
      </c>
    </row>
    <row r="66" spans="2:28" ht="15" hidden="1" customHeight="1" outlineLevel="1" x14ac:dyDescent="0.25">
      <c r="B66" s="43" t="s">
        <v>59</v>
      </c>
      <c r="C66" s="380">
        <v>2.3424482494249936</v>
      </c>
      <c r="D66" s="381">
        <f t="shared" si="13"/>
        <v>-0.56251217592694891</v>
      </c>
      <c r="E66" s="382">
        <v>4.5410923940786114</v>
      </c>
      <c r="F66" s="381">
        <f t="shared" si="14"/>
        <v>0.61246432112064175</v>
      </c>
      <c r="G66" s="382">
        <v>12.654818325434439</v>
      </c>
      <c r="H66" s="381">
        <f t="shared" si="15"/>
        <v>-1.3476073871186234</v>
      </c>
      <c r="I66" s="382">
        <v>7.7262015503875965</v>
      </c>
      <c r="J66" s="381">
        <f t="shared" si="16"/>
        <v>-0.18509070566610752</v>
      </c>
      <c r="K66" s="380">
        <v>7.9365272475563202</v>
      </c>
      <c r="L66" s="381">
        <f t="shared" si="17"/>
        <v>1.1353354166884992</v>
      </c>
      <c r="M66" s="380">
        <v>8.9337440427757766</v>
      </c>
      <c r="N66" s="381">
        <f t="shared" si="18"/>
        <v>0.33253177607710249</v>
      </c>
      <c r="O66" s="380">
        <v>8.2867738116299012</v>
      </c>
      <c r="P66" s="381">
        <f t="shared" si="19"/>
        <v>0.88639024889142348</v>
      </c>
      <c r="Q66" s="382">
        <v>7.9102021255944868</v>
      </c>
      <c r="R66" s="381">
        <f t="shared" si="20"/>
        <v>0.28337695438373611</v>
      </c>
      <c r="S66" s="382">
        <v>8.6078266579120157</v>
      </c>
      <c r="T66" s="381">
        <f t="shared" si="21"/>
        <v>-0.18465093527676224</v>
      </c>
      <c r="U66" s="382">
        <v>8.2452135911309554</v>
      </c>
      <c r="V66" s="381">
        <f t="shared" si="22"/>
        <v>8.1705545878184793E-2</v>
      </c>
      <c r="W66" s="380">
        <v>7.5082973758652605</v>
      </c>
      <c r="X66" s="381">
        <f t="shared" si="23"/>
        <v>0.36523768399174017</v>
      </c>
      <c r="Y66" s="380">
        <v>8.683283623693379</v>
      </c>
      <c r="Z66" s="381">
        <f t="shared" si="24"/>
        <v>-0.11958974280620538</v>
      </c>
      <c r="AA66" s="380">
        <v>8.0229714682008648</v>
      </c>
      <c r="AB66" s="381">
        <f t="shared" si="25"/>
        <v>0.18320119444637939</v>
      </c>
    </row>
    <row r="67" spans="2:28" ht="15" hidden="1" customHeight="1" outlineLevel="1" x14ac:dyDescent="0.25">
      <c r="B67" s="43" t="s">
        <v>60</v>
      </c>
      <c r="C67" s="380">
        <v>2.5885183232269973</v>
      </c>
      <c r="D67" s="381">
        <f t="shared" si="13"/>
        <v>8.0174226094473333E-2</v>
      </c>
      <c r="E67" s="382">
        <v>3.9829738933030647</v>
      </c>
      <c r="F67" s="381">
        <f t="shared" si="14"/>
        <v>1.4419590134862008</v>
      </c>
      <c r="G67" s="382">
        <v>12.944186046511629</v>
      </c>
      <c r="H67" s="381">
        <f t="shared" si="15"/>
        <v>-0.77541964899768168</v>
      </c>
      <c r="I67" s="382">
        <v>7.7706422018348622</v>
      </c>
      <c r="J67" s="381">
        <f t="shared" si="16"/>
        <v>0.63954258411505105</v>
      </c>
      <c r="K67" s="380">
        <v>7.7962112139357647</v>
      </c>
      <c r="L67" s="381">
        <f t="shared" si="17"/>
        <v>-0.16105832236573203</v>
      </c>
      <c r="M67" s="380">
        <v>11.127006880733944</v>
      </c>
      <c r="N67" s="381">
        <f t="shared" si="18"/>
        <v>-0.36668757546580188</v>
      </c>
      <c r="O67" s="380">
        <v>8.8389002737349109</v>
      </c>
      <c r="P67" s="381">
        <f t="shared" si="19"/>
        <v>-0.19303131062722834</v>
      </c>
      <c r="Q67" s="382">
        <v>7.7651669482261747</v>
      </c>
      <c r="R67" s="381">
        <f t="shared" si="20"/>
        <v>-0.14724556442667414</v>
      </c>
      <c r="S67" s="382">
        <v>8.9086718710796653</v>
      </c>
      <c r="T67" s="381">
        <f t="shared" si="21"/>
        <v>0.24539392850557817</v>
      </c>
      <c r="U67" s="382">
        <v>8.2959917472255036</v>
      </c>
      <c r="V67" s="381">
        <f t="shared" si="22"/>
        <v>1.980270616019375E-2</v>
      </c>
      <c r="W67" s="380">
        <v>7.3909330093314338</v>
      </c>
      <c r="X67" s="381">
        <f t="shared" si="23"/>
        <v>-7.5831032424845013E-2</v>
      </c>
      <c r="Y67" s="380">
        <v>9.2279442228612059</v>
      </c>
      <c r="Z67" s="381">
        <f t="shared" si="24"/>
        <v>0.18231226240488674</v>
      </c>
      <c r="AA67" s="380">
        <v>8.1613846082026651</v>
      </c>
      <c r="AB67" s="381">
        <f t="shared" si="25"/>
        <v>1.1223057665395331E-2</v>
      </c>
    </row>
    <row r="68" spans="2:28" ht="15" hidden="1" customHeight="1" outlineLevel="1" x14ac:dyDescent="0.25">
      <c r="B68" s="43" t="s">
        <v>61</v>
      </c>
      <c r="C68" s="380">
        <v>2.4302873986735447</v>
      </c>
      <c r="D68" s="381">
        <f t="shared" si="13"/>
        <v>-0.10321866657200962</v>
      </c>
      <c r="E68" s="382">
        <v>4.3303571428571432</v>
      </c>
      <c r="F68" s="381">
        <f t="shared" si="14"/>
        <v>1.2465248075278019</v>
      </c>
      <c r="G68" s="382">
        <v>15.149139579349905</v>
      </c>
      <c r="H68" s="381">
        <f t="shared" si="15"/>
        <v>1.2012229126832388</v>
      </c>
      <c r="I68" s="382">
        <v>8.4816581071166546</v>
      </c>
      <c r="J68" s="381">
        <f t="shared" si="16"/>
        <v>1.4322284493219781</v>
      </c>
      <c r="K68" s="380">
        <v>9.3403791624680714</v>
      </c>
      <c r="L68" s="381">
        <f t="shared" si="17"/>
        <v>0.74700920135936144</v>
      </c>
      <c r="M68" s="380">
        <v>11.53751289295484</v>
      </c>
      <c r="N68" s="381">
        <f t="shared" si="18"/>
        <v>9.5905077205760136E-3</v>
      </c>
      <c r="O68" s="380">
        <v>10.094456073385459</v>
      </c>
      <c r="P68" s="381">
        <f t="shared" si="19"/>
        <v>0.49492664253072682</v>
      </c>
      <c r="Q68" s="382">
        <v>9.0152006157866484</v>
      </c>
      <c r="R68" s="381">
        <f t="shared" si="20"/>
        <v>-1.3759821032293118E-2</v>
      </c>
      <c r="S68" s="382">
        <v>9.0764446407985471</v>
      </c>
      <c r="T68" s="381">
        <f t="shared" si="21"/>
        <v>-1.1679674466206276</v>
      </c>
      <c r="U68" s="382">
        <v>9.0448270565213615</v>
      </c>
      <c r="V68" s="381">
        <f t="shared" si="22"/>
        <v>-0.54351976928127854</v>
      </c>
      <c r="W68" s="380">
        <v>8.6229990306885878</v>
      </c>
      <c r="X68" s="381">
        <f t="shared" si="23"/>
        <v>0.20892156471648171</v>
      </c>
      <c r="Y68" s="380">
        <v>9.440466565204984</v>
      </c>
      <c r="Z68" s="381">
        <f t="shared" si="24"/>
        <v>-1.0245406855186321</v>
      </c>
      <c r="AA68" s="380">
        <v>8.9841593780369298</v>
      </c>
      <c r="AB68" s="381">
        <f t="shared" si="25"/>
        <v>-0.28937282598164771</v>
      </c>
    </row>
    <row r="69" spans="2:28" collapsed="1" x14ac:dyDescent="0.25">
      <c r="B69" s="145">
        <v>2009</v>
      </c>
      <c r="C69" s="382">
        <v>2.3595665016971989</v>
      </c>
      <c r="D69" s="388">
        <f t="shared" si="13"/>
        <v>-0.14493259247850077</v>
      </c>
      <c r="E69" s="382">
        <v>3.9955899067969991</v>
      </c>
      <c r="F69" s="388">
        <f t="shared" si="14"/>
        <v>0.55229670240255135</v>
      </c>
      <c r="G69" s="382">
        <v>12.938404148849058</v>
      </c>
      <c r="H69" s="388">
        <f t="shared" si="15"/>
        <v>0.903165468250819</v>
      </c>
      <c r="I69" s="382">
        <v>6.9753531801370281</v>
      </c>
      <c r="J69" s="388">
        <f t="shared" si="16"/>
        <v>0.73903394381779197</v>
      </c>
      <c r="K69" s="382">
        <v>7.0135983628884127</v>
      </c>
      <c r="L69" s="388">
        <f t="shared" si="17"/>
        <v>-0.11370209451118019</v>
      </c>
      <c r="M69" s="382">
        <v>7.852757122095074</v>
      </c>
      <c r="N69" s="388">
        <f t="shared" si="18"/>
        <v>-0.53864109343182776</v>
      </c>
      <c r="O69" s="382">
        <v>7.2914400840925016</v>
      </c>
      <c r="P69" s="388">
        <f t="shared" si="19"/>
        <v>-0.26826986730727764</v>
      </c>
      <c r="Q69" s="382">
        <v>7.6543673213142673</v>
      </c>
      <c r="R69" s="388">
        <f t="shared" si="20"/>
        <v>-0.2975138273765765</v>
      </c>
      <c r="S69" s="382">
        <v>8.4143691576614046</v>
      </c>
      <c r="T69" s="388">
        <f t="shared" si="21"/>
        <v>-0.39408548699252322</v>
      </c>
      <c r="U69" s="382">
        <v>7.9928069353838627</v>
      </c>
      <c r="V69" s="388">
        <f t="shared" si="22"/>
        <v>-0.34443394192406984</v>
      </c>
      <c r="W69" s="382">
        <v>7.1996530024705416</v>
      </c>
      <c r="X69" s="388">
        <f t="shared" si="23"/>
        <v>-0.17987774204766449</v>
      </c>
      <c r="Y69" s="382">
        <v>8.3575297761506295</v>
      </c>
      <c r="Z69" s="388">
        <f t="shared" si="24"/>
        <v>-0.40504562659523557</v>
      </c>
      <c r="AA69" s="382">
        <v>7.6734024642602394</v>
      </c>
      <c r="AB69" s="388">
        <f t="shared" si="25"/>
        <v>-0.27434471765047785</v>
      </c>
    </row>
    <row r="70" spans="2:28" ht="15" hidden="1" customHeight="1" outlineLevel="1" x14ac:dyDescent="0.25">
      <c r="B70" s="43" t="s">
        <v>49</v>
      </c>
      <c r="C70" s="380">
        <v>2.365980659558641</v>
      </c>
      <c r="D70" s="381">
        <f t="shared" si="13"/>
        <v>-0.10116744035848946</v>
      </c>
      <c r="E70" s="382">
        <v>3.8552774755168659</v>
      </c>
      <c r="F70" s="381">
        <f t="shared" si="14"/>
        <v>0.63031852641998576</v>
      </c>
      <c r="G70" s="382">
        <v>10.899355877616747</v>
      </c>
      <c r="H70" s="381">
        <f t="shared" si="15"/>
        <v>-0.78152186532996204</v>
      </c>
      <c r="I70" s="382">
        <v>6.043010752688172</v>
      </c>
      <c r="J70" s="381">
        <f t="shared" si="16"/>
        <v>-0.52781534505432326</v>
      </c>
      <c r="K70" s="380">
        <v>7.6158632932134287</v>
      </c>
      <c r="L70" s="381">
        <f t="shared" si="17"/>
        <v>0.62492888031399829</v>
      </c>
      <c r="M70" s="380">
        <v>9.2407816294987857</v>
      </c>
      <c r="N70" s="381">
        <f t="shared" si="18"/>
        <v>-3.1360541490647265E-2</v>
      </c>
      <c r="O70" s="380">
        <v>8.1788059206751917</v>
      </c>
      <c r="P70" s="381">
        <f t="shared" si="19"/>
        <v>0.38767698805621631</v>
      </c>
      <c r="Q70" s="382">
        <v>8.2215598427356671</v>
      </c>
      <c r="R70" s="381">
        <f t="shared" si="20"/>
        <v>4.3601237274977223E-3</v>
      </c>
      <c r="S70" s="382">
        <v>8.8448705786691963</v>
      </c>
      <c r="T70" s="381">
        <f t="shared" si="21"/>
        <v>-0.41351169797955833</v>
      </c>
      <c r="U70" s="382">
        <v>8.5167391339226981</v>
      </c>
      <c r="V70" s="381">
        <f t="shared" si="22"/>
        <v>-0.19550582618449397</v>
      </c>
      <c r="W70" s="380">
        <v>7.6342594371645598</v>
      </c>
      <c r="X70" s="381">
        <f t="shared" si="23"/>
        <v>0.13958468638461952</v>
      </c>
      <c r="Y70" s="380">
        <v>8.9204981931407534</v>
      </c>
      <c r="Z70" s="381">
        <f t="shared" si="24"/>
        <v>-0.36060660263396827</v>
      </c>
      <c r="AA70" s="380">
        <v>8.1861151673683512</v>
      </c>
      <c r="AB70" s="381">
        <f t="shared" si="25"/>
        <v>-7.8654324528276476E-2</v>
      </c>
    </row>
    <row r="71" spans="2:28" ht="15" hidden="1" customHeight="1" outlineLevel="1" x14ac:dyDescent="0.25">
      <c r="B71" s="43" t="s">
        <v>50</v>
      </c>
      <c r="C71" s="380">
        <v>2.3786358796166565</v>
      </c>
      <c r="D71" s="381">
        <f t="shared" si="13"/>
        <v>9.0360455215577673E-2</v>
      </c>
      <c r="E71" s="382">
        <v>4.0859851049424512</v>
      </c>
      <c r="F71" s="381">
        <f t="shared" si="14"/>
        <v>0.75202015941900235</v>
      </c>
      <c r="G71" s="382">
        <v>14.454899777282851</v>
      </c>
      <c r="H71" s="381">
        <f t="shared" si="15"/>
        <v>1.869045684756161</v>
      </c>
      <c r="I71" s="382">
        <v>8.0065263157894737</v>
      </c>
      <c r="J71" s="381">
        <f t="shared" si="16"/>
        <v>-9.8773064802404775E-2</v>
      </c>
      <c r="K71" s="380">
        <v>7.2932781559405937</v>
      </c>
      <c r="L71" s="381">
        <f t="shared" si="17"/>
        <v>3.7870706849748359E-2</v>
      </c>
      <c r="M71" s="380">
        <v>9.0447639401593154</v>
      </c>
      <c r="N71" s="381">
        <f t="shared" si="18"/>
        <v>-0.31802830606737942</v>
      </c>
      <c r="O71" s="380">
        <v>7.8752824512247086</v>
      </c>
      <c r="P71" s="381">
        <f t="shared" si="19"/>
        <v>-5.9125997129244823E-2</v>
      </c>
      <c r="Q71" s="382">
        <v>7.9358462794521811</v>
      </c>
      <c r="R71" s="381">
        <f t="shared" si="20"/>
        <v>-6.438831560778624E-3</v>
      </c>
      <c r="S71" s="382">
        <v>8.438475287436459</v>
      </c>
      <c r="T71" s="381">
        <f t="shared" si="21"/>
        <v>-0.24649223123271646</v>
      </c>
      <c r="U71" s="382">
        <v>8.1749231233041897</v>
      </c>
      <c r="V71" s="381">
        <f t="shared" si="22"/>
        <v>-0.11650521979042061</v>
      </c>
      <c r="W71" s="380">
        <v>7.3524945726053526</v>
      </c>
      <c r="X71" s="381">
        <f t="shared" si="23"/>
        <v>1.0109268589761911E-3</v>
      </c>
      <c r="Y71" s="380">
        <v>8.580988100698848</v>
      </c>
      <c r="Z71" s="381">
        <f t="shared" si="24"/>
        <v>-0.24363687997025885</v>
      </c>
      <c r="AA71" s="380">
        <v>7.879770232084125</v>
      </c>
      <c r="AB71" s="381">
        <f t="shared" si="25"/>
        <v>-9.6316581895286468E-2</v>
      </c>
    </row>
    <row r="72" spans="2:28" ht="15" hidden="1" customHeight="1" outlineLevel="1" x14ac:dyDescent="0.25">
      <c r="B72" s="43" t="s">
        <v>51</v>
      </c>
      <c r="C72" s="380">
        <v>2.304821982251684</v>
      </c>
      <c r="D72" s="381">
        <f t="shared" si="13"/>
        <v>-0.21062826564408432</v>
      </c>
      <c r="E72" s="382">
        <v>3.7843517620433236</v>
      </c>
      <c r="F72" s="381">
        <f t="shared" si="14"/>
        <v>0.46865138117155025</v>
      </c>
      <c r="G72" s="382">
        <v>13.489839572192514</v>
      </c>
      <c r="H72" s="381">
        <f t="shared" si="15"/>
        <v>1.4914879238408663</v>
      </c>
      <c r="I72" s="382">
        <v>6.0372393247269116</v>
      </c>
      <c r="J72" s="381">
        <f t="shared" si="16"/>
        <v>-1.0562342588255627</v>
      </c>
      <c r="K72" s="380">
        <v>6.8586373445689031</v>
      </c>
      <c r="L72" s="381">
        <f t="shared" si="17"/>
        <v>0.6117246380121637</v>
      </c>
      <c r="M72" s="380">
        <v>7.4822201317027277</v>
      </c>
      <c r="N72" s="381">
        <f t="shared" si="18"/>
        <v>0.54596872878465774</v>
      </c>
      <c r="O72" s="380">
        <v>7.0789179848464707</v>
      </c>
      <c r="P72" s="381">
        <f t="shared" si="19"/>
        <v>0.58690480459859984</v>
      </c>
      <c r="Q72" s="382">
        <v>7.6980323740623362</v>
      </c>
      <c r="R72" s="381">
        <f t="shared" si="20"/>
        <v>0.29899210071610582</v>
      </c>
      <c r="S72" s="382">
        <v>7.9789273867275137</v>
      </c>
      <c r="T72" s="381">
        <f t="shared" si="21"/>
        <v>-0.39497832340446148</v>
      </c>
      <c r="U72" s="382">
        <v>7.8258295458180305</v>
      </c>
      <c r="V72" s="381">
        <f t="shared" si="22"/>
        <v>-6.0015392652870148E-3</v>
      </c>
      <c r="W72" s="380">
        <v>7.1015285705422508</v>
      </c>
      <c r="X72" s="381">
        <f t="shared" si="23"/>
        <v>0.28189813086283699</v>
      </c>
      <c r="Y72" s="380">
        <v>7.9351847322103177</v>
      </c>
      <c r="Z72" s="381">
        <f t="shared" si="24"/>
        <v>-0.23946534230843763</v>
      </c>
      <c r="AA72" s="380">
        <v>7.4486247813206532</v>
      </c>
      <c r="AB72" s="381">
        <f t="shared" si="25"/>
        <v>7.2366068803741967E-2</v>
      </c>
    </row>
    <row r="73" spans="2:28" ht="15" hidden="1" customHeight="1" outlineLevel="1" x14ac:dyDescent="0.25">
      <c r="B73" s="43" t="s">
        <v>52</v>
      </c>
      <c r="C73" s="380">
        <v>2.2560459891634728</v>
      </c>
      <c r="D73" s="381">
        <f t="shared" si="13"/>
        <v>-0.36713211250734146</v>
      </c>
      <c r="E73" s="382">
        <v>3.752117979290869</v>
      </c>
      <c r="F73" s="381">
        <f t="shared" si="14"/>
        <v>0.72291813097839253</v>
      </c>
      <c r="G73" s="382">
        <v>11.721887550200803</v>
      </c>
      <c r="H73" s="381">
        <f t="shared" si="15"/>
        <v>1.3379690904046537</v>
      </c>
      <c r="I73" s="382">
        <v>5.6497728902701407</v>
      </c>
      <c r="J73" s="381">
        <f t="shared" si="16"/>
        <v>-0.32933226530560322</v>
      </c>
      <c r="K73" s="380">
        <v>6.8191801016840232</v>
      </c>
      <c r="L73" s="381">
        <f t="shared" si="17"/>
        <v>0.31376369489546008</v>
      </c>
      <c r="M73" s="380">
        <v>7.5017510101981912</v>
      </c>
      <c r="N73" s="381">
        <f t="shared" si="18"/>
        <v>9.7151707062303139E-2</v>
      </c>
      <c r="O73" s="380">
        <v>7.0439957411209981</v>
      </c>
      <c r="P73" s="381">
        <f t="shared" si="19"/>
        <v>0.25064336569422441</v>
      </c>
      <c r="Q73" s="382">
        <v>8.1173492023117291</v>
      </c>
      <c r="R73" s="381">
        <f t="shared" si="20"/>
        <v>0.17261946873954859</v>
      </c>
      <c r="S73" s="382">
        <v>8.8767496393949887</v>
      </c>
      <c r="T73" s="381">
        <f t="shared" si="21"/>
        <v>-0.27195811408413739</v>
      </c>
      <c r="U73" s="382">
        <v>8.4388227107126781</v>
      </c>
      <c r="V73" s="381">
        <f t="shared" si="22"/>
        <v>-7.9055175404434408E-3</v>
      </c>
      <c r="W73" s="380">
        <v>7.40442648399166</v>
      </c>
      <c r="X73" s="381">
        <f t="shared" si="23"/>
        <v>0.15208402542605359</v>
      </c>
      <c r="Y73" s="380">
        <v>8.6590105773176766</v>
      </c>
      <c r="Z73" s="381">
        <f t="shared" si="24"/>
        <v>-0.18323349499245722</v>
      </c>
      <c r="AA73" s="380">
        <v>7.8887389838996933</v>
      </c>
      <c r="AB73" s="381">
        <f t="shared" si="25"/>
        <v>3.0160891737101458E-2</v>
      </c>
    </row>
    <row r="74" spans="2:28" ht="15" hidden="1" customHeight="1" outlineLevel="1" x14ac:dyDescent="0.25">
      <c r="B74" s="43" t="s">
        <v>53</v>
      </c>
      <c r="C74" s="380">
        <v>2.5909164770880726</v>
      </c>
      <c r="D74" s="381">
        <f t="shared" si="13"/>
        <v>-0.12725348378280144</v>
      </c>
      <c r="E74" s="382">
        <v>4.1767337807606264</v>
      </c>
      <c r="F74" s="381">
        <f t="shared" si="14"/>
        <v>0.53247888863819792</v>
      </c>
      <c r="G74" s="382">
        <v>8.3550200803212853</v>
      </c>
      <c r="H74" s="381">
        <f t="shared" si="15"/>
        <v>-0.59357805051983625</v>
      </c>
      <c r="I74" s="382">
        <v>5.8918562479393337</v>
      </c>
      <c r="J74" s="381">
        <f t="shared" si="16"/>
        <v>-0.35922821238217661</v>
      </c>
      <c r="K74" s="380">
        <v>6.6039405904348509</v>
      </c>
      <c r="L74" s="381">
        <f t="shared" si="17"/>
        <v>0.11660463484171757</v>
      </c>
      <c r="M74" s="380">
        <v>7.4932812061054408</v>
      </c>
      <c r="N74" s="381">
        <f t="shared" si="18"/>
        <v>0.41958553944617805</v>
      </c>
      <c r="O74" s="380">
        <v>6.9226355262495591</v>
      </c>
      <c r="P74" s="381">
        <f t="shared" si="19"/>
        <v>0.22682404100096498</v>
      </c>
      <c r="Q74" s="382">
        <v>7.9599834692890381</v>
      </c>
      <c r="R74" s="381">
        <f t="shared" si="20"/>
        <v>-0.40090805625026515</v>
      </c>
      <c r="S74" s="382">
        <v>8.6098271698727515</v>
      </c>
      <c r="T74" s="381">
        <f t="shared" si="21"/>
        <v>-0.22285231120383386</v>
      </c>
      <c r="U74" s="382">
        <v>8.2614683980242791</v>
      </c>
      <c r="V74" s="381">
        <f t="shared" si="22"/>
        <v>-0.32161111773817908</v>
      </c>
      <c r="W74" s="380">
        <v>7.3782563859264165</v>
      </c>
      <c r="X74" s="381">
        <f t="shared" si="23"/>
        <v>-0.25143780572240537</v>
      </c>
      <c r="Y74" s="380">
        <v>8.3994768802081961</v>
      </c>
      <c r="Z74" s="381">
        <f t="shared" si="24"/>
        <v>-8.9417909789714756E-2</v>
      </c>
      <c r="AA74" s="380">
        <v>7.8165881545419502</v>
      </c>
      <c r="AB74" s="381">
        <f t="shared" si="25"/>
        <v>-0.18649172559244498</v>
      </c>
    </row>
    <row r="75" spans="2:28" ht="15" hidden="1" customHeight="1" outlineLevel="1" x14ac:dyDescent="0.25">
      <c r="B75" s="43" t="s">
        <v>54</v>
      </c>
      <c r="C75" s="380">
        <v>2.5864601824080307</v>
      </c>
      <c r="D75" s="381">
        <f t="shared" si="13"/>
        <v>-0.33470973402650994</v>
      </c>
      <c r="E75" s="382">
        <v>3.3132090761750406</v>
      </c>
      <c r="F75" s="381">
        <f t="shared" si="14"/>
        <v>0.15726292808229569</v>
      </c>
      <c r="G75" s="382">
        <v>6.1914498141263943</v>
      </c>
      <c r="H75" s="381">
        <f t="shared" si="15"/>
        <v>-1.9977393750627952</v>
      </c>
      <c r="I75" s="382">
        <v>3.8283433133732534</v>
      </c>
      <c r="J75" s="381">
        <f t="shared" si="16"/>
        <v>-0.58238099881091321</v>
      </c>
      <c r="K75" s="380">
        <v>6.5284708996416931</v>
      </c>
      <c r="L75" s="381">
        <f t="shared" si="17"/>
        <v>0.22576399862624541</v>
      </c>
      <c r="M75" s="380">
        <v>7.1945982406340461</v>
      </c>
      <c r="N75" s="381">
        <f t="shared" si="18"/>
        <v>0.28324834137279709</v>
      </c>
      <c r="O75" s="380">
        <v>6.7714657726652927</v>
      </c>
      <c r="P75" s="381">
        <f t="shared" si="19"/>
        <v>0.24576153768639042</v>
      </c>
      <c r="Q75" s="382">
        <v>8.4396038998435365</v>
      </c>
      <c r="R75" s="381">
        <f t="shared" si="20"/>
        <v>0.36143971545947906</v>
      </c>
      <c r="S75" s="382">
        <v>9.2722204234928451</v>
      </c>
      <c r="T75" s="381">
        <f t="shared" si="21"/>
        <v>2.4941404722600424E-2</v>
      </c>
      <c r="U75" s="382">
        <v>8.806304417883716</v>
      </c>
      <c r="V75" s="381">
        <f t="shared" si="22"/>
        <v>0.2131540728605561</v>
      </c>
      <c r="W75" s="380">
        <v>7.6211765640344291</v>
      </c>
      <c r="X75" s="381">
        <f t="shared" si="23"/>
        <v>0.30634772456332904</v>
      </c>
      <c r="Y75" s="380">
        <v>8.8755700633432877</v>
      </c>
      <c r="Z75" s="381">
        <f t="shared" si="24"/>
        <v>0.12695537431537041</v>
      </c>
      <c r="AA75" s="380">
        <v>8.1324292818565844</v>
      </c>
      <c r="AB75" s="381">
        <f t="shared" si="25"/>
        <v>0.23258823367552051</v>
      </c>
    </row>
    <row r="76" spans="2:28" ht="15" hidden="1" customHeight="1" outlineLevel="1" x14ac:dyDescent="0.25">
      <c r="B76" s="43" t="s">
        <v>55</v>
      </c>
      <c r="C76" s="380">
        <v>2.5347150259067357</v>
      </c>
      <c r="D76" s="381">
        <f t="shared" si="13"/>
        <v>-0.67491218539081199</v>
      </c>
      <c r="E76" s="382">
        <v>2.7160847166571265</v>
      </c>
      <c r="F76" s="381">
        <f t="shared" si="14"/>
        <v>-0.35547358337919732</v>
      </c>
      <c r="G76" s="382">
        <v>13.480167014613778</v>
      </c>
      <c r="H76" s="381">
        <f t="shared" si="15"/>
        <v>1.0040850100579704</v>
      </c>
      <c r="I76" s="382">
        <v>5.0323450134770891</v>
      </c>
      <c r="J76" s="381">
        <f t="shared" si="16"/>
        <v>-0.31328979786964695</v>
      </c>
      <c r="K76" s="380">
        <v>6.6998081119723079</v>
      </c>
      <c r="L76" s="381">
        <f t="shared" si="17"/>
        <v>0.52057191723637075</v>
      </c>
      <c r="M76" s="380">
        <v>7.2187521980727301</v>
      </c>
      <c r="N76" s="381">
        <f t="shared" si="18"/>
        <v>0.85523733004733771</v>
      </c>
      <c r="O76" s="380">
        <v>6.8806593945336436</v>
      </c>
      <c r="P76" s="381">
        <f t="shared" si="19"/>
        <v>0.63479160324725026</v>
      </c>
      <c r="Q76" s="382">
        <v>7.6867257041911303</v>
      </c>
      <c r="R76" s="381">
        <f t="shared" si="20"/>
        <v>0.4595652389268885</v>
      </c>
      <c r="S76" s="382">
        <v>8.8188573032481408</v>
      </c>
      <c r="T76" s="381">
        <f t="shared" si="21"/>
        <v>0.77574020556347634</v>
      </c>
      <c r="U76" s="382">
        <v>8.1656732910035466</v>
      </c>
      <c r="V76" s="381">
        <f t="shared" si="22"/>
        <v>0.58717591921965351</v>
      </c>
      <c r="W76" s="380">
        <v>7.1130840740438721</v>
      </c>
      <c r="X76" s="381">
        <f t="shared" si="23"/>
        <v>0.39320717837884533</v>
      </c>
      <c r="Y76" s="380">
        <v>8.5435862850016857</v>
      </c>
      <c r="Z76" s="381">
        <f t="shared" si="24"/>
        <v>0.81289185575129963</v>
      </c>
      <c r="AA76" s="380">
        <v>7.6717723038235128</v>
      </c>
      <c r="AB76" s="381">
        <f t="shared" si="25"/>
        <v>0.54770399480467091</v>
      </c>
    </row>
    <row r="77" spans="2:28" ht="15" hidden="1" customHeight="1" outlineLevel="1" x14ac:dyDescent="0.25">
      <c r="B77" s="43" t="s">
        <v>56</v>
      </c>
      <c r="C77" s="380">
        <v>2.7196192005505533</v>
      </c>
      <c r="D77" s="381">
        <f t="shared" si="13"/>
        <v>-0.26150262479237751</v>
      </c>
      <c r="E77" s="382">
        <v>3.0169638973466726</v>
      </c>
      <c r="F77" s="381">
        <f t="shared" si="14"/>
        <v>4.6132064433456854E-2</v>
      </c>
      <c r="G77" s="382">
        <v>9.1779206859592719</v>
      </c>
      <c r="H77" s="381">
        <f t="shared" si="15"/>
        <v>-1.0660137402702361</v>
      </c>
      <c r="I77" s="382">
        <v>4.795482673267327</v>
      </c>
      <c r="J77" s="381">
        <f t="shared" si="16"/>
        <v>-0.75356428163736844</v>
      </c>
      <c r="K77" s="380">
        <v>6.4950844882192484</v>
      </c>
      <c r="L77" s="381">
        <f t="shared" si="17"/>
        <v>-7.9865904326692494E-2</v>
      </c>
      <c r="M77" s="380">
        <v>7.1880553972033132</v>
      </c>
      <c r="N77" s="381">
        <f t="shared" si="18"/>
        <v>-7.219550790740481E-2</v>
      </c>
      <c r="O77" s="380">
        <v>6.7398038937047033</v>
      </c>
      <c r="P77" s="381">
        <f t="shared" si="19"/>
        <v>-6.7306976542593766E-2</v>
      </c>
      <c r="Q77" s="382">
        <v>7.1427787497147577</v>
      </c>
      <c r="R77" s="381">
        <f t="shared" si="20"/>
        <v>-0.78576881364737261</v>
      </c>
      <c r="S77" s="382">
        <v>8.2416504055862863</v>
      </c>
      <c r="T77" s="381">
        <f t="shared" si="21"/>
        <v>-1.2305954572978752</v>
      </c>
      <c r="U77" s="382">
        <v>7.5851424342361522</v>
      </c>
      <c r="V77" s="381">
        <f t="shared" si="22"/>
        <v>-0.99016252957230044</v>
      </c>
      <c r="W77" s="380">
        <v>6.6707015513925381</v>
      </c>
      <c r="X77" s="381">
        <f t="shared" si="23"/>
        <v>-0.54827585735895834</v>
      </c>
      <c r="Y77" s="380">
        <v>8.0442909570206496</v>
      </c>
      <c r="Z77" s="381">
        <f t="shared" si="24"/>
        <v>-1.0359279258220795</v>
      </c>
      <c r="AA77" s="380">
        <v>7.1852245362246938</v>
      </c>
      <c r="AB77" s="381">
        <f t="shared" si="25"/>
        <v>-0.74777561309327467</v>
      </c>
    </row>
    <row r="78" spans="2:28" collapsed="1" x14ac:dyDescent="0.25">
      <c r="B78" s="30" t="s">
        <v>68</v>
      </c>
      <c r="C78" s="383">
        <v>2.5111785165412925</v>
      </c>
      <c r="D78" s="384">
        <f t="shared" ref="D78:D141" si="26">C78-C92</f>
        <v>-0.14535821065546228</v>
      </c>
      <c r="E78" s="383">
        <v>3.1567072095892827</v>
      </c>
      <c r="F78" s="384">
        <f t="shared" ref="F78:F141" si="27">E78-E92</f>
        <v>-0.30237504881629995</v>
      </c>
      <c r="G78" s="383">
        <v>12.555921594465492</v>
      </c>
      <c r="H78" s="384">
        <f t="shared" ref="H78:H141" si="28">G78-G92</f>
        <v>1.0367126260815649</v>
      </c>
      <c r="I78" s="383">
        <v>7.0703336648263093</v>
      </c>
      <c r="J78" s="384">
        <f t="shared" ref="J78:J141" si="29">I78-I92</f>
        <v>-6.5905882287113471E-2</v>
      </c>
      <c r="K78" s="383">
        <v>7.3275483822385103</v>
      </c>
      <c r="L78" s="384">
        <f t="shared" ref="L78:L141" si="30">K78-K92</f>
        <v>4.4825767193374944E-3</v>
      </c>
      <c r="M78" s="383">
        <v>9.221488562410272</v>
      </c>
      <c r="N78" s="384">
        <f t="shared" ref="N78:N141" si="31">M78-M92</f>
        <v>5.8533014118067328E-2</v>
      </c>
      <c r="O78" s="383">
        <v>7.9603727889473692</v>
      </c>
      <c r="P78" s="384">
        <f t="shared" ref="P78:P141" si="32">O78-O92</f>
        <v>3.1153108828381626E-2</v>
      </c>
      <c r="Q78" s="383">
        <v>7.9594915918349818</v>
      </c>
      <c r="R78" s="384">
        <f t="shared" ref="R78:R141" si="33">Q78-Q92</f>
        <v>0.13012654942789847</v>
      </c>
      <c r="S78" s="383">
        <v>8.9788258165762933</v>
      </c>
      <c r="T78" s="384">
        <f t="shared" ref="T78:T141" si="34">S78-S92</f>
        <v>-4.7939466825893007E-2</v>
      </c>
      <c r="U78" s="383">
        <v>8.4281776835198698</v>
      </c>
      <c r="V78" s="384">
        <f t="shared" ref="V78:V141" si="35">U78-U92</f>
        <v>4.665518021692705E-2</v>
      </c>
      <c r="W78" s="383">
        <v>7.4131157537918</v>
      </c>
      <c r="X78" s="384">
        <f t="shared" ref="X78:X141" si="36">W78-W92</f>
        <v>6.6327103578046831E-2</v>
      </c>
      <c r="Y78" s="383">
        <v>9.0483706027756181</v>
      </c>
      <c r="Z78" s="384">
        <f t="shared" ref="Z78:Z141" si="37">Y78-Y92</f>
        <v>-2.8796891599590424E-2</v>
      </c>
      <c r="AA78" s="383">
        <v>8.0961358139205721</v>
      </c>
      <c r="AB78" s="384">
        <f t="shared" ref="AB78:AB141" si="38">AA78-AA92</f>
        <v>2.3943325284777828E-2</v>
      </c>
    </row>
    <row r="79" spans="2:28" ht="15" hidden="1" customHeight="1" outlineLevel="1" x14ac:dyDescent="0.25">
      <c r="B79" s="43" t="s">
        <v>58</v>
      </c>
      <c r="C79" s="380">
        <v>2.3999317910532598</v>
      </c>
      <c r="D79" s="381">
        <f t="shared" si="26"/>
        <v>-0.46819369306757652</v>
      </c>
      <c r="E79" s="382">
        <v>2.7232832182039823</v>
      </c>
      <c r="F79" s="381">
        <f t="shared" si="27"/>
        <v>-0.37469446659378614</v>
      </c>
      <c r="G79" s="382">
        <v>9.8887468030690542</v>
      </c>
      <c r="H79" s="381">
        <f t="shared" si="28"/>
        <v>-0.91431549893728103</v>
      </c>
      <c r="I79" s="382">
        <v>5.5075776397515526</v>
      </c>
      <c r="J79" s="381">
        <f t="shared" si="29"/>
        <v>-0.65495910951346215</v>
      </c>
      <c r="K79" s="380">
        <v>7.7469056616856777</v>
      </c>
      <c r="L79" s="381">
        <f t="shared" si="30"/>
        <v>1.1534714411286897</v>
      </c>
      <c r="M79" s="380">
        <v>8.3107416879795402</v>
      </c>
      <c r="N79" s="381">
        <f t="shared" si="31"/>
        <v>1.0455430608683836</v>
      </c>
      <c r="O79" s="380">
        <v>7.9318250658216645</v>
      </c>
      <c r="P79" s="381">
        <f t="shared" si="32"/>
        <v>1.1213507575212693</v>
      </c>
      <c r="Q79" s="382">
        <v>7.7785906102416886</v>
      </c>
      <c r="R79" s="381">
        <f t="shared" si="33"/>
        <v>0.43705158566767022</v>
      </c>
      <c r="S79" s="382">
        <v>9.0198988574639447</v>
      </c>
      <c r="T79" s="381">
        <f t="shared" si="34"/>
        <v>0.20966192825921404</v>
      </c>
      <c r="U79" s="382">
        <v>8.3011562553223701</v>
      </c>
      <c r="V79" s="381">
        <f t="shared" si="35"/>
        <v>0.32570176270529405</v>
      </c>
      <c r="W79" s="380">
        <v>7.3618816560348685</v>
      </c>
      <c r="X79" s="381">
        <f t="shared" si="36"/>
        <v>0.50035181806241358</v>
      </c>
      <c r="Y79" s="380">
        <v>8.9058894179213315</v>
      </c>
      <c r="Z79" s="381">
        <f t="shared" si="37"/>
        <v>0.33745688767506898</v>
      </c>
      <c r="AA79" s="380">
        <v>7.9554266761520234</v>
      </c>
      <c r="AB79" s="381">
        <f t="shared" si="38"/>
        <v>0.42234069756053039</v>
      </c>
    </row>
    <row r="80" spans="2:28" ht="15" hidden="1" customHeight="1" outlineLevel="1" x14ac:dyDescent="0.25">
      <c r="B80" s="43" t="s">
        <v>59</v>
      </c>
      <c r="C80" s="380">
        <v>2.9049604253519425</v>
      </c>
      <c r="D80" s="381">
        <f t="shared" si="26"/>
        <v>0.29888865854146163</v>
      </c>
      <c r="E80" s="382">
        <v>3.9286280729579697</v>
      </c>
      <c r="F80" s="381">
        <f t="shared" si="27"/>
        <v>0.70023102830650785</v>
      </c>
      <c r="G80" s="382">
        <v>14.002425712553062</v>
      </c>
      <c r="H80" s="381">
        <f t="shared" si="28"/>
        <v>2.6698146616321523</v>
      </c>
      <c r="I80" s="382">
        <v>7.911292256053704</v>
      </c>
      <c r="J80" s="381">
        <f t="shared" si="29"/>
        <v>0.86776964469702289</v>
      </c>
      <c r="K80" s="380">
        <v>6.801191830867821</v>
      </c>
      <c r="L80" s="381">
        <f t="shared" si="30"/>
        <v>-0.81077661055529227</v>
      </c>
      <c r="M80" s="380">
        <v>8.6012122666986741</v>
      </c>
      <c r="N80" s="381">
        <f t="shared" si="31"/>
        <v>-0.8407577547146019</v>
      </c>
      <c r="O80" s="380">
        <v>7.4003835627384777</v>
      </c>
      <c r="P80" s="381">
        <f t="shared" si="32"/>
        <v>-0.823271380331974</v>
      </c>
      <c r="Q80" s="382">
        <v>7.6268251712107507</v>
      </c>
      <c r="R80" s="381">
        <f t="shared" si="33"/>
        <v>-8.7423267032714413E-2</v>
      </c>
      <c r="S80" s="382">
        <v>8.792477593188778</v>
      </c>
      <c r="T80" s="381">
        <f t="shared" si="34"/>
        <v>0.25614850630705277</v>
      </c>
      <c r="U80" s="382">
        <v>8.1635080452527706</v>
      </c>
      <c r="V80" s="381">
        <f t="shared" si="35"/>
        <v>5.7574105302004241E-2</v>
      </c>
      <c r="W80" s="380">
        <v>7.1430596918735203</v>
      </c>
      <c r="X80" s="381">
        <f t="shared" si="36"/>
        <v>-0.14952998337852019</v>
      </c>
      <c r="Y80" s="380">
        <v>8.8028733664995844</v>
      </c>
      <c r="Z80" s="381">
        <f t="shared" si="37"/>
        <v>9.9558643137276803E-2</v>
      </c>
      <c r="AA80" s="380">
        <v>7.8397702737544854</v>
      </c>
      <c r="AB80" s="381">
        <f t="shared" si="38"/>
        <v>-6.1495295363092062E-2</v>
      </c>
    </row>
    <row r="81" spans="2:28" ht="15" hidden="1" customHeight="1" outlineLevel="1" x14ac:dyDescent="0.25">
      <c r="B81" s="43" t="s">
        <v>60</v>
      </c>
      <c r="C81" s="380">
        <v>2.5083440971325239</v>
      </c>
      <c r="D81" s="381">
        <f t="shared" si="26"/>
        <v>-0.13460689485276056</v>
      </c>
      <c r="E81" s="382">
        <v>2.5410148798168639</v>
      </c>
      <c r="F81" s="381">
        <f t="shared" si="27"/>
        <v>-1.1329136916117073</v>
      </c>
      <c r="G81" s="382">
        <v>13.71960569550931</v>
      </c>
      <c r="H81" s="381">
        <f t="shared" si="28"/>
        <v>1.8060357581397906</v>
      </c>
      <c r="I81" s="382">
        <v>7.1310996177198112</v>
      </c>
      <c r="J81" s="381">
        <f t="shared" si="29"/>
        <v>-0.34147016091348981</v>
      </c>
      <c r="K81" s="380">
        <v>7.9572695363014967</v>
      </c>
      <c r="L81" s="381">
        <f t="shared" si="30"/>
        <v>0.16059484560004655</v>
      </c>
      <c r="M81" s="380">
        <v>11.493694456199746</v>
      </c>
      <c r="N81" s="381">
        <f t="shared" si="31"/>
        <v>0.29385592471338562</v>
      </c>
      <c r="O81" s="380">
        <v>9.0319315843621393</v>
      </c>
      <c r="P81" s="381">
        <f t="shared" si="32"/>
        <v>0.19678512999703379</v>
      </c>
      <c r="Q81" s="382">
        <v>7.9124125126528488</v>
      </c>
      <c r="R81" s="381">
        <f t="shared" si="33"/>
        <v>-3.4367197915781134E-2</v>
      </c>
      <c r="S81" s="382">
        <v>8.6632779425740871</v>
      </c>
      <c r="T81" s="381">
        <f t="shared" si="34"/>
        <v>-0.47419863818447183</v>
      </c>
      <c r="U81" s="382">
        <v>8.2761890410653098</v>
      </c>
      <c r="V81" s="381">
        <f t="shared" si="35"/>
        <v>-0.2372905174400799</v>
      </c>
      <c r="W81" s="380">
        <v>7.4667640417562788</v>
      </c>
      <c r="X81" s="381">
        <f t="shared" si="36"/>
        <v>-6.4814124715308452E-2</v>
      </c>
      <c r="Y81" s="380">
        <v>9.0456319604563191</v>
      </c>
      <c r="Z81" s="381">
        <f t="shared" si="37"/>
        <v>-0.39631010850919779</v>
      </c>
      <c r="AA81" s="380">
        <v>8.1501615505372698</v>
      </c>
      <c r="AB81" s="381">
        <f t="shared" si="38"/>
        <v>-0.19827175464384084</v>
      </c>
    </row>
    <row r="82" spans="2:28" ht="15" hidden="1" customHeight="1" outlineLevel="1" x14ac:dyDescent="0.25">
      <c r="B82" s="43" t="s">
        <v>61</v>
      </c>
      <c r="C82" s="380">
        <v>2.5335060652455543</v>
      </c>
      <c r="D82" s="381">
        <f t="shared" si="26"/>
        <v>-0.14458037578291449</v>
      </c>
      <c r="E82" s="382">
        <v>3.0838323353293413</v>
      </c>
      <c r="F82" s="381">
        <f t="shared" si="27"/>
        <v>-0.62272287804505355</v>
      </c>
      <c r="G82" s="382">
        <v>13.947916666666666</v>
      </c>
      <c r="H82" s="381">
        <f t="shared" si="28"/>
        <v>0.73118069993069845</v>
      </c>
      <c r="I82" s="382">
        <v>7.0494296577946765</v>
      </c>
      <c r="J82" s="381">
        <f t="shared" si="29"/>
        <v>-1.0168081311021551</v>
      </c>
      <c r="K82" s="380">
        <v>8.59336996110871</v>
      </c>
      <c r="L82" s="381">
        <f t="shared" si="30"/>
        <v>0.25325654402526254</v>
      </c>
      <c r="M82" s="380">
        <v>11.527922385234264</v>
      </c>
      <c r="N82" s="381">
        <f t="shared" si="31"/>
        <v>0.15051213595982382</v>
      </c>
      <c r="O82" s="380">
        <v>9.5995294308547319</v>
      </c>
      <c r="P82" s="381">
        <f t="shared" si="32"/>
        <v>0.25338318189174913</v>
      </c>
      <c r="Q82" s="382">
        <v>9.0289604368189416</v>
      </c>
      <c r="R82" s="381">
        <f t="shared" si="33"/>
        <v>0.11127783571021865</v>
      </c>
      <c r="S82" s="382">
        <v>10.244412087419175</v>
      </c>
      <c r="T82" s="381">
        <f t="shared" si="34"/>
        <v>0.11453798932263304</v>
      </c>
      <c r="U82" s="382">
        <v>9.5883468258026401</v>
      </c>
      <c r="V82" s="381">
        <f t="shared" si="35"/>
        <v>0.11205211537039261</v>
      </c>
      <c r="W82" s="380">
        <v>8.414077465972106</v>
      </c>
      <c r="X82" s="381">
        <f t="shared" si="36"/>
        <v>5.4311655628447753E-2</v>
      </c>
      <c r="Y82" s="380">
        <v>10.465007250723616</v>
      </c>
      <c r="Z82" s="381">
        <f t="shared" si="37"/>
        <v>0.11699640187104521</v>
      </c>
      <c r="AA82" s="380">
        <v>9.2735322040185775</v>
      </c>
      <c r="AB82" s="381">
        <f t="shared" si="38"/>
        <v>7.8287979871753066E-2</v>
      </c>
    </row>
    <row r="83" spans="2:28" collapsed="1" x14ac:dyDescent="0.25">
      <c r="B83" s="145">
        <v>2008</v>
      </c>
      <c r="C83" s="382">
        <v>2.5044990941756997</v>
      </c>
      <c r="D83" s="388">
        <f t="shared" si="26"/>
        <v>-0.18374853057588592</v>
      </c>
      <c r="E83" s="382">
        <v>3.4432932043944477</v>
      </c>
      <c r="F83" s="388">
        <f t="shared" si="27"/>
        <v>0.17126255305345151</v>
      </c>
      <c r="G83" s="382">
        <v>12.035238680598239</v>
      </c>
      <c r="H83" s="388">
        <f t="shared" si="28"/>
        <v>0.75426031921484693</v>
      </c>
      <c r="I83" s="382">
        <v>6.2363192363192361</v>
      </c>
      <c r="J83" s="388">
        <f t="shared" si="29"/>
        <v>-0.33974988968694397</v>
      </c>
      <c r="K83" s="382">
        <v>7.1273004573995928</v>
      </c>
      <c r="L83" s="388">
        <f t="shared" si="30"/>
        <v>0.25856051191976892</v>
      </c>
      <c r="M83" s="382">
        <v>8.3913982155269018</v>
      </c>
      <c r="N83" s="388">
        <f t="shared" si="31"/>
        <v>0.25086272074915605</v>
      </c>
      <c r="O83" s="382">
        <v>7.5597099513997792</v>
      </c>
      <c r="P83" s="388">
        <f t="shared" si="32"/>
        <v>0.25810847368100731</v>
      </c>
      <c r="Q83" s="382">
        <v>7.9518811486908438</v>
      </c>
      <c r="R83" s="388">
        <f t="shared" si="33"/>
        <v>3.9760307006090123E-2</v>
      </c>
      <c r="S83" s="382">
        <v>8.8084546446539278</v>
      </c>
      <c r="T83" s="388">
        <f t="shared" si="34"/>
        <v>-0.14334118917229688</v>
      </c>
      <c r="U83" s="382">
        <v>8.3372408773079325</v>
      </c>
      <c r="V83" s="388">
        <f t="shared" si="35"/>
        <v>-4.5404781985647347E-2</v>
      </c>
      <c r="W83" s="382">
        <v>7.3795307445182061</v>
      </c>
      <c r="X83" s="388">
        <f t="shared" si="36"/>
        <v>6.4073786653993103E-2</v>
      </c>
      <c r="Y83" s="382">
        <v>8.7625754027458651</v>
      </c>
      <c r="Z83" s="388">
        <f t="shared" si="37"/>
        <v>-7.5308568028022549E-2</v>
      </c>
      <c r="AA83" s="382">
        <v>7.9477471819107173</v>
      </c>
      <c r="AB83" s="388">
        <f t="shared" si="38"/>
        <v>2.905718422156589E-3</v>
      </c>
    </row>
    <row r="84" spans="2:28" ht="15" hidden="1" customHeight="1" outlineLevel="1" x14ac:dyDescent="0.25">
      <c r="B84" s="43" t="s">
        <v>49</v>
      </c>
      <c r="C84" s="380">
        <v>2.4671480999171305</v>
      </c>
      <c r="D84" s="381">
        <f t="shared" si="26"/>
        <v>-0.25232423949697624</v>
      </c>
      <c r="E84" s="382">
        <v>3.2249589490968802</v>
      </c>
      <c r="F84" s="381">
        <f t="shared" si="27"/>
        <v>8.8328912466843601E-2</v>
      </c>
      <c r="G84" s="382">
        <v>11.680877742946709</v>
      </c>
      <c r="H84" s="381">
        <f t="shared" si="28"/>
        <v>1.6766115313426138</v>
      </c>
      <c r="I84" s="382">
        <v>6.5708260977424953</v>
      </c>
      <c r="J84" s="381">
        <f t="shared" si="29"/>
        <v>0.26781369372595698</v>
      </c>
      <c r="K84" s="380">
        <v>6.9909344128994304</v>
      </c>
      <c r="L84" s="381">
        <f t="shared" si="30"/>
        <v>-2.8650146315060354E-2</v>
      </c>
      <c r="M84" s="380">
        <v>9.2721421709894329</v>
      </c>
      <c r="N84" s="381">
        <f t="shared" si="31"/>
        <v>0.19367597788235535</v>
      </c>
      <c r="O84" s="380">
        <v>7.7911289326189754</v>
      </c>
      <c r="P84" s="381">
        <f t="shared" si="32"/>
        <v>5.0520847855644924E-2</v>
      </c>
      <c r="Q84" s="382">
        <v>8.2171997190081694</v>
      </c>
      <c r="R84" s="381">
        <f t="shared" si="33"/>
        <v>0.40858128452118603</v>
      </c>
      <c r="S84" s="382">
        <v>9.2583822766487547</v>
      </c>
      <c r="T84" s="381">
        <f t="shared" si="34"/>
        <v>0.73097502049736107</v>
      </c>
      <c r="U84" s="382">
        <v>8.7122449601071921</v>
      </c>
      <c r="V84" s="381">
        <f t="shared" si="35"/>
        <v>0.55941205818024287</v>
      </c>
      <c r="W84" s="380">
        <v>7.4946747507799403</v>
      </c>
      <c r="X84" s="381">
        <f t="shared" si="36"/>
        <v>0.24178371202796711</v>
      </c>
      <c r="Y84" s="380">
        <v>9.2811047957747217</v>
      </c>
      <c r="Z84" s="381">
        <f t="shared" si="37"/>
        <v>0.65222981396712498</v>
      </c>
      <c r="AA84" s="380">
        <v>8.2647694918966277</v>
      </c>
      <c r="AB84" s="381">
        <f t="shared" si="38"/>
        <v>0.41118309476933845</v>
      </c>
    </row>
    <row r="85" spans="2:28" ht="15" hidden="1" customHeight="1" outlineLevel="1" x14ac:dyDescent="0.25">
      <c r="B85" s="43" t="s">
        <v>50</v>
      </c>
      <c r="C85" s="380">
        <v>2.2882754244010788</v>
      </c>
      <c r="D85" s="381">
        <f t="shared" si="26"/>
        <v>-0.24348772039905375</v>
      </c>
      <c r="E85" s="382">
        <v>3.3339649455234488</v>
      </c>
      <c r="F85" s="381">
        <f t="shared" si="27"/>
        <v>-0.52849277713720522</v>
      </c>
      <c r="G85" s="382">
        <v>12.58585409252669</v>
      </c>
      <c r="H85" s="381">
        <f t="shared" si="28"/>
        <v>0.70420876850651126</v>
      </c>
      <c r="I85" s="382">
        <v>8.1052993805918785</v>
      </c>
      <c r="J85" s="381">
        <f t="shared" si="29"/>
        <v>0.29754833057278685</v>
      </c>
      <c r="K85" s="380">
        <v>7.2554074490908453</v>
      </c>
      <c r="L85" s="381">
        <f t="shared" si="30"/>
        <v>5.7708340207526021E-2</v>
      </c>
      <c r="M85" s="380">
        <v>9.3627922462266948</v>
      </c>
      <c r="N85" s="381">
        <f t="shared" si="31"/>
        <v>5.6330549341696567E-2</v>
      </c>
      <c r="O85" s="380">
        <v>7.9344084483539534</v>
      </c>
      <c r="P85" s="381">
        <f t="shared" si="32"/>
        <v>5.9315414932804345E-2</v>
      </c>
      <c r="Q85" s="382">
        <v>7.9422851110129598</v>
      </c>
      <c r="R85" s="381">
        <f t="shared" si="33"/>
        <v>6.1951630632573362E-2</v>
      </c>
      <c r="S85" s="382">
        <v>8.6849675186691755</v>
      </c>
      <c r="T85" s="381">
        <f t="shared" si="34"/>
        <v>-1.085392108506321</v>
      </c>
      <c r="U85" s="382">
        <v>8.2914283430946103</v>
      </c>
      <c r="V85" s="381">
        <f t="shared" si="35"/>
        <v>-0.43609618974164732</v>
      </c>
      <c r="W85" s="380">
        <v>7.3514836457463764</v>
      </c>
      <c r="X85" s="381">
        <f t="shared" si="36"/>
        <v>4.1150746432386143E-2</v>
      </c>
      <c r="Y85" s="380">
        <v>8.8246249806691068</v>
      </c>
      <c r="Z85" s="381">
        <f t="shared" si="37"/>
        <v>-0.90480464067615607</v>
      </c>
      <c r="AA85" s="380">
        <v>7.9760868139794114</v>
      </c>
      <c r="AB85" s="381">
        <f t="shared" si="38"/>
        <v>-0.31439700590189279</v>
      </c>
    </row>
    <row r="86" spans="2:28" ht="15" hidden="1" customHeight="1" outlineLevel="1" x14ac:dyDescent="0.25">
      <c r="B86" s="43" t="s">
        <v>51</v>
      </c>
      <c r="C86" s="380">
        <v>2.5154502478957683</v>
      </c>
      <c r="D86" s="381">
        <f t="shared" si="26"/>
        <v>-6.3088942238361589E-2</v>
      </c>
      <c r="E86" s="382">
        <v>3.3157003808717733</v>
      </c>
      <c r="F86" s="381">
        <f t="shared" si="27"/>
        <v>-0.30388683078342682</v>
      </c>
      <c r="G86" s="382">
        <v>11.998351648351647</v>
      </c>
      <c r="H86" s="381">
        <f t="shared" si="28"/>
        <v>0.33759215468076142</v>
      </c>
      <c r="I86" s="382">
        <v>7.0934735835524743</v>
      </c>
      <c r="J86" s="381">
        <f t="shared" si="29"/>
        <v>-9.8159344922559733E-2</v>
      </c>
      <c r="K86" s="380">
        <v>6.2469127065567394</v>
      </c>
      <c r="L86" s="381">
        <f t="shared" si="30"/>
        <v>-0.64315656956792289</v>
      </c>
      <c r="M86" s="380">
        <v>6.93625140291807</v>
      </c>
      <c r="N86" s="381">
        <f t="shared" si="31"/>
        <v>-0.29014402411622697</v>
      </c>
      <c r="O86" s="380">
        <v>6.4920131802478709</v>
      </c>
      <c r="P86" s="381">
        <f t="shared" si="32"/>
        <v>-0.51183152986326164</v>
      </c>
      <c r="Q86" s="382">
        <v>7.3990402733462304</v>
      </c>
      <c r="R86" s="381">
        <f t="shared" si="33"/>
        <v>3.0905438418739273E-2</v>
      </c>
      <c r="S86" s="382">
        <v>8.3739057101319752</v>
      </c>
      <c r="T86" s="381">
        <f t="shared" si="34"/>
        <v>-0.16945155419034386</v>
      </c>
      <c r="U86" s="382">
        <v>7.8318310850833175</v>
      </c>
      <c r="V86" s="381">
        <f t="shared" si="35"/>
        <v>-6.9563345096417706E-2</v>
      </c>
      <c r="W86" s="380">
        <v>6.8196304396794138</v>
      </c>
      <c r="X86" s="381">
        <f t="shared" si="36"/>
        <v>-0.15238496558980863</v>
      </c>
      <c r="Y86" s="380">
        <v>8.1746500745187554</v>
      </c>
      <c r="Z86" s="381">
        <f t="shared" si="37"/>
        <v>-0.20690823463346852</v>
      </c>
      <c r="AA86" s="380">
        <v>7.3762587125169112</v>
      </c>
      <c r="AB86" s="381">
        <f t="shared" si="38"/>
        <v>-0.18526153593793371</v>
      </c>
    </row>
    <row r="87" spans="2:28" ht="15" hidden="1" customHeight="1" outlineLevel="1" x14ac:dyDescent="0.25">
      <c r="B87" s="43" t="s">
        <v>52</v>
      </c>
      <c r="C87" s="380">
        <v>2.6231781016708142</v>
      </c>
      <c r="D87" s="381">
        <f t="shared" si="26"/>
        <v>-2.196527123760772E-2</v>
      </c>
      <c r="E87" s="382">
        <v>3.0291998483124765</v>
      </c>
      <c r="F87" s="381">
        <f t="shared" si="27"/>
        <v>-0.47668712186020779</v>
      </c>
      <c r="G87" s="382">
        <v>10.383918459796149</v>
      </c>
      <c r="H87" s="381">
        <f t="shared" si="28"/>
        <v>2.9308530718134662E-2</v>
      </c>
      <c r="I87" s="382">
        <v>5.979105155575744</v>
      </c>
      <c r="J87" s="381">
        <f t="shared" si="29"/>
        <v>-0.39227124250688572</v>
      </c>
      <c r="K87" s="380">
        <v>6.5054164067885631</v>
      </c>
      <c r="L87" s="381">
        <f t="shared" si="30"/>
        <v>-9.3355553961186999E-2</v>
      </c>
      <c r="M87" s="380">
        <v>7.4045993031358881</v>
      </c>
      <c r="N87" s="381">
        <f t="shared" si="31"/>
        <v>0.51878044494730613</v>
      </c>
      <c r="O87" s="380">
        <v>6.7933523754267737</v>
      </c>
      <c r="P87" s="381">
        <f t="shared" si="32"/>
        <v>0.1002284909589255</v>
      </c>
      <c r="Q87" s="382">
        <v>7.9447297335721805</v>
      </c>
      <c r="R87" s="381">
        <f t="shared" si="33"/>
        <v>0.24828353416448046</v>
      </c>
      <c r="S87" s="382">
        <v>9.1487077534791261</v>
      </c>
      <c r="T87" s="381">
        <f t="shared" si="34"/>
        <v>0.83613188323551491</v>
      </c>
      <c r="U87" s="382">
        <v>8.4467282282531215</v>
      </c>
      <c r="V87" s="381">
        <f t="shared" si="35"/>
        <v>0.46825365641975125</v>
      </c>
      <c r="W87" s="380">
        <v>7.2523424585656064</v>
      </c>
      <c r="X87" s="381">
        <f t="shared" si="36"/>
        <v>0.13859950026128764</v>
      </c>
      <c r="Y87" s="380">
        <v>8.8422440723101339</v>
      </c>
      <c r="Z87" s="381">
        <f t="shared" si="37"/>
        <v>0.75727053888018148</v>
      </c>
      <c r="AA87" s="380">
        <v>7.8585780921625918</v>
      </c>
      <c r="AB87" s="381">
        <f t="shared" si="38"/>
        <v>0.3418211093679222</v>
      </c>
    </row>
    <row r="88" spans="2:28" ht="15" hidden="1" customHeight="1" outlineLevel="1" x14ac:dyDescent="0.25">
      <c r="B88" s="43" t="s">
        <v>53</v>
      </c>
      <c r="C88" s="380">
        <v>2.718169960870874</v>
      </c>
      <c r="D88" s="381">
        <f t="shared" si="26"/>
        <v>-0.21442731452757657</v>
      </c>
      <c r="E88" s="382">
        <v>3.6442548921224285</v>
      </c>
      <c r="F88" s="381">
        <f t="shared" si="27"/>
        <v>-0.1830794845077226</v>
      </c>
      <c r="G88" s="382">
        <v>8.9485981308411215</v>
      </c>
      <c r="H88" s="381">
        <f t="shared" si="28"/>
        <v>-1.6732307777134512</v>
      </c>
      <c r="I88" s="382">
        <v>6.2510844603215103</v>
      </c>
      <c r="J88" s="381">
        <f t="shared" si="29"/>
        <v>-0.7646962705754996</v>
      </c>
      <c r="K88" s="380">
        <v>6.4873359555931334</v>
      </c>
      <c r="L88" s="381">
        <f t="shared" si="30"/>
        <v>-0.21242880245251072</v>
      </c>
      <c r="M88" s="380">
        <v>7.0736956666592627</v>
      </c>
      <c r="N88" s="381">
        <f t="shared" si="31"/>
        <v>-0.10234427423537706</v>
      </c>
      <c r="O88" s="380">
        <v>6.6958114852485942</v>
      </c>
      <c r="P88" s="381">
        <f t="shared" si="32"/>
        <v>-0.17297819208874365</v>
      </c>
      <c r="Q88" s="382">
        <v>8.3608915255393033</v>
      </c>
      <c r="R88" s="381">
        <f t="shared" si="33"/>
        <v>-0.22143056388762972</v>
      </c>
      <c r="S88" s="382">
        <v>8.8326794810765854</v>
      </c>
      <c r="T88" s="381">
        <f t="shared" si="34"/>
        <v>-1.1446070021382173</v>
      </c>
      <c r="U88" s="382">
        <v>8.5830795157624582</v>
      </c>
      <c r="V88" s="381">
        <f t="shared" si="35"/>
        <v>-0.65723840662797528</v>
      </c>
      <c r="W88" s="380">
        <v>7.6296941916488219</v>
      </c>
      <c r="X88" s="381">
        <f t="shared" si="36"/>
        <v>-0.20520637003343989</v>
      </c>
      <c r="Y88" s="380">
        <v>8.4888947899979108</v>
      </c>
      <c r="Z88" s="381">
        <f t="shared" si="37"/>
        <v>-0.95241373833985143</v>
      </c>
      <c r="AA88" s="380">
        <v>8.0030798801343952</v>
      </c>
      <c r="AB88" s="381">
        <f t="shared" si="38"/>
        <v>-0.52925320116594499</v>
      </c>
    </row>
    <row r="89" spans="2:28" ht="15" hidden="1" customHeight="1" outlineLevel="1" x14ac:dyDescent="0.25">
      <c r="B89" s="43" t="s">
        <v>54</v>
      </c>
      <c r="C89" s="380">
        <v>2.9211699164345406</v>
      </c>
      <c r="D89" s="381">
        <f t="shared" si="26"/>
        <v>0.45525312554146558</v>
      </c>
      <c r="E89" s="382">
        <v>3.1559461480927449</v>
      </c>
      <c r="F89" s="381">
        <f t="shared" si="27"/>
        <v>-0.20307192214250902</v>
      </c>
      <c r="G89" s="382">
        <v>8.1891891891891895</v>
      </c>
      <c r="H89" s="381">
        <f t="shared" si="28"/>
        <v>-0.98561292162875169</v>
      </c>
      <c r="I89" s="382">
        <v>4.4107243121841666</v>
      </c>
      <c r="J89" s="381">
        <f t="shared" si="29"/>
        <v>-0.93002641831706967</v>
      </c>
      <c r="K89" s="380">
        <v>6.3027069010154477</v>
      </c>
      <c r="L89" s="381">
        <f t="shared" si="30"/>
        <v>-0.4511924605965163</v>
      </c>
      <c r="M89" s="380">
        <v>6.911349899261249</v>
      </c>
      <c r="N89" s="381">
        <f t="shared" si="31"/>
        <v>-1.578325257943014E-2</v>
      </c>
      <c r="O89" s="380">
        <v>6.5257042349789023</v>
      </c>
      <c r="P89" s="381">
        <f t="shared" si="32"/>
        <v>-0.29019380409909612</v>
      </c>
      <c r="Q89" s="382">
        <v>8.0781641843840575</v>
      </c>
      <c r="R89" s="381">
        <f t="shared" si="33"/>
        <v>-0.50058533776689984</v>
      </c>
      <c r="S89" s="382">
        <v>9.2472790187702447</v>
      </c>
      <c r="T89" s="381">
        <f t="shared" si="34"/>
        <v>-0.32132223586784825</v>
      </c>
      <c r="U89" s="382">
        <v>8.5931503450231599</v>
      </c>
      <c r="V89" s="381">
        <f t="shared" si="35"/>
        <v>-0.44733258336757942</v>
      </c>
      <c r="W89" s="380">
        <v>7.3148288394711001</v>
      </c>
      <c r="X89" s="381">
        <f t="shared" si="36"/>
        <v>-0.40780966934733076</v>
      </c>
      <c r="Y89" s="380">
        <v>8.7486146890279173</v>
      </c>
      <c r="Z89" s="381">
        <f t="shared" si="37"/>
        <v>-0.29670368474840458</v>
      </c>
      <c r="AA89" s="380">
        <v>7.8998410481810639</v>
      </c>
      <c r="AB89" s="381">
        <f t="shared" si="38"/>
        <v>-0.38587764538012959</v>
      </c>
    </row>
    <row r="90" spans="2:28" ht="15" hidden="1" customHeight="1" outlineLevel="1" x14ac:dyDescent="0.25">
      <c r="B90" s="43" t="s">
        <v>55</v>
      </c>
      <c r="C90" s="380">
        <v>3.2096272112975477</v>
      </c>
      <c r="D90" s="381">
        <f t="shared" si="26"/>
        <v>0.97561438345732432</v>
      </c>
      <c r="E90" s="382">
        <v>3.0715583000363238</v>
      </c>
      <c r="F90" s="381">
        <f t="shared" si="27"/>
        <v>-0.17186519014522483</v>
      </c>
      <c r="G90" s="382">
        <v>12.476082004555808</v>
      </c>
      <c r="H90" s="381">
        <f t="shared" si="28"/>
        <v>-1.6582088108284765E-2</v>
      </c>
      <c r="I90" s="382">
        <v>5.345634811346736</v>
      </c>
      <c r="J90" s="381">
        <f t="shared" si="29"/>
        <v>-0.89672873397124064</v>
      </c>
      <c r="K90" s="380">
        <v>6.1792361947359371</v>
      </c>
      <c r="L90" s="381">
        <f t="shared" si="30"/>
        <v>-0.69912069877666116</v>
      </c>
      <c r="M90" s="380">
        <v>6.3635148680253923</v>
      </c>
      <c r="N90" s="381">
        <f t="shared" si="31"/>
        <v>-2.4620888151898335E-2</v>
      </c>
      <c r="O90" s="380">
        <v>6.2458677912863934</v>
      </c>
      <c r="P90" s="381">
        <f t="shared" si="32"/>
        <v>-0.46075291850040134</v>
      </c>
      <c r="Q90" s="382">
        <v>7.2271604652642418</v>
      </c>
      <c r="R90" s="381">
        <f t="shared" si="33"/>
        <v>-0.64597403725031466</v>
      </c>
      <c r="S90" s="382">
        <v>8.0431170976846644</v>
      </c>
      <c r="T90" s="381">
        <f t="shared" si="34"/>
        <v>-9.3784501271906962E-2</v>
      </c>
      <c r="U90" s="382">
        <v>7.578497371783893</v>
      </c>
      <c r="V90" s="381">
        <f t="shared" si="35"/>
        <v>-0.41547371345237938</v>
      </c>
      <c r="W90" s="380">
        <v>6.7198768956650268</v>
      </c>
      <c r="X90" s="381">
        <f t="shared" si="36"/>
        <v>-0.51195901187350579</v>
      </c>
      <c r="Y90" s="380">
        <v>7.7306944292503861</v>
      </c>
      <c r="Z90" s="381">
        <f t="shared" si="37"/>
        <v>-0.13041997000555394</v>
      </c>
      <c r="AA90" s="380">
        <v>7.1240683090188419</v>
      </c>
      <c r="AB90" s="381">
        <f t="shared" si="38"/>
        <v>-0.37036971892157045</v>
      </c>
    </row>
    <row r="91" spans="2:28" ht="15" hidden="1" customHeight="1" outlineLevel="1" x14ac:dyDescent="0.25">
      <c r="B91" s="43" t="s">
        <v>56</v>
      </c>
      <c r="C91" s="380">
        <v>2.9811218253429308</v>
      </c>
      <c r="D91" s="381">
        <f t="shared" si="26"/>
        <v>0.63795864996499052</v>
      </c>
      <c r="E91" s="382">
        <v>2.9708318329132157</v>
      </c>
      <c r="F91" s="381">
        <f t="shared" si="27"/>
        <v>-0.58787095854819649</v>
      </c>
      <c r="G91" s="382">
        <v>10.243934426229508</v>
      </c>
      <c r="H91" s="381">
        <f t="shared" si="28"/>
        <v>0.18679156908665107</v>
      </c>
      <c r="I91" s="382">
        <v>5.5490469549046955</v>
      </c>
      <c r="J91" s="381">
        <f t="shared" si="29"/>
        <v>-0.66208035316138769</v>
      </c>
      <c r="K91" s="380">
        <v>6.5749503925459409</v>
      </c>
      <c r="L91" s="381">
        <f t="shared" si="30"/>
        <v>-0.7148452956671294</v>
      </c>
      <c r="M91" s="380">
        <v>7.260250905110718</v>
      </c>
      <c r="N91" s="381">
        <f t="shared" si="31"/>
        <v>0.32391792822497312</v>
      </c>
      <c r="O91" s="380">
        <v>6.8071108702472971</v>
      </c>
      <c r="P91" s="381">
        <f t="shared" si="32"/>
        <v>-0.37181762285744124</v>
      </c>
      <c r="Q91" s="382">
        <v>7.9285475633621303</v>
      </c>
      <c r="R91" s="381">
        <f t="shared" si="33"/>
        <v>3.3950109012434559E-2</v>
      </c>
      <c r="S91" s="382">
        <v>9.4722458628841615</v>
      </c>
      <c r="T91" s="381">
        <f t="shared" si="34"/>
        <v>0.20681788264684009</v>
      </c>
      <c r="U91" s="382">
        <v>8.5753049638084526</v>
      </c>
      <c r="V91" s="381">
        <f t="shared" si="35"/>
        <v>0.10104653387280571</v>
      </c>
      <c r="W91" s="380">
        <v>7.2189774087514964</v>
      </c>
      <c r="X91" s="381">
        <f t="shared" si="36"/>
        <v>-0.13842499384506635</v>
      </c>
      <c r="Y91" s="380">
        <v>9.080218882842729</v>
      </c>
      <c r="Z91" s="381">
        <f t="shared" si="37"/>
        <v>0.19775432283885053</v>
      </c>
      <c r="AA91" s="380">
        <v>7.9330001493179685</v>
      </c>
      <c r="AB91" s="381">
        <f t="shared" si="38"/>
        <v>-9.4676640072881568E-3</v>
      </c>
    </row>
    <row r="92" spans="2:28" collapsed="1" x14ac:dyDescent="0.25">
      <c r="B92" s="30" t="s">
        <v>69</v>
      </c>
      <c r="C92" s="383">
        <v>2.6565367271967548</v>
      </c>
      <c r="D92" s="384">
        <f t="shared" si="26"/>
        <v>0.29529517822344786</v>
      </c>
      <c r="E92" s="383">
        <v>3.4590822584055827</v>
      </c>
      <c r="F92" s="384">
        <f t="shared" si="27"/>
        <v>-6.5294938598849495E-2</v>
      </c>
      <c r="G92" s="383">
        <v>11.519208968383927</v>
      </c>
      <c r="H92" s="384">
        <f t="shared" si="28"/>
        <v>0.95520122054099588</v>
      </c>
      <c r="I92" s="383">
        <v>7.1362395471134228</v>
      </c>
      <c r="J92" s="384">
        <f t="shared" si="29"/>
        <v>0.34087054040421005</v>
      </c>
      <c r="K92" s="383">
        <v>7.3230658055191729</v>
      </c>
      <c r="L92" s="384">
        <f t="shared" si="30"/>
        <v>-0.21275677877591637</v>
      </c>
      <c r="M92" s="383">
        <v>9.1629555482922047</v>
      </c>
      <c r="N92" s="384">
        <f t="shared" si="31"/>
        <v>0.11184889651928742</v>
      </c>
      <c r="O92" s="383">
        <v>7.9292196801189876</v>
      </c>
      <c r="P92" s="384">
        <f t="shared" si="32"/>
        <v>-0.13706782180596289</v>
      </c>
      <c r="Q92" s="383">
        <v>7.8293650424070833</v>
      </c>
      <c r="R92" s="384">
        <f t="shared" si="33"/>
        <v>-0.30423431408769019</v>
      </c>
      <c r="S92" s="383">
        <v>9.0267652834021863</v>
      </c>
      <c r="T92" s="384">
        <f t="shared" si="34"/>
        <v>-7.9824458849117264E-2</v>
      </c>
      <c r="U92" s="383">
        <v>8.3815225033029428</v>
      </c>
      <c r="V92" s="384">
        <f t="shared" si="35"/>
        <v>-0.21689069625293556</v>
      </c>
      <c r="W92" s="383">
        <v>7.3467886502137532</v>
      </c>
      <c r="X92" s="384">
        <f t="shared" si="36"/>
        <v>-0.23661436857750218</v>
      </c>
      <c r="Y92" s="383">
        <v>9.0771674943752085</v>
      </c>
      <c r="Z92" s="384">
        <f t="shared" si="37"/>
        <v>-3.9502358312088148E-2</v>
      </c>
      <c r="AA92" s="383">
        <v>8.0721924886357943</v>
      </c>
      <c r="AB92" s="384">
        <f t="shared" si="38"/>
        <v>-0.18047576901888185</v>
      </c>
    </row>
    <row r="93" spans="2:28" ht="15" hidden="1" customHeight="1" outlineLevel="1" x14ac:dyDescent="0.25">
      <c r="B93" s="43" t="s">
        <v>58</v>
      </c>
      <c r="C93" s="380">
        <v>2.8681254841208363</v>
      </c>
      <c r="D93" s="381">
        <f t="shared" si="26"/>
        <v>0.18121668204126395</v>
      </c>
      <c r="E93" s="382">
        <v>3.0979776847977685</v>
      </c>
      <c r="F93" s="381">
        <f t="shared" si="27"/>
        <v>-0.11194853921296266</v>
      </c>
      <c r="G93" s="382">
        <v>10.803062302006335</v>
      </c>
      <c r="H93" s="381">
        <f t="shared" si="28"/>
        <v>1.6188193803813871</v>
      </c>
      <c r="I93" s="382">
        <v>6.1625367492650147</v>
      </c>
      <c r="J93" s="381">
        <f t="shared" si="29"/>
        <v>0.26587684891439611</v>
      </c>
      <c r="K93" s="380">
        <v>6.593434220556988</v>
      </c>
      <c r="L93" s="381">
        <f t="shared" si="30"/>
        <v>-1.7213130597720117E-2</v>
      </c>
      <c r="M93" s="380">
        <v>7.2651986271111566</v>
      </c>
      <c r="N93" s="381">
        <f t="shared" si="31"/>
        <v>0.11904227242259147</v>
      </c>
      <c r="O93" s="380">
        <v>6.8104743083003951</v>
      </c>
      <c r="P93" s="381">
        <f t="shared" si="32"/>
        <v>1.0295933608616359E-2</v>
      </c>
      <c r="Q93" s="382">
        <v>7.3415390245740184</v>
      </c>
      <c r="R93" s="381">
        <f t="shared" si="33"/>
        <v>4.2767835659001108E-3</v>
      </c>
      <c r="S93" s="382">
        <v>8.8102369292047307</v>
      </c>
      <c r="T93" s="381">
        <f t="shared" si="34"/>
        <v>0.14950562559837088</v>
      </c>
      <c r="U93" s="382">
        <v>7.9754544926170761</v>
      </c>
      <c r="V93" s="381">
        <f t="shared" si="35"/>
        <v>5.5095498992555392E-2</v>
      </c>
      <c r="W93" s="380">
        <v>6.861529837972455</v>
      </c>
      <c r="X93" s="381">
        <f t="shared" si="36"/>
        <v>-4.0837731557768819E-2</v>
      </c>
      <c r="Y93" s="380">
        <v>8.5684325302462625</v>
      </c>
      <c r="Z93" s="381">
        <f t="shared" si="37"/>
        <v>0.16228219088899642</v>
      </c>
      <c r="AA93" s="380">
        <v>7.533085978591493</v>
      </c>
      <c r="AB93" s="381">
        <f t="shared" si="38"/>
        <v>1.3333993111463549E-2</v>
      </c>
    </row>
    <row r="94" spans="2:28" ht="15" hidden="1" customHeight="1" outlineLevel="1" x14ac:dyDescent="0.25">
      <c r="B94" s="43" t="s">
        <v>59</v>
      </c>
      <c r="C94" s="380">
        <v>2.6060717668104809</v>
      </c>
      <c r="D94" s="381">
        <f t="shared" si="26"/>
        <v>9.0781159202471429E-2</v>
      </c>
      <c r="E94" s="382">
        <v>3.2283970446514618</v>
      </c>
      <c r="F94" s="381">
        <f t="shared" si="27"/>
        <v>9.058305958696744E-2</v>
      </c>
      <c r="G94" s="382">
        <v>11.33261105092091</v>
      </c>
      <c r="H94" s="381">
        <f t="shared" si="28"/>
        <v>0.92209650953388511</v>
      </c>
      <c r="I94" s="382">
        <v>7.0435226113566811</v>
      </c>
      <c r="J94" s="381">
        <f t="shared" si="29"/>
        <v>0.43993341448390222</v>
      </c>
      <c r="K94" s="380">
        <v>7.6119684414231132</v>
      </c>
      <c r="L94" s="381">
        <f t="shared" si="30"/>
        <v>-0.45813454357348871</v>
      </c>
      <c r="M94" s="380">
        <v>9.441970021413276</v>
      </c>
      <c r="N94" s="381">
        <f t="shared" si="31"/>
        <v>-2.5489261974346533E-2</v>
      </c>
      <c r="O94" s="380">
        <v>8.2236549430704518</v>
      </c>
      <c r="P94" s="381">
        <f t="shared" si="32"/>
        <v>-0.3334533703015552</v>
      </c>
      <c r="Q94" s="382">
        <v>7.7142484382434651</v>
      </c>
      <c r="R94" s="381">
        <f t="shared" si="33"/>
        <v>-0.37878118919750836</v>
      </c>
      <c r="S94" s="382">
        <v>8.5363290868817252</v>
      </c>
      <c r="T94" s="381">
        <f t="shared" si="34"/>
        <v>-0.32826699191349817</v>
      </c>
      <c r="U94" s="382">
        <v>8.1059339399507664</v>
      </c>
      <c r="V94" s="381">
        <f t="shared" si="35"/>
        <v>-0.3581422246039363</v>
      </c>
      <c r="W94" s="380">
        <v>7.2925896752520405</v>
      </c>
      <c r="X94" s="381">
        <f t="shared" si="36"/>
        <v>-0.37177314953093266</v>
      </c>
      <c r="Y94" s="380">
        <v>8.7033147233623076</v>
      </c>
      <c r="Z94" s="381">
        <f t="shared" si="37"/>
        <v>-0.27134385244576542</v>
      </c>
      <c r="AA94" s="380">
        <v>7.9012655691175775</v>
      </c>
      <c r="AB94" s="381">
        <f t="shared" si="38"/>
        <v>-0.33724286966505712</v>
      </c>
    </row>
    <row r="95" spans="2:28" ht="15" hidden="1" customHeight="1" outlineLevel="1" x14ac:dyDescent="0.25">
      <c r="B95" s="43" t="s">
        <v>60</v>
      </c>
      <c r="C95" s="380">
        <v>2.6429509919852845</v>
      </c>
      <c r="D95" s="381">
        <f t="shared" si="26"/>
        <v>-0.1095980776043155</v>
      </c>
      <c r="E95" s="382">
        <v>3.6739285714285712</v>
      </c>
      <c r="F95" s="381">
        <f t="shared" si="27"/>
        <v>0.18140214051351489</v>
      </c>
      <c r="G95" s="382">
        <v>11.91356993736952</v>
      </c>
      <c r="H95" s="381">
        <f t="shared" si="28"/>
        <v>0.9231452912412923</v>
      </c>
      <c r="I95" s="382">
        <v>7.472569778633301</v>
      </c>
      <c r="J95" s="381">
        <f t="shared" si="29"/>
        <v>0.47956686318140562</v>
      </c>
      <c r="K95" s="380">
        <v>7.7966746907014501</v>
      </c>
      <c r="L95" s="381">
        <f t="shared" si="30"/>
        <v>5.6376856766432226E-2</v>
      </c>
      <c r="M95" s="380">
        <v>11.19983853148636</v>
      </c>
      <c r="N95" s="381">
        <f t="shared" si="31"/>
        <v>0.48261967940983297</v>
      </c>
      <c r="O95" s="380">
        <v>8.8351464543651055</v>
      </c>
      <c r="P95" s="381">
        <f t="shared" si="32"/>
        <v>0.12457611215978304</v>
      </c>
      <c r="Q95" s="382">
        <v>7.94677971056863</v>
      </c>
      <c r="R95" s="381">
        <f t="shared" si="33"/>
        <v>-0.25080708054366863</v>
      </c>
      <c r="S95" s="382">
        <v>9.137476580758559</v>
      </c>
      <c r="T95" s="381">
        <f t="shared" si="34"/>
        <v>-0.13915367770364462</v>
      </c>
      <c r="U95" s="382">
        <v>8.5134795585053897</v>
      </c>
      <c r="V95" s="381">
        <f t="shared" si="35"/>
        <v>-0.21109450107034711</v>
      </c>
      <c r="W95" s="380">
        <v>7.5315781664715873</v>
      </c>
      <c r="X95" s="381">
        <f t="shared" si="36"/>
        <v>-0.14687174381043189</v>
      </c>
      <c r="Y95" s="380">
        <v>9.4419420689655169</v>
      </c>
      <c r="Z95" s="381">
        <f t="shared" si="37"/>
        <v>-5.6808720222738529E-2</v>
      </c>
      <c r="AA95" s="380">
        <v>8.3484333051811106</v>
      </c>
      <c r="AB95" s="381">
        <f t="shared" si="38"/>
        <v>-0.13011692927560681</v>
      </c>
    </row>
    <row r="96" spans="2:28" ht="15" hidden="1" customHeight="1" outlineLevel="1" x14ac:dyDescent="0.25">
      <c r="B96" s="43" t="s">
        <v>61</v>
      </c>
      <c r="C96" s="380">
        <v>2.6780864410284688</v>
      </c>
      <c r="D96" s="381">
        <f t="shared" si="26"/>
        <v>0.30769530125558209</v>
      </c>
      <c r="E96" s="382">
        <v>3.7065552133743949</v>
      </c>
      <c r="F96" s="381">
        <f t="shared" si="27"/>
        <v>-2.3055461192758031E-3</v>
      </c>
      <c r="G96" s="382">
        <v>13.216735966735968</v>
      </c>
      <c r="H96" s="381">
        <f t="shared" si="28"/>
        <v>0.95537233037233094</v>
      </c>
      <c r="I96" s="382">
        <v>8.0662377888968315</v>
      </c>
      <c r="J96" s="381">
        <f t="shared" si="29"/>
        <v>0.464513650965797</v>
      </c>
      <c r="K96" s="380">
        <v>8.3401134170834474</v>
      </c>
      <c r="L96" s="381">
        <f t="shared" si="30"/>
        <v>-0.10406123680366619</v>
      </c>
      <c r="M96" s="380">
        <v>11.37741024927444</v>
      </c>
      <c r="N96" s="381">
        <f t="shared" si="31"/>
        <v>0.69258055103721361</v>
      </c>
      <c r="O96" s="380">
        <v>9.3461462489629827</v>
      </c>
      <c r="P96" s="381">
        <f t="shared" si="32"/>
        <v>8.8204681537650487E-2</v>
      </c>
      <c r="Q96" s="382">
        <v>8.9176826011087229</v>
      </c>
      <c r="R96" s="381">
        <f t="shared" si="33"/>
        <v>4.9036012468731016E-2</v>
      </c>
      <c r="S96" s="382">
        <v>10.129874098096542</v>
      </c>
      <c r="T96" s="381">
        <f t="shared" si="34"/>
        <v>0.68168417072543086</v>
      </c>
      <c r="U96" s="382">
        <v>9.4762947104322475</v>
      </c>
      <c r="V96" s="381">
        <f t="shared" si="35"/>
        <v>0.32709422665048393</v>
      </c>
      <c r="W96" s="380">
        <v>8.3597658103436583</v>
      </c>
      <c r="X96" s="381">
        <f t="shared" si="36"/>
        <v>2.9315946309228735E-2</v>
      </c>
      <c r="Y96" s="380">
        <v>10.348010848852571</v>
      </c>
      <c r="Z96" s="381">
        <f t="shared" si="37"/>
        <v>0.69229936424384952</v>
      </c>
      <c r="AA96" s="380">
        <v>9.1952442241468244</v>
      </c>
      <c r="AB96" s="381">
        <f t="shared" si="38"/>
        <v>0.2733815994746589</v>
      </c>
    </row>
    <row r="97" spans="2:28" collapsed="1" x14ac:dyDescent="0.25">
      <c r="B97" s="145">
        <v>2007</v>
      </c>
      <c r="C97" s="382">
        <v>2.6882476247515856</v>
      </c>
      <c r="D97" s="388">
        <f t="shared" si="26"/>
        <v>0.13125616540036855</v>
      </c>
      <c r="E97" s="382">
        <v>3.2720306513409962</v>
      </c>
      <c r="F97" s="388">
        <f t="shared" si="27"/>
        <v>-0.18121996586480238</v>
      </c>
      <c r="G97" s="382">
        <v>11.280978361383392</v>
      </c>
      <c r="H97" s="388">
        <f t="shared" si="28"/>
        <v>0.54022555056377364</v>
      </c>
      <c r="I97" s="382">
        <v>6.5760691260061801</v>
      </c>
      <c r="J97" s="388">
        <f t="shared" si="29"/>
        <v>-6.3038929633480123E-2</v>
      </c>
      <c r="K97" s="382">
        <v>6.8687399454798239</v>
      </c>
      <c r="L97" s="388">
        <f t="shared" si="30"/>
        <v>-0.25458525044586011</v>
      </c>
      <c r="M97" s="382">
        <v>8.1405354947777457</v>
      </c>
      <c r="N97" s="388">
        <f t="shared" si="31"/>
        <v>0.11548470901836261</v>
      </c>
      <c r="O97" s="382">
        <v>7.3016014777187719</v>
      </c>
      <c r="P97" s="388">
        <f t="shared" si="32"/>
        <v>-0.13114434620244531</v>
      </c>
      <c r="Q97" s="382">
        <v>7.9121208416847537</v>
      </c>
      <c r="R97" s="388">
        <f t="shared" si="33"/>
        <v>-9.2209999590117775E-2</v>
      </c>
      <c r="S97" s="382">
        <v>8.9517958338262247</v>
      </c>
      <c r="T97" s="388">
        <f t="shared" si="34"/>
        <v>-8.2252769954022753E-2</v>
      </c>
      <c r="U97" s="382">
        <v>8.3826456592935799</v>
      </c>
      <c r="V97" s="388">
        <f t="shared" si="35"/>
        <v>-9.8614334232683731E-2</v>
      </c>
      <c r="W97" s="382">
        <v>7.315456957864213</v>
      </c>
      <c r="X97" s="388">
        <f t="shared" si="36"/>
        <v>-0.12355448034304306</v>
      </c>
      <c r="Y97" s="382">
        <v>8.8378839707738877</v>
      </c>
      <c r="Z97" s="388">
        <f t="shared" si="37"/>
        <v>-4.8709658058278649E-2</v>
      </c>
      <c r="AA97" s="382">
        <v>7.9448414634885607</v>
      </c>
      <c r="AB97" s="388">
        <f t="shared" si="38"/>
        <v>-0.10660970714706242</v>
      </c>
    </row>
    <row r="98" spans="2:28" ht="15" hidden="1" customHeight="1" outlineLevel="1" x14ac:dyDescent="0.25">
      <c r="B98" s="43" t="s">
        <v>49</v>
      </c>
      <c r="C98" s="380">
        <v>2.7194723394141067</v>
      </c>
      <c r="D98" s="381">
        <f t="shared" si="26"/>
        <v>0.5060109209124537</v>
      </c>
      <c r="E98" s="382">
        <v>3.1366300366300366</v>
      </c>
      <c r="F98" s="381">
        <f t="shared" si="27"/>
        <v>7.9496725570898708E-2</v>
      </c>
      <c r="G98" s="382">
        <v>10.004266211604095</v>
      </c>
      <c r="H98" s="381">
        <f t="shared" si="28"/>
        <v>0.67876013872960073</v>
      </c>
      <c r="I98" s="382">
        <v>6.3030124040165383</v>
      </c>
      <c r="J98" s="381">
        <f t="shared" si="29"/>
        <v>0.41174387024388626</v>
      </c>
      <c r="K98" s="380">
        <v>7.0195845592144908</v>
      </c>
      <c r="L98" s="381">
        <f t="shared" si="30"/>
        <v>-0.55326438916027065</v>
      </c>
      <c r="M98" s="380">
        <v>9.0784661931070776</v>
      </c>
      <c r="N98" s="381">
        <f t="shared" si="31"/>
        <v>9.7456836910771116E-2</v>
      </c>
      <c r="O98" s="380">
        <v>7.7406080847633305</v>
      </c>
      <c r="P98" s="381">
        <f t="shared" si="32"/>
        <v>-0.34840716333703092</v>
      </c>
      <c r="Q98" s="382">
        <v>7.8086184344869833</v>
      </c>
      <c r="R98" s="381">
        <f t="shared" si="33"/>
        <v>-0.2874162658086723</v>
      </c>
      <c r="S98" s="382">
        <v>8.5274072561513936</v>
      </c>
      <c r="T98" s="381">
        <f t="shared" si="34"/>
        <v>-0.42049745018123019</v>
      </c>
      <c r="U98" s="382">
        <v>8.1528329019269492</v>
      </c>
      <c r="V98" s="381">
        <f t="shared" si="35"/>
        <v>-0.36923570435882169</v>
      </c>
      <c r="W98" s="380">
        <v>7.2528910387519732</v>
      </c>
      <c r="X98" s="381">
        <f t="shared" si="36"/>
        <v>-0.24941581690727865</v>
      </c>
      <c r="Y98" s="380">
        <v>8.6288749818075967</v>
      </c>
      <c r="Z98" s="381">
        <f t="shared" si="37"/>
        <v>-0.32891664682169441</v>
      </c>
      <c r="AA98" s="380">
        <v>7.8535863971272892</v>
      </c>
      <c r="AB98" s="381">
        <f t="shared" si="38"/>
        <v>-0.31142084097522904</v>
      </c>
    </row>
    <row r="99" spans="2:28" ht="15" hidden="1" customHeight="1" outlineLevel="1" x14ac:dyDescent="0.25">
      <c r="B99" s="43" t="s">
        <v>50</v>
      </c>
      <c r="C99" s="380">
        <v>2.5317631448001325</v>
      </c>
      <c r="D99" s="381">
        <f t="shared" si="26"/>
        <v>0.60513727162094799</v>
      </c>
      <c r="E99" s="382">
        <v>3.862457722660654</v>
      </c>
      <c r="F99" s="381">
        <f t="shared" si="27"/>
        <v>-0.37469948089284166</v>
      </c>
      <c r="G99" s="382">
        <v>11.881645324020178</v>
      </c>
      <c r="H99" s="381">
        <f t="shared" si="28"/>
        <v>-0.64687481957774651</v>
      </c>
      <c r="I99" s="382">
        <v>7.8077510500190916</v>
      </c>
      <c r="J99" s="381">
        <f t="shared" si="29"/>
        <v>-0.50837924825406322</v>
      </c>
      <c r="K99" s="380">
        <v>7.1976991088833193</v>
      </c>
      <c r="L99" s="381">
        <f t="shared" si="30"/>
        <v>-0.42640492151110276</v>
      </c>
      <c r="M99" s="380">
        <v>9.3064616968849982</v>
      </c>
      <c r="N99" s="381">
        <f t="shared" si="31"/>
        <v>-0.15368468187915774</v>
      </c>
      <c r="O99" s="380">
        <v>7.8750930334211491</v>
      </c>
      <c r="P99" s="381">
        <f t="shared" si="32"/>
        <v>-0.39114065011912391</v>
      </c>
      <c r="Q99" s="382">
        <v>7.8803334803803864</v>
      </c>
      <c r="R99" s="381">
        <f t="shared" si="33"/>
        <v>-0.58608077997249985</v>
      </c>
      <c r="S99" s="382">
        <v>9.7703596271754964</v>
      </c>
      <c r="T99" s="381">
        <f t="shared" si="34"/>
        <v>0.18952469685913442</v>
      </c>
      <c r="U99" s="382">
        <v>8.7275245328362576</v>
      </c>
      <c r="V99" s="381">
        <f t="shared" si="35"/>
        <v>-0.28135442511807973</v>
      </c>
      <c r="W99" s="380">
        <v>7.3103328993139902</v>
      </c>
      <c r="X99" s="381">
        <f t="shared" si="36"/>
        <v>-0.42106990393683841</v>
      </c>
      <c r="Y99" s="380">
        <v>9.7294296213452629</v>
      </c>
      <c r="Z99" s="381">
        <f t="shared" si="37"/>
        <v>0.12680554161772228</v>
      </c>
      <c r="AA99" s="380">
        <v>8.2904838198813042</v>
      </c>
      <c r="AB99" s="381">
        <f t="shared" si="38"/>
        <v>-0.26488260971086675</v>
      </c>
    </row>
    <row r="100" spans="2:28" ht="15" hidden="1" customHeight="1" outlineLevel="1" x14ac:dyDescent="0.25">
      <c r="B100" s="43" t="s">
        <v>51</v>
      </c>
      <c r="C100" s="380">
        <v>2.5785391901341299</v>
      </c>
      <c r="D100" s="381">
        <f t="shared" si="26"/>
        <v>0.41360918949486614</v>
      </c>
      <c r="E100" s="382">
        <v>3.6195872116552001</v>
      </c>
      <c r="F100" s="381">
        <f t="shared" si="27"/>
        <v>-0.34389593441221544</v>
      </c>
      <c r="G100" s="382">
        <v>11.660759493670886</v>
      </c>
      <c r="H100" s="381">
        <f t="shared" si="28"/>
        <v>2.2095852044249025</v>
      </c>
      <c r="I100" s="382">
        <v>7.191632928475034</v>
      </c>
      <c r="J100" s="381">
        <f t="shared" si="29"/>
        <v>0.70329169624754595</v>
      </c>
      <c r="K100" s="380">
        <v>6.8900692761246622</v>
      </c>
      <c r="L100" s="381">
        <f t="shared" si="30"/>
        <v>-4.3966906257494109E-2</v>
      </c>
      <c r="M100" s="380">
        <v>7.2263954270342969</v>
      </c>
      <c r="N100" s="381">
        <f t="shared" si="31"/>
        <v>-0.30562444618824891</v>
      </c>
      <c r="O100" s="380">
        <v>7.0038447101111325</v>
      </c>
      <c r="P100" s="381">
        <f t="shared" si="32"/>
        <v>-0.13561243341861129</v>
      </c>
      <c r="Q100" s="382">
        <v>7.3681348349274911</v>
      </c>
      <c r="R100" s="381">
        <f t="shared" si="33"/>
        <v>-0.68216616129007779</v>
      </c>
      <c r="S100" s="382">
        <v>8.543357264322319</v>
      </c>
      <c r="T100" s="381">
        <f t="shared" si="34"/>
        <v>-0.45741664525118431</v>
      </c>
      <c r="U100" s="382">
        <v>7.9013944301797352</v>
      </c>
      <c r="V100" s="381">
        <f t="shared" si="35"/>
        <v>-0.59410831122223051</v>
      </c>
      <c r="W100" s="380">
        <v>6.9720154052692225</v>
      </c>
      <c r="X100" s="381">
        <f t="shared" si="36"/>
        <v>-0.44478168146457531</v>
      </c>
      <c r="Y100" s="380">
        <v>8.3815583091522239</v>
      </c>
      <c r="Z100" s="381">
        <f t="shared" si="37"/>
        <v>-0.40717908970872507</v>
      </c>
      <c r="AA100" s="380">
        <v>7.5615202484548449</v>
      </c>
      <c r="AB100" s="381">
        <f t="shared" si="38"/>
        <v>-0.44414884388033382</v>
      </c>
    </row>
    <row r="101" spans="2:28" ht="15" hidden="1" customHeight="1" outlineLevel="1" x14ac:dyDescent="0.25">
      <c r="B101" s="43" t="s">
        <v>52</v>
      </c>
      <c r="C101" s="380">
        <v>2.6451433729084219</v>
      </c>
      <c r="D101" s="381">
        <f t="shared" si="26"/>
        <v>0.29521846409057151</v>
      </c>
      <c r="E101" s="382">
        <v>3.5058869701726842</v>
      </c>
      <c r="F101" s="381">
        <f t="shared" si="27"/>
        <v>-4.8973472560713383E-2</v>
      </c>
      <c r="G101" s="382">
        <v>10.354609929078014</v>
      </c>
      <c r="H101" s="381">
        <f t="shared" si="28"/>
        <v>0.27786360554860323</v>
      </c>
      <c r="I101" s="382">
        <v>6.3713763980826297</v>
      </c>
      <c r="J101" s="381">
        <f t="shared" si="29"/>
        <v>-0.51954978903537707</v>
      </c>
      <c r="K101" s="380">
        <v>6.5987719607497501</v>
      </c>
      <c r="L101" s="381">
        <f t="shared" si="30"/>
        <v>-0.55114297185069461</v>
      </c>
      <c r="M101" s="380">
        <v>6.885818858188582</v>
      </c>
      <c r="N101" s="381">
        <f t="shared" si="31"/>
        <v>1.6184134332521083E-2</v>
      </c>
      <c r="O101" s="380">
        <v>6.6931238844678482</v>
      </c>
      <c r="P101" s="381">
        <f t="shared" si="32"/>
        <v>-0.35823322884236308</v>
      </c>
      <c r="Q101" s="382">
        <v>7.6964461994077</v>
      </c>
      <c r="R101" s="381">
        <f t="shared" si="33"/>
        <v>-0.46457070027415437</v>
      </c>
      <c r="S101" s="382">
        <v>8.3125758702436112</v>
      </c>
      <c r="T101" s="381">
        <f t="shared" si="34"/>
        <v>-0.28050102224475815</v>
      </c>
      <c r="U101" s="382">
        <v>7.9784745718333703</v>
      </c>
      <c r="V101" s="381">
        <f t="shared" si="35"/>
        <v>-0.38488132575532674</v>
      </c>
      <c r="W101" s="380">
        <v>7.1137429583043188</v>
      </c>
      <c r="X101" s="381">
        <f t="shared" si="36"/>
        <v>-0.4330348310990475</v>
      </c>
      <c r="Y101" s="380">
        <v>8.0849735334299524</v>
      </c>
      <c r="Z101" s="381">
        <f t="shared" si="37"/>
        <v>-0.2186056626605879</v>
      </c>
      <c r="AA101" s="380">
        <v>7.5167569827946696</v>
      </c>
      <c r="AB101" s="381">
        <f t="shared" si="38"/>
        <v>-0.3542095718430307</v>
      </c>
    </row>
    <row r="102" spans="2:28" ht="15" hidden="1" customHeight="1" outlineLevel="1" x14ac:dyDescent="0.25">
      <c r="B102" s="43" t="s">
        <v>53</v>
      </c>
      <c r="C102" s="380">
        <v>2.9325972753984506</v>
      </c>
      <c r="D102" s="381">
        <f t="shared" si="26"/>
        <v>0.17400048024903514</v>
      </c>
      <c r="E102" s="382">
        <v>3.8273343766301511</v>
      </c>
      <c r="F102" s="381">
        <f t="shared" si="27"/>
        <v>7.8286396486859644E-3</v>
      </c>
      <c r="G102" s="382">
        <v>10.621828908554573</v>
      </c>
      <c r="H102" s="381">
        <f t="shared" si="28"/>
        <v>0.61660151702294641</v>
      </c>
      <c r="I102" s="382">
        <v>7.0157807308970099</v>
      </c>
      <c r="J102" s="381">
        <f t="shared" si="29"/>
        <v>0.36466802450792191</v>
      </c>
      <c r="K102" s="380">
        <v>6.6997647580456441</v>
      </c>
      <c r="L102" s="381">
        <f t="shared" si="30"/>
        <v>-0.25060097443690754</v>
      </c>
      <c r="M102" s="380">
        <v>7.1760399408946398</v>
      </c>
      <c r="N102" s="381">
        <f t="shared" si="31"/>
        <v>8.168715330095111E-2</v>
      </c>
      <c r="O102" s="380">
        <v>6.8687896773373378</v>
      </c>
      <c r="P102" s="381">
        <f t="shared" si="32"/>
        <v>-0.13156981000245604</v>
      </c>
      <c r="Q102" s="382">
        <v>8.582322089426933</v>
      </c>
      <c r="R102" s="381">
        <f t="shared" si="33"/>
        <v>-3.2359819372622667E-2</v>
      </c>
      <c r="S102" s="382">
        <v>9.9772864832148027</v>
      </c>
      <c r="T102" s="381">
        <f t="shared" si="34"/>
        <v>0.10853727532619928</v>
      </c>
      <c r="U102" s="382">
        <v>9.2403179223904335</v>
      </c>
      <c r="V102" s="381">
        <f t="shared" si="35"/>
        <v>2.6117633674587637E-2</v>
      </c>
      <c r="W102" s="380">
        <v>7.8349005616822618</v>
      </c>
      <c r="X102" s="381">
        <f t="shared" si="36"/>
        <v>-4.3695741921741416E-2</v>
      </c>
      <c r="Y102" s="380">
        <v>9.4413085283377622</v>
      </c>
      <c r="Z102" s="381">
        <f t="shared" si="37"/>
        <v>0.11247291761170253</v>
      </c>
      <c r="AA102" s="380">
        <v>8.5323330813003402</v>
      </c>
      <c r="AB102" s="381">
        <f t="shared" si="38"/>
        <v>2.236931318439872E-2</v>
      </c>
    </row>
    <row r="103" spans="2:28" ht="15" hidden="1" customHeight="1" outlineLevel="1" x14ac:dyDescent="0.25">
      <c r="B103" s="43" t="s">
        <v>54</v>
      </c>
      <c r="C103" s="380">
        <v>2.465916790893075</v>
      </c>
      <c r="D103" s="381">
        <f t="shared" si="26"/>
        <v>0.12458865418193721</v>
      </c>
      <c r="E103" s="382">
        <v>3.3590180702352539</v>
      </c>
      <c r="F103" s="381">
        <f t="shared" si="27"/>
        <v>0.11364143514278657</v>
      </c>
      <c r="G103" s="382">
        <v>9.1748021108179412</v>
      </c>
      <c r="H103" s="381">
        <f t="shared" si="28"/>
        <v>1.6422986530032802</v>
      </c>
      <c r="I103" s="382">
        <v>5.3407507305012363</v>
      </c>
      <c r="J103" s="381">
        <f t="shared" si="29"/>
        <v>0.40299479274529837</v>
      </c>
      <c r="K103" s="380">
        <v>6.753899361611964</v>
      </c>
      <c r="L103" s="381">
        <f t="shared" si="30"/>
        <v>-9.3053070493507306E-3</v>
      </c>
      <c r="M103" s="380">
        <v>6.9271331518406791</v>
      </c>
      <c r="N103" s="381">
        <f t="shared" si="31"/>
        <v>0.20976995817957889</v>
      </c>
      <c r="O103" s="380">
        <v>6.8158980390779984</v>
      </c>
      <c r="P103" s="381">
        <f t="shared" si="32"/>
        <v>6.8735966692790917E-2</v>
      </c>
      <c r="Q103" s="382">
        <v>8.5787495221509573</v>
      </c>
      <c r="R103" s="381">
        <f t="shared" si="33"/>
        <v>0.50066769372099351</v>
      </c>
      <c r="S103" s="382">
        <v>9.568601254638093</v>
      </c>
      <c r="T103" s="381">
        <f t="shared" si="34"/>
        <v>1.3148530914314112</v>
      </c>
      <c r="U103" s="382">
        <v>9.0404829283907393</v>
      </c>
      <c r="V103" s="381">
        <f t="shared" si="35"/>
        <v>0.87455385931071916</v>
      </c>
      <c r="W103" s="380">
        <v>7.7226385088184308</v>
      </c>
      <c r="X103" s="381">
        <f t="shared" si="36"/>
        <v>0.31123025921704883</v>
      </c>
      <c r="Y103" s="380">
        <v>9.0453183737763219</v>
      </c>
      <c r="Z103" s="381">
        <f t="shared" si="37"/>
        <v>1.0515428099438608</v>
      </c>
      <c r="AA103" s="380">
        <v>8.2857186935611935</v>
      </c>
      <c r="AB103" s="381">
        <f t="shared" si="38"/>
        <v>0.6103978913277972</v>
      </c>
    </row>
    <row r="104" spans="2:28" ht="15" hidden="1" customHeight="1" outlineLevel="1" x14ac:dyDescent="0.25">
      <c r="B104" s="43" t="s">
        <v>55</v>
      </c>
      <c r="C104" s="380">
        <v>2.2340128278402234</v>
      </c>
      <c r="D104" s="381">
        <f t="shared" si="26"/>
        <v>-8.0538896297707829E-2</v>
      </c>
      <c r="E104" s="382">
        <v>3.2434234901815486</v>
      </c>
      <c r="F104" s="381">
        <f t="shared" si="27"/>
        <v>0.12871245690659228</v>
      </c>
      <c r="G104" s="382">
        <v>12.492664092664093</v>
      </c>
      <c r="H104" s="381">
        <f t="shared" si="28"/>
        <v>2.7148863148863143</v>
      </c>
      <c r="I104" s="382">
        <v>6.2423635453179767</v>
      </c>
      <c r="J104" s="381">
        <f t="shared" si="29"/>
        <v>0.15033157631821847</v>
      </c>
      <c r="K104" s="380">
        <v>6.8783568935125983</v>
      </c>
      <c r="L104" s="381">
        <f t="shared" si="30"/>
        <v>-3.8350865422289715E-2</v>
      </c>
      <c r="M104" s="380">
        <v>6.3881357561772907</v>
      </c>
      <c r="N104" s="381">
        <f t="shared" si="31"/>
        <v>-0.10840815317115116</v>
      </c>
      <c r="O104" s="380">
        <v>6.7066207097867947</v>
      </c>
      <c r="P104" s="381">
        <f t="shared" si="32"/>
        <v>-5.7951625342721691E-2</v>
      </c>
      <c r="Q104" s="382">
        <v>7.8731345025145565</v>
      </c>
      <c r="R104" s="381">
        <f t="shared" si="33"/>
        <v>-0.46116460949891191</v>
      </c>
      <c r="S104" s="382">
        <v>8.1369015989565714</v>
      </c>
      <c r="T104" s="381">
        <f t="shared" si="34"/>
        <v>-1.1095801562821688</v>
      </c>
      <c r="U104" s="382">
        <v>7.9939710852362724</v>
      </c>
      <c r="V104" s="381">
        <f t="shared" si="35"/>
        <v>-0.76343198911213239</v>
      </c>
      <c r="W104" s="380">
        <v>7.2318359075385326</v>
      </c>
      <c r="X104" s="381">
        <f t="shared" si="36"/>
        <v>-0.28331545747162412</v>
      </c>
      <c r="Y104" s="380">
        <v>7.86111439925594</v>
      </c>
      <c r="Z104" s="381">
        <f t="shared" si="37"/>
        <v>-0.90024133146211316</v>
      </c>
      <c r="AA104" s="380">
        <v>7.4944380279404124</v>
      </c>
      <c r="AB104" s="381">
        <f t="shared" si="38"/>
        <v>-0.54804474487221366</v>
      </c>
    </row>
    <row r="105" spans="2:28" ht="15" hidden="1" customHeight="1" outlineLevel="1" x14ac:dyDescent="0.25">
      <c r="B105" s="43" t="s">
        <v>56</v>
      </c>
      <c r="C105" s="380">
        <v>2.3431631753779403</v>
      </c>
      <c r="D105" s="381">
        <f t="shared" si="26"/>
        <v>3.3260629008874165E-2</v>
      </c>
      <c r="E105" s="382">
        <v>3.5587027914614122</v>
      </c>
      <c r="F105" s="381">
        <f t="shared" si="27"/>
        <v>0.26449429725291784</v>
      </c>
      <c r="G105" s="382">
        <v>10.057142857142857</v>
      </c>
      <c r="H105" s="381">
        <f t="shared" si="28"/>
        <v>0.18454427271414175</v>
      </c>
      <c r="I105" s="382">
        <v>6.2111273080660832</v>
      </c>
      <c r="J105" s="381">
        <f t="shared" si="29"/>
        <v>6.8395259029305322E-2</v>
      </c>
      <c r="K105" s="380">
        <v>7.2897956882130703</v>
      </c>
      <c r="L105" s="381">
        <f t="shared" si="30"/>
        <v>0.56599418470076657</v>
      </c>
      <c r="M105" s="380">
        <v>6.9363329768857449</v>
      </c>
      <c r="N105" s="381">
        <f t="shared" si="31"/>
        <v>0.3822431562748978</v>
      </c>
      <c r="O105" s="380">
        <v>7.1789284931047384</v>
      </c>
      <c r="P105" s="381">
        <f t="shared" si="32"/>
        <v>0.51085471639378888</v>
      </c>
      <c r="Q105" s="382">
        <v>7.8945974543496957</v>
      </c>
      <c r="R105" s="381">
        <f t="shared" si="33"/>
        <v>0.23447375247661206</v>
      </c>
      <c r="S105" s="382">
        <v>9.2654279802373214</v>
      </c>
      <c r="T105" s="381">
        <f t="shared" si="34"/>
        <v>0.54571319107205518</v>
      </c>
      <c r="U105" s="382">
        <v>8.4742584299356469</v>
      </c>
      <c r="V105" s="381">
        <f t="shared" si="35"/>
        <v>0.335497985232875</v>
      </c>
      <c r="W105" s="380">
        <v>7.3574024025965628</v>
      </c>
      <c r="X105" s="381">
        <f t="shared" si="36"/>
        <v>0.35683569613657351</v>
      </c>
      <c r="Y105" s="380">
        <v>8.8824645600038785</v>
      </c>
      <c r="Z105" s="381">
        <f t="shared" si="37"/>
        <v>0.49610092364024183</v>
      </c>
      <c r="AA105" s="380">
        <v>7.9424678133252566</v>
      </c>
      <c r="AB105" s="381">
        <f t="shared" si="38"/>
        <v>0.37778833938736511</v>
      </c>
    </row>
    <row r="106" spans="2:28" collapsed="1" x14ac:dyDescent="0.25">
      <c r="B106" s="30" t="s">
        <v>70</v>
      </c>
      <c r="C106" s="383">
        <v>2.361241548973307</v>
      </c>
      <c r="D106" s="384">
        <f t="shared" si="26"/>
        <v>0.14482037222949495</v>
      </c>
      <c r="E106" s="383">
        <v>3.5243771970044322</v>
      </c>
      <c r="F106" s="384">
        <f t="shared" si="27"/>
        <v>-0.29660981598258074</v>
      </c>
      <c r="G106" s="383">
        <v>10.564007747842931</v>
      </c>
      <c r="H106" s="384">
        <f t="shared" si="28"/>
        <v>-0.52890653787135555</v>
      </c>
      <c r="I106" s="383">
        <v>6.7953690067092127</v>
      </c>
      <c r="J106" s="384">
        <f t="shared" si="29"/>
        <v>-0.48844051710031078</v>
      </c>
      <c r="K106" s="383">
        <v>7.5358225842950892</v>
      </c>
      <c r="L106" s="384">
        <f t="shared" si="30"/>
        <v>-0.15747896283218932</v>
      </c>
      <c r="M106" s="383">
        <v>9.0511066517729173</v>
      </c>
      <c r="N106" s="384">
        <f t="shared" si="31"/>
        <v>7.4305135991536986E-3</v>
      </c>
      <c r="O106" s="383">
        <v>8.0662875019249505</v>
      </c>
      <c r="P106" s="384">
        <f t="shared" si="32"/>
        <v>-0.11730495711311484</v>
      </c>
      <c r="Q106" s="383">
        <v>8.1335993564947735</v>
      </c>
      <c r="R106" s="384">
        <f t="shared" si="33"/>
        <v>-0.18437514085160167</v>
      </c>
      <c r="S106" s="383">
        <v>9.1065897422513036</v>
      </c>
      <c r="T106" s="384">
        <f t="shared" si="34"/>
        <v>-0.36739199881431794</v>
      </c>
      <c r="U106" s="383">
        <v>8.5984131995558784</v>
      </c>
      <c r="V106" s="384">
        <f t="shared" si="35"/>
        <v>-0.29414755586108932</v>
      </c>
      <c r="W106" s="383">
        <v>7.5834030187912553</v>
      </c>
      <c r="X106" s="384">
        <f t="shared" si="36"/>
        <v>-0.11750560689675105</v>
      </c>
      <c r="Y106" s="383">
        <v>9.1166698526872967</v>
      </c>
      <c r="Z106" s="384">
        <f t="shared" si="37"/>
        <v>-0.31438951885081323</v>
      </c>
      <c r="AA106" s="383">
        <v>8.2526682576546762</v>
      </c>
      <c r="AB106" s="384">
        <f t="shared" si="38"/>
        <v>-0.23156652944639156</v>
      </c>
    </row>
    <row r="107" spans="2:28" ht="15" hidden="1" customHeight="1" outlineLevel="1" x14ac:dyDescent="0.25">
      <c r="B107" s="43" t="s">
        <v>58</v>
      </c>
      <c r="C107" s="380">
        <v>2.6869088020795724</v>
      </c>
      <c r="D107" s="381">
        <f t="shared" si="26"/>
        <v>0.55940703612713527</v>
      </c>
      <c r="E107" s="382">
        <v>3.2099262240107311</v>
      </c>
      <c r="F107" s="381">
        <f t="shared" si="27"/>
        <v>-0.24446035410880729</v>
      </c>
      <c r="G107" s="382">
        <v>9.1842429216249482</v>
      </c>
      <c r="H107" s="381">
        <f t="shared" si="28"/>
        <v>-0.33654576247277923</v>
      </c>
      <c r="I107" s="382">
        <v>5.8966599003506186</v>
      </c>
      <c r="J107" s="381">
        <f t="shared" si="29"/>
        <v>-0.28258538266824917</v>
      </c>
      <c r="K107" s="380">
        <v>6.6106473511547081</v>
      </c>
      <c r="L107" s="381">
        <f t="shared" si="30"/>
        <v>-0.11042974390501037</v>
      </c>
      <c r="M107" s="380">
        <v>7.1461563546885651</v>
      </c>
      <c r="N107" s="381">
        <f t="shared" si="31"/>
        <v>-9.6642739129983113E-2</v>
      </c>
      <c r="O107" s="380">
        <v>6.8001783746917788</v>
      </c>
      <c r="P107" s="381">
        <f t="shared" si="32"/>
        <v>-0.10502226491836364</v>
      </c>
      <c r="Q107" s="382">
        <v>7.3372622410081183</v>
      </c>
      <c r="R107" s="381">
        <f t="shared" si="33"/>
        <v>-0.21958492894616644</v>
      </c>
      <c r="S107" s="382">
        <v>8.6607313036063598</v>
      </c>
      <c r="T107" s="381">
        <f t="shared" si="34"/>
        <v>0.545288364069064</v>
      </c>
      <c r="U107" s="382">
        <v>7.9203589936245207</v>
      </c>
      <c r="V107" s="381">
        <f t="shared" si="35"/>
        <v>8.784225137520707E-2</v>
      </c>
      <c r="W107" s="380">
        <v>6.9023675695302238</v>
      </c>
      <c r="X107" s="381">
        <f t="shared" si="36"/>
        <v>-1.495279171055941E-2</v>
      </c>
      <c r="Y107" s="380">
        <v>8.4061503393572661</v>
      </c>
      <c r="Z107" s="381">
        <f t="shared" si="37"/>
        <v>0.40449679263508287</v>
      </c>
      <c r="AA107" s="380">
        <v>7.5197519854800294</v>
      </c>
      <c r="AB107" s="381">
        <f t="shared" si="38"/>
        <v>0.11892715748035787</v>
      </c>
    </row>
    <row r="108" spans="2:28" ht="15" hidden="1" customHeight="1" outlineLevel="1" x14ac:dyDescent="0.25">
      <c r="B108" s="43" t="s">
        <v>59</v>
      </c>
      <c r="C108" s="380">
        <v>2.5152906076080095</v>
      </c>
      <c r="D108" s="381">
        <f t="shared" si="26"/>
        <v>9.6047791320388765E-2</v>
      </c>
      <c r="E108" s="382">
        <v>3.1378139850644944</v>
      </c>
      <c r="F108" s="381">
        <f t="shared" si="27"/>
        <v>-0.63509583603809761</v>
      </c>
      <c r="G108" s="382">
        <v>10.410514541387025</v>
      </c>
      <c r="H108" s="381">
        <f t="shared" si="28"/>
        <v>-1.3701056136517344</v>
      </c>
      <c r="I108" s="382">
        <v>6.6035891968727789</v>
      </c>
      <c r="J108" s="381">
        <f t="shared" si="29"/>
        <v>-1.0534892013223702</v>
      </c>
      <c r="K108" s="380">
        <v>8.0701029849966019</v>
      </c>
      <c r="L108" s="381">
        <f t="shared" si="30"/>
        <v>0.39596792668042013</v>
      </c>
      <c r="M108" s="380">
        <v>9.4674592833876225</v>
      </c>
      <c r="N108" s="381">
        <f t="shared" si="31"/>
        <v>0.86861013875309645</v>
      </c>
      <c r="O108" s="380">
        <v>8.5571083133720069</v>
      </c>
      <c r="P108" s="381">
        <f t="shared" si="32"/>
        <v>0.52549645742299056</v>
      </c>
      <c r="Q108" s="382">
        <v>8.0930296274409734</v>
      </c>
      <c r="R108" s="381">
        <f t="shared" si="33"/>
        <v>-0.10571216686974871</v>
      </c>
      <c r="S108" s="382">
        <v>8.8645960787952234</v>
      </c>
      <c r="T108" s="381">
        <f t="shared" si="34"/>
        <v>-0.69022857325468578</v>
      </c>
      <c r="U108" s="382">
        <v>8.4640761645547027</v>
      </c>
      <c r="V108" s="381">
        <f t="shared" si="35"/>
        <v>-0.42251408491440046</v>
      </c>
      <c r="W108" s="380">
        <v>7.6643628247829731</v>
      </c>
      <c r="X108" s="381">
        <f t="shared" si="36"/>
        <v>-3.1165708214224708E-3</v>
      </c>
      <c r="Y108" s="380">
        <v>8.974658575808073</v>
      </c>
      <c r="Z108" s="381">
        <f t="shared" si="37"/>
        <v>-0.45770340166143697</v>
      </c>
      <c r="AA108" s="380">
        <v>8.2385084387826346</v>
      </c>
      <c r="AB108" s="381">
        <f t="shared" si="38"/>
        <v>-0.25309757349544526</v>
      </c>
    </row>
    <row r="109" spans="2:28" ht="15" hidden="1" customHeight="1" outlineLevel="1" x14ac:dyDescent="0.25">
      <c r="B109" s="43" t="s">
        <v>60</v>
      </c>
      <c r="C109" s="380">
        <v>2.7525490695896</v>
      </c>
      <c r="D109" s="381">
        <f t="shared" si="26"/>
        <v>0.5172945831560849</v>
      </c>
      <c r="E109" s="382">
        <v>3.4925264309150563</v>
      </c>
      <c r="F109" s="381">
        <f t="shared" si="27"/>
        <v>-0.19202431245921625</v>
      </c>
      <c r="G109" s="382">
        <v>10.990424646128227</v>
      </c>
      <c r="H109" s="381">
        <f t="shared" si="28"/>
        <v>-0.8110990106480358</v>
      </c>
      <c r="I109" s="382">
        <v>6.9930029154518953</v>
      </c>
      <c r="J109" s="381">
        <f t="shared" si="29"/>
        <v>-0.31426265362469774</v>
      </c>
      <c r="K109" s="380">
        <v>7.7402978339350179</v>
      </c>
      <c r="L109" s="381">
        <f t="shared" si="30"/>
        <v>-0.78414119540806215</v>
      </c>
      <c r="M109" s="380">
        <v>10.717218852076527</v>
      </c>
      <c r="N109" s="381">
        <f t="shared" si="31"/>
        <v>-1.0505186203606733</v>
      </c>
      <c r="O109" s="380">
        <v>8.7105703422053224</v>
      </c>
      <c r="P109" s="381">
        <f t="shared" si="32"/>
        <v>-0.85034932507850947</v>
      </c>
      <c r="Q109" s="382">
        <v>8.1975867911122986</v>
      </c>
      <c r="R109" s="381">
        <f t="shared" si="33"/>
        <v>-0.58906699502131232</v>
      </c>
      <c r="S109" s="382">
        <v>9.2766302584622036</v>
      </c>
      <c r="T109" s="381">
        <f t="shared" si="34"/>
        <v>-0.90152217622182818</v>
      </c>
      <c r="U109" s="382">
        <v>8.7245740595757368</v>
      </c>
      <c r="V109" s="381">
        <f t="shared" si="35"/>
        <v>-0.7664101239632668</v>
      </c>
      <c r="W109" s="380">
        <v>7.6784499102820192</v>
      </c>
      <c r="X109" s="381">
        <f t="shared" si="36"/>
        <v>-0.48214134093514005</v>
      </c>
      <c r="Y109" s="380">
        <v>9.4987507891882554</v>
      </c>
      <c r="Z109" s="381">
        <f t="shared" si="37"/>
        <v>-0.90953917342740809</v>
      </c>
      <c r="AA109" s="380">
        <v>8.4785502344567174</v>
      </c>
      <c r="AB109" s="381">
        <f t="shared" si="38"/>
        <v>-0.6936708598484298</v>
      </c>
    </row>
    <row r="110" spans="2:28" ht="15" hidden="1" customHeight="1" outlineLevel="1" x14ac:dyDescent="0.25">
      <c r="B110" s="43" t="s">
        <v>61</v>
      </c>
      <c r="C110" s="380">
        <v>2.3703911397728867</v>
      </c>
      <c r="D110" s="381">
        <f t="shared" si="26"/>
        <v>8.8257463680341708E-2</v>
      </c>
      <c r="E110" s="382">
        <v>3.7088607594936707</v>
      </c>
      <c r="F110" s="381">
        <f t="shared" si="27"/>
        <v>-0.65269431610028183</v>
      </c>
      <c r="G110" s="382">
        <v>12.261363636363637</v>
      </c>
      <c r="H110" s="381">
        <f t="shared" si="28"/>
        <v>-0.1382222849614152</v>
      </c>
      <c r="I110" s="382">
        <v>7.6017241379310345</v>
      </c>
      <c r="J110" s="381">
        <f t="shared" si="29"/>
        <v>-0.86381497411970543</v>
      </c>
      <c r="K110" s="380">
        <v>8.4441746538871136</v>
      </c>
      <c r="L110" s="381">
        <f t="shared" si="30"/>
        <v>-0.4601443842937929</v>
      </c>
      <c r="M110" s="380">
        <v>10.684829698237227</v>
      </c>
      <c r="N110" s="381">
        <f t="shared" si="31"/>
        <v>-0.72692129266974526</v>
      </c>
      <c r="O110" s="380">
        <v>9.2579415674253323</v>
      </c>
      <c r="P110" s="381">
        <f t="shared" si="32"/>
        <v>-0.54699094893962297</v>
      </c>
      <c r="Q110" s="382">
        <v>8.8686465886399919</v>
      </c>
      <c r="R110" s="381">
        <f t="shared" si="33"/>
        <v>-0.38133437002762349</v>
      </c>
      <c r="S110" s="382">
        <v>9.4481899273711107</v>
      </c>
      <c r="T110" s="381">
        <f t="shared" si="34"/>
        <v>-1.5489181038814781</v>
      </c>
      <c r="U110" s="382">
        <v>9.1492004837817635</v>
      </c>
      <c r="V110" s="381">
        <f t="shared" si="35"/>
        <v>-0.93775345027370527</v>
      </c>
      <c r="W110" s="380">
        <v>8.3304498640344296</v>
      </c>
      <c r="X110" s="381">
        <f t="shared" si="36"/>
        <v>-0.35186095021956554</v>
      </c>
      <c r="Y110" s="380">
        <v>9.6557114846087213</v>
      </c>
      <c r="Z110" s="381">
        <f t="shared" si="37"/>
        <v>-1.4226377320146977</v>
      </c>
      <c r="AA110" s="380">
        <v>8.9218626246721655</v>
      </c>
      <c r="AB110" s="381">
        <f t="shared" si="38"/>
        <v>-0.81588548704397645</v>
      </c>
    </row>
    <row r="111" spans="2:28" collapsed="1" x14ac:dyDescent="0.25">
      <c r="B111" s="145">
        <v>2006</v>
      </c>
      <c r="C111" s="382">
        <v>2.5569914593512171</v>
      </c>
      <c r="D111" s="388">
        <f t="shared" si="26"/>
        <v>0.28989448601295953</v>
      </c>
      <c r="E111" s="382">
        <v>3.4532506172057986</v>
      </c>
      <c r="F111" s="388">
        <f t="shared" si="27"/>
        <v>-0.17455919039930601</v>
      </c>
      <c r="G111" s="382">
        <v>10.740752810819618</v>
      </c>
      <c r="H111" s="388">
        <f t="shared" si="28"/>
        <v>0.24978079757857152</v>
      </c>
      <c r="I111" s="382">
        <v>6.6391080556396602</v>
      </c>
      <c r="J111" s="388">
        <f t="shared" si="29"/>
        <v>-0.16406991783661784</v>
      </c>
      <c r="K111" s="382">
        <v>7.123325195925684</v>
      </c>
      <c r="L111" s="388">
        <f t="shared" si="30"/>
        <v>-0.1958340698762715</v>
      </c>
      <c r="M111" s="382">
        <v>8.0250507857593831</v>
      </c>
      <c r="N111" s="388">
        <f t="shared" si="31"/>
        <v>-5.6505342668083713E-2</v>
      </c>
      <c r="O111" s="382">
        <v>7.4327458239212172</v>
      </c>
      <c r="P111" s="388">
        <f t="shared" si="32"/>
        <v>-0.15442164762678345</v>
      </c>
      <c r="Q111" s="382">
        <v>8.0043308412748715</v>
      </c>
      <c r="R111" s="388">
        <f t="shared" si="33"/>
        <v>-0.26731489767646188</v>
      </c>
      <c r="S111" s="382">
        <v>9.0340486037802474</v>
      </c>
      <c r="T111" s="388">
        <f t="shared" si="34"/>
        <v>-0.21637918107493093</v>
      </c>
      <c r="U111" s="382">
        <v>8.4812599935262636</v>
      </c>
      <c r="V111" s="388">
        <f t="shared" si="35"/>
        <v>-0.26436772582696655</v>
      </c>
      <c r="W111" s="382">
        <v>7.4390114382072561</v>
      </c>
      <c r="X111" s="388">
        <f t="shared" si="36"/>
        <v>-0.17946641783792483</v>
      </c>
      <c r="Y111" s="382">
        <v>8.8865936288321663</v>
      </c>
      <c r="Z111" s="388">
        <f t="shared" si="37"/>
        <v>-0.19169589590499569</v>
      </c>
      <c r="AA111" s="382">
        <v>8.0514511706356231</v>
      </c>
      <c r="AB111" s="388">
        <f t="shared" si="38"/>
        <v>-0.2096338255911121</v>
      </c>
    </row>
    <row r="112" spans="2:28" ht="15" hidden="1" customHeight="1" outlineLevel="1" x14ac:dyDescent="0.25">
      <c r="B112" s="43" t="s">
        <v>49</v>
      </c>
      <c r="C112" s="380">
        <v>2.213461418501653</v>
      </c>
      <c r="D112" s="381">
        <f t="shared" si="26"/>
        <v>-4.6011605337744843E-2</v>
      </c>
      <c r="E112" s="382">
        <v>3.0571333110591379</v>
      </c>
      <c r="F112" s="381">
        <f t="shared" si="27"/>
        <v>-0.61913355004184645</v>
      </c>
      <c r="G112" s="382">
        <v>9.3255060728744947</v>
      </c>
      <c r="H112" s="381">
        <f t="shared" si="28"/>
        <v>-1.0314601266308632</v>
      </c>
      <c r="I112" s="382">
        <v>5.891268533772652</v>
      </c>
      <c r="J112" s="381">
        <f t="shared" si="29"/>
        <v>-0.92049389609772891</v>
      </c>
      <c r="K112" s="380">
        <v>7.5728489483747614</v>
      </c>
      <c r="L112" s="381">
        <f t="shared" si="30"/>
        <v>0.10816749348024768</v>
      </c>
      <c r="M112" s="380">
        <v>8.9810093561963065</v>
      </c>
      <c r="N112" s="381">
        <f t="shared" si="31"/>
        <v>3.5647135478635406E-2</v>
      </c>
      <c r="O112" s="380">
        <v>8.0890152481003614</v>
      </c>
      <c r="P112" s="381">
        <f t="shared" si="32"/>
        <v>5.9671449285474409E-2</v>
      </c>
      <c r="Q112" s="382">
        <v>8.0960347002956556</v>
      </c>
      <c r="R112" s="381">
        <f t="shared" si="33"/>
        <v>-0.20983931291523561</v>
      </c>
      <c r="S112" s="382">
        <v>8.9479047063326238</v>
      </c>
      <c r="T112" s="381">
        <f t="shared" si="34"/>
        <v>-0.33894926307967843</v>
      </c>
      <c r="U112" s="382">
        <v>8.5220686062857709</v>
      </c>
      <c r="V112" s="381">
        <f t="shared" si="35"/>
        <v>-0.28439389931582504</v>
      </c>
      <c r="W112" s="380">
        <v>7.5023068556592518</v>
      </c>
      <c r="X112" s="381">
        <f t="shared" si="36"/>
        <v>-0.129971222968571</v>
      </c>
      <c r="Y112" s="380">
        <v>8.9577916286292911</v>
      </c>
      <c r="Z112" s="381">
        <f t="shared" si="37"/>
        <v>-0.2903791817907635</v>
      </c>
      <c r="AA112" s="380">
        <v>8.1650072381025183</v>
      </c>
      <c r="AB112" s="381">
        <f t="shared" si="38"/>
        <v>-0.22054171675060275</v>
      </c>
    </row>
    <row r="113" spans="2:28" ht="15" hidden="1" customHeight="1" outlineLevel="1" x14ac:dyDescent="0.25">
      <c r="B113" s="43" t="s">
        <v>50</v>
      </c>
      <c r="C113" s="380">
        <v>1.9266258731791845</v>
      </c>
      <c r="D113" s="381">
        <f t="shared" si="26"/>
        <v>-0.21429231208010258</v>
      </c>
      <c r="E113" s="382">
        <v>4.2371572035534957</v>
      </c>
      <c r="F113" s="381">
        <f t="shared" si="27"/>
        <v>-0.20603345792510375</v>
      </c>
      <c r="G113" s="382">
        <v>12.528520143597925</v>
      </c>
      <c r="H113" s="381">
        <f t="shared" si="28"/>
        <v>0.96833329487352771</v>
      </c>
      <c r="I113" s="382">
        <v>8.3161302982731549</v>
      </c>
      <c r="J113" s="381">
        <f t="shared" si="29"/>
        <v>0.17284615853842666</v>
      </c>
      <c r="K113" s="380">
        <v>7.6241040303944221</v>
      </c>
      <c r="L113" s="381">
        <f t="shared" si="30"/>
        <v>-0.1167829619415226</v>
      </c>
      <c r="M113" s="380">
        <v>9.460146378764156</v>
      </c>
      <c r="N113" s="381">
        <f t="shared" si="31"/>
        <v>-9.0168575478184465E-3</v>
      </c>
      <c r="O113" s="380">
        <v>8.266233683540273</v>
      </c>
      <c r="P113" s="381">
        <f t="shared" si="32"/>
        <v>-0.11100965685729136</v>
      </c>
      <c r="Q113" s="382">
        <v>8.4664142603528862</v>
      </c>
      <c r="R113" s="381">
        <f t="shared" si="33"/>
        <v>-0.16432051078021637</v>
      </c>
      <c r="S113" s="382">
        <v>9.580834930316362</v>
      </c>
      <c r="T113" s="381">
        <f t="shared" si="34"/>
        <v>-0.53142177309999816</v>
      </c>
      <c r="U113" s="382">
        <v>9.0088789579543374</v>
      </c>
      <c r="V113" s="381">
        <f t="shared" si="35"/>
        <v>-0.34840860291300757</v>
      </c>
      <c r="W113" s="380">
        <v>7.7314028032508286</v>
      </c>
      <c r="X113" s="381">
        <f t="shared" si="36"/>
        <v>-0.11739707721264736</v>
      </c>
      <c r="Y113" s="380">
        <v>9.6026240797275406</v>
      </c>
      <c r="Z113" s="381">
        <f t="shared" si="37"/>
        <v>-0.43273663911382521</v>
      </c>
      <c r="AA113" s="380">
        <v>8.555366429592171</v>
      </c>
      <c r="AB113" s="381">
        <f t="shared" si="38"/>
        <v>-0.26673860348347489</v>
      </c>
    </row>
    <row r="114" spans="2:28" ht="15" hidden="1" customHeight="1" outlineLevel="1" x14ac:dyDescent="0.25">
      <c r="B114" s="43" t="s">
        <v>51</v>
      </c>
      <c r="C114" s="380">
        <v>2.1649300006392638</v>
      </c>
      <c r="D114" s="381">
        <f t="shared" si="26"/>
        <v>7.6499449559663368E-2</v>
      </c>
      <c r="E114" s="382">
        <v>3.9634831460674156</v>
      </c>
      <c r="F114" s="381">
        <f t="shared" si="27"/>
        <v>0.43308697120402773</v>
      </c>
      <c r="G114" s="382">
        <v>9.4511742892459836</v>
      </c>
      <c r="H114" s="381">
        <f t="shared" si="28"/>
        <v>-0.61119914129269581</v>
      </c>
      <c r="I114" s="382">
        <v>6.488341232227488</v>
      </c>
      <c r="J114" s="381">
        <f t="shared" si="29"/>
        <v>-3.0280224137158918E-2</v>
      </c>
      <c r="K114" s="380">
        <v>6.9340361823821564</v>
      </c>
      <c r="L114" s="381">
        <f t="shared" si="30"/>
        <v>-7.8172535519698272E-2</v>
      </c>
      <c r="M114" s="380">
        <v>7.5320198732225458</v>
      </c>
      <c r="N114" s="381">
        <f t="shared" si="31"/>
        <v>0.62808099163947873</v>
      </c>
      <c r="O114" s="380">
        <v>7.1394571435297438</v>
      </c>
      <c r="P114" s="381">
        <f t="shared" si="32"/>
        <v>0.16715381877468616</v>
      </c>
      <c r="Q114" s="382">
        <v>8.0503009962175689</v>
      </c>
      <c r="R114" s="381">
        <f t="shared" si="33"/>
        <v>0.39494644429143033</v>
      </c>
      <c r="S114" s="382">
        <v>9.0007739095735033</v>
      </c>
      <c r="T114" s="381">
        <f t="shared" si="34"/>
        <v>0.62115331701581233</v>
      </c>
      <c r="U114" s="382">
        <v>8.4955027414019657</v>
      </c>
      <c r="V114" s="381">
        <f t="shared" si="35"/>
        <v>0.48375553812511463</v>
      </c>
      <c r="W114" s="380">
        <v>7.4167970867337978</v>
      </c>
      <c r="X114" s="381">
        <f t="shared" si="36"/>
        <v>0.28107449663118445</v>
      </c>
      <c r="Y114" s="380">
        <v>8.788737398860949</v>
      </c>
      <c r="Z114" s="381">
        <f t="shared" si="37"/>
        <v>0.61117903790460559</v>
      </c>
      <c r="AA114" s="380">
        <v>8.0056690923351788</v>
      </c>
      <c r="AB114" s="381">
        <f t="shared" si="38"/>
        <v>0.3983571893164326</v>
      </c>
    </row>
    <row r="115" spans="2:28" ht="15" hidden="1" customHeight="1" outlineLevel="1" x14ac:dyDescent="0.25">
      <c r="B115" s="43" t="s">
        <v>52</v>
      </c>
      <c r="C115" s="380">
        <v>2.3499249088178504</v>
      </c>
      <c r="D115" s="381">
        <f t="shared" si="26"/>
        <v>-1.3193395262386609E-2</v>
      </c>
      <c r="E115" s="382">
        <v>3.5548604427333976</v>
      </c>
      <c r="F115" s="381">
        <f t="shared" si="27"/>
        <v>-0.104323994228817</v>
      </c>
      <c r="G115" s="382">
        <v>10.076746323529411</v>
      </c>
      <c r="H115" s="381">
        <f t="shared" si="28"/>
        <v>0.20840919368886368</v>
      </c>
      <c r="I115" s="382">
        <v>6.8909261871180068</v>
      </c>
      <c r="J115" s="381">
        <f t="shared" si="29"/>
        <v>0.43201082146476111</v>
      </c>
      <c r="K115" s="380">
        <v>7.1499149326004448</v>
      </c>
      <c r="L115" s="381">
        <f t="shared" si="30"/>
        <v>0.1424338224036914</v>
      </c>
      <c r="M115" s="380">
        <v>6.8696347238560609</v>
      </c>
      <c r="N115" s="381">
        <f t="shared" si="31"/>
        <v>-0.5044759762008546</v>
      </c>
      <c r="O115" s="380">
        <v>7.0513571133102113</v>
      </c>
      <c r="P115" s="381">
        <f t="shared" si="32"/>
        <v>-6.4676042029082836E-2</v>
      </c>
      <c r="Q115" s="382">
        <v>8.1610168996818544</v>
      </c>
      <c r="R115" s="381">
        <f t="shared" si="33"/>
        <v>-0.14446720894046194</v>
      </c>
      <c r="S115" s="382">
        <v>8.5930768924883694</v>
      </c>
      <c r="T115" s="381">
        <f t="shared" si="34"/>
        <v>-1.5535624624641802</v>
      </c>
      <c r="U115" s="382">
        <v>8.363355897588697</v>
      </c>
      <c r="V115" s="381">
        <f t="shared" si="35"/>
        <v>-0.7839440305029246</v>
      </c>
      <c r="W115" s="380">
        <v>7.5467777894033663</v>
      </c>
      <c r="X115" s="381">
        <f t="shared" si="36"/>
        <v>-1.1554525987502728E-2</v>
      </c>
      <c r="Y115" s="380">
        <v>8.3035791960905403</v>
      </c>
      <c r="Z115" s="381">
        <f t="shared" si="37"/>
        <v>-1.3541075095003574</v>
      </c>
      <c r="AA115" s="380">
        <v>7.8709665546377003</v>
      </c>
      <c r="AB115" s="381">
        <f t="shared" si="38"/>
        <v>-0.53464715783350414</v>
      </c>
    </row>
    <row r="116" spans="2:28" ht="15" hidden="1" customHeight="1" outlineLevel="1" x14ac:dyDescent="0.25">
      <c r="B116" s="43" t="s">
        <v>53</v>
      </c>
      <c r="C116" s="380">
        <v>2.7585967951494155</v>
      </c>
      <c r="D116" s="381">
        <f t="shared" si="26"/>
        <v>0.25845878797304245</v>
      </c>
      <c r="E116" s="382">
        <v>3.8195057369814651</v>
      </c>
      <c r="F116" s="381">
        <f t="shared" si="27"/>
        <v>-0.27381449877492026</v>
      </c>
      <c r="G116" s="382">
        <v>10.005227391531626</v>
      </c>
      <c r="H116" s="381">
        <f t="shared" si="28"/>
        <v>6.0529268751311704E-2</v>
      </c>
      <c r="I116" s="382">
        <v>6.651112706389088</v>
      </c>
      <c r="J116" s="381">
        <f t="shared" si="29"/>
        <v>-0.32043708148213756</v>
      </c>
      <c r="K116" s="380">
        <v>6.9503657324825516</v>
      </c>
      <c r="L116" s="381">
        <f t="shared" si="30"/>
        <v>0.2358658593304952</v>
      </c>
      <c r="M116" s="380">
        <v>7.0943527875936887</v>
      </c>
      <c r="N116" s="381">
        <f t="shared" si="31"/>
        <v>-0.17270952694637032</v>
      </c>
      <c r="O116" s="380">
        <v>7.0003594873397939</v>
      </c>
      <c r="P116" s="381">
        <f t="shared" si="32"/>
        <v>9.9453974024545033E-2</v>
      </c>
      <c r="Q116" s="382">
        <v>8.6146819087995556</v>
      </c>
      <c r="R116" s="381">
        <f t="shared" si="33"/>
        <v>-0.3965040464354086</v>
      </c>
      <c r="S116" s="382">
        <v>9.8687492078886034</v>
      </c>
      <c r="T116" s="381">
        <f t="shared" si="34"/>
        <v>-0.24304074089650385</v>
      </c>
      <c r="U116" s="382">
        <v>9.2142002887158458</v>
      </c>
      <c r="V116" s="381">
        <f t="shared" si="35"/>
        <v>-0.32051204553706825</v>
      </c>
      <c r="W116" s="380">
        <v>7.8785963036040032</v>
      </c>
      <c r="X116" s="381">
        <f t="shared" si="36"/>
        <v>-0.16110691991879467</v>
      </c>
      <c r="Y116" s="380">
        <v>9.3288356107260597</v>
      </c>
      <c r="Z116" s="381">
        <f t="shared" si="37"/>
        <v>-0.20313130797979184</v>
      </c>
      <c r="AA116" s="380">
        <v>8.5099637681159415</v>
      </c>
      <c r="AB116" s="381">
        <f t="shared" si="38"/>
        <v>-0.17103558873361102</v>
      </c>
    </row>
    <row r="117" spans="2:28" ht="15" hidden="1" customHeight="1" outlineLevel="1" x14ac:dyDescent="0.25">
      <c r="B117" s="43" t="s">
        <v>54</v>
      </c>
      <c r="C117" s="380">
        <v>2.3413281367111378</v>
      </c>
      <c r="D117" s="381">
        <f t="shared" si="26"/>
        <v>-0.18559725438392816</v>
      </c>
      <c r="E117" s="382">
        <v>3.2453766350924673</v>
      </c>
      <c r="F117" s="381">
        <f t="shared" si="27"/>
        <v>7.5856802107081123E-2</v>
      </c>
      <c r="G117" s="382">
        <v>7.532503457814661</v>
      </c>
      <c r="H117" s="381">
        <f t="shared" si="28"/>
        <v>0.12664156014948436</v>
      </c>
      <c r="I117" s="382">
        <v>4.9377559377559379</v>
      </c>
      <c r="J117" s="381">
        <f t="shared" si="29"/>
        <v>-0.16637291886838135</v>
      </c>
      <c r="K117" s="380">
        <v>6.7632046686613148</v>
      </c>
      <c r="L117" s="381">
        <f t="shared" si="30"/>
        <v>8.2111376817619153E-2</v>
      </c>
      <c r="M117" s="380">
        <v>6.7173631936611002</v>
      </c>
      <c r="N117" s="381">
        <f t="shared" si="31"/>
        <v>-5.3637260402771503E-2</v>
      </c>
      <c r="O117" s="380">
        <v>6.7471620723852075</v>
      </c>
      <c r="P117" s="381">
        <f t="shared" si="32"/>
        <v>3.6331967958851408E-2</v>
      </c>
      <c r="Q117" s="382">
        <v>8.0780818284299638</v>
      </c>
      <c r="R117" s="381">
        <f t="shared" si="33"/>
        <v>-0.27962507283035798</v>
      </c>
      <c r="S117" s="382">
        <v>8.2537481632066818</v>
      </c>
      <c r="T117" s="381">
        <f t="shared" si="34"/>
        <v>-0.48088517801364894</v>
      </c>
      <c r="U117" s="382">
        <v>8.1659290690800201</v>
      </c>
      <c r="V117" s="381">
        <f t="shared" si="35"/>
        <v>-0.38088603312624514</v>
      </c>
      <c r="W117" s="380">
        <v>7.411408249601382</v>
      </c>
      <c r="X117" s="381">
        <f t="shared" si="36"/>
        <v>-0.15291151916476853</v>
      </c>
      <c r="Y117" s="380">
        <v>7.993775563832461</v>
      </c>
      <c r="Z117" s="381">
        <f t="shared" si="37"/>
        <v>-0.41664257286478268</v>
      </c>
      <c r="AA117" s="380">
        <v>7.6753208022333963</v>
      </c>
      <c r="AB117" s="381">
        <f t="shared" si="38"/>
        <v>-0.26973528216211662</v>
      </c>
    </row>
    <row r="118" spans="2:28" ht="15" hidden="1" customHeight="1" outlineLevel="1" x14ac:dyDescent="0.25">
      <c r="B118" s="43" t="s">
        <v>55</v>
      </c>
      <c r="C118" s="380">
        <v>2.3145517241379312</v>
      </c>
      <c r="D118" s="381">
        <f t="shared" si="26"/>
        <v>0.26892380042436503</v>
      </c>
      <c r="E118" s="382">
        <v>3.1147110332749564</v>
      </c>
      <c r="F118" s="381">
        <f t="shared" si="27"/>
        <v>2.6109074236666086E-2</v>
      </c>
      <c r="G118" s="382">
        <v>9.7777777777777786</v>
      </c>
      <c r="H118" s="381">
        <f t="shared" si="28"/>
        <v>-0.28979901403109487</v>
      </c>
      <c r="I118" s="382">
        <v>6.0920319689997582</v>
      </c>
      <c r="J118" s="381">
        <f t="shared" si="29"/>
        <v>0.24832407355378638</v>
      </c>
      <c r="K118" s="380">
        <v>6.916707758934888</v>
      </c>
      <c r="L118" s="381">
        <f t="shared" si="30"/>
        <v>0.14101410519245405</v>
      </c>
      <c r="M118" s="380">
        <v>6.4965439093484418</v>
      </c>
      <c r="N118" s="381">
        <f t="shared" si="31"/>
        <v>-0.34002761747411636</v>
      </c>
      <c r="O118" s="380">
        <v>6.7645723351295164</v>
      </c>
      <c r="P118" s="381">
        <f t="shared" si="32"/>
        <v>-3.0436188566357991E-2</v>
      </c>
      <c r="Q118" s="382">
        <v>8.3342991120134684</v>
      </c>
      <c r="R118" s="381">
        <f t="shared" si="33"/>
        <v>-1.4604972761460999E-2</v>
      </c>
      <c r="S118" s="382">
        <v>9.2464817552387402</v>
      </c>
      <c r="T118" s="381">
        <f t="shared" si="34"/>
        <v>0.20541637059243456</v>
      </c>
      <c r="U118" s="382">
        <v>8.7574030743484048</v>
      </c>
      <c r="V118" s="381">
        <f t="shared" si="35"/>
        <v>7.3337814050754346E-2</v>
      </c>
      <c r="W118" s="380">
        <v>7.5151513650101567</v>
      </c>
      <c r="X118" s="381">
        <f t="shared" si="36"/>
        <v>6.2878020067682172E-2</v>
      </c>
      <c r="Y118" s="380">
        <v>8.7613557307180532</v>
      </c>
      <c r="Z118" s="381">
        <f t="shared" si="37"/>
        <v>5.4134506972781438E-2</v>
      </c>
      <c r="AA118" s="380">
        <v>8.042482772812626</v>
      </c>
      <c r="AB118" s="381">
        <f t="shared" si="38"/>
        <v>5.2177721203989336E-2</v>
      </c>
    </row>
    <row r="119" spans="2:28" ht="15" hidden="1" customHeight="1" outlineLevel="1" x14ac:dyDescent="0.25">
      <c r="B119" s="43" t="s">
        <v>56</v>
      </c>
      <c r="C119" s="380">
        <v>2.3099025463690661</v>
      </c>
      <c r="D119" s="381">
        <f t="shared" si="26"/>
        <v>0.10315149151674552</v>
      </c>
      <c r="E119" s="382">
        <v>3.2942084942084944</v>
      </c>
      <c r="F119" s="381">
        <f t="shared" si="27"/>
        <v>0.35367405687315356</v>
      </c>
      <c r="G119" s="382">
        <v>9.8725985844287152</v>
      </c>
      <c r="H119" s="381">
        <f t="shared" si="28"/>
        <v>-1.1563252777575883</v>
      </c>
      <c r="I119" s="382">
        <v>6.1427320490367778</v>
      </c>
      <c r="J119" s="381">
        <f t="shared" si="29"/>
        <v>-0.59488775926993132</v>
      </c>
      <c r="K119" s="380">
        <v>6.7238015035123038</v>
      </c>
      <c r="L119" s="381">
        <f t="shared" si="30"/>
        <v>-2.0053041942241556E-2</v>
      </c>
      <c r="M119" s="380">
        <v>6.5540898206108471</v>
      </c>
      <c r="N119" s="381">
        <f t="shared" si="31"/>
        <v>-7.9062961519060337E-2</v>
      </c>
      <c r="O119" s="380">
        <v>6.6680737767109495</v>
      </c>
      <c r="P119" s="381">
        <f t="shared" si="32"/>
        <v>-4.0685305941185135E-2</v>
      </c>
      <c r="Q119" s="382">
        <v>7.6601237018730837</v>
      </c>
      <c r="R119" s="381">
        <f t="shared" si="33"/>
        <v>-0.54340379530462624</v>
      </c>
      <c r="S119" s="382">
        <v>8.7197147891652662</v>
      </c>
      <c r="T119" s="381">
        <f t="shared" si="34"/>
        <v>-0.39786734090194287</v>
      </c>
      <c r="U119" s="382">
        <v>8.1387604447027719</v>
      </c>
      <c r="V119" s="381">
        <f t="shared" si="35"/>
        <v>-0.49687267218034492</v>
      </c>
      <c r="W119" s="380">
        <v>7.0005667064599892</v>
      </c>
      <c r="X119" s="381">
        <f t="shared" si="36"/>
        <v>-0.36139560040738949</v>
      </c>
      <c r="Y119" s="380">
        <v>8.3863636363636367</v>
      </c>
      <c r="Z119" s="381">
        <f t="shared" si="37"/>
        <v>-0.38422876070839251</v>
      </c>
      <c r="AA119" s="380">
        <v>7.5646794739378915</v>
      </c>
      <c r="AB119" s="381">
        <f t="shared" si="38"/>
        <v>-0.39158781880747906</v>
      </c>
    </row>
    <row r="120" spans="2:28" collapsed="1" x14ac:dyDescent="0.25">
      <c r="B120" s="30" t="s">
        <v>71</v>
      </c>
      <c r="C120" s="383">
        <v>2.216421176743812</v>
      </c>
      <c r="D120" s="384">
        <f t="shared" si="26"/>
        <v>0.16149935775349489</v>
      </c>
      <c r="E120" s="383">
        <v>3.8209870129870129</v>
      </c>
      <c r="F120" s="384">
        <f t="shared" si="27"/>
        <v>-0.35663298466584514</v>
      </c>
      <c r="G120" s="383">
        <v>11.092914285714286</v>
      </c>
      <c r="H120" s="384">
        <f t="shared" si="28"/>
        <v>-9.3718425683249507E-2</v>
      </c>
      <c r="I120" s="383">
        <v>7.2838095238095235</v>
      </c>
      <c r="J120" s="384">
        <f t="shared" si="29"/>
        <v>-0.61071408228699564</v>
      </c>
      <c r="K120" s="383">
        <v>7.6933015471272785</v>
      </c>
      <c r="L120" s="384">
        <f t="shared" si="30"/>
        <v>-0.35565027996445586</v>
      </c>
      <c r="M120" s="383">
        <v>9.0436761381737636</v>
      </c>
      <c r="N120" s="384">
        <f t="shared" si="31"/>
        <v>-0.52344713500179374</v>
      </c>
      <c r="O120" s="383">
        <v>8.1835924590380653</v>
      </c>
      <c r="P120" s="384">
        <f t="shared" si="32"/>
        <v>-0.406241321041934</v>
      </c>
      <c r="Q120" s="383">
        <v>8.3179744973463752</v>
      </c>
      <c r="R120" s="384">
        <f t="shared" si="33"/>
        <v>-0.15821351095341463</v>
      </c>
      <c r="S120" s="383">
        <v>9.4739817410656215</v>
      </c>
      <c r="T120" s="384">
        <f t="shared" si="34"/>
        <v>0.39369001235359313</v>
      </c>
      <c r="U120" s="383">
        <v>8.8925607554169677</v>
      </c>
      <c r="V120" s="384">
        <f t="shared" si="35"/>
        <v>9.6080304383733051E-2</v>
      </c>
      <c r="W120" s="383">
        <v>7.7009086256880064</v>
      </c>
      <c r="X120" s="384">
        <f t="shared" si="36"/>
        <v>-0.16182676375044824</v>
      </c>
      <c r="Y120" s="383">
        <v>9.4310593715381099</v>
      </c>
      <c r="Z120" s="384">
        <f t="shared" si="37"/>
        <v>0.25501028369888168</v>
      </c>
      <c r="AA120" s="383">
        <v>8.4842347871010677</v>
      </c>
      <c r="AB120" s="384">
        <f t="shared" si="38"/>
        <v>-6.4494318431904674E-3</v>
      </c>
    </row>
    <row r="121" spans="2:28" ht="15" hidden="1" customHeight="1" outlineLevel="1" x14ac:dyDescent="0.25">
      <c r="B121" s="43" t="s">
        <v>58</v>
      </c>
      <c r="C121" s="380">
        <v>2.1275017659524371</v>
      </c>
      <c r="D121" s="381">
        <f t="shared" si="26"/>
        <v>0.14648220373877985</v>
      </c>
      <c r="E121" s="382">
        <v>3.4543865781195384</v>
      </c>
      <c r="F121" s="381">
        <f t="shared" si="27"/>
        <v>-0.1465949243342175</v>
      </c>
      <c r="G121" s="382">
        <v>9.5207886840977274</v>
      </c>
      <c r="H121" s="381">
        <f t="shared" si="28"/>
        <v>-0.50120444305003886</v>
      </c>
      <c r="I121" s="382">
        <v>6.1792452830188678</v>
      </c>
      <c r="J121" s="381">
        <f t="shared" si="29"/>
        <v>-0.78297813845981512</v>
      </c>
      <c r="K121" s="380">
        <v>6.7210770950597185</v>
      </c>
      <c r="L121" s="381">
        <f t="shared" si="30"/>
        <v>4.1140241450052351E-2</v>
      </c>
      <c r="M121" s="380">
        <v>7.2427990938185483</v>
      </c>
      <c r="N121" s="381">
        <f t="shared" si="31"/>
        <v>-0.17270211435308536</v>
      </c>
      <c r="O121" s="380">
        <v>6.9052006396101424</v>
      </c>
      <c r="P121" s="381">
        <f t="shared" si="32"/>
        <v>-3.660299163472569E-2</v>
      </c>
      <c r="Q121" s="382">
        <v>7.5568471699542847</v>
      </c>
      <c r="R121" s="381">
        <f t="shared" si="33"/>
        <v>8.1312824738573042E-3</v>
      </c>
      <c r="S121" s="382">
        <v>8.1154429395372958</v>
      </c>
      <c r="T121" s="381">
        <f t="shared" si="34"/>
        <v>-3.1405214365099354E-2</v>
      </c>
      <c r="U121" s="382">
        <v>7.8325167422493136</v>
      </c>
      <c r="V121" s="381">
        <f t="shared" si="35"/>
        <v>-2.2599229930237996E-2</v>
      </c>
      <c r="W121" s="380">
        <v>6.9173203612407832</v>
      </c>
      <c r="X121" s="381">
        <f t="shared" si="36"/>
        <v>-7.2494692522657722E-2</v>
      </c>
      <c r="Y121" s="380">
        <v>8.0016535467221832</v>
      </c>
      <c r="Z121" s="381">
        <f t="shared" si="37"/>
        <v>-7.4470683657366976E-2</v>
      </c>
      <c r="AA121" s="380">
        <v>7.4008248279996716</v>
      </c>
      <c r="AB121" s="381">
        <f t="shared" si="38"/>
        <v>-9.8393986242578002E-2</v>
      </c>
    </row>
    <row r="122" spans="2:28" ht="15" hidden="1" customHeight="1" outlineLevel="1" x14ac:dyDescent="0.25">
      <c r="B122" s="43" t="s">
        <v>59</v>
      </c>
      <c r="C122" s="380">
        <v>2.4192428162876207</v>
      </c>
      <c r="D122" s="381">
        <f t="shared" si="26"/>
        <v>0.3091317701157914</v>
      </c>
      <c r="E122" s="382">
        <v>3.772909821102592</v>
      </c>
      <c r="F122" s="381">
        <f t="shared" si="27"/>
        <v>-0.22279833340384592</v>
      </c>
      <c r="G122" s="382">
        <v>11.780620155038759</v>
      </c>
      <c r="H122" s="381">
        <f t="shared" si="28"/>
        <v>-1.4107751002889444</v>
      </c>
      <c r="I122" s="382">
        <v>7.6570783981951491</v>
      </c>
      <c r="J122" s="381">
        <f t="shared" si="29"/>
        <v>-0.8672780374484157</v>
      </c>
      <c r="K122" s="380">
        <v>7.6741350583161818</v>
      </c>
      <c r="L122" s="381">
        <f t="shared" si="30"/>
        <v>-0.65797496023299296</v>
      </c>
      <c r="M122" s="380">
        <v>8.5988491446345261</v>
      </c>
      <c r="N122" s="381">
        <f t="shared" si="31"/>
        <v>-0.92419644633303122</v>
      </c>
      <c r="O122" s="380">
        <v>8.0316118559490164</v>
      </c>
      <c r="P122" s="381">
        <f t="shared" si="32"/>
        <v>-0.72714654405098322</v>
      </c>
      <c r="Q122" s="382">
        <v>8.1987417943107221</v>
      </c>
      <c r="R122" s="381">
        <f t="shared" si="33"/>
        <v>-0.61952578240533107</v>
      </c>
      <c r="S122" s="382">
        <v>9.5548246520499092</v>
      </c>
      <c r="T122" s="381">
        <f t="shared" si="34"/>
        <v>-6.7976710314766819E-2</v>
      </c>
      <c r="U122" s="382">
        <v>8.8865902494691031</v>
      </c>
      <c r="V122" s="381">
        <f t="shared" si="35"/>
        <v>-0.36034417442294675</v>
      </c>
      <c r="W122" s="380">
        <v>7.6674793956043956</v>
      </c>
      <c r="X122" s="381">
        <f t="shared" si="36"/>
        <v>-0.44271884907496428</v>
      </c>
      <c r="Y122" s="380">
        <v>9.43236197746951</v>
      </c>
      <c r="Z122" s="381">
        <f t="shared" si="37"/>
        <v>-0.22165172221493634</v>
      </c>
      <c r="AA122" s="380">
        <v>8.4916060122780799</v>
      </c>
      <c r="AB122" s="381">
        <f t="shared" si="38"/>
        <v>-0.35447333265298653</v>
      </c>
    </row>
    <row r="123" spans="2:28" ht="15" hidden="1" customHeight="1" outlineLevel="1" x14ac:dyDescent="0.25">
      <c r="B123" s="43" t="s">
        <v>60</v>
      </c>
      <c r="C123" s="380">
        <v>2.2352544864335151</v>
      </c>
      <c r="D123" s="381">
        <f t="shared" si="26"/>
        <v>6.8690409122176721E-2</v>
      </c>
      <c r="E123" s="382">
        <v>3.6845507433742726</v>
      </c>
      <c r="F123" s="381">
        <f t="shared" si="27"/>
        <v>-0.74857313454314189</v>
      </c>
      <c r="G123" s="382">
        <v>11.801523656776263</v>
      </c>
      <c r="H123" s="381">
        <f t="shared" si="28"/>
        <v>0.92236253826760795</v>
      </c>
      <c r="I123" s="382">
        <v>7.3072655690765931</v>
      </c>
      <c r="J123" s="381">
        <f t="shared" si="29"/>
        <v>-0.82690874285001215</v>
      </c>
      <c r="K123" s="380">
        <v>8.5244390293430801</v>
      </c>
      <c r="L123" s="381">
        <f t="shared" si="30"/>
        <v>0.16680828207016773</v>
      </c>
      <c r="M123" s="380">
        <v>11.767737472437201</v>
      </c>
      <c r="N123" s="381">
        <f t="shared" si="31"/>
        <v>1.2544761203436003</v>
      </c>
      <c r="O123" s="380">
        <v>9.5609196672838319</v>
      </c>
      <c r="P123" s="381">
        <f t="shared" si="32"/>
        <v>0.44562862980994744</v>
      </c>
      <c r="Q123" s="382">
        <v>8.7866537861336109</v>
      </c>
      <c r="R123" s="381">
        <f t="shared" si="33"/>
        <v>-7.7767310957355562E-2</v>
      </c>
      <c r="S123" s="382">
        <v>10.178152434684032</v>
      </c>
      <c r="T123" s="381">
        <f t="shared" si="34"/>
        <v>1.0591707553215368</v>
      </c>
      <c r="U123" s="382">
        <v>9.4909841835390036</v>
      </c>
      <c r="V123" s="381">
        <f t="shared" si="35"/>
        <v>0.49167604470759763</v>
      </c>
      <c r="W123" s="380">
        <v>8.1605912512171592</v>
      </c>
      <c r="X123" s="381">
        <f t="shared" si="36"/>
        <v>-4.8528252816222306E-2</v>
      </c>
      <c r="Y123" s="380">
        <v>10.408289962615664</v>
      </c>
      <c r="Z123" s="381">
        <f t="shared" si="37"/>
        <v>1.0779609811009117</v>
      </c>
      <c r="AA123" s="380">
        <v>9.1722210943051472</v>
      </c>
      <c r="AB123" s="381">
        <f t="shared" si="38"/>
        <v>0.42745268627792932</v>
      </c>
    </row>
    <row r="124" spans="2:28" ht="15" hidden="1" customHeight="1" outlineLevel="1" x14ac:dyDescent="0.25">
      <c r="B124" s="43" t="s">
        <v>61</v>
      </c>
      <c r="C124" s="380">
        <v>2.282133676092545</v>
      </c>
      <c r="D124" s="381">
        <f t="shared" si="26"/>
        <v>0.26964724829667119</v>
      </c>
      <c r="E124" s="382">
        <v>4.3615550755939525</v>
      </c>
      <c r="F124" s="381">
        <f t="shared" si="27"/>
        <v>-0.44524277771552878</v>
      </c>
      <c r="G124" s="382">
        <v>12.399585921325052</v>
      </c>
      <c r="H124" s="381">
        <f t="shared" si="28"/>
        <v>0.59028180752266834</v>
      </c>
      <c r="I124" s="382">
        <v>8.4655391120507399</v>
      </c>
      <c r="J124" s="381">
        <f t="shared" si="29"/>
        <v>-0.10671641823662803</v>
      </c>
      <c r="K124" s="380">
        <v>8.9043190381809065</v>
      </c>
      <c r="L124" s="381">
        <f t="shared" si="30"/>
        <v>-0.53741150018828776</v>
      </c>
      <c r="M124" s="380">
        <v>11.411750990906972</v>
      </c>
      <c r="N124" s="381">
        <f t="shared" si="31"/>
        <v>4.5844323146781107E-2</v>
      </c>
      <c r="O124" s="380">
        <v>9.8049325163649552</v>
      </c>
      <c r="P124" s="381">
        <f t="shared" si="32"/>
        <v>-0.32987886291483015</v>
      </c>
      <c r="Q124" s="382">
        <v>9.2499809586676154</v>
      </c>
      <c r="R124" s="381">
        <f t="shared" si="33"/>
        <v>0.31634137342020807</v>
      </c>
      <c r="S124" s="382">
        <v>10.997108031252589</v>
      </c>
      <c r="T124" s="381">
        <f t="shared" si="34"/>
        <v>1.6446884212138855</v>
      </c>
      <c r="U124" s="382">
        <v>10.086953934055469</v>
      </c>
      <c r="V124" s="381">
        <f t="shared" si="35"/>
        <v>0.93602751695937947</v>
      </c>
      <c r="W124" s="380">
        <v>8.6823108142539951</v>
      </c>
      <c r="X124" s="381">
        <f t="shared" si="36"/>
        <v>0.16814789364534732</v>
      </c>
      <c r="Y124" s="380">
        <v>11.078349216623419</v>
      </c>
      <c r="Z124" s="381">
        <f t="shared" si="37"/>
        <v>1.4358717845886702</v>
      </c>
      <c r="AA124" s="380">
        <v>9.737748111716142</v>
      </c>
      <c r="AB124" s="381">
        <f t="shared" si="38"/>
        <v>0.68925301667407268</v>
      </c>
    </row>
    <row r="125" spans="2:28" collapsed="1" x14ac:dyDescent="0.25">
      <c r="B125" s="145">
        <v>2005</v>
      </c>
      <c r="C125" s="382">
        <v>2.2670969733382575</v>
      </c>
      <c r="D125" s="388">
        <f t="shared" si="26"/>
        <v>7.8519289849948493E-2</v>
      </c>
      <c r="E125" s="382">
        <v>3.6278098076051046</v>
      </c>
      <c r="F125" s="388">
        <f t="shared" si="27"/>
        <v>-0.13843133662695006</v>
      </c>
      <c r="G125" s="382">
        <v>10.490972013241047</v>
      </c>
      <c r="H125" s="388">
        <f t="shared" si="28"/>
        <v>-0.12308204081300822</v>
      </c>
      <c r="I125" s="382">
        <v>6.8031779734762781</v>
      </c>
      <c r="J125" s="388">
        <f t="shared" si="29"/>
        <v>-0.31399126149360157</v>
      </c>
      <c r="K125" s="382">
        <v>7.3191592658019555</v>
      </c>
      <c r="L125" s="388">
        <f t="shared" si="30"/>
        <v>-1.9838527220716884E-3</v>
      </c>
      <c r="M125" s="382">
        <v>8.0815561284274668</v>
      </c>
      <c r="N125" s="388">
        <f t="shared" si="31"/>
        <v>-9.3673216116661351E-2</v>
      </c>
      <c r="O125" s="382">
        <v>7.5871674715480006</v>
      </c>
      <c r="P125" s="388">
        <f t="shared" si="32"/>
        <v>-2.7713024196908798E-2</v>
      </c>
      <c r="Q125" s="382">
        <v>8.2716457389513334</v>
      </c>
      <c r="R125" s="388">
        <f t="shared" si="33"/>
        <v>-0.13546175771829994</v>
      </c>
      <c r="S125" s="382">
        <v>9.2504277848551784</v>
      </c>
      <c r="T125" s="388">
        <f t="shared" si="34"/>
        <v>1.4821224935820609E-2</v>
      </c>
      <c r="U125" s="382">
        <v>8.7456277193532301</v>
      </c>
      <c r="V125" s="388">
        <f t="shared" si="35"/>
        <v>-7.4846325262546642E-2</v>
      </c>
      <c r="W125" s="382">
        <v>7.6184778560451809</v>
      </c>
      <c r="X125" s="388">
        <f t="shared" si="36"/>
        <v>-7.8783663475048726E-2</v>
      </c>
      <c r="Y125" s="382">
        <v>9.078289524737162</v>
      </c>
      <c r="Z125" s="388">
        <f t="shared" si="37"/>
        <v>-1.2271095799420095E-2</v>
      </c>
      <c r="AA125" s="382">
        <v>8.2610849962267352</v>
      </c>
      <c r="AB125" s="388">
        <f t="shared" si="38"/>
        <v>-6.3291491145514911E-2</v>
      </c>
    </row>
    <row r="126" spans="2:28" ht="15" hidden="1" customHeight="1" outlineLevel="1" x14ac:dyDescent="0.25">
      <c r="B126" s="43" t="s">
        <v>49</v>
      </c>
      <c r="C126" s="380">
        <v>2.2594730238393979</v>
      </c>
      <c r="D126" s="381">
        <f t="shared" si="26"/>
        <v>0.44464395578731652</v>
      </c>
      <c r="E126" s="382">
        <v>3.6762668611009843</v>
      </c>
      <c r="F126" s="381">
        <f t="shared" si="27"/>
        <v>-0.33374083712842317</v>
      </c>
      <c r="G126" s="382">
        <v>10.356966199505358</v>
      </c>
      <c r="H126" s="381">
        <f t="shared" si="28"/>
        <v>-1.2285341945056736</v>
      </c>
      <c r="I126" s="382">
        <v>6.8117624298703809</v>
      </c>
      <c r="J126" s="381">
        <f t="shared" si="29"/>
        <v>-0.9417422430268152</v>
      </c>
      <c r="K126" s="380">
        <v>7.4646814548945137</v>
      </c>
      <c r="L126" s="381">
        <f t="shared" si="30"/>
        <v>-0.6375163002250126</v>
      </c>
      <c r="M126" s="380">
        <v>8.9453622207176711</v>
      </c>
      <c r="N126" s="381">
        <f t="shared" si="31"/>
        <v>-0.97446853719255699</v>
      </c>
      <c r="O126" s="380">
        <v>8.029343798814887</v>
      </c>
      <c r="P126" s="381">
        <f t="shared" si="32"/>
        <v>-0.74169486684091268</v>
      </c>
      <c r="Q126" s="382">
        <v>8.3058740132108912</v>
      </c>
      <c r="R126" s="381">
        <f t="shared" si="33"/>
        <v>-0.26658281496975711</v>
      </c>
      <c r="S126" s="382">
        <v>9.2868539694123022</v>
      </c>
      <c r="T126" s="381">
        <f t="shared" si="34"/>
        <v>-0.21309877309738567</v>
      </c>
      <c r="U126" s="382">
        <v>8.8064625056015959</v>
      </c>
      <c r="V126" s="381">
        <f t="shared" si="35"/>
        <v>-0.26948231528519706</v>
      </c>
      <c r="W126" s="380">
        <v>7.6322780786278228</v>
      </c>
      <c r="X126" s="381">
        <f t="shared" si="36"/>
        <v>-0.23918395386178837</v>
      </c>
      <c r="Y126" s="380">
        <v>9.2481708104200546</v>
      </c>
      <c r="Z126" s="381">
        <f t="shared" si="37"/>
        <v>-0.34044098325693817</v>
      </c>
      <c r="AA126" s="380">
        <v>8.385548954853121</v>
      </c>
      <c r="AB126" s="381">
        <f t="shared" si="38"/>
        <v>-0.32207325795066666</v>
      </c>
    </row>
    <row r="127" spans="2:28" ht="15" hidden="1" customHeight="1" outlineLevel="1" x14ac:dyDescent="0.25">
      <c r="B127" s="43" t="s">
        <v>50</v>
      </c>
      <c r="C127" s="380">
        <v>2.1409181852592871</v>
      </c>
      <c r="D127" s="381">
        <f t="shared" si="26"/>
        <v>1.0218179219545487E-2</v>
      </c>
      <c r="E127" s="382">
        <v>4.4431906614785994</v>
      </c>
      <c r="F127" s="381">
        <f t="shared" si="27"/>
        <v>0.18767283465347173</v>
      </c>
      <c r="G127" s="382">
        <v>11.560186848724397</v>
      </c>
      <c r="H127" s="381">
        <f t="shared" si="28"/>
        <v>-0.16997742949999939</v>
      </c>
      <c r="I127" s="382">
        <v>8.1432841397347282</v>
      </c>
      <c r="J127" s="381">
        <f t="shared" si="29"/>
        <v>-0.21132578934328627</v>
      </c>
      <c r="K127" s="380">
        <v>7.7408869923359447</v>
      </c>
      <c r="L127" s="381">
        <f t="shared" si="30"/>
        <v>-0.10568051795952549</v>
      </c>
      <c r="M127" s="380">
        <v>9.4691632363119744</v>
      </c>
      <c r="N127" s="381">
        <f t="shared" si="31"/>
        <v>-0.631145692857638</v>
      </c>
      <c r="O127" s="380">
        <v>8.3772433403975644</v>
      </c>
      <c r="P127" s="381">
        <f t="shared" si="32"/>
        <v>-0.25683955832657013</v>
      </c>
      <c r="Q127" s="382">
        <v>8.6307347711331026</v>
      </c>
      <c r="R127" s="381">
        <f t="shared" si="33"/>
        <v>2.1311262866737124E-2</v>
      </c>
      <c r="S127" s="382">
        <v>10.11225670341636</v>
      </c>
      <c r="T127" s="381">
        <f t="shared" si="34"/>
        <v>0.73250660680422541</v>
      </c>
      <c r="U127" s="382">
        <v>9.3572875608673449</v>
      </c>
      <c r="V127" s="381">
        <f t="shared" si="35"/>
        <v>0.33530771940367821</v>
      </c>
      <c r="W127" s="380">
        <v>7.848799880463476</v>
      </c>
      <c r="X127" s="381">
        <f t="shared" si="36"/>
        <v>4.1268574795436663E-3</v>
      </c>
      <c r="Y127" s="380">
        <v>10.035360718841366</v>
      </c>
      <c r="Z127" s="381">
        <f t="shared" si="37"/>
        <v>0.51460802136909756</v>
      </c>
      <c r="AA127" s="380">
        <v>8.8221050330756459</v>
      </c>
      <c r="AB127" s="381">
        <f t="shared" si="38"/>
        <v>0.17948410736180165</v>
      </c>
    </row>
    <row r="128" spans="2:28" ht="15" hidden="1" customHeight="1" outlineLevel="1" x14ac:dyDescent="0.25">
      <c r="B128" s="43" t="s">
        <v>51</v>
      </c>
      <c r="C128" s="380">
        <v>2.0884305510796004</v>
      </c>
      <c r="D128" s="381">
        <f t="shared" si="26"/>
        <v>-5.1181842452062476E-2</v>
      </c>
      <c r="E128" s="382">
        <v>3.5303961748633879</v>
      </c>
      <c r="F128" s="381">
        <f t="shared" si="27"/>
        <v>-0.75899022646331238</v>
      </c>
      <c r="G128" s="382">
        <v>10.062373430538679</v>
      </c>
      <c r="H128" s="381">
        <f t="shared" si="28"/>
        <v>0.58702131786262335</v>
      </c>
      <c r="I128" s="382">
        <v>6.518621456364647</v>
      </c>
      <c r="J128" s="381">
        <f t="shared" si="29"/>
        <v>-0.5750571422644466</v>
      </c>
      <c r="K128" s="380">
        <v>7.0122087179018546</v>
      </c>
      <c r="L128" s="381">
        <f t="shared" si="30"/>
        <v>-0.76472657688315504</v>
      </c>
      <c r="M128" s="380">
        <v>6.9039388815830671</v>
      </c>
      <c r="N128" s="381">
        <f t="shared" si="31"/>
        <v>-1.5155194096289799</v>
      </c>
      <c r="O128" s="380">
        <v>6.9723033247550577</v>
      </c>
      <c r="P128" s="381">
        <f t="shared" si="32"/>
        <v>-1.0305897893881033</v>
      </c>
      <c r="Q128" s="382">
        <v>7.6553545519261386</v>
      </c>
      <c r="R128" s="381">
        <f t="shared" si="33"/>
        <v>-0.48063004147948707</v>
      </c>
      <c r="S128" s="382">
        <v>8.379620592557691</v>
      </c>
      <c r="T128" s="381">
        <f t="shared" si="34"/>
        <v>-0.21912483626541501</v>
      </c>
      <c r="U128" s="382">
        <v>8.0117472032768511</v>
      </c>
      <c r="V128" s="381">
        <f t="shared" si="35"/>
        <v>-0.37461301947941017</v>
      </c>
      <c r="W128" s="380">
        <v>7.1357225901026133</v>
      </c>
      <c r="X128" s="381">
        <f t="shared" si="36"/>
        <v>-0.45588826612999789</v>
      </c>
      <c r="Y128" s="380">
        <v>8.1775583609563434</v>
      </c>
      <c r="Z128" s="381">
        <f t="shared" si="37"/>
        <v>-0.40906120932723944</v>
      </c>
      <c r="AA128" s="380">
        <v>7.6073119030187462</v>
      </c>
      <c r="AB128" s="381">
        <f t="shared" si="38"/>
        <v>-0.46901117955496208</v>
      </c>
    </row>
    <row r="129" spans="2:28" ht="15" hidden="1" customHeight="1" outlineLevel="1" x14ac:dyDescent="0.25">
      <c r="B129" s="43" t="s">
        <v>52</v>
      </c>
      <c r="C129" s="380">
        <v>2.363118304080237</v>
      </c>
      <c r="D129" s="381">
        <f t="shared" si="26"/>
        <v>0.20750874555451793</v>
      </c>
      <c r="E129" s="382">
        <v>3.6591844369622146</v>
      </c>
      <c r="F129" s="381">
        <f t="shared" si="27"/>
        <v>-5.2507325659574722E-2</v>
      </c>
      <c r="G129" s="382">
        <v>9.8683371298405476</v>
      </c>
      <c r="H129" s="381">
        <f t="shared" si="28"/>
        <v>-0.24162850589828366</v>
      </c>
      <c r="I129" s="382">
        <v>6.4589153656532456</v>
      </c>
      <c r="J129" s="381">
        <f t="shared" si="29"/>
        <v>-0.50074446862499222</v>
      </c>
      <c r="K129" s="380">
        <v>7.0074811101967533</v>
      </c>
      <c r="L129" s="381">
        <f t="shared" si="30"/>
        <v>-0.26128934256792302</v>
      </c>
      <c r="M129" s="380">
        <v>7.3741107000569155</v>
      </c>
      <c r="N129" s="381">
        <f t="shared" si="31"/>
        <v>-0.19465770732820697</v>
      </c>
      <c r="O129" s="380">
        <v>7.1160331553392941</v>
      </c>
      <c r="P129" s="381">
        <f t="shared" si="32"/>
        <v>-0.25073489133689009</v>
      </c>
      <c r="Q129" s="382">
        <v>8.3054841086223163</v>
      </c>
      <c r="R129" s="381">
        <f t="shared" si="33"/>
        <v>-0.37871192063275139</v>
      </c>
      <c r="S129" s="382">
        <v>10.14663935495255</v>
      </c>
      <c r="T129" s="381">
        <f t="shared" si="34"/>
        <v>0.77360369092354198</v>
      </c>
      <c r="U129" s="382">
        <v>9.1472999280916216</v>
      </c>
      <c r="V129" s="381">
        <f t="shared" si="35"/>
        <v>0.10111872525478205</v>
      </c>
      <c r="W129" s="380">
        <v>7.558332315390869</v>
      </c>
      <c r="X129" s="381">
        <f t="shared" si="36"/>
        <v>-0.28069438331485674</v>
      </c>
      <c r="Y129" s="380">
        <v>9.6576867055908977</v>
      </c>
      <c r="Z129" s="381">
        <f t="shared" si="37"/>
        <v>0.58063466265386765</v>
      </c>
      <c r="AA129" s="380">
        <v>8.4056137124712045</v>
      </c>
      <c r="AB129" s="381">
        <f t="shared" si="38"/>
        <v>-5.0302210209043352E-3</v>
      </c>
    </row>
    <row r="130" spans="2:28" ht="15" hidden="1" customHeight="1" outlineLevel="1" x14ac:dyDescent="0.25">
      <c r="B130" s="43" t="s">
        <v>53</v>
      </c>
      <c r="C130" s="380">
        <v>2.500138007176373</v>
      </c>
      <c r="D130" s="381">
        <f t="shared" si="26"/>
        <v>-0.16154018458748309</v>
      </c>
      <c r="E130" s="382">
        <v>4.0933202357563854</v>
      </c>
      <c r="F130" s="381">
        <f t="shared" si="27"/>
        <v>0.50095789117379219</v>
      </c>
      <c r="G130" s="382">
        <v>9.9446981227803146</v>
      </c>
      <c r="H130" s="381">
        <f t="shared" si="28"/>
        <v>-2.1106173482654942</v>
      </c>
      <c r="I130" s="382">
        <v>6.9715497878712256</v>
      </c>
      <c r="J130" s="381">
        <f t="shared" si="29"/>
        <v>-0.90974675176959785</v>
      </c>
      <c r="K130" s="380">
        <v>6.7144998731520564</v>
      </c>
      <c r="L130" s="381">
        <f t="shared" si="30"/>
        <v>-0.67125849200639465</v>
      </c>
      <c r="M130" s="380">
        <v>7.267062314540059</v>
      </c>
      <c r="N130" s="381">
        <f t="shared" si="31"/>
        <v>-0.34585909711852736</v>
      </c>
      <c r="O130" s="380">
        <v>6.9009055133152488</v>
      </c>
      <c r="P130" s="381">
        <f t="shared" si="32"/>
        <v>-0.56647090761115848</v>
      </c>
      <c r="Q130" s="382">
        <v>9.0111859552349642</v>
      </c>
      <c r="R130" s="381">
        <f t="shared" si="33"/>
        <v>0.10930311237607171</v>
      </c>
      <c r="S130" s="382">
        <v>10.111789948785107</v>
      </c>
      <c r="T130" s="381">
        <f t="shared" si="34"/>
        <v>0.72151929029099549</v>
      </c>
      <c r="U130" s="382">
        <v>9.5347123342529141</v>
      </c>
      <c r="V130" s="381">
        <f t="shared" si="35"/>
        <v>0.3735466112518484</v>
      </c>
      <c r="W130" s="380">
        <v>8.0397032235227979</v>
      </c>
      <c r="X130" s="381">
        <f t="shared" si="36"/>
        <v>-0.1516055582212843</v>
      </c>
      <c r="Y130" s="380">
        <v>9.5319669187058516</v>
      </c>
      <c r="Z130" s="381">
        <f t="shared" si="37"/>
        <v>0.43236341227833464</v>
      </c>
      <c r="AA130" s="380">
        <v>8.6809993568495525</v>
      </c>
      <c r="AB130" s="381">
        <f t="shared" si="38"/>
        <v>5.3601559768592821E-2</v>
      </c>
    </row>
    <row r="131" spans="2:28" ht="15" hidden="1" customHeight="1" outlineLevel="1" x14ac:dyDescent="0.25">
      <c r="B131" s="43" t="s">
        <v>54</v>
      </c>
      <c r="C131" s="380">
        <v>2.526925391095066</v>
      </c>
      <c r="D131" s="381">
        <f t="shared" si="26"/>
        <v>0.17924924092655736</v>
      </c>
      <c r="E131" s="382">
        <v>3.1695198329853862</v>
      </c>
      <c r="F131" s="381">
        <f t="shared" si="27"/>
        <v>9.1842312389073921E-2</v>
      </c>
      <c r="G131" s="382">
        <v>7.4058618976651767</v>
      </c>
      <c r="H131" s="381">
        <f t="shared" si="28"/>
        <v>-1.0190029671996887</v>
      </c>
      <c r="I131" s="382">
        <v>5.1041288566243193</v>
      </c>
      <c r="J131" s="381">
        <f t="shared" si="29"/>
        <v>-0.22230897015449447</v>
      </c>
      <c r="K131" s="380">
        <v>6.6810932918436956</v>
      </c>
      <c r="L131" s="381">
        <f t="shared" si="30"/>
        <v>-0.40989804092544091</v>
      </c>
      <c r="M131" s="380">
        <v>6.7710004540638717</v>
      </c>
      <c r="N131" s="381">
        <f t="shared" si="31"/>
        <v>-5.2397907644952113E-4</v>
      </c>
      <c r="O131" s="380">
        <v>6.7108301044263561</v>
      </c>
      <c r="P131" s="381">
        <f t="shared" si="32"/>
        <v>-0.26823939847433742</v>
      </c>
      <c r="Q131" s="382">
        <v>8.3577069012603218</v>
      </c>
      <c r="R131" s="381">
        <f t="shared" si="33"/>
        <v>-0.65022052170223255</v>
      </c>
      <c r="S131" s="382">
        <v>8.7346333412203307</v>
      </c>
      <c r="T131" s="381">
        <f t="shared" si="34"/>
        <v>-1.3413929400504401</v>
      </c>
      <c r="U131" s="382">
        <v>8.5468151022062653</v>
      </c>
      <c r="V131" s="381">
        <f t="shared" si="35"/>
        <v>-1.025019400341785</v>
      </c>
      <c r="W131" s="380">
        <v>7.5643197687661505</v>
      </c>
      <c r="X131" s="381">
        <f t="shared" si="36"/>
        <v>-0.46216361445849685</v>
      </c>
      <c r="Y131" s="380">
        <v>8.4104181366972437</v>
      </c>
      <c r="Z131" s="381">
        <f t="shared" si="37"/>
        <v>-1.066118510574265</v>
      </c>
      <c r="AA131" s="380">
        <v>7.9450560843955129</v>
      </c>
      <c r="AB131" s="381">
        <f t="shared" si="38"/>
        <v>-0.76237946763176101</v>
      </c>
    </row>
    <row r="132" spans="2:28" ht="15" hidden="1" customHeight="1" outlineLevel="1" x14ac:dyDescent="0.25">
      <c r="B132" s="43" t="s">
        <v>55</v>
      </c>
      <c r="C132" s="380">
        <v>2.0456279237135662</v>
      </c>
      <c r="D132" s="381">
        <f t="shared" si="26"/>
        <v>-0.22794366407155886</v>
      </c>
      <c r="E132" s="382">
        <v>3.0886019590382903</v>
      </c>
      <c r="F132" s="381">
        <f t="shared" si="27"/>
        <v>6.6594916784769254E-2</v>
      </c>
      <c r="G132" s="382">
        <v>10.067576791808873</v>
      </c>
      <c r="H132" s="381">
        <f t="shared" si="28"/>
        <v>6.9599718309211411E-2</v>
      </c>
      <c r="I132" s="382">
        <v>5.8437078954459718</v>
      </c>
      <c r="J132" s="381">
        <f t="shared" si="29"/>
        <v>6.6610691717609249E-2</v>
      </c>
      <c r="K132" s="380">
        <v>6.7756936537424339</v>
      </c>
      <c r="L132" s="381">
        <f t="shared" si="30"/>
        <v>-0.93063335335435493</v>
      </c>
      <c r="M132" s="380">
        <v>6.8365715268225582</v>
      </c>
      <c r="N132" s="381">
        <f t="shared" si="31"/>
        <v>7.6189496401616985E-2</v>
      </c>
      <c r="O132" s="380">
        <v>6.7950085236958744</v>
      </c>
      <c r="P132" s="381">
        <f t="shared" si="32"/>
        <v>-0.53745802833197409</v>
      </c>
      <c r="Q132" s="382">
        <v>8.3489040847749294</v>
      </c>
      <c r="R132" s="381">
        <f t="shared" si="33"/>
        <v>-0.78237786679236798</v>
      </c>
      <c r="S132" s="382">
        <v>9.0410653846463056</v>
      </c>
      <c r="T132" s="381">
        <f t="shared" si="34"/>
        <v>-2.1952840189723339</v>
      </c>
      <c r="U132" s="382">
        <v>8.6840652602976505</v>
      </c>
      <c r="V132" s="381">
        <f t="shared" si="35"/>
        <v>-1.5018142673218904</v>
      </c>
      <c r="W132" s="380">
        <v>7.4522733449424745</v>
      </c>
      <c r="X132" s="381">
        <f t="shared" si="36"/>
        <v>-0.75903688041782225</v>
      </c>
      <c r="Y132" s="380">
        <v>8.7072212237452717</v>
      </c>
      <c r="Z132" s="381">
        <f t="shared" si="37"/>
        <v>-1.6937366917473202</v>
      </c>
      <c r="AA132" s="380">
        <v>7.9903050516086367</v>
      </c>
      <c r="AB132" s="381">
        <f t="shared" si="38"/>
        <v>-1.2221673512882401</v>
      </c>
    </row>
    <row r="133" spans="2:28" ht="15" hidden="1" customHeight="1" outlineLevel="1" x14ac:dyDescent="0.25">
      <c r="B133" s="43" t="s">
        <v>56</v>
      </c>
      <c r="C133" s="380">
        <v>2.2067510548523206</v>
      </c>
      <c r="D133" s="381">
        <f t="shared" si="26"/>
        <v>-0.22001232313598518</v>
      </c>
      <c r="E133" s="382">
        <v>2.9405344373353408</v>
      </c>
      <c r="F133" s="381">
        <f t="shared" si="27"/>
        <v>-0.45281473131074002</v>
      </c>
      <c r="G133" s="382">
        <v>11.028923862186303</v>
      </c>
      <c r="H133" s="381">
        <f t="shared" si="28"/>
        <v>0.1398025232741702</v>
      </c>
      <c r="I133" s="382">
        <v>6.7376198083067091</v>
      </c>
      <c r="J133" s="381">
        <f t="shared" si="29"/>
        <v>-0.6412455976999647</v>
      </c>
      <c r="K133" s="380">
        <v>6.7438545454545453</v>
      </c>
      <c r="L133" s="381">
        <f t="shared" si="30"/>
        <v>-1.3305665217154745</v>
      </c>
      <c r="M133" s="380">
        <v>6.6331527821299074</v>
      </c>
      <c r="N133" s="381">
        <f t="shared" si="31"/>
        <v>-0.43275560741292196</v>
      </c>
      <c r="O133" s="380">
        <v>6.7087590826521346</v>
      </c>
      <c r="P133" s="381">
        <f t="shared" si="32"/>
        <v>-1.0197097264215893</v>
      </c>
      <c r="Q133" s="382">
        <v>8.2035274971777099</v>
      </c>
      <c r="R133" s="381">
        <f t="shared" si="33"/>
        <v>2.6805133781392598E-2</v>
      </c>
      <c r="S133" s="382">
        <v>9.1175821300672091</v>
      </c>
      <c r="T133" s="381">
        <f t="shared" si="34"/>
        <v>7.6615468098211181E-3</v>
      </c>
      <c r="U133" s="382">
        <v>8.6356331168831169</v>
      </c>
      <c r="V133" s="381">
        <f t="shared" si="35"/>
        <v>-2.7870017221236054E-2</v>
      </c>
      <c r="W133" s="380">
        <v>7.3619623068673787</v>
      </c>
      <c r="X133" s="381">
        <f t="shared" si="36"/>
        <v>-0.35361736703479174</v>
      </c>
      <c r="Y133" s="380">
        <v>8.7705923970720292</v>
      </c>
      <c r="Z133" s="381">
        <f t="shared" si="37"/>
        <v>-0.10366121107154669</v>
      </c>
      <c r="AA133" s="380">
        <v>7.9562672927453706</v>
      </c>
      <c r="AB133" s="381">
        <f t="shared" si="38"/>
        <v>-0.30613984028318253</v>
      </c>
    </row>
    <row r="134" spans="2:28" collapsed="1" x14ac:dyDescent="0.25">
      <c r="B134" s="30" t="s">
        <v>72</v>
      </c>
      <c r="C134" s="383">
        <v>2.0549218189903171</v>
      </c>
      <c r="D134" s="384">
        <f t="shared" si="26"/>
        <v>-0.5005723777583122</v>
      </c>
      <c r="E134" s="383">
        <v>4.1776199976528581</v>
      </c>
      <c r="F134" s="384">
        <f t="shared" si="27"/>
        <v>0.5623969654027654</v>
      </c>
      <c r="G134" s="383">
        <v>11.186632711397536</v>
      </c>
      <c r="H134" s="384">
        <f t="shared" si="28"/>
        <v>-0.76616531352604689</v>
      </c>
      <c r="I134" s="383">
        <v>7.8945236060965192</v>
      </c>
      <c r="J134" s="384">
        <f t="shared" si="29"/>
        <v>6.789405241045543E-3</v>
      </c>
      <c r="K134" s="383">
        <v>8.0489518270917344</v>
      </c>
      <c r="L134" s="384">
        <f t="shared" si="30"/>
        <v>-0.37231091059079446</v>
      </c>
      <c r="M134" s="383">
        <v>9.5671232731755573</v>
      </c>
      <c r="N134" s="384">
        <f t="shared" si="31"/>
        <v>0.28710284953984022</v>
      </c>
      <c r="O134" s="383">
        <v>8.5898337800799993</v>
      </c>
      <c r="P134" s="384">
        <f t="shared" si="32"/>
        <v>-0.14174248949547597</v>
      </c>
      <c r="Q134" s="383">
        <v>8.4761880082997898</v>
      </c>
      <c r="R134" s="384">
        <f t="shared" si="33"/>
        <v>8.8196170822271824E-2</v>
      </c>
      <c r="S134" s="383">
        <v>9.0802917287120284</v>
      </c>
      <c r="T134" s="384">
        <f t="shared" si="34"/>
        <v>-0.44143264794997172</v>
      </c>
      <c r="U134" s="383">
        <v>8.7964804510332346</v>
      </c>
      <c r="V134" s="384">
        <f t="shared" si="35"/>
        <v>-0.17597451016442989</v>
      </c>
      <c r="W134" s="383">
        <v>7.8627353894384546</v>
      </c>
      <c r="X134" s="384">
        <f t="shared" si="36"/>
        <v>-7.8551559545627647E-2</v>
      </c>
      <c r="Y134" s="383">
        <v>9.1760490878392282</v>
      </c>
      <c r="Z134" s="384">
        <f t="shared" si="37"/>
        <v>-0.34147160511127694</v>
      </c>
      <c r="AA134" s="383">
        <v>8.4906842189442582</v>
      </c>
      <c r="AB134" s="384">
        <f t="shared" si="38"/>
        <v>-0.1867459912717333</v>
      </c>
    </row>
    <row r="135" spans="2:28" ht="15" hidden="1" customHeight="1" outlineLevel="1" x14ac:dyDescent="0.25">
      <c r="B135" s="43" t="s">
        <v>58</v>
      </c>
      <c r="C135" s="380">
        <v>1.9810195622136573</v>
      </c>
      <c r="D135" s="381">
        <f t="shared" si="26"/>
        <v>-0.54294463585188346</v>
      </c>
      <c r="E135" s="382">
        <v>3.6009815024537559</v>
      </c>
      <c r="F135" s="381">
        <f t="shared" si="27"/>
        <v>0.17785570829873665</v>
      </c>
      <c r="G135" s="382">
        <v>10.021993127147766</v>
      </c>
      <c r="H135" s="381">
        <f t="shared" si="28"/>
        <v>-2.1359823329749332</v>
      </c>
      <c r="I135" s="382">
        <v>6.9622234214786829</v>
      </c>
      <c r="J135" s="381">
        <f t="shared" si="29"/>
        <v>-0.41859659241985803</v>
      </c>
      <c r="K135" s="380">
        <v>6.6799368536096662</v>
      </c>
      <c r="L135" s="381">
        <f t="shared" si="30"/>
        <v>-0.65177150148676866</v>
      </c>
      <c r="M135" s="380">
        <v>7.4155012081716336</v>
      </c>
      <c r="N135" s="381">
        <f t="shared" si="31"/>
        <v>6.6283983684634507E-2</v>
      </c>
      <c r="O135" s="380">
        <v>6.9418036312448681</v>
      </c>
      <c r="P135" s="381">
        <f t="shared" si="32"/>
        <v>-0.39622366710832946</v>
      </c>
      <c r="Q135" s="382">
        <v>7.5487158874804274</v>
      </c>
      <c r="R135" s="381">
        <f t="shared" si="33"/>
        <v>-0.15033667204981516</v>
      </c>
      <c r="S135" s="382">
        <v>8.1468481539023951</v>
      </c>
      <c r="T135" s="381">
        <f t="shared" si="34"/>
        <v>-1.119419707928607</v>
      </c>
      <c r="U135" s="382">
        <v>7.8551159721795516</v>
      </c>
      <c r="V135" s="381">
        <f t="shared" si="35"/>
        <v>-0.61176323108383368</v>
      </c>
      <c r="W135" s="380">
        <v>6.9898150537634409</v>
      </c>
      <c r="X135" s="381">
        <f t="shared" si="36"/>
        <v>-0.27940127980020701</v>
      </c>
      <c r="Y135" s="380">
        <v>8.0761242303795502</v>
      </c>
      <c r="Z135" s="381">
        <f t="shared" si="37"/>
        <v>-0.92694182586636131</v>
      </c>
      <c r="AA135" s="380">
        <v>7.4992188142422496</v>
      </c>
      <c r="AB135" s="381">
        <f t="shared" si="38"/>
        <v>-0.54864448985303582</v>
      </c>
    </row>
    <row r="136" spans="2:28" ht="15" hidden="1" customHeight="1" outlineLevel="1" x14ac:dyDescent="0.25">
      <c r="B136" s="43" t="s">
        <v>59</v>
      </c>
      <c r="C136" s="380">
        <v>2.1101110461718293</v>
      </c>
      <c r="D136" s="381">
        <f t="shared" si="26"/>
        <v>-0.45660746082661552</v>
      </c>
      <c r="E136" s="382">
        <v>3.9957081545064379</v>
      </c>
      <c r="F136" s="381">
        <f t="shared" si="27"/>
        <v>0.16358547492613118</v>
      </c>
      <c r="G136" s="382">
        <v>13.191395255327704</v>
      </c>
      <c r="H136" s="381">
        <f t="shared" si="28"/>
        <v>-1.5526436741126854</v>
      </c>
      <c r="I136" s="382">
        <v>8.5243564356435648</v>
      </c>
      <c r="J136" s="381">
        <f t="shared" si="29"/>
        <v>-0.25459789923399967</v>
      </c>
      <c r="K136" s="380">
        <v>8.3321100185491748</v>
      </c>
      <c r="L136" s="381">
        <f t="shared" si="30"/>
        <v>-0.24827894782305471</v>
      </c>
      <c r="M136" s="380">
        <v>9.5230455909675573</v>
      </c>
      <c r="N136" s="381">
        <f t="shared" si="31"/>
        <v>0.1990835791048351</v>
      </c>
      <c r="O136" s="380">
        <v>8.7587583999999996</v>
      </c>
      <c r="P136" s="381">
        <f t="shared" si="32"/>
        <v>-9.0073771900335942E-2</v>
      </c>
      <c r="Q136" s="382">
        <v>8.8182675767160532</v>
      </c>
      <c r="R136" s="381">
        <f t="shared" si="33"/>
        <v>0.42598933930954885</v>
      </c>
      <c r="S136" s="382">
        <v>9.622801362364676</v>
      </c>
      <c r="T136" s="381">
        <f t="shared" si="34"/>
        <v>-0.29942945825295375</v>
      </c>
      <c r="U136" s="382">
        <v>9.2469344238920499</v>
      </c>
      <c r="V136" s="381">
        <f t="shared" si="35"/>
        <v>8.9725429183054928E-2</v>
      </c>
      <c r="W136" s="380">
        <v>8.1101982446793599</v>
      </c>
      <c r="X136" s="381">
        <f t="shared" si="36"/>
        <v>0.14809585338090425</v>
      </c>
      <c r="Y136" s="380">
        <v>9.6540136996844463</v>
      </c>
      <c r="Z136" s="381">
        <f t="shared" si="37"/>
        <v>-0.22687746487071081</v>
      </c>
      <c r="AA136" s="380">
        <v>8.8460793449310664</v>
      </c>
      <c r="AB136" s="381">
        <f t="shared" si="38"/>
        <v>1.7179322890397586E-2</v>
      </c>
    </row>
    <row r="137" spans="2:28" ht="15" hidden="1" customHeight="1" outlineLevel="1" x14ac:dyDescent="0.25">
      <c r="B137" s="43" t="s">
        <v>60</v>
      </c>
      <c r="C137" s="380">
        <v>2.1665640773113384</v>
      </c>
      <c r="D137" s="381">
        <f t="shared" si="26"/>
        <v>-0.30920743505285531</v>
      </c>
      <c r="E137" s="382">
        <v>4.4331238779174145</v>
      </c>
      <c r="F137" s="381">
        <f t="shared" si="27"/>
        <v>0.44077464299392233</v>
      </c>
      <c r="G137" s="382">
        <v>10.879161118508655</v>
      </c>
      <c r="H137" s="381">
        <f t="shared" si="28"/>
        <v>-2.0103391107439812</v>
      </c>
      <c r="I137" s="382">
        <v>8.1341743119266052</v>
      </c>
      <c r="J137" s="381">
        <f t="shared" si="29"/>
        <v>-0.26532602875020572</v>
      </c>
      <c r="K137" s="380">
        <v>8.3576307472729123</v>
      </c>
      <c r="L137" s="381">
        <f t="shared" si="30"/>
        <v>-0.56294272333033746</v>
      </c>
      <c r="M137" s="380">
        <v>10.5132613520936</v>
      </c>
      <c r="N137" s="381">
        <f t="shared" si="31"/>
        <v>8.9537291521530449E-2</v>
      </c>
      <c r="O137" s="380">
        <v>9.1152910374738845</v>
      </c>
      <c r="P137" s="381">
        <f t="shared" si="32"/>
        <v>-0.32660464707887016</v>
      </c>
      <c r="Q137" s="382">
        <v>8.8644210970909665</v>
      </c>
      <c r="R137" s="381">
        <f t="shared" si="33"/>
        <v>0.30369301578760322</v>
      </c>
      <c r="S137" s="382">
        <v>9.1189816793624949</v>
      </c>
      <c r="T137" s="381">
        <f t="shared" si="34"/>
        <v>-0.28946484771503123</v>
      </c>
      <c r="U137" s="382">
        <v>8.999308138831406</v>
      </c>
      <c r="V137" s="381">
        <f t="shared" si="35"/>
        <v>-1.8492170555290954E-3</v>
      </c>
      <c r="W137" s="380">
        <v>8.2091195040333815</v>
      </c>
      <c r="X137" s="381">
        <f t="shared" si="36"/>
        <v>6.1620836219486108E-2</v>
      </c>
      <c r="Y137" s="380">
        <v>9.3303289815147519</v>
      </c>
      <c r="Z137" s="381">
        <f t="shared" si="37"/>
        <v>-0.26224456187333089</v>
      </c>
      <c r="AA137" s="380">
        <v>8.7447684080272179</v>
      </c>
      <c r="AB137" s="381">
        <f t="shared" si="38"/>
        <v>-7.688119750189415E-2</v>
      </c>
    </row>
    <row r="138" spans="2:28" ht="15" hidden="1" customHeight="1" outlineLevel="1" x14ac:dyDescent="0.25">
      <c r="B138" s="43" t="s">
        <v>61</v>
      </c>
      <c r="C138" s="380">
        <v>2.0124864277958738</v>
      </c>
      <c r="D138" s="381">
        <f t="shared" si="26"/>
        <v>-0.74353023372834715</v>
      </c>
      <c r="E138" s="382">
        <v>4.8067978533094813</v>
      </c>
      <c r="F138" s="381">
        <f t="shared" si="27"/>
        <v>0.42933448797345264</v>
      </c>
      <c r="G138" s="382">
        <v>11.809304113802384</v>
      </c>
      <c r="H138" s="381">
        <f t="shared" si="28"/>
        <v>1.0127059564671601</v>
      </c>
      <c r="I138" s="382">
        <v>8.572255530287368</v>
      </c>
      <c r="J138" s="381">
        <f t="shared" si="29"/>
        <v>0.42166190395951908</v>
      </c>
      <c r="K138" s="380">
        <v>9.4417305383691943</v>
      </c>
      <c r="L138" s="381">
        <f t="shared" si="30"/>
        <v>-0.42159287063713258</v>
      </c>
      <c r="M138" s="380">
        <v>11.365906667760191</v>
      </c>
      <c r="N138" s="381">
        <f t="shared" si="31"/>
        <v>-7.5643932030486027E-2</v>
      </c>
      <c r="O138" s="380">
        <v>10.134811379279785</v>
      </c>
      <c r="P138" s="381">
        <f t="shared" si="32"/>
        <v>-0.30648649494258073</v>
      </c>
      <c r="Q138" s="382">
        <v>8.9336395852474073</v>
      </c>
      <c r="R138" s="381">
        <f t="shared" si="33"/>
        <v>-0.33108375923613487</v>
      </c>
      <c r="S138" s="382">
        <v>9.3524196100387034</v>
      </c>
      <c r="T138" s="381">
        <f t="shared" si="34"/>
        <v>-0.2323034687011436</v>
      </c>
      <c r="U138" s="382">
        <v>9.1509264170960893</v>
      </c>
      <c r="V138" s="381">
        <f t="shared" si="35"/>
        <v>-0.28167838775005904</v>
      </c>
      <c r="W138" s="380">
        <v>8.5141629206086478</v>
      </c>
      <c r="X138" s="381">
        <f t="shared" si="36"/>
        <v>-0.40209781012703516</v>
      </c>
      <c r="Y138" s="380">
        <v>9.6424774320347488</v>
      </c>
      <c r="Z138" s="381">
        <f t="shared" si="37"/>
        <v>-0.21737042181610278</v>
      </c>
      <c r="AA138" s="380">
        <v>9.0484950950420693</v>
      </c>
      <c r="AB138" s="381">
        <f t="shared" si="38"/>
        <v>-0.31954172113492874</v>
      </c>
    </row>
    <row r="139" spans="2:28" collapsed="1" x14ac:dyDescent="0.25">
      <c r="B139" s="145">
        <v>2004</v>
      </c>
      <c r="C139" s="382">
        <v>2.1885776834883091</v>
      </c>
      <c r="D139" s="388">
        <f t="shared" si="26"/>
        <v>-0.15106483566245066</v>
      </c>
      <c r="E139" s="382">
        <v>3.7662411442320547</v>
      </c>
      <c r="F139" s="388">
        <f t="shared" si="27"/>
        <v>2.2724155509980193E-2</v>
      </c>
      <c r="G139" s="382">
        <v>10.614054054054055</v>
      </c>
      <c r="H139" s="388">
        <f t="shared" si="28"/>
        <v>-0.62513777736024068</v>
      </c>
      <c r="I139" s="382">
        <v>7.1171692349698796</v>
      </c>
      <c r="J139" s="388">
        <f t="shared" si="29"/>
        <v>-0.35904785843076947</v>
      </c>
      <c r="K139" s="382">
        <v>7.3211431185240272</v>
      </c>
      <c r="L139" s="388">
        <f t="shared" si="30"/>
        <v>-0.57947262297352431</v>
      </c>
      <c r="M139" s="382">
        <v>8.1752293445441282</v>
      </c>
      <c r="N139" s="388">
        <f t="shared" si="31"/>
        <v>-0.25845947142524572</v>
      </c>
      <c r="O139" s="382">
        <v>7.6148804957449094</v>
      </c>
      <c r="P139" s="388">
        <f t="shared" si="32"/>
        <v>-0.47539235078944664</v>
      </c>
      <c r="Q139" s="382">
        <v>8.4071074966696333</v>
      </c>
      <c r="R139" s="388">
        <f t="shared" si="33"/>
        <v>-0.17154159277230896</v>
      </c>
      <c r="S139" s="382">
        <v>9.2356065599193577</v>
      </c>
      <c r="T139" s="388">
        <f t="shared" si="34"/>
        <v>-0.29013533578404171</v>
      </c>
      <c r="U139" s="382">
        <v>8.8204740446157768</v>
      </c>
      <c r="V139" s="388">
        <f t="shared" si="35"/>
        <v>-0.25270331276656854</v>
      </c>
      <c r="W139" s="382">
        <v>7.6972615195202296</v>
      </c>
      <c r="X139" s="388">
        <f t="shared" si="36"/>
        <v>-0.25785553192384114</v>
      </c>
      <c r="Y139" s="382">
        <v>9.0905606205365821</v>
      </c>
      <c r="Z139" s="388">
        <f t="shared" si="37"/>
        <v>-0.28749331327543537</v>
      </c>
      <c r="AA139" s="382">
        <v>8.3243764873722501</v>
      </c>
      <c r="AB139" s="388">
        <f t="shared" si="38"/>
        <v>-0.2996666175421403</v>
      </c>
    </row>
    <row r="140" spans="2:28" ht="15" hidden="1" customHeight="1" outlineLevel="1" x14ac:dyDescent="0.25">
      <c r="B140" s="43" t="s">
        <v>49</v>
      </c>
      <c r="C140" s="380">
        <v>1.8148290680520813</v>
      </c>
      <c r="D140" s="381">
        <f t="shared" si="26"/>
        <v>-0.76633709674397688</v>
      </c>
      <c r="E140" s="382">
        <v>4.0100076982294075</v>
      </c>
      <c r="F140" s="381">
        <f t="shared" si="27"/>
        <v>0.74500568453629423</v>
      </c>
      <c r="G140" s="382">
        <v>11.585500394011031</v>
      </c>
      <c r="H140" s="381">
        <f t="shared" si="28"/>
        <v>1.0521106521387935E-2</v>
      </c>
      <c r="I140" s="382">
        <v>7.7535046728971961</v>
      </c>
      <c r="J140" s="381">
        <f t="shared" si="29"/>
        <v>0.39205888976466596</v>
      </c>
      <c r="K140" s="380">
        <v>8.1021977551195263</v>
      </c>
      <c r="L140" s="381">
        <f t="shared" si="30"/>
        <v>-0.3606823589957564</v>
      </c>
      <c r="M140" s="380">
        <v>9.9198307579102281</v>
      </c>
      <c r="N140" s="381">
        <f t="shared" si="31"/>
        <v>0.67005177117102299</v>
      </c>
      <c r="O140" s="380">
        <v>8.7710386656557997</v>
      </c>
      <c r="P140" s="381">
        <f t="shared" si="32"/>
        <v>2.3577898514162143E-3</v>
      </c>
      <c r="Q140" s="382">
        <v>8.5724568281806484</v>
      </c>
      <c r="R140" s="381">
        <f t="shared" si="33"/>
        <v>0.15724565930396217</v>
      </c>
      <c r="S140" s="382">
        <v>9.4999527425096879</v>
      </c>
      <c r="T140" s="381">
        <f t="shared" si="34"/>
        <v>0.13049954325009594</v>
      </c>
      <c r="U140" s="382">
        <v>9.075944820886793</v>
      </c>
      <c r="V140" s="381">
        <f t="shared" si="35"/>
        <v>0.14671123244225193</v>
      </c>
      <c r="W140" s="380">
        <v>7.8714620324896112</v>
      </c>
      <c r="X140" s="381">
        <f t="shared" si="36"/>
        <v>-6.53577921873989E-2</v>
      </c>
      <c r="Y140" s="380">
        <v>9.5886117936769928</v>
      </c>
      <c r="Z140" s="381">
        <f t="shared" si="37"/>
        <v>0.20974710472968994</v>
      </c>
      <c r="AA140" s="380">
        <v>8.7076222128037877</v>
      </c>
      <c r="AB140" s="381">
        <f t="shared" si="38"/>
        <v>6.5559425214386735E-2</v>
      </c>
    </row>
    <row r="141" spans="2:28" ht="15" hidden="1" customHeight="1" outlineLevel="1" x14ac:dyDescent="0.25">
      <c r="B141" s="43" t="s">
        <v>50</v>
      </c>
      <c r="C141" s="380">
        <v>2.1307000060397416</v>
      </c>
      <c r="D141" s="381">
        <f t="shared" si="26"/>
        <v>-0.2223966480120394</v>
      </c>
      <c r="E141" s="382">
        <v>4.2555178268251277</v>
      </c>
      <c r="F141" s="381">
        <f t="shared" si="27"/>
        <v>0.77587406092181999</v>
      </c>
      <c r="G141" s="382">
        <v>11.730164278224397</v>
      </c>
      <c r="H141" s="381">
        <f t="shared" si="28"/>
        <v>0.99908794478460194</v>
      </c>
      <c r="I141" s="382">
        <v>8.3546099290780145</v>
      </c>
      <c r="J141" s="381">
        <f t="shared" si="29"/>
        <v>0.73865073796852254</v>
      </c>
      <c r="K141" s="380">
        <v>7.8465675102954702</v>
      </c>
      <c r="L141" s="381">
        <f t="shared" si="30"/>
        <v>-0.59683431662576503</v>
      </c>
      <c r="M141" s="380">
        <v>10.100308929169612</v>
      </c>
      <c r="N141" s="381">
        <f t="shared" si="31"/>
        <v>0.30629755293092664</v>
      </c>
      <c r="O141" s="380">
        <v>8.6340828987241345</v>
      </c>
      <c r="P141" s="381">
        <f t="shared" si="32"/>
        <v>-0.2802263364203057</v>
      </c>
      <c r="Q141" s="382">
        <v>8.6094235082663655</v>
      </c>
      <c r="R141" s="381">
        <f t="shared" si="33"/>
        <v>0.39520126174195802</v>
      </c>
      <c r="S141" s="382">
        <v>9.3797500966121348</v>
      </c>
      <c r="T141" s="381">
        <f t="shared" si="34"/>
        <v>7.7073085787565887E-2</v>
      </c>
      <c r="U141" s="382">
        <v>9.0219798414636667</v>
      </c>
      <c r="V141" s="381">
        <f t="shared" si="35"/>
        <v>0.23406539846665098</v>
      </c>
      <c r="W141" s="380">
        <v>7.8446730229839323</v>
      </c>
      <c r="X141" s="381">
        <f t="shared" si="36"/>
        <v>7.5294086745252287E-2</v>
      </c>
      <c r="Y141" s="380">
        <v>9.5207526974722683</v>
      </c>
      <c r="Z141" s="381">
        <f t="shared" si="37"/>
        <v>0.12429448969330537</v>
      </c>
      <c r="AA141" s="380">
        <v>8.6426209257138442</v>
      </c>
      <c r="AB141" s="381">
        <f t="shared" si="38"/>
        <v>0.10592761142493679</v>
      </c>
    </row>
    <row r="142" spans="2:28" ht="15" hidden="1" customHeight="1" outlineLevel="1" x14ac:dyDescent="0.25">
      <c r="B142" s="43" t="s">
        <v>51</v>
      </c>
      <c r="C142" s="380">
        <v>2.1396123935316629</v>
      </c>
      <c r="D142" s="381">
        <f t="shared" ref="D142:D205" si="39">C142-C156</f>
        <v>-0.54722540779095663</v>
      </c>
      <c r="E142" s="382">
        <v>4.2893864013267002</v>
      </c>
      <c r="F142" s="381">
        <f t="shared" ref="F142:F205" si="40">E142-E156</f>
        <v>1.2125968134742058</v>
      </c>
      <c r="G142" s="382">
        <v>9.475352112676056</v>
      </c>
      <c r="H142" s="381">
        <f t="shared" ref="H142:H205" si="41">G142-G156</f>
        <v>-2.4039793182248808</v>
      </c>
      <c r="I142" s="382">
        <v>7.0936785986290936</v>
      </c>
      <c r="J142" s="381">
        <f t="shared" ref="J142:J205" si="42">I142-I156</f>
        <v>-0.52128567207288246</v>
      </c>
      <c r="K142" s="380">
        <v>7.7769352947850097</v>
      </c>
      <c r="L142" s="381">
        <f t="shared" ref="L142:L205" si="43">K142-K156</f>
        <v>0.15065519650491144</v>
      </c>
      <c r="M142" s="380">
        <v>8.419458291212047</v>
      </c>
      <c r="N142" s="381">
        <f t="shared" ref="N142:N205" si="44">M142-M156</f>
        <v>0.57216556701576948</v>
      </c>
      <c r="O142" s="380">
        <v>8.002893114143161</v>
      </c>
      <c r="P142" s="381">
        <f t="shared" ref="P142:P205" si="45">O142-O156</f>
        <v>0.29749326809997712</v>
      </c>
      <c r="Q142" s="382">
        <v>8.1359845934056256</v>
      </c>
      <c r="R142" s="381">
        <f t="shared" ref="R142:R205" si="46">Q142-Q156</f>
        <v>-0.18992951462680452</v>
      </c>
      <c r="S142" s="382">
        <v>8.598745428823106</v>
      </c>
      <c r="T142" s="381">
        <f t="shared" ref="T142:T205" si="47">S142-S156</f>
        <v>-1.2210731032755824</v>
      </c>
      <c r="U142" s="382">
        <v>8.3863602227562613</v>
      </c>
      <c r="V142" s="381">
        <f t="shared" ref="V142:V205" si="48">U142-U156</f>
        <v>-0.70395220271476155</v>
      </c>
      <c r="W142" s="380">
        <v>7.5916108562326112</v>
      </c>
      <c r="X142" s="381">
        <f t="shared" ref="X142:X205" si="49">W142-W156</f>
        <v>-0.15916357223012589</v>
      </c>
      <c r="Y142" s="380">
        <v>8.5866195702835828</v>
      </c>
      <c r="Z142" s="381">
        <f t="shared" ref="Z142:Z205" si="50">Y142-Y156</f>
        <v>-0.96769871940353092</v>
      </c>
      <c r="AA142" s="380">
        <v>8.0763230825737082</v>
      </c>
      <c r="AB142" s="381">
        <f t="shared" ref="AB142:AB205" si="51">AA142-AA156</f>
        <v>-0.51266365564982941</v>
      </c>
    </row>
    <row r="143" spans="2:28" ht="15" hidden="1" customHeight="1" outlineLevel="1" x14ac:dyDescent="0.25">
      <c r="B143" s="43" t="s">
        <v>52</v>
      </c>
      <c r="C143" s="380">
        <v>2.1556095585257191</v>
      </c>
      <c r="D143" s="381">
        <f t="shared" si="39"/>
        <v>-0.54466382396123292</v>
      </c>
      <c r="E143" s="382">
        <v>3.7116917626217893</v>
      </c>
      <c r="F143" s="381">
        <f t="shared" si="40"/>
        <v>0.74202307386770627</v>
      </c>
      <c r="G143" s="382">
        <v>10.109965635738831</v>
      </c>
      <c r="H143" s="381">
        <f t="shared" si="41"/>
        <v>-1.9931820640190381</v>
      </c>
      <c r="I143" s="382">
        <v>6.9596598342782379</v>
      </c>
      <c r="J143" s="381">
        <f t="shared" si="42"/>
        <v>-0.49209872085484196</v>
      </c>
      <c r="K143" s="380">
        <v>7.2687704527646764</v>
      </c>
      <c r="L143" s="381">
        <f t="shared" si="43"/>
        <v>-0.38763463160121869</v>
      </c>
      <c r="M143" s="380">
        <v>7.5687684073851225</v>
      </c>
      <c r="N143" s="381">
        <f t="shared" si="44"/>
        <v>-0.15726700447015052</v>
      </c>
      <c r="O143" s="380">
        <v>7.3667680466761842</v>
      </c>
      <c r="P143" s="381">
        <f t="shared" si="45"/>
        <v>-0.31345440726889784</v>
      </c>
      <c r="Q143" s="382">
        <v>8.6841960292550677</v>
      </c>
      <c r="R143" s="381">
        <f t="shared" si="46"/>
        <v>-0.29325246239142899</v>
      </c>
      <c r="S143" s="382">
        <v>9.3730356640290076</v>
      </c>
      <c r="T143" s="381">
        <f t="shared" si="47"/>
        <v>-0.88096834854280459</v>
      </c>
      <c r="U143" s="382">
        <v>9.0461812028368396</v>
      </c>
      <c r="V143" s="381">
        <f t="shared" si="48"/>
        <v>-0.59341418417732861</v>
      </c>
      <c r="W143" s="380">
        <v>7.8390266987057258</v>
      </c>
      <c r="X143" s="381">
        <f t="shared" si="49"/>
        <v>-0.3317620209444021</v>
      </c>
      <c r="Y143" s="380">
        <v>9.0770520429370301</v>
      </c>
      <c r="Z143" s="381">
        <f t="shared" si="50"/>
        <v>-0.74347724862741948</v>
      </c>
      <c r="AA143" s="380">
        <v>8.4106439334921088</v>
      </c>
      <c r="AB143" s="381">
        <f t="shared" si="51"/>
        <v>-0.51862819061010867</v>
      </c>
    </row>
    <row r="144" spans="2:28" ht="15" hidden="1" customHeight="1" outlineLevel="1" x14ac:dyDescent="0.25">
      <c r="B144" s="43" t="s">
        <v>53</v>
      </c>
      <c r="C144" s="380">
        <v>2.6616781917638561</v>
      </c>
      <c r="D144" s="381">
        <f t="shared" si="39"/>
        <v>-0.64318637429473968</v>
      </c>
      <c r="E144" s="382">
        <v>3.5923623445825932</v>
      </c>
      <c r="F144" s="381">
        <f t="shared" si="40"/>
        <v>0.96828372050396894</v>
      </c>
      <c r="G144" s="382">
        <v>12.055315471045809</v>
      </c>
      <c r="H144" s="381">
        <f t="shared" si="41"/>
        <v>1.9781690587687457</v>
      </c>
      <c r="I144" s="382">
        <v>7.8812965396408234</v>
      </c>
      <c r="J144" s="381">
        <f t="shared" si="42"/>
        <v>1.2155295580843681</v>
      </c>
      <c r="K144" s="380">
        <v>7.3857583651584511</v>
      </c>
      <c r="L144" s="381">
        <f t="shared" si="43"/>
        <v>0.19262751804836498</v>
      </c>
      <c r="M144" s="380">
        <v>7.6129214116585864</v>
      </c>
      <c r="N144" s="381">
        <f t="shared" si="44"/>
        <v>0.2381183961979616</v>
      </c>
      <c r="O144" s="380">
        <v>7.4673764209264073</v>
      </c>
      <c r="P144" s="381">
        <f t="shared" si="45"/>
        <v>0.20599132795748254</v>
      </c>
      <c r="Q144" s="382">
        <v>8.9018828428588925</v>
      </c>
      <c r="R144" s="381">
        <f t="shared" si="46"/>
        <v>0.34154242552264691</v>
      </c>
      <c r="S144" s="382">
        <v>9.3902706584941118</v>
      </c>
      <c r="T144" s="381">
        <f t="shared" si="47"/>
        <v>-0.26429690417890228</v>
      </c>
      <c r="U144" s="382">
        <v>9.1611657230010657</v>
      </c>
      <c r="V144" s="381">
        <f t="shared" si="48"/>
        <v>1.2434733111968299E-2</v>
      </c>
      <c r="W144" s="380">
        <v>8.1913087817440822</v>
      </c>
      <c r="X144" s="381">
        <f t="shared" si="49"/>
        <v>0.3148597488033813</v>
      </c>
      <c r="Y144" s="380">
        <v>9.0996035064275169</v>
      </c>
      <c r="Z144" s="381">
        <f t="shared" si="50"/>
        <v>-0.11795050496412607</v>
      </c>
      <c r="AA144" s="380">
        <v>8.6273977970809597</v>
      </c>
      <c r="AB144" s="381">
        <f t="shared" si="51"/>
        <v>9.9765328129464592E-2</v>
      </c>
    </row>
    <row r="145" spans="2:28" ht="15" hidden="1" customHeight="1" outlineLevel="1" x14ac:dyDescent="0.25">
      <c r="B145" s="43" t="s">
        <v>54</v>
      </c>
      <c r="C145" s="380">
        <v>2.3476761501685086</v>
      </c>
      <c r="D145" s="381">
        <f t="shared" si="39"/>
        <v>-0.17038939739344183</v>
      </c>
      <c r="E145" s="382">
        <v>3.0776775205963123</v>
      </c>
      <c r="F145" s="381">
        <f t="shared" si="40"/>
        <v>-0.11111147993250858</v>
      </c>
      <c r="G145" s="382">
        <v>8.4248648648648654</v>
      </c>
      <c r="H145" s="381">
        <f t="shared" si="41"/>
        <v>-2.4041908252077739</v>
      </c>
      <c r="I145" s="382">
        <v>5.3264378267788137</v>
      </c>
      <c r="J145" s="381">
        <f t="shared" si="42"/>
        <v>-1.8505085837368584</v>
      </c>
      <c r="K145" s="380">
        <v>7.0909913327691365</v>
      </c>
      <c r="L145" s="381">
        <f t="shared" si="43"/>
        <v>-0.14224008016938949</v>
      </c>
      <c r="M145" s="380">
        <v>6.7715244331403213</v>
      </c>
      <c r="N145" s="381">
        <f t="shared" si="44"/>
        <v>-0.54147085641357151</v>
      </c>
      <c r="O145" s="380">
        <v>6.9790695029006935</v>
      </c>
      <c r="P145" s="381">
        <f t="shared" si="45"/>
        <v>-0.28346740028570583</v>
      </c>
      <c r="Q145" s="382">
        <v>9.0079274229625543</v>
      </c>
      <c r="R145" s="381">
        <f t="shared" si="46"/>
        <v>0.2880639314635598</v>
      </c>
      <c r="S145" s="382">
        <v>10.076026281270771</v>
      </c>
      <c r="T145" s="381">
        <f t="shared" si="47"/>
        <v>-0.25541816656606819</v>
      </c>
      <c r="U145" s="382">
        <v>9.5718345025480502</v>
      </c>
      <c r="V145" s="381">
        <f t="shared" si="48"/>
        <v>5.676911422636266E-4</v>
      </c>
      <c r="W145" s="380">
        <v>8.0264833832246474</v>
      </c>
      <c r="X145" s="381">
        <f t="shared" si="49"/>
        <v>0.11656728555855977</v>
      </c>
      <c r="Y145" s="380">
        <v>9.4765366472715087</v>
      </c>
      <c r="Z145" s="381">
        <f t="shared" si="50"/>
        <v>-0.32049683133388029</v>
      </c>
      <c r="AA145" s="380">
        <v>8.7074355520272739</v>
      </c>
      <c r="AB145" s="381">
        <f t="shared" si="51"/>
        <v>-9.9738807901047721E-2</v>
      </c>
    </row>
    <row r="146" spans="2:28" ht="15" hidden="1" customHeight="1" outlineLevel="1" x14ac:dyDescent="0.25">
      <c r="B146" s="43" t="s">
        <v>55</v>
      </c>
      <c r="C146" s="380">
        <v>2.273571587785125</v>
      </c>
      <c r="D146" s="381">
        <f t="shared" si="39"/>
        <v>-0.46855551775641624</v>
      </c>
      <c r="E146" s="382">
        <v>3.022007042253521</v>
      </c>
      <c r="F146" s="381">
        <f t="shared" si="40"/>
        <v>-0.18422441175241389</v>
      </c>
      <c r="G146" s="382">
        <v>9.997977073499662</v>
      </c>
      <c r="H146" s="381">
        <f t="shared" si="41"/>
        <v>-3.6641684258838154</v>
      </c>
      <c r="I146" s="382">
        <v>5.7770972037283626</v>
      </c>
      <c r="J146" s="381">
        <f t="shared" si="42"/>
        <v>-3.1394011127699537</v>
      </c>
      <c r="K146" s="380">
        <v>7.7063270070967889</v>
      </c>
      <c r="L146" s="381">
        <f t="shared" si="43"/>
        <v>5.0024486088385167E-2</v>
      </c>
      <c r="M146" s="380">
        <v>6.7603820304209412</v>
      </c>
      <c r="N146" s="381">
        <f t="shared" si="44"/>
        <v>-0.26368442116803781</v>
      </c>
      <c r="O146" s="380">
        <v>7.3324665520278485</v>
      </c>
      <c r="P146" s="381">
        <f t="shared" si="45"/>
        <v>-7.5362411640047533E-2</v>
      </c>
      <c r="Q146" s="382">
        <v>9.1312819515672974</v>
      </c>
      <c r="R146" s="381">
        <f t="shared" si="46"/>
        <v>0.23130763622392614</v>
      </c>
      <c r="S146" s="382">
        <v>11.23634940361864</v>
      </c>
      <c r="T146" s="381">
        <f t="shared" si="47"/>
        <v>0.48169648710660873</v>
      </c>
      <c r="U146" s="382">
        <v>10.185879527619541</v>
      </c>
      <c r="V146" s="381">
        <f t="shared" si="48"/>
        <v>0.35098785508173691</v>
      </c>
      <c r="W146" s="380">
        <v>8.2113102253602968</v>
      </c>
      <c r="X146" s="381">
        <f t="shared" si="49"/>
        <v>6.2679231614639619E-2</v>
      </c>
      <c r="Y146" s="380">
        <v>10.400957915492592</v>
      </c>
      <c r="Z146" s="381">
        <f t="shared" si="50"/>
        <v>0.26401273736980713</v>
      </c>
      <c r="AA146" s="380">
        <v>9.2124724028968767</v>
      </c>
      <c r="AB146" s="381">
        <f t="shared" si="51"/>
        <v>0.14279871852929027</v>
      </c>
    </row>
    <row r="147" spans="2:28" ht="15" hidden="1" customHeight="1" outlineLevel="1" x14ac:dyDescent="0.25">
      <c r="B147" s="43" t="s">
        <v>56</v>
      </c>
      <c r="C147" s="380">
        <v>2.4267633779883058</v>
      </c>
      <c r="D147" s="381">
        <f t="shared" si="39"/>
        <v>-6.7532050799000487E-2</v>
      </c>
      <c r="E147" s="382">
        <v>3.3933491686460808</v>
      </c>
      <c r="F147" s="381">
        <f t="shared" si="40"/>
        <v>0.19956926433986055</v>
      </c>
      <c r="G147" s="382">
        <v>10.889121338912133</v>
      </c>
      <c r="H147" s="381">
        <f t="shared" si="41"/>
        <v>-3.295612464808201</v>
      </c>
      <c r="I147" s="382">
        <v>7.3788654060066738</v>
      </c>
      <c r="J147" s="381">
        <f t="shared" si="42"/>
        <v>-1.118194327821862</v>
      </c>
      <c r="K147" s="380">
        <v>8.0744210671700198</v>
      </c>
      <c r="L147" s="381">
        <f t="shared" si="43"/>
        <v>0.44487658217215298</v>
      </c>
      <c r="M147" s="380">
        <v>7.0659083895428294</v>
      </c>
      <c r="N147" s="381">
        <f t="shared" si="44"/>
        <v>-0.48313310523999053</v>
      </c>
      <c r="O147" s="380">
        <v>7.7284688090737239</v>
      </c>
      <c r="P147" s="381">
        <f t="shared" si="45"/>
        <v>0.12533818597462965</v>
      </c>
      <c r="Q147" s="382">
        <v>8.1767223633963173</v>
      </c>
      <c r="R147" s="381">
        <f t="shared" si="46"/>
        <v>-7.9991529604317435E-2</v>
      </c>
      <c r="S147" s="382">
        <v>9.109920583257388</v>
      </c>
      <c r="T147" s="381">
        <f t="shared" si="47"/>
        <v>0.35997894504209071</v>
      </c>
      <c r="U147" s="382">
        <v>8.6635031341043529</v>
      </c>
      <c r="V147" s="381">
        <f t="shared" si="48"/>
        <v>0.15142611311545373</v>
      </c>
      <c r="W147" s="380">
        <v>7.7155796739021705</v>
      </c>
      <c r="X147" s="381">
        <f t="shared" si="49"/>
        <v>6.061495834238162E-2</v>
      </c>
      <c r="Y147" s="380">
        <v>8.8742536081435759</v>
      </c>
      <c r="Z147" s="381">
        <f t="shared" si="50"/>
        <v>0.22649550716392319</v>
      </c>
      <c r="AA147" s="380">
        <v>8.2624071330285531</v>
      </c>
      <c r="AB147" s="381">
        <f t="shared" si="51"/>
        <v>0.14790349374757206</v>
      </c>
    </row>
    <row r="148" spans="2:28" collapsed="1" x14ac:dyDescent="0.25">
      <c r="B148" s="30" t="s">
        <v>73</v>
      </c>
      <c r="C148" s="383">
        <v>2.5554941967486293</v>
      </c>
      <c r="D148" s="384">
        <f t="shared" si="39"/>
        <v>-0.1083620831971146</v>
      </c>
      <c r="E148" s="383">
        <v>3.6152230322500927</v>
      </c>
      <c r="F148" s="384">
        <f t="shared" si="40"/>
        <v>-0.52805864892163346</v>
      </c>
      <c r="G148" s="383">
        <v>11.952798024923583</v>
      </c>
      <c r="H148" s="384">
        <f t="shared" si="41"/>
        <v>-3.0763155522787731</v>
      </c>
      <c r="I148" s="383">
        <v>7.8877342008554736</v>
      </c>
      <c r="J148" s="384">
        <f t="shared" si="42"/>
        <v>-1.7865548945467049</v>
      </c>
      <c r="K148" s="383">
        <v>8.4212627376825289</v>
      </c>
      <c r="L148" s="384">
        <f t="shared" si="43"/>
        <v>0.13703909650514134</v>
      </c>
      <c r="M148" s="383">
        <v>9.2800204236357171</v>
      </c>
      <c r="N148" s="384">
        <f t="shared" si="44"/>
        <v>-6.0277935882545819E-2</v>
      </c>
      <c r="O148" s="383">
        <v>8.7315762695754753</v>
      </c>
      <c r="P148" s="384">
        <f t="shared" si="45"/>
        <v>5.4268551015772104E-2</v>
      </c>
      <c r="Q148" s="383">
        <v>8.387991837477518</v>
      </c>
      <c r="R148" s="384">
        <f t="shared" si="46"/>
        <v>-0.12688579868846084</v>
      </c>
      <c r="S148" s="383">
        <v>9.5217243766620001</v>
      </c>
      <c r="T148" s="384">
        <f t="shared" si="47"/>
        <v>-0.17652068680329869</v>
      </c>
      <c r="U148" s="383">
        <v>8.9724549611976645</v>
      </c>
      <c r="V148" s="384">
        <f t="shared" si="48"/>
        <v>-0.16038355028141282</v>
      </c>
      <c r="W148" s="383">
        <v>7.9412869489840823</v>
      </c>
      <c r="X148" s="384">
        <f t="shared" si="49"/>
        <v>-7.6761296526857592E-2</v>
      </c>
      <c r="Y148" s="383">
        <v>9.5175206929505052</v>
      </c>
      <c r="Z148" s="384">
        <f t="shared" si="50"/>
        <v>-0.1852269027080311</v>
      </c>
      <c r="AA148" s="383">
        <v>8.6774302102159915</v>
      </c>
      <c r="AB148" s="384">
        <f t="shared" si="51"/>
        <v>-0.13995755860026371</v>
      </c>
    </row>
    <row r="149" spans="2:28" ht="15" hidden="1" customHeight="1" outlineLevel="1" x14ac:dyDescent="0.25">
      <c r="B149" s="43" t="s">
        <v>58</v>
      </c>
      <c r="C149" s="380">
        <v>2.5239641980655407</v>
      </c>
      <c r="D149" s="381">
        <f t="shared" si="39"/>
        <v>0.21744135726339797</v>
      </c>
      <c r="E149" s="382">
        <v>3.4231257941550193</v>
      </c>
      <c r="F149" s="381">
        <f t="shared" si="40"/>
        <v>-0.32296271724417602</v>
      </c>
      <c r="G149" s="382">
        <v>12.157975460122699</v>
      </c>
      <c r="H149" s="381">
        <f t="shared" si="41"/>
        <v>-3.8897698979674864</v>
      </c>
      <c r="I149" s="382">
        <v>7.3808200138985409</v>
      </c>
      <c r="J149" s="381">
        <f t="shared" si="42"/>
        <v>-1.9908442267613324</v>
      </c>
      <c r="K149" s="380">
        <v>7.3317083550964348</v>
      </c>
      <c r="L149" s="381">
        <f t="shared" si="43"/>
        <v>-0.47948883894534333</v>
      </c>
      <c r="M149" s="380">
        <v>7.3492172244869991</v>
      </c>
      <c r="N149" s="381">
        <f t="shared" si="44"/>
        <v>-1.6511108191428043</v>
      </c>
      <c r="O149" s="380">
        <v>7.3380272983531976</v>
      </c>
      <c r="P149" s="381">
        <f t="shared" si="45"/>
        <v>-0.89082312074983516</v>
      </c>
      <c r="Q149" s="382">
        <v>7.6990525595302426</v>
      </c>
      <c r="R149" s="381">
        <f t="shared" si="46"/>
        <v>-0.38898837737036907</v>
      </c>
      <c r="S149" s="382">
        <v>9.2662678618310022</v>
      </c>
      <c r="T149" s="381">
        <f t="shared" si="47"/>
        <v>-1.1667909885844079</v>
      </c>
      <c r="U149" s="382">
        <v>8.4668792032633853</v>
      </c>
      <c r="V149" s="381">
        <f t="shared" si="48"/>
        <v>-0.76333734736623171</v>
      </c>
      <c r="W149" s="380">
        <v>7.2692163335636479</v>
      </c>
      <c r="X149" s="381">
        <f t="shared" si="49"/>
        <v>-0.31848855633637729</v>
      </c>
      <c r="Y149" s="380">
        <v>9.0030660562459115</v>
      </c>
      <c r="Z149" s="381">
        <f t="shared" si="50"/>
        <v>-1.2795717733129468</v>
      </c>
      <c r="AA149" s="380">
        <v>8.0478633040952854</v>
      </c>
      <c r="AB149" s="381">
        <f t="shared" si="51"/>
        <v>-0.73251617288026871</v>
      </c>
    </row>
    <row r="150" spans="2:28" ht="15" hidden="1" customHeight="1" outlineLevel="1" x14ac:dyDescent="0.25">
      <c r="B150" s="43" t="s">
        <v>59</v>
      </c>
      <c r="C150" s="380">
        <v>2.5667185069984448</v>
      </c>
      <c r="D150" s="381">
        <f t="shared" si="39"/>
        <v>-0.10348748153415244</v>
      </c>
      <c r="E150" s="382">
        <v>3.8321226795803067</v>
      </c>
      <c r="F150" s="381">
        <f t="shared" si="40"/>
        <v>0.31857483876743631</v>
      </c>
      <c r="G150" s="382">
        <v>14.744038929440389</v>
      </c>
      <c r="H150" s="381">
        <f t="shared" si="41"/>
        <v>1.0555932623152167</v>
      </c>
      <c r="I150" s="382">
        <v>8.7789543348775645</v>
      </c>
      <c r="J150" s="381">
        <f t="shared" si="42"/>
        <v>-0.34912915658353683</v>
      </c>
      <c r="K150" s="380">
        <v>8.5803889663722295</v>
      </c>
      <c r="L150" s="381">
        <f t="shared" si="43"/>
        <v>0.42168895394744332</v>
      </c>
      <c r="M150" s="380">
        <v>9.3239620118627222</v>
      </c>
      <c r="N150" s="381">
        <f t="shared" si="44"/>
        <v>0.82669471895068192</v>
      </c>
      <c r="O150" s="380">
        <v>8.8488321719003356</v>
      </c>
      <c r="P150" s="381">
        <f t="shared" si="45"/>
        <v>0.56010047044957112</v>
      </c>
      <c r="Q150" s="382">
        <v>8.3922782374065044</v>
      </c>
      <c r="R150" s="381">
        <f t="shared" si="46"/>
        <v>0.51211915342987435</v>
      </c>
      <c r="S150" s="382">
        <v>9.9222308206176297</v>
      </c>
      <c r="T150" s="381">
        <f t="shared" si="47"/>
        <v>0.88798153572930971</v>
      </c>
      <c r="U150" s="382">
        <v>9.157208994708995</v>
      </c>
      <c r="V150" s="381">
        <f t="shared" si="48"/>
        <v>0.65810387241810808</v>
      </c>
      <c r="W150" s="380">
        <v>7.9621023912984557</v>
      </c>
      <c r="X150" s="381">
        <f t="shared" si="49"/>
        <v>0.36234242023345065</v>
      </c>
      <c r="Y150" s="380">
        <v>9.8808911645551571</v>
      </c>
      <c r="Z150" s="381">
        <f t="shared" si="50"/>
        <v>0.8693015212576789</v>
      </c>
      <c r="AA150" s="380">
        <v>8.8289000220406688</v>
      </c>
      <c r="AB150" s="381">
        <f t="shared" si="51"/>
        <v>0.53516566944074562</v>
      </c>
    </row>
    <row r="151" spans="2:28" ht="15" hidden="1" customHeight="1" outlineLevel="1" x14ac:dyDescent="0.25">
      <c r="B151" s="43" t="s">
        <v>60</v>
      </c>
      <c r="C151" s="380">
        <v>2.4757715123641937</v>
      </c>
      <c r="D151" s="381">
        <f t="shared" si="39"/>
        <v>-0.11695002741114635</v>
      </c>
      <c r="E151" s="382">
        <v>3.9923492349234921</v>
      </c>
      <c r="F151" s="381">
        <f t="shared" si="40"/>
        <v>-0.47636973230590218</v>
      </c>
      <c r="G151" s="382">
        <v>12.889500229252636</v>
      </c>
      <c r="H151" s="381">
        <f t="shared" si="41"/>
        <v>-1.7939146217922719</v>
      </c>
      <c r="I151" s="382">
        <v>8.3995003406768109</v>
      </c>
      <c r="J151" s="381">
        <f t="shared" si="42"/>
        <v>-1.4581116696445591</v>
      </c>
      <c r="K151" s="380">
        <v>8.9205734706032498</v>
      </c>
      <c r="L151" s="381">
        <f t="shared" si="43"/>
        <v>-6.9314823072261333E-2</v>
      </c>
      <c r="M151" s="380">
        <v>10.42372406057207</v>
      </c>
      <c r="N151" s="381">
        <f t="shared" si="44"/>
        <v>-0.33539841765524869</v>
      </c>
      <c r="O151" s="380">
        <v>9.4418956845527546</v>
      </c>
      <c r="P151" s="381">
        <f t="shared" si="45"/>
        <v>-0.18674776486681388</v>
      </c>
      <c r="Q151" s="382">
        <v>8.5607280813033633</v>
      </c>
      <c r="R151" s="381">
        <f t="shared" si="46"/>
        <v>0.13066773379894236</v>
      </c>
      <c r="S151" s="382">
        <v>9.4084465270775262</v>
      </c>
      <c r="T151" s="381">
        <f t="shared" si="47"/>
        <v>-0.35970747550498672</v>
      </c>
      <c r="U151" s="382">
        <v>9.0011573558869351</v>
      </c>
      <c r="V151" s="381">
        <f t="shared" si="48"/>
        <v>-0.12434069728844754</v>
      </c>
      <c r="W151" s="380">
        <v>8.1474986678138954</v>
      </c>
      <c r="X151" s="381">
        <f t="shared" si="49"/>
        <v>4.4670639472734308E-2</v>
      </c>
      <c r="Y151" s="380">
        <v>9.5925735433880828</v>
      </c>
      <c r="Z151" s="381">
        <f t="shared" si="50"/>
        <v>-0.37593587058981726</v>
      </c>
      <c r="AA151" s="380">
        <v>8.821649605529112</v>
      </c>
      <c r="AB151" s="381">
        <f t="shared" si="51"/>
        <v>-0.15904028220048616</v>
      </c>
    </row>
    <row r="152" spans="2:28" ht="15" hidden="1" customHeight="1" outlineLevel="1" x14ac:dyDescent="0.25">
      <c r="B152" s="43" t="s">
        <v>61</v>
      </c>
      <c r="C152" s="380">
        <v>2.756016661524221</v>
      </c>
      <c r="D152" s="381">
        <f t="shared" si="39"/>
        <v>9.2215595804860495E-2</v>
      </c>
      <c r="E152" s="382">
        <v>4.3774633653360286</v>
      </c>
      <c r="F152" s="381">
        <f t="shared" si="40"/>
        <v>-1.2190049145854891</v>
      </c>
      <c r="G152" s="382">
        <v>10.796598157335223</v>
      </c>
      <c r="H152" s="381">
        <f t="shared" si="41"/>
        <v>-6.5167351759981091</v>
      </c>
      <c r="I152" s="382">
        <v>8.1505936263278489</v>
      </c>
      <c r="J152" s="381">
        <f t="shared" si="42"/>
        <v>-3.5272925013852685</v>
      </c>
      <c r="K152" s="380">
        <v>9.8633234090063269</v>
      </c>
      <c r="L152" s="381">
        <f t="shared" si="43"/>
        <v>0.58041598668322081</v>
      </c>
      <c r="M152" s="380">
        <v>11.441550599790677</v>
      </c>
      <c r="N152" s="381">
        <f t="shared" si="44"/>
        <v>0.48013127024744939</v>
      </c>
      <c r="O152" s="380">
        <v>10.441297874222366</v>
      </c>
      <c r="P152" s="381">
        <f t="shared" si="45"/>
        <v>0.51439192320244942</v>
      </c>
      <c r="Q152" s="382">
        <v>9.2647233444835422</v>
      </c>
      <c r="R152" s="381">
        <f t="shared" si="46"/>
        <v>-0.22795509990820584</v>
      </c>
      <c r="S152" s="382">
        <v>9.584723078739847</v>
      </c>
      <c r="T152" s="381">
        <f t="shared" si="47"/>
        <v>-1.3285662211280531</v>
      </c>
      <c r="U152" s="382">
        <v>9.4326048048461484</v>
      </c>
      <c r="V152" s="381">
        <f t="shared" si="48"/>
        <v>-0.81119984969524239</v>
      </c>
      <c r="W152" s="380">
        <v>8.9162607307356829</v>
      </c>
      <c r="X152" s="381">
        <f t="shared" si="49"/>
        <v>1.4272155230923289E-3</v>
      </c>
      <c r="Y152" s="380">
        <v>9.8598478538508516</v>
      </c>
      <c r="Z152" s="381">
        <f t="shared" si="50"/>
        <v>-1.1194582423099959</v>
      </c>
      <c r="AA152" s="380">
        <v>9.368036816176998</v>
      </c>
      <c r="AB152" s="381">
        <f t="shared" si="51"/>
        <v>-0.54287289377290371</v>
      </c>
    </row>
    <row r="153" spans="2:28" collapsed="1" x14ac:dyDescent="0.25">
      <c r="B153" s="145">
        <v>2003</v>
      </c>
      <c r="C153" s="382">
        <v>2.3396425191507597</v>
      </c>
      <c r="D153" s="388">
        <f t="shared" si="39"/>
        <v>-0.28035748084924039</v>
      </c>
      <c r="E153" s="382">
        <v>3.7435169887220745</v>
      </c>
      <c r="F153" s="388">
        <f t="shared" si="40"/>
        <v>0.25351698872207429</v>
      </c>
      <c r="G153" s="382">
        <v>11.239191831414296</v>
      </c>
      <c r="H153" s="388">
        <f t="shared" si="41"/>
        <v>-1.5708081685857049</v>
      </c>
      <c r="I153" s="382">
        <v>7.4762170934006491</v>
      </c>
      <c r="J153" s="388">
        <f t="shared" si="42"/>
        <v>-0.85378290659935097</v>
      </c>
      <c r="K153" s="382">
        <v>7.9006157414975515</v>
      </c>
      <c r="L153" s="388">
        <f t="shared" si="43"/>
        <v>-3.9384258502448866E-2</v>
      </c>
      <c r="M153" s="382">
        <v>8.4336888159693739</v>
      </c>
      <c r="N153" s="388">
        <f t="shared" si="44"/>
        <v>-5.6311184030626293E-2</v>
      </c>
      <c r="O153" s="382">
        <v>8.0902728465343561</v>
      </c>
      <c r="P153" s="388">
        <f t="shared" si="45"/>
        <v>-4.9727153465644491E-2</v>
      </c>
      <c r="Q153" s="382">
        <v>8.5786490894419423</v>
      </c>
      <c r="R153" s="388">
        <f t="shared" si="46"/>
        <v>7.8649089441942266E-2</v>
      </c>
      <c r="S153" s="382">
        <v>9.5257418957033995</v>
      </c>
      <c r="T153" s="388">
        <f t="shared" si="47"/>
        <v>-0.30425810429660061</v>
      </c>
      <c r="U153" s="382">
        <v>9.0731773573823453</v>
      </c>
      <c r="V153" s="388">
        <f t="shared" si="48"/>
        <v>-0.12682264261765397</v>
      </c>
      <c r="W153" s="382">
        <v>7.9551170514440708</v>
      </c>
      <c r="X153" s="388">
        <f t="shared" si="49"/>
        <v>1.5117051444070384E-2</v>
      </c>
      <c r="Y153" s="382">
        <v>9.3780539338120175</v>
      </c>
      <c r="Z153" s="388">
        <f t="shared" si="50"/>
        <v>-0.27194606618798289</v>
      </c>
      <c r="AA153" s="382">
        <v>8.6240431049143904</v>
      </c>
      <c r="AB153" s="388">
        <f t="shared" si="51"/>
        <v>-0.12595689508560959</v>
      </c>
    </row>
    <row r="154" spans="2:28" ht="15" hidden="1" customHeight="1" outlineLevel="1" x14ac:dyDescent="0.25">
      <c r="B154" s="43" t="s">
        <v>49</v>
      </c>
      <c r="C154" s="380">
        <v>2.5811661647960582</v>
      </c>
      <c r="D154" s="381">
        <f t="shared" si="39"/>
        <v>-8.1294830998270839E-2</v>
      </c>
      <c r="E154" s="382">
        <v>3.2650020136931133</v>
      </c>
      <c r="F154" s="381">
        <f t="shared" si="40"/>
        <v>0.37226584508189742</v>
      </c>
      <c r="G154" s="382">
        <v>11.574979287489644</v>
      </c>
      <c r="H154" s="381">
        <f t="shared" si="41"/>
        <v>-3.8150715887116</v>
      </c>
      <c r="I154" s="382">
        <v>7.3614457831325302</v>
      </c>
      <c r="J154" s="381">
        <f t="shared" si="42"/>
        <v>-0.52626320918558989</v>
      </c>
      <c r="K154" s="380">
        <v>8.4628801141152827</v>
      </c>
      <c r="L154" s="381">
        <f t="shared" si="43"/>
        <v>-7.7911102996207404E-2</v>
      </c>
      <c r="M154" s="380">
        <v>9.2497789867392051</v>
      </c>
      <c r="N154" s="381">
        <f t="shared" si="44"/>
        <v>-6.737172951128656E-2</v>
      </c>
      <c r="O154" s="380">
        <v>8.7686808758043835</v>
      </c>
      <c r="P154" s="381">
        <f t="shared" si="45"/>
        <v>-8.1440820254371715E-2</v>
      </c>
      <c r="Q154" s="382">
        <v>8.4152111688766862</v>
      </c>
      <c r="R154" s="381">
        <f t="shared" si="46"/>
        <v>-0.57716341715588015</v>
      </c>
      <c r="S154" s="382">
        <v>9.369453199259592</v>
      </c>
      <c r="T154" s="381">
        <f t="shared" si="47"/>
        <v>-0.39258659436319121</v>
      </c>
      <c r="U154" s="382">
        <v>8.9292335884445411</v>
      </c>
      <c r="V154" s="381">
        <f t="shared" si="48"/>
        <v>-0.47239527554101812</v>
      </c>
      <c r="W154" s="380">
        <v>7.9368198246770101</v>
      </c>
      <c r="X154" s="381">
        <f t="shared" si="49"/>
        <v>-0.38012781462764789</v>
      </c>
      <c r="Y154" s="380">
        <v>9.3788646889473029</v>
      </c>
      <c r="Z154" s="381">
        <f t="shared" si="50"/>
        <v>-0.36916031273593397</v>
      </c>
      <c r="AA154" s="380">
        <v>8.6420627875894009</v>
      </c>
      <c r="AB154" s="381">
        <f t="shared" si="51"/>
        <v>-0.36677786367281229</v>
      </c>
    </row>
    <row r="155" spans="2:28" ht="15" hidden="1" customHeight="1" outlineLevel="1" x14ac:dyDescent="0.25">
      <c r="B155" s="43" t="s">
        <v>50</v>
      </c>
      <c r="C155" s="380">
        <v>2.353096654051781</v>
      </c>
      <c r="D155" s="381">
        <f t="shared" si="39"/>
        <v>-0.33923029550385797</v>
      </c>
      <c r="E155" s="382">
        <v>3.4796437659033077</v>
      </c>
      <c r="F155" s="381">
        <f t="shared" si="40"/>
        <v>-1.2911779221905992</v>
      </c>
      <c r="G155" s="382">
        <v>10.731076333439795</v>
      </c>
      <c r="H155" s="381">
        <f t="shared" si="41"/>
        <v>-4.6936069138619416</v>
      </c>
      <c r="I155" s="382">
        <v>7.6159591911094919</v>
      </c>
      <c r="J155" s="381">
        <f t="shared" si="42"/>
        <v>-2.9465408088905081</v>
      </c>
      <c r="K155" s="380">
        <v>8.4434018269212352</v>
      </c>
      <c r="L155" s="381">
        <f t="shared" si="43"/>
        <v>0.1997121724468105</v>
      </c>
      <c r="M155" s="380">
        <v>9.7940113762386858</v>
      </c>
      <c r="N155" s="381">
        <f t="shared" si="44"/>
        <v>0.26210798154184367</v>
      </c>
      <c r="O155" s="380">
        <v>8.9143092351444402</v>
      </c>
      <c r="P155" s="381">
        <f t="shared" si="45"/>
        <v>0.18791443968068933</v>
      </c>
      <c r="Q155" s="382">
        <v>8.2142222465244075</v>
      </c>
      <c r="R155" s="381">
        <f t="shared" si="46"/>
        <v>-0.33506294544398152</v>
      </c>
      <c r="S155" s="382">
        <v>9.3026770108245689</v>
      </c>
      <c r="T155" s="381">
        <f t="shared" si="47"/>
        <v>0.45808518195923753</v>
      </c>
      <c r="U155" s="382">
        <v>8.7879144429970157</v>
      </c>
      <c r="V155" s="381">
        <f t="shared" si="48"/>
        <v>8.1907453732776858E-2</v>
      </c>
      <c r="W155" s="380">
        <v>7.76937893623868</v>
      </c>
      <c r="X155" s="381">
        <f t="shared" si="49"/>
        <v>-0.24645135636506321</v>
      </c>
      <c r="Y155" s="380">
        <v>9.3964582077789629</v>
      </c>
      <c r="Z155" s="381">
        <f t="shared" si="50"/>
        <v>0.37816181013192818</v>
      </c>
      <c r="AA155" s="380">
        <v>8.5366933142889074</v>
      </c>
      <c r="AB155" s="381">
        <f t="shared" si="51"/>
        <v>3.8853035193900709E-2</v>
      </c>
    </row>
    <row r="156" spans="2:28" ht="15" hidden="1" customHeight="1" outlineLevel="1" x14ac:dyDescent="0.25">
      <c r="B156" s="43" t="s">
        <v>51</v>
      </c>
      <c r="C156" s="380">
        <v>2.6868378013226195</v>
      </c>
      <c r="D156" s="381">
        <f t="shared" si="39"/>
        <v>-0.35552048781575074</v>
      </c>
      <c r="E156" s="382">
        <v>3.0767895878524945</v>
      </c>
      <c r="F156" s="381">
        <f t="shared" si="40"/>
        <v>-2.1659288587494476</v>
      </c>
      <c r="G156" s="382">
        <v>11.879331430900937</v>
      </c>
      <c r="H156" s="381">
        <f t="shared" si="41"/>
        <v>-1.9063116398867006</v>
      </c>
      <c r="I156" s="382">
        <v>7.614964270701976</v>
      </c>
      <c r="J156" s="381">
        <f t="shared" si="42"/>
        <v>-2.4537487678787047</v>
      </c>
      <c r="K156" s="380">
        <v>7.6262800982800982</v>
      </c>
      <c r="L156" s="381">
        <f t="shared" si="43"/>
        <v>0.29452377161606957</v>
      </c>
      <c r="M156" s="380">
        <v>7.8472927241962775</v>
      </c>
      <c r="N156" s="381">
        <f t="shared" si="44"/>
        <v>-1.9006552504727381E-2</v>
      </c>
      <c r="O156" s="380">
        <v>7.7053998460431838</v>
      </c>
      <c r="P156" s="381">
        <f t="shared" si="45"/>
        <v>0.18409277551555903</v>
      </c>
      <c r="Q156" s="382">
        <v>8.3259141080324301</v>
      </c>
      <c r="R156" s="381">
        <f t="shared" si="46"/>
        <v>-7.4991821571963158E-2</v>
      </c>
      <c r="S156" s="382">
        <v>9.8198185320986884</v>
      </c>
      <c r="T156" s="381">
        <f t="shared" si="47"/>
        <v>0.29875252547820175</v>
      </c>
      <c r="U156" s="382">
        <v>9.0903124254710228</v>
      </c>
      <c r="V156" s="381">
        <f t="shared" si="48"/>
        <v>0.11092269803047472</v>
      </c>
      <c r="W156" s="380">
        <v>7.7507744284627371</v>
      </c>
      <c r="X156" s="381">
        <f t="shared" si="49"/>
        <v>-2.0595647128539341E-2</v>
      </c>
      <c r="Y156" s="380">
        <v>9.5543182896871137</v>
      </c>
      <c r="Z156" s="381">
        <f t="shared" si="50"/>
        <v>0.25428236082625766</v>
      </c>
      <c r="AA156" s="380">
        <v>8.5889867382235376</v>
      </c>
      <c r="AB156" s="381">
        <f t="shared" si="51"/>
        <v>0.10594461244324727</v>
      </c>
    </row>
    <row r="157" spans="2:28" ht="15" hidden="1" customHeight="1" outlineLevel="1" x14ac:dyDescent="0.25">
      <c r="B157" s="43" t="s">
        <v>52</v>
      </c>
      <c r="C157" s="380">
        <v>2.700273382486952</v>
      </c>
      <c r="D157" s="381">
        <f t="shared" si="39"/>
        <v>-0.17512906439006004</v>
      </c>
      <c r="E157" s="382">
        <v>2.9696686887540831</v>
      </c>
      <c r="F157" s="381">
        <f t="shared" si="40"/>
        <v>-2.2271234148856451</v>
      </c>
      <c r="G157" s="382">
        <v>12.103147699757869</v>
      </c>
      <c r="H157" s="381">
        <f t="shared" si="41"/>
        <v>-0.20867048206031313</v>
      </c>
      <c r="I157" s="382">
        <v>7.4517585551330798</v>
      </c>
      <c r="J157" s="381">
        <f t="shared" si="42"/>
        <v>-1.8416201415431823</v>
      </c>
      <c r="K157" s="380">
        <v>7.6564050843658951</v>
      </c>
      <c r="L157" s="381">
        <f t="shared" si="43"/>
        <v>-9.6300850622833778E-2</v>
      </c>
      <c r="M157" s="380">
        <v>7.726035411855273</v>
      </c>
      <c r="N157" s="381">
        <f t="shared" si="44"/>
        <v>-0.3407134010316657</v>
      </c>
      <c r="O157" s="380">
        <v>7.6802224539450821</v>
      </c>
      <c r="P157" s="381">
        <f t="shared" si="45"/>
        <v>-0.18682646986246176</v>
      </c>
      <c r="Q157" s="382">
        <v>8.9774484916464967</v>
      </c>
      <c r="R157" s="381">
        <f t="shared" si="46"/>
        <v>-0.17112962143812105</v>
      </c>
      <c r="S157" s="382">
        <v>10.254004012571812</v>
      </c>
      <c r="T157" s="381">
        <f t="shared" si="47"/>
        <v>4.2346669821101912E-2</v>
      </c>
      <c r="U157" s="382">
        <v>9.6395953870141682</v>
      </c>
      <c r="V157" s="381">
        <f t="shared" si="48"/>
        <v>-6.8002353638290103E-2</v>
      </c>
      <c r="W157" s="380">
        <v>8.1707887196501279</v>
      </c>
      <c r="X157" s="381">
        <f t="shared" si="49"/>
        <v>-0.1793234772373129</v>
      </c>
      <c r="Y157" s="380">
        <v>9.8205292915644495</v>
      </c>
      <c r="Z157" s="381">
        <f t="shared" si="50"/>
        <v>-3.0842774847451793E-2</v>
      </c>
      <c r="AA157" s="380">
        <v>8.9292721241022175</v>
      </c>
      <c r="AB157" s="381">
        <f t="shared" si="51"/>
        <v>-0.12947796825611668</v>
      </c>
    </row>
    <row r="158" spans="2:28" ht="15" hidden="1" customHeight="1" outlineLevel="1" x14ac:dyDescent="0.25">
      <c r="B158" s="43" t="s">
        <v>53</v>
      </c>
      <c r="C158" s="380">
        <v>3.3048645660585958</v>
      </c>
      <c r="D158" s="381">
        <f t="shared" si="39"/>
        <v>1.5763190314620701E-2</v>
      </c>
      <c r="E158" s="382">
        <v>2.6240786240786242</v>
      </c>
      <c r="F158" s="381">
        <f t="shared" si="40"/>
        <v>-0.38982405715275625</v>
      </c>
      <c r="G158" s="382">
        <v>10.077146412277063</v>
      </c>
      <c r="H158" s="381">
        <f t="shared" si="41"/>
        <v>-0.79186185218574678</v>
      </c>
      <c r="I158" s="382">
        <v>6.6657669815564553</v>
      </c>
      <c r="J158" s="381">
        <f t="shared" si="42"/>
        <v>-0.63531556242189424</v>
      </c>
      <c r="K158" s="380">
        <v>7.1931308471100861</v>
      </c>
      <c r="L158" s="381">
        <f t="shared" si="43"/>
        <v>-0.17710156386615505</v>
      </c>
      <c r="M158" s="380">
        <v>7.3748030154606248</v>
      </c>
      <c r="N158" s="381">
        <f t="shared" si="44"/>
        <v>-0.29196915790194922</v>
      </c>
      <c r="O158" s="380">
        <v>7.2613850929689248</v>
      </c>
      <c r="P158" s="381">
        <f t="shared" si="45"/>
        <v>-0.22414183582163094</v>
      </c>
      <c r="Q158" s="382">
        <v>8.5603404173362456</v>
      </c>
      <c r="R158" s="381">
        <f t="shared" si="46"/>
        <v>-0.95759423383542597</v>
      </c>
      <c r="S158" s="382">
        <v>9.6545675626730141</v>
      </c>
      <c r="T158" s="381">
        <f t="shared" si="47"/>
        <v>-0.42838140984583895</v>
      </c>
      <c r="U158" s="382">
        <v>9.1487309898890974</v>
      </c>
      <c r="V158" s="381">
        <f t="shared" si="48"/>
        <v>-0.67984068427989186</v>
      </c>
      <c r="W158" s="380">
        <v>7.8764490329407009</v>
      </c>
      <c r="X158" s="381">
        <f t="shared" si="49"/>
        <v>-0.69442585875990392</v>
      </c>
      <c r="Y158" s="380">
        <v>9.217554011391643</v>
      </c>
      <c r="Z158" s="381">
        <f t="shared" si="50"/>
        <v>-0.42533068139075603</v>
      </c>
      <c r="AA158" s="380">
        <v>8.5276324689514951</v>
      </c>
      <c r="AB158" s="381">
        <f t="shared" si="51"/>
        <v>-0.57880612448989943</v>
      </c>
    </row>
    <row r="159" spans="2:28" ht="15" hidden="1" customHeight="1" outlineLevel="1" x14ac:dyDescent="0.25">
      <c r="B159" s="43" t="s">
        <v>54</v>
      </c>
      <c r="C159" s="380">
        <v>2.5180655475619504</v>
      </c>
      <c r="D159" s="381">
        <f t="shared" si="39"/>
        <v>-0.44630303049572273</v>
      </c>
      <c r="E159" s="382">
        <v>3.1887890005288209</v>
      </c>
      <c r="F159" s="381">
        <f t="shared" si="40"/>
        <v>0.3608972094840448</v>
      </c>
      <c r="G159" s="382">
        <v>10.829055690072639</v>
      </c>
      <c r="H159" s="381">
        <f t="shared" si="41"/>
        <v>1.5591096792747994</v>
      </c>
      <c r="I159" s="382">
        <v>7.1769464105156722</v>
      </c>
      <c r="J159" s="381">
        <f t="shared" si="42"/>
        <v>1.5311841433941815</v>
      </c>
      <c r="K159" s="380">
        <v>7.233231412938526</v>
      </c>
      <c r="L159" s="381">
        <f t="shared" si="43"/>
        <v>-0.20841618431547815</v>
      </c>
      <c r="M159" s="380">
        <v>7.3129952895538928</v>
      </c>
      <c r="N159" s="381">
        <f t="shared" si="44"/>
        <v>-0.43684737879097835</v>
      </c>
      <c r="O159" s="380">
        <v>7.2625369031863993</v>
      </c>
      <c r="P159" s="381">
        <f t="shared" si="45"/>
        <v>-0.30116393060007862</v>
      </c>
      <c r="Q159" s="382">
        <v>8.7198634914989945</v>
      </c>
      <c r="R159" s="381">
        <f t="shared" si="46"/>
        <v>-0.91136072927746525</v>
      </c>
      <c r="S159" s="382">
        <v>10.331444447836839</v>
      </c>
      <c r="T159" s="381">
        <f t="shared" si="47"/>
        <v>-0.20247479724282158</v>
      </c>
      <c r="U159" s="382">
        <v>9.5712668114057866</v>
      </c>
      <c r="V159" s="381">
        <f t="shared" si="48"/>
        <v>-0.55897712659079701</v>
      </c>
      <c r="W159" s="380">
        <v>7.9099160976660876</v>
      </c>
      <c r="X159" s="381">
        <f t="shared" si="49"/>
        <v>-0.70621404785608632</v>
      </c>
      <c r="Y159" s="380">
        <v>9.797033478605389</v>
      </c>
      <c r="Z159" s="381">
        <f t="shared" si="50"/>
        <v>-0.26576087734142995</v>
      </c>
      <c r="AA159" s="380">
        <v>8.8071743599283216</v>
      </c>
      <c r="AB159" s="381">
        <f t="shared" si="51"/>
        <v>-0.53646916064201555</v>
      </c>
    </row>
    <row r="160" spans="2:28" ht="15" hidden="1" customHeight="1" outlineLevel="1" x14ac:dyDescent="0.25">
      <c r="B160" s="43" t="s">
        <v>55</v>
      </c>
      <c r="C160" s="380">
        <v>2.7421271055415413</v>
      </c>
      <c r="D160" s="381">
        <f t="shared" si="39"/>
        <v>0.10629842770169029</v>
      </c>
      <c r="E160" s="382">
        <v>3.2062314540059349</v>
      </c>
      <c r="F160" s="381">
        <f t="shared" si="40"/>
        <v>0.58718383495831583</v>
      </c>
      <c r="G160" s="382">
        <v>13.662145499383477</v>
      </c>
      <c r="H160" s="381">
        <f t="shared" si="41"/>
        <v>-0.58433337385595863</v>
      </c>
      <c r="I160" s="382">
        <v>8.9164983164983163</v>
      </c>
      <c r="J160" s="381">
        <f t="shared" si="42"/>
        <v>3.6197094744613389</v>
      </c>
      <c r="K160" s="380">
        <v>7.6563025210084037</v>
      </c>
      <c r="L160" s="381">
        <f t="shared" si="43"/>
        <v>-1.8193736907543112E-2</v>
      </c>
      <c r="M160" s="380">
        <v>7.024066451588979</v>
      </c>
      <c r="N160" s="381">
        <f t="shared" si="44"/>
        <v>-1.4395086872559304E-2</v>
      </c>
      <c r="O160" s="380">
        <v>7.407828963667896</v>
      </c>
      <c r="P160" s="381">
        <f t="shared" si="45"/>
        <v>-3.1774248973528429E-2</v>
      </c>
      <c r="Q160" s="382">
        <v>8.8999743153433712</v>
      </c>
      <c r="R160" s="381">
        <f t="shared" si="46"/>
        <v>0.19619508028783805</v>
      </c>
      <c r="S160" s="382">
        <v>10.754652916512031</v>
      </c>
      <c r="T160" s="381">
        <f t="shared" si="47"/>
        <v>2.044332337642178</v>
      </c>
      <c r="U160" s="382">
        <v>9.8348916725378039</v>
      </c>
      <c r="V160" s="381">
        <f t="shared" si="48"/>
        <v>1.1274122857987816</v>
      </c>
      <c r="W160" s="380">
        <v>8.1486309937456571</v>
      </c>
      <c r="X160" s="381">
        <f t="shared" si="49"/>
        <v>0.18047352859141519</v>
      </c>
      <c r="Y160" s="380">
        <v>10.136945178122785</v>
      </c>
      <c r="Z160" s="381">
        <f t="shared" si="50"/>
        <v>1.6215577255533251</v>
      </c>
      <c r="AA160" s="380">
        <v>9.0696736843675865</v>
      </c>
      <c r="AB160" s="381">
        <f t="shared" si="51"/>
        <v>0.82312376392054709</v>
      </c>
    </row>
    <row r="161" spans="2:28" ht="15" hidden="1" customHeight="1" outlineLevel="1" x14ac:dyDescent="0.25">
      <c r="B161" s="43" t="s">
        <v>56</v>
      </c>
      <c r="C161" s="380">
        <v>2.4942954287873063</v>
      </c>
      <c r="D161" s="381">
        <f t="shared" si="39"/>
        <v>-0.49572707683910044</v>
      </c>
      <c r="E161" s="382">
        <v>3.1937799043062203</v>
      </c>
      <c r="F161" s="381">
        <f t="shared" si="40"/>
        <v>0.50723115893394555</v>
      </c>
      <c r="G161" s="382">
        <v>14.184733803720334</v>
      </c>
      <c r="H161" s="381">
        <f t="shared" si="41"/>
        <v>0.56780730037957738</v>
      </c>
      <c r="I161" s="382">
        <v>8.4970597338285359</v>
      </c>
      <c r="J161" s="381">
        <f t="shared" si="42"/>
        <v>1.1663287189243485</v>
      </c>
      <c r="K161" s="380">
        <v>7.6295444849978669</v>
      </c>
      <c r="L161" s="381">
        <f t="shared" si="43"/>
        <v>-0.40678683681746008</v>
      </c>
      <c r="M161" s="380">
        <v>7.5490414947828199</v>
      </c>
      <c r="N161" s="381">
        <f t="shared" si="44"/>
        <v>-0.89165193587411373</v>
      </c>
      <c r="O161" s="380">
        <v>7.6031306230990943</v>
      </c>
      <c r="P161" s="381">
        <f t="shared" si="45"/>
        <v>-0.54561601969410134</v>
      </c>
      <c r="Q161" s="382">
        <v>8.2567138930006347</v>
      </c>
      <c r="R161" s="381">
        <f t="shared" si="46"/>
        <v>-1.0437287674941409</v>
      </c>
      <c r="S161" s="382">
        <v>8.7499416382152972</v>
      </c>
      <c r="T161" s="381">
        <f t="shared" si="47"/>
        <v>-0.76229177243130586</v>
      </c>
      <c r="U161" s="382">
        <v>8.5120770209888992</v>
      </c>
      <c r="V161" s="381">
        <f t="shared" si="48"/>
        <v>-0.901392319016459</v>
      </c>
      <c r="W161" s="380">
        <v>7.6549647155597889</v>
      </c>
      <c r="X161" s="381">
        <f t="shared" si="49"/>
        <v>-0.78587802895331649</v>
      </c>
      <c r="Y161" s="380">
        <v>8.6477581009796527</v>
      </c>
      <c r="Z161" s="381">
        <f t="shared" si="50"/>
        <v>-0.78666640657082887</v>
      </c>
      <c r="AA161" s="380">
        <v>8.1145036392809811</v>
      </c>
      <c r="AB161" s="381">
        <f t="shared" si="51"/>
        <v>-0.78635571694563211</v>
      </c>
    </row>
    <row r="162" spans="2:28" collapsed="1" x14ac:dyDescent="0.25">
      <c r="B162" s="30" t="s">
        <v>74</v>
      </c>
      <c r="C162" s="383">
        <v>2.6638562799457439</v>
      </c>
      <c r="D162" s="384">
        <f t="shared" si="39"/>
        <v>0.38895221668789004</v>
      </c>
      <c r="E162" s="383">
        <v>4.1432816811717261</v>
      </c>
      <c r="F162" s="384">
        <f t="shared" si="40"/>
        <v>0.34715807539370447</v>
      </c>
      <c r="G162" s="383">
        <v>15.029113577202356</v>
      </c>
      <c r="H162" s="384">
        <f t="shared" si="41"/>
        <v>-1.3328374940634085</v>
      </c>
      <c r="I162" s="383">
        <v>9.6742890954021785</v>
      </c>
      <c r="J162" s="384">
        <f t="shared" si="42"/>
        <v>0.28475952050955478</v>
      </c>
      <c r="K162" s="383">
        <v>8.2842236411773875</v>
      </c>
      <c r="L162" s="384">
        <f t="shared" si="43"/>
        <v>-0.1789045223618615</v>
      </c>
      <c r="M162" s="383">
        <v>9.3402983595182629</v>
      </c>
      <c r="N162" s="384">
        <f t="shared" si="44"/>
        <v>-0.35159234015089602</v>
      </c>
      <c r="O162" s="383">
        <v>8.6773077185597032</v>
      </c>
      <c r="P162" s="384">
        <f t="shared" si="45"/>
        <v>-0.23220858709452585</v>
      </c>
      <c r="Q162" s="383">
        <v>8.5148776361659788</v>
      </c>
      <c r="R162" s="384">
        <f t="shared" si="46"/>
        <v>7.8589284925852709E-2</v>
      </c>
      <c r="S162" s="383">
        <v>9.6982450634652988</v>
      </c>
      <c r="T162" s="384">
        <f t="shared" si="47"/>
        <v>0.36510029158422874</v>
      </c>
      <c r="U162" s="383">
        <v>9.1328385114790773</v>
      </c>
      <c r="V162" s="384">
        <f t="shared" si="48"/>
        <v>0.21292016834738625</v>
      </c>
      <c r="W162" s="383">
        <v>8.0180482455109399</v>
      </c>
      <c r="X162" s="384">
        <f t="shared" si="49"/>
        <v>7.8813363217426158E-2</v>
      </c>
      <c r="Y162" s="383">
        <v>9.7027475956585363</v>
      </c>
      <c r="Z162" s="384">
        <f t="shared" si="50"/>
        <v>0.24878522778181988</v>
      </c>
      <c r="AA162" s="383">
        <v>8.8173877688162552</v>
      </c>
      <c r="AB162" s="384">
        <f t="shared" si="51"/>
        <v>0.14649895568479998</v>
      </c>
    </row>
    <row r="163" spans="2:28" ht="15" hidden="1" customHeight="1" outlineLevel="1" x14ac:dyDescent="0.25">
      <c r="B163" s="43" t="s">
        <v>58</v>
      </c>
      <c r="C163" s="380">
        <v>2.3065228408021428</v>
      </c>
      <c r="D163" s="381">
        <f t="shared" si="39"/>
        <v>-0.47790425035268536</v>
      </c>
      <c r="E163" s="382">
        <v>3.7460885113991953</v>
      </c>
      <c r="F163" s="381">
        <f t="shared" si="40"/>
        <v>0.70245538584265033</v>
      </c>
      <c r="G163" s="382">
        <v>16.047745358090186</v>
      </c>
      <c r="H163" s="381">
        <f t="shared" si="41"/>
        <v>3.2230502361389668</v>
      </c>
      <c r="I163" s="382">
        <v>9.3716642406598734</v>
      </c>
      <c r="J163" s="381">
        <f t="shared" si="42"/>
        <v>1.7601312553727348</v>
      </c>
      <c r="K163" s="380">
        <v>7.8111971940417781</v>
      </c>
      <c r="L163" s="381">
        <f t="shared" si="43"/>
        <v>0.32149300656578905</v>
      </c>
      <c r="M163" s="380">
        <v>9.0003280436298034</v>
      </c>
      <c r="N163" s="381">
        <f t="shared" si="44"/>
        <v>1.0430182574128333</v>
      </c>
      <c r="O163" s="380">
        <v>8.2288504191030327</v>
      </c>
      <c r="P163" s="381">
        <f t="shared" si="45"/>
        <v>0.56774850145482869</v>
      </c>
      <c r="Q163" s="382">
        <v>8.0880409369006117</v>
      </c>
      <c r="R163" s="381">
        <f t="shared" si="46"/>
        <v>-2.9939582798757414E-2</v>
      </c>
      <c r="S163" s="382">
        <v>10.43305885041541</v>
      </c>
      <c r="T163" s="381">
        <f t="shared" si="47"/>
        <v>1.3436497567171841</v>
      </c>
      <c r="U163" s="382">
        <v>9.230216550629617</v>
      </c>
      <c r="V163" s="381">
        <f t="shared" si="48"/>
        <v>0.60372012406573639</v>
      </c>
      <c r="W163" s="380">
        <v>7.5877048899000252</v>
      </c>
      <c r="X163" s="381">
        <f t="shared" si="49"/>
        <v>2.8193223216961272E-3</v>
      </c>
      <c r="Y163" s="380">
        <v>10.282637829558858</v>
      </c>
      <c r="Z163" s="381">
        <f t="shared" si="50"/>
        <v>1.3303764972645116</v>
      </c>
      <c r="AA163" s="380">
        <v>8.7803794769755541</v>
      </c>
      <c r="AB163" s="381">
        <f t="shared" si="51"/>
        <v>0.5465974454993745</v>
      </c>
    </row>
    <row r="164" spans="2:28" ht="15" hidden="1" customHeight="1" outlineLevel="1" x14ac:dyDescent="0.25">
      <c r="B164" s="43" t="s">
        <v>59</v>
      </c>
      <c r="C164" s="380">
        <v>2.6702059885325973</v>
      </c>
      <c r="D164" s="381">
        <f t="shared" si="39"/>
        <v>0.27952011909569485</v>
      </c>
      <c r="E164" s="382">
        <v>3.5135478408128704</v>
      </c>
      <c r="F164" s="381">
        <f t="shared" si="40"/>
        <v>0.3460371279184411</v>
      </c>
      <c r="G164" s="382">
        <v>13.688445667125173</v>
      </c>
      <c r="H164" s="381">
        <f t="shared" si="41"/>
        <v>-1.0242481313244394</v>
      </c>
      <c r="I164" s="382">
        <v>9.1280834914611013</v>
      </c>
      <c r="J164" s="381">
        <f t="shared" si="42"/>
        <v>0.81497617122789023</v>
      </c>
      <c r="K164" s="380">
        <v>8.1587000124247862</v>
      </c>
      <c r="L164" s="381">
        <f t="shared" si="43"/>
        <v>-0.30005971817960386</v>
      </c>
      <c r="M164" s="380">
        <v>8.4972672929120403</v>
      </c>
      <c r="N164" s="381">
        <f t="shared" si="44"/>
        <v>-1.3807891531247947</v>
      </c>
      <c r="O164" s="380">
        <v>8.2887317014507644</v>
      </c>
      <c r="P164" s="381">
        <f t="shared" si="45"/>
        <v>-0.67753151736631345</v>
      </c>
      <c r="Q164" s="382">
        <v>7.88015908397663</v>
      </c>
      <c r="R164" s="381">
        <f t="shared" si="46"/>
        <v>-0.32142396128554207</v>
      </c>
      <c r="S164" s="382">
        <v>9.03424928488832</v>
      </c>
      <c r="T164" s="381">
        <f t="shared" si="47"/>
        <v>0.13356529626833513</v>
      </c>
      <c r="U164" s="382">
        <v>8.4991051222908869</v>
      </c>
      <c r="V164" s="381">
        <f t="shared" si="48"/>
        <v>-8.3356157348644544E-2</v>
      </c>
      <c r="W164" s="380">
        <v>7.599759971065005</v>
      </c>
      <c r="X164" s="381">
        <f t="shared" si="49"/>
        <v>-0.18413556944458964</v>
      </c>
      <c r="Y164" s="380">
        <v>9.0115896432974782</v>
      </c>
      <c r="Z164" s="381">
        <f t="shared" si="50"/>
        <v>-8.5763849553439186E-2</v>
      </c>
      <c r="AA164" s="380">
        <v>8.2937343525999232</v>
      </c>
      <c r="AB164" s="381">
        <f t="shared" si="51"/>
        <v>-0.12893265142619548</v>
      </c>
    </row>
    <row r="165" spans="2:28" ht="15" hidden="1" customHeight="1" outlineLevel="1" x14ac:dyDescent="0.25">
      <c r="B165" s="43" t="s">
        <v>60</v>
      </c>
      <c r="C165" s="380">
        <v>2.59272153977534</v>
      </c>
      <c r="D165" s="381">
        <f t="shared" si="39"/>
        <v>0.19386770932938768</v>
      </c>
      <c r="E165" s="382">
        <v>4.4687189672293943</v>
      </c>
      <c r="F165" s="381">
        <f t="shared" si="40"/>
        <v>0.85021869355670665</v>
      </c>
      <c r="G165" s="382">
        <v>14.683414851044908</v>
      </c>
      <c r="H165" s="381">
        <f t="shared" si="41"/>
        <v>-7.5834978180817814</v>
      </c>
      <c r="I165" s="382">
        <v>9.85761201032137</v>
      </c>
      <c r="J165" s="381">
        <f t="shared" si="42"/>
        <v>-2.5423300690299193</v>
      </c>
      <c r="K165" s="380">
        <v>8.9898882936755111</v>
      </c>
      <c r="L165" s="381">
        <f t="shared" si="43"/>
        <v>-0.1705497457317513</v>
      </c>
      <c r="M165" s="380">
        <v>10.759122478227319</v>
      </c>
      <c r="N165" s="381">
        <f t="shared" si="44"/>
        <v>-0.18735105043324296</v>
      </c>
      <c r="O165" s="380">
        <v>9.6286434494195685</v>
      </c>
      <c r="P165" s="381">
        <f t="shared" si="45"/>
        <v>-0.17136961649798543</v>
      </c>
      <c r="Q165" s="382">
        <v>8.4300603475044209</v>
      </c>
      <c r="R165" s="381">
        <f t="shared" si="46"/>
        <v>0.11555314147179097</v>
      </c>
      <c r="S165" s="382">
        <v>9.7681540025825129</v>
      </c>
      <c r="T165" s="381">
        <f t="shared" si="47"/>
        <v>0.40384371653174966</v>
      </c>
      <c r="U165" s="382">
        <v>9.1254980531753827</v>
      </c>
      <c r="V165" s="381">
        <f t="shared" si="48"/>
        <v>0.25243799975059034</v>
      </c>
      <c r="W165" s="380">
        <v>8.1028280283411611</v>
      </c>
      <c r="X165" s="381">
        <f t="shared" si="49"/>
        <v>6.1483228768020481E-2</v>
      </c>
      <c r="Y165" s="380">
        <v>9.9685094139779</v>
      </c>
      <c r="Z165" s="381">
        <f t="shared" si="50"/>
        <v>0.26621175890982052</v>
      </c>
      <c r="AA165" s="380">
        <v>8.9806898877295982</v>
      </c>
      <c r="AB165" s="381">
        <f t="shared" si="51"/>
        <v>0.14568779184080327</v>
      </c>
    </row>
    <row r="166" spans="2:28" ht="15" hidden="1" customHeight="1" outlineLevel="1" x14ac:dyDescent="0.25">
      <c r="B166" s="43" t="s">
        <v>61</v>
      </c>
      <c r="C166" s="380">
        <v>2.6638010657193605</v>
      </c>
      <c r="D166" s="381">
        <f t="shared" si="39"/>
        <v>0.61412546443487281</v>
      </c>
      <c r="E166" s="382">
        <v>5.5964682799215177</v>
      </c>
      <c r="F166" s="381">
        <f t="shared" si="40"/>
        <v>1.2991599601825294</v>
      </c>
      <c r="G166" s="382">
        <v>17.313333333333333</v>
      </c>
      <c r="H166" s="381">
        <f t="shared" si="41"/>
        <v>-0.60361391694724986</v>
      </c>
      <c r="I166" s="382">
        <v>11.677886127713117</v>
      </c>
      <c r="J166" s="381">
        <f t="shared" si="42"/>
        <v>1.6483632179351293</v>
      </c>
      <c r="K166" s="380">
        <v>9.2829074223231061</v>
      </c>
      <c r="L166" s="381">
        <f t="shared" si="43"/>
        <v>0.14544646739227218</v>
      </c>
      <c r="M166" s="380">
        <v>10.961419329543228</v>
      </c>
      <c r="N166" s="381">
        <f t="shared" si="44"/>
        <v>-1.3151624507335313E-2</v>
      </c>
      <c r="O166" s="380">
        <v>9.9269059510199167</v>
      </c>
      <c r="P166" s="381">
        <f t="shared" si="45"/>
        <v>9.7287651638703565E-2</v>
      </c>
      <c r="Q166" s="382">
        <v>9.492678444391748</v>
      </c>
      <c r="R166" s="381">
        <f t="shared" si="46"/>
        <v>0.52180137022987871</v>
      </c>
      <c r="S166" s="382">
        <v>10.9132892998679</v>
      </c>
      <c r="T166" s="381">
        <f t="shared" si="47"/>
        <v>0.70559729015765704</v>
      </c>
      <c r="U166" s="382">
        <v>10.243804654541391</v>
      </c>
      <c r="V166" s="381">
        <f t="shared" si="48"/>
        <v>0.6003350948194619</v>
      </c>
      <c r="W166" s="380">
        <v>8.9148335152125906</v>
      </c>
      <c r="X166" s="381">
        <f t="shared" si="49"/>
        <v>0.51343688313265901</v>
      </c>
      <c r="Y166" s="380">
        <v>10.979306096160848</v>
      </c>
      <c r="Z166" s="381">
        <f t="shared" si="50"/>
        <v>0.5837846421298849</v>
      </c>
      <c r="AA166" s="380">
        <v>9.9109097099499017</v>
      </c>
      <c r="AB166" s="381">
        <f t="shared" si="51"/>
        <v>0.53550171267165503</v>
      </c>
    </row>
    <row r="167" spans="2:28" collapsed="1" x14ac:dyDescent="0.25">
      <c r="B167" s="145">
        <v>2002</v>
      </c>
      <c r="C167" s="382">
        <v>2.62</v>
      </c>
      <c r="D167" s="388">
        <f t="shared" si="39"/>
        <v>-8.0000000000000071E-2</v>
      </c>
      <c r="E167" s="382">
        <v>3.49</v>
      </c>
      <c r="F167" s="388">
        <f t="shared" si="40"/>
        <v>-9.9999999999997868E-3</v>
      </c>
      <c r="G167" s="382">
        <v>12.81</v>
      </c>
      <c r="H167" s="388">
        <f t="shared" si="41"/>
        <v>-1.4399999999999995</v>
      </c>
      <c r="I167" s="382">
        <v>8.33</v>
      </c>
      <c r="J167" s="388">
        <f t="shared" si="42"/>
        <v>-0.14000000000000057</v>
      </c>
      <c r="K167" s="382">
        <v>7.94</v>
      </c>
      <c r="L167" s="388">
        <f t="shared" si="43"/>
        <v>-6.9999999999999396E-2</v>
      </c>
      <c r="M167" s="382">
        <v>8.49</v>
      </c>
      <c r="N167" s="388">
        <f t="shared" si="44"/>
        <v>-0.23000000000000043</v>
      </c>
      <c r="O167" s="382">
        <v>8.14</v>
      </c>
      <c r="P167" s="388">
        <f t="shared" si="45"/>
        <v>-0.12999999999999901</v>
      </c>
      <c r="Q167" s="382">
        <v>8.5</v>
      </c>
      <c r="R167" s="388">
        <f t="shared" si="46"/>
        <v>-0.3100000000000005</v>
      </c>
      <c r="S167" s="382">
        <v>9.83</v>
      </c>
      <c r="T167" s="388">
        <f t="shared" si="47"/>
        <v>0.27999999999999936</v>
      </c>
      <c r="U167" s="382">
        <v>9.1999999999999993</v>
      </c>
      <c r="V167" s="388">
        <f t="shared" si="48"/>
        <v>-1.0000000000001563E-2</v>
      </c>
      <c r="W167" s="382">
        <v>7.94</v>
      </c>
      <c r="X167" s="388">
        <f t="shared" si="49"/>
        <v>-0.20999999999999996</v>
      </c>
      <c r="Y167" s="382">
        <v>9.65</v>
      </c>
      <c r="Z167" s="388">
        <f t="shared" si="50"/>
        <v>0.17999999999999972</v>
      </c>
      <c r="AA167" s="382">
        <v>8.75</v>
      </c>
      <c r="AB167" s="388">
        <f t="shared" si="51"/>
        <v>-3.9999999999999147E-2</v>
      </c>
    </row>
    <row r="168" spans="2:28" ht="15" hidden="1" customHeight="1" outlineLevel="1" x14ac:dyDescent="0.25">
      <c r="B168" s="43" t="s">
        <v>49</v>
      </c>
      <c r="C168" s="380">
        <v>2.662460995794329</v>
      </c>
      <c r="D168" s="381">
        <f t="shared" si="39"/>
        <v>0.73246099579432911</v>
      </c>
      <c r="E168" s="382">
        <v>2.8927361686112159</v>
      </c>
      <c r="F168" s="381">
        <f t="shared" si="40"/>
        <v>-1.3872638313887844</v>
      </c>
      <c r="G168" s="382">
        <v>15.390050876201244</v>
      </c>
      <c r="H168" s="381">
        <f t="shared" si="41"/>
        <v>-2.0199491237987566</v>
      </c>
      <c r="I168" s="382">
        <v>7.8877089923181201</v>
      </c>
      <c r="J168" s="381">
        <f t="shared" si="42"/>
        <v>-1.5622910076818792</v>
      </c>
      <c r="K168" s="380">
        <v>8.5407912171114901</v>
      </c>
      <c r="L168" s="381">
        <f t="shared" si="43"/>
        <v>-0.26920878288851036</v>
      </c>
      <c r="M168" s="380">
        <v>9.3171507162504916</v>
      </c>
      <c r="N168" s="381">
        <f t="shared" si="44"/>
        <v>-0.51284928374950844</v>
      </c>
      <c r="O168" s="380">
        <v>8.8501216960587552</v>
      </c>
      <c r="P168" s="381">
        <f t="shared" si="45"/>
        <v>-0.35987830394124565</v>
      </c>
      <c r="Q168" s="382">
        <v>8.9923745860325663</v>
      </c>
      <c r="R168" s="381">
        <f t="shared" si="46"/>
        <v>0.74237458603256634</v>
      </c>
      <c r="S168" s="382">
        <v>9.7620397936227832</v>
      </c>
      <c r="T168" s="381">
        <f t="shared" si="47"/>
        <v>1.1120397936227828</v>
      </c>
      <c r="U168" s="382">
        <v>9.4016288639855592</v>
      </c>
      <c r="V168" s="381">
        <f t="shared" si="48"/>
        <v>0.92162886398555877</v>
      </c>
      <c r="W168" s="380">
        <v>8.316947639304658</v>
      </c>
      <c r="X168" s="381">
        <f t="shared" si="49"/>
        <v>0.47694763930465811</v>
      </c>
      <c r="Y168" s="380">
        <v>9.7480250016832368</v>
      </c>
      <c r="Z168" s="381">
        <f t="shared" si="50"/>
        <v>0.85802500168323625</v>
      </c>
      <c r="AA168" s="380">
        <v>9.0088406512622132</v>
      </c>
      <c r="AB168" s="381">
        <f t="shared" si="51"/>
        <v>0.63884065126221401</v>
      </c>
    </row>
    <row r="169" spans="2:28" ht="15" hidden="1" customHeight="1" outlineLevel="1" x14ac:dyDescent="0.25">
      <c r="B169" s="43" t="s">
        <v>50</v>
      </c>
      <c r="C169" s="380">
        <v>2.692326949555639</v>
      </c>
      <c r="D169" s="381">
        <f t="shared" si="39"/>
        <v>0.56232694955563911</v>
      </c>
      <c r="E169" s="382">
        <v>4.7708216880939069</v>
      </c>
      <c r="F169" s="381">
        <f t="shared" si="40"/>
        <v>0.99082168809390714</v>
      </c>
      <c r="G169" s="382">
        <v>15.424683247301736</v>
      </c>
      <c r="H169" s="381">
        <f t="shared" si="41"/>
        <v>-0.60531675269826479</v>
      </c>
      <c r="I169" s="382">
        <v>10.5625</v>
      </c>
      <c r="J169" s="381">
        <f t="shared" si="42"/>
        <v>1.1125000000000007</v>
      </c>
      <c r="K169" s="380">
        <v>8.2436896544744247</v>
      </c>
      <c r="L169" s="381">
        <f t="shared" si="43"/>
        <v>-0.58631034552557537</v>
      </c>
      <c r="M169" s="380">
        <v>9.5319033946968421</v>
      </c>
      <c r="N169" s="381">
        <f t="shared" si="44"/>
        <v>-0.52809660530315838</v>
      </c>
      <c r="O169" s="380">
        <v>8.7263947954637509</v>
      </c>
      <c r="P169" s="381">
        <f t="shared" si="45"/>
        <v>-0.54360520453624872</v>
      </c>
      <c r="Q169" s="382">
        <v>8.549285191968389</v>
      </c>
      <c r="R169" s="381">
        <f t="shared" si="46"/>
        <v>-0.30071480803161066</v>
      </c>
      <c r="S169" s="382">
        <v>8.8445918288653314</v>
      </c>
      <c r="T169" s="381">
        <f t="shared" si="47"/>
        <v>-1.0354081711346694</v>
      </c>
      <c r="U169" s="382">
        <v>8.7060069892642389</v>
      </c>
      <c r="V169" s="381">
        <f t="shared" si="48"/>
        <v>-0.69399301073576147</v>
      </c>
      <c r="W169" s="380">
        <v>8.0158302926037432</v>
      </c>
      <c r="X169" s="381">
        <f t="shared" si="49"/>
        <v>-0.20416970739625739</v>
      </c>
      <c r="Y169" s="380">
        <v>9.0182963976470347</v>
      </c>
      <c r="Z169" s="381">
        <f t="shared" si="50"/>
        <v>-0.9617036023529657</v>
      </c>
      <c r="AA169" s="380">
        <v>8.4978402790950067</v>
      </c>
      <c r="AB169" s="381">
        <f t="shared" si="51"/>
        <v>-0.56215972090499378</v>
      </c>
    </row>
    <row r="170" spans="2:28" ht="15" hidden="1" customHeight="1" outlineLevel="1" x14ac:dyDescent="0.25">
      <c r="B170" s="43" t="s">
        <v>51</v>
      </c>
      <c r="C170" s="380">
        <v>3.0423582891383703</v>
      </c>
      <c r="D170" s="381">
        <f t="shared" si="39"/>
        <v>0.72235828913837041</v>
      </c>
      <c r="E170" s="382">
        <v>5.2427184466019421</v>
      </c>
      <c r="F170" s="381">
        <f t="shared" si="40"/>
        <v>0.90271844660194223</v>
      </c>
      <c r="G170" s="382">
        <v>13.785643070787637</v>
      </c>
      <c r="H170" s="381">
        <f t="shared" si="41"/>
        <v>-1.0643569292123622</v>
      </c>
      <c r="I170" s="382">
        <v>10.068713038580681</v>
      </c>
      <c r="J170" s="381">
        <f t="shared" si="42"/>
        <v>0.94871303858068146</v>
      </c>
      <c r="K170" s="380">
        <v>7.3317563266640287</v>
      </c>
      <c r="L170" s="381">
        <f t="shared" si="43"/>
        <v>-0.30824367333597102</v>
      </c>
      <c r="M170" s="380">
        <v>7.8662992767010049</v>
      </c>
      <c r="N170" s="381">
        <f t="shared" si="44"/>
        <v>-0.57370072329899457</v>
      </c>
      <c r="O170" s="380">
        <v>7.5213070705276248</v>
      </c>
      <c r="P170" s="381">
        <f t="shared" si="45"/>
        <v>-0.38869292947237533</v>
      </c>
      <c r="Q170" s="382">
        <v>8.4009059296043933</v>
      </c>
      <c r="R170" s="381">
        <f t="shared" si="46"/>
        <v>-3.9094070395606195E-2</v>
      </c>
      <c r="S170" s="382">
        <v>9.5210660066204866</v>
      </c>
      <c r="T170" s="381">
        <f t="shared" si="47"/>
        <v>0.11106600662048649</v>
      </c>
      <c r="U170" s="382">
        <v>8.9793897274405481</v>
      </c>
      <c r="V170" s="381">
        <f t="shared" si="48"/>
        <v>1.9389727440547233E-2</v>
      </c>
      <c r="W170" s="380">
        <v>7.7713700755912765</v>
      </c>
      <c r="X170" s="381">
        <f t="shared" si="49"/>
        <v>1.3700755912768869E-3</v>
      </c>
      <c r="Y170" s="380">
        <v>9.3000359288608561</v>
      </c>
      <c r="Z170" s="381">
        <f t="shared" si="50"/>
        <v>-9.964071139144437E-3</v>
      </c>
      <c r="AA170" s="380">
        <v>8.4830421257802904</v>
      </c>
      <c r="AB170" s="381">
        <f t="shared" si="51"/>
        <v>-2.695787421970941E-2</v>
      </c>
    </row>
    <row r="171" spans="2:28" ht="15" hidden="1" customHeight="1" outlineLevel="1" x14ac:dyDescent="0.25">
      <c r="B171" s="43" t="s">
        <v>52</v>
      </c>
      <c r="C171" s="380">
        <v>2.8754024468770121</v>
      </c>
      <c r="D171" s="381">
        <f t="shared" si="39"/>
        <v>0.21540244687701193</v>
      </c>
      <c r="E171" s="382">
        <v>5.1967921036397282</v>
      </c>
      <c r="F171" s="381">
        <f t="shared" si="40"/>
        <v>2.1967921036397282</v>
      </c>
      <c r="G171" s="382">
        <v>12.311818181818182</v>
      </c>
      <c r="H171" s="381">
        <f t="shared" si="41"/>
        <v>-0.48818181818181827</v>
      </c>
      <c r="I171" s="382">
        <v>9.2933786966762622</v>
      </c>
      <c r="J171" s="381">
        <f t="shared" si="42"/>
        <v>2.2033786966762623</v>
      </c>
      <c r="K171" s="380">
        <v>7.7527059349887288</v>
      </c>
      <c r="L171" s="381">
        <f t="shared" si="43"/>
        <v>0.26270593498872863</v>
      </c>
      <c r="M171" s="380">
        <v>8.0667488128869387</v>
      </c>
      <c r="N171" s="381">
        <f t="shared" si="44"/>
        <v>0.15674881288693854</v>
      </c>
      <c r="O171" s="380">
        <v>7.8670489238075438</v>
      </c>
      <c r="P171" s="381">
        <f t="shared" si="45"/>
        <v>0.22704892380754416</v>
      </c>
      <c r="Q171" s="382">
        <v>9.1485781130846178</v>
      </c>
      <c r="R171" s="381">
        <f t="shared" si="46"/>
        <v>0.47857811308461784</v>
      </c>
      <c r="S171" s="382">
        <v>10.21165734275071</v>
      </c>
      <c r="T171" s="381">
        <f t="shared" si="47"/>
        <v>1.341657342750711</v>
      </c>
      <c r="U171" s="382">
        <v>9.7075977406524583</v>
      </c>
      <c r="V171" s="381">
        <f t="shared" si="48"/>
        <v>0.92759774065245892</v>
      </c>
      <c r="W171" s="380">
        <v>8.3501121968874408</v>
      </c>
      <c r="X171" s="381">
        <f t="shared" si="49"/>
        <v>0.43011219688744085</v>
      </c>
      <c r="Y171" s="380">
        <v>9.8513720664119013</v>
      </c>
      <c r="Z171" s="381">
        <f t="shared" si="50"/>
        <v>1.1113720664119011</v>
      </c>
      <c r="AA171" s="380">
        <v>9.0587500923583342</v>
      </c>
      <c r="AB171" s="381">
        <f t="shared" si="51"/>
        <v>0.7287500923583341</v>
      </c>
    </row>
    <row r="172" spans="2:28" ht="15" hidden="1" customHeight="1" outlineLevel="1" x14ac:dyDescent="0.25">
      <c r="B172" s="43" t="s">
        <v>53</v>
      </c>
      <c r="C172" s="380">
        <v>3.2891013757439751</v>
      </c>
      <c r="D172" s="381">
        <f t="shared" si="39"/>
        <v>0.50910137574397529</v>
      </c>
      <c r="E172" s="382">
        <v>3.0139026812313805</v>
      </c>
      <c r="F172" s="381">
        <f t="shared" si="40"/>
        <v>-0.33609731876861959</v>
      </c>
      <c r="G172" s="382">
        <v>10.86900826446281</v>
      </c>
      <c r="H172" s="381">
        <f t="shared" si="41"/>
        <v>-6.1409917355371917</v>
      </c>
      <c r="I172" s="382">
        <v>7.3010825439783495</v>
      </c>
      <c r="J172" s="381">
        <f t="shared" si="42"/>
        <v>-1.2489174560216512</v>
      </c>
      <c r="K172" s="380">
        <v>7.3702324109762412</v>
      </c>
      <c r="L172" s="381">
        <f t="shared" si="43"/>
        <v>-0.30976758902375856</v>
      </c>
      <c r="M172" s="380">
        <v>7.666772173362574</v>
      </c>
      <c r="N172" s="381">
        <f t="shared" si="44"/>
        <v>-0.25322782663742593</v>
      </c>
      <c r="O172" s="380">
        <v>7.4855269287905557</v>
      </c>
      <c r="P172" s="381">
        <f t="shared" si="45"/>
        <v>-0.28447307120944387</v>
      </c>
      <c r="Q172" s="382">
        <v>9.5179346511716716</v>
      </c>
      <c r="R172" s="381">
        <f t="shared" si="46"/>
        <v>-0.25206534882832798</v>
      </c>
      <c r="S172" s="382">
        <v>10.082948972518853</v>
      </c>
      <c r="T172" s="381">
        <f t="shared" si="47"/>
        <v>-0.48705102748114726</v>
      </c>
      <c r="U172" s="382">
        <v>9.8285716741689892</v>
      </c>
      <c r="V172" s="381">
        <f t="shared" si="48"/>
        <v>-0.38142832583101161</v>
      </c>
      <c r="W172" s="380">
        <v>8.5708748917006048</v>
      </c>
      <c r="X172" s="381">
        <f t="shared" si="49"/>
        <v>-0.19912510829939478</v>
      </c>
      <c r="Y172" s="380">
        <v>9.642884692782399</v>
      </c>
      <c r="Z172" s="381">
        <f t="shared" si="50"/>
        <v>-0.46711530721760042</v>
      </c>
      <c r="AA172" s="380">
        <v>9.1064385934413945</v>
      </c>
      <c r="AB172" s="381">
        <f t="shared" si="51"/>
        <v>-0.32356140655860521</v>
      </c>
    </row>
    <row r="173" spans="2:28" ht="15" hidden="1" customHeight="1" outlineLevel="1" x14ac:dyDescent="0.25">
      <c r="B173" s="43" t="s">
        <v>54</v>
      </c>
      <c r="C173" s="380">
        <v>2.9643685780576732</v>
      </c>
      <c r="D173" s="381">
        <f t="shared" si="39"/>
        <v>0.43436857805767337</v>
      </c>
      <c r="E173" s="382">
        <v>2.8278917910447761</v>
      </c>
      <c r="F173" s="381">
        <f t="shared" si="40"/>
        <v>8.7891791044775847E-2</v>
      </c>
      <c r="G173" s="382">
        <v>9.26994601079784</v>
      </c>
      <c r="H173" s="381">
        <f t="shared" si="41"/>
        <v>-3.4500539892021607</v>
      </c>
      <c r="I173" s="382">
        <v>5.6457622671214907</v>
      </c>
      <c r="J173" s="381">
        <f t="shared" si="42"/>
        <v>-0.5042377328785097</v>
      </c>
      <c r="K173" s="380">
        <v>7.4416475972540042</v>
      </c>
      <c r="L173" s="381">
        <f t="shared" si="43"/>
        <v>-0.2083524027459962</v>
      </c>
      <c r="M173" s="380">
        <v>7.7498426683448711</v>
      </c>
      <c r="N173" s="381">
        <f t="shared" si="44"/>
        <v>-5.0157331655128701E-2</v>
      </c>
      <c r="O173" s="380">
        <v>7.563700833786478</v>
      </c>
      <c r="P173" s="381">
        <f t="shared" si="45"/>
        <v>-0.14629916621352201</v>
      </c>
      <c r="Q173" s="382">
        <v>9.6312242207764598</v>
      </c>
      <c r="R173" s="381">
        <f t="shared" si="46"/>
        <v>7.1224220776459291E-2</v>
      </c>
      <c r="S173" s="382">
        <v>10.533919245079661</v>
      </c>
      <c r="T173" s="381">
        <f t="shared" si="47"/>
        <v>0.30391924507966017</v>
      </c>
      <c r="U173" s="382">
        <v>10.130243937996584</v>
      </c>
      <c r="V173" s="381">
        <f t="shared" si="48"/>
        <v>0.20024393799658391</v>
      </c>
      <c r="W173" s="380">
        <v>8.6161301455221739</v>
      </c>
      <c r="X173" s="381">
        <f t="shared" si="49"/>
        <v>7.6130145522174786E-2</v>
      </c>
      <c r="Y173" s="380">
        <v>10.062794355946819</v>
      </c>
      <c r="Z173" s="381">
        <f t="shared" si="50"/>
        <v>0.21279435594681928</v>
      </c>
      <c r="AA173" s="380">
        <v>9.3436435205703372</v>
      </c>
      <c r="AB173" s="381">
        <f t="shared" si="51"/>
        <v>0.1536435205703377</v>
      </c>
    </row>
    <row r="174" spans="2:28" ht="15" hidden="1" customHeight="1" outlineLevel="1" x14ac:dyDescent="0.25">
      <c r="B174" s="43" t="s">
        <v>55</v>
      </c>
      <c r="C174" s="380">
        <v>2.635828677839851</v>
      </c>
      <c r="D174" s="381">
        <f t="shared" si="39"/>
        <v>0.3058286778398509</v>
      </c>
      <c r="E174" s="382">
        <v>2.6190476190476191</v>
      </c>
      <c r="F174" s="381">
        <f t="shared" si="40"/>
        <v>-0.210952380952381</v>
      </c>
      <c r="G174" s="382">
        <v>14.246478873239436</v>
      </c>
      <c r="H174" s="381">
        <f t="shared" si="41"/>
        <v>-0.44352112676056343</v>
      </c>
      <c r="I174" s="382">
        <v>5.2967888420369773</v>
      </c>
      <c r="J174" s="381">
        <f t="shared" si="42"/>
        <v>8.6788842036977343E-2</v>
      </c>
      <c r="K174" s="380">
        <v>7.6744962579159468</v>
      </c>
      <c r="L174" s="381">
        <f t="shared" si="43"/>
        <v>-0.25550374208405291</v>
      </c>
      <c r="M174" s="380">
        <v>7.0384615384615383</v>
      </c>
      <c r="N174" s="381">
        <f t="shared" si="44"/>
        <v>0.37846153846153818</v>
      </c>
      <c r="O174" s="380">
        <v>7.4396032126414244</v>
      </c>
      <c r="P174" s="381">
        <f t="shared" si="45"/>
        <v>2.9603212641424292E-2</v>
      </c>
      <c r="Q174" s="382">
        <v>8.7037792350555332</v>
      </c>
      <c r="R174" s="381">
        <f t="shared" si="46"/>
        <v>-1.6220764944467447E-2</v>
      </c>
      <c r="S174" s="382">
        <v>8.7103205788698528</v>
      </c>
      <c r="T174" s="381">
        <f t="shared" si="47"/>
        <v>0.11032057886985314</v>
      </c>
      <c r="U174" s="382">
        <v>8.7074793867390223</v>
      </c>
      <c r="V174" s="381">
        <f t="shared" si="48"/>
        <v>5.7479386739021976E-2</v>
      </c>
      <c r="W174" s="380">
        <v>7.9681574651542419</v>
      </c>
      <c r="X174" s="381">
        <f t="shared" si="49"/>
        <v>-2.1842534845758266E-2</v>
      </c>
      <c r="Y174" s="380">
        <v>8.5153874525694597</v>
      </c>
      <c r="Z174" s="381">
        <f t="shared" si="50"/>
        <v>0.20538745256945923</v>
      </c>
      <c r="AA174" s="380">
        <v>8.2465499204470394</v>
      </c>
      <c r="AB174" s="381">
        <f t="shared" si="51"/>
        <v>9.6549920447039028E-2</v>
      </c>
    </row>
    <row r="175" spans="2:28" ht="15" hidden="1" customHeight="1" outlineLevel="1" x14ac:dyDescent="0.25">
      <c r="B175" s="43" t="s">
        <v>56</v>
      </c>
      <c r="C175" s="380">
        <v>2.9900225056264067</v>
      </c>
      <c r="D175" s="381">
        <f t="shared" si="39"/>
        <v>0.56002250562640654</v>
      </c>
      <c r="E175" s="382">
        <v>2.6865487453722747</v>
      </c>
      <c r="F175" s="381">
        <f t="shared" si="40"/>
        <v>-0.34345125462772508</v>
      </c>
      <c r="G175" s="382">
        <v>13.616926503340757</v>
      </c>
      <c r="H175" s="381">
        <f t="shared" si="41"/>
        <v>-2.3730734966592433</v>
      </c>
      <c r="I175" s="382">
        <v>7.3307310149041873</v>
      </c>
      <c r="J175" s="381">
        <f t="shared" si="42"/>
        <v>-0.28926898509581278</v>
      </c>
      <c r="K175" s="380">
        <v>8.0363313218153269</v>
      </c>
      <c r="L175" s="381">
        <f t="shared" si="43"/>
        <v>-0.29366867818467313</v>
      </c>
      <c r="M175" s="380">
        <v>8.4406934306569337</v>
      </c>
      <c r="N175" s="381">
        <f t="shared" si="44"/>
        <v>-9.9306569343065476E-2</v>
      </c>
      <c r="O175" s="380">
        <v>8.1487466427931956</v>
      </c>
      <c r="P175" s="381">
        <f t="shared" si="45"/>
        <v>-0.25125335720680475</v>
      </c>
      <c r="Q175" s="382">
        <v>9.3004426604947756</v>
      </c>
      <c r="R175" s="381">
        <f t="shared" si="46"/>
        <v>0.45044266049477599</v>
      </c>
      <c r="S175" s="382">
        <v>9.5122334106466031</v>
      </c>
      <c r="T175" s="381">
        <f t="shared" si="47"/>
        <v>0.22223341064660396</v>
      </c>
      <c r="U175" s="382">
        <v>9.4134693400053582</v>
      </c>
      <c r="V175" s="381">
        <f t="shared" si="48"/>
        <v>0.33346934000535811</v>
      </c>
      <c r="W175" s="380">
        <v>8.4408427445131053</v>
      </c>
      <c r="X175" s="381">
        <f t="shared" si="49"/>
        <v>0.29084274451310499</v>
      </c>
      <c r="Y175" s="380">
        <v>9.4344245075504816</v>
      </c>
      <c r="Z175" s="381">
        <f t="shared" si="50"/>
        <v>0.20442450755048114</v>
      </c>
      <c r="AA175" s="380">
        <v>8.9008593562266132</v>
      </c>
      <c r="AB175" s="381">
        <f t="shared" si="51"/>
        <v>0.24085935622661303</v>
      </c>
    </row>
    <row r="176" spans="2:28" collapsed="1" x14ac:dyDescent="0.25">
      <c r="B176" s="30" t="s">
        <v>75</v>
      </c>
      <c r="C176" s="383">
        <v>2.2749040632578539</v>
      </c>
      <c r="D176" s="384">
        <f t="shared" si="39"/>
        <v>-0.10383403957869275</v>
      </c>
      <c r="E176" s="383">
        <v>3.7961236057780217</v>
      </c>
      <c r="F176" s="384">
        <f t="shared" si="40"/>
        <v>7.6684280374548219E-2</v>
      </c>
      <c r="G176" s="383">
        <v>16.361951071265764</v>
      </c>
      <c r="H176" s="384">
        <f t="shared" si="41"/>
        <v>1.1561577964346696</v>
      </c>
      <c r="I176" s="383">
        <v>9.3895295748926237</v>
      </c>
      <c r="J176" s="384">
        <f t="shared" si="42"/>
        <v>0.86532869131674062</v>
      </c>
      <c r="K176" s="383">
        <v>8.463128163539249</v>
      </c>
      <c r="L176" s="384">
        <f t="shared" si="43"/>
        <v>-0.24290615072776944</v>
      </c>
      <c r="M176" s="383">
        <v>9.6918906996691589</v>
      </c>
      <c r="N176" s="384">
        <f t="shared" si="44"/>
        <v>0.15567702830816899</v>
      </c>
      <c r="O176" s="383">
        <v>8.909516305654229</v>
      </c>
      <c r="P176" s="384">
        <f t="shared" si="45"/>
        <v>-0.11491014084612594</v>
      </c>
      <c r="Q176" s="383">
        <v>8.4362883512401261</v>
      </c>
      <c r="R176" s="384">
        <f t="shared" si="46"/>
        <v>-0.19759909818889554</v>
      </c>
      <c r="S176" s="383">
        <v>9.3331447718810701</v>
      </c>
      <c r="T176" s="384">
        <f t="shared" si="47"/>
        <v>0.35350583539867841</v>
      </c>
      <c r="U176" s="383">
        <v>8.9199183431316911</v>
      </c>
      <c r="V176" s="384">
        <f t="shared" si="48"/>
        <v>9.3130706864407387E-2</v>
      </c>
      <c r="W176" s="383">
        <v>7.9392348822935137</v>
      </c>
      <c r="X176" s="384">
        <f t="shared" si="49"/>
        <v>-0.17090497407798111</v>
      </c>
      <c r="Y176" s="383">
        <v>9.4539623678767164</v>
      </c>
      <c r="Z176" s="384">
        <f t="shared" si="50"/>
        <v>0.32832157712271304</v>
      </c>
      <c r="AA176" s="383">
        <v>8.6708888131314552</v>
      </c>
      <c r="AB176" s="384">
        <f t="shared" si="51"/>
        <v>5.3987614567514441E-2</v>
      </c>
    </row>
    <row r="177" spans="2:28" ht="15" hidden="1" customHeight="1" outlineLevel="1" x14ac:dyDescent="0.25">
      <c r="B177" s="43" t="s">
        <v>58</v>
      </c>
      <c r="C177" s="380">
        <v>2.7844270911548281</v>
      </c>
      <c r="D177" s="381">
        <f t="shared" si="39"/>
        <v>0.24442709115482808</v>
      </c>
      <c r="E177" s="382">
        <v>3.043633125556545</v>
      </c>
      <c r="F177" s="381">
        <f t="shared" si="40"/>
        <v>-3.6366874443455099E-2</v>
      </c>
      <c r="G177" s="382">
        <v>12.824695121951219</v>
      </c>
      <c r="H177" s="381">
        <f t="shared" si="41"/>
        <v>5.4695121951219505E-2</v>
      </c>
      <c r="I177" s="382">
        <v>7.6115329852871385</v>
      </c>
      <c r="J177" s="381">
        <f t="shared" si="42"/>
        <v>0.42153298528713812</v>
      </c>
      <c r="K177" s="380">
        <v>7.4897041874759891</v>
      </c>
      <c r="L177" s="381">
        <f t="shared" si="43"/>
        <v>-7.0295812524010515E-2</v>
      </c>
      <c r="M177" s="380">
        <v>7.9573097862169702</v>
      </c>
      <c r="N177" s="381">
        <f t="shared" si="44"/>
        <v>0.38730978621696988</v>
      </c>
      <c r="O177" s="380">
        <v>7.661101917648204</v>
      </c>
      <c r="P177" s="381">
        <f t="shared" si="45"/>
        <v>9.1101917648203745E-2</v>
      </c>
      <c r="Q177" s="382">
        <v>8.1179805196993691</v>
      </c>
      <c r="R177" s="381">
        <f t="shared" si="46"/>
        <v>0.10798051969936928</v>
      </c>
      <c r="S177" s="382">
        <v>9.0894090936982259</v>
      </c>
      <c r="T177" s="381">
        <f t="shared" si="47"/>
        <v>0.55940909369822656</v>
      </c>
      <c r="U177" s="382">
        <v>8.6264964265638806</v>
      </c>
      <c r="V177" s="381">
        <f t="shared" si="48"/>
        <v>0.33649642656388146</v>
      </c>
      <c r="W177" s="380">
        <v>7.5848855675783291</v>
      </c>
      <c r="X177" s="381">
        <f t="shared" si="49"/>
        <v>9.4885567578328889E-2</v>
      </c>
      <c r="Y177" s="380">
        <v>8.9522613322943467</v>
      </c>
      <c r="Z177" s="381">
        <f t="shared" si="50"/>
        <v>0.55226133229434637</v>
      </c>
      <c r="AA177" s="380">
        <v>8.2337820314761796</v>
      </c>
      <c r="AB177" s="381">
        <f t="shared" si="51"/>
        <v>0.30378203147617988</v>
      </c>
    </row>
    <row r="178" spans="2:28" ht="15" hidden="1" customHeight="1" outlineLevel="1" x14ac:dyDescent="0.25">
      <c r="B178" s="43" t="s">
        <v>59</v>
      </c>
      <c r="C178" s="380">
        <v>2.3906858694369024</v>
      </c>
      <c r="D178" s="381">
        <f t="shared" si="39"/>
        <v>-8.931413056309756E-2</v>
      </c>
      <c r="E178" s="382">
        <v>3.1675107128944293</v>
      </c>
      <c r="F178" s="381">
        <f t="shared" si="40"/>
        <v>-0.92248928710557054</v>
      </c>
      <c r="G178" s="382">
        <v>14.712693798449612</v>
      </c>
      <c r="H178" s="381">
        <f t="shared" si="41"/>
        <v>-0.40730620155038721</v>
      </c>
      <c r="I178" s="382">
        <v>8.3131073202332111</v>
      </c>
      <c r="J178" s="381">
        <f t="shared" si="42"/>
        <v>-0.41689267976678934</v>
      </c>
      <c r="K178" s="380">
        <v>8.45875973060439</v>
      </c>
      <c r="L178" s="381">
        <f t="shared" si="43"/>
        <v>-0.63124026939560984</v>
      </c>
      <c r="M178" s="380">
        <v>9.878056446036835</v>
      </c>
      <c r="N178" s="381">
        <f t="shared" si="44"/>
        <v>0.2980564460368349</v>
      </c>
      <c r="O178" s="380">
        <v>8.9662632188170779</v>
      </c>
      <c r="P178" s="381">
        <f t="shared" si="45"/>
        <v>-0.31373678118292148</v>
      </c>
      <c r="Q178" s="382">
        <v>8.2015830452621721</v>
      </c>
      <c r="R178" s="381">
        <f t="shared" si="46"/>
        <v>-0.45841695473782806</v>
      </c>
      <c r="S178" s="382">
        <v>8.9006839886199849</v>
      </c>
      <c r="T178" s="381">
        <f t="shared" si="47"/>
        <v>-5.9316011380015965E-2</v>
      </c>
      <c r="U178" s="382">
        <v>8.5824612796395314</v>
      </c>
      <c r="V178" s="381">
        <f t="shared" si="48"/>
        <v>-0.24753872036046864</v>
      </c>
      <c r="W178" s="380">
        <v>7.7838955405095946</v>
      </c>
      <c r="X178" s="381">
        <f t="shared" si="49"/>
        <v>-0.44610445949040578</v>
      </c>
      <c r="Y178" s="380">
        <v>9.0973534928509174</v>
      </c>
      <c r="Z178" s="381">
        <f t="shared" si="50"/>
        <v>-2.2646507149081785E-2</v>
      </c>
      <c r="AA178" s="380">
        <v>8.4226670040261187</v>
      </c>
      <c r="AB178" s="381">
        <f t="shared" si="51"/>
        <v>-0.24733299597388125</v>
      </c>
    </row>
    <row r="179" spans="2:28" ht="15" hidden="1" customHeight="1" outlineLevel="1" x14ac:dyDescent="0.25">
      <c r="B179" s="43" t="s">
        <v>60</v>
      </c>
      <c r="C179" s="380">
        <v>2.3988538304459524</v>
      </c>
      <c r="D179" s="381">
        <f t="shared" si="39"/>
        <v>0.15885383044595214</v>
      </c>
      <c r="E179" s="382">
        <v>3.6185002736726877</v>
      </c>
      <c r="F179" s="381">
        <f t="shared" si="40"/>
        <v>-0.75149972632731243</v>
      </c>
      <c r="G179" s="382">
        <v>22.26691266912669</v>
      </c>
      <c r="H179" s="381">
        <f t="shared" si="41"/>
        <v>4.6069126691266895</v>
      </c>
      <c r="I179" s="382">
        <v>12.399942079351289</v>
      </c>
      <c r="J179" s="381">
        <f t="shared" si="42"/>
        <v>2.4099420793512891</v>
      </c>
      <c r="K179" s="380">
        <v>9.1604380394072624</v>
      </c>
      <c r="L179" s="381">
        <f t="shared" si="43"/>
        <v>8.0438039407262352E-2</v>
      </c>
      <c r="M179" s="380">
        <v>10.946473528660562</v>
      </c>
      <c r="N179" s="381">
        <f t="shared" si="44"/>
        <v>0.13647352866056117</v>
      </c>
      <c r="O179" s="380">
        <v>9.8000130659175539</v>
      </c>
      <c r="P179" s="381">
        <f t="shared" si="45"/>
        <v>8.0013065917553305E-2</v>
      </c>
      <c r="Q179" s="382">
        <v>8.3145072060326299</v>
      </c>
      <c r="R179" s="381">
        <f t="shared" si="46"/>
        <v>-0.4054927939673707</v>
      </c>
      <c r="S179" s="382">
        <v>9.3643102860507632</v>
      </c>
      <c r="T179" s="381">
        <f t="shared" si="47"/>
        <v>0.22431028605076264</v>
      </c>
      <c r="U179" s="382">
        <v>8.8730600534247923</v>
      </c>
      <c r="V179" s="381">
        <f t="shared" si="48"/>
        <v>-7.6939946575206974E-2</v>
      </c>
      <c r="W179" s="380">
        <v>8.0413447995731406</v>
      </c>
      <c r="X179" s="381">
        <f t="shared" si="49"/>
        <v>-0.23865520042685873</v>
      </c>
      <c r="Y179" s="380">
        <v>9.7022976550680795</v>
      </c>
      <c r="Z179" s="381">
        <f t="shared" si="50"/>
        <v>0.23229765506807887</v>
      </c>
      <c r="AA179" s="380">
        <v>8.8350020958887949</v>
      </c>
      <c r="AB179" s="381">
        <f t="shared" si="51"/>
        <v>-2.4997904111204505E-2</v>
      </c>
    </row>
    <row r="180" spans="2:28" ht="15" hidden="1" customHeight="1" outlineLevel="1" x14ac:dyDescent="0.25">
      <c r="B180" s="43" t="s">
        <v>61</v>
      </c>
      <c r="C180" s="380">
        <v>2.0496756012844877</v>
      </c>
      <c r="D180" s="381">
        <f t="shared" si="39"/>
        <v>-0.27032439871551217</v>
      </c>
      <c r="E180" s="382">
        <v>4.2973083197389883</v>
      </c>
      <c r="F180" s="381">
        <f t="shared" si="40"/>
        <v>6.7308319738987876E-2</v>
      </c>
      <c r="G180" s="382">
        <v>17.916947250280582</v>
      </c>
      <c r="H180" s="381">
        <f t="shared" si="41"/>
        <v>0.40694725028058087</v>
      </c>
      <c r="I180" s="382">
        <v>10.029522909777988</v>
      </c>
      <c r="J180" s="381">
        <f t="shared" si="42"/>
        <v>1.1695229097779887</v>
      </c>
      <c r="K180" s="380">
        <v>9.1374609549308339</v>
      </c>
      <c r="L180" s="381">
        <f t="shared" si="43"/>
        <v>-7.2539045069166974E-2</v>
      </c>
      <c r="M180" s="380">
        <v>10.974570954050563</v>
      </c>
      <c r="N180" s="381">
        <f t="shared" si="44"/>
        <v>0.54457095405056322</v>
      </c>
      <c r="O180" s="380">
        <v>9.8296182993812131</v>
      </c>
      <c r="P180" s="381">
        <f t="shared" si="45"/>
        <v>0.12961829938121383</v>
      </c>
      <c r="Q180" s="382">
        <v>8.9708770741618693</v>
      </c>
      <c r="R180" s="381">
        <f t="shared" si="46"/>
        <v>5.0877074161869373E-2</v>
      </c>
      <c r="S180" s="382">
        <v>10.207692009710243</v>
      </c>
      <c r="T180" s="381">
        <f t="shared" si="47"/>
        <v>0.94769200971024325</v>
      </c>
      <c r="U180" s="382">
        <v>9.6434695597219289</v>
      </c>
      <c r="V180" s="381">
        <f t="shared" si="48"/>
        <v>0.52346955972192966</v>
      </c>
      <c r="W180" s="380">
        <v>8.4013966320799316</v>
      </c>
      <c r="X180" s="381">
        <f t="shared" si="49"/>
        <v>1.1396632079931024E-2</v>
      </c>
      <c r="Y180" s="380">
        <v>10.395521454030963</v>
      </c>
      <c r="Z180" s="381">
        <f t="shared" si="50"/>
        <v>0.89552145403096262</v>
      </c>
      <c r="AA180" s="380">
        <v>9.3754079972782467</v>
      </c>
      <c r="AB180" s="381">
        <f t="shared" si="51"/>
        <v>0.40540799727824606</v>
      </c>
    </row>
    <row r="181" spans="2:28" collapsed="1" x14ac:dyDescent="0.25">
      <c r="B181" s="145">
        <v>2001</v>
      </c>
      <c r="C181" s="382">
        <v>2.7</v>
      </c>
      <c r="D181" s="388">
        <f t="shared" si="39"/>
        <v>0.33000000000000007</v>
      </c>
      <c r="E181" s="382">
        <v>3.5</v>
      </c>
      <c r="F181" s="388">
        <f t="shared" si="40"/>
        <v>-0.10000000000000009</v>
      </c>
      <c r="G181" s="382">
        <v>14.25</v>
      </c>
      <c r="H181" s="388">
        <f t="shared" si="41"/>
        <v>-1.1199999999999992</v>
      </c>
      <c r="I181" s="382">
        <v>8.4700000000000006</v>
      </c>
      <c r="J181" s="388">
        <f t="shared" si="42"/>
        <v>0.25</v>
      </c>
      <c r="K181" s="382">
        <v>8.01</v>
      </c>
      <c r="L181" s="388">
        <f t="shared" si="43"/>
        <v>-0.21000000000000085</v>
      </c>
      <c r="M181" s="382">
        <v>8.7200000000000006</v>
      </c>
      <c r="N181" s="388">
        <f t="shared" si="44"/>
        <v>-9.9999999999997868E-3</v>
      </c>
      <c r="O181" s="382">
        <v>8.27</v>
      </c>
      <c r="P181" s="388">
        <f t="shared" si="45"/>
        <v>-0.14000000000000057</v>
      </c>
      <c r="Q181" s="382">
        <v>8.81</v>
      </c>
      <c r="R181" s="388">
        <f t="shared" si="46"/>
        <v>3.0000000000001137E-2</v>
      </c>
      <c r="S181" s="382">
        <v>9.5500000000000007</v>
      </c>
      <c r="T181" s="388">
        <f t="shared" si="47"/>
        <v>0.27000000000000135</v>
      </c>
      <c r="U181" s="382">
        <v>9.2100000000000009</v>
      </c>
      <c r="V181" s="388">
        <f t="shared" si="48"/>
        <v>0.15000000000000036</v>
      </c>
      <c r="W181" s="382">
        <v>8.15</v>
      </c>
      <c r="X181" s="388">
        <f t="shared" si="49"/>
        <v>-0.20999999999999908</v>
      </c>
      <c r="Y181" s="382">
        <v>9.4700000000000006</v>
      </c>
      <c r="Z181" s="388">
        <f t="shared" si="50"/>
        <v>0.23000000000000043</v>
      </c>
      <c r="AA181" s="382">
        <v>8.7899999999999991</v>
      </c>
      <c r="AB181" s="388">
        <f t="shared" si="51"/>
        <v>0.10999999999999943</v>
      </c>
    </row>
    <row r="182" spans="2:28" ht="15" hidden="1" customHeight="1" outlineLevel="1" x14ac:dyDescent="0.25">
      <c r="B182" s="43" t="s">
        <v>49</v>
      </c>
      <c r="C182" s="380">
        <v>1.93</v>
      </c>
      <c r="D182" s="381">
        <f t="shared" si="39"/>
        <v>-0.32999999999999985</v>
      </c>
      <c r="E182" s="382">
        <v>4.28</v>
      </c>
      <c r="F182" s="381">
        <f t="shared" si="40"/>
        <v>0.82000000000000028</v>
      </c>
      <c r="G182" s="382">
        <v>17.41</v>
      </c>
      <c r="H182" s="381">
        <f t="shared" si="41"/>
        <v>2.3800000000000008</v>
      </c>
      <c r="I182" s="382">
        <v>9.4499999999999993</v>
      </c>
      <c r="J182" s="381">
        <f t="shared" si="42"/>
        <v>1.4399999999999995</v>
      </c>
      <c r="K182" s="380">
        <v>8.81</v>
      </c>
      <c r="L182" s="381">
        <f t="shared" si="43"/>
        <v>-0.29999999999999893</v>
      </c>
      <c r="M182" s="380">
        <v>9.83</v>
      </c>
      <c r="N182" s="381">
        <f t="shared" si="44"/>
        <v>-0.80000000000000071</v>
      </c>
      <c r="O182" s="380">
        <v>9.2100000000000009</v>
      </c>
      <c r="P182" s="381">
        <f t="shared" si="45"/>
        <v>-0.48999999999999844</v>
      </c>
      <c r="Q182" s="382">
        <v>8.25</v>
      </c>
      <c r="R182" s="381">
        <f t="shared" si="46"/>
        <v>-0.58999999999999986</v>
      </c>
      <c r="S182" s="382">
        <v>8.65</v>
      </c>
      <c r="T182" s="381">
        <f t="shared" si="47"/>
        <v>-0.34999999999999964</v>
      </c>
      <c r="U182" s="382">
        <v>8.48</v>
      </c>
      <c r="V182" s="381">
        <f t="shared" si="48"/>
        <v>-0.44999999999999929</v>
      </c>
      <c r="W182" s="380">
        <v>7.84</v>
      </c>
      <c r="X182" s="381">
        <f t="shared" si="49"/>
        <v>-0.39000000000000057</v>
      </c>
      <c r="Y182" s="380">
        <v>8.89</v>
      </c>
      <c r="Z182" s="381">
        <f t="shared" si="50"/>
        <v>-0.39999999999999858</v>
      </c>
      <c r="AA182" s="380">
        <v>8.3699999999999992</v>
      </c>
      <c r="AB182" s="381">
        <f t="shared" si="51"/>
        <v>-0.41000000000000014</v>
      </c>
    </row>
    <row r="183" spans="2:28" ht="15" hidden="1" customHeight="1" outlineLevel="1" x14ac:dyDescent="0.25">
      <c r="B183" s="43" t="s">
        <v>50</v>
      </c>
      <c r="C183" s="380">
        <v>2.13</v>
      </c>
      <c r="D183" s="381">
        <f t="shared" si="39"/>
        <v>-0.30000000000000027</v>
      </c>
      <c r="E183" s="382">
        <v>3.78</v>
      </c>
      <c r="F183" s="381">
        <f t="shared" si="40"/>
        <v>0.1599999999999997</v>
      </c>
      <c r="G183" s="382">
        <v>16.03</v>
      </c>
      <c r="H183" s="381">
        <f t="shared" si="41"/>
        <v>0.25000000000000178</v>
      </c>
      <c r="I183" s="382">
        <v>9.4499999999999993</v>
      </c>
      <c r="J183" s="381">
        <f t="shared" si="42"/>
        <v>0.36999999999999922</v>
      </c>
      <c r="K183" s="380">
        <v>8.83</v>
      </c>
      <c r="L183" s="381">
        <f t="shared" si="43"/>
        <v>-0.20999999999999908</v>
      </c>
      <c r="M183" s="380">
        <v>10.06</v>
      </c>
      <c r="N183" s="381">
        <f t="shared" si="44"/>
        <v>-0.57000000000000028</v>
      </c>
      <c r="O183" s="380">
        <v>9.27</v>
      </c>
      <c r="P183" s="381">
        <f t="shared" si="45"/>
        <v>-0.33999999999999986</v>
      </c>
      <c r="Q183" s="382">
        <v>8.85</v>
      </c>
      <c r="R183" s="381">
        <f t="shared" si="46"/>
        <v>-0.12000000000000099</v>
      </c>
      <c r="S183" s="382">
        <v>9.8800000000000008</v>
      </c>
      <c r="T183" s="381">
        <f t="shared" si="47"/>
        <v>0.45000000000000107</v>
      </c>
      <c r="U183" s="382">
        <v>9.4</v>
      </c>
      <c r="V183" s="381">
        <f t="shared" si="48"/>
        <v>0.16999999999999993</v>
      </c>
      <c r="W183" s="380">
        <v>8.2200000000000006</v>
      </c>
      <c r="X183" s="381">
        <f t="shared" si="49"/>
        <v>-0.17999999999999972</v>
      </c>
      <c r="Y183" s="380">
        <v>9.98</v>
      </c>
      <c r="Z183" s="381">
        <f t="shared" si="50"/>
        <v>0.29000000000000092</v>
      </c>
      <c r="AA183" s="380">
        <v>9.06</v>
      </c>
      <c r="AB183" s="381">
        <f t="shared" si="51"/>
        <v>4.0000000000000924E-2</v>
      </c>
    </row>
    <row r="184" spans="2:28" ht="15" hidden="1" customHeight="1" outlineLevel="1" x14ac:dyDescent="0.25">
      <c r="B184" s="43" t="s">
        <v>51</v>
      </c>
      <c r="C184" s="380">
        <v>2.3199999999999998</v>
      </c>
      <c r="D184" s="381">
        <f t="shared" si="39"/>
        <v>-5.0000000000000266E-2</v>
      </c>
      <c r="E184" s="382">
        <v>4.34</v>
      </c>
      <c r="F184" s="381">
        <f t="shared" si="40"/>
        <v>1.0999999999999996</v>
      </c>
      <c r="G184" s="382">
        <v>14.85</v>
      </c>
      <c r="H184" s="381">
        <f t="shared" si="41"/>
        <v>1.1999999999999993</v>
      </c>
      <c r="I184" s="382">
        <v>9.1199999999999992</v>
      </c>
      <c r="J184" s="381">
        <f t="shared" si="42"/>
        <v>1.0999999999999996</v>
      </c>
      <c r="K184" s="380">
        <v>7.64</v>
      </c>
      <c r="L184" s="381">
        <f t="shared" si="43"/>
        <v>-0.47999999999999954</v>
      </c>
      <c r="M184" s="380">
        <v>8.44</v>
      </c>
      <c r="N184" s="381">
        <f t="shared" si="44"/>
        <v>0.41999999999999993</v>
      </c>
      <c r="O184" s="380">
        <v>7.91</v>
      </c>
      <c r="P184" s="381">
        <f t="shared" si="45"/>
        <v>-0.16999999999999993</v>
      </c>
      <c r="Q184" s="382">
        <v>8.44</v>
      </c>
      <c r="R184" s="381">
        <f t="shared" si="46"/>
        <v>-2.000000000000135E-2</v>
      </c>
      <c r="S184" s="382">
        <v>9.41</v>
      </c>
      <c r="T184" s="381">
        <f t="shared" si="47"/>
        <v>0.80000000000000071</v>
      </c>
      <c r="U184" s="382">
        <v>8.9600000000000009</v>
      </c>
      <c r="V184" s="381">
        <f t="shared" si="48"/>
        <v>0.42000000000000171</v>
      </c>
      <c r="W184" s="380">
        <v>7.77</v>
      </c>
      <c r="X184" s="381">
        <f t="shared" si="49"/>
        <v>-0.10000000000000053</v>
      </c>
      <c r="Y184" s="380">
        <v>9.31</v>
      </c>
      <c r="Z184" s="381">
        <f t="shared" si="50"/>
        <v>0.75</v>
      </c>
      <c r="AA184" s="380">
        <v>8.51</v>
      </c>
      <c r="AB184" s="381">
        <f t="shared" si="51"/>
        <v>0.29999999999999893</v>
      </c>
    </row>
    <row r="185" spans="2:28" ht="15" hidden="1" customHeight="1" outlineLevel="1" x14ac:dyDescent="0.25">
      <c r="B185" s="43" t="s">
        <v>52</v>
      </c>
      <c r="C185" s="380">
        <v>2.66</v>
      </c>
      <c r="D185" s="381">
        <f t="shared" si="39"/>
        <v>-9.9999999999997868E-3</v>
      </c>
      <c r="E185" s="382">
        <v>3</v>
      </c>
      <c r="F185" s="381">
        <f t="shared" si="40"/>
        <v>0.14000000000000012</v>
      </c>
      <c r="G185" s="382">
        <v>12.8</v>
      </c>
      <c r="H185" s="381">
        <f t="shared" si="41"/>
        <v>0.18000000000000149</v>
      </c>
      <c r="I185" s="382">
        <v>7.09</v>
      </c>
      <c r="J185" s="381">
        <f t="shared" si="42"/>
        <v>-0.16999999999999993</v>
      </c>
      <c r="K185" s="380">
        <v>7.49</v>
      </c>
      <c r="L185" s="381">
        <f t="shared" si="43"/>
        <v>-0.4399999999999995</v>
      </c>
      <c r="M185" s="380">
        <v>7.91</v>
      </c>
      <c r="N185" s="381">
        <f t="shared" si="44"/>
        <v>3.0000000000000249E-2</v>
      </c>
      <c r="O185" s="380">
        <v>7.64</v>
      </c>
      <c r="P185" s="381">
        <f t="shared" si="45"/>
        <v>-0.27000000000000046</v>
      </c>
      <c r="Q185" s="382">
        <v>8.67</v>
      </c>
      <c r="R185" s="381">
        <f t="shared" si="46"/>
        <v>-0.79000000000000092</v>
      </c>
      <c r="S185" s="382">
        <v>8.8699999999999992</v>
      </c>
      <c r="T185" s="381">
        <f t="shared" si="47"/>
        <v>-1.4500000000000011</v>
      </c>
      <c r="U185" s="382">
        <v>8.7799999999999994</v>
      </c>
      <c r="V185" s="381">
        <f t="shared" si="48"/>
        <v>-1.1500000000000004</v>
      </c>
      <c r="W185" s="380">
        <v>7.92</v>
      </c>
      <c r="X185" s="381">
        <f t="shared" si="49"/>
        <v>-0.58999999999999986</v>
      </c>
      <c r="Y185" s="380">
        <v>8.74</v>
      </c>
      <c r="Z185" s="381">
        <f t="shared" si="50"/>
        <v>-1.1400000000000006</v>
      </c>
      <c r="AA185" s="380">
        <v>8.33</v>
      </c>
      <c r="AB185" s="381">
        <f t="shared" si="51"/>
        <v>-0.84999999999999964</v>
      </c>
    </row>
    <row r="186" spans="2:28" ht="15" hidden="1" customHeight="1" outlineLevel="1" x14ac:dyDescent="0.25">
      <c r="B186" s="43" t="s">
        <v>53</v>
      </c>
      <c r="C186" s="380">
        <v>2.78</v>
      </c>
      <c r="D186" s="381">
        <f t="shared" si="39"/>
        <v>-0.13000000000000034</v>
      </c>
      <c r="E186" s="382">
        <v>3.35</v>
      </c>
      <c r="F186" s="381">
        <f t="shared" si="40"/>
        <v>0.45999999999999996</v>
      </c>
      <c r="G186" s="382">
        <v>17.010000000000002</v>
      </c>
      <c r="H186" s="381">
        <f t="shared" si="41"/>
        <v>-1.7699999999999996</v>
      </c>
      <c r="I186" s="382">
        <v>8.5500000000000007</v>
      </c>
      <c r="J186" s="381">
        <f t="shared" si="42"/>
        <v>-0.41000000000000014</v>
      </c>
      <c r="K186" s="380">
        <v>7.68</v>
      </c>
      <c r="L186" s="381">
        <f t="shared" si="43"/>
        <v>-0.45000000000000107</v>
      </c>
      <c r="M186" s="380">
        <v>7.92</v>
      </c>
      <c r="N186" s="381">
        <f t="shared" si="44"/>
        <v>-3.0000000000000249E-2</v>
      </c>
      <c r="O186" s="380">
        <v>7.77</v>
      </c>
      <c r="P186" s="381">
        <f t="shared" si="45"/>
        <v>-0.29000000000000092</v>
      </c>
      <c r="Q186" s="382">
        <v>9.77</v>
      </c>
      <c r="R186" s="381">
        <f t="shared" si="46"/>
        <v>-0.22000000000000064</v>
      </c>
      <c r="S186" s="382">
        <v>10.57</v>
      </c>
      <c r="T186" s="381">
        <f t="shared" si="47"/>
        <v>-0.26999999999999957</v>
      </c>
      <c r="U186" s="382">
        <v>10.210000000000001</v>
      </c>
      <c r="V186" s="381">
        <f t="shared" si="48"/>
        <v>-0.25999999999999979</v>
      </c>
      <c r="W186" s="380">
        <v>8.77</v>
      </c>
      <c r="X186" s="381">
        <f t="shared" si="49"/>
        <v>-0.19000000000000128</v>
      </c>
      <c r="Y186" s="380">
        <v>10.11</v>
      </c>
      <c r="Z186" s="381">
        <f t="shared" si="50"/>
        <v>-0.21000000000000085</v>
      </c>
      <c r="AA186" s="380">
        <v>9.43</v>
      </c>
      <c r="AB186" s="381">
        <f t="shared" si="51"/>
        <v>-0.22000000000000064</v>
      </c>
    </row>
    <row r="187" spans="2:28" ht="15" hidden="1" customHeight="1" outlineLevel="1" x14ac:dyDescent="0.25">
      <c r="B187" s="43" t="s">
        <v>54</v>
      </c>
      <c r="C187" s="380">
        <v>2.5299999999999998</v>
      </c>
      <c r="D187" s="381">
        <f t="shared" si="39"/>
        <v>0</v>
      </c>
      <c r="E187" s="382">
        <v>2.74</v>
      </c>
      <c r="F187" s="381">
        <f t="shared" si="40"/>
        <v>-0.35999999999999988</v>
      </c>
      <c r="G187" s="382">
        <v>12.72</v>
      </c>
      <c r="H187" s="381">
        <f t="shared" si="41"/>
        <v>0.57000000000000028</v>
      </c>
      <c r="I187" s="382">
        <v>6.15</v>
      </c>
      <c r="J187" s="381">
        <f t="shared" si="42"/>
        <v>-0.51999999999999957</v>
      </c>
      <c r="K187" s="380">
        <v>7.65</v>
      </c>
      <c r="L187" s="381">
        <f t="shared" si="43"/>
        <v>8.0000000000000071E-2</v>
      </c>
      <c r="M187" s="380">
        <v>7.8</v>
      </c>
      <c r="N187" s="381">
        <f t="shared" si="44"/>
        <v>0.28000000000000025</v>
      </c>
      <c r="O187" s="380">
        <v>7.71</v>
      </c>
      <c r="P187" s="381">
        <f t="shared" si="45"/>
        <v>0.16000000000000014</v>
      </c>
      <c r="Q187" s="382">
        <v>9.56</v>
      </c>
      <c r="R187" s="381">
        <f t="shared" si="46"/>
        <v>0.12000000000000099</v>
      </c>
      <c r="S187" s="382">
        <v>10.23</v>
      </c>
      <c r="T187" s="381">
        <f t="shared" si="47"/>
        <v>0.40000000000000036</v>
      </c>
      <c r="U187" s="382">
        <v>9.93</v>
      </c>
      <c r="V187" s="381">
        <f t="shared" si="48"/>
        <v>0.26999999999999957</v>
      </c>
      <c r="W187" s="380">
        <v>8.5399999999999991</v>
      </c>
      <c r="X187" s="381">
        <f t="shared" si="49"/>
        <v>8.9999999999999858E-2</v>
      </c>
      <c r="Y187" s="380">
        <v>9.85</v>
      </c>
      <c r="Z187" s="381">
        <f t="shared" si="50"/>
        <v>0.41000000000000014</v>
      </c>
      <c r="AA187" s="380">
        <v>9.19</v>
      </c>
      <c r="AB187" s="381">
        <f t="shared" si="51"/>
        <v>0.21999999999999886</v>
      </c>
    </row>
    <row r="188" spans="2:28" ht="15" hidden="1" customHeight="1" outlineLevel="1" x14ac:dyDescent="0.25">
      <c r="B188" s="43" t="s">
        <v>55</v>
      </c>
      <c r="C188" s="380">
        <v>2.33</v>
      </c>
      <c r="D188" s="381">
        <f t="shared" si="39"/>
        <v>8.9999999999999858E-2</v>
      </c>
      <c r="E188" s="382">
        <v>2.83</v>
      </c>
      <c r="F188" s="381">
        <f t="shared" si="40"/>
        <v>-6.0000000000000053E-2</v>
      </c>
      <c r="G188" s="382">
        <v>14.69</v>
      </c>
      <c r="H188" s="381">
        <f t="shared" si="41"/>
        <v>2.0299999999999994</v>
      </c>
      <c r="I188" s="382">
        <v>5.21</v>
      </c>
      <c r="J188" s="381">
        <f t="shared" si="42"/>
        <v>-0.88999999999999968</v>
      </c>
      <c r="K188" s="380">
        <v>7.93</v>
      </c>
      <c r="L188" s="381">
        <f t="shared" si="43"/>
        <v>-0.88000000000000078</v>
      </c>
      <c r="M188" s="380">
        <v>6.66</v>
      </c>
      <c r="N188" s="381">
        <f t="shared" si="44"/>
        <v>-0.91000000000000014</v>
      </c>
      <c r="O188" s="380">
        <v>7.41</v>
      </c>
      <c r="P188" s="381">
        <f t="shared" si="45"/>
        <v>-0.91999999999999993</v>
      </c>
      <c r="Q188" s="382">
        <v>8.7200000000000006</v>
      </c>
      <c r="R188" s="381">
        <f t="shared" si="46"/>
        <v>-0.79999999999999893</v>
      </c>
      <c r="S188" s="382">
        <v>8.6</v>
      </c>
      <c r="T188" s="381">
        <f t="shared" si="47"/>
        <v>-1.0899999999999999</v>
      </c>
      <c r="U188" s="382">
        <v>8.65</v>
      </c>
      <c r="V188" s="381">
        <f t="shared" si="48"/>
        <v>-0.95999999999999908</v>
      </c>
      <c r="W188" s="380">
        <v>7.99</v>
      </c>
      <c r="X188" s="381">
        <f t="shared" si="49"/>
        <v>-0.73000000000000043</v>
      </c>
      <c r="Y188" s="380">
        <v>8.31</v>
      </c>
      <c r="Z188" s="381">
        <f t="shared" si="50"/>
        <v>-1.0700000000000003</v>
      </c>
      <c r="AA188" s="380">
        <v>8.15</v>
      </c>
      <c r="AB188" s="381">
        <f t="shared" si="51"/>
        <v>-0.90000000000000036</v>
      </c>
    </row>
    <row r="189" spans="2:28" ht="15" hidden="1" customHeight="1" outlineLevel="1" x14ac:dyDescent="0.25">
      <c r="B189" s="43" t="s">
        <v>56</v>
      </c>
      <c r="C189" s="380">
        <v>2.4300000000000002</v>
      </c>
      <c r="D189" s="381">
        <f t="shared" si="39"/>
        <v>0.17000000000000037</v>
      </c>
      <c r="E189" s="382">
        <v>3.03</v>
      </c>
      <c r="F189" s="381">
        <f t="shared" si="40"/>
        <v>0.54999999999999982</v>
      </c>
      <c r="G189" s="382">
        <v>15.99</v>
      </c>
      <c r="H189" s="381">
        <f t="shared" si="41"/>
        <v>0.12000000000000099</v>
      </c>
      <c r="I189" s="382">
        <v>7.62</v>
      </c>
      <c r="J189" s="381">
        <f t="shared" si="42"/>
        <v>0.90000000000000036</v>
      </c>
      <c r="K189" s="380">
        <v>8.33</v>
      </c>
      <c r="L189" s="381">
        <f t="shared" si="43"/>
        <v>4.0000000000000924E-2</v>
      </c>
      <c r="M189" s="380">
        <v>8.5399999999999991</v>
      </c>
      <c r="N189" s="381">
        <f t="shared" si="44"/>
        <v>1.9999999999999574E-2</v>
      </c>
      <c r="O189" s="380">
        <v>8.4</v>
      </c>
      <c r="P189" s="381">
        <f t="shared" si="45"/>
        <v>4.0000000000000924E-2</v>
      </c>
      <c r="Q189" s="382">
        <v>8.85</v>
      </c>
      <c r="R189" s="381">
        <f t="shared" si="46"/>
        <v>0.1899999999999995</v>
      </c>
      <c r="S189" s="382">
        <v>9.2899999999999991</v>
      </c>
      <c r="T189" s="381">
        <f t="shared" si="47"/>
        <v>-0.26000000000000156</v>
      </c>
      <c r="U189" s="382">
        <v>9.08</v>
      </c>
      <c r="V189" s="381">
        <f t="shared" si="48"/>
        <v>-7.0000000000000284E-2</v>
      </c>
      <c r="W189" s="380">
        <v>8.15</v>
      </c>
      <c r="X189" s="381">
        <f t="shared" si="49"/>
        <v>0.1800000000000006</v>
      </c>
      <c r="Y189" s="380">
        <v>9.23</v>
      </c>
      <c r="Z189" s="381">
        <f t="shared" si="50"/>
        <v>-0.24000000000000021</v>
      </c>
      <c r="AA189" s="380">
        <v>8.66</v>
      </c>
      <c r="AB189" s="381">
        <f t="shared" si="51"/>
        <v>-2.9999999999999361E-2</v>
      </c>
    </row>
    <row r="190" spans="2:28" collapsed="1" x14ac:dyDescent="0.25">
      <c r="B190" s="30" t="s">
        <v>76</v>
      </c>
      <c r="C190" s="383">
        <v>2.3787381028365466</v>
      </c>
      <c r="D190" s="384">
        <f t="shared" si="39"/>
        <v>3.057152917319339E-2</v>
      </c>
      <c r="E190" s="383">
        <v>3.7194393254034734</v>
      </c>
      <c r="F190" s="384">
        <f t="shared" si="40"/>
        <v>0.2171111260482057</v>
      </c>
      <c r="G190" s="383">
        <v>15.205793274831095</v>
      </c>
      <c r="H190" s="384">
        <f t="shared" si="41"/>
        <v>0.44884782028564096</v>
      </c>
      <c r="I190" s="383">
        <v>8.5242008835758831</v>
      </c>
      <c r="J190" s="384">
        <f t="shared" si="42"/>
        <v>0.37371880025506421</v>
      </c>
      <c r="K190" s="383">
        <v>8.7060343142670185</v>
      </c>
      <c r="L190" s="384">
        <f t="shared" si="43"/>
        <v>-0.32613877115396761</v>
      </c>
      <c r="M190" s="383">
        <v>9.53621367136099</v>
      </c>
      <c r="N190" s="384">
        <f t="shared" si="44"/>
        <v>-0.36922962740627874</v>
      </c>
      <c r="O190" s="383">
        <v>9.024426446500355</v>
      </c>
      <c r="P190" s="384">
        <f t="shared" si="45"/>
        <v>-0.32790440673743504</v>
      </c>
      <c r="Q190" s="383">
        <v>8.6338874494290216</v>
      </c>
      <c r="R190" s="384">
        <f t="shared" si="46"/>
        <v>-0.24859162597323348</v>
      </c>
      <c r="S190" s="383">
        <v>8.9796389364823916</v>
      </c>
      <c r="T190" s="384">
        <f t="shared" si="47"/>
        <v>-0.28140622590112585</v>
      </c>
      <c r="U190" s="383">
        <v>8.8267876362672837</v>
      </c>
      <c r="V190" s="384">
        <f t="shared" si="48"/>
        <v>-0.2709757525297416</v>
      </c>
      <c r="W190" s="383">
        <v>8.1101398563714948</v>
      </c>
      <c r="X190" s="384">
        <f t="shared" si="49"/>
        <v>-0.22047118221439632</v>
      </c>
      <c r="Y190" s="383">
        <v>9.1256407907540034</v>
      </c>
      <c r="Z190" s="384">
        <f t="shared" si="50"/>
        <v>-0.28745570331865622</v>
      </c>
      <c r="AA190" s="383">
        <v>8.6169011985639408</v>
      </c>
      <c r="AB190" s="384">
        <f t="shared" si="51"/>
        <v>-0.25821800440735032</v>
      </c>
    </row>
    <row r="191" spans="2:28" ht="15" hidden="1" customHeight="1" outlineLevel="1" x14ac:dyDescent="0.25">
      <c r="B191" s="43" t="s">
        <v>58</v>
      </c>
      <c r="C191" s="380">
        <v>2.54</v>
      </c>
      <c r="D191" s="381">
        <f t="shared" si="39"/>
        <v>0.37999999999999989</v>
      </c>
      <c r="E191" s="382">
        <v>3.08</v>
      </c>
      <c r="F191" s="381">
        <f t="shared" si="40"/>
        <v>7.0000000000000284E-2</v>
      </c>
      <c r="G191" s="382">
        <v>12.77</v>
      </c>
      <c r="H191" s="381">
        <f t="shared" si="41"/>
        <v>2.9999999999999361E-2</v>
      </c>
      <c r="I191" s="382">
        <v>7.19</v>
      </c>
      <c r="J191" s="381">
        <f t="shared" si="42"/>
        <v>0.41000000000000014</v>
      </c>
      <c r="K191" s="380">
        <v>7.56</v>
      </c>
      <c r="L191" s="381">
        <f t="shared" si="43"/>
        <v>-0.7400000000000011</v>
      </c>
      <c r="M191" s="380">
        <v>7.57</v>
      </c>
      <c r="N191" s="381">
        <f t="shared" si="44"/>
        <v>-1.129999999999999</v>
      </c>
      <c r="O191" s="380">
        <v>7.57</v>
      </c>
      <c r="P191" s="381">
        <f t="shared" si="45"/>
        <v>-0.86999999999999922</v>
      </c>
      <c r="Q191" s="382">
        <v>8.01</v>
      </c>
      <c r="R191" s="381">
        <f t="shared" si="46"/>
        <v>-0.47000000000000064</v>
      </c>
      <c r="S191" s="382">
        <v>8.5299999999999994</v>
      </c>
      <c r="T191" s="381">
        <f t="shared" si="47"/>
        <v>-9.9999999999997868E-3</v>
      </c>
      <c r="U191" s="382">
        <v>8.2899999999999991</v>
      </c>
      <c r="V191" s="381">
        <f t="shared" si="48"/>
        <v>-0.22000000000000064</v>
      </c>
      <c r="W191" s="380">
        <v>7.49</v>
      </c>
      <c r="X191" s="381">
        <f t="shared" si="49"/>
        <v>-0.41999999999999993</v>
      </c>
      <c r="Y191" s="380">
        <v>8.4</v>
      </c>
      <c r="Z191" s="381">
        <f t="shared" si="50"/>
        <v>-0.19999999999999929</v>
      </c>
      <c r="AA191" s="380">
        <v>7.93</v>
      </c>
      <c r="AB191" s="381">
        <f t="shared" si="51"/>
        <v>-0.33000000000000007</v>
      </c>
    </row>
    <row r="192" spans="2:28" ht="15" hidden="1" customHeight="1" outlineLevel="1" x14ac:dyDescent="0.25">
      <c r="B192" s="43" t="s">
        <v>59</v>
      </c>
      <c r="C192" s="380">
        <v>2.48</v>
      </c>
      <c r="D192" s="381">
        <f t="shared" si="39"/>
        <v>0.22999999999999998</v>
      </c>
      <c r="E192" s="382">
        <v>4.09</v>
      </c>
      <c r="F192" s="381">
        <f t="shared" si="40"/>
        <v>0.81999999999999984</v>
      </c>
      <c r="G192" s="382">
        <v>15.12</v>
      </c>
      <c r="H192" s="381">
        <f t="shared" si="41"/>
        <v>0.34999999999999964</v>
      </c>
      <c r="I192" s="382">
        <v>8.73</v>
      </c>
      <c r="J192" s="381">
        <f t="shared" si="42"/>
        <v>0.65000000000000036</v>
      </c>
      <c r="K192" s="380">
        <v>9.09</v>
      </c>
      <c r="L192" s="381">
        <f t="shared" si="43"/>
        <v>0.33999999999999986</v>
      </c>
      <c r="M192" s="380">
        <v>9.58</v>
      </c>
      <c r="N192" s="381">
        <f t="shared" si="44"/>
        <v>-0.42999999999999972</v>
      </c>
      <c r="O192" s="380">
        <v>9.2799999999999994</v>
      </c>
      <c r="P192" s="381">
        <f t="shared" si="45"/>
        <v>5.9999999999998721E-2</v>
      </c>
      <c r="Q192" s="382">
        <v>8.66</v>
      </c>
      <c r="R192" s="381">
        <f t="shared" si="46"/>
        <v>-8.9999999999999858E-2</v>
      </c>
      <c r="S192" s="382">
        <v>8.9600000000000009</v>
      </c>
      <c r="T192" s="381">
        <f t="shared" si="47"/>
        <v>-0.37999999999999901</v>
      </c>
      <c r="U192" s="382">
        <v>8.83</v>
      </c>
      <c r="V192" s="381">
        <f t="shared" si="48"/>
        <v>-0.25</v>
      </c>
      <c r="W192" s="380">
        <v>8.23</v>
      </c>
      <c r="X192" s="381">
        <f t="shared" si="49"/>
        <v>6.0000000000000497E-2</v>
      </c>
      <c r="Y192" s="380">
        <v>9.1199999999999992</v>
      </c>
      <c r="Z192" s="381">
        <f t="shared" si="50"/>
        <v>-0.38000000000000078</v>
      </c>
      <c r="AA192" s="380">
        <v>8.67</v>
      </c>
      <c r="AB192" s="381">
        <f t="shared" si="51"/>
        <v>-0.16000000000000014</v>
      </c>
    </row>
    <row r="193" spans="2:28" ht="15" hidden="1" customHeight="1" outlineLevel="1" x14ac:dyDescent="0.25">
      <c r="B193" s="43" t="s">
        <v>60</v>
      </c>
      <c r="C193" s="380">
        <v>2.2400000000000002</v>
      </c>
      <c r="D193" s="381">
        <f t="shared" si="39"/>
        <v>-0.31999999999999984</v>
      </c>
      <c r="E193" s="382">
        <v>4.37</v>
      </c>
      <c r="F193" s="381">
        <f t="shared" si="40"/>
        <v>0.43999999999999995</v>
      </c>
      <c r="G193" s="382">
        <v>17.66</v>
      </c>
      <c r="H193" s="381">
        <f t="shared" si="41"/>
        <v>2.33</v>
      </c>
      <c r="I193" s="382">
        <v>9.99</v>
      </c>
      <c r="J193" s="381">
        <f t="shared" si="42"/>
        <v>1.08</v>
      </c>
      <c r="K193" s="380">
        <v>9.08</v>
      </c>
      <c r="L193" s="381">
        <f t="shared" si="43"/>
        <v>-0.58000000000000007</v>
      </c>
      <c r="M193" s="380">
        <v>10.81</v>
      </c>
      <c r="N193" s="381">
        <f t="shared" si="44"/>
        <v>-0.50999999999999979</v>
      </c>
      <c r="O193" s="380">
        <v>9.7200000000000006</v>
      </c>
      <c r="P193" s="381">
        <f t="shared" si="45"/>
        <v>-0.52999999999999936</v>
      </c>
      <c r="Q193" s="382">
        <v>8.7200000000000006</v>
      </c>
      <c r="R193" s="381">
        <f t="shared" si="46"/>
        <v>-0.21999999999999886</v>
      </c>
      <c r="S193" s="382">
        <v>9.14</v>
      </c>
      <c r="T193" s="381">
        <f t="shared" si="47"/>
        <v>-0.37999999999999901</v>
      </c>
      <c r="U193" s="382">
        <v>8.9499999999999993</v>
      </c>
      <c r="V193" s="381">
        <f t="shared" si="48"/>
        <v>-0.32000000000000028</v>
      </c>
      <c r="W193" s="380">
        <v>8.2799999999999994</v>
      </c>
      <c r="X193" s="381">
        <f t="shared" si="49"/>
        <v>-0.28000000000000114</v>
      </c>
      <c r="Y193" s="380">
        <v>9.4700000000000006</v>
      </c>
      <c r="Z193" s="381">
        <f t="shared" si="50"/>
        <v>-0.34999999999999964</v>
      </c>
      <c r="AA193" s="380">
        <v>8.86</v>
      </c>
      <c r="AB193" s="381">
        <f t="shared" si="51"/>
        <v>-0.33999999999999986</v>
      </c>
    </row>
    <row r="194" spans="2:28" ht="15" hidden="1" customHeight="1" outlineLevel="1" x14ac:dyDescent="0.25">
      <c r="B194" s="43" t="s">
        <v>61</v>
      </c>
      <c r="C194" s="380">
        <v>2.3199999999999998</v>
      </c>
      <c r="D194" s="381">
        <f t="shared" si="39"/>
        <v>-0.15000000000000036</v>
      </c>
      <c r="E194" s="382">
        <v>4.2300000000000004</v>
      </c>
      <c r="F194" s="381">
        <f t="shared" si="40"/>
        <v>0.42000000000000037</v>
      </c>
      <c r="G194" s="382">
        <v>17.510000000000002</v>
      </c>
      <c r="H194" s="381">
        <f t="shared" si="41"/>
        <v>1.1300000000000026</v>
      </c>
      <c r="I194" s="382">
        <v>8.86</v>
      </c>
      <c r="J194" s="381">
        <f t="shared" si="42"/>
        <v>0.28999999999999915</v>
      </c>
      <c r="K194" s="380">
        <v>9.2100000000000009</v>
      </c>
      <c r="L194" s="381">
        <f t="shared" si="43"/>
        <v>-0.4399999999999995</v>
      </c>
      <c r="M194" s="380">
        <v>10.43</v>
      </c>
      <c r="N194" s="381">
        <f t="shared" si="44"/>
        <v>0.19999999999999929</v>
      </c>
      <c r="O194" s="380">
        <v>9.6999999999999993</v>
      </c>
      <c r="P194" s="381">
        <f t="shared" si="45"/>
        <v>-0.16999999999999993</v>
      </c>
      <c r="Q194" s="382">
        <v>8.92</v>
      </c>
      <c r="R194" s="381">
        <f t="shared" si="46"/>
        <v>5.0000000000000711E-2</v>
      </c>
      <c r="S194" s="382">
        <v>9.26</v>
      </c>
      <c r="T194" s="381">
        <f t="shared" si="47"/>
        <v>2.9999999999999361E-2</v>
      </c>
      <c r="U194" s="382">
        <v>9.1199999999999992</v>
      </c>
      <c r="V194" s="381">
        <f t="shared" si="48"/>
        <v>3.9999999999999147E-2</v>
      </c>
      <c r="W194" s="380">
        <v>8.39</v>
      </c>
      <c r="X194" s="381">
        <f t="shared" si="49"/>
        <v>-9.9999999999999645E-2</v>
      </c>
      <c r="Y194" s="380">
        <v>9.5</v>
      </c>
      <c r="Z194" s="381">
        <f t="shared" si="50"/>
        <v>6.0000000000000497E-2</v>
      </c>
      <c r="AA194" s="380">
        <v>8.9700000000000006</v>
      </c>
      <c r="AB194" s="381">
        <f t="shared" si="51"/>
        <v>0</v>
      </c>
    </row>
    <row r="195" spans="2:28" collapsed="1" x14ac:dyDescent="0.25">
      <c r="B195" s="145">
        <v>2000</v>
      </c>
      <c r="C195" s="382">
        <v>2.37</v>
      </c>
      <c r="D195" s="388">
        <f t="shared" si="39"/>
        <v>-4.0000000000000036E-2</v>
      </c>
      <c r="E195" s="382">
        <v>3.6</v>
      </c>
      <c r="F195" s="388">
        <f t="shared" si="40"/>
        <v>0.37000000000000011</v>
      </c>
      <c r="G195" s="382">
        <v>15.37</v>
      </c>
      <c r="H195" s="388">
        <f t="shared" si="41"/>
        <v>0.71999999999999886</v>
      </c>
      <c r="I195" s="382">
        <v>8.2200000000000006</v>
      </c>
      <c r="J195" s="388">
        <f t="shared" si="42"/>
        <v>0.38000000000000078</v>
      </c>
      <c r="K195" s="382">
        <v>8.2200000000000006</v>
      </c>
      <c r="L195" s="388">
        <f t="shared" si="43"/>
        <v>-0.34999999999999964</v>
      </c>
      <c r="M195" s="382">
        <v>8.73</v>
      </c>
      <c r="N195" s="388">
        <f t="shared" si="44"/>
        <v>-0.24000000000000021</v>
      </c>
      <c r="O195" s="382">
        <v>8.41</v>
      </c>
      <c r="P195" s="388">
        <f t="shared" si="45"/>
        <v>-0.3100000000000005</v>
      </c>
      <c r="Q195" s="382">
        <v>8.7799999999999994</v>
      </c>
      <c r="R195" s="388">
        <f t="shared" si="46"/>
        <v>-0.25</v>
      </c>
      <c r="S195" s="382">
        <v>9.2799999999999994</v>
      </c>
      <c r="T195" s="388">
        <f t="shared" si="47"/>
        <v>-0.20000000000000107</v>
      </c>
      <c r="U195" s="382">
        <v>9.06</v>
      </c>
      <c r="V195" s="388">
        <f t="shared" si="48"/>
        <v>-0.22999999999999865</v>
      </c>
      <c r="W195" s="382">
        <v>8.36</v>
      </c>
      <c r="X195" s="388">
        <f t="shared" si="49"/>
        <v>9.9999999999997868E-3</v>
      </c>
      <c r="Y195" s="382">
        <v>9.24</v>
      </c>
      <c r="Z195" s="388">
        <f t="shared" si="50"/>
        <v>-0.20999999999999908</v>
      </c>
      <c r="AA195" s="382">
        <v>8.68</v>
      </c>
      <c r="AB195" s="388">
        <f t="shared" si="51"/>
        <v>-0.22000000000000064</v>
      </c>
    </row>
    <row r="196" spans="2:28" ht="15" hidden="1" customHeight="1" outlineLevel="1" x14ac:dyDescent="0.25">
      <c r="B196" s="43" t="s">
        <v>49</v>
      </c>
      <c r="C196" s="380">
        <v>2.2599999999999998</v>
      </c>
      <c r="D196" s="381">
        <f t="shared" si="39"/>
        <v>-0.26000000000000023</v>
      </c>
      <c r="E196" s="382">
        <v>3.46</v>
      </c>
      <c r="F196" s="381">
        <f t="shared" si="40"/>
        <v>-0.22999999999999998</v>
      </c>
      <c r="G196" s="382">
        <v>15.03</v>
      </c>
      <c r="H196" s="381">
        <f t="shared" si="41"/>
        <v>-0.58999999999999986</v>
      </c>
      <c r="I196" s="382">
        <v>8.01</v>
      </c>
      <c r="J196" s="381">
        <f t="shared" si="42"/>
        <v>-0.54000000000000092</v>
      </c>
      <c r="K196" s="380">
        <v>9.11</v>
      </c>
      <c r="L196" s="381">
        <f t="shared" si="43"/>
        <v>-0.65000000000000036</v>
      </c>
      <c r="M196" s="380">
        <v>10.63</v>
      </c>
      <c r="N196" s="381">
        <f t="shared" si="44"/>
        <v>-0.30999999999999872</v>
      </c>
      <c r="O196" s="380">
        <v>9.6999999999999993</v>
      </c>
      <c r="P196" s="381">
        <f t="shared" si="45"/>
        <v>-0.5</v>
      </c>
      <c r="Q196" s="382">
        <v>8.84</v>
      </c>
      <c r="R196" s="381">
        <f t="shared" si="46"/>
        <v>-0.62000000000000099</v>
      </c>
      <c r="S196" s="382">
        <v>9</v>
      </c>
      <c r="T196" s="381">
        <f t="shared" si="47"/>
        <v>-0.84999999999999964</v>
      </c>
      <c r="U196" s="382">
        <v>8.93</v>
      </c>
      <c r="V196" s="381">
        <f t="shared" si="48"/>
        <v>-0.75999999999999979</v>
      </c>
      <c r="W196" s="380">
        <v>8.23</v>
      </c>
      <c r="X196" s="381">
        <f t="shared" si="49"/>
        <v>-0.62999999999999901</v>
      </c>
      <c r="Y196" s="380">
        <v>9.2899999999999991</v>
      </c>
      <c r="Z196" s="381">
        <f t="shared" si="50"/>
        <v>-0.78000000000000114</v>
      </c>
      <c r="AA196" s="380">
        <v>8.7799999999999994</v>
      </c>
      <c r="AB196" s="381">
        <f t="shared" si="51"/>
        <v>-0.70000000000000107</v>
      </c>
    </row>
    <row r="197" spans="2:28" ht="15" hidden="1" customHeight="1" outlineLevel="1" x14ac:dyDescent="0.25">
      <c r="B197" s="43" t="s">
        <v>50</v>
      </c>
      <c r="C197" s="380">
        <v>2.4300000000000002</v>
      </c>
      <c r="D197" s="381">
        <f t="shared" si="39"/>
        <v>0.15000000000000036</v>
      </c>
      <c r="E197" s="382">
        <v>3.62</v>
      </c>
      <c r="F197" s="381">
        <f t="shared" si="40"/>
        <v>-4.9999999999999822E-2</v>
      </c>
      <c r="G197" s="382">
        <v>15.78</v>
      </c>
      <c r="H197" s="381">
        <f t="shared" si="41"/>
        <v>-2.000000000000135E-2</v>
      </c>
      <c r="I197" s="382">
        <v>9.08</v>
      </c>
      <c r="J197" s="381">
        <f t="shared" si="42"/>
        <v>0.24000000000000021</v>
      </c>
      <c r="K197" s="380">
        <v>9.0399999999999991</v>
      </c>
      <c r="L197" s="381">
        <f t="shared" si="43"/>
        <v>8.9999999999999858E-2</v>
      </c>
      <c r="M197" s="380">
        <v>10.63</v>
      </c>
      <c r="N197" s="381">
        <f t="shared" si="44"/>
        <v>0.55000000000000071</v>
      </c>
      <c r="O197" s="380">
        <v>9.61</v>
      </c>
      <c r="P197" s="381">
        <f t="shared" si="45"/>
        <v>0.25999999999999979</v>
      </c>
      <c r="Q197" s="382">
        <v>8.9700000000000006</v>
      </c>
      <c r="R197" s="381">
        <f t="shared" si="46"/>
        <v>-4.9999999999998934E-2</v>
      </c>
      <c r="S197" s="382">
        <v>9.43</v>
      </c>
      <c r="T197" s="381">
        <f t="shared" si="47"/>
        <v>0.12999999999999901</v>
      </c>
      <c r="U197" s="382">
        <v>9.23</v>
      </c>
      <c r="V197" s="381">
        <f t="shared" si="48"/>
        <v>5.0000000000000711E-2</v>
      </c>
      <c r="W197" s="380">
        <v>8.4</v>
      </c>
      <c r="X197" s="381">
        <f t="shared" si="49"/>
        <v>6.0000000000000497E-2</v>
      </c>
      <c r="Y197" s="380">
        <v>9.69</v>
      </c>
      <c r="Z197" s="381">
        <f t="shared" si="50"/>
        <v>0.1899999999999995</v>
      </c>
      <c r="AA197" s="380">
        <v>9.02</v>
      </c>
      <c r="AB197" s="381">
        <f t="shared" si="51"/>
        <v>0.10999999999999943</v>
      </c>
    </row>
    <row r="198" spans="2:28" ht="15" hidden="1" customHeight="1" outlineLevel="1" x14ac:dyDescent="0.25">
      <c r="B198" s="43" t="s">
        <v>51</v>
      </c>
      <c r="C198" s="380">
        <v>2.37</v>
      </c>
      <c r="D198" s="381">
        <f t="shared" si="39"/>
        <v>0.16000000000000014</v>
      </c>
      <c r="E198" s="382">
        <v>3.24</v>
      </c>
      <c r="F198" s="381">
        <f t="shared" si="40"/>
        <v>7.0000000000000284E-2</v>
      </c>
      <c r="G198" s="382">
        <v>13.65</v>
      </c>
      <c r="H198" s="381">
        <f t="shared" si="41"/>
        <v>0.97000000000000064</v>
      </c>
      <c r="I198" s="382">
        <v>8.02</v>
      </c>
      <c r="J198" s="381">
        <f t="shared" si="42"/>
        <v>0.71999999999999975</v>
      </c>
      <c r="K198" s="380">
        <v>8.1199999999999992</v>
      </c>
      <c r="L198" s="381">
        <f t="shared" si="43"/>
        <v>-0.23000000000000043</v>
      </c>
      <c r="M198" s="380">
        <v>8.02</v>
      </c>
      <c r="N198" s="381">
        <f t="shared" si="44"/>
        <v>-0.30000000000000071</v>
      </c>
      <c r="O198" s="380">
        <v>8.08</v>
      </c>
      <c r="P198" s="381">
        <f t="shared" si="45"/>
        <v>-0.25999999999999979</v>
      </c>
      <c r="Q198" s="382">
        <v>8.4600000000000009</v>
      </c>
      <c r="R198" s="381">
        <f t="shared" si="46"/>
        <v>-0.27999999999999936</v>
      </c>
      <c r="S198" s="382">
        <v>8.61</v>
      </c>
      <c r="T198" s="381">
        <f t="shared" si="47"/>
        <v>-0.47000000000000064</v>
      </c>
      <c r="U198" s="382">
        <v>8.5399999999999991</v>
      </c>
      <c r="V198" s="381">
        <f t="shared" si="48"/>
        <v>-0.39000000000000057</v>
      </c>
      <c r="W198" s="380">
        <v>7.87</v>
      </c>
      <c r="X198" s="381">
        <f t="shared" si="49"/>
        <v>-0.19000000000000039</v>
      </c>
      <c r="Y198" s="380">
        <v>8.56</v>
      </c>
      <c r="Z198" s="381">
        <f t="shared" si="50"/>
        <v>-0.42999999999999972</v>
      </c>
      <c r="AA198" s="380">
        <v>8.2100000000000009</v>
      </c>
      <c r="AB198" s="381">
        <f t="shared" si="51"/>
        <v>-0.31999999999999851</v>
      </c>
    </row>
    <row r="199" spans="2:28" ht="15" hidden="1" customHeight="1" outlineLevel="1" x14ac:dyDescent="0.25">
      <c r="B199" s="43" t="s">
        <v>52</v>
      </c>
      <c r="C199" s="380">
        <v>2.67</v>
      </c>
      <c r="D199" s="381">
        <f t="shared" si="39"/>
        <v>0.48</v>
      </c>
      <c r="E199" s="382">
        <v>2.86</v>
      </c>
      <c r="F199" s="381">
        <f t="shared" si="40"/>
        <v>-0.45000000000000018</v>
      </c>
      <c r="G199" s="382">
        <v>12.62</v>
      </c>
      <c r="H199" s="381">
        <f t="shared" si="41"/>
        <v>-1.7700000000000014</v>
      </c>
      <c r="I199" s="382">
        <v>7.26</v>
      </c>
      <c r="J199" s="381">
        <f t="shared" si="42"/>
        <v>-1.3900000000000006</v>
      </c>
      <c r="K199" s="380">
        <v>7.93</v>
      </c>
      <c r="L199" s="381">
        <f t="shared" si="43"/>
        <v>-0.58999999999999986</v>
      </c>
      <c r="M199" s="380">
        <v>7.88</v>
      </c>
      <c r="N199" s="381">
        <f t="shared" si="44"/>
        <v>-0.35000000000000053</v>
      </c>
      <c r="O199" s="380">
        <v>7.91</v>
      </c>
      <c r="P199" s="381">
        <f t="shared" si="45"/>
        <v>-0.50999999999999979</v>
      </c>
      <c r="Q199" s="382">
        <v>9.4600000000000009</v>
      </c>
      <c r="R199" s="381">
        <f t="shared" si="46"/>
        <v>-0.27999999999999936</v>
      </c>
      <c r="S199" s="382">
        <v>10.32</v>
      </c>
      <c r="T199" s="381">
        <f t="shared" si="47"/>
        <v>0.25999999999999979</v>
      </c>
      <c r="U199" s="382">
        <v>9.93</v>
      </c>
      <c r="V199" s="381">
        <f t="shared" si="48"/>
        <v>9.9999999999997868E-3</v>
      </c>
      <c r="W199" s="380">
        <v>8.51</v>
      </c>
      <c r="X199" s="381">
        <f t="shared" si="49"/>
        <v>-0.3100000000000005</v>
      </c>
      <c r="Y199" s="380">
        <v>9.8800000000000008</v>
      </c>
      <c r="Z199" s="381">
        <f t="shared" si="50"/>
        <v>0.10000000000000142</v>
      </c>
      <c r="AA199" s="380">
        <v>9.18</v>
      </c>
      <c r="AB199" s="381">
        <f t="shared" si="51"/>
        <v>-0.12000000000000099</v>
      </c>
    </row>
    <row r="200" spans="2:28" ht="15" hidden="1" customHeight="1" outlineLevel="1" x14ac:dyDescent="0.25">
      <c r="B200" s="43" t="s">
        <v>53</v>
      </c>
      <c r="C200" s="380">
        <v>2.91</v>
      </c>
      <c r="D200" s="381">
        <f t="shared" si="39"/>
        <v>0.26000000000000023</v>
      </c>
      <c r="E200" s="382">
        <v>2.89</v>
      </c>
      <c r="F200" s="381">
        <f t="shared" si="40"/>
        <v>-4.9999999999999822E-2</v>
      </c>
      <c r="G200" s="382">
        <v>18.78</v>
      </c>
      <c r="H200" s="381">
        <f t="shared" si="41"/>
        <v>1.0400000000000027</v>
      </c>
      <c r="I200" s="382">
        <v>8.9600000000000009</v>
      </c>
      <c r="J200" s="381">
        <f t="shared" si="42"/>
        <v>0.38000000000000078</v>
      </c>
      <c r="K200" s="380">
        <v>8.1300000000000008</v>
      </c>
      <c r="L200" s="381">
        <f t="shared" si="43"/>
        <v>-1.9999999999999574E-2</v>
      </c>
      <c r="M200" s="380">
        <v>7.95</v>
      </c>
      <c r="N200" s="381">
        <f t="shared" si="44"/>
        <v>-0.13999999999999968</v>
      </c>
      <c r="O200" s="380">
        <v>8.06</v>
      </c>
      <c r="P200" s="381">
        <f t="shared" si="45"/>
        <v>-7.0000000000000284E-2</v>
      </c>
      <c r="Q200" s="382">
        <v>9.99</v>
      </c>
      <c r="R200" s="381">
        <f t="shared" si="46"/>
        <v>0.10999999999999943</v>
      </c>
      <c r="S200" s="382">
        <v>10.84</v>
      </c>
      <c r="T200" s="381">
        <f t="shared" si="47"/>
        <v>9.9999999999999645E-2</v>
      </c>
      <c r="U200" s="382">
        <v>10.47</v>
      </c>
      <c r="V200" s="381">
        <f t="shared" si="48"/>
        <v>8.9999999999999858E-2</v>
      </c>
      <c r="W200" s="380">
        <v>8.9600000000000009</v>
      </c>
      <c r="X200" s="381">
        <f t="shared" si="49"/>
        <v>0</v>
      </c>
      <c r="Y200" s="380">
        <v>10.32</v>
      </c>
      <c r="Z200" s="381">
        <f t="shared" si="50"/>
        <v>1.9999999999999574E-2</v>
      </c>
      <c r="AA200" s="380">
        <v>9.65</v>
      </c>
      <c r="AB200" s="381">
        <f t="shared" si="51"/>
        <v>0</v>
      </c>
    </row>
    <row r="201" spans="2:28" ht="15" hidden="1" customHeight="1" outlineLevel="1" x14ac:dyDescent="0.25">
      <c r="B201" s="43" t="s">
        <v>54</v>
      </c>
      <c r="C201" s="380">
        <v>2.5299999999999998</v>
      </c>
      <c r="D201" s="381">
        <f t="shared" si="39"/>
        <v>0.20999999999999996</v>
      </c>
      <c r="E201" s="382">
        <v>3.1</v>
      </c>
      <c r="F201" s="381">
        <f t="shared" si="40"/>
        <v>-6.0000000000000053E-2</v>
      </c>
      <c r="G201" s="382">
        <v>12.15</v>
      </c>
      <c r="H201" s="381">
        <f t="shared" si="41"/>
        <v>0.91999999999999993</v>
      </c>
      <c r="I201" s="382">
        <v>6.67</v>
      </c>
      <c r="J201" s="381">
        <f t="shared" si="42"/>
        <v>0.41000000000000014</v>
      </c>
      <c r="K201" s="380">
        <v>7.57</v>
      </c>
      <c r="L201" s="381">
        <f t="shared" si="43"/>
        <v>-0.38999999999999968</v>
      </c>
      <c r="M201" s="380">
        <v>7.52</v>
      </c>
      <c r="N201" s="381">
        <f t="shared" si="44"/>
        <v>-6.0000000000000497E-2</v>
      </c>
      <c r="O201" s="380">
        <v>7.55</v>
      </c>
      <c r="P201" s="381">
        <f t="shared" si="45"/>
        <v>-0.25999999999999979</v>
      </c>
      <c r="Q201" s="382">
        <v>9.44</v>
      </c>
      <c r="R201" s="381">
        <f t="shared" si="46"/>
        <v>-0.21000000000000085</v>
      </c>
      <c r="S201" s="382">
        <v>9.83</v>
      </c>
      <c r="T201" s="381">
        <f t="shared" si="47"/>
        <v>2.9999999999999361E-2</v>
      </c>
      <c r="U201" s="382">
        <v>9.66</v>
      </c>
      <c r="V201" s="381">
        <f t="shared" si="48"/>
        <v>-8.0000000000000071E-2</v>
      </c>
      <c r="W201" s="380">
        <v>8.4499999999999993</v>
      </c>
      <c r="X201" s="381">
        <f t="shared" si="49"/>
        <v>-0.23000000000000043</v>
      </c>
      <c r="Y201" s="380">
        <v>9.44</v>
      </c>
      <c r="Z201" s="381">
        <f t="shared" si="50"/>
        <v>-2.000000000000135E-2</v>
      </c>
      <c r="AA201" s="380">
        <v>8.9700000000000006</v>
      </c>
      <c r="AB201" s="381">
        <f t="shared" si="51"/>
        <v>-0.12999999999999901</v>
      </c>
    </row>
    <row r="202" spans="2:28" ht="15" hidden="1" customHeight="1" outlineLevel="1" x14ac:dyDescent="0.25">
      <c r="B202" s="43" t="s">
        <v>55</v>
      </c>
      <c r="C202" s="380">
        <v>2.2400000000000002</v>
      </c>
      <c r="D202" s="381">
        <f t="shared" si="39"/>
        <v>-0.30999999999999961</v>
      </c>
      <c r="E202" s="382">
        <v>2.89</v>
      </c>
      <c r="F202" s="381">
        <f t="shared" si="40"/>
        <v>5.0000000000000266E-2</v>
      </c>
      <c r="G202" s="382">
        <v>12.66</v>
      </c>
      <c r="H202" s="381">
        <f t="shared" si="41"/>
        <v>2.0700000000000003</v>
      </c>
      <c r="I202" s="382">
        <v>6.1</v>
      </c>
      <c r="J202" s="381">
        <f t="shared" si="42"/>
        <v>1.42</v>
      </c>
      <c r="K202" s="380">
        <v>8.81</v>
      </c>
      <c r="L202" s="381">
        <f t="shared" si="43"/>
        <v>0.28000000000000114</v>
      </c>
      <c r="M202" s="380">
        <v>7.57</v>
      </c>
      <c r="N202" s="381">
        <f t="shared" si="44"/>
        <v>0.12999999999999989</v>
      </c>
      <c r="O202" s="380">
        <v>8.33</v>
      </c>
      <c r="P202" s="381">
        <f t="shared" si="45"/>
        <v>0.22000000000000064</v>
      </c>
      <c r="Q202" s="382">
        <v>9.52</v>
      </c>
      <c r="R202" s="381">
        <f t="shared" si="46"/>
        <v>0.13999999999999879</v>
      </c>
      <c r="S202" s="382">
        <v>9.69</v>
      </c>
      <c r="T202" s="381">
        <f t="shared" si="47"/>
        <v>8.9999999999999858E-2</v>
      </c>
      <c r="U202" s="382">
        <v>9.61</v>
      </c>
      <c r="V202" s="381">
        <f t="shared" si="48"/>
        <v>0.10999999999999943</v>
      </c>
      <c r="W202" s="380">
        <v>8.7200000000000006</v>
      </c>
      <c r="X202" s="381">
        <f t="shared" si="49"/>
        <v>0.16000000000000014</v>
      </c>
      <c r="Y202" s="380">
        <v>9.3800000000000008</v>
      </c>
      <c r="Z202" s="381">
        <f t="shared" si="50"/>
        <v>0.15000000000000036</v>
      </c>
      <c r="AA202" s="380">
        <v>9.0500000000000007</v>
      </c>
      <c r="AB202" s="381">
        <f t="shared" si="51"/>
        <v>0.16000000000000014</v>
      </c>
    </row>
    <row r="203" spans="2:28" ht="15" hidden="1" customHeight="1" outlineLevel="1" x14ac:dyDescent="0.25">
      <c r="B203" s="43" t="s">
        <v>56</v>
      </c>
      <c r="C203" s="380">
        <v>2.2599999999999998</v>
      </c>
      <c r="D203" s="381">
        <f t="shared" si="39"/>
        <v>-0.13000000000000034</v>
      </c>
      <c r="E203" s="382">
        <v>2.48</v>
      </c>
      <c r="F203" s="381">
        <f t="shared" si="40"/>
        <v>-0.18000000000000016</v>
      </c>
      <c r="G203" s="382">
        <v>15.87</v>
      </c>
      <c r="H203" s="381">
        <f t="shared" si="41"/>
        <v>2.92</v>
      </c>
      <c r="I203" s="382">
        <v>6.72</v>
      </c>
      <c r="J203" s="381">
        <f t="shared" si="42"/>
        <v>0.30999999999999961</v>
      </c>
      <c r="K203" s="380">
        <v>8.2899999999999991</v>
      </c>
      <c r="L203" s="381">
        <f t="shared" si="43"/>
        <v>-0.71000000000000085</v>
      </c>
      <c r="M203" s="380">
        <v>8.52</v>
      </c>
      <c r="N203" s="381">
        <f t="shared" si="44"/>
        <v>0.71</v>
      </c>
      <c r="O203" s="380">
        <v>8.36</v>
      </c>
      <c r="P203" s="381">
        <f t="shared" si="45"/>
        <v>-0.24000000000000021</v>
      </c>
      <c r="Q203" s="382">
        <v>8.66</v>
      </c>
      <c r="R203" s="381">
        <f t="shared" si="46"/>
        <v>1.9999999999999574E-2</v>
      </c>
      <c r="S203" s="382">
        <v>9.5500000000000007</v>
      </c>
      <c r="T203" s="381">
        <f t="shared" si="47"/>
        <v>0.39000000000000057</v>
      </c>
      <c r="U203" s="382">
        <v>9.15</v>
      </c>
      <c r="V203" s="381">
        <f t="shared" si="48"/>
        <v>0.23000000000000043</v>
      </c>
      <c r="W203" s="380">
        <v>7.97</v>
      </c>
      <c r="X203" s="381">
        <f t="shared" si="49"/>
        <v>-0.2400000000000011</v>
      </c>
      <c r="Y203" s="380">
        <v>9.4700000000000006</v>
      </c>
      <c r="Z203" s="381">
        <f t="shared" si="50"/>
        <v>0.48000000000000043</v>
      </c>
      <c r="AA203" s="380">
        <v>8.69</v>
      </c>
      <c r="AB203" s="381">
        <f t="shared" si="51"/>
        <v>0.10999999999999943</v>
      </c>
    </row>
    <row r="204" spans="2:28" collapsed="1" x14ac:dyDescent="0.25">
      <c r="B204" s="30" t="s">
        <v>77</v>
      </c>
      <c r="C204" s="383">
        <v>2.3481665736633532</v>
      </c>
      <c r="D204" s="384">
        <f t="shared" si="39"/>
        <v>-0.18172503662496942</v>
      </c>
      <c r="E204" s="383">
        <v>3.5023281993552677</v>
      </c>
      <c r="F204" s="384">
        <f t="shared" si="40"/>
        <v>-1.9020370773790152E-2</v>
      </c>
      <c r="G204" s="383">
        <v>14.756945454545454</v>
      </c>
      <c r="H204" s="384">
        <f t="shared" si="41"/>
        <v>-2.8429008315196569E-2</v>
      </c>
      <c r="I204" s="383">
        <v>8.1504820833208189</v>
      </c>
      <c r="J204" s="384">
        <f t="shared" si="42"/>
        <v>-0.16472643370997631</v>
      </c>
      <c r="K204" s="383">
        <v>9.0321730854209861</v>
      </c>
      <c r="L204" s="384">
        <f t="shared" si="43"/>
        <v>-9.993566886139682E-2</v>
      </c>
      <c r="M204" s="383">
        <v>9.9054432987672687</v>
      </c>
      <c r="N204" s="384">
        <f t="shared" si="44"/>
        <v>1.663876743454118E-2</v>
      </c>
      <c r="O204" s="383">
        <v>9.35233085323779</v>
      </c>
      <c r="P204" s="384">
        <f t="shared" si="45"/>
        <v>-5.868131397718912E-2</v>
      </c>
      <c r="Q204" s="383">
        <v>8.8824790754022551</v>
      </c>
      <c r="R204" s="384">
        <f t="shared" si="46"/>
        <v>1.9920935867371981E-2</v>
      </c>
      <c r="S204" s="383">
        <v>9.2610451623835175</v>
      </c>
      <c r="T204" s="384">
        <f t="shared" si="47"/>
        <v>-0.40555365484561534</v>
      </c>
      <c r="U204" s="383">
        <v>9.0977633887970253</v>
      </c>
      <c r="V204" s="384">
        <f t="shared" si="48"/>
        <v>-0.22024900273313719</v>
      </c>
      <c r="W204" s="383">
        <v>8.3306110385858911</v>
      </c>
      <c r="X204" s="384">
        <f t="shared" si="49"/>
        <v>-5.3666938876521186E-2</v>
      </c>
      <c r="Y204" s="383">
        <v>9.4130964940726596</v>
      </c>
      <c r="Z204" s="384">
        <f t="shared" si="50"/>
        <v>-0.33846161139944897</v>
      </c>
      <c r="AA204" s="383">
        <v>8.8751192029712911</v>
      </c>
      <c r="AB204" s="384">
        <f t="shared" si="51"/>
        <v>-0.19595627845924568</v>
      </c>
    </row>
    <row r="205" spans="2:28" ht="15" hidden="1" customHeight="1" outlineLevel="1" x14ac:dyDescent="0.25">
      <c r="B205" s="43" t="s">
        <v>58</v>
      </c>
      <c r="C205" s="380">
        <v>2.16</v>
      </c>
      <c r="D205" s="381">
        <f t="shared" si="39"/>
        <v>-0.36999999999999966</v>
      </c>
      <c r="E205" s="382">
        <v>3.01</v>
      </c>
      <c r="F205" s="381">
        <f t="shared" si="40"/>
        <v>-0.36000000000000032</v>
      </c>
      <c r="G205" s="382">
        <v>12.74</v>
      </c>
      <c r="H205" s="381">
        <f t="shared" si="41"/>
        <v>1.0500000000000007</v>
      </c>
      <c r="I205" s="382">
        <v>6.78</v>
      </c>
      <c r="J205" s="381">
        <f t="shared" si="42"/>
        <v>-0.14999999999999947</v>
      </c>
      <c r="K205" s="380">
        <v>8.3000000000000007</v>
      </c>
      <c r="L205" s="381">
        <f t="shared" si="43"/>
        <v>0.34000000000000075</v>
      </c>
      <c r="M205" s="380">
        <v>8.6999999999999993</v>
      </c>
      <c r="N205" s="381">
        <f t="shared" si="44"/>
        <v>0.23999999999999844</v>
      </c>
      <c r="O205" s="380">
        <v>8.44</v>
      </c>
      <c r="P205" s="381">
        <f t="shared" si="45"/>
        <v>0.29999999999999893</v>
      </c>
      <c r="Q205" s="382">
        <v>8.48</v>
      </c>
      <c r="R205" s="381">
        <f t="shared" si="46"/>
        <v>0.16999999999999993</v>
      </c>
      <c r="S205" s="382">
        <v>8.5399999999999991</v>
      </c>
      <c r="T205" s="381">
        <f t="shared" si="47"/>
        <v>-1.1100000000000012</v>
      </c>
      <c r="U205" s="382">
        <v>8.51</v>
      </c>
      <c r="V205" s="381">
        <f t="shared" si="48"/>
        <v>-0.51999999999999957</v>
      </c>
      <c r="W205" s="380">
        <v>7.91</v>
      </c>
      <c r="X205" s="381">
        <f t="shared" si="49"/>
        <v>0.15000000000000036</v>
      </c>
      <c r="Y205" s="380">
        <v>8.6</v>
      </c>
      <c r="Z205" s="381">
        <f t="shared" si="50"/>
        <v>-0.87000000000000099</v>
      </c>
      <c r="AA205" s="380">
        <v>8.26</v>
      </c>
      <c r="AB205" s="381">
        <f t="shared" si="51"/>
        <v>-0.33000000000000007</v>
      </c>
    </row>
    <row r="206" spans="2:28" ht="15" hidden="1" customHeight="1" outlineLevel="1" x14ac:dyDescent="0.25">
      <c r="B206" s="43" t="s">
        <v>59</v>
      </c>
      <c r="C206" s="380">
        <v>2.25</v>
      </c>
      <c r="D206" s="381">
        <f t="shared" ref="D206:D269" si="52">C206-C220</f>
        <v>-0.16000000000000014</v>
      </c>
      <c r="E206" s="382">
        <v>3.27</v>
      </c>
      <c r="F206" s="381">
        <f t="shared" ref="F206:F269" si="53">E206-E220</f>
        <v>-0.4700000000000002</v>
      </c>
      <c r="G206" s="382">
        <v>14.77</v>
      </c>
      <c r="H206" s="381">
        <f t="shared" ref="H206:H269" si="54">G206-G220</f>
        <v>-1.2200000000000006</v>
      </c>
      <c r="I206" s="382">
        <v>8.08</v>
      </c>
      <c r="J206" s="381">
        <f t="shared" ref="J206:J269" si="55">I206-I220</f>
        <v>-0.74000000000000021</v>
      </c>
      <c r="K206" s="380">
        <v>8.75</v>
      </c>
      <c r="L206" s="381">
        <f t="shared" ref="L206:L269" si="56">K206-K220</f>
        <v>-0.73000000000000043</v>
      </c>
      <c r="M206" s="380">
        <v>10.01</v>
      </c>
      <c r="N206" s="381">
        <f t="shared" ref="N206:N269" si="57">M206-M220</f>
        <v>0.39000000000000057</v>
      </c>
      <c r="O206" s="380">
        <v>9.2200000000000006</v>
      </c>
      <c r="P206" s="381">
        <f t="shared" ref="P206:P269" si="58">O206-O220</f>
        <v>-0.31999999999999851</v>
      </c>
      <c r="Q206" s="382">
        <v>8.75</v>
      </c>
      <c r="R206" s="381">
        <f t="shared" ref="R206:R269" si="59">Q206-Q220</f>
        <v>-0.16000000000000014</v>
      </c>
      <c r="S206" s="382">
        <v>9.34</v>
      </c>
      <c r="T206" s="381">
        <f t="shared" ref="T206:T269" si="60">S206-S220</f>
        <v>-0.40000000000000036</v>
      </c>
      <c r="U206" s="382">
        <v>9.08</v>
      </c>
      <c r="V206" s="381">
        <f t="shared" ref="V206:V269" si="61">U206-U220</f>
        <v>-0.3100000000000005</v>
      </c>
      <c r="W206" s="380">
        <v>8.17</v>
      </c>
      <c r="X206" s="381">
        <f t="shared" ref="X206:X269" si="62">W206-W220</f>
        <v>-0.34999999999999964</v>
      </c>
      <c r="Y206" s="380">
        <v>9.5</v>
      </c>
      <c r="Z206" s="381">
        <f t="shared" ref="Z206:Z269" si="63">Y206-Y220</f>
        <v>-0.27999999999999936</v>
      </c>
      <c r="AA206" s="380">
        <v>8.83</v>
      </c>
      <c r="AB206" s="381">
        <f t="shared" ref="AB206:AB269" si="64">AA206-AA220</f>
        <v>-0.33999999999999986</v>
      </c>
    </row>
    <row r="207" spans="2:28" ht="15" hidden="1" customHeight="1" outlineLevel="1" x14ac:dyDescent="0.25">
      <c r="B207" s="43" t="s">
        <v>60</v>
      </c>
      <c r="C207" s="380">
        <v>2.56</v>
      </c>
      <c r="D207" s="381">
        <f t="shared" si="52"/>
        <v>-0.18999999999999995</v>
      </c>
      <c r="E207" s="382">
        <v>3.93</v>
      </c>
      <c r="F207" s="381">
        <f t="shared" si="53"/>
        <v>5.0000000000000266E-2</v>
      </c>
      <c r="G207" s="382">
        <v>15.33</v>
      </c>
      <c r="H207" s="381">
        <f t="shared" si="54"/>
        <v>-0.42999999999999972</v>
      </c>
      <c r="I207" s="382">
        <v>8.91</v>
      </c>
      <c r="J207" s="381">
        <f t="shared" si="55"/>
        <v>-9.9999999999997868E-3</v>
      </c>
      <c r="K207" s="380">
        <v>9.66</v>
      </c>
      <c r="L207" s="381">
        <f t="shared" si="56"/>
        <v>-5.0000000000000711E-2</v>
      </c>
      <c r="M207" s="380">
        <v>11.32</v>
      </c>
      <c r="N207" s="381">
        <f t="shared" si="57"/>
        <v>-0.19999999999999929</v>
      </c>
      <c r="O207" s="380">
        <v>10.25</v>
      </c>
      <c r="P207" s="381">
        <f t="shared" si="58"/>
        <v>-8.9999999999999858E-2</v>
      </c>
      <c r="Q207" s="382">
        <v>8.94</v>
      </c>
      <c r="R207" s="381">
        <f t="shared" si="59"/>
        <v>-0.53000000000000114</v>
      </c>
      <c r="S207" s="382">
        <v>9.52</v>
      </c>
      <c r="T207" s="381">
        <f t="shared" si="60"/>
        <v>-0.40000000000000036</v>
      </c>
      <c r="U207" s="382">
        <v>9.27</v>
      </c>
      <c r="V207" s="381">
        <f t="shared" si="61"/>
        <v>-0.46000000000000085</v>
      </c>
      <c r="W207" s="380">
        <v>8.56</v>
      </c>
      <c r="X207" s="381">
        <f t="shared" si="62"/>
        <v>-0.36999999999999922</v>
      </c>
      <c r="Y207" s="380">
        <v>9.82</v>
      </c>
      <c r="Z207" s="381">
        <f t="shared" si="63"/>
        <v>-0.37999999999999901</v>
      </c>
      <c r="AA207" s="380">
        <v>9.1999999999999993</v>
      </c>
      <c r="AB207" s="381">
        <f t="shared" si="64"/>
        <v>-0.37000000000000099</v>
      </c>
    </row>
    <row r="208" spans="2:28" ht="15" hidden="1" customHeight="1" outlineLevel="1" x14ac:dyDescent="0.25">
      <c r="B208" s="43" t="s">
        <v>61</v>
      </c>
      <c r="C208" s="380">
        <v>2.4700000000000002</v>
      </c>
      <c r="D208" s="381">
        <f t="shared" si="52"/>
        <v>-0.39999999999999991</v>
      </c>
      <c r="E208" s="382">
        <v>3.81</v>
      </c>
      <c r="F208" s="381">
        <f t="shared" si="53"/>
        <v>-1.1099999999999999</v>
      </c>
      <c r="G208" s="382">
        <v>16.38</v>
      </c>
      <c r="H208" s="381">
        <f t="shared" si="54"/>
        <v>-0.38000000000000256</v>
      </c>
      <c r="I208" s="382">
        <v>8.57</v>
      </c>
      <c r="J208" s="381">
        <f t="shared" si="55"/>
        <v>-1.4699999999999989</v>
      </c>
      <c r="K208" s="380">
        <v>9.65</v>
      </c>
      <c r="L208" s="381">
        <f t="shared" si="56"/>
        <v>-0.19999999999999929</v>
      </c>
      <c r="M208" s="380">
        <v>10.23</v>
      </c>
      <c r="N208" s="381">
        <f t="shared" si="57"/>
        <v>-1.2599999999999998</v>
      </c>
      <c r="O208" s="380">
        <v>9.8699999999999992</v>
      </c>
      <c r="P208" s="381">
        <f t="shared" si="58"/>
        <v>-0.57000000000000028</v>
      </c>
      <c r="Q208" s="382">
        <v>8.8699999999999992</v>
      </c>
      <c r="R208" s="381">
        <f t="shared" si="59"/>
        <v>-0.33000000000000007</v>
      </c>
      <c r="S208" s="382">
        <v>9.23</v>
      </c>
      <c r="T208" s="381">
        <f t="shared" si="60"/>
        <v>-0.67999999999999972</v>
      </c>
      <c r="U208" s="382">
        <v>9.08</v>
      </c>
      <c r="V208" s="381">
        <f t="shared" si="61"/>
        <v>-0.52999999999999936</v>
      </c>
      <c r="W208" s="380">
        <v>8.49</v>
      </c>
      <c r="X208" s="381">
        <f t="shared" si="62"/>
        <v>-0.39000000000000057</v>
      </c>
      <c r="Y208" s="380">
        <v>9.44</v>
      </c>
      <c r="Z208" s="381">
        <f t="shared" si="63"/>
        <v>-0.75</v>
      </c>
      <c r="AA208" s="380">
        <v>8.9700000000000006</v>
      </c>
      <c r="AB208" s="381">
        <f t="shared" si="64"/>
        <v>-0.58000000000000007</v>
      </c>
    </row>
    <row r="209" spans="2:28" collapsed="1" x14ac:dyDescent="0.25">
      <c r="B209" s="145">
        <v>1999</v>
      </c>
      <c r="C209" s="382">
        <v>2.41</v>
      </c>
      <c r="D209" s="388">
        <f t="shared" si="52"/>
        <v>-4.9999999999999822E-2</v>
      </c>
      <c r="E209" s="382">
        <v>3.23</v>
      </c>
      <c r="F209" s="388">
        <f t="shared" si="53"/>
        <v>-0.2200000000000002</v>
      </c>
      <c r="G209" s="382">
        <v>14.65</v>
      </c>
      <c r="H209" s="388">
        <f t="shared" si="54"/>
        <v>0.11000000000000121</v>
      </c>
      <c r="I209" s="382">
        <v>7.84</v>
      </c>
      <c r="J209" s="388">
        <f t="shared" si="55"/>
        <v>-0.11000000000000032</v>
      </c>
      <c r="K209" s="382">
        <v>8.57</v>
      </c>
      <c r="L209" s="388">
        <f t="shared" si="56"/>
        <v>-0.25999999999999979</v>
      </c>
      <c r="M209" s="382">
        <v>8.9700000000000006</v>
      </c>
      <c r="N209" s="388">
        <f t="shared" si="57"/>
        <v>-0.10999999999999943</v>
      </c>
      <c r="O209" s="382">
        <v>8.7200000000000006</v>
      </c>
      <c r="P209" s="388">
        <f t="shared" si="58"/>
        <v>-0.19999999999999929</v>
      </c>
      <c r="Q209" s="382">
        <v>9.0299999999999994</v>
      </c>
      <c r="R209" s="388">
        <f t="shared" si="59"/>
        <v>-0.16000000000000014</v>
      </c>
      <c r="S209" s="382">
        <v>9.48</v>
      </c>
      <c r="T209" s="388">
        <f t="shared" si="60"/>
        <v>-0.26999999999999957</v>
      </c>
      <c r="U209" s="382">
        <v>9.2899999999999991</v>
      </c>
      <c r="V209" s="388">
        <f t="shared" si="61"/>
        <v>-0.21000000000000085</v>
      </c>
      <c r="W209" s="382">
        <v>8.35</v>
      </c>
      <c r="X209" s="388">
        <f t="shared" si="62"/>
        <v>-0.1899999999999995</v>
      </c>
      <c r="Y209" s="382">
        <v>9.4499999999999993</v>
      </c>
      <c r="Z209" s="388">
        <f t="shared" si="63"/>
        <v>-0.23000000000000043</v>
      </c>
      <c r="AA209" s="382">
        <v>8.9</v>
      </c>
      <c r="AB209" s="388">
        <f t="shared" si="64"/>
        <v>-0.21999999999999886</v>
      </c>
    </row>
    <row r="210" spans="2:28" ht="15" hidden="1" customHeight="1" outlineLevel="1" x14ac:dyDescent="0.25">
      <c r="B210" s="43" t="s">
        <v>49</v>
      </c>
      <c r="C210" s="380">
        <v>2.52</v>
      </c>
      <c r="D210" s="381">
        <f t="shared" si="52"/>
        <v>8.0000000000000071E-2</v>
      </c>
      <c r="E210" s="382">
        <v>3.69</v>
      </c>
      <c r="F210" s="381">
        <f t="shared" si="53"/>
        <v>0.69</v>
      </c>
      <c r="G210" s="382">
        <v>15.62</v>
      </c>
      <c r="H210" s="381">
        <f t="shared" si="54"/>
        <v>0.33000000000000007</v>
      </c>
      <c r="I210" s="382">
        <v>8.5500000000000007</v>
      </c>
      <c r="J210" s="381">
        <f t="shared" si="55"/>
        <v>0.91000000000000103</v>
      </c>
      <c r="K210" s="380">
        <v>9.76</v>
      </c>
      <c r="L210" s="381">
        <f t="shared" si="56"/>
        <v>-0.23000000000000043</v>
      </c>
      <c r="M210" s="380">
        <v>10.94</v>
      </c>
      <c r="N210" s="381">
        <f t="shared" si="57"/>
        <v>0.75</v>
      </c>
      <c r="O210" s="380">
        <v>10.199999999999999</v>
      </c>
      <c r="P210" s="381">
        <f t="shared" si="58"/>
        <v>0.12999999999999901</v>
      </c>
      <c r="Q210" s="382">
        <v>9.4600000000000009</v>
      </c>
      <c r="R210" s="381">
        <f t="shared" si="59"/>
        <v>0.25</v>
      </c>
      <c r="S210" s="382">
        <v>9.85</v>
      </c>
      <c r="T210" s="381">
        <f t="shared" si="60"/>
        <v>0.11999999999999922</v>
      </c>
      <c r="U210" s="382">
        <v>9.69</v>
      </c>
      <c r="V210" s="381">
        <f t="shared" si="61"/>
        <v>0.17999999999999972</v>
      </c>
      <c r="W210" s="380">
        <v>8.86</v>
      </c>
      <c r="X210" s="381">
        <f t="shared" si="62"/>
        <v>0.14999999999999858</v>
      </c>
      <c r="Y210" s="380">
        <v>10.07</v>
      </c>
      <c r="Z210" s="381">
        <f t="shared" si="63"/>
        <v>0.22000000000000064</v>
      </c>
      <c r="AA210" s="380">
        <v>9.48</v>
      </c>
      <c r="AB210" s="381">
        <f t="shared" si="64"/>
        <v>0.19000000000000128</v>
      </c>
    </row>
    <row r="211" spans="2:28" ht="15" hidden="1" customHeight="1" outlineLevel="1" x14ac:dyDescent="0.25">
      <c r="B211" s="43" t="s">
        <v>50</v>
      </c>
      <c r="C211" s="380">
        <v>2.2799999999999998</v>
      </c>
      <c r="D211" s="381">
        <f t="shared" si="52"/>
        <v>-0.13000000000000034</v>
      </c>
      <c r="E211" s="382">
        <v>3.67</v>
      </c>
      <c r="F211" s="381">
        <f t="shared" si="53"/>
        <v>0.60999999999999988</v>
      </c>
      <c r="G211" s="382">
        <v>15.8</v>
      </c>
      <c r="H211" s="381">
        <f t="shared" si="54"/>
        <v>0.30000000000000071</v>
      </c>
      <c r="I211" s="382">
        <v>8.84</v>
      </c>
      <c r="J211" s="381">
        <f t="shared" si="55"/>
        <v>0.32000000000000028</v>
      </c>
      <c r="K211" s="380">
        <v>8.9499999999999993</v>
      </c>
      <c r="L211" s="381">
        <f t="shared" si="56"/>
        <v>0.10999999999999943</v>
      </c>
      <c r="M211" s="380">
        <v>10.08</v>
      </c>
      <c r="N211" s="381">
        <f t="shared" si="57"/>
        <v>8.9999999999999858E-2</v>
      </c>
      <c r="O211" s="380">
        <v>9.35</v>
      </c>
      <c r="P211" s="381">
        <f t="shared" si="58"/>
        <v>9.9999999999999645E-2</v>
      </c>
      <c r="Q211" s="382">
        <v>9.02</v>
      </c>
      <c r="R211" s="381">
        <f t="shared" si="59"/>
        <v>0.61999999999999922</v>
      </c>
      <c r="S211" s="382">
        <v>9.3000000000000007</v>
      </c>
      <c r="T211" s="381">
        <f t="shared" si="60"/>
        <v>-0.26999999999999957</v>
      </c>
      <c r="U211" s="382">
        <v>9.18</v>
      </c>
      <c r="V211" s="381">
        <f t="shared" si="61"/>
        <v>0.12999999999999901</v>
      </c>
      <c r="W211" s="380">
        <v>8.34</v>
      </c>
      <c r="X211" s="381">
        <f t="shared" si="62"/>
        <v>0.37000000000000011</v>
      </c>
      <c r="Y211" s="380">
        <v>9.5</v>
      </c>
      <c r="Z211" s="381">
        <f t="shared" si="63"/>
        <v>-0.21000000000000085</v>
      </c>
      <c r="AA211" s="380">
        <v>8.91</v>
      </c>
      <c r="AB211" s="381">
        <f t="shared" si="64"/>
        <v>8.9999999999999858E-2</v>
      </c>
    </row>
    <row r="212" spans="2:28" ht="15" hidden="1" customHeight="1" outlineLevel="1" x14ac:dyDescent="0.25">
      <c r="B212" s="43" t="s">
        <v>51</v>
      </c>
      <c r="C212" s="380">
        <v>2.21</v>
      </c>
      <c r="D212" s="381">
        <f t="shared" si="52"/>
        <v>-0.14999999999999991</v>
      </c>
      <c r="E212" s="382">
        <v>3.17</v>
      </c>
      <c r="F212" s="381">
        <f t="shared" si="53"/>
        <v>0.25999999999999979</v>
      </c>
      <c r="G212" s="382">
        <v>12.68</v>
      </c>
      <c r="H212" s="381">
        <f t="shared" si="54"/>
        <v>-0.16999999999999993</v>
      </c>
      <c r="I212" s="382">
        <v>7.3</v>
      </c>
      <c r="J212" s="381">
        <f t="shared" si="55"/>
        <v>-0.24000000000000021</v>
      </c>
      <c r="K212" s="380">
        <v>8.35</v>
      </c>
      <c r="L212" s="381">
        <f t="shared" si="56"/>
        <v>1.9999999999999574E-2</v>
      </c>
      <c r="M212" s="380">
        <v>8.32</v>
      </c>
      <c r="N212" s="381">
        <f t="shared" si="57"/>
        <v>-8.0000000000000071E-2</v>
      </c>
      <c r="O212" s="380">
        <v>8.34</v>
      </c>
      <c r="P212" s="381">
        <f t="shared" si="58"/>
        <v>-1.9999999999999574E-2</v>
      </c>
      <c r="Q212" s="382">
        <v>8.74</v>
      </c>
      <c r="R212" s="381">
        <f t="shared" si="59"/>
        <v>0.10999999999999943</v>
      </c>
      <c r="S212" s="382">
        <v>9.08</v>
      </c>
      <c r="T212" s="381">
        <f t="shared" si="60"/>
        <v>-6.0000000000000497E-2</v>
      </c>
      <c r="U212" s="382">
        <v>8.93</v>
      </c>
      <c r="V212" s="381">
        <f t="shared" si="61"/>
        <v>1.9999999999999574E-2</v>
      </c>
      <c r="W212" s="380">
        <v>8.06</v>
      </c>
      <c r="X212" s="381">
        <f t="shared" si="62"/>
        <v>5.0000000000000711E-2</v>
      </c>
      <c r="Y212" s="380">
        <v>8.99</v>
      </c>
      <c r="Z212" s="381">
        <f t="shared" si="63"/>
        <v>-7.0000000000000284E-2</v>
      </c>
      <c r="AA212" s="380">
        <v>8.5299999999999994</v>
      </c>
      <c r="AB212" s="381">
        <f t="shared" si="64"/>
        <v>0</v>
      </c>
    </row>
    <row r="213" spans="2:28" ht="15" hidden="1" customHeight="1" outlineLevel="1" x14ac:dyDescent="0.25">
      <c r="B213" s="43" t="s">
        <v>52</v>
      </c>
      <c r="C213" s="380">
        <v>2.19</v>
      </c>
      <c r="D213" s="381">
        <f t="shared" si="52"/>
        <v>-0.26000000000000023</v>
      </c>
      <c r="E213" s="382">
        <v>3.31</v>
      </c>
      <c r="F213" s="381">
        <f t="shared" si="53"/>
        <v>0.79</v>
      </c>
      <c r="G213" s="382">
        <v>14.39</v>
      </c>
      <c r="H213" s="381">
        <f t="shared" si="54"/>
        <v>0.38000000000000078</v>
      </c>
      <c r="I213" s="382">
        <v>8.65</v>
      </c>
      <c r="J213" s="381">
        <f t="shared" si="55"/>
        <v>1.3400000000000007</v>
      </c>
      <c r="K213" s="380">
        <v>8.52</v>
      </c>
      <c r="L213" s="381">
        <f t="shared" si="56"/>
        <v>0.19999999999999929</v>
      </c>
      <c r="M213" s="380">
        <v>8.23</v>
      </c>
      <c r="N213" s="381">
        <f t="shared" si="57"/>
        <v>0.70000000000000018</v>
      </c>
      <c r="O213" s="380">
        <v>8.42</v>
      </c>
      <c r="P213" s="381">
        <f t="shared" si="58"/>
        <v>0.41000000000000014</v>
      </c>
      <c r="Q213" s="382">
        <v>9.74</v>
      </c>
      <c r="R213" s="381">
        <f t="shared" si="59"/>
        <v>0.33000000000000007</v>
      </c>
      <c r="S213" s="382">
        <v>10.06</v>
      </c>
      <c r="T213" s="381">
        <f t="shared" si="60"/>
        <v>0.30000000000000071</v>
      </c>
      <c r="U213" s="382">
        <v>9.92</v>
      </c>
      <c r="V213" s="381">
        <f t="shared" si="61"/>
        <v>0.3100000000000005</v>
      </c>
      <c r="W213" s="380">
        <v>8.82</v>
      </c>
      <c r="X213" s="381">
        <f t="shared" si="62"/>
        <v>0.25999999999999979</v>
      </c>
      <c r="Y213" s="380">
        <v>9.7799999999999994</v>
      </c>
      <c r="Z213" s="381">
        <f t="shared" si="63"/>
        <v>0.41999999999999993</v>
      </c>
      <c r="AA213" s="380">
        <v>9.3000000000000007</v>
      </c>
      <c r="AB213" s="381">
        <f t="shared" si="64"/>
        <v>0.33999999999999986</v>
      </c>
    </row>
    <row r="214" spans="2:28" ht="15" hidden="1" customHeight="1" outlineLevel="1" x14ac:dyDescent="0.25">
      <c r="B214" s="43" t="s">
        <v>53</v>
      </c>
      <c r="C214" s="380">
        <v>2.65</v>
      </c>
      <c r="D214" s="381">
        <f t="shared" si="52"/>
        <v>-0.3400000000000003</v>
      </c>
      <c r="E214" s="382">
        <v>2.94</v>
      </c>
      <c r="F214" s="381">
        <f t="shared" si="53"/>
        <v>0.48</v>
      </c>
      <c r="G214" s="382">
        <v>17.739999999999998</v>
      </c>
      <c r="H214" s="381">
        <f t="shared" si="54"/>
        <v>-0.15000000000000213</v>
      </c>
      <c r="I214" s="382">
        <v>8.58</v>
      </c>
      <c r="J214" s="381">
        <f t="shared" si="55"/>
        <v>-0.25</v>
      </c>
      <c r="K214" s="380">
        <v>8.15</v>
      </c>
      <c r="L214" s="381">
        <f t="shared" si="56"/>
        <v>-0.23000000000000043</v>
      </c>
      <c r="M214" s="380">
        <v>8.09</v>
      </c>
      <c r="N214" s="381">
        <f t="shared" si="57"/>
        <v>0.28000000000000025</v>
      </c>
      <c r="O214" s="380">
        <v>8.1300000000000008</v>
      </c>
      <c r="P214" s="381">
        <f t="shared" si="58"/>
        <v>-1.9999999999999574E-2</v>
      </c>
      <c r="Q214" s="382">
        <v>9.8800000000000008</v>
      </c>
      <c r="R214" s="381">
        <f t="shared" si="59"/>
        <v>0.48000000000000043</v>
      </c>
      <c r="S214" s="382">
        <v>10.74</v>
      </c>
      <c r="T214" s="381">
        <f t="shared" si="60"/>
        <v>0.83999999999999986</v>
      </c>
      <c r="U214" s="382">
        <v>10.38</v>
      </c>
      <c r="V214" s="381">
        <f t="shared" si="61"/>
        <v>0.70000000000000107</v>
      </c>
      <c r="W214" s="380">
        <v>8.9600000000000009</v>
      </c>
      <c r="X214" s="381">
        <f t="shared" si="62"/>
        <v>0.22000000000000064</v>
      </c>
      <c r="Y214" s="380">
        <v>10.3</v>
      </c>
      <c r="Z214" s="381">
        <f t="shared" si="63"/>
        <v>0.73000000000000043</v>
      </c>
      <c r="AA214" s="380">
        <v>9.65</v>
      </c>
      <c r="AB214" s="381">
        <f t="shared" si="64"/>
        <v>0.48000000000000043</v>
      </c>
    </row>
    <row r="215" spans="2:28" ht="15" hidden="1" customHeight="1" outlineLevel="1" x14ac:dyDescent="0.25">
      <c r="B215" s="43" t="s">
        <v>54</v>
      </c>
      <c r="C215" s="380">
        <v>2.3199999999999998</v>
      </c>
      <c r="D215" s="381">
        <f t="shared" si="52"/>
        <v>-0.16000000000000014</v>
      </c>
      <c r="E215" s="382">
        <v>3.16</v>
      </c>
      <c r="F215" s="381">
        <f t="shared" si="53"/>
        <v>1.0000000000000231E-2</v>
      </c>
      <c r="G215" s="382">
        <v>11.23</v>
      </c>
      <c r="H215" s="381">
        <f t="shared" si="54"/>
        <v>-6.1699999999999982</v>
      </c>
      <c r="I215" s="382">
        <v>6.26</v>
      </c>
      <c r="J215" s="381">
        <f t="shared" si="55"/>
        <v>-1.4700000000000006</v>
      </c>
      <c r="K215" s="380">
        <v>7.96</v>
      </c>
      <c r="L215" s="381">
        <f t="shared" si="56"/>
        <v>-0.17000000000000082</v>
      </c>
      <c r="M215" s="380">
        <v>7.58</v>
      </c>
      <c r="N215" s="381">
        <f t="shared" si="57"/>
        <v>3.0000000000000249E-2</v>
      </c>
      <c r="O215" s="380">
        <v>7.81</v>
      </c>
      <c r="P215" s="381">
        <f t="shared" si="58"/>
        <v>-9.0000000000000746E-2</v>
      </c>
      <c r="Q215" s="382">
        <v>9.65</v>
      </c>
      <c r="R215" s="381">
        <f t="shared" si="59"/>
        <v>-3.9999999999999147E-2</v>
      </c>
      <c r="S215" s="382">
        <v>9.8000000000000007</v>
      </c>
      <c r="T215" s="381">
        <f t="shared" si="60"/>
        <v>-0.46999999999999886</v>
      </c>
      <c r="U215" s="382">
        <v>9.74</v>
      </c>
      <c r="V215" s="381">
        <f t="shared" si="61"/>
        <v>-0.28999999999999915</v>
      </c>
      <c r="W215" s="380">
        <v>8.68</v>
      </c>
      <c r="X215" s="381">
        <f t="shared" si="62"/>
        <v>-1.9999999999999574E-2</v>
      </c>
      <c r="Y215" s="380">
        <v>9.4600000000000009</v>
      </c>
      <c r="Z215" s="381">
        <f t="shared" si="63"/>
        <v>-0.40999999999999837</v>
      </c>
      <c r="AA215" s="380">
        <v>9.1</v>
      </c>
      <c r="AB215" s="381">
        <f t="shared" si="64"/>
        <v>-0.22000000000000064</v>
      </c>
    </row>
    <row r="216" spans="2:28" ht="15" hidden="1" customHeight="1" outlineLevel="1" x14ac:dyDescent="0.25">
      <c r="B216" s="43" t="s">
        <v>55</v>
      </c>
      <c r="C216" s="380">
        <v>2.5499999999999998</v>
      </c>
      <c r="D216" s="381">
        <f t="shared" si="52"/>
        <v>4.0000000000000036E-2</v>
      </c>
      <c r="E216" s="382">
        <v>2.84</v>
      </c>
      <c r="F216" s="381">
        <f t="shared" si="53"/>
        <v>0.59999999999999964</v>
      </c>
      <c r="G216" s="382">
        <v>10.59</v>
      </c>
      <c r="H216" s="381">
        <f t="shared" si="54"/>
        <v>-1.6799999999999997</v>
      </c>
      <c r="I216" s="382">
        <v>4.68</v>
      </c>
      <c r="J216" s="381">
        <f t="shared" si="55"/>
        <v>-0.70000000000000018</v>
      </c>
      <c r="K216" s="380">
        <v>8.5299999999999994</v>
      </c>
      <c r="L216" s="381">
        <f t="shared" si="56"/>
        <v>-0.18000000000000149</v>
      </c>
      <c r="M216" s="380">
        <v>7.44</v>
      </c>
      <c r="N216" s="381">
        <f t="shared" si="57"/>
        <v>-0.40999999999999925</v>
      </c>
      <c r="O216" s="380">
        <v>8.11</v>
      </c>
      <c r="P216" s="381">
        <f t="shared" si="58"/>
        <v>-0.24000000000000021</v>
      </c>
      <c r="Q216" s="382">
        <v>9.3800000000000008</v>
      </c>
      <c r="R216" s="381">
        <f t="shared" si="59"/>
        <v>0.19000000000000128</v>
      </c>
      <c r="S216" s="382">
        <v>9.6</v>
      </c>
      <c r="T216" s="381">
        <f t="shared" si="60"/>
        <v>-5.0000000000000711E-2</v>
      </c>
      <c r="U216" s="382">
        <v>9.5</v>
      </c>
      <c r="V216" s="381">
        <f t="shared" si="61"/>
        <v>6.0000000000000497E-2</v>
      </c>
      <c r="W216" s="380">
        <v>8.56</v>
      </c>
      <c r="X216" s="381">
        <f t="shared" si="62"/>
        <v>8.9999999999999858E-2</v>
      </c>
      <c r="Y216" s="380">
        <v>9.23</v>
      </c>
      <c r="Z216" s="381">
        <f t="shared" si="63"/>
        <v>-9.9999999999999645E-2</v>
      </c>
      <c r="AA216" s="380">
        <v>8.89</v>
      </c>
      <c r="AB216" s="381">
        <f t="shared" si="64"/>
        <v>-9.9999999999997868E-3</v>
      </c>
    </row>
    <row r="217" spans="2:28" ht="15" hidden="1" customHeight="1" outlineLevel="1" x14ac:dyDescent="0.25">
      <c r="B217" s="43" t="s">
        <v>56</v>
      </c>
      <c r="C217" s="380">
        <v>2.39</v>
      </c>
      <c r="D217" s="381">
        <f t="shared" si="52"/>
        <v>-0.4099999999999997</v>
      </c>
      <c r="E217" s="382">
        <v>2.66</v>
      </c>
      <c r="F217" s="381">
        <f t="shared" si="53"/>
        <v>0.24000000000000021</v>
      </c>
      <c r="G217" s="382">
        <v>12.95</v>
      </c>
      <c r="H217" s="381">
        <f t="shared" si="54"/>
        <v>6.9999999999998508E-2</v>
      </c>
      <c r="I217" s="382">
        <v>6.41</v>
      </c>
      <c r="J217" s="381">
        <f t="shared" si="55"/>
        <v>2.0000000000000462E-2</v>
      </c>
      <c r="K217" s="380">
        <v>9</v>
      </c>
      <c r="L217" s="381">
        <f t="shared" si="56"/>
        <v>0.33999999999999986</v>
      </c>
      <c r="M217" s="380">
        <v>7.81</v>
      </c>
      <c r="N217" s="381">
        <f t="shared" si="57"/>
        <v>7.9999999999999183E-2</v>
      </c>
      <c r="O217" s="380">
        <v>8.6</v>
      </c>
      <c r="P217" s="381">
        <f t="shared" si="58"/>
        <v>0.25999999999999979</v>
      </c>
      <c r="Q217" s="382">
        <v>8.64</v>
      </c>
      <c r="R217" s="381">
        <f t="shared" si="59"/>
        <v>-4.9999999999998934E-2</v>
      </c>
      <c r="S217" s="382">
        <v>9.16</v>
      </c>
      <c r="T217" s="381">
        <f t="shared" si="60"/>
        <v>0.5</v>
      </c>
      <c r="U217" s="382">
        <v>8.92</v>
      </c>
      <c r="V217" s="381">
        <f t="shared" si="61"/>
        <v>0.25</v>
      </c>
      <c r="W217" s="380">
        <v>8.2100000000000009</v>
      </c>
      <c r="X217" s="381">
        <f t="shared" si="62"/>
        <v>9.0000000000001634E-2</v>
      </c>
      <c r="Y217" s="380">
        <v>8.99</v>
      </c>
      <c r="Z217" s="381">
        <f t="shared" si="63"/>
        <v>0.42999999999999972</v>
      </c>
      <c r="AA217" s="380">
        <v>8.58</v>
      </c>
      <c r="AB217" s="381">
        <f t="shared" si="64"/>
        <v>0.24000000000000021</v>
      </c>
    </row>
    <row r="218" spans="2:28" collapsed="1" x14ac:dyDescent="0.25">
      <c r="B218" s="30" t="s">
        <v>78</v>
      </c>
      <c r="C218" s="383">
        <v>2.5298916102883227</v>
      </c>
      <c r="D218" s="384">
        <f t="shared" si="52"/>
        <v>0.19107146344846004</v>
      </c>
      <c r="E218" s="383">
        <v>3.5213485701290579</v>
      </c>
      <c r="F218" s="384">
        <f t="shared" si="53"/>
        <v>0.21438484820137571</v>
      </c>
      <c r="G218" s="383">
        <v>14.78537446286065</v>
      </c>
      <c r="H218" s="384">
        <f t="shared" si="54"/>
        <v>0.25362714230202776</v>
      </c>
      <c r="I218" s="383">
        <v>8.3152085170307952</v>
      </c>
      <c r="J218" s="384">
        <f t="shared" si="55"/>
        <v>0.25806664162276149</v>
      </c>
      <c r="K218" s="383">
        <v>9.1321087542823829</v>
      </c>
      <c r="L218" s="384">
        <f t="shared" si="56"/>
        <v>0.2268054360540539</v>
      </c>
      <c r="M218" s="383">
        <v>9.8888045313327275</v>
      </c>
      <c r="N218" s="384">
        <f t="shared" si="57"/>
        <v>0.12012964489534994</v>
      </c>
      <c r="O218" s="383">
        <v>9.4110121672149791</v>
      </c>
      <c r="P218" s="384">
        <f t="shared" si="58"/>
        <v>0.19466578857374905</v>
      </c>
      <c r="Q218" s="383">
        <v>8.8625581395348831</v>
      </c>
      <c r="R218" s="384">
        <f t="shared" si="59"/>
        <v>-0.14514864625110313</v>
      </c>
      <c r="S218" s="383">
        <v>9.6665988172291328</v>
      </c>
      <c r="T218" s="384">
        <f t="shared" si="60"/>
        <v>0.1065838117410145</v>
      </c>
      <c r="U218" s="383">
        <v>9.3180123915301625</v>
      </c>
      <c r="V218" s="384">
        <f t="shared" si="61"/>
        <v>-7.4423622353609886E-3</v>
      </c>
      <c r="W218" s="383">
        <v>8.3842779774624123</v>
      </c>
      <c r="X218" s="384">
        <f t="shared" si="62"/>
        <v>-8.7597463712363322E-4</v>
      </c>
      <c r="Y218" s="383">
        <v>9.7515581054721086</v>
      </c>
      <c r="Z218" s="384">
        <f t="shared" si="63"/>
        <v>0.11258526993332652</v>
      </c>
      <c r="AA218" s="383">
        <v>9.0710754814305368</v>
      </c>
      <c r="AB218" s="384">
        <f t="shared" si="64"/>
        <v>5.1264059560265807E-2</v>
      </c>
    </row>
    <row r="219" spans="2:28" ht="15" hidden="1" customHeight="1" outlineLevel="1" x14ac:dyDescent="0.25">
      <c r="B219" s="43" t="s">
        <v>58</v>
      </c>
      <c r="C219" s="380">
        <v>2.5299999999999998</v>
      </c>
      <c r="D219" s="381">
        <f t="shared" si="52"/>
        <v>5.9999999999999609E-2</v>
      </c>
      <c r="E219" s="382">
        <v>3.37</v>
      </c>
      <c r="F219" s="381">
        <f t="shared" si="53"/>
        <v>0.37999999999999989</v>
      </c>
      <c r="G219" s="382">
        <v>11.69</v>
      </c>
      <c r="H219" s="381">
        <f t="shared" si="54"/>
        <v>-1.8499999999999996</v>
      </c>
      <c r="I219" s="382">
        <v>6.93</v>
      </c>
      <c r="J219" s="381">
        <f t="shared" si="55"/>
        <v>-0.1800000000000006</v>
      </c>
      <c r="K219" s="380">
        <v>7.96</v>
      </c>
      <c r="L219" s="381">
        <f t="shared" si="56"/>
        <v>-0.30999999999999961</v>
      </c>
      <c r="M219" s="380">
        <v>8.4600000000000009</v>
      </c>
      <c r="N219" s="381">
        <f t="shared" si="57"/>
        <v>-0.23999999999999844</v>
      </c>
      <c r="O219" s="380">
        <v>8.14</v>
      </c>
      <c r="P219" s="381">
        <f t="shared" si="58"/>
        <v>-0.27999999999999936</v>
      </c>
      <c r="Q219" s="382">
        <v>8.31</v>
      </c>
      <c r="R219" s="381">
        <f t="shared" si="59"/>
        <v>-0.66000000000000014</v>
      </c>
      <c r="S219" s="382">
        <v>9.65</v>
      </c>
      <c r="T219" s="381">
        <f t="shared" si="60"/>
        <v>-0.12999999999999901</v>
      </c>
      <c r="U219" s="382">
        <v>9.0299999999999994</v>
      </c>
      <c r="V219" s="381">
        <f t="shared" si="61"/>
        <v>-0.37000000000000099</v>
      </c>
      <c r="W219" s="380">
        <v>7.76</v>
      </c>
      <c r="X219" s="381">
        <f t="shared" si="62"/>
        <v>-0.42999999999999972</v>
      </c>
      <c r="Y219" s="380">
        <v>9.4700000000000006</v>
      </c>
      <c r="Z219" s="381">
        <f t="shared" si="63"/>
        <v>-0.16000000000000014</v>
      </c>
      <c r="AA219" s="380">
        <v>8.59</v>
      </c>
      <c r="AB219" s="381">
        <f t="shared" si="64"/>
        <v>-0.27999999999999936</v>
      </c>
    </row>
    <row r="220" spans="2:28" ht="15" hidden="1" customHeight="1" outlineLevel="1" x14ac:dyDescent="0.25">
      <c r="B220" s="43" t="s">
        <v>59</v>
      </c>
      <c r="C220" s="380">
        <v>2.41</v>
      </c>
      <c r="D220" s="381">
        <f t="shared" si="52"/>
        <v>0.12000000000000011</v>
      </c>
      <c r="E220" s="382">
        <v>3.74</v>
      </c>
      <c r="F220" s="381">
        <f t="shared" si="53"/>
        <v>0.57000000000000028</v>
      </c>
      <c r="G220" s="382">
        <v>15.99</v>
      </c>
      <c r="H220" s="381">
        <f t="shared" si="54"/>
        <v>1.5999999999999996</v>
      </c>
      <c r="I220" s="382">
        <v>8.82</v>
      </c>
      <c r="J220" s="381">
        <f t="shared" si="55"/>
        <v>0.80000000000000071</v>
      </c>
      <c r="K220" s="380">
        <v>9.48</v>
      </c>
      <c r="L220" s="381">
        <f t="shared" si="56"/>
        <v>1.08</v>
      </c>
      <c r="M220" s="380">
        <v>9.6199999999999992</v>
      </c>
      <c r="N220" s="381">
        <f t="shared" si="57"/>
        <v>-0.21000000000000085</v>
      </c>
      <c r="O220" s="380">
        <v>9.5399999999999991</v>
      </c>
      <c r="P220" s="381">
        <f t="shared" si="58"/>
        <v>0.61999999999999922</v>
      </c>
      <c r="Q220" s="382">
        <v>8.91</v>
      </c>
      <c r="R220" s="381">
        <f t="shared" si="59"/>
        <v>0.37000000000000099</v>
      </c>
      <c r="S220" s="382">
        <v>9.74</v>
      </c>
      <c r="T220" s="381">
        <f t="shared" si="60"/>
        <v>0.12000000000000099</v>
      </c>
      <c r="U220" s="382">
        <v>9.39</v>
      </c>
      <c r="V220" s="381">
        <f t="shared" si="61"/>
        <v>0.24000000000000021</v>
      </c>
      <c r="W220" s="380">
        <v>8.52</v>
      </c>
      <c r="X220" s="381">
        <f t="shared" si="62"/>
        <v>0.53999999999999915</v>
      </c>
      <c r="Y220" s="380">
        <v>9.7799999999999994</v>
      </c>
      <c r="Z220" s="381">
        <f t="shared" si="63"/>
        <v>8.0000000000000071E-2</v>
      </c>
      <c r="AA220" s="380">
        <v>9.17</v>
      </c>
      <c r="AB220" s="381">
        <f t="shared" si="64"/>
        <v>0.32000000000000028</v>
      </c>
    </row>
    <row r="221" spans="2:28" ht="15" hidden="1" customHeight="1" outlineLevel="1" x14ac:dyDescent="0.25">
      <c r="B221" s="43" t="s">
        <v>60</v>
      </c>
      <c r="C221" s="380">
        <v>2.75</v>
      </c>
      <c r="D221" s="381">
        <f t="shared" si="52"/>
        <v>0.2200000000000002</v>
      </c>
      <c r="E221" s="382">
        <v>3.88</v>
      </c>
      <c r="F221" s="381">
        <f t="shared" si="53"/>
        <v>0.16999999999999993</v>
      </c>
      <c r="G221" s="382">
        <v>15.76</v>
      </c>
      <c r="H221" s="381">
        <f t="shared" si="54"/>
        <v>0.14000000000000057</v>
      </c>
      <c r="I221" s="382">
        <v>8.92</v>
      </c>
      <c r="J221" s="381">
        <f t="shared" si="55"/>
        <v>0.19999999999999929</v>
      </c>
      <c r="K221" s="380">
        <v>9.7100000000000009</v>
      </c>
      <c r="L221" s="381">
        <f t="shared" si="56"/>
        <v>-0.27999999999999936</v>
      </c>
      <c r="M221" s="380">
        <v>11.52</v>
      </c>
      <c r="N221" s="381">
        <f t="shared" si="57"/>
        <v>-0.12000000000000099</v>
      </c>
      <c r="O221" s="380">
        <v>10.34</v>
      </c>
      <c r="P221" s="381">
        <f t="shared" si="58"/>
        <v>-0.24000000000000021</v>
      </c>
      <c r="Q221" s="382">
        <v>9.4700000000000006</v>
      </c>
      <c r="R221" s="381">
        <f t="shared" si="59"/>
        <v>0.15000000000000036</v>
      </c>
      <c r="S221" s="382">
        <v>9.92</v>
      </c>
      <c r="T221" s="381">
        <f t="shared" si="60"/>
        <v>0.94999999999999929</v>
      </c>
      <c r="U221" s="382">
        <v>9.73</v>
      </c>
      <c r="V221" s="381">
        <f t="shared" si="61"/>
        <v>0.62000000000000099</v>
      </c>
      <c r="W221" s="380">
        <v>8.93</v>
      </c>
      <c r="X221" s="381">
        <f t="shared" si="62"/>
        <v>2.9999999999999361E-2</v>
      </c>
      <c r="Y221" s="380">
        <v>10.199999999999999</v>
      </c>
      <c r="Z221" s="381">
        <f t="shared" si="63"/>
        <v>0.83999999999999986</v>
      </c>
      <c r="AA221" s="380">
        <v>9.57</v>
      </c>
      <c r="AB221" s="381">
        <f t="shared" si="64"/>
        <v>0.41999999999999993</v>
      </c>
    </row>
    <row r="222" spans="2:28" ht="15" hidden="1" customHeight="1" outlineLevel="1" x14ac:dyDescent="0.25">
      <c r="B222" s="43" t="s">
        <v>61</v>
      </c>
      <c r="C222" s="380">
        <v>2.87</v>
      </c>
      <c r="D222" s="381">
        <f t="shared" si="52"/>
        <v>0.20999999999999996</v>
      </c>
      <c r="E222" s="382">
        <v>4.92</v>
      </c>
      <c r="F222" s="381">
        <f t="shared" si="53"/>
        <v>1.1099999999999999</v>
      </c>
      <c r="G222" s="382">
        <v>16.760000000000002</v>
      </c>
      <c r="H222" s="381">
        <f t="shared" si="54"/>
        <v>-0.72999999999999687</v>
      </c>
      <c r="I222" s="382">
        <v>10.039999999999999</v>
      </c>
      <c r="J222" s="381">
        <f t="shared" si="55"/>
        <v>1.0099999999999998</v>
      </c>
      <c r="K222" s="380">
        <v>9.85</v>
      </c>
      <c r="L222" s="381">
        <f t="shared" si="56"/>
        <v>0.79999999999999893</v>
      </c>
      <c r="M222" s="380">
        <v>11.49</v>
      </c>
      <c r="N222" s="381">
        <f t="shared" si="57"/>
        <v>1.08</v>
      </c>
      <c r="O222" s="380">
        <v>10.44</v>
      </c>
      <c r="P222" s="381">
        <f t="shared" si="58"/>
        <v>0.90000000000000036</v>
      </c>
      <c r="Q222" s="382">
        <v>9.1999999999999993</v>
      </c>
      <c r="R222" s="381">
        <f t="shared" si="59"/>
        <v>2.9999999999999361E-2</v>
      </c>
      <c r="S222" s="382">
        <v>9.91</v>
      </c>
      <c r="T222" s="381">
        <f t="shared" si="60"/>
        <v>-0.73000000000000043</v>
      </c>
      <c r="U222" s="382">
        <v>9.61</v>
      </c>
      <c r="V222" s="381">
        <f t="shared" si="61"/>
        <v>-0.39000000000000057</v>
      </c>
      <c r="W222" s="380">
        <v>8.8800000000000008</v>
      </c>
      <c r="X222" s="381">
        <f t="shared" si="62"/>
        <v>0.27000000000000135</v>
      </c>
      <c r="Y222" s="380">
        <v>10.19</v>
      </c>
      <c r="Z222" s="381">
        <f t="shared" si="63"/>
        <v>-0.47000000000000064</v>
      </c>
      <c r="AA222" s="380">
        <v>9.5500000000000007</v>
      </c>
      <c r="AB222" s="381">
        <f t="shared" si="64"/>
        <v>-8.0000000000000071E-2</v>
      </c>
    </row>
    <row r="223" spans="2:28" collapsed="1" x14ac:dyDescent="0.25">
      <c r="B223" s="145">
        <v>1998</v>
      </c>
      <c r="C223" s="382">
        <v>2.46</v>
      </c>
      <c r="D223" s="388">
        <f t="shared" si="52"/>
        <v>-4.9999999999999822E-2</v>
      </c>
      <c r="E223" s="382">
        <v>3.45</v>
      </c>
      <c r="F223" s="388">
        <f t="shared" si="53"/>
        <v>0.48</v>
      </c>
      <c r="G223" s="382">
        <v>14.54</v>
      </c>
      <c r="H223" s="388">
        <f t="shared" si="54"/>
        <v>-0.38000000000000078</v>
      </c>
      <c r="I223" s="382">
        <v>7.95</v>
      </c>
      <c r="J223" s="388">
        <f t="shared" si="55"/>
        <v>0.20000000000000018</v>
      </c>
      <c r="K223" s="382">
        <v>8.83</v>
      </c>
      <c r="L223" s="388">
        <f t="shared" si="56"/>
        <v>9.9999999999999645E-2</v>
      </c>
      <c r="M223" s="382">
        <v>9.08</v>
      </c>
      <c r="N223" s="388">
        <f t="shared" si="57"/>
        <v>0.16999999999999993</v>
      </c>
      <c r="O223" s="382">
        <v>8.92</v>
      </c>
      <c r="P223" s="388">
        <f t="shared" si="58"/>
        <v>0.13000000000000078</v>
      </c>
      <c r="Q223" s="382">
        <v>9.19</v>
      </c>
      <c r="R223" s="388">
        <f t="shared" si="59"/>
        <v>0.15000000000000036</v>
      </c>
      <c r="S223" s="382">
        <v>9.75</v>
      </c>
      <c r="T223" s="388">
        <f t="shared" si="60"/>
        <v>9.9999999999999645E-2</v>
      </c>
      <c r="U223" s="382">
        <v>9.5</v>
      </c>
      <c r="V223" s="388">
        <f t="shared" si="61"/>
        <v>0.11999999999999922</v>
      </c>
      <c r="W223" s="382">
        <v>8.5399999999999991</v>
      </c>
      <c r="X223" s="388">
        <f t="shared" si="62"/>
        <v>0.12999999999999901</v>
      </c>
      <c r="Y223" s="382">
        <v>9.68</v>
      </c>
      <c r="Z223" s="388">
        <f t="shared" si="63"/>
        <v>0.10999999999999943</v>
      </c>
      <c r="AA223" s="382">
        <v>9.1199999999999992</v>
      </c>
      <c r="AB223" s="388">
        <f t="shared" si="64"/>
        <v>0.12999999999999901</v>
      </c>
    </row>
    <row r="224" spans="2:28" ht="15" hidden="1" customHeight="1" outlineLevel="1" x14ac:dyDescent="0.25">
      <c r="B224" s="43" t="s">
        <v>49</v>
      </c>
      <c r="C224" s="380">
        <v>2.44</v>
      </c>
      <c r="D224" s="381">
        <f t="shared" si="52"/>
        <v>0.27</v>
      </c>
      <c r="E224" s="382">
        <v>3</v>
      </c>
      <c r="F224" s="381">
        <f t="shared" si="53"/>
        <v>-0.37000000000000011</v>
      </c>
      <c r="G224" s="382">
        <v>15.29</v>
      </c>
      <c r="H224" s="381">
        <f t="shared" si="54"/>
        <v>0.96999999999999886</v>
      </c>
      <c r="I224" s="382">
        <v>7.64</v>
      </c>
      <c r="J224" s="381">
        <f t="shared" si="55"/>
        <v>-0.28000000000000025</v>
      </c>
      <c r="K224" s="380">
        <v>9.99</v>
      </c>
      <c r="L224" s="381">
        <f t="shared" si="56"/>
        <v>0.85999999999999943</v>
      </c>
      <c r="M224" s="380">
        <v>10.19</v>
      </c>
      <c r="N224" s="381">
        <f t="shared" si="57"/>
        <v>0.47999999999999865</v>
      </c>
      <c r="O224" s="380">
        <v>10.07</v>
      </c>
      <c r="P224" s="381">
        <f t="shared" si="58"/>
        <v>0.72000000000000064</v>
      </c>
      <c r="Q224" s="382">
        <v>9.2100000000000009</v>
      </c>
      <c r="R224" s="381">
        <f t="shared" si="59"/>
        <v>0.27000000000000135</v>
      </c>
      <c r="S224" s="382">
        <v>9.73</v>
      </c>
      <c r="T224" s="381">
        <f t="shared" si="60"/>
        <v>8.9999999999999858E-2</v>
      </c>
      <c r="U224" s="382">
        <v>9.51</v>
      </c>
      <c r="V224" s="381">
        <f t="shared" si="61"/>
        <v>0.15000000000000036</v>
      </c>
      <c r="W224" s="380">
        <v>8.7100000000000009</v>
      </c>
      <c r="X224" s="381">
        <f t="shared" si="62"/>
        <v>0.40000000000000036</v>
      </c>
      <c r="Y224" s="380">
        <v>9.85</v>
      </c>
      <c r="Z224" s="381">
        <f t="shared" si="63"/>
        <v>0.15000000000000036</v>
      </c>
      <c r="AA224" s="380">
        <v>9.2899999999999991</v>
      </c>
      <c r="AB224" s="381">
        <f t="shared" si="64"/>
        <v>0.25999999999999979</v>
      </c>
    </row>
    <row r="225" spans="2:28" ht="15" hidden="1" customHeight="1" outlineLevel="1" x14ac:dyDescent="0.25">
      <c r="B225" s="43" t="s">
        <v>50</v>
      </c>
      <c r="C225" s="380">
        <v>2.41</v>
      </c>
      <c r="D225" s="381">
        <f t="shared" si="52"/>
        <v>0.32000000000000028</v>
      </c>
      <c r="E225" s="382">
        <v>3.06</v>
      </c>
      <c r="F225" s="381">
        <f t="shared" si="53"/>
        <v>-0.33000000000000007</v>
      </c>
      <c r="G225" s="382">
        <v>15.5</v>
      </c>
      <c r="H225" s="381">
        <f t="shared" si="54"/>
        <v>1.2699999999999996</v>
      </c>
      <c r="I225" s="382">
        <v>8.52</v>
      </c>
      <c r="J225" s="381">
        <f t="shared" si="55"/>
        <v>0.15000000000000036</v>
      </c>
      <c r="K225" s="380">
        <v>8.84</v>
      </c>
      <c r="L225" s="381">
        <f t="shared" si="56"/>
        <v>-0.16000000000000014</v>
      </c>
      <c r="M225" s="380">
        <v>9.99</v>
      </c>
      <c r="N225" s="381">
        <f t="shared" si="57"/>
        <v>0.35999999999999943</v>
      </c>
      <c r="O225" s="380">
        <v>9.25</v>
      </c>
      <c r="P225" s="381">
        <f t="shared" si="58"/>
        <v>9.9999999999997868E-3</v>
      </c>
      <c r="Q225" s="382">
        <v>8.4</v>
      </c>
      <c r="R225" s="381">
        <f t="shared" si="59"/>
        <v>-0.25999999999999979</v>
      </c>
      <c r="S225" s="382">
        <v>9.57</v>
      </c>
      <c r="T225" s="381">
        <f t="shared" si="60"/>
        <v>0.87000000000000099</v>
      </c>
      <c r="U225" s="382">
        <v>9.0500000000000007</v>
      </c>
      <c r="V225" s="381">
        <f t="shared" si="61"/>
        <v>0.36000000000000121</v>
      </c>
      <c r="W225" s="380">
        <v>7.97</v>
      </c>
      <c r="X225" s="381">
        <f t="shared" si="62"/>
        <v>-0.13999999999999968</v>
      </c>
      <c r="Y225" s="380">
        <v>9.7100000000000009</v>
      </c>
      <c r="Z225" s="381">
        <f t="shared" si="63"/>
        <v>0.8100000000000005</v>
      </c>
      <c r="AA225" s="380">
        <v>8.82</v>
      </c>
      <c r="AB225" s="381">
        <f t="shared" si="64"/>
        <v>0.30000000000000071</v>
      </c>
    </row>
    <row r="226" spans="2:28" ht="15" hidden="1" customHeight="1" outlineLevel="1" x14ac:dyDescent="0.25">
      <c r="B226" s="43" t="s">
        <v>51</v>
      </c>
      <c r="C226" s="380">
        <v>2.36</v>
      </c>
      <c r="D226" s="381">
        <f t="shared" si="52"/>
        <v>0.11999999999999966</v>
      </c>
      <c r="E226" s="382">
        <v>2.91</v>
      </c>
      <c r="F226" s="381">
        <f t="shared" si="53"/>
        <v>0.15000000000000036</v>
      </c>
      <c r="G226" s="382">
        <v>12.85</v>
      </c>
      <c r="H226" s="381">
        <f t="shared" si="54"/>
        <v>-8.0000000000000071E-2</v>
      </c>
      <c r="I226" s="382">
        <v>7.54</v>
      </c>
      <c r="J226" s="381">
        <f t="shared" si="55"/>
        <v>0.17999999999999972</v>
      </c>
      <c r="K226" s="380">
        <v>8.33</v>
      </c>
      <c r="L226" s="381">
        <f t="shared" si="56"/>
        <v>-0.39000000000000057</v>
      </c>
      <c r="M226" s="380">
        <v>8.4</v>
      </c>
      <c r="N226" s="381">
        <f t="shared" si="57"/>
        <v>-0.20999999999999908</v>
      </c>
      <c r="O226" s="380">
        <v>8.36</v>
      </c>
      <c r="P226" s="381">
        <f t="shared" si="58"/>
        <v>-0.32000000000000028</v>
      </c>
      <c r="Q226" s="382">
        <v>8.6300000000000008</v>
      </c>
      <c r="R226" s="381">
        <f t="shared" si="59"/>
        <v>-0.90999999999999837</v>
      </c>
      <c r="S226" s="382">
        <v>9.14</v>
      </c>
      <c r="T226" s="381">
        <f t="shared" si="60"/>
        <v>-0.53999999999999915</v>
      </c>
      <c r="U226" s="382">
        <v>8.91</v>
      </c>
      <c r="V226" s="381">
        <f t="shared" si="61"/>
        <v>-0.70999999999999908</v>
      </c>
      <c r="W226" s="380">
        <v>8.01</v>
      </c>
      <c r="X226" s="381">
        <f t="shared" si="62"/>
        <v>-0.65000000000000036</v>
      </c>
      <c r="Y226" s="380">
        <v>9.06</v>
      </c>
      <c r="Z226" s="381">
        <f t="shared" si="63"/>
        <v>-0.5</v>
      </c>
      <c r="AA226" s="380">
        <v>8.5299999999999994</v>
      </c>
      <c r="AB226" s="381">
        <f t="shared" si="64"/>
        <v>-0.58000000000000007</v>
      </c>
    </row>
    <row r="227" spans="2:28" ht="15" hidden="1" customHeight="1" outlineLevel="1" x14ac:dyDescent="0.25">
      <c r="B227" s="43" t="s">
        <v>52</v>
      </c>
      <c r="C227" s="380">
        <v>2.4500000000000002</v>
      </c>
      <c r="D227" s="381">
        <f t="shared" si="52"/>
        <v>-7.9999999999999627E-2</v>
      </c>
      <c r="E227" s="382">
        <v>2.52</v>
      </c>
      <c r="F227" s="381">
        <f t="shared" si="53"/>
        <v>-0.23999999999999977</v>
      </c>
      <c r="G227" s="382">
        <v>14.01</v>
      </c>
      <c r="H227" s="381">
        <f t="shared" si="54"/>
        <v>1.6600000000000001</v>
      </c>
      <c r="I227" s="382">
        <v>7.31</v>
      </c>
      <c r="J227" s="381">
        <f t="shared" si="55"/>
        <v>0.40999999999999925</v>
      </c>
      <c r="K227" s="380">
        <v>8.32</v>
      </c>
      <c r="L227" s="381">
        <f t="shared" si="56"/>
        <v>1.0100000000000007</v>
      </c>
      <c r="M227" s="380">
        <v>7.53</v>
      </c>
      <c r="N227" s="381">
        <f t="shared" si="57"/>
        <v>-1.9999999999999574E-2</v>
      </c>
      <c r="O227" s="380">
        <v>8.01</v>
      </c>
      <c r="P227" s="381">
        <f t="shared" si="58"/>
        <v>0.62000000000000011</v>
      </c>
      <c r="Q227" s="382">
        <v>9.41</v>
      </c>
      <c r="R227" s="381">
        <f t="shared" si="59"/>
        <v>0.12000000000000099</v>
      </c>
      <c r="S227" s="382">
        <v>9.76</v>
      </c>
      <c r="T227" s="381">
        <f t="shared" si="60"/>
        <v>-0.66000000000000014</v>
      </c>
      <c r="U227" s="382">
        <v>9.61</v>
      </c>
      <c r="V227" s="381">
        <f t="shared" si="61"/>
        <v>-0.3100000000000005</v>
      </c>
      <c r="W227" s="380">
        <v>8.56</v>
      </c>
      <c r="X227" s="381">
        <f t="shared" si="62"/>
        <v>0.41000000000000014</v>
      </c>
      <c r="Y227" s="380">
        <v>9.36</v>
      </c>
      <c r="Z227" s="381">
        <f t="shared" si="63"/>
        <v>-0.54000000000000092</v>
      </c>
      <c r="AA227" s="380">
        <v>8.9600000000000009</v>
      </c>
      <c r="AB227" s="381">
        <f t="shared" si="64"/>
        <v>-3.9999999999999147E-2</v>
      </c>
    </row>
    <row r="228" spans="2:28" ht="15" hidden="1" customHeight="1" outlineLevel="1" x14ac:dyDescent="0.25">
      <c r="B228" s="43" t="s">
        <v>53</v>
      </c>
      <c r="C228" s="380">
        <v>2.99</v>
      </c>
      <c r="D228" s="381">
        <f t="shared" si="52"/>
        <v>0.43000000000000016</v>
      </c>
      <c r="E228" s="382">
        <v>2.46</v>
      </c>
      <c r="F228" s="381">
        <f t="shared" si="53"/>
        <v>0.14999999999999991</v>
      </c>
      <c r="G228" s="382">
        <v>17.89</v>
      </c>
      <c r="H228" s="381">
        <f t="shared" si="54"/>
        <v>-0.83999999999999986</v>
      </c>
      <c r="I228" s="382">
        <v>8.83</v>
      </c>
      <c r="J228" s="381">
        <f t="shared" si="55"/>
        <v>0.24000000000000021</v>
      </c>
      <c r="K228" s="380">
        <v>8.3800000000000008</v>
      </c>
      <c r="L228" s="381">
        <f t="shared" si="56"/>
        <v>0.12000000000000099</v>
      </c>
      <c r="M228" s="380">
        <v>7.81</v>
      </c>
      <c r="N228" s="381">
        <f t="shared" si="57"/>
        <v>0.37999999999999989</v>
      </c>
      <c r="O228" s="380">
        <v>8.15</v>
      </c>
      <c r="P228" s="381">
        <f t="shared" si="58"/>
        <v>0.23000000000000043</v>
      </c>
      <c r="Q228" s="382">
        <v>9.4</v>
      </c>
      <c r="R228" s="381">
        <f t="shared" si="59"/>
        <v>0.16000000000000014</v>
      </c>
      <c r="S228" s="382">
        <v>9.9</v>
      </c>
      <c r="T228" s="381">
        <f t="shared" si="60"/>
        <v>7.0000000000000284E-2</v>
      </c>
      <c r="U228" s="382">
        <v>9.68</v>
      </c>
      <c r="V228" s="381">
        <f t="shared" si="61"/>
        <v>8.0000000000000071E-2</v>
      </c>
      <c r="W228" s="380">
        <v>8.74</v>
      </c>
      <c r="X228" s="381">
        <f t="shared" si="62"/>
        <v>0.16000000000000014</v>
      </c>
      <c r="Y228" s="380">
        <v>9.57</v>
      </c>
      <c r="Z228" s="381">
        <f t="shared" si="63"/>
        <v>0.12000000000000099</v>
      </c>
      <c r="AA228" s="380">
        <v>9.17</v>
      </c>
      <c r="AB228" s="381">
        <f t="shared" si="64"/>
        <v>0.11999999999999922</v>
      </c>
    </row>
    <row r="229" spans="2:28" ht="15" hidden="1" customHeight="1" outlineLevel="1" x14ac:dyDescent="0.25">
      <c r="B229" s="43" t="s">
        <v>54</v>
      </c>
      <c r="C229" s="380">
        <v>2.48</v>
      </c>
      <c r="D229" s="381">
        <f t="shared" si="52"/>
        <v>0.12000000000000011</v>
      </c>
      <c r="E229" s="382">
        <v>3.15</v>
      </c>
      <c r="F229" s="381">
        <f t="shared" si="53"/>
        <v>0.22999999999999998</v>
      </c>
      <c r="G229" s="382">
        <v>17.399999999999999</v>
      </c>
      <c r="H229" s="381">
        <f t="shared" si="54"/>
        <v>2.8199999999999985</v>
      </c>
      <c r="I229" s="382">
        <v>7.73</v>
      </c>
      <c r="J229" s="381">
        <f t="shared" si="55"/>
        <v>0.58000000000000007</v>
      </c>
      <c r="K229" s="380">
        <v>8.1300000000000008</v>
      </c>
      <c r="L229" s="381">
        <f t="shared" si="56"/>
        <v>-0.16999999999999993</v>
      </c>
      <c r="M229" s="380">
        <v>7.55</v>
      </c>
      <c r="N229" s="381">
        <f t="shared" si="57"/>
        <v>9.9999999999997868E-3</v>
      </c>
      <c r="O229" s="380">
        <v>7.9</v>
      </c>
      <c r="P229" s="381">
        <f t="shared" si="58"/>
        <v>-9.9999999999999645E-2</v>
      </c>
      <c r="Q229" s="382">
        <v>9.69</v>
      </c>
      <c r="R229" s="381">
        <f t="shared" si="59"/>
        <v>-7.0000000000000284E-2</v>
      </c>
      <c r="S229" s="382">
        <v>10.27</v>
      </c>
      <c r="T229" s="381">
        <f t="shared" si="60"/>
        <v>-0.59999999999999964</v>
      </c>
      <c r="U229" s="382">
        <v>10.029999999999999</v>
      </c>
      <c r="V229" s="381">
        <f t="shared" si="61"/>
        <v>-0.39000000000000057</v>
      </c>
      <c r="W229" s="380">
        <v>8.6999999999999993</v>
      </c>
      <c r="X229" s="381">
        <f t="shared" si="62"/>
        <v>9.9999999999997868E-3</v>
      </c>
      <c r="Y229" s="380">
        <v>9.8699999999999992</v>
      </c>
      <c r="Z229" s="381">
        <f t="shared" si="63"/>
        <v>-0.46000000000000085</v>
      </c>
      <c r="AA229" s="380">
        <v>9.32</v>
      </c>
      <c r="AB229" s="381">
        <f t="shared" si="64"/>
        <v>-0.24000000000000021</v>
      </c>
    </row>
    <row r="230" spans="2:28" ht="15" hidden="1" customHeight="1" outlineLevel="1" x14ac:dyDescent="0.25">
      <c r="B230" s="43" t="s">
        <v>55</v>
      </c>
      <c r="C230" s="380">
        <v>2.5099999999999998</v>
      </c>
      <c r="D230" s="381">
        <f t="shared" si="52"/>
        <v>0.22999999999999998</v>
      </c>
      <c r="E230" s="382">
        <v>2.2400000000000002</v>
      </c>
      <c r="F230" s="381">
        <f t="shared" si="53"/>
        <v>0.20000000000000018</v>
      </c>
      <c r="G230" s="382">
        <v>12.27</v>
      </c>
      <c r="H230" s="381">
        <f t="shared" si="54"/>
        <v>-1.1500000000000004</v>
      </c>
      <c r="I230" s="382">
        <v>5.38</v>
      </c>
      <c r="J230" s="381">
        <f t="shared" si="55"/>
        <v>0.46999999999999975</v>
      </c>
      <c r="K230" s="380">
        <v>8.7100000000000009</v>
      </c>
      <c r="L230" s="381">
        <f t="shared" si="56"/>
        <v>0.39000000000000057</v>
      </c>
      <c r="M230" s="380">
        <v>7.85</v>
      </c>
      <c r="N230" s="381">
        <f t="shared" si="57"/>
        <v>0.87999999999999989</v>
      </c>
      <c r="O230" s="380">
        <v>8.35</v>
      </c>
      <c r="P230" s="381">
        <f t="shared" si="58"/>
        <v>0.5699999999999994</v>
      </c>
      <c r="Q230" s="382">
        <v>9.19</v>
      </c>
      <c r="R230" s="381">
        <f t="shared" si="59"/>
        <v>-0.27000000000000135</v>
      </c>
      <c r="S230" s="382">
        <v>9.65</v>
      </c>
      <c r="T230" s="381">
        <f t="shared" si="60"/>
        <v>-0.33000000000000007</v>
      </c>
      <c r="U230" s="382">
        <v>9.44</v>
      </c>
      <c r="V230" s="381">
        <f t="shared" si="61"/>
        <v>-0.3100000000000005</v>
      </c>
      <c r="W230" s="380">
        <v>8.4700000000000006</v>
      </c>
      <c r="X230" s="381">
        <f t="shared" si="62"/>
        <v>2.000000000000135E-2</v>
      </c>
      <c r="Y230" s="380">
        <v>9.33</v>
      </c>
      <c r="Z230" s="381">
        <f t="shared" si="63"/>
        <v>-8.0000000000000071E-2</v>
      </c>
      <c r="AA230" s="380">
        <v>8.9</v>
      </c>
      <c r="AB230" s="381">
        <f t="shared" si="64"/>
        <v>-1.9999999999999574E-2</v>
      </c>
    </row>
    <row r="231" spans="2:28" ht="15" hidden="1" customHeight="1" outlineLevel="1" x14ac:dyDescent="0.25">
      <c r="B231" s="43" t="s">
        <v>56</v>
      </c>
      <c r="C231" s="380">
        <v>2.8</v>
      </c>
      <c r="D231" s="381">
        <f t="shared" si="52"/>
        <v>0.75</v>
      </c>
      <c r="E231" s="382">
        <v>2.42</v>
      </c>
      <c r="F231" s="381">
        <f t="shared" si="53"/>
        <v>0.45999999999999996</v>
      </c>
      <c r="G231" s="382">
        <v>12.88</v>
      </c>
      <c r="H231" s="381">
        <f t="shared" si="54"/>
        <v>-0.66999999999999993</v>
      </c>
      <c r="I231" s="382">
        <v>6.39</v>
      </c>
      <c r="J231" s="381">
        <f t="shared" si="55"/>
        <v>-0.16000000000000014</v>
      </c>
      <c r="K231" s="380">
        <v>8.66</v>
      </c>
      <c r="L231" s="381">
        <f t="shared" si="56"/>
        <v>1.2599999999999998</v>
      </c>
      <c r="M231" s="380">
        <v>7.73</v>
      </c>
      <c r="N231" s="381">
        <f t="shared" si="57"/>
        <v>2.0900000000000007</v>
      </c>
      <c r="O231" s="380">
        <v>8.34</v>
      </c>
      <c r="P231" s="381">
        <f t="shared" si="58"/>
        <v>1.58</v>
      </c>
      <c r="Q231" s="382">
        <v>8.69</v>
      </c>
      <c r="R231" s="381">
        <f t="shared" si="59"/>
        <v>2.1599999999999993</v>
      </c>
      <c r="S231" s="382">
        <v>8.66</v>
      </c>
      <c r="T231" s="381">
        <f t="shared" si="60"/>
        <v>1.0099999999999998</v>
      </c>
      <c r="U231" s="382">
        <v>8.67</v>
      </c>
      <c r="V231" s="381">
        <f t="shared" si="61"/>
        <v>1.54</v>
      </c>
      <c r="W231" s="380">
        <v>8.1199999999999992</v>
      </c>
      <c r="X231" s="381">
        <f t="shared" si="62"/>
        <v>3.9999999999999147E-2</v>
      </c>
      <c r="Y231" s="380">
        <v>8.56</v>
      </c>
      <c r="Z231" s="381">
        <f t="shared" si="63"/>
        <v>-0.44999999999999929</v>
      </c>
      <c r="AA231" s="380">
        <v>8.34</v>
      </c>
      <c r="AB231" s="381">
        <f t="shared" si="64"/>
        <v>-0.1899999999999995</v>
      </c>
    </row>
    <row r="232" spans="2:28" collapsed="1" x14ac:dyDescent="0.25">
      <c r="B232" s="30" t="s">
        <v>79</v>
      </c>
      <c r="C232" s="383">
        <v>2.3388201468398626</v>
      </c>
      <c r="D232" s="384">
        <f t="shared" si="52"/>
        <v>0.26092148412943006</v>
      </c>
      <c r="E232" s="383">
        <v>3.3069637219276822</v>
      </c>
      <c r="F232" s="384">
        <f t="shared" si="53"/>
        <v>-0.3776750151700714</v>
      </c>
      <c r="G232" s="383">
        <v>14.531747320558623</v>
      </c>
      <c r="H232" s="384">
        <f t="shared" si="54"/>
        <v>-1.5309961172059836</v>
      </c>
      <c r="I232" s="383">
        <v>8.0571418754080337</v>
      </c>
      <c r="J232" s="384">
        <f t="shared" si="55"/>
        <v>-0.79671243859479546</v>
      </c>
      <c r="K232" s="383">
        <v>8.905303318228329</v>
      </c>
      <c r="L232" s="384">
        <f t="shared" si="56"/>
        <v>-9.0066159463718876E-2</v>
      </c>
      <c r="M232" s="383">
        <v>9.7686748864373776</v>
      </c>
      <c r="N232" s="384">
        <f t="shared" si="57"/>
        <v>3.093187235695054</v>
      </c>
      <c r="O232" s="383">
        <v>9.2163463786412301</v>
      </c>
      <c r="P232" s="384">
        <f t="shared" si="58"/>
        <v>1.2514735248025328</v>
      </c>
      <c r="Q232" s="383">
        <v>9.0077067857859863</v>
      </c>
      <c r="R232" s="384">
        <f t="shared" si="59"/>
        <v>0.13161771853244275</v>
      </c>
      <c r="S232" s="383">
        <v>9.5600150054881183</v>
      </c>
      <c r="T232" s="384">
        <f t="shared" si="60"/>
        <v>-0.12508277886127672</v>
      </c>
      <c r="U232" s="383">
        <v>9.3254547537655235</v>
      </c>
      <c r="V232" s="384">
        <f t="shared" si="61"/>
        <v>-1.8067949718066245E-2</v>
      </c>
      <c r="W232" s="383">
        <v>8.385153952099536</v>
      </c>
      <c r="X232" s="384">
        <f t="shared" si="62"/>
        <v>7.9738044477149828E-2</v>
      </c>
      <c r="Y232" s="383">
        <v>9.638972835538782</v>
      </c>
      <c r="Z232" s="384">
        <f t="shared" si="63"/>
        <v>-8.0438398933077693E-2</v>
      </c>
      <c r="AA232" s="383">
        <v>9.019811421870271</v>
      </c>
      <c r="AB232" s="384">
        <f t="shared" si="64"/>
        <v>-1.1340770620709151E-3</v>
      </c>
    </row>
    <row r="233" spans="2:28" ht="15" hidden="1" customHeight="1" outlineLevel="1" x14ac:dyDescent="0.25">
      <c r="B233" s="43" t="s">
        <v>58</v>
      </c>
      <c r="C233" s="380">
        <v>2.4700000000000002</v>
      </c>
      <c r="D233" s="381">
        <f t="shared" si="52"/>
        <v>0.65000000000000013</v>
      </c>
      <c r="E233" s="382">
        <v>2.99</v>
      </c>
      <c r="F233" s="381">
        <f t="shared" si="53"/>
        <v>-0.19999999999999973</v>
      </c>
      <c r="G233" s="382">
        <v>13.54</v>
      </c>
      <c r="H233" s="381">
        <f t="shared" si="54"/>
        <v>-2.0400000000000009</v>
      </c>
      <c r="I233" s="382">
        <v>7.11</v>
      </c>
      <c r="J233" s="381">
        <f t="shared" si="55"/>
        <v>-0.97999999999999954</v>
      </c>
      <c r="K233" s="380">
        <v>8.27</v>
      </c>
      <c r="L233" s="381">
        <f t="shared" si="56"/>
        <v>0.59999999999999964</v>
      </c>
      <c r="M233" s="380">
        <v>8.6999999999999993</v>
      </c>
      <c r="N233" s="381">
        <f t="shared" si="57"/>
        <v>0.89999999999999947</v>
      </c>
      <c r="O233" s="380">
        <v>8.42</v>
      </c>
      <c r="P233" s="381">
        <f t="shared" si="58"/>
        <v>0.70000000000000018</v>
      </c>
      <c r="Q233" s="382">
        <v>8.9700000000000006</v>
      </c>
      <c r="R233" s="381">
        <f t="shared" si="59"/>
        <v>1.330000000000001</v>
      </c>
      <c r="S233" s="382">
        <v>9.7799999999999994</v>
      </c>
      <c r="T233" s="381">
        <f t="shared" si="60"/>
        <v>0.31999999999999851</v>
      </c>
      <c r="U233" s="382">
        <v>9.4</v>
      </c>
      <c r="V233" s="381">
        <f t="shared" si="61"/>
        <v>0.79000000000000092</v>
      </c>
      <c r="W233" s="380">
        <v>8.19</v>
      </c>
      <c r="X233" s="381">
        <f t="shared" si="62"/>
        <v>0.97999999999999954</v>
      </c>
      <c r="Y233" s="380">
        <v>9.6300000000000008</v>
      </c>
      <c r="Z233" s="381">
        <f t="shared" si="63"/>
        <v>0.40000000000000036</v>
      </c>
      <c r="AA233" s="380">
        <v>8.8699999999999992</v>
      </c>
      <c r="AB233" s="381">
        <f t="shared" si="64"/>
        <v>0.69999999999999929</v>
      </c>
    </row>
    <row r="234" spans="2:28" ht="15" hidden="1" customHeight="1" outlineLevel="1" x14ac:dyDescent="0.25">
      <c r="B234" s="43" t="s">
        <v>59</v>
      </c>
      <c r="C234" s="380">
        <v>2.29</v>
      </c>
      <c r="D234" s="381">
        <f t="shared" si="52"/>
        <v>0.22999999999999998</v>
      </c>
      <c r="E234" s="382">
        <v>3.17</v>
      </c>
      <c r="F234" s="381">
        <f t="shared" si="53"/>
        <v>-0.69</v>
      </c>
      <c r="G234" s="382">
        <v>14.39</v>
      </c>
      <c r="H234" s="381">
        <f t="shared" si="54"/>
        <v>-0.77999999999999936</v>
      </c>
      <c r="I234" s="382">
        <v>8.02</v>
      </c>
      <c r="J234" s="381">
        <f t="shared" si="55"/>
        <v>-1.0300000000000011</v>
      </c>
      <c r="K234" s="380">
        <v>8.4</v>
      </c>
      <c r="L234" s="381">
        <f t="shared" si="56"/>
        <v>-0.52999999999999936</v>
      </c>
      <c r="M234" s="380">
        <v>9.83</v>
      </c>
      <c r="N234" s="381">
        <f t="shared" si="57"/>
        <v>1.3900000000000006</v>
      </c>
      <c r="O234" s="380">
        <v>8.92</v>
      </c>
      <c r="P234" s="381">
        <f t="shared" si="58"/>
        <v>0.17999999999999972</v>
      </c>
      <c r="Q234" s="382">
        <v>8.5399999999999991</v>
      </c>
      <c r="R234" s="381">
        <f t="shared" si="59"/>
        <v>0.25</v>
      </c>
      <c r="S234" s="382">
        <v>9.6199999999999992</v>
      </c>
      <c r="T234" s="381">
        <f t="shared" si="60"/>
        <v>0.53999999999999915</v>
      </c>
      <c r="U234" s="382">
        <v>9.15</v>
      </c>
      <c r="V234" s="381">
        <f t="shared" si="61"/>
        <v>0.40000000000000036</v>
      </c>
      <c r="W234" s="380">
        <v>7.98</v>
      </c>
      <c r="X234" s="381">
        <f t="shared" si="62"/>
        <v>3.0000000000000249E-2</v>
      </c>
      <c r="Y234" s="380">
        <v>9.6999999999999993</v>
      </c>
      <c r="Z234" s="381">
        <f t="shared" si="63"/>
        <v>0.66999999999999993</v>
      </c>
      <c r="AA234" s="380">
        <v>8.85</v>
      </c>
      <c r="AB234" s="381">
        <f t="shared" si="64"/>
        <v>0.33000000000000007</v>
      </c>
    </row>
    <row r="235" spans="2:28" ht="15" hidden="1" customHeight="1" outlineLevel="1" x14ac:dyDescent="0.25">
      <c r="B235" s="43" t="s">
        <v>60</v>
      </c>
      <c r="C235" s="380">
        <v>2.5299999999999998</v>
      </c>
      <c r="D235" s="381">
        <f t="shared" si="52"/>
        <v>0.11999999999999966</v>
      </c>
      <c r="E235" s="382">
        <v>3.71</v>
      </c>
      <c r="F235" s="381">
        <f t="shared" si="53"/>
        <v>-0.82000000000000028</v>
      </c>
      <c r="G235" s="382">
        <v>15.62</v>
      </c>
      <c r="H235" s="381">
        <f t="shared" si="54"/>
        <v>-0.77000000000000135</v>
      </c>
      <c r="I235" s="382">
        <v>8.7200000000000006</v>
      </c>
      <c r="J235" s="381">
        <f t="shared" si="55"/>
        <v>-0.96999999999999886</v>
      </c>
      <c r="K235" s="380">
        <v>9.99</v>
      </c>
      <c r="L235" s="381">
        <f t="shared" si="56"/>
        <v>-0.50999999999999979</v>
      </c>
      <c r="M235" s="380">
        <v>11.64</v>
      </c>
      <c r="N235" s="381">
        <f t="shared" si="57"/>
        <v>-0.26999999999999957</v>
      </c>
      <c r="O235" s="380">
        <v>10.58</v>
      </c>
      <c r="P235" s="381">
        <f t="shared" si="58"/>
        <v>-0.41999999999999993</v>
      </c>
      <c r="Q235" s="382">
        <v>9.32</v>
      </c>
      <c r="R235" s="381">
        <f t="shared" si="59"/>
        <v>-0.25999999999999979</v>
      </c>
      <c r="S235" s="382">
        <v>8.9700000000000006</v>
      </c>
      <c r="T235" s="381">
        <f t="shared" si="60"/>
        <v>-1.1999999999999993</v>
      </c>
      <c r="U235" s="382">
        <v>9.11</v>
      </c>
      <c r="V235" s="381">
        <f t="shared" si="61"/>
        <v>-0.82000000000000028</v>
      </c>
      <c r="W235" s="380">
        <v>8.9</v>
      </c>
      <c r="X235" s="381">
        <f t="shared" si="62"/>
        <v>-0.25</v>
      </c>
      <c r="Y235" s="380">
        <v>9.36</v>
      </c>
      <c r="Z235" s="381">
        <f t="shared" si="63"/>
        <v>-1.1100000000000012</v>
      </c>
      <c r="AA235" s="380">
        <v>9.15</v>
      </c>
      <c r="AB235" s="381">
        <f t="shared" si="64"/>
        <v>-0.67999999999999972</v>
      </c>
    </row>
    <row r="236" spans="2:28" ht="15" hidden="1" customHeight="1" outlineLevel="1" x14ac:dyDescent="0.25">
      <c r="B236" s="43" t="s">
        <v>61</v>
      </c>
      <c r="C236" s="380">
        <v>2.66</v>
      </c>
      <c r="D236" s="381">
        <f t="shared" si="52"/>
        <v>2.66</v>
      </c>
      <c r="E236" s="382">
        <v>3.81</v>
      </c>
      <c r="F236" s="381">
        <f t="shared" si="53"/>
        <v>3.81</v>
      </c>
      <c r="G236" s="382">
        <v>17.489999999999998</v>
      </c>
      <c r="H236" s="381">
        <f t="shared" si="54"/>
        <v>17.489999999999998</v>
      </c>
      <c r="I236" s="382">
        <v>9.0299999999999994</v>
      </c>
      <c r="J236" s="381">
        <f t="shared" si="55"/>
        <v>9.0299999999999994</v>
      </c>
      <c r="K236" s="380">
        <v>9.0500000000000007</v>
      </c>
      <c r="L236" s="381">
        <f t="shared" si="56"/>
        <v>9.0500000000000007</v>
      </c>
      <c r="M236" s="380">
        <v>10.41</v>
      </c>
      <c r="N236" s="381">
        <f t="shared" si="57"/>
        <v>10.41</v>
      </c>
      <c r="O236" s="380">
        <v>9.5399999999999991</v>
      </c>
      <c r="P236" s="381">
        <f t="shared" si="58"/>
        <v>9.5399999999999991</v>
      </c>
      <c r="Q236" s="382">
        <v>9.17</v>
      </c>
      <c r="R236" s="381">
        <f t="shared" si="59"/>
        <v>9.17</v>
      </c>
      <c r="S236" s="382">
        <v>10.64</v>
      </c>
      <c r="T236" s="381">
        <f t="shared" si="60"/>
        <v>10.64</v>
      </c>
      <c r="U236" s="382">
        <v>10</v>
      </c>
      <c r="V236" s="381">
        <f t="shared" si="61"/>
        <v>10</v>
      </c>
      <c r="W236" s="380">
        <v>8.61</v>
      </c>
      <c r="X236" s="381">
        <f t="shared" si="62"/>
        <v>-0.60000000000000142</v>
      </c>
      <c r="Y236" s="380">
        <v>10.66</v>
      </c>
      <c r="Z236" s="381">
        <f t="shared" si="63"/>
        <v>0.48000000000000043</v>
      </c>
      <c r="AA236" s="380">
        <v>9.6300000000000008</v>
      </c>
      <c r="AB236" s="381">
        <f t="shared" si="64"/>
        <v>-8.9999999999999858E-2</v>
      </c>
    </row>
    <row r="237" spans="2:28" collapsed="1" x14ac:dyDescent="0.25">
      <c r="B237" s="145">
        <v>1997</v>
      </c>
      <c r="C237" s="382">
        <v>2.5099999999999998</v>
      </c>
      <c r="D237" s="388">
        <f t="shared" si="52"/>
        <v>0.29999999999999982</v>
      </c>
      <c r="E237" s="382">
        <v>2.97</v>
      </c>
      <c r="F237" s="388">
        <f t="shared" si="53"/>
        <v>-0.17999999999999972</v>
      </c>
      <c r="G237" s="382">
        <v>14.92</v>
      </c>
      <c r="H237" s="388">
        <f t="shared" si="54"/>
        <v>-0.11999999999999922</v>
      </c>
      <c r="I237" s="382">
        <v>7.75</v>
      </c>
      <c r="J237" s="388">
        <f t="shared" si="55"/>
        <v>-0.24000000000000021</v>
      </c>
      <c r="K237" s="382">
        <v>8.73</v>
      </c>
      <c r="L237" s="388">
        <f t="shared" si="56"/>
        <v>-2.9999999999999361E-2</v>
      </c>
      <c r="M237" s="382">
        <v>8.91</v>
      </c>
      <c r="N237" s="388">
        <f t="shared" si="57"/>
        <v>0.26999999999999957</v>
      </c>
      <c r="O237" s="382">
        <v>8.7899999999999991</v>
      </c>
      <c r="P237" s="388">
        <f t="shared" si="58"/>
        <v>7.9999999999998295E-2</v>
      </c>
      <c r="Q237" s="382">
        <v>9.0399999999999991</v>
      </c>
      <c r="R237" s="388">
        <f t="shared" si="59"/>
        <v>2.9999999999999361E-2</v>
      </c>
      <c r="S237" s="382">
        <v>9.65</v>
      </c>
      <c r="T237" s="388">
        <f t="shared" si="60"/>
        <v>-7.0000000000000284E-2</v>
      </c>
      <c r="U237" s="382">
        <v>9.3800000000000008</v>
      </c>
      <c r="V237" s="388">
        <f t="shared" si="61"/>
        <v>-3.9999999999999147E-2</v>
      </c>
      <c r="W237" s="382">
        <v>8.41</v>
      </c>
      <c r="X237" s="388">
        <f t="shared" si="62"/>
        <v>5.0000000000000711E-2</v>
      </c>
      <c r="Y237" s="382">
        <v>9.57</v>
      </c>
      <c r="Z237" s="388">
        <f t="shared" si="63"/>
        <v>-1.9999999999999574E-2</v>
      </c>
      <c r="AA237" s="382">
        <v>8.99</v>
      </c>
      <c r="AB237" s="388">
        <f t="shared" si="64"/>
        <v>0</v>
      </c>
    </row>
    <row r="238" spans="2:28" ht="15" hidden="1" customHeight="1" outlineLevel="1" x14ac:dyDescent="0.25">
      <c r="B238" s="43" t="s">
        <v>49</v>
      </c>
      <c r="C238" s="380">
        <v>2.17</v>
      </c>
      <c r="D238" s="381">
        <f t="shared" si="52"/>
        <v>8.0000000000000071E-2</v>
      </c>
      <c r="E238" s="382">
        <v>3.37</v>
      </c>
      <c r="F238" s="381">
        <f t="shared" si="53"/>
        <v>-0.37999999999999989</v>
      </c>
      <c r="G238" s="382">
        <v>14.32</v>
      </c>
      <c r="H238" s="381">
        <f t="shared" si="54"/>
        <v>-0.5600000000000005</v>
      </c>
      <c r="I238" s="382">
        <v>7.92</v>
      </c>
      <c r="J238" s="381">
        <f t="shared" si="55"/>
        <v>-0.3100000000000005</v>
      </c>
      <c r="K238" s="380">
        <v>9.1300000000000008</v>
      </c>
      <c r="L238" s="381">
        <f t="shared" si="56"/>
        <v>-0.21999999999999886</v>
      </c>
      <c r="M238" s="380">
        <v>9.7100000000000009</v>
      </c>
      <c r="N238" s="381">
        <f t="shared" si="57"/>
        <v>-0.14999999999999858</v>
      </c>
      <c r="O238" s="380">
        <v>9.35</v>
      </c>
      <c r="P238" s="381">
        <f t="shared" si="58"/>
        <v>-0.1899999999999995</v>
      </c>
      <c r="Q238" s="382">
        <v>8.94</v>
      </c>
      <c r="R238" s="381">
        <f t="shared" si="59"/>
        <v>0.29999999999999893</v>
      </c>
      <c r="S238" s="382">
        <v>9.64</v>
      </c>
      <c r="T238" s="381">
        <f t="shared" si="60"/>
        <v>0.5600000000000005</v>
      </c>
      <c r="U238" s="382">
        <v>9.36</v>
      </c>
      <c r="V238" s="381">
        <f t="shared" si="61"/>
        <v>0.45999999999999908</v>
      </c>
      <c r="W238" s="380">
        <v>8.31</v>
      </c>
      <c r="X238" s="381">
        <f t="shared" si="62"/>
        <v>0.12000000000000099</v>
      </c>
      <c r="Y238" s="380">
        <v>9.6999999999999993</v>
      </c>
      <c r="Z238" s="381">
        <f t="shared" si="63"/>
        <v>0.45999999999999908</v>
      </c>
      <c r="AA238" s="380">
        <v>9.0299999999999994</v>
      </c>
      <c r="AB238" s="381">
        <f t="shared" si="64"/>
        <v>0.28999999999999915</v>
      </c>
    </row>
    <row r="239" spans="2:28" ht="15" hidden="1" customHeight="1" outlineLevel="1" x14ac:dyDescent="0.25">
      <c r="B239" s="43" t="s">
        <v>50</v>
      </c>
      <c r="C239" s="380">
        <v>2.09</v>
      </c>
      <c r="D239" s="381">
        <f t="shared" si="52"/>
        <v>8.9999999999999858E-2</v>
      </c>
      <c r="E239" s="382">
        <v>3.39</v>
      </c>
      <c r="F239" s="381">
        <f t="shared" si="53"/>
        <v>4.0000000000000036E-2</v>
      </c>
      <c r="G239" s="382">
        <v>14.23</v>
      </c>
      <c r="H239" s="381">
        <f t="shared" si="54"/>
        <v>-1.7300000000000004</v>
      </c>
      <c r="I239" s="382">
        <v>8.3699999999999992</v>
      </c>
      <c r="J239" s="381">
        <f t="shared" si="55"/>
        <v>-0.32000000000000028</v>
      </c>
      <c r="K239" s="380">
        <v>9</v>
      </c>
      <c r="L239" s="381">
        <f t="shared" si="56"/>
        <v>3.9999999999999147E-2</v>
      </c>
      <c r="M239" s="380">
        <v>9.6300000000000008</v>
      </c>
      <c r="N239" s="381">
        <f t="shared" si="57"/>
        <v>-0.60999999999999943</v>
      </c>
      <c r="O239" s="380">
        <v>9.24</v>
      </c>
      <c r="P239" s="381">
        <f t="shared" si="58"/>
        <v>-0.15000000000000036</v>
      </c>
      <c r="Q239" s="382">
        <v>8.66</v>
      </c>
      <c r="R239" s="381">
        <f t="shared" si="59"/>
        <v>-0.42999999999999972</v>
      </c>
      <c r="S239" s="382">
        <v>8.6999999999999993</v>
      </c>
      <c r="T239" s="381">
        <f t="shared" si="60"/>
        <v>-1.5500000000000007</v>
      </c>
      <c r="U239" s="382">
        <v>8.69</v>
      </c>
      <c r="V239" s="381">
        <f t="shared" si="61"/>
        <v>-1.0500000000000007</v>
      </c>
      <c r="W239" s="380">
        <v>8.11</v>
      </c>
      <c r="X239" s="381">
        <f t="shared" si="62"/>
        <v>-0.23000000000000043</v>
      </c>
      <c r="Y239" s="380">
        <v>8.9</v>
      </c>
      <c r="Z239" s="381">
        <f t="shared" si="63"/>
        <v>-1.4100000000000001</v>
      </c>
      <c r="AA239" s="380">
        <v>8.52</v>
      </c>
      <c r="AB239" s="381">
        <f t="shared" si="64"/>
        <v>-0.76999999999999957</v>
      </c>
    </row>
    <row r="240" spans="2:28" ht="15" hidden="1" customHeight="1" outlineLevel="1" x14ac:dyDescent="0.25">
      <c r="B240" s="43" t="s">
        <v>51</v>
      </c>
      <c r="C240" s="380">
        <v>2.2400000000000002</v>
      </c>
      <c r="D240" s="381">
        <f t="shared" si="52"/>
        <v>0.21000000000000041</v>
      </c>
      <c r="E240" s="382">
        <v>2.76</v>
      </c>
      <c r="F240" s="381">
        <f t="shared" si="53"/>
        <v>-0.16000000000000014</v>
      </c>
      <c r="G240" s="382">
        <v>12.93</v>
      </c>
      <c r="H240" s="381">
        <f t="shared" si="54"/>
        <v>-3.6700000000000017</v>
      </c>
      <c r="I240" s="382">
        <v>7.36</v>
      </c>
      <c r="J240" s="381">
        <f t="shared" si="55"/>
        <v>-1.419999999999999</v>
      </c>
      <c r="K240" s="380">
        <v>8.7200000000000006</v>
      </c>
      <c r="L240" s="381">
        <f t="shared" si="56"/>
        <v>1.0100000000000007</v>
      </c>
      <c r="M240" s="380">
        <v>8.61</v>
      </c>
      <c r="N240" s="381">
        <f t="shared" si="57"/>
        <v>0.58000000000000007</v>
      </c>
      <c r="O240" s="380">
        <v>8.68</v>
      </c>
      <c r="P240" s="381">
        <f t="shared" si="58"/>
        <v>0.87000000000000011</v>
      </c>
      <c r="Q240" s="382">
        <v>9.5399999999999991</v>
      </c>
      <c r="R240" s="381">
        <f t="shared" si="59"/>
        <v>1.9999999999999574E-2</v>
      </c>
      <c r="S240" s="382">
        <v>9.68</v>
      </c>
      <c r="T240" s="381">
        <f t="shared" si="60"/>
        <v>-0.32000000000000028</v>
      </c>
      <c r="U240" s="382">
        <v>9.6199999999999992</v>
      </c>
      <c r="V240" s="381">
        <f t="shared" si="61"/>
        <v>-0.18000000000000149</v>
      </c>
      <c r="W240" s="380">
        <v>8.66</v>
      </c>
      <c r="X240" s="381">
        <f t="shared" si="62"/>
        <v>0.34999999999999964</v>
      </c>
      <c r="Y240" s="380">
        <v>9.56</v>
      </c>
      <c r="Z240" s="381">
        <f t="shared" si="63"/>
        <v>-0.17999999999999972</v>
      </c>
      <c r="AA240" s="380">
        <v>9.11</v>
      </c>
      <c r="AB240" s="381">
        <f t="shared" si="64"/>
        <v>8.9999999999999858E-2</v>
      </c>
    </row>
    <row r="241" spans="2:28" ht="15" hidden="1" customHeight="1" outlineLevel="1" x14ac:dyDescent="0.25">
      <c r="B241" s="43" t="s">
        <v>52</v>
      </c>
      <c r="C241" s="380">
        <v>2.5299999999999998</v>
      </c>
      <c r="D241" s="381">
        <f t="shared" si="52"/>
        <v>0.4099999999999997</v>
      </c>
      <c r="E241" s="382">
        <v>2.76</v>
      </c>
      <c r="F241" s="381">
        <f t="shared" si="53"/>
        <v>-0.30000000000000027</v>
      </c>
      <c r="G241" s="382">
        <v>12.35</v>
      </c>
      <c r="H241" s="381">
        <f t="shared" si="54"/>
        <v>-1.120000000000001</v>
      </c>
      <c r="I241" s="382">
        <v>6.9</v>
      </c>
      <c r="J241" s="381">
        <f t="shared" si="55"/>
        <v>-0.91999999999999993</v>
      </c>
      <c r="K241" s="380">
        <v>7.31</v>
      </c>
      <c r="L241" s="381">
        <f t="shared" si="56"/>
        <v>-0.76000000000000068</v>
      </c>
      <c r="M241" s="380">
        <v>7.55</v>
      </c>
      <c r="N241" s="381">
        <f t="shared" si="57"/>
        <v>-0.46999999999999975</v>
      </c>
      <c r="O241" s="380">
        <v>7.39</v>
      </c>
      <c r="P241" s="381">
        <f t="shared" si="58"/>
        <v>-0.66000000000000103</v>
      </c>
      <c r="Q241" s="382">
        <v>9.2899999999999991</v>
      </c>
      <c r="R241" s="381">
        <f t="shared" si="59"/>
        <v>-7.0000000000000284E-2</v>
      </c>
      <c r="S241" s="382">
        <v>10.42</v>
      </c>
      <c r="T241" s="381">
        <f t="shared" si="60"/>
        <v>0.86999999999999922</v>
      </c>
      <c r="U241" s="382">
        <v>9.92</v>
      </c>
      <c r="V241" s="381">
        <f t="shared" si="61"/>
        <v>0.44999999999999929</v>
      </c>
      <c r="W241" s="380">
        <v>8.15</v>
      </c>
      <c r="X241" s="381">
        <f t="shared" si="62"/>
        <v>-0.20999999999999908</v>
      </c>
      <c r="Y241" s="380">
        <v>9.9</v>
      </c>
      <c r="Z241" s="381">
        <f t="shared" si="63"/>
        <v>0.57000000000000028</v>
      </c>
      <c r="AA241" s="380">
        <v>9</v>
      </c>
      <c r="AB241" s="381">
        <f t="shared" si="64"/>
        <v>0.13000000000000078</v>
      </c>
    </row>
    <row r="242" spans="2:28" ht="15" hidden="1" customHeight="1" outlineLevel="1" x14ac:dyDescent="0.25">
      <c r="B242" s="43" t="s">
        <v>53</v>
      </c>
      <c r="C242" s="380">
        <v>2.56</v>
      </c>
      <c r="D242" s="381">
        <f t="shared" si="52"/>
        <v>0.29000000000000004</v>
      </c>
      <c r="E242" s="382">
        <v>2.31</v>
      </c>
      <c r="F242" s="381">
        <f t="shared" si="53"/>
        <v>-0.58999999999999986</v>
      </c>
      <c r="G242" s="382">
        <v>18.73</v>
      </c>
      <c r="H242" s="381">
        <f t="shared" si="54"/>
        <v>0.80000000000000071</v>
      </c>
      <c r="I242" s="382">
        <v>8.59</v>
      </c>
      <c r="J242" s="381">
        <f t="shared" si="55"/>
        <v>-0.58000000000000007</v>
      </c>
      <c r="K242" s="380">
        <v>8.26</v>
      </c>
      <c r="L242" s="381">
        <f t="shared" si="56"/>
        <v>-0.45000000000000107</v>
      </c>
      <c r="M242" s="380">
        <v>7.43</v>
      </c>
      <c r="N242" s="381">
        <f t="shared" si="57"/>
        <v>-0.75999999999999979</v>
      </c>
      <c r="O242" s="380">
        <v>7.92</v>
      </c>
      <c r="P242" s="381">
        <f t="shared" si="58"/>
        <v>-0.58000000000000007</v>
      </c>
      <c r="Q242" s="382">
        <v>9.24</v>
      </c>
      <c r="R242" s="381">
        <f t="shared" si="59"/>
        <v>-0.90000000000000036</v>
      </c>
      <c r="S242" s="382">
        <v>9.83</v>
      </c>
      <c r="T242" s="381">
        <f t="shared" si="60"/>
        <v>-0.69999999999999929</v>
      </c>
      <c r="U242" s="382">
        <v>9.6</v>
      </c>
      <c r="V242" s="381">
        <f t="shared" si="61"/>
        <v>-0.76999999999999957</v>
      </c>
      <c r="W242" s="380">
        <v>8.58</v>
      </c>
      <c r="X242" s="381">
        <f t="shared" si="62"/>
        <v>-0.58999999999999986</v>
      </c>
      <c r="Y242" s="380">
        <v>9.4499999999999993</v>
      </c>
      <c r="Z242" s="381">
        <f t="shared" si="63"/>
        <v>-0.68000000000000149</v>
      </c>
      <c r="AA242" s="380">
        <v>9.0500000000000007</v>
      </c>
      <c r="AB242" s="381">
        <f t="shared" si="64"/>
        <v>-0.61999999999999922</v>
      </c>
    </row>
    <row r="243" spans="2:28" ht="15" hidden="1" customHeight="1" outlineLevel="1" x14ac:dyDescent="0.25">
      <c r="B243" s="43" t="s">
        <v>54</v>
      </c>
      <c r="C243" s="380">
        <v>2.36</v>
      </c>
      <c r="D243" s="381">
        <f t="shared" si="52"/>
        <v>0.13999999999999968</v>
      </c>
      <c r="E243" s="382">
        <v>2.92</v>
      </c>
      <c r="F243" s="381">
        <f t="shared" si="53"/>
        <v>0.33000000000000007</v>
      </c>
      <c r="G243" s="382">
        <v>14.58</v>
      </c>
      <c r="H243" s="381">
        <f t="shared" si="54"/>
        <v>1.6300000000000008</v>
      </c>
      <c r="I243" s="382">
        <v>7.15</v>
      </c>
      <c r="J243" s="381">
        <f t="shared" si="55"/>
        <v>0.10000000000000053</v>
      </c>
      <c r="K243" s="380">
        <v>8.3000000000000007</v>
      </c>
      <c r="L243" s="381">
        <f t="shared" si="56"/>
        <v>-0.51999999999999957</v>
      </c>
      <c r="M243" s="380">
        <v>7.54</v>
      </c>
      <c r="N243" s="381">
        <f t="shared" si="57"/>
        <v>-0.40000000000000036</v>
      </c>
      <c r="O243" s="380">
        <v>8</v>
      </c>
      <c r="P243" s="381">
        <f t="shared" si="58"/>
        <v>-0.47000000000000064</v>
      </c>
      <c r="Q243" s="382">
        <v>9.76</v>
      </c>
      <c r="R243" s="381">
        <f t="shared" si="59"/>
        <v>0.20999999999999908</v>
      </c>
      <c r="S243" s="382">
        <v>10.87</v>
      </c>
      <c r="T243" s="381">
        <f t="shared" si="60"/>
        <v>-0.14000000000000057</v>
      </c>
      <c r="U243" s="382">
        <v>10.42</v>
      </c>
      <c r="V243" s="381">
        <f t="shared" si="61"/>
        <v>9.9999999999997868E-3</v>
      </c>
      <c r="W243" s="380">
        <v>8.69</v>
      </c>
      <c r="X243" s="381">
        <f t="shared" si="62"/>
        <v>-8.9999999999999858E-2</v>
      </c>
      <c r="Y243" s="380">
        <v>10.33</v>
      </c>
      <c r="Z243" s="381">
        <f t="shared" si="63"/>
        <v>-0.16999999999999993</v>
      </c>
      <c r="AA243" s="380">
        <v>9.56</v>
      </c>
      <c r="AB243" s="381">
        <f t="shared" si="64"/>
        <v>-0.10999999999999943</v>
      </c>
    </row>
    <row r="244" spans="2:28" ht="15" hidden="1" customHeight="1" outlineLevel="1" x14ac:dyDescent="0.25">
      <c r="B244" s="43" t="s">
        <v>55</v>
      </c>
      <c r="C244" s="380">
        <v>2.2799999999999998</v>
      </c>
      <c r="D244" s="381">
        <f t="shared" si="52"/>
        <v>3.9999999999999591E-2</v>
      </c>
      <c r="E244" s="382">
        <v>2.04</v>
      </c>
      <c r="F244" s="381">
        <f t="shared" si="53"/>
        <v>-1.0099999999999998</v>
      </c>
      <c r="G244" s="382">
        <v>13.42</v>
      </c>
      <c r="H244" s="381">
        <f t="shared" si="54"/>
        <v>0.74000000000000021</v>
      </c>
      <c r="I244" s="382">
        <v>4.91</v>
      </c>
      <c r="J244" s="381">
        <f t="shared" si="55"/>
        <v>-2.3999999999999995</v>
      </c>
      <c r="K244" s="380">
        <v>8.32</v>
      </c>
      <c r="L244" s="381">
        <f t="shared" si="56"/>
        <v>-0.5</v>
      </c>
      <c r="M244" s="380">
        <v>6.97</v>
      </c>
      <c r="N244" s="381">
        <f t="shared" si="57"/>
        <v>-1.2500000000000009</v>
      </c>
      <c r="O244" s="380">
        <v>7.78</v>
      </c>
      <c r="P244" s="381">
        <f t="shared" si="58"/>
        <v>-0.80999999999999961</v>
      </c>
      <c r="Q244" s="382">
        <v>9.4600000000000009</v>
      </c>
      <c r="R244" s="381">
        <f t="shared" si="59"/>
        <v>0.20000000000000107</v>
      </c>
      <c r="S244" s="382">
        <v>9.98</v>
      </c>
      <c r="T244" s="381">
        <f t="shared" si="60"/>
        <v>0.17999999999999972</v>
      </c>
      <c r="U244" s="382">
        <v>9.75</v>
      </c>
      <c r="V244" s="381">
        <f t="shared" si="61"/>
        <v>0.16999999999999993</v>
      </c>
      <c r="W244" s="380">
        <v>8.4499999999999993</v>
      </c>
      <c r="X244" s="381">
        <f t="shared" si="62"/>
        <v>-6.0000000000000497E-2</v>
      </c>
      <c r="Y244" s="380">
        <v>9.41</v>
      </c>
      <c r="Z244" s="381">
        <f t="shared" si="63"/>
        <v>-0.14000000000000057</v>
      </c>
      <c r="AA244" s="380">
        <v>8.92</v>
      </c>
      <c r="AB244" s="381">
        <f t="shared" si="64"/>
        <v>-0.13000000000000078</v>
      </c>
    </row>
    <row r="245" spans="2:28" ht="15" hidden="1" customHeight="1" outlineLevel="1" x14ac:dyDescent="0.25">
      <c r="B245" s="43" t="s">
        <v>56</v>
      </c>
      <c r="C245" s="380">
        <v>2.0499999999999998</v>
      </c>
      <c r="D245" s="381">
        <f t="shared" si="52"/>
        <v>-0.5</v>
      </c>
      <c r="E245" s="382">
        <v>1.96</v>
      </c>
      <c r="F245" s="381">
        <f t="shared" si="53"/>
        <v>-1.1000000000000001</v>
      </c>
      <c r="G245" s="382">
        <v>13.55</v>
      </c>
      <c r="H245" s="381">
        <f t="shared" si="54"/>
        <v>-1.2099999999999991</v>
      </c>
      <c r="I245" s="382">
        <v>6.55</v>
      </c>
      <c r="J245" s="381">
        <f t="shared" si="55"/>
        <v>-1.7000000000000002</v>
      </c>
      <c r="K245" s="380">
        <v>7.4</v>
      </c>
      <c r="L245" s="381">
        <f t="shared" si="56"/>
        <v>0.41999999999999993</v>
      </c>
      <c r="M245" s="380">
        <v>5.64</v>
      </c>
      <c r="N245" s="381">
        <f t="shared" si="57"/>
        <v>-2.9699999999999998</v>
      </c>
      <c r="O245" s="380">
        <v>6.76</v>
      </c>
      <c r="P245" s="381">
        <f t="shared" si="58"/>
        <v>-0.66999999999999993</v>
      </c>
      <c r="Q245" s="382">
        <v>6.53</v>
      </c>
      <c r="R245" s="381">
        <f t="shared" si="59"/>
        <v>-2.9899999999999993</v>
      </c>
      <c r="S245" s="382">
        <v>7.65</v>
      </c>
      <c r="T245" s="381">
        <f t="shared" si="60"/>
        <v>-3.0199999999999996</v>
      </c>
      <c r="U245" s="382">
        <v>7.13</v>
      </c>
      <c r="V245" s="381">
        <f t="shared" si="61"/>
        <v>-3.04</v>
      </c>
      <c r="W245" s="380">
        <v>8.08</v>
      </c>
      <c r="X245" s="381">
        <f t="shared" si="62"/>
        <v>4.0000000000000924E-2</v>
      </c>
      <c r="Y245" s="380">
        <v>9.01</v>
      </c>
      <c r="Z245" s="381">
        <f t="shared" si="63"/>
        <v>-1.3900000000000006</v>
      </c>
      <c r="AA245" s="380">
        <v>8.5299999999999994</v>
      </c>
      <c r="AB245" s="381">
        <f t="shared" si="64"/>
        <v>-0.61000000000000121</v>
      </c>
    </row>
    <row r="246" spans="2:28" collapsed="1" x14ac:dyDescent="0.25">
      <c r="B246" s="30" t="s">
        <v>80</v>
      </c>
      <c r="C246" s="383">
        <v>2.0778986627104326</v>
      </c>
      <c r="D246" s="384">
        <f t="shared" si="52"/>
        <v>-0.30502248623045691</v>
      </c>
      <c r="E246" s="383">
        <v>3.6846387370977536</v>
      </c>
      <c r="F246" s="384">
        <f t="shared" si="53"/>
        <v>-0.30405457667806823</v>
      </c>
      <c r="G246" s="383">
        <v>16.062743437764606</v>
      </c>
      <c r="H246" s="384">
        <f t="shared" si="54"/>
        <v>1.8180642638721256</v>
      </c>
      <c r="I246" s="383">
        <v>8.8538543140028292</v>
      </c>
      <c r="J246" s="384">
        <f t="shared" si="55"/>
        <v>0.38611126800998896</v>
      </c>
      <c r="K246" s="383">
        <v>8.9953694776920479</v>
      </c>
      <c r="L246" s="384">
        <f t="shared" si="56"/>
        <v>-0.44895600067446928</v>
      </c>
      <c r="M246" s="383">
        <v>6.6754876507423235</v>
      </c>
      <c r="N246" s="384">
        <f t="shared" si="57"/>
        <v>-3.547887504161193</v>
      </c>
      <c r="O246" s="383">
        <v>7.9648728538386973</v>
      </c>
      <c r="P246" s="384">
        <f t="shared" si="58"/>
        <v>-1.759540765950403</v>
      </c>
      <c r="Q246" s="383">
        <v>8.8760890672535435</v>
      </c>
      <c r="R246" s="384">
        <f t="shared" si="59"/>
        <v>-0.46978077088784964</v>
      </c>
      <c r="S246" s="383">
        <v>9.6850977843493951</v>
      </c>
      <c r="T246" s="384">
        <f t="shared" si="60"/>
        <v>-0.76304010485811702</v>
      </c>
      <c r="U246" s="383">
        <v>9.3435227034835897</v>
      </c>
      <c r="V246" s="384">
        <f t="shared" si="61"/>
        <v>-0.63084647686862994</v>
      </c>
      <c r="W246" s="383">
        <v>8.3054159076223861</v>
      </c>
      <c r="X246" s="384">
        <f t="shared" si="62"/>
        <v>-0.44973505649317502</v>
      </c>
      <c r="Y246" s="383">
        <v>9.7194112344718597</v>
      </c>
      <c r="Z246" s="384">
        <f t="shared" si="63"/>
        <v>-0.73624905342293978</v>
      </c>
      <c r="AA246" s="383">
        <v>9.0209454989323419</v>
      </c>
      <c r="AB246" s="384">
        <f t="shared" si="64"/>
        <v>-0.58856515158492506</v>
      </c>
    </row>
    <row r="247" spans="2:28" ht="15" hidden="1" customHeight="1" outlineLevel="1" x14ac:dyDescent="0.25">
      <c r="B247" s="43" t="s">
        <v>58</v>
      </c>
      <c r="C247" s="380">
        <v>1.82</v>
      </c>
      <c r="D247" s="381">
        <f t="shared" si="52"/>
        <v>-0.65000000000000013</v>
      </c>
      <c r="E247" s="382">
        <v>3.19</v>
      </c>
      <c r="F247" s="381">
        <f t="shared" si="53"/>
        <v>0.10000000000000009</v>
      </c>
      <c r="G247" s="382">
        <v>15.58</v>
      </c>
      <c r="H247" s="381">
        <f t="shared" si="54"/>
        <v>6.09</v>
      </c>
      <c r="I247" s="382">
        <v>8.09</v>
      </c>
      <c r="J247" s="381">
        <f t="shared" si="55"/>
        <v>1.88</v>
      </c>
      <c r="K247" s="380">
        <v>7.67</v>
      </c>
      <c r="L247" s="381">
        <f t="shared" si="56"/>
        <v>-0.6899999999999995</v>
      </c>
      <c r="M247" s="380">
        <v>7.8</v>
      </c>
      <c r="N247" s="381">
        <f t="shared" si="57"/>
        <v>-0.37000000000000011</v>
      </c>
      <c r="O247" s="380">
        <v>7.72</v>
      </c>
      <c r="P247" s="381">
        <f t="shared" si="58"/>
        <v>-0.5699999999999994</v>
      </c>
      <c r="Q247" s="382">
        <v>7.64</v>
      </c>
      <c r="R247" s="381">
        <f t="shared" si="59"/>
        <v>-0.88999999999999968</v>
      </c>
      <c r="S247" s="382">
        <v>9.4600000000000009</v>
      </c>
      <c r="T247" s="381">
        <f t="shared" si="60"/>
        <v>-9.9999999999999645E-2</v>
      </c>
      <c r="U247" s="382">
        <v>8.61</v>
      </c>
      <c r="V247" s="381">
        <f t="shared" si="61"/>
        <v>-0.52000000000000135</v>
      </c>
      <c r="W247" s="380">
        <v>7.21</v>
      </c>
      <c r="X247" s="381">
        <f t="shared" si="62"/>
        <v>-0.74000000000000021</v>
      </c>
      <c r="Y247" s="380">
        <v>9.23</v>
      </c>
      <c r="Z247" s="381">
        <f t="shared" si="63"/>
        <v>-9.9999999999999645E-2</v>
      </c>
      <c r="AA247" s="380">
        <v>8.17</v>
      </c>
      <c r="AB247" s="381">
        <f t="shared" si="64"/>
        <v>-0.5</v>
      </c>
    </row>
    <row r="248" spans="2:28" ht="15" hidden="1" customHeight="1" outlineLevel="1" x14ac:dyDescent="0.25">
      <c r="B248" s="43" t="s">
        <v>59</v>
      </c>
      <c r="C248" s="380">
        <v>2.06</v>
      </c>
      <c r="D248" s="381">
        <f t="shared" si="52"/>
        <v>-6.0000000000000053E-2</v>
      </c>
      <c r="E248" s="382">
        <v>3.86</v>
      </c>
      <c r="F248" s="381">
        <f t="shared" si="53"/>
        <v>-0.50000000000000044</v>
      </c>
      <c r="G248" s="382">
        <v>15.17</v>
      </c>
      <c r="H248" s="381">
        <f t="shared" si="54"/>
        <v>-0.27999999999999936</v>
      </c>
      <c r="I248" s="382">
        <v>9.0500000000000007</v>
      </c>
      <c r="J248" s="381">
        <f t="shared" si="55"/>
        <v>-0.55999999999999872</v>
      </c>
      <c r="K248" s="380">
        <v>8.93</v>
      </c>
      <c r="L248" s="381">
        <f t="shared" si="56"/>
        <v>-0.62000000000000099</v>
      </c>
      <c r="M248" s="380">
        <v>8.44</v>
      </c>
      <c r="N248" s="381">
        <f t="shared" si="57"/>
        <v>-1.8499999999999996</v>
      </c>
      <c r="O248" s="380">
        <v>8.74</v>
      </c>
      <c r="P248" s="381">
        <f t="shared" si="58"/>
        <v>-1.0700000000000003</v>
      </c>
      <c r="Q248" s="382">
        <v>8.2899999999999991</v>
      </c>
      <c r="R248" s="381">
        <f t="shared" si="59"/>
        <v>-1.0200000000000014</v>
      </c>
      <c r="S248" s="382">
        <v>9.08</v>
      </c>
      <c r="T248" s="381">
        <f t="shared" si="60"/>
        <v>-1.1899999999999995</v>
      </c>
      <c r="U248" s="382">
        <v>8.75</v>
      </c>
      <c r="V248" s="381">
        <f t="shared" si="61"/>
        <v>-1.1199999999999992</v>
      </c>
      <c r="W248" s="380">
        <v>7.95</v>
      </c>
      <c r="X248" s="381">
        <f t="shared" si="62"/>
        <v>-0.79</v>
      </c>
      <c r="Y248" s="380">
        <v>9.0299999999999994</v>
      </c>
      <c r="Z248" s="381">
        <f t="shared" si="63"/>
        <v>-1.3000000000000007</v>
      </c>
      <c r="AA248" s="380">
        <v>8.52</v>
      </c>
      <c r="AB248" s="381">
        <f t="shared" si="64"/>
        <v>-1.0300000000000011</v>
      </c>
    </row>
    <row r="249" spans="2:28" ht="15" hidden="1" customHeight="1" outlineLevel="1" x14ac:dyDescent="0.25">
      <c r="B249" s="43" t="s">
        <v>60</v>
      </c>
      <c r="C249" s="380">
        <v>2.41</v>
      </c>
      <c r="D249" s="381">
        <f t="shared" si="52"/>
        <v>2.0000000000000018E-2</v>
      </c>
      <c r="E249" s="382">
        <v>4.53</v>
      </c>
      <c r="F249" s="381">
        <f t="shared" si="53"/>
        <v>-0.95000000000000018</v>
      </c>
      <c r="G249" s="382">
        <v>16.39</v>
      </c>
      <c r="H249" s="381">
        <f t="shared" si="54"/>
        <v>-0.41000000000000014</v>
      </c>
      <c r="I249" s="382">
        <v>9.69</v>
      </c>
      <c r="J249" s="381">
        <f t="shared" si="55"/>
        <v>-1.2300000000000004</v>
      </c>
      <c r="K249" s="380">
        <v>10.5</v>
      </c>
      <c r="L249" s="381">
        <f t="shared" si="56"/>
        <v>0.80000000000000071</v>
      </c>
      <c r="M249" s="380">
        <v>11.91</v>
      </c>
      <c r="N249" s="381">
        <f t="shared" si="57"/>
        <v>-0.14000000000000057</v>
      </c>
      <c r="O249" s="380">
        <v>11</v>
      </c>
      <c r="P249" s="381">
        <f t="shared" si="58"/>
        <v>0.5</v>
      </c>
      <c r="Q249" s="382">
        <v>9.58</v>
      </c>
      <c r="R249" s="381">
        <f t="shared" si="59"/>
        <v>-0.16000000000000014</v>
      </c>
      <c r="S249" s="382">
        <v>10.17</v>
      </c>
      <c r="T249" s="381">
        <f t="shared" si="60"/>
        <v>-0.5600000000000005</v>
      </c>
      <c r="U249" s="382">
        <v>9.93</v>
      </c>
      <c r="V249" s="381">
        <f t="shared" si="61"/>
        <v>-0.39000000000000057</v>
      </c>
      <c r="W249" s="380">
        <v>9.15</v>
      </c>
      <c r="X249" s="381">
        <f t="shared" si="62"/>
        <v>0.11000000000000121</v>
      </c>
      <c r="Y249" s="380">
        <v>10.47</v>
      </c>
      <c r="Z249" s="381">
        <f t="shared" si="63"/>
        <v>-0.50999999999999979</v>
      </c>
      <c r="AA249" s="380">
        <v>9.83</v>
      </c>
      <c r="AB249" s="381">
        <f t="shared" si="64"/>
        <v>-0.1899999999999995</v>
      </c>
    </row>
    <row r="250" spans="2:28" ht="15" hidden="1" customHeight="1" outlineLevel="1" x14ac:dyDescent="0.25">
      <c r="B250" s="43" t="s">
        <v>61</v>
      </c>
      <c r="C250" s="380">
        <v>0</v>
      </c>
      <c r="D250" s="381">
        <f t="shared" si="52"/>
        <v>-2.27</v>
      </c>
      <c r="E250" s="382">
        <v>0</v>
      </c>
      <c r="F250" s="381">
        <f t="shared" si="53"/>
        <v>-4.99</v>
      </c>
      <c r="G250" s="382">
        <v>0</v>
      </c>
      <c r="H250" s="381">
        <f t="shared" si="54"/>
        <v>-18.079999999999998</v>
      </c>
      <c r="I250" s="382">
        <v>0</v>
      </c>
      <c r="J250" s="381">
        <f t="shared" si="55"/>
        <v>-10.69</v>
      </c>
      <c r="K250" s="380">
        <v>0</v>
      </c>
      <c r="L250" s="381">
        <f t="shared" si="56"/>
        <v>-11.02</v>
      </c>
      <c r="M250" s="380">
        <v>0</v>
      </c>
      <c r="N250" s="381">
        <f t="shared" si="57"/>
        <v>-11.39</v>
      </c>
      <c r="O250" s="380">
        <v>0</v>
      </c>
      <c r="P250" s="381">
        <f t="shared" si="58"/>
        <v>-11.17</v>
      </c>
      <c r="Q250" s="382">
        <v>0</v>
      </c>
      <c r="R250" s="381">
        <f t="shared" si="59"/>
        <v>-10.28</v>
      </c>
      <c r="S250" s="382">
        <v>0</v>
      </c>
      <c r="T250" s="381">
        <f t="shared" si="60"/>
        <v>-11.52</v>
      </c>
      <c r="U250" s="382">
        <v>0</v>
      </c>
      <c r="V250" s="381">
        <f t="shared" si="61"/>
        <v>-10.98</v>
      </c>
      <c r="W250" s="380">
        <v>9.2100000000000009</v>
      </c>
      <c r="X250" s="381">
        <f t="shared" si="62"/>
        <v>-0.50999999999999979</v>
      </c>
      <c r="Y250" s="380">
        <v>10.18</v>
      </c>
      <c r="Z250" s="381">
        <f t="shared" si="63"/>
        <v>-1.3800000000000008</v>
      </c>
      <c r="AA250" s="380">
        <v>9.7200000000000006</v>
      </c>
      <c r="AB250" s="381">
        <f t="shared" si="64"/>
        <v>-0.92999999999999972</v>
      </c>
    </row>
    <row r="251" spans="2:28" collapsed="1" x14ac:dyDescent="0.25">
      <c r="B251" s="145">
        <v>1996</v>
      </c>
      <c r="C251" s="382">
        <v>2.21</v>
      </c>
      <c r="D251" s="388">
        <f t="shared" si="52"/>
        <v>-2.0000000000000018E-2</v>
      </c>
      <c r="E251" s="382">
        <v>3.15</v>
      </c>
      <c r="F251" s="388">
        <f t="shared" si="53"/>
        <v>-0.37000000000000011</v>
      </c>
      <c r="G251" s="382">
        <v>15.04</v>
      </c>
      <c r="H251" s="388">
        <f t="shared" si="54"/>
        <v>0.32999999999999829</v>
      </c>
      <c r="I251" s="382">
        <v>7.99</v>
      </c>
      <c r="J251" s="388">
        <f t="shared" si="55"/>
        <v>-0.50999999999999979</v>
      </c>
      <c r="K251" s="382">
        <v>8.76</v>
      </c>
      <c r="L251" s="388">
        <f t="shared" si="56"/>
        <v>2.9999999999999361E-2</v>
      </c>
      <c r="M251" s="382">
        <v>8.64</v>
      </c>
      <c r="N251" s="388">
        <f t="shared" si="57"/>
        <v>-0.46999999999999886</v>
      </c>
      <c r="O251" s="382">
        <v>8.7100000000000009</v>
      </c>
      <c r="P251" s="388">
        <f t="shared" si="58"/>
        <v>-0.15999999999999837</v>
      </c>
      <c r="Q251" s="382">
        <v>9.01</v>
      </c>
      <c r="R251" s="388">
        <f t="shared" si="59"/>
        <v>-0.39000000000000057</v>
      </c>
      <c r="S251" s="382">
        <v>9.7200000000000006</v>
      </c>
      <c r="T251" s="388">
        <f t="shared" si="60"/>
        <v>-0.5</v>
      </c>
      <c r="U251" s="382">
        <v>9.42</v>
      </c>
      <c r="V251" s="388">
        <f t="shared" si="61"/>
        <v>-0.46000000000000085</v>
      </c>
      <c r="W251" s="382">
        <v>8.36</v>
      </c>
      <c r="X251" s="388">
        <f t="shared" si="62"/>
        <v>-0.22000000000000064</v>
      </c>
      <c r="Y251" s="382">
        <v>9.59</v>
      </c>
      <c r="Z251" s="388">
        <f t="shared" si="63"/>
        <v>-0.5</v>
      </c>
      <c r="AA251" s="382">
        <v>8.99</v>
      </c>
      <c r="AB251" s="388">
        <f t="shared" si="64"/>
        <v>-0.35999999999999943</v>
      </c>
    </row>
    <row r="252" spans="2:28" ht="15" hidden="1" customHeight="1" outlineLevel="1" x14ac:dyDescent="0.25">
      <c r="B252" s="43" t="s">
        <v>49</v>
      </c>
      <c r="C252" s="380">
        <v>2.09</v>
      </c>
      <c r="D252" s="381">
        <f t="shared" si="52"/>
        <v>-0.52</v>
      </c>
      <c r="E252" s="382">
        <v>3.75</v>
      </c>
      <c r="F252" s="381">
        <f t="shared" si="53"/>
        <v>0.33999999999999986</v>
      </c>
      <c r="G252" s="382">
        <v>14.88</v>
      </c>
      <c r="H252" s="381">
        <f t="shared" si="54"/>
        <v>0.36000000000000121</v>
      </c>
      <c r="I252" s="382">
        <v>8.23</v>
      </c>
      <c r="J252" s="381">
        <f t="shared" si="55"/>
        <v>0.84000000000000075</v>
      </c>
      <c r="K252" s="380">
        <v>9.35</v>
      </c>
      <c r="L252" s="381">
        <f t="shared" si="56"/>
        <v>-0.46000000000000085</v>
      </c>
      <c r="M252" s="380">
        <v>9.86</v>
      </c>
      <c r="N252" s="381">
        <f t="shared" si="57"/>
        <v>-0.83999999999999986</v>
      </c>
      <c r="O252" s="380">
        <v>9.5399999999999991</v>
      </c>
      <c r="P252" s="381">
        <f t="shared" si="58"/>
        <v>-0.60000000000000142</v>
      </c>
      <c r="Q252" s="382">
        <v>8.64</v>
      </c>
      <c r="R252" s="381">
        <f t="shared" si="59"/>
        <v>-0.61999999999999922</v>
      </c>
      <c r="S252" s="382">
        <v>9.08</v>
      </c>
      <c r="T252" s="381">
        <f t="shared" si="60"/>
        <v>-0.66000000000000014</v>
      </c>
      <c r="U252" s="382">
        <v>8.9</v>
      </c>
      <c r="V252" s="381">
        <f t="shared" si="61"/>
        <v>-0.63999999999999879</v>
      </c>
      <c r="W252" s="380">
        <v>8.19</v>
      </c>
      <c r="X252" s="381">
        <f t="shared" si="62"/>
        <v>-0.63000000000000078</v>
      </c>
      <c r="Y252" s="380">
        <v>9.24</v>
      </c>
      <c r="Z252" s="381">
        <f t="shared" si="63"/>
        <v>-0.66999999999999993</v>
      </c>
      <c r="AA252" s="380">
        <v>8.74</v>
      </c>
      <c r="AB252" s="381">
        <f t="shared" si="64"/>
        <v>-0.65000000000000036</v>
      </c>
    </row>
    <row r="253" spans="2:28" ht="15" hidden="1" customHeight="1" outlineLevel="1" x14ac:dyDescent="0.25">
      <c r="B253" s="43" t="s">
        <v>50</v>
      </c>
      <c r="C253" s="380">
        <v>2</v>
      </c>
      <c r="D253" s="381">
        <f t="shared" si="52"/>
        <v>-0.39999999999999991</v>
      </c>
      <c r="E253" s="382">
        <v>3.35</v>
      </c>
      <c r="F253" s="381">
        <f t="shared" si="53"/>
        <v>-0.56999999999999984</v>
      </c>
      <c r="G253" s="382">
        <v>15.96</v>
      </c>
      <c r="H253" s="381">
        <f t="shared" si="54"/>
        <v>1.83</v>
      </c>
      <c r="I253" s="382">
        <v>8.69</v>
      </c>
      <c r="J253" s="381">
        <f t="shared" si="55"/>
        <v>0.74999999999999911</v>
      </c>
      <c r="K253" s="380">
        <v>8.9600000000000009</v>
      </c>
      <c r="L253" s="381">
        <f t="shared" si="56"/>
        <v>-0.30999999999999872</v>
      </c>
      <c r="M253" s="380">
        <v>10.24</v>
      </c>
      <c r="N253" s="381">
        <f t="shared" si="57"/>
        <v>-0.22000000000000064</v>
      </c>
      <c r="O253" s="380">
        <v>9.39</v>
      </c>
      <c r="P253" s="381">
        <f t="shared" si="58"/>
        <v>-0.27999999999999936</v>
      </c>
      <c r="Q253" s="382">
        <v>9.09</v>
      </c>
      <c r="R253" s="381">
        <f t="shared" si="59"/>
        <v>-0.33000000000000007</v>
      </c>
      <c r="S253" s="382">
        <v>10.25</v>
      </c>
      <c r="T253" s="381">
        <f t="shared" si="60"/>
        <v>-0.16999999999999993</v>
      </c>
      <c r="U253" s="382">
        <v>9.74</v>
      </c>
      <c r="V253" s="381">
        <f t="shared" si="61"/>
        <v>-0.24000000000000021</v>
      </c>
      <c r="W253" s="380">
        <v>8.34</v>
      </c>
      <c r="X253" s="381">
        <f t="shared" si="62"/>
        <v>-0.37000000000000099</v>
      </c>
      <c r="Y253" s="380">
        <v>10.31</v>
      </c>
      <c r="Z253" s="381">
        <f t="shared" si="63"/>
        <v>-0.16000000000000014</v>
      </c>
      <c r="AA253" s="380">
        <v>9.2899999999999991</v>
      </c>
      <c r="AB253" s="381">
        <f t="shared" si="64"/>
        <v>-0.27000000000000135</v>
      </c>
    </row>
    <row r="254" spans="2:28" ht="15" hidden="1" customHeight="1" outlineLevel="1" x14ac:dyDescent="0.25">
      <c r="B254" s="43" t="s">
        <v>51</v>
      </c>
      <c r="C254" s="380">
        <v>2.0299999999999998</v>
      </c>
      <c r="D254" s="381">
        <f t="shared" si="52"/>
        <v>-0.48</v>
      </c>
      <c r="E254" s="382">
        <v>2.92</v>
      </c>
      <c r="F254" s="381">
        <f t="shared" si="53"/>
        <v>-0.41999999999999993</v>
      </c>
      <c r="G254" s="382">
        <v>16.600000000000001</v>
      </c>
      <c r="H254" s="381">
        <f t="shared" si="54"/>
        <v>2.6400000000000006</v>
      </c>
      <c r="I254" s="382">
        <v>8.7799999999999994</v>
      </c>
      <c r="J254" s="381">
        <f t="shared" si="55"/>
        <v>1.0399999999999991</v>
      </c>
      <c r="K254" s="380">
        <v>7.71</v>
      </c>
      <c r="L254" s="381">
        <f t="shared" si="56"/>
        <v>-1.1900000000000004</v>
      </c>
      <c r="M254" s="380">
        <v>8.0299999999999994</v>
      </c>
      <c r="N254" s="381">
        <f t="shared" si="57"/>
        <v>-1.3000000000000007</v>
      </c>
      <c r="O254" s="380">
        <v>7.81</v>
      </c>
      <c r="P254" s="381">
        <f t="shared" si="58"/>
        <v>-1.2299999999999995</v>
      </c>
      <c r="Q254" s="382">
        <v>9.52</v>
      </c>
      <c r="R254" s="381">
        <f t="shared" si="59"/>
        <v>0.51999999999999957</v>
      </c>
      <c r="S254" s="382">
        <v>10</v>
      </c>
      <c r="T254" s="381">
        <f t="shared" si="60"/>
        <v>-1.1300000000000008</v>
      </c>
      <c r="U254" s="382">
        <v>9.8000000000000007</v>
      </c>
      <c r="V254" s="381">
        <f t="shared" si="61"/>
        <v>-0.35999999999999943</v>
      </c>
      <c r="W254" s="380">
        <v>8.31</v>
      </c>
      <c r="X254" s="381">
        <f t="shared" si="62"/>
        <v>-0.16000000000000014</v>
      </c>
      <c r="Y254" s="380">
        <v>9.74</v>
      </c>
      <c r="Z254" s="381">
        <f t="shared" si="63"/>
        <v>-1.129999999999999</v>
      </c>
      <c r="AA254" s="380">
        <v>9.02</v>
      </c>
      <c r="AB254" s="381">
        <f t="shared" si="64"/>
        <v>-0.58999999999999986</v>
      </c>
    </row>
    <row r="255" spans="2:28" ht="15" hidden="1" customHeight="1" outlineLevel="1" x14ac:dyDescent="0.25">
      <c r="B255" s="43" t="s">
        <v>52</v>
      </c>
      <c r="C255" s="380">
        <v>2.12</v>
      </c>
      <c r="D255" s="381">
        <f t="shared" si="52"/>
        <v>-0.29000000000000004</v>
      </c>
      <c r="E255" s="382">
        <v>3.06</v>
      </c>
      <c r="F255" s="381">
        <f t="shared" si="53"/>
        <v>-0.25999999999999979</v>
      </c>
      <c r="G255" s="382">
        <v>13.47</v>
      </c>
      <c r="H255" s="381">
        <f t="shared" si="54"/>
        <v>1.5500000000000007</v>
      </c>
      <c r="I255" s="382">
        <v>7.82</v>
      </c>
      <c r="J255" s="381">
        <f t="shared" si="55"/>
        <v>0.73000000000000043</v>
      </c>
      <c r="K255" s="380">
        <v>8.07</v>
      </c>
      <c r="L255" s="381">
        <f t="shared" si="56"/>
        <v>-0.84999999999999964</v>
      </c>
      <c r="M255" s="380">
        <v>8.02</v>
      </c>
      <c r="N255" s="381">
        <f t="shared" si="57"/>
        <v>-1.4500000000000011</v>
      </c>
      <c r="O255" s="380">
        <v>8.0500000000000007</v>
      </c>
      <c r="P255" s="381">
        <f t="shared" si="58"/>
        <v>-1.0599999999999987</v>
      </c>
      <c r="Q255" s="382">
        <v>9.36</v>
      </c>
      <c r="R255" s="381">
        <f t="shared" si="59"/>
        <v>-0.55000000000000071</v>
      </c>
      <c r="S255" s="382">
        <v>9.5500000000000007</v>
      </c>
      <c r="T255" s="381">
        <f t="shared" si="60"/>
        <v>-0.94999999999999929</v>
      </c>
      <c r="U255" s="382">
        <v>9.4700000000000006</v>
      </c>
      <c r="V255" s="381">
        <f t="shared" si="61"/>
        <v>-0.78999999999999915</v>
      </c>
      <c r="W255" s="380">
        <v>8.36</v>
      </c>
      <c r="X255" s="381">
        <f t="shared" si="62"/>
        <v>-0.70000000000000107</v>
      </c>
      <c r="Y255" s="380">
        <v>9.33</v>
      </c>
      <c r="Z255" s="381">
        <f t="shared" si="63"/>
        <v>-1.0199999999999996</v>
      </c>
      <c r="AA255" s="380">
        <v>8.8699999999999992</v>
      </c>
      <c r="AB255" s="381">
        <f t="shared" si="64"/>
        <v>-0.85000000000000142</v>
      </c>
    </row>
    <row r="256" spans="2:28" ht="15" hidden="1" customHeight="1" outlineLevel="1" x14ac:dyDescent="0.25">
      <c r="B256" s="43" t="s">
        <v>53</v>
      </c>
      <c r="C256" s="380">
        <v>2.27</v>
      </c>
      <c r="D256" s="381">
        <f t="shared" si="52"/>
        <v>-0.79</v>
      </c>
      <c r="E256" s="382">
        <v>2.9</v>
      </c>
      <c r="F256" s="381">
        <f t="shared" si="53"/>
        <v>-0.48</v>
      </c>
      <c r="G256" s="382">
        <v>17.93</v>
      </c>
      <c r="H256" s="381">
        <f t="shared" si="54"/>
        <v>-1.879999999999999</v>
      </c>
      <c r="I256" s="382">
        <v>9.17</v>
      </c>
      <c r="J256" s="381">
        <f t="shared" si="55"/>
        <v>5.0000000000000711E-2</v>
      </c>
      <c r="K256" s="380">
        <v>8.7100000000000009</v>
      </c>
      <c r="L256" s="381">
        <f t="shared" si="56"/>
        <v>5.0000000000000711E-2</v>
      </c>
      <c r="M256" s="380">
        <v>8.19</v>
      </c>
      <c r="N256" s="381">
        <f t="shared" si="57"/>
        <v>-0.71000000000000085</v>
      </c>
      <c r="O256" s="380">
        <v>8.5</v>
      </c>
      <c r="P256" s="381">
        <f t="shared" si="58"/>
        <v>-0.25</v>
      </c>
      <c r="Q256" s="382">
        <v>10.14</v>
      </c>
      <c r="R256" s="381">
        <f t="shared" si="59"/>
        <v>0.23000000000000043</v>
      </c>
      <c r="S256" s="382">
        <v>10.53</v>
      </c>
      <c r="T256" s="381">
        <f t="shared" si="60"/>
        <v>-1.8200000000000003</v>
      </c>
      <c r="U256" s="382">
        <v>10.37</v>
      </c>
      <c r="V256" s="381">
        <f t="shared" si="61"/>
        <v>-0.90000000000000036</v>
      </c>
      <c r="W256" s="380">
        <v>9.17</v>
      </c>
      <c r="X256" s="381">
        <f t="shared" si="62"/>
        <v>-9.9999999999997868E-3</v>
      </c>
      <c r="Y256" s="380">
        <v>10.130000000000001</v>
      </c>
      <c r="Z256" s="381">
        <f t="shared" si="63"/>
        <v>-1.629999999999999</v>
      </c>
      <c r="AA256" s="380">
        <v>9.67</v>
      </c>
      <c r="AB256" s="381">
        <f t="shared" si="64"/>
        <v>-0.80000000000000071</v>
      </c>
    </row>
    <row r="257" spans="2:28" ht="15" hidden="1" customHeight="1" outlineLevel="1" x14ac:dyDescent="0.25">
      <c r="B257" s="43" t="s">
        <v>54</v>
      </c>
      <c r="C257" s="380">
        <v>2.2200000000000002</v>
      </c>
      <c r="D257" s="381">
        <f t="shared" si="52"/>
        <v>-0.46999999999999975</v>
      </c>
      <c r="E257" s="382">
        <v>2.59</v>
      </c>
      <c r="F257" s="381">
        <f t="shared" si="53"/>
        <v>-9.0000000000000302E-2</v>
      </c>
      <c r="G257" s="382">
        <v>12.95</v>
      </c>
      <c r="H257" s="381">
        <f t="shared" si="54"/>
        <v>1.6799999999999997</v>
      </c>
      <c r="I257" s="382">
        <v>7.05</v>
      </c>
      <c r="J257" s="381">
        <f t="shared" si="55"/>
        <v>1.1899999999999995</v>
      </c>
      <c r="K257" s="380">
        <v>8.82</v>
      </c>
      <c r="L257" s="381">
        <f t="shared" si="56"/>
        <v>0.15000000000000036</v>
      </c>
      <c r="M257" s="380">
        <v>7.94</v>
      </c>
      <c r="N257" s="381">
        <f t="shared" si="57"/>
        <v>-0.71</v>
      </c>
      <c r="O257" s="380">
        <v>8.4700000000000006</v>
      </c>
      <c r="P257" s="381">
        <f t="shared" si="58"/>
        <v>-0.1899999999999995</v>
      </c>
      <c r="Q257" s="382">
        <v>9.5500000000000007</v>
      </c>
      <c r="R257" s="381">
        <f t="shared" si="59"/>
        <v>-2.9999999999999361E-2</v>
      </c>
      <c r="S257" s="382">
        <v>11.01</v>
      </c>
      <c r="T257" s="381">
        <f t="shared" si="60"/>
        <v>0.26999999999999957</v>
      </c>
      <c r="U257" s="382">
        <v>10.41</v>
      </c>
      <c r="V257" s="381">
        <f t="shared" si="61"/>
        <v>0.16000000000000014</v>
      </c>
      <c r="W257" s="380">
        <v>8.7799999999999994</v>
      </c>
      <c r="X257" s="381">
        <f t="shared" si="62"/>
        <v>-8.9999999999999858E-2</v>
      </c>
      <c r="Y257" s="380">
        <v>10.5</v>
      </c>
      <c r="Z257" s="381">
        <f t="shared" si="63"/>
        <v>9.9999999999999645E-2</v>
      </c>
      <c r="AA257" s="380">
        <v>9.67</v>
      </c>
      <c r="AB257" s="381">
        <f t="shared" si="64"/>
        <v>0</v>
      </c>
    </row>
    <row r="258" spans="2:28" ht="15" hidden="1" customHeight="1" outlineLevel="1" x14ac:dyDescent="0.25">
      <c r="B258" s="43" t="s">
        <v>55</v>
      </c>
      <c r="C258" s="380">
        <v>2.2400000000000002</v>
      </c>
      <c r="D258" s="381">
        <f t="shared" si="52"/>
        <v>-0.76999999999999957</v>
      </c>
      <c r="E258" s="382">
        <v>3.05</v>
      </c>
      <c r="F258" s="381">
        <f t="shared" si="53"/>
        <v>-0.20999999999999996</v>
      </c>
      <c r="G258" s="382">
        <v>12.68</v>
      </c>
      <c r="H258" s="381">
        <f t="shared" si="54"/>
        <v>-2.8900000000000006</v>
      </c>
      <c r="I258" s="382">
        <v>7.31</v>
      </c>
      <c r="J258" s="381">
        <f t="shared" si="55"/>
        <v>0.58999999999999986</v>
      </c>
      <c r="K258" s="380">
        <v>8.82</v>
      </c>
      <c r="L258" s="381">
        <f t="shared" si="56"/>
        <v>0.24000000000000021</v>
      </c>
      <c r="M258" s="380">
        <v>8.2200000000000006</v>
      </c>
      <c r="N258" s="381">
        <f t="shared" si="57"/>
        <v>0.16000000000000014</v>
      </c>
      <c r="O258" s="380">
        <v>8.59</v>
      </c>
      <c r="P258" s="381">
        <f t="shared" si="58"/>
        <v>0.23000000000000043</v>
      </c>
      <c r="Q258" s="382">
        <v>9.26</v>
      </c>
      <c r="R258" s="381">
        <f t="shared" si="59"/>
        <v>-1.2200000000000006</v>
      </c>
      <c r="S258" s="382">
        <v>9.8000000000000007</v>
      </c>
      <c r="T258" s="381">
        <f t="shared" si="60"/>
        <v>-1.3499999999999996</v>
      </c>
      <c r="U258" s="382">
        <v>9.58</v>
      </c>
      <c r="V258" s="381">
        <f t="shared" si="61"/>
        <v>-1.2699999999999996</v>
      </c>
      <c r="W258" s="380">
        <v>8.51</v>
      </c>
      <c r="X258" s="381">
        <f t="shared" si="62"/>
        <v>-0.76999999999999957</v>
      </c>
      <c r="Y258" s="380">
        <v>9.5500000000000007</v>
      </c>
      <c r="Z258" s="381">
        <f t="shared" si="63"/>
        <v>-0.91000000000000014</v>
      </c>
      <c r="AA258" s="380">
        <v>9.0500000000000007</v>
      </c>
      <c r="AB258" s="381">
        <f t="shared" si="64"/>
        <v>-0.81999999999999851</v>
      </c>
    </row>
    <row r="259" spans="2:28" ht="15" hidden="1" customHeight="1" outlineLevel="1" x14ac:dyDescent="0.25">
      <c r="B259" s="43" t="s">
        <v>56</v>
      </c>
      <c r="C259" s="380">
        <v>2.5499999999999998</v>
      </c>
      <c r="D259" s="381">
        <f t="shared" si="52"/>
        <v>-1.0000000000000231E-2</v>
      </c>
      <c r="E259" s="382">
        <v>3.06</v>
      </c>
      <c r="F259" s="381">
        <f t="shared" si="53"/>
        <v>3.0000000000000249E-2</v>
      </c>
      <c r="G259" s="382">
        <v>14.76</v>
      </c>
      <c r="H259" s="381">
        <f t="shared" si="54"/>
        <v>0.15000000000000036</v>
      </c>
      <c r="I259" s="382">
        <v>8.25</v>
      </c>
      <c r="J259" s="381">
        <f t="shared" si="55"/>
        <v>1.3200000000000003</v>
      </c>
      <c r="K259" s="380">
        <v>6.98</v>
      </c>
      <c r="L259" s="381">
        <f t="shared" si="56"/>
        <v>-1.9100000000000001</v>
      </c>
      <c r="M259" s="380">
        <v>8.61</v>
      </c>
      <c r="N259" s="381">
        <f t="shared" si="57"/>
        <v>-3.0000000000001137E-2</v>
      </c>
      <c r="O259" s="380">
        <v>7.43</v>
      </c>
      <c r="P259" s="381">
        <f t="shared" si="58"/>
        <v>-1.370000000000001</v>
      </c>
      <c r="Q259" s="382">
        <v>9.52</v>
      </c>
      <c r="R259" s="381">
        <f t="shared" si="59"/>
        <v>0.38999999999999879</v>
      </c>
      <c r="S259" s="382">
        <v>10.67</v>
      </c>
      <c r="T259" s="381">
        <f t="shared" si="60"/>
        <v>-0.16000000000000014</v>
      </c>
      <c r="U259" s="382">
        <v>10.17</v>
      </c>
      <c r="V259" s="381">
        <f t="shared" si="61"/>
        <v>0.15000000000000036</v>
      </c>
      <c r="W259" s="380">
        <v>8.0399999999999991</v>
      </c>
      <c r="X259" s="381">
        <f t="shared" si="62"/>
        <v>-0.42000000000000171</v>
      </c>
      <c r="Y259" s="380">
        <v>10.4</v>
      </c>
      <c r="Z259" s="381">
        <f t="shared" si="63"/>
        <v>-6.0000000000000497E-2</v>
      </c>
      <c r="AA259" s="380">
        <v>9.14</v>
      </c>
      <c r="AB259" s="381">
        <f t="shared" si="64"/>
        <v>-0.25</v>
      </c>
    </row>
    <row r="260" spans="2:28" collapsed="1" x14ac:dyDescent="0.25">
      <c r="B260" s="30" t="s">
        <v>81</v>
      </c>
      <c r="C260" s="383">
        <v>2.3829211489408895</v>
      </c>
      <c r="D260" s="384">
        <f t="shared" si="52"/>
        <v>2.8006530000674879E-3</v>
      </c>
      <c r="E260" s="383">
        <v>3.9886933137758218</v>
      </c>
      <c r="F260" s="384">
        <f t="shared" si="53"/>
        <v>8.2327302501244759E-2</v>
      </c>
      <c r="G260" s="383">
        <v>14.244679173892481</v>
      </c>
      <c r="H260" s="384">
        <f t="shared" si="54"/>
        <v>-1.9884035328744378</v>
      </c>
      <c r="I260" s="383">
        <v>8.4677430459928402</v>
      </c>
      <c r="J260" s="384">
        <f t="shared" si="55"/>
        <v>-0.57013817391085198</v>
      </c>
      <c r="K260" s="383">
        <v>9.4443254783665171</v>
      </c>
      <c r="L260" s="384">
        <f t="shared" si="56"/>
        <v>2.6020071911803555E-2</v>
      </c>
      <c r="M260" s="383">
        <v>10.223375154903517</v>
      </c>
      <c r="N260" s="384">
        <f t="shared" si="57"/>
        <v>0.12259090859208222</v>
      </c>
      <c r="O260" s="383">
        <v>9.7244136197891002</v>
      </c>
      <c r="P260" s="384">
        <f t="shared" si="58"/>
        <v>7.2685741597164011E-2</v>
      </c>
      <c r="Q260" s="383">
        <v>9.3458698381413932</v>
      </c>
      <c r="R260" s="384">
        <f t="shared" si="59"/>
        <v>7.1898081548610548E-2</v>
      </c>
      <c r="S260" s="383">
        <v>10.448137889207512</v>
      </c>
      <c r="T260" s="384">
        <f t="shared" si="60"/>
        <v>-0.32151187000474835</v>
      </c>
      <c r="U260" s="383">
        <v>9.9743691803522196</v>
      </c>
      <c r="V260" s="384">
        <f t="shared" si="61"/>
        <v>-0.12291231361666632</v>
      </c>
      <c r="W260" s="383">
        <v>8.7551509641155612</v>
      </c>
      <c r="X260" s="384">
        <f t="shared" si="62"/>
        <v>2.2062143689515423E-2</v>
      </c>
      <c r="Y260" s="383">
        <v>10.4556602878948</v>
      </c>
      <c r="Z260" s="384">
        <f t="shared" si="63"/>
        <v>-0.26156234251029176</v>
      </c>
      <c r="AA260" s="383">
        <v>9.6095106505172669</v>
      </c>
      <c r="AB260" s="384">
        <f t="shared" si="64"/>
        <v>-7.8881508707519643E-2</v>
      </c>
    </row>
    <row r="261" spans="2:28" ht="15" hidden="1" customHeight="1" outlineLevel="1" x14ac:dyDescent="0.25">
      <c r="B261" s="43" t="s">
        <v>58</v>
      </c>
      <c r="C261" s="380">
        <v>2.4700000000000002</v>
      </c>
      <c r="D261" s="381">
        <f t="shared" si="52"/>
        <v>0.10000000000000009</v>
      </c>
      <c r="E261" s="382">
        <v>3.09</v>
      </c>
      <c r="F261" s="381">
        <f t="shared" si="53"/>
        <v>-0.40000000000000036</v>
      </c>
      <c r="G261" s="382">
        <v>9.49</v>
      </c>
      <c r="H261" s="381">
        <f t="shared" si="54"/>
        <v>-9.5499999999999989</v>
      </c>
      <c r="I261" s="382">
        <v>6.21</v>
      </c>
      <c r="J261" s="381">
        <f t="shared" si="55"/>
        <v>-3.2600000000000007</v>
      </c>
      <c r="K261" s="380">
        <v>8.36</v>
      </c>
      <c r="L261" s="381">
        <f t="shared" si="56"/>
        <v>-0.57000000000000028</v>
      </c>
      <c r="M261" s="380">
        <v>8.17</v>
      </c>
      <c r="N261" s="381">
        <f t="shared" si="57"/>
        <v>-0.5600000000000005</v>
      </c>
      <c r="O261" s="380">
        <v>8.2899999999999991</v>
      </c>
      <c r="P261" s="381">
        <f t="shared" si="58"/>
        <v>-0.57000000000000028</v>
      </c>
      <c r="Q261" s="382">
        <v>8.5299999999999994</v>
      </c>
      <c r="R261" s="381">
        <f t="shared" si="59"/>
        <v>-3.0000000000001137E-2</v>
      </c>
      <c r="S261" s="382">
        <v>9.56</v>
      </c>
      <c r="T261" s="381">
        <f t="shared" si="60"/>
        <v>9.9999999999999645E-2</v>
      </c>
      <c r="U261" s="382">
        <v>9.1300000000000008</v>
      </c>
      <c r="V261" s="381">
        <f t="shared" si="61"/>
        <v>7.0000000000000284E-2</v>
      </c>
      <c r="W261" s="380">
        <v>7.95</v>
      </c>
      <c r="X261" s="381">
        <f t="shared" si="62"/>
        <v>-0.24999999999999911</v>
      </c>
      <c r="Y261" s="380">
        <v>9.33</v>
      </c>
      <c r="Z261" s="381">
        <f t="shared" si="63"/>
        <v>-8.9999999999999858E-2</v>
      </c>
      <c r="AA261" s="380">
        <v>8.67</v>
      </c>
      <c r="AB261" s="381">
        <f t="shared" si="64"/>
        <v>-0.13000000000000078</v>
      </c>
    </row>
    <row r="262" spans="2:28" ht="15" hidden="1" customHeight="1" outlineLevel="1" x14ac:dyDescent="0.25">
      <c r="B262" s="43" t="s">
        <v>59</v>
      </c>
      <c r="C262" s="380">
        <v>2.12</v>
      </c>
      <c r="D262" s="381">
        <f t="shared" si="52"/>
        <v>-0.33000000000000007</v>
      </c>
      <c r="E262" s="382">
        <v>4.3600000000000003</v>
      </c>
      <c r="F262" s="381">
        <f t="shared" si="53"/>
        <v>2.0000000000000462E-2</v>
      </c>
      <c r="G262" s="382">
        <v>15.45</v>
      </c>
      <c r="H262" s="381">
        <f t="shared" si="54"/>
        <v>2.9899999999999984</v>
      </c>
      <c r="I262" s="382">
        <v>9.61</v>
      </c>
      <c r="J262" s="381">
        <f t="shared" si="55"/>
        <v>1.25</v>
      </c>
      <c r="K262" s="380">
        <v>9.5500000000000007</v>
      </c>
      <c r="L262" s="381">
        <f t="shared" si="56"/>
        <v>0.44000000000000128</v>
      </c>
      <c r="M262" s="380">
        <v>10.29</v>
      </c>
      <c r="N262" s="381">
        <f t="shared" si="57"/>
        <v>0.1899999999999995</v>
      </c>
      <c r="O262" s="380">
        <v>9.81</v>
      </c>
      <c r="P262" s="381">
        <f t="shared" si="58"/>
        <v>0.33999999999999986</v>
      </c>
      <c r="Q262" s="382">
        <v>9.31</v>
      </c>
      <c r="R262" s="381">
        <f t="shared" si="59"/>
        <v>0.14000000000000057</v>
      </c>
      <c r="S262" s="382">
        <v>10.27</v>
      </c>
      <c r="T262" s="381">
        <f t="shared" si="60"/>
        <v>-0.64000000000000057</v>
      </c>
      <c r="U262" s="382">
        <v>9.8699999999999992</v>
      </c>
      <c r="V262" s="381">
        <f t="shared" si="61"/>
        <v>-0.28000000000000114</v>
      </c>
      <c r="W262" s="380">
        <v>8.74</v>
      </c>
      <c r="X262" s="381">
        <f t="shared" si="62"/>
        <v>0.16000000000000014</v>
      </c>
      <c r="Y262" s="380">
        <v>10.33</v>
      </c>
      <c r="Z262" s="381">
        <f t="shared" si="63"/>
        <v>-0.45999999999999908</v>
      </c>
      <c r="AA262" s="380">
        <v>9.5500000000000007</v>
      </c>
      <c r="AB262" s="381">
        <f t="shared" si="64"/>
        <v>-0.12999999999999901</v>
      </c>
    </row>
    <row r="263" spans="2:28" ht="15" hidden="1" customHeight="1" outlineLevel="1" x14ac:dyDescent="0.25">
      <c r="B263" s="43" t="s">
        <v>60</v>
      </c>
      <c r="C263" s="380">
        <v>2.39</v>
      </c>
      <c r="D263" s="381">
        <f t="shared" si="52"/>
        <v>7.0000000000000284E-2</v>
      </c>
      <c r="E263" s="382">
        <v>5.48</v>
      </c>
      <c r="F263" s="381">
        <f t="shared" si="53"/>
        <v>0.65000000000000036</v>
      </c>
      <c r="G263" s="382">
        <v>16.8</v>
      </c>
      <c r="H263" s="381">
        <f t="shared" si="54"/>
        <v>-0.10999999999999943</v>
      </c>
      <c r="I263" s="382">
        <v>10.92</v>
      </c>
      <c r="J263" s="381">
        <f t="shared" si="55"/>
        <v>0.9399999999999995</v>
      </c>
      <c r="K263" s="380">
        <v>9.6999999999999993</v>
      </c>
      <c r="L263" s="381">
        <f t="shared" si="56"/>
        <v>-0.3100000000000005</v>
      </c>
      <c r="M263" s="380">
        <v>12.05</v>
      </c>
      <c r="N263" s="381">
        <f t="shared" si="57"/>
        <v>0.13000000000000078</v>
      </c>
      <c r="O263" s="380">
        <v>10.5</v>
      </c>
      <c r="P263" s="381">
        <f t="shared" si="58"/>
        <v>-0.13000000000000078</v>
      </c>
      <c r="Q263" s="382">
        <v>9.74</v>
      </c>
      <c r="R263" s="381">
        <f t="shared" si="59"/>
        <v>0.41999999999999993</v>
      </c>
      <c r="S263" s="382">
        <v>10.73</v>
      </c>
      <c r="T263" s="381">
        <f t="shared" si="60"/>
        <v>-0.50999999999999979</v>
      </c>
      <c r="U263" s="382">
        <v>10.32</v>
      </c>
      <c r="V263" s="381">
        <f t="shared" si="61"/>
        <v>-8.9999999999999858E-2</v>
      </c>
      <c r="W263" s="380">
        <v>9.0399999999999991</v>
      </c>
      <c r="X263" s="381">
        <f t="shared" si="62"/>
        <v>0.16999999999999993</v>
      </c>
      <c r="Y263" s="380">
        <v>10.98</v>
      </c>
      <c r="Z263" s="381">
        <f t="shared" si="63"/>
        <v>-0.41000000000000014</v>
      </c>
      <c r="AA263" s="380">
        <v>10.02</v>
      </c>
      <c r="AB263" s="381">
        <f t="shared" si="64"/>
        <v>-9.9999999999999645E-2</v>
      </c>
    </row>
    <row r="264" spans="2:28" ht="15" hidden="1" customHeight="1" outlineLevel="1" x14ac:dyDescent="0.25">
      <c r="B264" s="43" t="s">
        <v>61</v>
      </c>
      <c r="C264" s="380">
        <v>2.27</v>
      </c>
      <c r="D264" s="381">
        <f t="shared" si="52"/>
        <v>-0.14000000000000012</v>
      </c>
      <c r="E264" s="382">
        <v>4.99</v>
      </c>
      <c r="F264" s="381">
        <f t="shared" si="53"/>
        <v>0.69000000000000039</v>
      </c>
      <c r="G264" s="382">
        <v>18.079999999999998</v>
      </c>
      <c r="H264" s="381">
        <f t="shared" si="54"/>
        <v>-2.91</v>
      </c>
      <c r="I264" s="382">
        <v>10.69</v>
      </c>
      <c r="J264" s="381">
        <f t="shared" si="55"/>
        <v>0.46999999999999886</v>
      </c>
      <c r="K264" s="380">
        <v>11.02</v>
      </c>
      <c r="L264" s="381">
        <f t="shared" si="56"/>
        <v>0.48000000000000043</v>
      </c>
      <c r="M264" s="380">
        <v>11.39</v>
      </c>
      <c r="N264" s="381">
        <f t="shared" si="57"/>
        <v>-0.12999999999999901</v>
      </c>
      <c r="O264" s="380">
        <v>11.17</v>
      </c>
      <c r="P264" s="381">
        <f t="shared" si="58"/>
        <v>0.3100000000000005</v>
      </c>
      <c r="Q264" s="382">
        <v>10.28</v>
      </c>
      <c r="R264" s="381">
        <f t="shared" si="59"/>
        <v>0.4399999999999995</v>
      </c>
      <c r="S264" s="382">
        <v>11.52</v>
      </c>
      <c r="T264" s="381">
        <f t="shared" si="60"/>
        <v>-6.0000000000000497E-2</v>
      </c>
      <c r="U264" s="382">
        <v>10.98</v>
      </c>
      <c r="V264" s="381">
        <f t="shared" si="61"/>
        <v>0.16000000000000014</v>
      </c>
      <c r="W264" s="380">
        <v>9.7200000000000006</v>
      </c>
      <c r="X264" s="381">
        <f t="shared" si="62"/>
        <v>0.25999999999999979</v>
      </c>
      <c r="Y264" s="380">
        <v>11.56</v>
      </c>
      <c r="Z264" s="381">
        <f t="shared" si="63"/>
        <v>-8.0000000000000071E-2</v>
      </c>
      <c r="AA264" s="380">
        <v>10.65</v>
      </c>
      <c r="AB264" s="381">
        <f t="shared" si="64"/>
        <v>0.11000000000000121</v>
      </c>
    </row>
    <row r="265" spans="2:28" collapsed="1" x14ac:dyDescent="0.25">
      <c r="B265" s="145">
        <v>1995</v>
      </c>
      <c r="C265" s="382">
        <v>2.23</v>
      </c>
      <c r="D265" s="388">
        <f t="shared" si="52"/>
        <v>-0.31000000000000005</v>
      </c>
      <c r="E265" s="382">
        <v>3.52</v>
      </c>
      <c r="F265" s="388">
        <f t="shared" si="53"/>
        <v>-0.10999999999999988</v>
      </c>
      <c r="G265" s="382">
        <v>14.71</v>
      </c>
      <c r="H265" s="388">
        <f t="shared" si="54"/>
        <v>-0.41999999999999993</v>
      </c>
      <c r="I265" s="382">
        <v>8.5</v>
      </c>
      <c r="J265" s="388">
        <f t="shared" si="55"/>
        <v>0.39000000000000057</v>
      </c>
      <c r="K265" s="382">
        <v>8.73</v>
      </c>
      <c r="L265" s="388">
        <f t="shared" si="56"/>
        <v>-0.42999999999999972</v>
      </c>
      <c r="M265" s="382">
        <v>9.11</v>
      </c>
      <c r="N265" s="388">
        <f t="shared" si="57"/>
        <v>-0.45000000000000107</v>
      </c>
      <c r="O265" s="382">
        <v>8.8699999999999992</v>
      </c>
      <c r="P265" s="388">
        <f t="shared" si="58"/>
        <v>-0.43000000000000149</v>
      </c>
      <c r="Q265" s="382">
        <v>9.4</v>
      </c>
      <c r="R265" s="388">
        <f t="shared" si="59"/>
        <v>-4.9999999999998934E-2</v>
      </c>
      <c r="S265" s="382">
        <v>10.220000000000001</v>
      </c>
      <c r="T265" s="388">
        <f t="shared" si="60"/>
        <v>-0.60999999999999943</v>
      </c>
      <c r="U265" s="382">
        <v>9.8800000000000008</v>
      </c>
      <c r="V265" s="388">
        <f t="shared" si="61"/>
        <v>-0.34999999999999964</v>
      </c>
      <c r="W265" s="382">
        <v>8.58</v>
      </c>
      <c r="X265" s="388">
        <f t="shared" si="62"/>
        <v>-0.24000000000000021</v>
      </c>
      <c r="Y265" s="382">
        <v>10.09</v>
      </c>
      <c r="Z265" s="388">
        <f t="shared" si="63"/>
        <v>-0.57000000000000028</v>
      </c>
      <c r="AA265" s="382">
        <v>9.35</v>
      </c>
      <c r="AB265" s="388">
        <f t="shared" si="64"/>
        <v>-0.39000000000000057</v>
      </c>
    </row>
    <row r="266" spans="2:28" ht="15" hidden="1" customHeight="1" outlineLevel="1" x14ac:dyDescent="0.25">
      <c r="B266" s="43" t="s">
        <v>49</v>
      </c>
      <c r="C266" s="380">
        <v>2.61</v>
      </c>
      <c r="D266" s="381">
        <f t="shared" si="52"/>
        <v>0.31999999999999984</v>
      </c>
      <c r="E266" s="382">
        <v>3.41</v>
      </c>
      <c r="F266" s="381">
        <f t="shared" si="53"/>
        <v>-0.20999999999999996</v>
      </c>
      <c r="G266" s="382">
        <v>14.52</v>
      </c>
      <c r="H266" s="381">
        <f t="shared" si="54"/>
        <v>-1.3399999999999999</v>
      </c>
      <c r="I266" s="382">
        <v>7.39</v>
      </c>
      <c r="J266" s="381">
        <f t="shared" si="55"/>
        <v>-0.89999999999999947</v>
      </c>
      <c r="K266" s="380">
        <v>9.81</v>
      </c>
      <c r="L266" s="381">
        <f t="shared" si="56"/>
        <v>0.44000000000000128</v>
      </c>
      <c r="M266" s="380">
        <v>10.7</v>
      </c>
      <c r="N266" s="381">
        <f t="shared" si="57"/>
        <v>0.23999999999999844</v>
      </c>
      <c r="O266" s="380">
        <v>10.14</v>
      </c>
      <c r="P266" s="381">
        <f t="shared" si="58"/>
        <v>0.39000000000000057</v>
      </c>
      <c r="Q266" s="382">
        <v>9.26</v>
      </c>
      <c r="R266" s="381">
        <f t="shared" si="59"/>
        <v>-0.16999999999999993</v>
      </c>
      <c r="S266" s="382">
        <v>9.74</v>
      </c>
      <c r="T266" s="381">
        <f t="shared" si="60"/>
        <v>-0.91999999999999993</v>
      </c>
      <c r="U266" s="382">
        <v>9.5399999999999991</v>
      </c>
      <c r="V266" s="381">
        <f t="shared" si="61"/>
        <v>-0.5600000000000005</v>
      </c>
      <c r="W266" s="380">
        <v>8.82</v>
      </c>
      <c r="X266" s="381">
        <f t="shared" si="62"/>
        <v>6.0000000000000497E-2</v>
      </c>
      <c r="Y266" s="380">
        <v>9.91</v>
      </c>
      <c r="Z266" s="381">
        <f t="shared" si="63"/>
        <v>-0.75999999999999979</v>
      </c>
      <c r="AA266" s="380">
        <v>9.39</v>
      </c>
      <c r="AB266" s="381">
        <f t="shared" si="64"/>
        <v>-0.27999999999999936</v>
      </c>
    </row>
    <row r="267" spans="2:28" ht="15" hidden="1" customHeight="1" outlineLevel="1" x14ac:dyDescent="0.25">
      <c r="B267" s="43" t="s">
        <v>50</v>
      </c>
      <c r="C267" s="380">
        <v>2.4</v>
      </c>
      <c r="D267" s="381">
        <f t="shared" si="52"/>
        <v>-0.16000000000000014</v>
      </c>
      <c r="E267" s="382">
        <v>3.92</v>
      </c>
      <c r="F267" s="381">
        <f t="shared" si="53"/>
        <v>0.10999999999999988</v>
      </c>
      <c r="G267" s="382">
        <v>14.13</v>
      </c>
      <c r="H267" s="381">
        <f t="shared" si="54"/>
        <v>-3.7099999999999991</v>
      </c>
      <c r="I267" s="382">
        <v>7.94</v>
      </c>
      <c r="J267" s="381">
        <f t="shared" si="55"/>
        <v>-1.6799999999999988</v>
      </c>
      <c r="K267" s="380">
        <v>9.27</v>
      </c>
      <c r="L267" s="381">
        <f t="shared" si="56"/>
        <v>-1.9999999999999574E-2</v>
      </c>
      <c r="M267" s="380">
        <v>10.46</v>
      </c>
      <c r="N267" s="381">
        <f t="shared" si="57"/>
        <v>0.35000000000000142</v>
      </c>
      <c r="O267" s="380">
        <v>9.67</v>
      </c>
      <c r="P267" s="381">
        <f t="shared" si="58"/>
        <v>0.10999999999999943</v>
      </c>
      <c r="Q267" s="382">
        <v>9.42</v>
      </c>
      <c r="R267" s="381">
        <f t="shared" si="59"/>
        <v>2.9999999999999361E-2</v>
      </c>
      <c r="S267" s="382">
        <v>10.42</v>
      </c>
      <c r="T267" s="381">
        <f t="shared" si="60"/>
        <v>-0.58000000000000007</v>
      </c>
      <c r="U267" s="382">
        <v>9.98</v>
      </c>
      <c r="V267" s="381">
        <f t="shared" si="61"/>
        <v>-0.23000000000000043</v>
      </c>
      <c r="W267" s="380">
        <v>8.7100000000000009</v>
      </c>
      <c r="X267" s="381">
        <f t="shared" si="62"/>
        <v>-2.9999999999999361E-2</v>
      </c>
      <c r="Y267" s="380">
        <v>10.47</v>
      </c>
      <c r="Z267" s="381">
        <f t="shared" si="63"/>
        <v>-0.44999999999999929</v>
      </c>
      <c r="AA267" s="380">
        <v>9.56</v>
      </c>
      <c r="AB267" s="381">
        <f t="shared" si="64"/>
        <v>-0.15000000000000036</v>
      </c>
    </row>
    <row r="268" spans="2:28" ht="15" hidden="1" customHeight="1" outlineLevel="1" x14ac:dyDescent="0.25">
      <c r="B268" s="43" t="s">
        <v>51</v>
      </c>
      <c r="C268" s="380">
        <v>2.5099999999999998</v>
      </c>
      <c r="D268" s="381">
        <f t="shared" si="52"/>
        <v>0.2799999999999998</v>
      </c>
      <c r="E268" s="382">
        <v>3.34</v>
      </c>
      <c r="F268" s="381">
        <f t="shared" si="53"/>
        <v>0.5</v>
      </c>
      <c r="G268" s="382">
        <v>13.96</v>
      </c>
      <c r="H268" s="381">
        <f t="shared" si="54"/>
        <v>0.27000000000000135</v>
      </c>
      <c r="I268" s="382">
        <v>7.74</v>
      </c>
      <c r="J268" s="381">
        <f t="shared" si="55"/>
        <v>0.22000000000000064</v>
      </c>
      <c r="K268" s="380">
        <v>8.9</v>
      </c>
      <c r="L268" s="381">
        <f t="shared" si="56"/>
        <v>8.0000000000000071E-2</v>
      </c>
      <c r="M268" s="380">
        <v>9.33</v>
      </c>
      <c r="N268" s="381">
        <f t="shared" si="57"/>
        <v>0.91000000000000014</v>
      </c>
      <c r="O268" s="380">
        <v>9.0399999999999991</v>
      </c>
      <c r="P268" s="381">
        <f t="shared" si="58"/>
        <v>0.34999999999999964</v>
      </c>
      <c r="Q268" s="382">
        <v>9</v>
      </c>
      <c r="R268" s="381">
        <f t="shared" si="59"/>
        <v>-0.3100000000000005</v>
      </c>
      <c r="S268" s="382">
        <v>11.13</v>
      </c>
      <c r="T268" s="381">
        <f t="shared" si="60"/>
        <v>0.5</v>
      </c>
      <c r="U268" s="382">
        <v>10.16</v>
      </c>
      <c r="V268" s="381">
        <f t="shared" si="61"/>
        <v>0.14000000000000057</v>
      </c>
      <c r="W268" s="380">
        <v>8.4700000000000006</v>
      </c>
      <c r="X268" s="381">
        <f t="shared" si="62"/>
        <v>-0.11999999999999922</v>
      </c>
      <c r="Y268" s="380">
        <v>10.87</v>
      </c>
      <c r="Z268" s="381">
        <f t="shared" si="63"/>
        <v>0.55999999999999872</v>
      </c>
      <c r="AA268" s="380">
        <v>9.61</v>
      </c>
      <c r="AB268" s="381">
        <f t="shared" si="64"/>
        <v>0.20999999999999908</v>
      </c>
    </row>
    <row r="269" spans="2:28" ht="15" hidden="1" customHeight="1" outlineLevel="1" x14ac:dyDescent="0.25">
      <c r="B269" s="43" t="s">
        <v>52</v>
      </c>
      <c r="C269" s="380">
        <v>2.41</v>
      </c>
      <c r="D269" s="381">
        <f t="shared" si="52"/>
        <v>-0.18999999999999995</v>
      </c>
      <c r="E269" s="382">
        <v>3.32</v>
      </c>
      <c r="F269" s="381">
        <f t="shared" si="53"/>
        <v>0.16999999999999993</v>
      </c>
      <c r="G269" s="382">
        <v>11.92</v>
      </c>
      <c r="H269" s="381">
        <f t="shared" si="54"/>
        <v>-2.6199999999999992</v>
      </c>
      <c r="I269" s="382">
        <v>7.09</v>
      </c>
      <c r="J269" s="381">
        <f t="shared" si="55"/>
        <v>-0.20000000000000018</v>
      </c>
      <c r="K269" s="380">
        <v>8.92</v>
      </c>
      <c r="L269" s="381">
        <f t="shared" si="56"/>
        <v>0.49000000000000021</v>
      </c>
      <c r="M269" s="380">
        <v>9.4700000000000006</v>
      </c>
      <c r="N269" s="381">
        <f t="shared" si="57"/>
        <v>1.3399999999999999</v>
      </c>
      <c r="O269" s="380">
        <v>9.11</v>
      </c>
      <c r="P269" s="381">
        <f t="shared" si="58"/>
        <v>0.77999999999999936</v>
      </c>
      <c r="Q269" s="382">
        <v>9.91</v>
      </c>
      <c r="R269" s="381">
        <f t="shared" si="59"/>
        <v>-0.5600000000000005</v>
      </c>
      <c r="S269" s="382">
        <v>10.5</v>
      </c>
      <c r="T269" s="381">
        <f t="shared" si="60"/>
        <v>-0.76999999999999957</v>
      </c>
      <c r="U269" s="382">
        <v>10.26</v>
      </c>
      <c r="V269" s="381">
        <f t="shared" si="61"/>
        <v>-0.65000000000000036</v>
      </c>
      <c r="W269" s="380">
        <v>9.06</v>
      </c>
      <c r="X269" s="381">
        <f t="shared" si="62"/>
        <v>-0.15000000000000036</v>
      </c>
      <c r="Y269" s="380">
        <v>10.35</v>
      </c>
      <c r="Z269" s="381">
        <f t="shared" si="63"/>
        <v>-0.33999999999999986</v>
      </c>
      <c r="AA269" s="380">
        <v>9.7200000000000006</v>
      </c>
      <c r="AB269" s="381">
        <f t="shared" si="64"/>
        <v>-0.17999999999999972</v>
      </c>
    </row>
    <row r="270" spans="2:28" ht="15" hidden="1" customHeight="1" outlineLevel="1" x14ac:dyDescent="0.25">
      <c r="B270" s="43" t="s">
        <v>53</v>
      </c>
      <c r="C270" s="380">
        <v>3.06</v>
      </c>
      <c r="D270" s="381">
        <f t="shared" ref="D270:D333" si="65">C270-C284</f>
        <v>0.28000000000000025</v>
      </c>
      <c r="E270" s="382">
        <v>3.38</v>
      </c>
      <c r="F270" s="381">
        <f t="shared" ref="F270:F333" si="66">E270-E284</f>
        <v>-0.43000000000000016</v>
      </c>
      <c r="G270" s="382">
        <v>19.809999999999999</v>
      </c>
      <c r="H270" s="381">
        <f t="shared" ref="H270:H333" si="67">G270-G284</f>
        <v>-6.66</v>
      </c>
      <c r="I270" s="382">
        <v>9.1199999999999992</v>
      </c>
      <c r="J270" s="381">
        <f t="shared" ref="J270:J333" si="68">I270-I284</f>
        <v>-3.3900000000000006</v>
      </c>
      <c r="K270" s="380">
        <v>8.66</v>
      </c>
      <c r="L270" s="381">
        <f t="shared" ref="L270:L333" si="69">K270-K284</f>
        <v>0.13000000000000078</v>
      </c>
      <c r="M270" s="380">
        <v>8.9</v>
      </c>
      <c r="N270" s="381">
        <f t="shared" ref="N270:N333" si="70">M270-M284</f>
        <v>0.47000000000000064</v>
      </c>
      <c r="O270" s="380">
        <v>8.75</v>
      </c>
      <c r="P270" s="381">
        <f t="shared" ref="P270:P333" si="71">O270-O284</f>
        <v>0.25</v>
      </c>
      <c r="Q270" s="382">
        <v>9.91</v>
      </c>
      <c r="R270" s="381">
        <f t="shared" ref="R270:R333" si="72">Q270-Q284</f>
        <v>-0.51999999999999957</v>
      </c>
      <c r="S270" s="382">
        <v>12.35</v>
      </c>
      <c r="T270" s="381">
        <f t="shared" ref="T270:T333" si="73">S270-S284</f>
        <v>-0.84999999999999964</v>
      </c>
      <c r="U270" s="382">
        <v>11.27</v>
      </c>
      <c r="V270" s="381">
        <f t="shared" ref="V270:V333" si="74">U270-U284</f>
        <v>-0.58999999999999986</v>
      </c>
      <c r="W270" s="380">
        <v>9.18</v>
      </c>
      <c r="X270" s="381">
        <f t="shared" ref="X270:X333" si="75">W270-W284</f>
        <v>-0.26999999999999957</v>
      </c>
      <c r="Y270" s="380">
        <v>11.76</v>
      </c>
      <c r="Z270" s="381">
        <f t="shared" ref="Z270:Z333" si="76">Y270-Y284</f>
        <v>-0.46000000000000085</v>
      </c>
      <c r="AA270" s="380">
        <v>10.47</v>
      </c>
      <c r="AB270" s="381">
        <f t="shared" ref="AB270:AB333" si="77">AA270-AA284</f>
        <v>-0.25</v>
      </c>
    </row>
    <row r="271" spans="2:28" ht="15" hidden="1" customHeight="1" outlineLevel="1" x14ac:dyDescent="0.25">
      <c r="B271" s="43" t="s">
        <v>54</v>
      </c>
      <c r="C271" s="380">
        <v>2.69</v>
      </c>
      <c r="D271" s="381">
        <f t="shared" si="65"/>
        <v>0.37000000000000011</v>
      </c>
      <c r="E271" s="382">
        <v>2.68</v>
      </c>
      <c r="F271" s="381">
        <f t="shared" si="66"/>
        <v>-0.69999999999999973</v>
      </c>
      <c r="G271" s="382">
        <v>11.27</v>
      </c>
      <c r="H271" s="381">
        <f t="shared" si="67"/>
        <v>-3.2100000000000009</v>
      </c>
      <c r="I271" s="382">
        <v>5.86</v>
      </c>
      <c r="J271" s="381">
        <f t="shared" si="68"/>
        <v>-2.2999999999999998</v>
      </c>
      <c r="K271" s="380">
        <v>8.67</v>
      </c>
      <c r="L271" s="381">
        <f t="shared" si="69"/>
        <v>0.33000000000000007</v>
      </c>
      <c r="M271" s="380">
        <v>8.65</v>
      </c>
      <c r="N271" s="381">
        <f t="shared" si="70"/>
        <v>0.20000000000000107</v>
      </c>
      <c r="O271" s="380">
        <v>8.66</v>
      </c>
      <c r="P271" s="381">
        <f t="shared" si="71"/>
        <v>0.27999999999999936</v>
      </c>
      <c r="Q271" s="382">
        <v>9.58</v>
      </c>
      <c r="R271" s="381">
        <f t="shared" si="72"/>
        <v>-0.63000000000000078</v>
      </c>
      <c r="S271" s="382">
        <v>10.74</v>
      </c>
      <c r="T271" s="381">
        <f t="shared" si="73"/>
        <v>-0.20999999999999908</v>
      </c>
      <c r="U271" s="382">
        <v>10.25</v>
      </c>
      <c r="V271" s="381">
        <f t="shared" si="74"/>
        <v>-0.35999999999999943</v>
      </c>
      <c r="W271" s="380">
        <v>8.8699999999999992</v>
      </c>
      <c r="X271" s="381">
        <f t="shared" si="75"/>
        <v>-0.32000000000000028</v>
      </c>
      <c r="Y271" s="380">
        <v>10.4</v>
      </c>
      <c r="Z271" s="381">
        <f t="shared" si="76"/>
        <v>-0.13999999999999879</v>
      </c>
      <c r="AA271" s="380">
        <v>9.67</v>
      </c>
      <c r="AB271" s="381">
        <f t="shared" si="77"/>
        <v>-0.17999999999999972</v>
      </c>
    </row>
    <row r="272" spans="2:28" ht="15" hidden="1" customHeight="1" outlineLevel="1" x14ac:dyDescent="0.25">
      <c r="B272" s="43" t="s">
        <v>55</v>
      </c>
      <c r="C272" s="380">
        <v>3.01</v>
      </c>
      <c r="D272" s="381">
        <f t="shared" si="65"/>
        <v>0.66999999999999993</v>
      </c>
      <c r="E272" s="382">
        <v>3.26</v>
      </c>
      <c r="F272" s="381">
        <f t="shared" si="66"/>
        <v>-0.15000000000000036</v>
      </c>
      <c r="G272" s="382">
        <v>15.57</v>
      </c>
      <c r="H272" s="381">
        <f t="shared" si="67"/>
        <v>0.53000000000000114</v>
      </c>
      <c r="I272" s="382">
        <v>6.72</v>
      </c>
      <c r="J272" s="381">
        <f t="shared" si="68"/>
        <v>9.9999999999997868E-3</v>
      </c>
      <c r="K272" s="380">
        <v>8.58</v>
      </c>
      <c r="L272" s="381">
        <f t="shared" si="69"/>
        <v>7.0000000000000284E-2</v>
      </c>
      <c r="M272" s="380">
        <v>8.06</v>
      </c>
      <c r="N272" s="381">
        <f t="shared" si="70"/>
        <v>0.25000000000000089</v>
      </c>
      <c r="O272" s="380">
        <v>8.36</v>
      </c>
      <c r="P272" s="381">
        <f t="shared" si="71"/>
        <v>0.11999999999999922</v>
      </c>
      <c r="Q272" s="382">
        <v>10.48</v>
      </c>
      <c r="R272" s="381">
        <f t="shared" si="72"/>
        <v>-0.16999999999999993</v>
      </c>
      <c r="S272" s="382">
        <v>11.15</v>
      </c>
      <c r="T272" s="381">
        <f t="shared" si="73"/>
        <v>-0.37999999999999901</v>
      </c>
      <c r="U272" s="382">
        <v>10.85</v>
      </c>
      <c r="V272" s="381">
        <f t="shared" si="74"/>
        <v>-0.25999999999999979</v>
      </c>
      <c r="W272" s="380">
        <v>9.2799999999999994</v>
      </c>
      <c r="X272" s="381">
        <f t="shared" si="75"/>
        <v>-4.0000000000000924E-2</v>
      </c>
      <c r="Y272" s="380">
        <v>10.46</v>
      </c>
      <c r="Z272" s="381">
        <f t="shared" si="76"/>
        <v>-0.26999999999999957</v>
      </c>
      <c r="AA272" s="380">
        <v>9.8699999999999992</v>
      </c>
      <c r="AB272" s="381">
        <f t="shared" si="77"/>
        <v>-0.11000000000000121</v>
      </c>
    </row>
    <row r="273" spans="2:28" ht="15" hidden="1" customHeight="1" outlineLevel="1" x14ac:dyDescent="0.25">
      <c r="B273" s="43" t="s">
        <v>56</v>
      </c>
      <c r="C273" s="380">
        <v>2.56</v>
      </c>
      <c r="D273" s="381">
        <f t="shared" si="65"/>
        <v>0.20999999999999996</v>
      </c>
      <c r="E273" s="382">
        <v>3.03</v>
      </c>
      <c r="F273" s="381">
        <f t="shared" si="66"/>
        <v>-0.54</v>
      </c>
      <c r="G273" s="382">
        <v>14.61</v>
      </c>
      <c r="H273" s="381">
        <f t="shared" si="67"/>
        <v>-1.9600000000000009</v>
      </c>
      <c r="I273" s="382">
        <v>6.93</v>
      </c>
      <c r="J273" s="381">
        <f t="shared" si="68"/>
        <v>-1.2599999999999998</v>
      </c>
      <c r="K273" s="380">
        <v>8.89</v>
      </c>
      <c r="L273" s="381">
        <f t="shared" si="69"/>
        <v>4.0000000000000924E-2</v>
      </c>
      <c r="M273" s="380">
        <v>8.64</v>
      </c>
      <c r="N273" s="381">
        <f t="shared" si="70"/>
        <v>0.62000000000000099</v>
      </c>
      <c r="O273" s="380">
        <v>8.8000000000000007</v>
      </c>
      <c r="P273" s="381">
        <f t="shared" si="71"/>
        <v>0.24000000000000021</v>
      </c>
      <c r="Q273" s="382">
        <v>9.1300000000000008</v>
      </c>
      <c r="R273" s="381">
        <f t="shared" si="72"/>
        <v>-0.71999999999999886</v>
      </c>
      <c r="S273" s="382">
        <v>10.83</v>
      </c>
      <c r="T273" s="381">
        <f t="shared" si="73"/>
        <v>0.17999999999999972</v>
      </c>
      <c r="U273" s="382">
        <v>10.02</v>
      </c>
      <c r="V273" s="381">
        <f t="shared" si="74"/>
        <v>-0.24000000000000021</v>
      </c>
      <c r="W273" s="380">
        <v>8.4600000000000009</v>
      </c>
      <c r="X273" s="381">
        <f t="shared" si="75"/>
        <v>-0.47999999999999865</v>
      </c>
      <c r="Y273" s="380">
        <v>10.46</v>
      </c>
      <c r="Z273" s="381">
        <f t="shared" si="76"/>
        <v>0.26000000000000156</v>
      </c>
      <c r="AA273" s="380">
        <v>9.39</v>
      </c>
      <c r="AB273" s="381">
        <f t="shared" si="77"/>
        <v>-0.11999999999999922</v>
      </c>
    </row>
    <row r="274" spans="2:28" collapsed="1" x14ac:dyDescent="0.25">
      <c r="B274" s="30" t="s">
        <v>82</v>
      </c>
      <c r="C274" s="383">
        <v>2.380120495940822</v>
      </c>
      <c r="D274" s="384">
        <f t="shared" si="65"/>
        <v>-0.32895390375938849</v>
      </c>
      <c r="E274" s="383">
        <v>3.9063660112745771</v>
      </c>
      <c r="F274" s="384">
        <f t="shared" si="66"/>
        <v>-0.48254127349363518</v>
      </c>
      <c r="G274" s="383">
        <v>16.233082706766918</v>
      </c>
      <c r="H274" s="384">
        <f t="shared" si="67"/>
        <v>-0.32526325556258939</v>
      </c>
      <c r="I274" s="383">
        <v>9.0378812199036922</v>
      </c>
      <c r="J274" s="384">
        <f t="shared" si="68"/>
        <v>-0.62456366235543115</v>
      </c>
      <c r="K274" s="383">
        <v>9.4183054064547136</v>
      </c>
      <c r="L274" s="384">
        <f t="shared" si="69"/>
        <v>7.0434326839139416E-2</v>
      </c>
      <c r="M274" s="383">
        <v>10.100784246311434</v>
      </c>
      <c r="N274" s="384">
        <f t="shared" si="70"/>
        <v>0.1465630349342586</v>
      </c>
      <c r="O274" s="383">
        <v>9.6517278781919362</v>
      </c>
      <c r="P274" s="384">
        <f t="shared" si="71"/>
        <v>9.0967175565138447E-2</v>
      </c>
      <c r="Q274" s="383">
        <v>9.2739717565927826</v>
      </c>
      <c r="R274" s="384">
        <f t="shared" si="72"/>
        <v>-0.21351889961566428</v>
      </c>
      <c r="S274" s="383">
        <v>10.76964975921226</v>
      </c>
      <c r="T274" s="384">
        <f t="shared" si="73"/>
        <v>0.42293960718992629</v>
      </c>
      <c r="U274" s="383">
        <v>10.097281493968886</v>
      </c>
      <c r="V274" s="384">
        <f t="shared" si="74"/>
        <v>0.15863194161477701</v>
      </c>
      <c r="W274" s="383">
        <v>8.7330888204260457</v>
      </c>
      <c r="X274" s="384">
        <f t="shared" si="75"/>
        <v>-0.2103784541071132</v>
      </c>
      <c r="Y274" s="383">
        <v>10.717222630405091</v>
      </c>
      <c r="Z274" s="384">
        <f t="shared" si="76"/>
        <v>0.37416631684604518</v>
      </c>
      <c r="AA274" s="383">
        <v>9.6883921592247866</v>
      </c>
      <c r="AB274" s="384">
        <f t="shared" si="77"/>
        <v>9.1747543151699418E-2</v>
      </c>
    </row>
    <row r="275" spans="2:28" ht="15" hidden="1" customHeight="1" outlineLevel="1" x14ac:dyDescent="0.25">
      <c r="B275" s="43" t="s">
        <v>58</v>
      </c>
      <c r="C275" s="380">
        <v>2.37</v>
      </c>
      <c r="D275" s="381">
        <f t="shared" si="65"/>
        <v>-0.33999999999999986</v>
      </c>
      <c r="E275" s="382">
        <v>3.49</v>
      </c>
      <c r="F275" s="381">
        <f t="shared" si="66"/>
        <v>-4.9999999999999822E-2</v>
      </c>
      <c r="G275" s="382">
        <v>19.04</v>
      </c>
      <c r="H275" s="381">
        <f t="shared" si="67"/>
        <v>5.3299999999999983</v>
      </c>
      <c r="I275" s="382">
        <v>9.4700000000000006</v>
      </c>
      <c r="J275" s="381">
        <f t="shared" si="68"/>
        <v>1.4600000000000009</v>
      </c>
      <c r="K275" s="380">
        <v>8.93</v>
      </c>
      <c r="L275" s="381">
        <f t="shared" si="69"/>
        <v>0.66999999999999993</v>
      </c>
      <c r="M275" s="380">
        <v>8.73</v>
      </c>
      <c r="N275" s="381">
        <f t="shared" si="70"/>
        <v>0.80000000000000071</v>
      </c>
      <c r="O275" s="380">
        <v>8.86</v>
      </c>
      <c r="P275" s="381">
        <f t="shared" si="71"/>
        <v>0.71999999999999886</v>
      </c>
      <c r="Q275" s="382">
        <v>8.56</v>
      </c>
      <c r="R275" s="381">
        <f t="shared" si="72"/>
        <v>-0.24000000000000021</v>
      </c>
      <c r="S275" s="382">
        <v>9.4600000000000009</v>
      </c>
      <c r="T275" s="381">
        <f t="shared" si="73"/>
        <v>-0.42999999999999972</v>
      </c>
      <c r="U275" s="382">
        <v>9.06</v>
      </c>
      <c r="V275" s="381">
        <f t="shared" si="74"/>
        <v>-0.32000000000000028</v>
      </c>
      <c r="W275" s="380">
        <v>8.1999999999999993</v>
      </c>
      <c r="X275" s="381">
        <f t="shared" si="75"/>
        <v>-5.0000000000000711E-2</v>
      </c>
      <c r="Y275" s="380">
        <v>9.42</v>
      </c>
      <c r="Z275" s="381">
        <f t="shared" si="76"/>
        <v>-0.17999999999999972</v>
      </c>
      <c r="AA275" s="380">
        <v>8.8000000000000007</v>
      </c>
      <c r="AB275" s="381">
        <f t="shared" si="77"/>
        <v>-8.9999999999999858E-2</v>
      </c>
    </row>
    <row r="276" spans="2:28" ht="15" hidden="1" customHeight="1" outlineLevel="1" x14ac:dyDescent="0.25">
      <c r="B276" s="43" t="s">
        <v>59</v>
      </c>
      <c r="C276" s="380">
        <v>2.4500000000000002</v>
      </c>
      <c r="D276" s="381">
        <f t="shared" si="65"/>
        <v>-0.33999999999999986</v>
      </c>
      <c r="E276" s="382">
        <v>4.34</v>
      </c>
      <c r="F276" s="381">
        <f t="shared" si="66"/>
        <v>-0.24000000000000021</v>
      </c>
      <c r="G276" s="382">
        <v>12.46</v>
      </c>
      <c r="H276" s="381">
        <f t="shared" si="67"/>
        <v>-4.3699999999999974</v>
      </c>
      <c r="I276" s="382">
        <v>8.36</v>
      </c>
      <c r="J276" s="381">
        <f t="shared" si="68"/>
        <v>-1.8600000000000012</v>
      </c>
      <c r="K276" s="380">
        <v>9.11</v>
      </c>
      <c r="L276" s="381">
        <f t="shared" si="69"/>
        <v>-0.30000000000000071</v>
      </c>
      <c r="M276" s="380">
        <v>10.1</v>
      </c>
      <c r="N276" s="381">
        <f t="shared" si="70"/>
        <v>0.82000000000000028</v>
      </c>
      <c r="O276" s="380">
        <v>9.4700000000000006</v>
      </c>
      <c r="P276" s="381">
        <f t="shared" si="71"/>
        <v>0.11000000000000121</v>
      </c>
      <c r="Q276" s="382">
        <v>9.17</v>
      </c>
      <c r="R276" s="381">
        <f t="shared" si="72"/>
        <v>-0.77999999999999936</v>
      </c>
      <c r="S276" s="382">
        <v>10.91</v>
      </c>
      <c r="T276" s="381">
        <f t="shared" si="73"/>
        <v>0.3100000000000005</v>
      </c>
      <c r="U276" s="382">
        <v>10.15</v>
      </c>
      <c r="V276" s="381">
        <f t="shared" si="74"/>
        <v>-0.13999999999999879</v>
      </c>
      <c r="W276" s="380">
        <v>8.58</v>
      </c>
      <c r="X276" s="381">
        <f t="shared" si="75"/>
        <v>-0.67999999999999972</v>
      </c>
      <c r="Y276" s="380">
        <v>10.79</v>
      </c>
      <c r="Z276" s="381">
        <f t="shared" si="76"/>
        <v>0.38999999999999879</v>
      </c>
      <c r="AA276" s="380">
        <v>9.68</v>
      </c>
      <c r="AB276" s="381">
        <f t="shared" si="77"/>
        <v>-0.10999999999999943</v>
      </c>
    </row>
    <row r="277" spans="2:28" ht="15" hidden="1" customHeight="1" outlineLevel="1" x14ac:dyDescent="0.25">
      <c r="B277" s="43" t="s">
        <v>60</v>
      </c>
      <c r="C277" s="380">
        <v>2.3199999999999998</v>
      </c>
      <c r="D277" s="381">
        <f t="shared" si="65"/>
        <v>-0.62000000000000011</v>
      </c>
      <c r="E277" s="382">
        <v>4.83</v>
      </c>
      <c r="F277" s="381">
        <f t="shared" si="66"/>
        <v>-0.34999999999999964</v>
      </c>
      <c r="G277" s="382">
        <v>16.91</v>
      </c>
      <c r="H277" s="381">
        <f t="shared" si="67"/>
        <v>-3.1099999999999994</v>
      </c>
      <c r="I277" s="382">
        <v>9.98</v>
      </c>
      <c r="J277" s="381">
        <f t="shared" si="68"/>
        <v>-1.4399999999999995</v>
      </c>
      <c r="K277" s="380">
        <v>10.01</v>
      </c>
      <c r="L277" s="381">
        <f t="shared" si="69"/>
        <v>-0.14000000000000057</v>
      </c>
      <c r="M277" s="380">
        <v>11.92</v>
      </c>
      <c r="N277" s="381">
        <f t="shared" si="70"/>
        <v>-0.48000000000000043</v>
      </c>
      <c r="O277" s="380">
        <v>10.63</v>
      </c>
      <c r="P277" s="381">
        <f t="shared" si="71"/>
        <v>-0.26999999999999957</v>
      </c>
      <c r="Q277" s="382">
        <v>9.32</v>
      </c>
      <c r="R277" s="381">
        <f t="shared" si="72"/>
        <v>-0.15000000000000036</v>
      </c>
      <c r="S277" s="382">
        <v>11.24</v>
      </c>
      <c r="T277" s="381">
        <f t="shared" si="73"/>
        <v>0.52999999999999936</v>
      </c>
      <c r="U277" s="382">
        <v>10.41</v>
      </c>
      <c r="V277" s="381">
        <f t="shared" si="74"/>
        <v>0.30000000000000071</v>
      </c>
      <c r="W277" s="380">
        <v>8.8699999999999992</v>
      </c>
      <c r="X277" s="381">
        <f t="shared" si="75"/>
        <v>-0.29000000000000092</v>
      </c>
      <c r="Y277" s="380">
        <v>11.39</v>
      </c>
      <c r="Z277" s="381">
        <f t="shared" si="76"/>
        <v>0.33999999999999986</v>
      </c>
      <c r="AA277" s="380">
        <v>10.119999999999999</v>
      </c>
      <c r="AB277" s="381">
        <f t="shared" si="77"/>
        <v>8.9999999999999858E-2</v>
      </c>
    </row>
    <row r="278" spans="2:28" ht="15" hidden="1" customHeight="1" outlineLevel="1" x14ac:dyDescent="0.25">
      <c r="B278" s="43" t="s">
        <v>61</v>
      </c>
      <c r="C278" s="380">
        <v>2.41</v>
      </c>
      <c r="D278" s="381">
        <f t="shared" si="65"/>
        <v>-0.7799999999999998</v>
      </c>
      <c r="E278" s="382">
        <v>4.3</v>
      </c>
      <c r="F278" s="381">
        <f t="shared" si="66"/>
        <v>-0.82000000000000028</v>
      </c>
      <c r="G278" s="382">
        <v>20.99</v>
      </c>
      <c r="H278" s="381">
        <f t="shared" si="67"/>
        <v>2.5799999999999983</v>
      </c>
      <c r="I278" s="382">
        <v>10.220000000000001</v>
      </c>
      <c r="J278" s="381">
        <f t="shared" si="68"/>
        <v>-0.87999999999999901</v>
      </c>
      <c r="K278" s="380">
        <v>10.54</v>
      </c>
      <c r="L278" s="381">
        <f t="shared" si="69"/>
        <v>0.55999999999999872</v>
      </c>
      <c r="M278" s="380">
        <v>11.52</v>
      </c>
      <c r="N278" s="381">
        <f t="shared" si="70"/>
        <v>-0.95000000000000107</v>
      </c>
      <c r="O278" s="380">
        <v>10.86</v>
      </c>
      <c r="P278" s="381">
        <f t="shared" si="71"/>
        <v>5.9999999999998721E-2</v>
      </c>
      <c r="Q278" s="382">
        <v>9.84</v>
      </c>
      <c r="R278" s="381">
        <f t="shared" si="72"/>
        <v>-0.66000000000000014</v>
      </c>
      <c r="S278" s="382">
        <v>11.58</v>
      </c>
      <c r="T278" s="381">
        <f t="shared" si="73"/>
        <v>1.6600000000000001</v>
      </c>
      <c r="U278" s="382">
        <v>10.82</v>
      </c>
      <c r="V278" s="381">
        <f t="shared" si="74"/>
        <v>0.64000000000000057</v>
      </c>
      <c r="W278" s="380">
        <v>9.4600000000000009</v>
      </c>
      <c r="X278" s="381">
        <f t="shared" si="75"/>
        <v>-0.45999999999999908</v>
      </c>
      <c r="Y278" s="380">
        <v>11.64</v>
      </c>
      <c r="Z278" s="381">
        <f t="shared" si="76"/>
        <v>1.3000000000000007</v>
      </c>
      <c r="AA278" s="380">
        <v>10.54</v>
      </c>
      <c r="AB278" s="381">
        <f t="shared" si="77"/>
        <v>0.40999999999999837</v>
      </c>
    </row>
    <row r="279" spans="2:28" collapsed="1" x14ac:dyDescent="0.25">
      <c r="B279" s="145">
        <v>1994</v>
      </c>
      <c r="C279" s="382">
        <v>2.54</v>
      </c>
      <c r="D279" s="388">
        <f t="shared" si="65"/>
        <v>-2.9999999999999805E-2</v>
      </c>
      <c r="E279" s="382">
        <v>3.63</v>
      </c>
      <c r="F279" s="388">
        <f t="shared" si="66"/>
        <v>-0.18000000000000016</v>
      </c>
      <c r="G279" s="382">
        <v>15.13</v>
      </c>
      <c r="H279" s="388">
        <f t="shared" si="67"/>
        <v>-1.6899999999999995</v>
      </c>
      <c r="I279" s="382">
        <v>8.11</v>
      </c>
      <c r="J279" s="388">
        <f t="shared" si="68"/>
        <v>-0.98000000000000043</v>
      </c>
      <c r="K279" s="382">
        <v>9.16</v>
      </c>
      <c r="L279" s="388">
        <f t="shared" si="69"/>
        <v>0.21000000000000085</v>
      </c>
      <c r="M279" s="382">
        <v>9.56</v>
      </c>
      <c r="N279" s="388">
        <f t="shared" si="70"/>
        <v>0.40000000000000036</v>
      </c>
      <c r="O279" s="382">
        <v>9.3000000000000007</v>
      </c>
      <c r="P279" s="388">
        <f t="shared" si="71"/>
        <v>0.27000000000000135</v>
      </c>
      <c r="Q279" s="382">
        <v>9.4499999999999993</v>
      </c>
      <c r="R279" s="388">
        <f t="shared" si="72"/>
        <v>-0.40000000000000036</v>
      </c>
      <c r="S279" s="382">
        <v>10.83</v>
      </c>
      <c r="T279" s="388">
        <f t="shared" si="73"/>
        <v>-8.0000000000000071E-2</v>
      </c>
      <c r="U279" s="382">
        <v>10.23</v>
      </c>
      <c r="V279" s="388">
        <f t="shared" si="74"/>
        <v>-0.17999999999999972</v>
      </c>
      <c r="W279" s="382">
        <v>8.82</v>
      </c>
      <c r="X279" s="388">
        <f t="shared" si="75"/>
        <v>-0.24000000000000021</v>
      </c>
      <c r="Y279" s="382">
        <v>10.66</v>
      </c>
      <c r="Z279" s="388">
        <f t="shared" si="76"/>
        <v>9.9999999999997868E-3</v>
      </c>
      <c r="AA279" s="382">
        <v>9.74</v>
      </c>
      <c r="AB279" s="388">
        <f t="shared" si="77"/>
        <v>-6.0000000000000497E-2</v>
      </c>
    </row>
    <row r="280" spans="2:28" ht="15" hidden="1" customHeight="1" outlineLevel="1" x14ac:dyDescent="0.25">
      <c r="B280" s="43" t="s">
        <v>49</v>
      </c>
      <c r="C280" s="380">
        <v>2.29</v>
      </c>
      <c r="D280" s="381">
        <f t="shared" si="65"/>
        <v>-6.999999999999984E-2</v>
      </c>
      <c r="E280" s="382">
        <v>3.62</v>
      </c>
      <c r="F280" s="381">
        <f t="shared" si="66"/>
        <v>-0.25</v>
      </c>
      <c r="G280" s="382">
        <v>15.86</v>
      </c>
      <c r="H280" s="381">
        <f t="shared" si="67"/>
        <v>7.0000000000000284E-2</v>
      </c>
      <c r="I280" s="382">
        <v>8.2899999999999991</v>
      </c>
      <c r="J280" s="381">
        <f t="shared" si="68"/>
        <v>-0.36000000000000121</v>
      </c>
      <c r="K280" s="380">
        <v>9.3699999999999992</v>
      </c>
      <c r="L280" s="381">
        <f t="shared" si="69"/>
        <v>-0.61000000000000121</v>
      </c>
      <c r="M280" s="380">
        <v>10.46</v>
      </c>
      <c r="N280" s="381">
        <f t="shared" si="70"/>
        <v>0.66000000000000014</v>
      </c>
      <c r="O280" s="380">
        <v>9.75</v>
      </c>
      <c r="P280" s="381">
        <f t="shared" si="71"/>
        <v>-0.16000000000000014</v>
      </c>
      <c r="Q280" s="382">
        <v>9.43</v>
      </c>
      <c r="R280" s="381">
        <f t="shared" si="72"/>
        <v>-0.17999999999999972</v>
      </c>
      <c r="S280" s="382">
        <v>10.66</v>
      </c>
      <c r="T280" s="381">
        <f t="shared" si="73"/>
        <v>-0.12999999999999901</v>
      </c>
      <c r="U280" s="382">
        <v>10.1</v>
      </c>
      <c r="V280" s="381">
        <f t="shared" si="74"/>
        <v>-0.14000000000000057</v>
      </c>
      <c r="W280" s="380">
        <v>8.76</v>
      </c>
      <c r="X280" s="381">
        <f t="shared" si="75"/>
        <v>-0.33000000000000007</v>
      </c>
      <c r="Y280" s="380">
        <v>10.67</v>
      </c>
      <c r="Z280" s="381">
        <f t="shared" si="76"/>
        <v>9.9999999999997868E-3</v>
      </c>
      <c r="AA280" s="380">
        <v>9.67</v>
      </c>
      <c r="AB280" s="381">
        <f t="shared" si="77"/>
        <v>-0.16999999999999993</v>
      </c>
    </row>
    <row r="281" spans="2:28" ht="15" hidden="1" customHeight="1" outlineLevel="1" x14ac:dyDescent="0.25">
      <c r="B281" s="43" t="s">
        <v>50</v>
      </c>
      <c r="C281" s="380">
        <v>2.56</v>
      </c>
      <c r="D281" s="381">
        <f t="shared" si="65"/>
        <v>0.10999999999999988</v>
      </c>
      <c r="E281" s="382">
        <v>3.81</v>
      </c>
      <c r="F281" s="381">
        <f t="shared" si="66"/>
        <v>-0.5299999999999998</v>
      </c>
      <c r="G281" s="382">
        <v>17.84</v>
      </c>
      <c r="H281" s="381">
        <f t="shared" si="67"/>
        <v>0.48000000000000043</v>
      </c>
      <c r="I281" s="382">
        <v>9.6199999999999992</v>
      </c>
      <c r="J281" s="381">
        <f t="shared" si="68"/>
        <v>-0.16000000000000014</v>
      </c>
      <c r="K281" s="380">
        <v>9.2899999999999991</v>
      </c>
      <c r="L281" s="381">
        <f t="shared" si="69"/>
        <v>0.13999999999999879</v>
      </c>
      <c r="M281" s="380">
        <v>10.11</v>
      </c>
      <c r="N281" s="381">
        <f t="shared" si="70"/>
        <v>-0.5</v>
      </c>
      <c r="O281" s="380">
        <v>9.56</v>
      </c>
      <c r="P281" s="381">
        <f t="shared" si="71"/>
        <v>-5.9999999999998721E-2</v>
      </c>
      <c r="Q281" s="382">
        <v>9.39</v>
      </c>
      <c r="R281" s="381">
        <f t="shared" si="72"/>
        <v>0.83000000000000007</v>
      </c>
      <c r="S281" s="382">
        <v>11</v>
      </c>
      <c r="T281" s="381">
        <f t="shared" si="73"/>
        <v>0.30000000000000071</v>
      </c>
      <c r="U281" s="382">
        <v>10.210000000000001</v>
      </c>
      <c r="V281" s="381">
        <f t="shared" si="74"/>
        <v>0.60000000000000142</v>
      </c>
      <c r="W281" s="380">
        <v>8.74</v>
      </c>
      <c r="X281" s="381">
        <f t="shared" si="75"/>
        <v>0.50999999999999979</v>
      </c>
      <c r="Y281" s="380">
        <v>10.92</v>
      </c>
      <c r="Z281" s="381">
        <f t="shared" si="76"/>
        <v>0.16000000000000014</v>
      </c>
      <c r="AA281" s="380">
        <v>9.7100000000000009</v>
      </c>
      <c r="AB281" s="381">
        <f t="shared" si="77"/>
        <v>0.40000000000000036</v>
      </c>
    </row>
    <row r="282" spans="2:28" ht="15" hidden="1" customHeight="1" outlineLevel="1" x14ac:dyDescent="0.25">
      <c r="B282" s="43" t="s">
        <v>51</v>
      </c>
      <c r="C282" s="380">
        <v>2.23</v>
      </c>
      <c r="D282" s="381">
        <f t="shared" si="65"/>
        <v>-0.43000000000000016</v>
      </c>
      <c r="E282" s="382">
        <v>2.84</v>
      </c>
      <c r="F282" s="381">
        <f t="shared" si="66"/>
        <v>-1.4699999999999998</v>
      </c>
      <c r="G282" s="382">
        <v>13.69</v>
      </c>
      <c r="H282" s="381">
        <f t="shared" si="67"/>
        <v>-0.94000000000000128</v>
      </c>
      <c r="I282" s="382">
        <v>7.52</v>
      </c>
      <c r="J282" s="381">
        <f t="shared" si="68"/>
        <v>-1.3600000000000012</v>
      </c>
      <c r="K282" s="380">
        <v>8.82</v>
      </c>
      <c r="L282" s="381">
        <f t="shared" si="69"/>
        <v>3.0000000000001137E-2</v>
      </c>
      <c r="M282" s="380">
        <v>8.42</v>
      </c>
      <c r="N282" s="381">
        <f t="shared" si="70"/>
        <v>-2.9999999999999361E-2</v>
      </c>
      <c r="O282" s="380">
        <v>8.69</v>
      </c>
      <c r="P282" s="381">
        <f t="shared" si="71"/>
        <v>1.9999999999999574E-2</v>
      </c>
      <c r="Q282" s="382">
        <v>9.31</v>
      </c>
      <c r="R282" s="381">
        <f t="shared" si="72"/>
        <v>-0.24000000000000021</v>
      </c>
      <c r="S282" s="382">
        <v>10.63</v>
      </c>
      <c r="T282" s="381">
        <f t="shared" si="73"/>
        <v>0.62000000000000099</v>
      </c>
      <c r="U282" s="382">
        <v>10.02</v>
      </c>
      <c r="V282" s="381">
        <f t="shared" si="74"/>
        <v>0.21999999999999886</v>
      </c>
      <c r="W282" s="380">
        <v>8.59</v>
      </c>
      <c r="X282" s="381">
        <f t="shared" si="75"/>
        <v>-0.1899999999999995</v>
      </c>
      <c r="Y282" s="380">
        <v>10.31</v>
      </c>
      <c r="Z282" s="381">
        <f t="shared" si="76"/>
        <v>0.52000000000000135</v>
      </c>
      <c r="AA282" s="380">
        <v>9.4</v>
      </c>
      <c r="AB282" s="381">
        <f t="shared" si="77"/>
        <v>0.15000000000000036</v>
      </c>
    </row>
    <row r="283" spans="2:28" ht="15" hidden="1" customHeight="1" outlineLevel="1" x14ac:dyDescent="0.25">
      <c r="B283" s="43" t="s">
        <v>52</v>
      </c>
      <c r="C283" s="380">
        <v>2.6</v>
      </c>
      <c r="D283" s="381">
        <f t="shared" si="65"/>
        <v>0.18000000000000016</v>
      </c>
      <c r="E283" s="382">
        <v>3.15</v>
      </c>
      <c r="F283" s="381">
        <f t="shared" si="66"/>
        <v>-1.8699999999999997</v>
      </c>
      <c r="G283" s="382">
        <v>14.54</v>
      </c>
      <c r="H283" s="381">
        <f t="shared" si="67"/>
        <v>0.39999999999999858</v>
      </c>
      <c r="I283" s="382">
        <v>7.29</v>
      </c>
      <c r="J283" s="381">
        <f t="shared" si="68"/>
        <v>-1.79</v>
      </c>
      <c r="K283" s="380">
        <v>8.43</v>
      </c>
      <c r="L283" s="381">
        <f t="shared" si="69"/>
        <v>-0.45000000000000107</v>
      </c>
      <c r="M283" s="380">
        <v>8.1300000000000008</v>
      </c>
      <c r="N283" s="381">
        <f t="shared" si="70"/>
        <v>-0.47999999999999865</v>
      </c>
      <c r="O283" s="380">
        <v>8.33</v>
      </c>
      <c r="P283" s="381">
        <f t="shared" si="71"/>
        <v>-0.45999999999999908</v>
      </c>
      <c r="Q283" s="382">
        <v>10.47</v>
      </c>
      <c r="R283" s="381">
        <f t="shared" si="72"/>
        <v>-4.9999999999998934E-2</v>
      </c>
      <c r="S283" s="382">
        <v>11.27</v>
      </c>
      <c r="T283" s="381">
        <f t="shared" si="73"/>
        <v>-0.98000000000000043</v>
      </c>
      <c r="U283" s="382">
        <v>10.91</v>
      </c>
      <c r="V283" s="381">
        <f t="shared" si="74"/>
        <v>-0.5600000000000005</v>
      </c>
      <c r="W283" s="380">
        <v>9.2100000000000009</v>
      </c>
      <c r="X283" s="381">
        <f t="shared" si="75"/>
        <v>-0.15999999999999837</v>
      </c>
      <c r="Y283" s="380">
        <v>10.69</v>
      </c>
      <c r="Z283" s="381">
        <f t="shared" si="76"/>
        <v>-0.88000000000000078</v>
      </c>
      <c r="AA283" s="380">
        <v>9.9</v>
      </c>
      <c r="AB283" s="381">
        <f t="shared" si="77"/>
        <v>-0.50999999999999979</v>
      </c>
    </row>
    <row r="284" spans="2:28" ht="15" hidden="1" customHeight="1" outlineLevel="1" x14ac:dyDescent="0.25">
      <c r="B284" s="43" t="s">
        <v>53</v>
      </c>
      <c r="C284" s="380">
        <v>2.78</v>
      </c>
      <c r="D284" s="381">
        <f t="shared" si="65"/>
        <v>-0.12000000000000011</v>
      </c>
      <c r="E284" s="382">
        <v>3.81</v>
      </c>
      <c r="F284" s="381">
        <f t="shared" si="66"/>
        <v>-1.81</v>
      </c>
      <c r="G284" s="382">
        <v>26.47</v>
      </c>
      <c r="H284" s="381">
        <f t="shared" si="67"/>
        <v>2.2199999999999989</v>
      </c>
      <c r="I284" s="382">
        <v>12.51</v>
      </c>
      <c r="J284" s="381">
        <f t="shared" si="68"/>
        <v>-1.5999999999999996</v>
      </c>
      <c r="K284" s="380">
        <v>8.5299999999999994</v>
      </c>
      <c r="L284" s="381">
        <f t="shared" si="69"/>
        <v>9.9999999999997868E-3</v>
      </c>
      <c r="M284" s="380">
        <v>8.43</v>
      </c>
      <c r="N284" s="381">
        <f t="shared" si="70"/>
        <v>0.10999999999999943</v>
      </c>
      <c r="O284" s="380">
        <v>8.5</v>
      </c>
      <c r="P284" s="381">
        <f t="shared" si="71"/>
        <v>5.0000000000000711E-2</v>
      </c>
      <c r="Q284" s="382">
        <v>10.43</v>
      </c>
      <c r="R284" s="381">
        <f t="shared" si="72"/>
        <v>0.84999999999999964</v>
      </c>
      <c r="S284" s="382">
        <v>13.2</v>
      </c>
      <c r="T284" s="381">
        <f t="shared" si="73"/>
        <v>0.92999999999999972</v>
      </c>
      <c r="U284" s="382">
        <v>11.86</v>
      </c>
      <c r="V284" s="381">
        <f t="shared" si="74"/>
        <v>0.82000000000000028</v>
      </c>
      <c r="W284" s="380">
        <v>9.4499999999999993</v>
      </c>
      <c r="X284" s="381">
        <f t="shared" si="75"/>
        <v>0.50999999999999979</v>
      </c>
      <c r="Y284" s="380">
        <v>12.22</v>
      </c>
      <c r="Z284" s="381">
        <f t="shared" si="76"/>
        <v>0.72000000000000064</v>
      </c>
      <c r="AA284" s="380">
        <v>10.72</v>
      </c>
      <c r="AB284" s="381">
        <f t="shared" si="77"/>
        <v>0.53000000000000114</v>
      </c>
    </row>
    <row r="285" spans="2:28" ht="15" hidden="1" customHeight="1" outlineLevel="1" x14ac:dyDescent="0.25">
      <c r="B285" s="43" t="s">
        <v>54</v>
      </c>
      <c r="C285" s="380">
        <v>2.3199999999999998</v>
      </c>
      <c r="D285" s="381">
        <f t="shared" si="65"/>
        <v>-0.88000000000000034</v>
      </c>
      <c r="E285" s="382">
        <v>3.38</v>
      </c>
      <c r="F285" s="381">
        <f t="shared" si="66"/>
        <v>-0.75</v>
      </c>
      <c r="G285" s="382">
        <v>14.48</v>
      </c>
      <c r="H285" s="381">
        <f t="shared" si="67"/>
        <v>-2.9800000000000004</v>
      </c>
      <c r="I285" s="382">
        <v>8.16</v>
      </c>
      <c r="J285" s="381">
        <f t="shared" si="68"/>
        <v>-0.89000000000000057</v>
      </c>
      <c r="K285" s="380">
        <v>8.34</v>
      </c>
      <c r="L285" s="381">
        <f t="shared" si="69"/>
        <v>-5.0000000000000711E-2</v>
      </c>
      <c r="M285" s="380">
        <v>8.4499999999999993</v>
      </c>
      <c r="N285" s="381">
        <f t="shared" si="70"/>
        <v>0.86999999999999922</v>
      </c>
      <c r="O285" s="380">
        <v>8.3800000000000008</v>
      </c>
      <c r="P285" s="381">
        <f t="shared" si="71"/>
        <v>0.32000000000000028</v>
      </c>
      <c r="Q285" s="382">
        <v>10.210000000000001</v>
      </c>
      <c r="R285" s="381">
        <f t="shared" si="72"/>
        <v>0.3100000000000005</v>
      </c>
      <c r="S285" s="382">
        <v>10.95</v>
      </c>
      <c r="T285" s="381">
        <f t="shared" si="73"/>
        <v>9.9999999999999645E-2</v>
      </c>
      <c r="U285" s="382">
        <v>10.61</v>
      </c>
      <c r="V285" s="381">
        <f t="shared" si="74"/>
        <v>0.1899999999999995</v>
      </c>
      <c r="W285" s="380">
        <v>9.19</v>
      </c>
      <c r="X285" s="381">
        <f t="shared" si="75"/>
        <v>0.12999999999999901</v>
      </c>
      <c r="Y285" s="380">
        <v>10.54</v>
      </c>
      <c r="Z285" s="381">
        <f t="shared" si="76"/>
        <v>0.27999999999999936</v>
      </c>
      <c r="AA285" s="380">
        <v>9.85</v>
      </c>
      <c r="AB285" s="381">
        <f t="shared" si="77"/>
        <v>0.19999999999999929</v>
      </c>
    </row>
    <row r="286" spans="2:28" ht="15" hidden="1" customHeight="1" outlineLevel="1" x14ac:dyDescent="0.25">
      <c r="B286" s="43" t="s">
        <v>55</v>
      </c>
      <c r="C286" s="380">
        <v>2.34</v>
      </c>
      <c r="D286" s="381">
        <f t="shared" si="65"/>
        <v>-0.30000000000000027</v>
      </c>
      <c r="E286" s="382">
        <v>3.41</v>
      </c>
      <c r="F286" s="381">
        <f t="shared" si="66"/>
        <v>-2.66</v>
      </c>
      <c r="G286" s="382">
        <v>15.04</v>
      </c>
      <c r="H286" s="381">
        <f t="shared" si="67"/>
        <v>-1.6799999999999997</v>
      </c>
      <c r="I286" s="382">
        <v>6.71</v>
      </c>
      <c r="J286" s="381">
        <f t="shared" si="68"/>
        <v>-2.46</v>
      </c>
      <c r="K286" s="380">
        <v>8.51</v>
      </c>
      <c r="L286" s="381">
        <f t="shared" si="69"/>
        <v>9.9999999999997868E-3</v>
      </c>
      <c r="M286" s="380">
        <v>7.81</v>
      </c>
      <c r="N286" s="381">
        <f t="shared" si="70"/>
        <v>2.0299999999999994</v>
      </c>
      <c r="O286" s="380">
        <v>8.24</v>
      </c>
      <c r="P286" s="381">
        <f t="shared" si="71"/>
        <v>1</v>
      </c>
      <c r="Q286" s="382">
        <v>10.65</v>
      </c>
      <c r="R286" s="381">
        <f t="shared" si="72"/>
        <v>0.64000000000000057</v>
      </c>
      <c r="S286" s="382">
        <v>11.53</v>
      </c>
      <c r="T286" s="381">
        <f t="shared" si="73"/>
        <v>0.44999999999999929</v>
      </c>
      <c r="U286" s="382">
        <v>11.11</v>
      </c>
      <c r="V286" s="381">
        <f t="shared" si="74"/>
        <v>0.52999999999999936</v>
      </c>
      <c r="W286" s="380">
        <v>9.32</v>
      </c>
      <c r="X286" s="381">
        <f t="shared" si="75"/>
        <v>0.38000000000000078</v>
      </c>
      <c r="Y286" s="380">
        <v>10.73</v>
      </c>
      <c r="Z286" s="381">
        <f t="shared" si="76"/>
        <v>1.1100000000000012</v>
      </c>
      <c r="AA286" s="380">
        <v>9.98</v>
      </c>
      <c r="AB286" s="381">
        <f t="shared" si="77"/>
        <v>0.71000000000000085</v>
      </c>
    </row>
    <row r="287" spans="2:28" ht="15" hidden="1" customHeight="1" outlineLevel="1" x14ac:dyDescent="0.25">
      <c r="B287" s="43" t="s">
        <v>56</v>
      </c>
      <c r="C287" s="380">
        <v>2.35</v>
      </c>
      <c r="D287" s="381">
        <f t="shared" si="65"/>
        <v>-2.0000000000000018E-2</v>
      </c>
      <c r="E287" s="382">
        <v>3.57</v>
      </c>
      <c r="F287" s="381">
        <f t="shared" si="66"/>
        <v>-2.5500000000000003</v>
      </c>
      <c r="G287" s="382">
        <v>16.57</v>
      </c>
      <c r="H287" s="381">
        <f t="shared" si="67"/>
        <v>3.0000000000001137E-2</v>
      </c>
      <c r="I287" s="382">
        <v>8.19</v>
      </c>
      <c r="J287" s="381">
        <f t="shared" si="68"/>
        <v>-2.2200000000000006</v>
      </c>
      <c r="K287" s="380">
        <v>8.85</v>
      </c>
      <c r="L287" s="381">
        <f t="shared" si="69"/>
        <v>-0.25</v>
      </c>
      <c r="M287" s="380">
        <v>8.02</v>
      </c>
      <c r="N287" s="381">
        <f t="shared" si="70"/>
        <v>-0.51999999999999957</v>
      </c>
      <c r="O287" s="380">
        <v>8.56</v>
      </c>
      <c r="P287" s="381">
        <f t="shared" si="71"/>
        <v>-0.36999999999999922</v>
      </c>
      <c r="Q287" s="382">
        <v>9.85</v>
      </c>
      <c r="R287" s="381">
        <f t="shared" si="72"/>
        <v>0.41999999999999993</v>
      </c>
      <c r="S287" s="382">
        <v>10.65</v>
      </c>
      <c r="T287" s="381">
        <f t="shared" si="73"/>
        <v>0.75</v>
      </c>
      <c r="U287" s="382">
        <v>10.26</v>
      </c>
      <c r="V287" s="381">
        <f t="shared" si="74"/>
        <v>0.58000000000000007</v>
      </c>
      <c r="W287" s="380">
        <v>8.94</v>
      </c>
      <c r="X287" s="381">
        <f t="shared" si="75"/>
        <v>0.30999999999999872</v>
      </c>
      <c r="Y287" s="380">
        <v>10.199999999999999</v>
      </c>
      <c r="Z287" s="381">
        <f t="shared" si="76"/>
        <v>0.46999999999999886</v>
      </c>
      <c r="AA287" s="380">
        <v>9.51</v>
      </c>
      <c r="AB287" s="381">
        <f t="shared" si="77"/>
        <v>0.39000000000000057</v>
      </c>
    </row>
    <row r="288" spans="2:28" collapsed="1" x14ac:dyDescent="0.25">
      <c r="B288" s="30" t="s">
        <v>175</v>
      </c>
      <c r="C288" s="383">
        <v>2.7090743997002105</v>
      </c>
      <c r="D288" s="384">
        <f t="shared" si="65"/>
        <v>-9.5765971051591681E-2</v>
      </c>
      <c r="E288" s="383">
        <v>4.3889072847682122</v>
      </c>
      <c r="F288" s="384">
        <f t="shared" si="66"/>
        <v>-2.723942073642756</v>
      </c>
      <c r="G288" s="383">
        <v>16.558345962329508</v>
      </c>
      <c r="H288" s="384">
        <f t="shared" si="67"/>
        <v>-0.57811090909443763</v>
      </c>
      <c r="I288" s="383">
        <v>9.6624448822591233</v>
      </c>
      <c r="J288" s="384">
        <f t="shared" si="68"/>
        <v>-1.9486689203667176</v>
      </c>
      <c r="K288" s="383">
        <v>9.3478710796155742</v>
      </c>
      <c r="L288" s="384">
        <f t="shared" si="69"/>
        <v>6.441521488184776E-3</v>
      </c>
      <c r="M288" s="383">
        <v>9.9542212113771757</v>
      </c>
      <c r="N288" s="384">
        <f t="shared" si="70"/>
        <v>0.16571565460584026</v>
      </c>
      <c r="O288" s="383">
        <v>9.5607607026267978</v>
      </c>
      <c r="P288" s="384">
        <f t="shared" si="71"/>
        <v>5.708162784756432E-2</v>
      </c>
      <c r="Q288" s="383">
        <v>9.4874906562084469</v>
      </c>
      <c r="R288" s="384">
        <f t="shared" si="72"/>
        <v>-0.14227624469103084</v>
      </c>
      <c r="S288" s="383">
        <v>10.346710152022334</v>
      </c>
      <c r="T288" s="384">
        <f t="shared" si="73"/>
        <v>-0.42876904975536867</v>
      </c>
      <c r="U288" s="383">
        <v>9.938649552354109</v>
      </c>
      <c r="V288" s="384">
        <f t="shared" si="74"/>
        <v>-0.29498071078961274</v>
      </c>
      <c r="W288" s="383">
        <v>8.9434672745331589</v>
      </c>
      <c r="X288" s="384">
        <f t="shared" si="75"/>
        <v>-0.1158720322473048</v>
      </c>
      <c r="Y288" s="383">
        <v>10.343056313559046</v>
      </c>
      <c r="Z288" s="384">
        <f t="shared" si="76"/>
        <v>-0.31409903924047455</v>
      </c>
      <c r="AA288" s="383">
        <v>9.5966446160730872</v>
      </c>
      <c r="AB288" s="384">
        <f t="shared" si="77"/>
        <v>-0.21061812574124339</v>
      </c>
    </row>
    <row r="289" spans="2:28" ht="15" hidden="1" customHeight="1" outlineLevel="1" x14ac:dyDescent="0.25">
      <c r="B289" s="43" t="s">
        <v>58</v>
      </c>
      <c r="C289" s="380">
        <v>2.71</v>
      </c>
      <c r="D289" s="381">
        <f t="shared" si="65"/>
        <v>-8.9999999999999858E-2</v>
      </c>
      <c r="E289" s="382">
        <v>3.54</v>
      </c>
      <c r="F289" s="381">
        <f t="shared" si="66"/>
        <v>-0.20000000000000018</v>
      </c>
      <c r="G289" s="382">
        <v>13.71</v>
      </c>
      <c r="H289" s="381">
        <f t="shared" si="67"/>
        <v>1.1100000000000012</v>
      </c>
      <c r="I289" s="382">
        <v>8.01</v>
      </c>
      <c r="J289" s="381">
        <f t="shared" si="68"/>
        <v>-5.0000000000000711E-2</v>
      </c>
      <c r="K289" s="380">
        <v>8.26</v>
      </c>
      <c r="L289" s="381">
        <f t="shared" si="69"/>
        <v>-0.29000000000000092</v>
      </c>
      <c r="M289" s="380">
        <v>7.93</v>
      </c>
      <c r="N289" s="381">
        <f t="shared" si="70"/>
        <v>-0.3100000000000005</v>
      </c>
      <c r="O289" s="380">
        <v>8.14</v>
      </c>
      <c r="P289" s="381">
        <f t="shared" si="71"/>
        <v>-0.27999999999999936</v>
      </c>
      <c r="Q289" s="382">
        <v>8.8000000000000007</v>
      </c>
      <c r="R289" s="381">
        <f t="shared" si="72"/>
        <v>-8.0000000000000071E-2</v>
      </c>
      <c r="S289" s="382">
        <v>9.89</v>
      </c>
      <c r="T289" s="381">
        <f t="shared" si="73"/>
        <v>-0.50999999999999979</v>
      </c>
      <c r="U289" s="382">
        <v>9.3800000000000008</v>
      </c>
      <c r="V289" s="381">
        <f t="shared" si="74"/>
        <v>-0.30999999999999872</v>
      </c>
      <c r="W289" s="380">
        <v>8.25</v>
      </c>
      <c r="X289" s="381">
        <f t="shared" si="75"/>
        <v>-0.11999999999999922</v>
      </c>
      <c r="Y289" s="380">
        <v>9.6</v>
      </c>
      <c r="Z289" s="381">
        <f t="shared" si="76"/>
        <v>-0.40000000000000036</v>
      </c>
      <c r="AA289" s="380">
        <v>8.89</v>
      </c>
      <c r="AB289" s="381">
        <f t="shared" si="77"/>
        <v>-0.26999999999999957</v>
      </c>
    </row>
    <row r="290" spans="2:28" ht="15" hidden="1" customHeight="1" outlineLevel="1" x14ac:dyDescent="0.25">
      <c r="B290" s="43" t="s">
        <v>59</v>
      </c>
      <c r="C290" s="380">
        <v>2.79</v>
      </c>
      <c r="D290" s="381">
        <f t="shared" si="65"/>
        <v>0.43000000000000016</v>
      </c>
      <c r="E290" s="382">
        <v>4.58</v>
      </c>
      <c r="F290" s="381">
        <f t="shared" si="66"/>
        <v>-1.2000000000000002</v>
      </c>
      <c r="G290" s="382">
        <v>16.829999999999998</v>
      </c>
      <c r="H290" s="381">
        <f t="shared" si="67"/>
        <v>-1.7000000000000028</v>
      </c>
      <c r="I290" s="382">
        <v>10.220000000000001</v>
      </c>
      <c r="J290" s="381">
        <f t="shared" si="68"/>
        <v>-1</v>
      </c>
      <c r="K290" s="380">
        <v>9.41</v>
      </c>
      <c r="L290" s="381">
        <f t="shared" si="69"/>
        <v>-0.14000000000000057</v>
      </c>
      <c r="M290" s="380">
        <v>9.2799999999999994</v>
      </c>
      <c r="N290" s="381">
        <f t="shared" si="70"/>
        <v>-0.16999999999999993</v>
      </c>
      <c r="O290" s="380">
        <v>9.36</v>
      </c>
      <c r="P290" s="381">
        <f t="shared" si="71"/>
        <v>-0.15000000000000036</v>
      </c>
      <c r="Q290" s="382">
        <v>9.9499999999999993</v>
      </c>
      <c r="R290" s="381">
        <f t="shared" si="72"/>
        <v>0.12999999999999901</v>
      </c>
      <c r="S290" s="382">
        <v>10.6</v>
      </c>
      <c r="T290" s="381">
        <f t="shared" si="73"/>
        <v>-0.40000000000000036</v>
      </c>
      <c r="U290" s="382">
        <v>10.29</v>
      </c>
      <c r="V290" s="381">
        <f t="shared" si="74"/>
        <v>-0.17000000000000171</v>
      </c>
      <c r="W290" s="380">
        <v>9.26</v>
      </c>
      <c r="X290" s="381">
        <f t="shared" si="75"/>
        <v>0.16000000000000014</v>
      </c>
      <c r="Y290" s="380">
        <v>10.4</v>
      </c>
      <c r="Z290" s="381">
        <f t="shared" si="76"/>
        <v>-0.37999999999999901</v>
      </c>
      <c r="AA290" s="380">
        <v>9.7899999999999991</v>
      </c>
      <c r="AB290" s="381">
        <f t="shared" si="77"/>
        <v>-0.11000000000000121</v>
      </c>
    </row>
    <row r="291" spans="2:28" ht="15" hidden="1" customHeight="1" outlineLevel="1" x14ac:dyDescent="0.25">
      <c r="B291" s="43" t="s">
        <v>60</v>
      </c>
      <c r="C291" s="380">
        <v>2.94</v>
      </c>
      <c r="D291" s="381">
        <f t="shared" si="65"/>
        <v>0.19999999999999973</v>
      </c>
      <c r="E291" s="382">
        <v>5.18</v>
      </c>
      <c r="F291" s="381">
        <f t="shared" si="66"/>
        <v>-1.5200000000000005</v>
      </c>
      <c r="G291" s="382">
        <v>20.02</v>
      </c>
      <c r="H291" s="381">
        <f t="shared" si="67"/>
        <v>-1.3099999999999987</v>
      </c>
      <c r="I291" s="382">
        <v>11.42</v>
      </c>
      <c r="J291" s="381">
        <f t="shared" si="68"/>
        <v>-1.5400000000000009</v>
      </c>
      <c r="K291" s="380">
        <v>10.15</v>
      </c>
      <c r="L291" s="381">
        <f t="shared" si="69"/>
        <v>0.48000000000000043</v>
      </c>
      <c r="M291" s="380">
        <v>12.4</v>
      </c>
      <c r="N291" s="381">
        <f t="shared" si="70"/>
        <v>1.4700000000000006</v>
      </c>
      <c r="O291" s="380">
        <v>10.9</v>
      </c>
      <c r="P291" s="381">
        <f t="shared" si="71"/>
        <v>0.79000000000000092</v>
      </c>
      <c r="Q291" s="382">
        <v>9.4700000000000006</v>
      </c>
      <c r="R291" s="381">
        <f t="shared" si="72"/>
        <v>-0.80999999999999872</v>
      </c>
      <c r="S291" s="382">
        <v>10.71</v>
      </c>
      <c r="T291" s="381">
        <f t="shared" si="73"/>
        <v>-0.1899999999999995</v>
      </c>
      <c r="U291" s="382">
        <v>10.11</v>
      </c>
      <c r="V291" s="381">
        <f t="shared" si="74"/>
        <v>-0.52000000000000135</v>
      </c>
      <c r="W291" s="380">
        <v>9.16</v>
      </c>
      <c r="X291" s="381">
        <f t="shared" si="75"/>
        <v>-0.35999999999999943</v>
      </c>
      <c r="Y291" s="380">
        <v>11.05</v>
      </c>
      <c r="Z291" s="381">
        <f t="shared" si="76"/>
        <v>5.0000000000000711E-2</v>
      </c>
      <c r="AA291" s="380">
        <v>10.029999999999999</v>
      </c>
      <c r="AB291" s="381">
        <f t="shared" si="77"/>
        <v>-0.21000000000000085</v>
      </c>
    </row>
    <row r="292" spans="2:28" ht="15" hidden="1" customHeight="1" outlineLevel="1" x14ac:dyDescent="0.25">
      <c r="B292" s="43" t="s">
        <v>61</v>
      </c>
      <c r="C292" s="380">
        <v>3.19</v>
      </c>
      <c r="D292" s="381">
        <f t="shared" si="65"/>
        <v>0.62999999999999989</v>
      </c>
      <c r="E292" s="382">
        <v>5.12</v>
      </c>
      <c r="F292" s="381">
        <f t="shared" si="66"/>
        <v>6.0000000000000497E-2</v>
      </c>
      <c r="G292" s="382">
        <v>18.41</v>
      </c>
      <c r="H292" s="381">
        <f t="shared" si="67"/>
        <v>-1.879999999999999</v>
      </c>
      <c r="I292" s="382">
        <v>11.1</v>
      </c>
      <c r="J292" s="381">
        <f t="shared" si="68"/>
        <v>-0.40000000000000036</v>
      </c>
      <c r="K292" s="380">
        <v>9.98</v>
      </c>
      <c r="L292" s="381">
        <f t="shared" si="69"/>
        <v>-0.19999999999999929</v>
      </c>
      <c r="M292" s="380">
        <v>12.47</v>
      </c>
      <c r="N292" s="381">
        <f t="shared" si="70"/>
        <v>0.73000000000000043</v>
      </c>
      <c r="O292" s="380">
        <v>10.8</v>
      </c>
      <c r="P292" s="381">
        <f t="shared" si="71"/>
        <v>8.0000000000000071E-2</v>
      </c>
      <c r="Q292" s="382">
        <v>10.5</v>
      </c>
      <c r="R292" s="381">
        <f t="shared" si="72"/>
        <v>0.15000000000000036</v>
      </c>
      <c r="S292" s="382">
        <v>9.92</v>
      </c>
      <c r="T292" s="381">
        <f t="shared" si="73"/>
        <v>-1.42</v>
      </c>
      <c r="U292" s="382">
        <v>10.18</v>
      </c>
      <c r="V292" s="381">
        <f t="shared" si="74"/>
        <v>-0.6899999999999995</v>
      </c>
      <c r="W292" s="380">
        <v>9.92</v>
      </c>
      <c r="X292" s="381">
        <f t="shared" si="75"/>
        <v>0.17999999999999972</v>
      </c>
      <c r="Y292" s="380">
        <v>10.34</v>
      </c>
      <c r="Z292" s="381">
        <f t="shared" si="76"/>
        <v>-1.1400000000000006</v>
      </c>
      <c r="AA292" s="380">
        <v>10.130000000000001</v>
      </c>
      <c r="AB292" s="381">
        <f t="shared" si="77"/>
        <v>-0.41999999999999993</v>
      </c>
    </row>
    <row r="293" spans="2:28" collapsed="1" x14ac:dyDescent="0.25">
      <c r="B293" s="145">
        <v>1993</v>
      </c>
      <c r="C293" s="382">
        <v>2.57</v>
      </c>
      <c r="D293" s="388">
        <f t="shared" si="65"/>
        <v>-2.0000000000000018E-2</v>
      </c>
      <c r="E293" s="382">
        <v>3.81</v>
      </c>
      <c r="F293" s="388">
        <f t="shared" si="66"/>
        <v>-1.1700000000000004</v>
      </c>
      <c r="G293" s="382">
        <v>16.82</v>
      </c>
      <c r="H293" s="388">
        <f t="shared" si="67"/>
        <v>-0.5</v>
      </c>
      <c r="I293" s="382">
        <v>9.09</v>
      </c>
      <c r="J293" s="388">
        <f t="shared" si="68"/>
        <v>-1.0999999999999996</v>
      </c>
      <c r="K293" s="382">
        <v>8.9499999999999993</v>
      </c>
      <c r="L293" s="388">
        <f t="shared" si="69"/>
        <v>-0.12000000000000099</v>
      </c>
      <c r="M293" s="382">
        <v>9.16</v>
      </c>
      <c r="N293" s="388">
        <f t="shared" si="70"/>
        <v>0.39000000000000057</v>
      </c>
      <c r="O293" s="382">
        <v>9.0299999999999994</v>
      </c>
      <c r="P293" s="388">
        <f t="shared" si="71"/>
        <v>6.9999999999998508E-2</v>
      </c>
      <c r="Q293" s="382">
        <v>9.85</v>
      </c>
      <c r="R293" s="388">
        <f t="shared" si="72"/>
        <v>0.16000000000000014</v>
      </c>
      <c r="S293" s="382">
        <v>10.91</v>
      </c>
      <c r="T293" s="388">
        <f t="shared" si="73"/>
        <v>-8.0000000000000071E-2</v>
      </c>
      <c r="U293" s="382">
        <v>10.41</v>
      </c>
      <c r="V293" s="388">
        <f t="shared" si="74"/>
        <v>2.9999999999999361E-2</v>
      </c>
      <c r="W293" s="382">
        <v>9.06</v>
      </c>
      <c r="X293" s="388">
        <f t="shared" si="75"/>
        <v>8.0000000000000071E-2</v>
      </c>
      <c r="Y293" s="382">
        <v>10.65</v>
      </c>
      <c r="Z293" s="388">
        <f t="shared" si="76"/>
        <v>3.0000000000001137E-2</v>
      </c>
      <c r="AA293" s="382">
        <v>9.8000000000000007</v>
      </c>
      <c r="AB293" s="388">
        <f t="shared" si="77"/>
        <v>5.0000000000000711E-2</v>
      </c>
    </row>
    <row r="294" spans="2:28" ht="15" hidden="1" customHeight="1" outlineLevel="1" x14ac:dyDescent="0.25">
      <c r="B294" s="43" t="s">
        <v>49</v>
      </c>
      <c r="C294" s="380">
        <v>2.36</v>
      </c>
      <c r="D294" s="381">
        <f t="shared" si="65"/>
        <v>-0.43999999999999995</v>
      </c>
      <c r="E294" s="382">
        <v>3.87</v>
      </c>
      <c r="F294" s="381">
        <f t="shared" si="66"/>
        <v>-5.36</v>
      </c>
      <c r="G294" s="382">
        <v>15.79</v>
      </c>
      <c r="H294" s="381">
        <f t="shared" si="67"/>
        <v>-2.5700000000000003</v>
      </c>
      <c r="I294" s="382">
        <v>8.65</v>
      </c>
      <c r="J294" s="381">
        <f t="shared" si="68"/>
        <v>-4.43</v>
      </c>
      <c r="K294" s="380">
        <v>9.98</v>
      </c>
      <c r="L294" s="381">
        <f t="shared" si="69"/>
        <v>0.66000000000000014</v>
      </c>
      <c r="M294" s="380">
        <v>9.8000000000000007</v>
      </c>
      <c r="N294" s="381">
        <f t="shared" si="70"/>
        <v>-0.17999999999999972</v>
      </c>
      <c r="O294" s="380">
        <v>9.91</v>
      </c>
      <c r="P294" s="381">
        <f t="shared" si="71"/>
        <v>0.34999999999999964</v>
      </c>
      <c r="Q294" s="382">
        <v>9.61</v>
      </c>
      <c r="R294" s="381">
        <f t="shared" si="72"/>
        <v>0.62999999999999901</v>
      </c>
      <c r="S294" s="382">
        <v>10.79</v>
      </c>
      <c r="T294" s="381">
        <f t="shared" si="73"/>
        <v>0.35999999999999943</v>
      </c>
      <c r="U294" s="382">
        <v>10.24</v>
      </c>
      <c r="V294" s="381">
        <f t="shared" si="74"/>
        <v>0.5</v>
      </c>
      <c r="W294" s="380">
        <v>9.09</v>
      </c>
      <c r="X294" s="381">
        <f t="shared" si="75"/>
        <v>0.26999999999999957</v>
      </c>
      <c r="Y294" s="380">
        <v>10.66</v>
      </c>
      <c r="Z294" s="381">
        <f t="shared" si="76"/>
        <v>-0.34999999999999964</v>
      </c>
      <c r="AA294" s="380">
        <v>9.84</v>
      </c>
      <c r="AB294" s="381">
        <f t="shared" si="77"/>
        <v>1.9999999999999574E-2</v>
      </c>
    </row>
    <row r="295" spans="2:28" ht="15" hidden="1" customHeight="1" outlineLevel="1" x14ac:dyDescent="0.25">
      <c r="B295" s="43" t="s">
        <v>50</v>
      </c>
      <c r="C295" s="380">
        <v>2.4500000000000002</v>
      </c>
      <c r="D295" s="381">
        <f t="shared" si="65"/>
        <v>-0.82999999999999963</v>
      </c>
      <c r="E295" s="382">
        <v>4.34</v>
      </c>
      <c r="F295" s="381">
        <f t="shared" si="66"/>
        <v>-4.5999999999999996</v>
      </c>
      <c r="G295" s="382">
        <v>17.36</v>
      </c>
      <c r="H295" s="381">
        <f t="shared" si="67"/>
        <v>-0.69000000000000128</v>
      </c>
      <c r="I295" s="382">
        <v>9.7799999999999994</v>
      </c>
      <c r="J295" s="381">
        <f t="shared" si="68"/>
        <v>-3.0700000000000003</v>
      </c>
      <c r="K295" s="380">
        <v>9.15</v>
      </c>
      <c r="L295" s="381">
        <f t="shared" si="69"/>
        <v>-0.3100000000000005</v>
      </c>
      <c r="M295" s="380">
        <v>10.61</v>
      </c>
      <c r="N295" s="381">
        <f t="shared" si="70"/>
        <v>0.78999999999999915</v>
      </c>
      <c r="O295" s="380">
        <v>9.6199999999999992</v>
      </c>
      <c r="P295" s="381">
        <f t="shared" si="71"/>
        <v>2.9999999999999361E-2</v>
      </c>
      <c r="Q295" s="382">
        <v>8.56</v>
      </c>
      <c r="R295" s="381">
        <f t="shared" si="72"/>
        <v>-1.0499999999999989</v>
      </c>
      <c r="S295" s="382">
        <v>10.7</v>
      </c>
      <c r="T295" s="381">
        <f t="shared" si="73"/>
        <v>0.23999999999999844</v>
      </c>
      <c r="U295" s="382">
        <v>9.61</v>
      </c>
      <c r="V295" s="381">
        <f t="shared" si="74"/>
        <v>-0.44000000000000128</v>
      </c>
      <c r="W295" s="380">
        <v>8.23</v>
      </c>
      <c r="X295" s="381">
        <f t="shared" si="75"/>
        <v>-0.75</v>
      </c>
      <c r="Y295" s="380">
        <v>10.76</v>
      </c>
      <c r="Z295" s="381">
        <f t="shared" si="76"/>
        <v>0.91000000000000014</v>
      </c>
      <c r="AA295" s="380">
        <v>9.31</v>
      </c>
      <c r="AB295" s="381">
        <f t="shared" si="77"/>
        <v>-8.0000000000000071E-2</v>
      </c>
    </row>
    <row r="296" spans="2:28" ht="15" hidden="1" customHeight="1" outlineLevel="1" x14ac:dyDescent="0.25">
      <c r="B296" s="43" t="s">
        <v>51</v>
      </c>
      <c r="C296" s="380">
        <v>2.66</v>
      </c>
      <c r="D296" s="381">
        <f t="shared" si="65"/>
        <v>-0.48</v>
      </c>
      <c r="E296" s="382">
        <v>4.3099999999999996</v>
      </c>
      <c r="F296" s="381">
        <f t="shared" si="66"/>
        <v>-6.28</v>
      </c>
      <c r="G296" s="382">
        <v>14.63</v>
      </c>
      <c r="H296" s="381">
        <f t="shared" si="67"/>
        <v>1.4300000000000015</v>
      </c>
      <c r="I296" s="382">
        <v>8.8800000000000008</v>
      </c>
      <c r="J296" s="381">
        <f t="shared" si="68"/>
        <v>-3.0699999999999985</v>
      </c>
      <c r="K296" s="380">
        <v>8.7899999999999991</v>
      </c>
      <c r="L296" s="381">
        <f t="shared" si="69"/>
        <v>-2.000000000000135E-2</v>
      </c>
      <c r="M296" s="380">
        <v>8.4499999999999993</v>
      </c>
      <c r="N296" s="381">
        <f t="shared" si="70"/>
        <v>-0.62000000000000099</v>
      </c>
      <c r="O296" s="380">
        <v>8.67</v>
      </c>
      <c r="P296" s="381">
        <f t="shared" si="71"/>
        <v>-0.23000000000000043</v>
      </c>
      <c r="Q296" s="382">
        <v>9.5500000000000007</v>
      </c>
      <c r="R296" s="381">
        <f t="shared" si="72"/>
        <v>-4.9999999999998934E-2</v>
      </c>
      <c r="S296" s="382">
        <v>10.01</v>
      </c>
      <c r="T296" s="381">
        <f t="shared" si="73"/>
        <v>-0.91000000000000014</v>
      </c>
      <c r="U296" s="382">
        <v>9.8000000000000007</v>
      </c>
      <c r="V296" s="381">
        <f t="shared" si="74"/>
        <v>-0.44999999999999929</v>
      </c>
      <c r="W296" s="380">
        <v>8.7799999999999994</v>
      </c>
      <c r="X296" s="381">
        <f t="shared" si="75"/>
        <v>-0.19000000000000128</v>
      </c>
      <c r="Y296" s="380">
        <v>9.7899999999999991</v>
      </c>
      <c r="Z296" s="381">
        <f t="shared" si="76"/>
        <v>-0.77000000000000135</v>
      </c>
      <c r="AA296" s="380">
        <v>9.25</v>
      </c>
      <c r="AB296" s="381">
        <f t="shared" si="77"/>
        <v>-0.41000000000000014</v>
      </c>
    </row>
    <row r="297" spans="2:28" ht="15" hidden="1" customHeight="1" outlineLevel="1" x14ac:dyDescent="0.25">
      <c r="B297" s="43" t="s">
        <v>52</v>
      </c>
      <c r="C297" s="380">
        <v>2.42</v>
      </c>
      <c r="D297" s="381">
        <f t="shared" si="65"/>
        <v>-0.83999999999999986</v>
      </c>
      <c r="E297" s="382">
        <v>5.0199999999999996</v>
      </c>
      <c r="F297" s="381">
        <f t="shared" si="66"/>
        <v>-4.9600000000000009</v>
      </c>
      <c r="G297" s="382">
        <v>14.14</v>
      </c>
      <c r="H297" s="381">
        <f t="shared" si="67"/>
        <v>-0.36999999999999922</v>
      </c>
      <c r="I297" s="382">
        <v>9.08</v>
      </c>
      <c r="J297" s="381">
        <f t="shared" si="68"/>
        <v>-2.66</v>
      </c>
      <c r="K297" s="380">
        <v>8.8800000000000008</v>
      </c>
      <c r="L297" s="381">
        <f t="shared" si="69"/>
        <v>0.54000000000000092</v>
      </c>
      <c r="M297" s="380">
        <v>8.61</v>
      </c>
      <c r="N297" s="381">
        <f t="shared" si="70"/>
        <v>1.1999999999999993</v>
      </c>
      <c r="O297" s="380">
        <v>8.7899999999999991</v>
      </c>
      <c r="P297" s="381">
        <f t="shared" si="71"/>
        <v>0.79999999999999893</v>
      </c>
      <c r="Q297" s="382">
        <v>10.52</v>
      </c>
      <c r="R297" s="381">
        <f t="shared" si="72"/>
        <v>1.0899999999999999</v>
      </c>
      <c r="S297" s="382">
        <v>12.25</v>
      </c>
      <c r="T297" s="381">
        <f t="shared" si="73"/>
        <v>0.49000000000000021</v>
      </c>
      <c r="U297" s="382">
        <v>11.47</v>
      </c>
      <c r="V297" s="381">
        <f t="shared" si="74"/>
        <v>0.83999999999999986</v>
      </c>
      <c r="W297" s="380">
        <v>9.3699999999999992</v>
      </c>
      <c r="X297" s="381">
        <f t="shared" si="75"/>
        <v>0.62999999999999901</v>
      </c>
      <c r="Y297" s="380">
        <v>11.57</v>
      </c>
      <c r="Z297" s="381">
        <f t="shared" si="76"/>
        <v>0.83999999999999986</v>
      </c>
      <c r="AA297" s="380">
        <v>10.41</v>
      </c>
      <c r="AB297" s="381">
        <f t="shared" si="77"/>
        <v>0.75999999999999979</v>
      </c>
    </row>
    <row r="298" spans="2:28" ht="15" hidden="1" customHeight="1" outlineLevel="1" x14ac:dyDescent="0.25">
      <c r="B298" s="43" t="s">
        <v>53</v>
      </c>
      <c r="C298" s="380">
        <v>2.9</v>
      </c>
      <c r="D298" s="381">
        <f t="shared" si="65"/>
        <v>-0.62000000000000011</v>
      </c>
      <c r="E298" s="382">
        <v>5.62</v>
      </c>
      <c r="F298" s="381">
        <f t="shared" si="66"/>
        <v>-4.8400000000000007</v>
      </c>
      <c r="G298" s="382">
        <v>24.25</v>
      </c>
      <c r="H298" s="381">
        <f t="shared" si="67"/>
        <v>6.9899999999999984</v>
      </c>
      <c r="I298" s="382">
        <v>14.11</v>
      </c>
      <c r="J298" s="381">
        <f t="shared" si="68"/>
        <v>1</v>
      </c>
      <c r="K298" s="380">
        <v>8.52</v>
      </c>
      <c r="L298" s="381">
        <f t="shared" si="69"/>
        <v>0.37999999999999901</v>
      </c>
      <c r="M298" s="380">
        <v>8.32</v>
      </c>
      <c r="N298" s="381">
        <f t="shared" si="70"/>
        <v>5.0000000000000711E-2</v>
      </c>
      <c r="O298" s="380">
        <v>8.4499999999999993</v>
      </c>
      <c r="P298" s="381">
        <f t="shared" si="71"/>
        <v>0.25999999999999979</v>
      </c>
      <c r="Q298" s="382">
        <v>9.58</v>
      </c>
      <c r="R298" s="381">
        <f t="shared" si="72"/>
        <v>0.34999999999999964</v>
      </c>
      <c r="S298" s="382">
        <v>12.27</v>
      </c>
      <c r="T298" s="381">
        <f t="shared" si="73"/>
        <v>0.34999999999999964</v>
      </c>
      <c r="U298" s="382">
        <v>11.04</v>
      </c>
      <c r="V298" s="381">
        <f t="shared" si="74"/>
        <v>0.42999999999999972</v>
      </c>
      <c r="W298" s="380">
        <v>8.94</v>
      </c>
      <c r="X298" s="381">
        <f t="shared" si="75"/>
        <v>0.25999999999999979</v>
      </c>
      <c r="Y298" s="380">
        <v>11.5</v>
      </c>
      <c r="Z298" s="381">
        <f t="shared" si="76"/>
        <v>0.40000000000000036</v>
      </c>
      <c r="AA298" s="380">
        <v>10.19</v>
      </c>
      <c r="AB298" s="381">
        <f t="shared" si="77"/>
        <v>0.37999999999999901</v>
      </c>
    </row>
    <row r="299" spans="2:28" ht="15" hidden="1" customHeight="1" outlineLevel="1" x14ac:dyDescent="0.25">
      <c r="B299" s="43" t="s">
        <v>54</v>
      </c>
      <c r="C299" s="380">
        <v>3.2</v>
      </c>
      <c r="D299" s="381">
        <f t="shared" si="65"/>
        <v>0.37000000000000011</v>
      </c>
      <c r="E299" s="382">
        <v>4.13</v>
      </c>
      <c r="F299" s="381">
        <f t="shared" si="66"/>
        <v>-4.1700000000000008</v>
      </c>
      <c r="G299" s="382">
        <v>17.46</v>
      </c>
      <c r="H299" s="381">
        <f t="shared" si="67"/>
        <v>-2.9899999999999984</v>
      </c>
      <c r="I299" s="382">
        <v>9.0500000000000007</v>
      </c>
      <c r="J299" s="381">
        <f t="shared" si="68"/>
        <v>-3.3699999999999992</v>
      </c>
      <c r="K299" s="380">
        <v>8.39</v>
      </c>
      <c r="L299" s="381">
        <f t="shared" si="69"/>
        <v>0.85000000000000053</v>
      </c>
      <c r="M299" s="380">
        <v>7.58</v>
      </c>
      <c r="N299" s="381">
        <f t="shared" si="70"/>
        <v>-1.9999999999999574E-2</v>
      </c>
      <c r="O299" s="380">
        <v>8.06</v>
      </c>
      <c r="P299" s="381">
        <f t="shared" si="71"/>
        <v>0.50000000000000089</v>
      </c>
      <c r="Q299" s="382">
        <v>9.9</v>
      </c>
      <c r="R299" s="381">
        <f t="shared" si="72"/>
        <v>-0.66000000000000014</v>
      </c>
      <c r="S299" s="382">
        <v>10.85</v>
      </c>
      <c r="T299" s="381">
        <f t="shared" si="73"/>
        <v>-1.75</v>
      </c>
      <c r="U299" s="382">
        <v>10.42</v>
      </c>
      <c r="V299" s="381">
        <f t="shared" si="74"/>
        <v>-1.2300000000000004</v>
      </c>
      <c r="W299" s="380">
        <v>9.06</v>
      </c>
      <c r="X299" s="381">
        <f t="shared" si="75"/>
        <v>-8.0000000000000071E-2</v>
      </c>
      <c r="Y299" s="380">
        <v>10.26</v>
      </c>
      <c r="Z299" s="381">
        <f t="shared" si="76"/>
        <v>-1.1799999999999997</v>
      </c>
      <c r="AA299" s="380">
        <v>9.65</v>
      </c>
      <c r="AB299" s="381">
        <f t="shared" si="77"/>
        <v>-0.58999999999999986</v>
      </c>
    </row>
    <row r="300" spans="2:28" ht="15" hidden="1" customHeight="1" outlineLevel="1" x14ac:dyDescent="0.25">
      <c r="B300" s="43" t="s">
        <v>55</v>
      </c>
      <c r="C300" s="380">
        <v>2.64</v>
      </c>
      <c r="D300" s="381">
        <f t="shared" si="65"/>
        <v>-0.52</v>
      </c>
      <c r="E300" s="382">
        <v>6.07</v>
      </c>
      <c r="F300" s="381">
        <f t="shared" si="66"/>
        <v>-4.2799999999999994</v>
      </c>
      <c r="G300" s="382">
        <v>16.72</v>
      </c>
      <c r="H300" s="381">
        <f t="shared" si="67"/>
        <v>3.6999999999999993</v>
      </c>
      <c r="I300" s="382">
        <v>9.17</v>
      </c>
      <c r="J300" s="381">
        <f t="shared" si="68"/>
        <v>-1.8599999999999994</v>
      </c>
      <c r="K300" s="380">
        <v>8.5</v>
      </c>
      <c r="L300" s="381">
        <f t="shared" si="69"/>
        <v>-0.22000000000000064</v>
      </c>
      <c r="M300" s="380">
        <v>5.78</v>
      </c>
      <c r="N300" s="381">
        <f t="shared" si="70"/>
        <v>-1.6799999999999997</v>
      </c>
      <c r="O300" s="380">
        <v>7.24</v>
      </c>
      <c r="P300" s="381">
        <f t="shared" si="71"/>
        <v>-0.99000000000000021</v>
      </c>
      <c r="Q300" s="382">
        <v>10.01</v>
      </c>
      <c r="R300" s="381">
        <f t="shared" si="72"/>
        <v>0.48000000000000043</v>
      </c>
      <c r="S300" s="382">
        <v>11.08</v>
      </c>
      <c r="T300" s="381">
        <f t="shared" si="73"/>
        <v>0.19999999999999929</v>
      </c>
      <c r="U300" s="382">
        <v>10.58</v>
      </c>
      <c r="V300" s="381">
        <f t="shared" si="74"/>
        <v>0.38000000000000078</v>
      </c>
      <c r="W300" s="380">
        <v>8.94</v>
      </c>
      <c r="X300" s="381">
        <f t="shared" si="75"/>
        <v>5.9999999999998721E-2</v>
      </c>
      <c r="Y300" s="380">
        <v>9.6199999999999992</v>
      </c>
      <c r="Z300" s="381">
        <f t="shared" si="76"/>
        <v>-0.37000000000000099</v>
      </c>
      <c r="AA300" s="380">
        <v>9.27</v>
      </c>
      <c r="AB300" s="381">
        <f t="shared" si="77"/>
        <v>-0.11000000000000121</v>
      </c>
    </row>
    <row r="301" spans="2:28" ht="15" hidden="1" customHeight="1" outlineLevel="1" x14ac:dyDescent="0.25">
      <c r="B301" s="43" t="s">
        <v>56</v>
      </c>
      <c r="C301" s="380">
        <v>2.37</v>
      </c>
      <c r="D301" s="381">
        <f t="shared" si="65"/>
        <v>-0.9099999999999997</v>
      </c>
      <c r="E301" s="382">
        <v>6.12</v>
      </c>
      <c r="F301" s="381">
        <f t="shared" si="66"/>
        <v>-1.5599999999999996</v>
      </c>
      <c r="G301" s="382">
        <v>16.54</v>
      </c>
      <c r="H301" s="381">
        <f t="shared" si="67"/>
        <v>2.9499999999999993</v>
      </c>
      <c r="I301" s="382">
        <v>10.41</v>
      </c>
      <c r="J301" s="381">
        <f t="shared" si="68"/>
        <v>1.3900000000000006</v>
      </c>
      <c r="K301" s="380">
        <v>9.1</v>
      </c>
      <c r="L301" s="381">
        <f t="shared" si="69"/>
        <v>0.27999999999999936</v>
      </c>
      <c r="M301" s="380">
        <v>8.5399999999999991</v>
      </c>
      <c r="N301" s="381">
        <f t="shared" si="70"/>
        <v>0.17999999999999972</v>
      </c>
      <c r="O301" s="380">
        <v>8.93</v>
      </c>
      <c r="P301" s="381">
        <f t="shared" si="71"/>
        <v>0.25</v>
      </c>
      <c r="Q301" s="382">
        <v>9.43</v>
      </c>
      <c r="R301" s="381">
        <f t="shared" si="72"/>
        <v>9.9999999999999645E-2</v>
      </c>
      <c r="S301" s="382">
        <v>9.9</v>
      </c>
      <c r="T301" s="381">
        <f t="shared" si="73"/>
        <v>0.78000000000000114</v>
      </c>
      <c r="U301" s="382">
        <v>9.68</v>
      </c>
      <c r="V301" s="381">
        <f t="shared" si="74"/>
        <v>0.45999999999999908</v>
      </c>
      <c r="W301" s="380">
        <v>8.6300000000000008</v>
      </c>
      <c r="X301" s="381">
        <f t="shared" si="75"/>
        <v>-0.12999999999999901</v>
      </c>
      <c r="Y301" s="380">
        <v>9.73</v>
      </c>
      <c r="Z301" s="381">
        <f t="shared" si="76"/>
        <v>0.71000000000000085</v>
      </c>
      <c r="AA301" s="380">
        <v>9.1199999999999992</v>
      </c>
      <c r="AB301" s="381">
        <f t="shared" si="77"/>
        <v>0.25</v>
      </c>
    </row>
    <row r="302" spans="2:28" collapsed="1" x14ac:dyDescent="0.25">
      <c r="B302" s="30" t="s">
        <v>176</v>
      </c>
      <c r="C302" s="383">
        <v>2.8048403707518021</v>
      </c>
      <c r="D302" s="384">
        <f t="shared" si="65"/>
        <v>1.9881942936231578E-2</v>
      </c>
      <c r="E302" s="383">
        <v>7.1128493584109682</v>
      </c>
      <c r="F302" s="384">
        <f t="shared" si="66"/>
        <v>-1.786218335143956</v>
      </c>
      <c r="G302" s="383">
        <v>17.136456871423945</v>
      </c>
      <c r="H302" s="384">
        <f t="shared" si="67"/>
        <v>-0.55572834815944461</v>
      </c>
      <c r="I302" s="383">
        <v>11.611113802625841</v>
      </c>
      <c r="J302" s="384">
        <f t="shared" si="68"/>
        <v>-0.62298442603760584</v>
      </c>
      <c r="K302" s="383">
        <v>9.3414295581273894</v>
      </c>
      <c r="L302" s="384">
        <f t="shared" si="69"/>
        <v>0.30497532081597178</v>
      </c>
      <c r="M302" s="383">
        <v>9.7885055567713355</v>
      </c>
      <c r="N302" s="384">
        <f t="shared" si="70"/>
        <v>-0.27520146626867792</v>
      </c>
      <c r="O302" s="383">
        <v>9.5036790747792335</v>
      </c>
      <c r="P302" s="384">
        <f t="shared" si="71"/>
        <v>0.11597226172851371</v>
      </c>
      <c r="Q302" s="383">
        <v>9.6297669008994777</v>
      </c>
      <c r="R302" s="384">
        <f t="shared" si="72"/>
        <v>0.45226897500944574</v>
      </c>
      <c r="S302" s="383">
        <v>10.775479201777703</v>
      </c>
      <c r="T302" s="384">
        <f t="shared" si="73"/>
        <v>-0.18293872178783488</v>
      </c>
      <c r="U302" s="383">
        <v>10.233630263143722</v>
      </c>
      <c r="V302" s="384">
        <f t="shared" si="74"/>
        <v>0.16089127312449847</v>
      </c>
      <c r="W302" s="383">
        <v>9.0593393067804637</v>
      </c>
      <c r="X302" s="384">
        <f t="shared" si="75"/>
        <v>0.37585057303609304</v>
      </c>
      <c r="Y302" s="383">
        <v>10.657155352799521</v>
      </c>
      <c r="Z302" s="384">
        <f t="shared" si="76"/>
        <v>-0.18200223395120219</v>
      </c>
      <c r="AA302" s="383">
        <v>9.8072627418143306</v>
      </c>
      <c r="AB302" s="384">
        <f t="shared" si="77"/>
        <v>0.18042533075911926</v>
      </c>
    </row>
    <row r="303" spans="2:28" ht="15" hidden="1" customHeight="1" outlineLevel="1" x14ac:dyDescent="0.25">
      <c r="B303" s="43" t="s">
        <v>58</v>
      </c>
      <c r="C303" s="380">
        <v>2.8</v>
      </c>
      <c r="D303" s="381">
        <f t="shared" si="65"/>
        <v>0.30999999999999961</v>
      </c>
      <c r="E303" s="382">
        <v>3.74</v>
      </c>
      <c r="F303" s="381">
        <f t="shared" si="66"/>
        <v>-3.91</v>
      </c>
      <c r="G303" s="382">
        <v>12.6</v>
      </c>
      <c r="H303" s="381">
        <f t="shared" si="67"/>
        <v>-6.0000000000000497E-2</v>
      </c>
      <c r="I303" s="382">
        <v>8.06</v>
      </c>
      <c r="J303" s="381">
        <f t="shared" si="68"/>
        <v>-0.69999999999999929</v>
      </c>
      <c r="K303" s="380">
        <v>8.5500000000000007</v>
      </c>
      <c r="L303" s="381">
        <f t="shared" si="69"/>
        <v>0.69000000000000039</v>
      </c>
      <c r="M303" s="380">
        <v>8.24</v>
      </c>
      <c r="N303" s="381">
        <f t="shared" si="70"/>
        <v>0.41000000000000014</v>
      </c>
      <c r="O303" s="380">
        <v>8.42</v>
      </c>
      <c r="P303" s="381">
        <f t="shared" si="71"/>
        <v>0.57000000000000028</v>
      </c>
      <c r="Q303" s="382">
        <v>8.8800000000000008</v>
      </c>
      <c r="R303" s="381">
        <f t="shared" si="72"/>
        <v>0.18000000000000149</v>
      </c>
      <c r="S303" s="382">
        <v>10.4</v>
      </c>
      <c r="T303" s="381">
        <f t="shared" si="73"/>
        <v>-4.9999999999998934E-2</v>
      </c>
      <c r="U303" s="382">
        <v>9.69</v>
      </c>
      <c r="V303" s="381">
        <f t="shared" si="74"/>
        <v>0.13999999999999879</v>
      </c>
      <c r="W303" s="380">
        <v>8.3699999999999992</v>
      </c>
      <c r="X303" s="381">
        <f t="shared" si="75"/>
        <v>0.36999999999999922</v>
      </c>
      <c r="Y303" s="380">
        <v>10</v>
      </c>
      <c r="Z303" s="381">
        <f t="shared" si="76"/>
        <v>0.15000000000000036</v>
      </c>
      <c r="AA303" s="380">
        <v>9.16</v>
      </c>
      <c r="AB303" s="381">
        <f t="shared" si="77"/>
        <v>0.38000000000000078</v>
      </c>
    </row>
    <row r="304" spans="2:28" ht="15" hidden="1" customHeight="1" outlineLevel="1" x14ac:dyDescent="0.25">
      <c r="B304" s="43" t="s">
        <v>59</v>
      </c>
      <c r="C304" s="380">
        <v>2.36</v>
      </c>
      <c r="D304" s="381">
        <f t="shared" si="65"/>
        <v>-0.56000000000000005</v>
      </c>
      <c r="E304" s="382">
        <v>5.78</v>
      </c>
      <c r="F304" s="381">
        <f t="shared" si="66"/>
        <v>-3.4300000000000006</v>
      </c>
      <c r="G304" s="382">
        <v>18.53</v>
      </c>
      <c r="H304" s="381">
        <f t="shared" si="67"/>
        <v>0.92999999999999972</v>
      </c>
      <c r="I304" s="382">
        <v>11.22</v>
      </c>
      <c r="J304" s="381">
        <f t="shared" si="68"/>
        <v>-1.4599999999999991</v>
      </c>
      <c r="K304" s="380">
        <v>9.5500000000000007</v>
      </c>
      <c r="L304" s="381">
        <f t="shared" si="69"/>
        <v>1.2000000000000011</v>
      </c>
      <c r="M304" s="380">
        <v>9.4499999999999993</v>
      </c>
      <c r="N304" s="381">
        <f t="shared" si="70"/>
        <v>-0.11000000000000121</v>
      </c>
      <c r="O304" s="380">
        <v>9.51</v>
      </c>
      <c r="P304" s="381">
        <f t="shared" si="71"/>
        <v>0.69999999999999929</v>
      </c>
      <c r="Q304" s="382">
        <v>9.82</v>
      </c>
      <c r="R304" s="381">
        <f t="shared" si="72"/>
        <v>1.8500000000000005</v>
      </c>
      <c r="S304" s="382">
        <v>11</v>
      </c>
      <c r="T304" s="381">
        <f t="shared" si="73"/>
        <v>1.7100000000000009</v>
      </c>
      <c r="U304" s="382">
        <v>10.46</v>
      </c>
      <c r="V304" s="381">
        <f t="shared" si="74"/>
        <v>1.8200000000000003</v>
      </c>
      <c r="W304" s="380">
        <v>9.1</v>
      </c>
      <c r="X304" s="381">
        <f t="shared" si="75"/>
        <v>1.3199999999999994</v>
      </c>
      <c r="Y304" s="380">
        <v>10.78</v>
      </c>
      <c r="Z304" s="381">
        <f t="shared" si="76"/>
        <v>1.3599999999999994</v>
      </c>
      <c r="AA304" s="380">
        <v>9.9</v>
      </c>
      <c r="AB304" s="381">
        <f t="shared" si="77"/>
        <v>1.370000000000001</v>
      </c>
    </row>
    <row r="305" spans="2:28" ht="15" hidden="1" customHeight="1" outlineLevel="1" x14ac:dyDescent="0.25">
      <c r="B305" s="43" t="s">
        <v>60</v>
      </c>
      <c r="C305" s="380">
        <v>2.74</v>
      </c>
      <c r="D305" s="381">
        <f t="shared" si="65"/>
        <v>-3.9999999999999591E-2</v>
      </c>
      <c r="E305" s="382">
        <v>6.7</v>
      </c>
      <c r="F305" s="381">
        <f t="shared" si="66"/>
        <v>-3.6599999999999993</v>
      </c>
      <c r="G305" s="382">
        <v>21.33</v>
      </c>
      <c r="H305" s="381">
        <f t="shared" si="67"/>
        <v>-1.8500000000000014</v>
      </c>
      <c r="I305" s="382">
        <v>12.96</v>
      </c>
      <c r="J305" s="381">
        <f t="shared" si="68"/>
        <v>-2.3599999999999994</v>
      </c>
      <c r="K305" s="380">
        <v>9.67</v>
      </c>
      <c r="L305" s="381">
        <f t="shared" si="69"/>
        <v>-0.22000000000000064</v>
      </c>
      <c r="M305" s="380">
        <v>10.93</v>
      </c>
      <c r="N305" s="381">
        <f t="shared" si="70"/>
        <v>-1.0600000000000005</v>
      </c>
      <c r="O305" s="380">
        <v>10.11</v>
      </c>
      <c r="P305" s="381">
        <f t="shared" si="71"/>
        <v>-0.50999999999999979</v>
      </c>
      <c r="Q305" s="382">
        <v>10.28</v>
      </c>
      <c r="R305" s="381">
        <f t="shared" si="72"/>
        <v>1.0099999999999998</v>
      </c>
      <c r="S305" s="382">
        <v>10.9</v>
      </c>
      <c r="T305" s="381">
        <f t="shared" si="73"/>
        <v>-1.9999999999999574E-2</v>
      </c>
      <c r="U305" s="382">
        <v>10.63</v>
      </c>
      <c r="V305" s="381">
        <f t="shared" si="74"/>
        <v>0.5</v>
      </c>
      <c r="W305" s="380">
        <v>9.52</v>
      </c>
      <c r="X305" s="381">
        <f t="shared" si="75"/>
        <v>0.55999999999999872</v>
      </c>
      <c r="Y305" s="380">
        <v>11</v>
      </c>
      <c r="Z305" s="381">
        <f t="shared" si="76"/>
        <v>-0.22000000000000064</v>
      </c>
      <c r="AA305" s="380">
        <v>10.24</v>
      </c>
      <c r="AB305" s="381">
        <f t="shared" si="77"/>
        <v>0.25</v>
      </c>
    </row>
    <row r="306" spans="2:28" ht="15" hidden="1" customHeight="1" outlineLevel="1" x14ac:dyDescent="0.25">
      <c r="B306" s="43" t="s">
        <v>61</v>
      </c>
      <c r="C306" s="380">
        <v>2.56</v>
      </c>
      <c r="D306" s="381">
        <f t="shared" si="65"/>
        <v>-0.45999999999999996</v>
      </c>
      <c r="E306" s="382">
        <v>5.0599999999999996</v>
      </c>
      <c r="F306" s="381">
        <f t="shared" si="66"/>
        <v>-7.7</v>
      </c>
      <c r="G306" s="382">
        <v>20.29</v>
      </c>
      <c r="H306" s="381">
        <f t="shared" si="67"/>
        <v>-8.9999999999999858E-2</v>
      </c>
      <c r="I306" s="382">
        <v>11.5</v>
      </c>
      <c r="J306" s="381">
        <f t="shared" si="68"/>
        <v>-4.6700000000000017</v>
      </c>
      <c r="K306" s="380">
        <v>10.18</v>
      </c>
      <c r="L306" s="381">
        <f t="shared" si="69"/>
        <v>-0.23000000000000043</v>
      </c>
      <c r="M306" s="380">
        <v>11.74</v>
      </c>
      <c r="N306" s="381">
        <f t="shared" si="70"/>
        <v>-1.0600000000000005</v>
      </c>
      <c r="O306" s="380">
        <v>10.72</v>
      </c>
      <c r="P306" s="381">
        <f t="shared" si="71"/>
        <v>-0.53999999999999915</v>
      </c>
      <c r="Q306" s="382">
        <v>10.35</v>
      </c>
      <c r="R306" s="381">
        <f t="shared" si="72"/>
        <v>-8.0000000000000071E-2</v>
      </c>
      <c r="S306" s="382">
        <v>11.34</v>
      </c>
      <c r="T306" s="381">
        <f t="shared" si="73"/>
        <v>-0.83999999999999986</v>
      </c>
      <c r="U306" s="382">
        <v>10.87</v>
      </c>
      <c r="V306" s="381">
        <f t="shared" si="74"/>
        <v>-0.45000000000000107</v>
      </c>
      <c r="W306" s="380">
        <v>9.74</v>
      </c>
      <c r="X306" s="381">
        <f t="shared" si="75"/>
        <v>-0.3100000000000005</v>
      </c>
      <c r="Y306" s="380">
        <v>11.48</v>
      </c>
      <c r="Z306" s="381">
        <f t="shared" si="76"/>
        <v>-0.91000000000000014</v>
      </c>
      <c r="AA306" s="380">
        <v>10.55</v>
      </c>
      <c r="AB306" s="381">
        <f t="shared" si="77"/>
        <v>-0.56999999999999851</v>
      </c>
    </row>
    <row r="307" spans="2:28" collapsed="1" x14ac:dyDescent="0.25">
      <c r="B307" s="145">
        <v>1992</v>
      </c>
      <c r="C307" s="382">
        <v>2.59</v>
      </c>
      <c r="D307" s="388">
        <f t="shared" si="65"/>
        <v>-0.43999999999999995</v>
      </c>
      <c r="E307" s="382">
        <v>4.9800000000000004</v>
      </c>
      <c r="F307" s="388">
        <f t="shared" si="66"/>
        <v>-4.43</v>
      </c>
      <c r="G307" s="382">
        <v>17.32</v>
      </c>
      <c r="H307" s="388">
        <f t="shared" si="67"/>
        <v>0.37999999999999901</v>
      </c>
      <c r="I307" s="382">
        <v>10.19</v>
      </c>
      <c r="J307" s="388">
        <f t="shared" si="68"/>
        <v>-1.9900000000000002</v>
      </c>
      <c r="K307" s="382">
        <v>9.07</v>
      </c>
      <c r="L307" s="388">
        <f t="shared" si="69"/>
        <v>0.34999999999999964</v>
      </c>
      <c r="M307" s="382">
        <v>8.77</v>
      </c>
      <c r="N307" s="388">
        <f t="shared" si="70"/>
        <v>-0.17999999999999972</v>
      </c>
      <c r="O307" s="382">
        <v>8.9600000000000009</v>
      </c>
      <c r="P307" s="388">
        <f t="shared" si="71"/>
        <v>0.16000000000000014</v>
      </c>
      <c r="Q307" s="382">
        <v>9.69</v>
      </c>
      <c r="R307" s="388">
        <f t="shared" si="72"/>
        <v>0.32000000000000028</v>
      </c>
      <c r="S307" s="382">
        <v>10.99</v>
      </c>
      <c r="T307" s="388">
        <f t="shared" si="73"/>
        <v>2.9999999999999361E-2</v>
      </c>
      <c r="U307" s="382">
        <v>10.38</v>
      </c>
      <c r="V307" s="388">
        <f t="shared" si="74"/>
        <v>0.20000000000000107</v>
      </c>
      <c r="W307" s="382">
        <v>8.98</v>
      </c>
      <c r="X307" s="388">
        <f t="shared" si="75"/>
        <v>0.19000000000000128</v>
      </c>
      <c r="Y307" s="382">
        <v>10.62</v>
      </c>
      <c r="Z307" s="388">
        <f t="shared" si="76"/>
        <v>3.9999999999999147E-2</v>
      </c>
      <c r="AA307" s="382">
        <v>9.75</v>
      </c>
      <c r="AB307" s="388">
        <f t="shared" si="77"/>
        <v>0.15000000000000036</v>
      </c>
    </row>
    <row r="308" spans="2:28" ht="15" hidden="1" customHeight="1" outlineLevel="1" x14ac:dyDescent="0.25">
      <c r="B308" s="43" t="s">
        <v>49</v>
      </c>
      <c r="C308" s="380">
        <v>2.8</v>
      </c>
      <c r="D308" s="381">
        <f t="shared" si="65"/>
        <v>-1.0000000000000231E-2</v>
      </c>
      <c r="E308" s="382">
        <v>9.23</v>
      </c>
      <c r="F308" s="381">
        <f t="shared" si="66"/>
        <v>1.4000000000000004</v>
      </c>
      <c r="G308" s="382">
        <v>18.36</v>
      </c>
      <c r="H308" s="381">
        <f t="shared" si="67"/>
        <v>1.5500000000000007</v>
      </c>
      <c r="I308" s="382">
        <v>13.08</v>
      </c>
      <c r="J308" s="381">
        <f t="shared" si="68"/>
        <v>1.9800000000000004</v>
      </c>
      <c r="K308" s="380">
        <v>9.32</v>
      </c>
      <c r="L308" s="381">
        <f t="shared" si="69"/>
        <v>-6.0000000000000497E-2</v>
      </c>
      <c r="M308" s="380">
        <v>9.98</v>
      </c>
      <c r="N308" s="381">
        <f t="shared" si="70"/>
        <v>9.9999999999997868E-3</v>
      </c>
      <c r="O308" s="380">
        <v>9.56</v>
      </c>
      <c r="P308" s="381">
        <f t="shared" si="71"/>
        <v>-3.9999999999999147E-2</v>
      </c>
      <c r="Q308" s="382">
        <v>8.98</v>
      </c>
      <c r="R308" s="381">
        <f t="shared" si="72"/>
        <v>6.0000000000000497E-2</v>
      </c>
      <c r="S308" s="382">
        <v>10.43</v>
      </c>
      <c r="T308" s="381">
        <f t="shared" si="73"/>
        <v>-0.74000000000000021</v>
      </c>
      <c r="U308" s="382">
        <v>9.74</v>
      </c>
      <c r="V308" s="381">
        <f t="shared" si="74"/>
        <v>-0.34999999999999964</v>
      </c>
      <c r="W308" s="380">
        <v>8.82</v>
      </c>
      <c r="X308" s="381">
        <f t="shared" si="75"/>
        <v>0.16000000000000014</v>
      </c>
      <c r="Y308" s="380">
        <v>11.01</v>
      </c>
      <c r="Z308" s="381">
        <f t="shared" si="76"/>
        <v>3.9999999999999147E-2</v>
      </c>
      <c r="AA308" s="380">
        <v>9.82</v>
      </c>
      <c r="AB308" s="381">
        <f t="shared" si="77"/>
        <v>9.9999999999999645E-2</v>
      </c>
    </row>
    <row r="309" spans="2:28" ht="15" hidden="1" customHeight="1" outlineLevel="1" x14ac:dyDescent="0.25">
      <c r="B309" s="43" t="s">
        <v>50</v>
      </c>
      <c r="C309" s="380">
        <v>3.28</v>
      </c>
      <c r="D309" s="381">
        <f t="shared" si="65"/>
        <v>0.43999999999999995</v>
      </c>
      <c r="E309" s="382">
        <v>8.94</v>
      </c>
      <c r="F309" s="381">
        <f t="shared" si="66"/>
        <v>1.0899999999999999</v>
      </c>
      <c r="G309" s="382">
        <v>18.05</v>
      </c>
      <c r="H309" s="381">
        <f t="shared" si="67"/>
        <v>1.6700000000000017</v>
      </c>
      <c r="I309" s="382">
        <v>12.85</v>
      </c>
      <c r="J309" s="381">
        <f t="shared" si="68"/>
        <v>1.5099999999999998</v>
      </c>
      <c r="K309" s="380">
        <v>9.4600000000000009</v>
      </c>
      <c r="L309" s="381">
        <f t="shared" si="69"/>
        <v>0.3100000000000005</v>
      </c>
      <c r="M309" s="380">
        <v>9.82</v>
      </c>
      <c r="N309" s="381">
        <f t="shared" si="70"/>
        <v>-0.36999999999999922</v>
      </c>
      <c r="O309" s="380">
        <v>9.59</v>
      </c>
      <c r="P309" s="381">
        <f t="shared" si="71"/>
        <v>0.10999999999999943</v>
      </c>
      <c r="Q309" s="382">
        <v>9.61</v>
      </c>
      <c r="R309" s="381">
        <f t="shared" si="72"/>
        <v>4.9999999999998934E-2</v>
      </c>
      <c r="S309" s="382">
        <v>10.46</v>
      </c>
      <c r="T309" s="381">
        <f t="shared" si="73"/>
        <v>-1.5599999999999987</v>
      </c>
      <c r="U309" s="382">
        <v>10.050000000000001</v>
      </c>
      <c r="V309" s="381">
        <f t="shared" si="74"/>
        <v>-0.73999999999999844</v>
      </c>
      <c r="W309" s="380">
        <v>8.98</v>
      </c>
      <c r="X309" s="381">
        <f t="shared" si="75"/>
        <v>0.15000000000000036</v>
      </c>
      <c r="Y309" s="380">
        <v>9.85</v>
      </c>
      <c r="Z309" s="381">
        <f t="shared" si="76"/>
        <v>-1.83</v>
      </c>
      <c r="AA309" s="380">
        <v>9.39</v>
      </c>
      <c r="AB309" s="381">
        <f t="shared" si="77"/>
        <v>-0.62999999999999901</v>
      </c>
    </row>
    <row r="310" spans="2:28" ht="15" hidden="1" customHeight="1" outlineLevel="1" x14ac:dyDescent="0.25">
      <c r="B310" s="43" t="s">
        <v>51</v>
      </c>
      <c r="C310" s="380">
        <v>3.14</v>
      </c>
      <c r="D310" s="381">
        <f t="shared" si="65"/>
        <v>0.45000000000000018</v>
      </c>
      <c r="E310" s="382">
        <v>10.59</v>
      </c>
      <c r="F310" s="381">
        <f t="shared" si="66"/>
        <v>1.7899999999999991</v>
      </c>
      <c r="G310" s="382">
        <v>13.2</v>
      </c>
      <c r="H310" s="381">
        <f t="shared" si="67"/>
        <v>-3.34</v>
      </c>
      <c r="I310" s="382">
        <v>11.95</v>
      </c>
      <c r="J310" s="381">
        <f t="shared" si="68"/>
        <v>-0.21000000000000085</v>
      </c>
      <c r="K310" s="380">
        <v>8.81</v>
      </c>
      <c r="L310" s="381">
        <f t="shared" si="69"/>
        <v>5.0000000000000711E-2</v>
      </c>
      <c r="M310" s="380">
        <v>9.07</v>
      </c>
      <c r="N310" s="381">
        <f t="shared" si="70"/>
        <v>5.0000000000000711E-2</v>
      </c>
      <c r="O310" s="380">
        <v>8.9</v>
      </c>
      <c r="P310" s="381">
        <f t="shared" si="71"/>
        <v>7.0000000000000284E-2</v>
      </c>
      <c r="Q310" s="382">
        <v>9.6</v>
      </c>
      <c r="R310" s="381">
        <f t="shared" si="72"/>
        <v>-0.17999999999999972</v>
      </c>
      <c r="S310" s="382">
        <v>10.92</v>
      </c>
      <c r="T310" s="381">
        <f t="shared" si="73"/>
        <v>-0.36999999999999922</v>
      </c>
      <c r="U310" s="382">
        <v>10.25</v>
      </c>
      <c r="V310" s="381">
        <f t="shared" si="74"/>
        <v>-0.24000000000000021</v>
      </c>
      <c r="W310" s="380">
        <v>8.9700000000000006</v>
      </c>
      <c r="X310" s="381">
        <f t="shared" si="75"/>
        <v>0.16000000000000014</v>
      </c>
      <c r="Y310" s="380">
        <v>10.56</v>
      </c>
      <c r="Z310" s="381">
        <f t="shared" si="76"/>
        <v>-0.21999999999999886</v>
      </c>
      <c r="AA310" s="380">
        <v>9.66</v>
      </c>
      <c r="AB310" s="381">
        <f t="shared" si="77"/>
        <v>8.0000000000000071E-2</v>
      </c>
    </row>
    <row r="311" spans="2:28" ht="15" hidden="1" customHeight="1" outlineLevel="1" x14ac:dyDescent="0.25">
      <c r="B311" s="43" t="s">
        <v>52</v>
      </c>
      <c r="C311" s="380">
        <v>3.26</v>
      </c>
      <c r="D311" s="381">
        <f t="shared" si="65"/>
        <v>0.48</v>
      </c>
      <c r="E311" s="382">
        <v>9.98</v>
      </c>
      <c r="F311" s="381">
        <f t="shared" si="66"/>
        <v>4.37</v>
      </c>
      <c r="G311" s="382">
        <v>14.51</v>
      </c>
      <c r="H311" s="381">
        <f t="shared" si="67"/>
        <v>0.75</v>
      </c>
      <c r="I311" s="382">
        <v>11.74</v>
      </c>
      <c r="J311" s="381">
        <f t="shared" si="68"/>
        <v>2.0700000000000003</v>
      </c>
      <c r="K311" s="380">
        <v>8.34</v>
      </c>
      <c r="L311" s="381">
        <f t="shared" si="69"/>
        <v>-0.34999999999999964</v>
      </c>
      <c r="M311" s="380">
        <v>7.41</v>
      </c>
      <c r="N311" s="381">
        <f t="shared" si="70"/>
        <v>-0.99000000000000021</v>
      </c>
      <c r="O311" s="380">
        <v>7.99</v>
      </c>
      <c r="P311" s="381">
        <f t="shared" si="71"/>
        <v>-0.59999999999999964</v>
      </c>
      <c r="Q311" s="382">
        <v>9.43</v>
      </c>
      <c r="R311" s="381">
        <f t="shared" si="72"/>
        <v>-0.55000000000000071</v>
      </c>
      <c r="S311" s="382">
        <v>11.76</v>
      </c>
      <c r="T311" s="381">
        <f t="shared" si="73"/>
        <v>0.41000000000000014</v>
      </c>
      <c r="U311" s="382">
        <v>10.63</v>
      </c>
      <c r="V311" s="381">
        <f t="shared" si="74"/>
        <v>-3.9999999999999147E-2</v>
      </c>
      <c r="W311" s="380">
        <v>8.74</v>
      </c>
      <c r="X311" s="381">
        <f t="shared" si="75"/>
        <v>-0.26999999999999957</v>
      </c>
      <c r="Y311" s="380">
        <v>10.73</v>
      </c>
      <c r="Z311" s="381">
        <f t="shared" si="76"/>
        <v>9.9999999999999645E-2</v>
      </c>
      <c r="AA311" s="380">
        <v>9.65</v>
      </c>
      <c r="AB311" s="381">
        <f t="shared" si="77"/>
        <v>-6.0000000000000497E-2</v>
      </c>
    </row>
    <row r="312" spans="2:28" ht="15" hidden="1" customHeight="1" outlineLevel="1" x14ac:dyDescent="0.25">
      <c r="B312" s="43" t="s">
        <v>53</v>
      </c>
      <c r="C312" s="380">
        <v>3.52</v>
      </c>
      <c r="D312" s="381">
        <f t="shared" si="65"/>
        <v>0.18999999999999995</v>
      </c>
      <c r="E312" s="382">
        <v>10.46</v>
      </c>
      <c r="F312" s="381">
        <f t="shared" si="66"/>
        <v>2.6500000000000012</v>
      </c>
      <c r="G312" s="382">
        <v>17.260000000000002</v>
      </c>
      <c r="H312" s="381">
        <f t="shared" si="67"/>
        <v>-10.709999999999997</v>
      </c>
      <c r="I312" s="382">
        <v>13.11</v>
      </c>
      <c r="J312" s="381">
        <f t="shared" si="68"/>
        <v>0.58000000000000007</v>
      </c>
      <c r="K312" s="380">
        <v>8.14</v>
      </c>
      <c r="L312" s="381">
        <f t="shared" si="69"/>
        <v>-0.58000000000000007</v>
      </c>
      <c r="M312" s="380">
        <v>8.27</v>
      </c>
      <c r="N312" s="381">
        <f t="shared" si="70"/>
        <v>-0.26999999999999957</v>
      </c>
      <c r="O312" s="380">
        <v>8.19</v>
      </c>
      <c r="P312" s="381">
        <f t="shared" si="71"/>
        <v>-0.47000000000000064</v>
      </c>
      <c r="Q312" s="382">
        <v>9.23</v>
      </c>
      <c r="R312" s="381">
        <f t="shared" si="72"/>
        <v>-1.5599999999999987</v>
      </c>
      <c r="S312" s="382">
        <v>11.92</v>
      </c>
      <c r="T312" s="381">
        <f t="shared" si="73"/>
        <v>0</v>
      </c>
      <c r="U312" s="382">
        <v>10.61</v>
      </c>
      <c r="V312" s="381">
        <f t="shared" si="74"/>
        <v>-0.77000000000000135</v>
      </c>
      <c r="W312" s="380">
        <v>8.68</v>
      </c>
      <c r="X312" s="381">
        <f t="shared" si="75"/>
        <v>-1.0400000000000009</v>
      </c>
      <c r="Y312" s="380">
        <v>11.1</v>
      </c>
      <c r="Z312" s="381">
        <f t="shared" si="76"/>
        <v>-6.0000000000000497E-2</v>
      </c>
      <c r="AA312" s="380">
        <v>9.81</v>
      </c>
      <c r="AB312" s="381">
        <f t="shared" si="77"/>
        <v>-0.57000000000000028</v>
      </c>
    </row>
    <row r="313" spans="2:28" ht="15" hidden="1" customHeight="1" outlineLevel="1" x14ac:dyDescent="0.25">
      <c r="B313" s="43" t="s">
        <v>54</v>
      </c>
      <c r="C313" s="380">
        <v>2.83</v>
      </c>
      <c r="D313" s="381">
        <f t="shared" si="65"/>
        <v>-0.73</v>
      </c>
      <c r="E313" s="382">
        <v>8.3000000000000007</v>
      </c>
      <c r="F313" s="381">
        <f t="shared" si="66"/>
        <v>2.5000000000000009</v>
      </c>
      <c r="G313" s="382">
        <v>20.45</v>
      </c>
      <c r="H313" s="381">
        <f t="shared" si="67"/>
        <v>2.259999999999998</v>
      </c>
      <c r="I313" s="382">
        <v>12.42</v>
      </c>
      <c r="J313" s="381">
        <f t="shared" si="68"/>
        <v>1.0600000000000005</v>
      </c>
      <c r="K313" s="380">
        <v>7.54</v>
      </c>
      <c r="L313" s="381">
        <f t="shared" si="69"/>
        <v>-0.82999999999999918</v>
      </c>
      <c r="M313" s="380">
        <v>7.6</v>
      </c>
      <c r="N313" s="381">
        <f t="shared" si="70"/>
        <v>-0.91999999999999993</v>
      </c>
      <c r="O313" s="380">
        <v>7.56</v>
      </c>
      <c r="P313" s="381">
        <f t="shared" si="71"/>
        <v>-0.87000000000000011</v>
      </c>
      <c r="Q313" s="382">
        <v>10.56</v>
      </c>
      <c r="R313" s="381">
        <f t="shared" si="72"/>
        <v>0.17999999999999972</v>
      </c>
      <c r="S313" s="382">
        <v>12.6</v>
      </c>
      <c r="T313" s="381">
        <f t="shared" si="73"/>
        <v>1.75</v>
      </c>
      <c r="U313" s="382">
        <v>11.65</v>
      </c>
      <c r="V313" s="381">
        <f t="shared" si="74"/>
        <v>1.0199999999999996</v>
      </c>
      <c r="W313" s="380">
        <v>9.14</v>
      </c>
      <c r="X313" s="381">
        <f t="shared" si="75"/>
        <v>-0.10999999999999943</v>
      </c>
      <c r="Y313" s="380">
        <v>11.44</v>
      </c>
      <c r="Z313" s="381">
        <f t="shared" si="76"/>
        <v>1.0700000000000003</v>
      </c>
      <c r="AA313" s="380">
        <v>10.24</v>
      </c>
      <c r="AB313" s="381">
        <f t="shared" si="77"/>
        <v>0.45000000000000107</v>
      </c>
    </row>
    <row r="314" spans="2:28" ht="15" hidden="1" customHeight="1" outlineLevel="1" x14ac:dyDescent="0.25">
      <c r="B314" s="43" t="s">
        <v>55</v>
      </c>
      <c r="C314" s="380">
        <v>3.16</v>
      </c>
      <c r="D314" s="381">
        <f t="shared" si="65"/>
        <v>3.0000000000000249E-2</v>
      </c>
      <c r="E314" s="382">
        <v>10.35</v>
      </c>
      <c r="F314" s="381">
        <f t="shared" si="66"/>
        <v>-2.2699999999999996</v>
      </c>
      <c r="G314" s="382">
        <v>13.02</v>
      </c>
      <c r="H314" s="381">
        <f t="shared" si="67"/>
        <v>-1.9100000000000001</v>
      </c>
      <c r="I314" s="382">
        <v>11.03</v>
      </c>
      <c r="J314" s="381">
        <f t="shared" si="68"/>
        <v>-2.4800000000000004</v>
      </c>
      <c r="K314" s="380">
        <v>8.7200000000000006</v>
      </c>
      <c r="L314" s="381">
        <f t="shared" si="69"/>
        <v>-0.20999999999999908</v>
      </c>
      <c r="M314" s="380">
        <v>7.46</v>
      </c>
      <c r="N314" s="381">
        <f t="shared" si="70"/>
        <v>-0.72999999999999954</v>
      </c>
      <c r="O314" s="380">
        <v>8.23</v>
      </c>
      <c r="P314" s="381">
        <f t="shared" si="71"/>
        <v>-0.45999999999999908</v>
      </c>
      <c r="Q314" s="382">
        <v>9.5299999999999994</v>
      </c>
      <c r="R314" s="381">
        <f t="shared" si="72"/>
        <v>-0.57000000000000028</v>
      </c>
      <c r="S314" s="382">
        <v>10.88</v>
      </c>
      <c r="T314" s="381">
        <f t="shared" si="73"/>
        <v>1.0500000000000007</v>
      </c>
      <c r="U314" s="382">
        <v>10.199999999999999</v>
      </c>
      <c r="V314" s="381">
        <f t="shared" si="74"/>
        <v>0.23999999999999844</v>
      </c>
      <c r="W314" s="380">
        <v>8.8800000000000008</v>
      </c>
      <c r="X314" s="381">
        <f t="shared" si="75"/>
        <v>-0.36999999999999922</v>
      </c>
      <c r="Y314" s="380">
        <v>9.99</v>
      </c>
      <c r="Z314" s="381">
        <f t="shared" si="76"/>
        <v>0.49000000000000021</v>
      </c>
      <c r="AA314" s="380">
        <v>9.3800000000000008</v>
      </c>
      <c r="AB314" s="381">
        <f t="shared" si="77"/>
        <v>2.000000000000135E-2</v>
      </c>
    </row>
    <row r="315" spans="2:28" ht="15" hidden="1" customHeight="1" outlineLevel="1" x14ac:dyDescent="0.25">
      <c r="B315" s="43" t="s">
        <v>56</v>
      </c>
      <c r="C315" s="380">
        <v>3.28</v>
      </c>
      <c r="D315" s="381">
        <f t="shared" si="65"/>
        <v>0.14999999999999991</v>
      </c>
      <c r="E315" s="382">
        <v>7.68</v>
      </c>
      <c r="F315" s="381">
        <f t="shared" si="66"/>
        <v>-4.2699999999999996</v>
      </c>
      <c r="G315" s="382">
        <v>13.59</v>
      </c>
      <c r="H315" s="381">
        <f t="shared" si="67"/>
        <v>-1.5500000000000007</v>
      </c>
      <c r="I315" s="382">
        <v>9.02</v>
      </c>
      <c r="J315" s="381">
        <f t="shared" si="68"/>
        <v>-4.1900000000000013</v>
      </c>
      <c r="K315" s="380">
        <v>8.82</v>
      </c>
      <c r="L315" s="381">
        <f t="shared" si="69"/>
        <v>-0.52999999999999936</v>
      </c>
      <c r="M315" s="380">
        <v>8.36</v>
      </c>
      <c r="N315" s="381">
        <f t="shared" si="70"/>
        <v>-1.3100000000000005</v>
      </c>
      <c r="O315" s="380">
        <v>8.68</v>
      </c>
      <c r="P315" s="381">
        <f t="shared" si="71"/>
        <v>-0.75999999999999979</v>
      </c>
      <c r="Q315" s="382">
        <v>9.33</v>
      </c>
      <c r="R315" s="381">
        <f t="shared" si="72"/>
        <v>-0.84999999999999964</v>
      </c>
      <c r="S315" s="382">
        <v>9.1199999999999992</v>
      </c>
      <c r="T315" s="381">
        <f t="shared" si="73"/>
        <v>-1.4100000000000001</v>
      </c>
      <c r="U315" s="382">
        <v>9.2200000000000006</v>
      </c>
      <c r="V315" s="381">
        <f t="shared" si="74"/>
        <v>-1.1199999999999992</v>
      </c>
      <c r="W315" s="380">
        <v>8.76</v>
      </c>
      <c r="X315" s="381">
        <f t="shared" si="75"/>
        <v>-0.63000000000000078</v>
      </c>
      <c r="Y315" s="380">
        <v>9.02</v>
      </c>
      <c r="Z315" s="381">
        <f t="shared" si="76"/>
        <v>-1.3800000000000008</v>
      </c>
      <c r="AA315" s="380">
        <v>8.8699999999999992</v>
      </c>
      <c r="AB315" s="381">
        <f t="shared" si="77"/>
        <v>-0.91000000000000014</v>
      </c>
    </row>
    <row r="316" spans="2:28" collapsed="1" x14ac:dyDescent="0.25">
      <c r="B316" s="30" t="s">
        <v>177</v>
      </c>
      <c r="C316" s="383">
        <v>2.7849584278155706</v>
      </c>
      <c r="D316" s="384">
        <f t="shared" si="65"/>
        <v>-0.15188560719978295</v>
      </c>
      <c r="E316" s="383">
        <v>8.8990676935549242</v>
      </c>
      <c r="F316" s="384">
        <f t="shared" si="66"/>
        <v>-2.7653017068585832</v>
      </c>
      <c r="G316" s="383">
        <v>17.69218521958339</v>
      </c>
      <c r="H316" s="384">
        <f t="shared" si="67"/>
        <v>-2.360965123523286</v>
      </c>
      <c r="I316" s="383">
        <v>12.234098228663447</v>
      </c>
      <c r="J316" s="384">
        <f t="shared" si="68"/>
        <v>-3.4513272841647336</v>
      </c>
      <c r="K316" s="383">
        <v>9.0364542373114176</v>
      </c>
      <c r="L316" s="384">
        <f t="shared" si="69"/>
        <v>-0.44058524692594503</v>
      </c>
      <c r="M316" s="383">
        <v>10.063707023040013</v>
      </c>
      <c r="N316" s="384">
        <f t="shared" si="70"/>
        <v>-0.8284037361472727</v>
      </c>
      <c r="O316" s="383">
        <v>9.3877068130507197</v>
      </c>
      <c r="P316" s="384">
        <f t="shared" si="71"/>
        <v>-0.55692818883454187</v>
      </c>
      <c r="Q316" s="383">
        <v>9.177497925890032</v>
      </c>
      <c r="R316" s="384">
        <f t="shared" si="72"/>
        <v>-0.19858708393508806</v>
      </c>
      <c r="S316" s="383">
        <v>10.958417923565538</v>
      </c>
      <c r="T316" s="384">
        <f t="shared" si="73"/>
        <v>0.82742166298390174</v>
      </c>
      <c r="U316" s="383">
        <v>10.072738990019223</v>
      </c>
      <c r="V316" s="384">
        <f t="shared" si="74"/>
        <v>0.30174445548378692</v>
      </c>
      <c r="W316" s="383">
        <v>8.6834887337443707</v>
      </c>
      <c r="X316" s="384">
        <f t="shared" si="75"/>
        <v>-0.25185051187621177</v>
      </c>
      <c r="Y316" s="383">
        <v>10.839157586750723</v>
      </c>
      <c r="Z316" s="384">
        <f t="shared" si="76"/>
        <v>0.42758309952057516</v>
      </c>
      <c r="AA316" s="383">
        <v>9.6268374110552113</v>
      </c>
      <c r="AB316" s="384">
        <f t="shared" si="77"/>
        <v>3.5129716500108543E-2</v>
      </c>
    </row>
    <row r="317" spans="2:28" ht="15" hidden="1" customHeight="1" outlineLevel="1" x14ac:dyDescent="0.25">
      <c r="B317" s="43" t="s">
        <v>58</v>
      </c>
      <c r="C317" s="380">
        <v>2.4900000000000002</v>
      </c>
      <c r="D317" s="381">
        <f t="shared" si="65"/>
        <v>-0.69</v>
      </c>
      <c r="E317" s="382">
        <v>7.65</v>
      </c>
      <c r="F317" s="381">
        <f t="shared" si="66"/>
        <v>1.0500000000000007</v>
      </c>
      <c r="G317" s="382">
        <v>12.66</v>
      </c>
      <c r="H317" s="381">
        <f t="shared" si="67"/>
        <v>-3.08</v>
      </c>
      <c r="I317" s="382">
        <v>8.76</v>
      </c>
      <c r="J317" s="381">
        <f t="shared" si="68"/>
        <v>-1.0400000000000009</v>
      </c>
      <c r="K317" s="380">
        <v>7.86</v>
      </c>
      <c r="L317" s="381">
        <f t="shared" si="69"/>
        <v>-8.0000000000000071E-2</v>
      </c>
      <c r="M317" s="380">
        <v>7.83</v>
      </c>
      <c r="N317" s="381">
        <f t="shared" si="70"/>
        <v>-0.63000000000000078</v>
      </c>
      <c r="O317" s="380">
        <v>7.85</v>
      </c>
      <c r="P317" s="381">
        <f t="shared" si="71"/>
        <v>-0.26999999999999957</v>
      </c>
      <c r="Q317" s="382">
        <v>8.6999999999999993</v>
      </c>
      <c r="R317" s="381">
        <f t="shared" si="72"/>
        <v>-4.0000000000000924E-2</v>
      </c>
      <c r="S317" s="382">
        <v>10.45</v>
      </c>
      <c r="T317" s="381">
        <f t="shared" si="73"/>
        <v>1.2599999999999998</v>
      </c>
      <c r="U317" s="382">
        <v>9.5500000000000007</v>
      </c>
      <c r="V317" s="381">
        <f t="shared" si="74"/>
        <v>0.57000000000000028</v>
      </c>
      <c r="W317" s="380">
        <v>8</v>
      </c>
      <c r="X317" s="381">
        <f t="shared" si="75"/>
        <v>-8.9999999999999858E-2</v>
      </c>
      <c r="Y317" s="380">
        <v>9.85</v>
      </c>
      <c r="Z317" s="381">
        <f t="shared" si="76"/>
        <v>0.75</v>
      </c>
      <c r="AA317" s="380">
        <v>8.7799999999999994</v>
      </c>
      <c r="AB317" s="381">
        <f t="shared" si="77"/>
        <v>0.22999999999999865</v>
      </c>
    </row>
    <row r="318" spans="2:28" ht="15" hidden="1" customHeight="1" outlineLevel="1" x14ac:dyDescent="0.25">
      <c r="B318" s="43" t="s">
        <v>59</v>
      </c>
      <c r="C318" s="380">
        <v>2.92</v>
      </c>
      <c r="D318" s="381">
        <f t="shared" si="65"/>
        <v>0.12000000000000011</v>
      </c>
      <c r="E318" s="382">
        <v>9.2100000000000009</v>
      </c>
      <c r="F318" s="381">
        <f t="shared" si="66"/>
        <v>-4.9599999999999991</v>
      </c>
      <c r="G318" s="382">
        <v>17.600000000000001</v>
      </c>
      <c r="H318" s="381">
        <f t="shared" si="67"/>
        <v>-0.75</v>
      </c>
      <c r="I318" s="382">
        <v>12.68</v>
      </c>
      <c r="J318" s="381">
        <f t="shared" si="68"/>
        <v>-3.6000000000000014</v>
      </c>
      <c r="K318" s="380">
        <v>8.35</v>
      </c>
      <c r="L318" s="381">
        <f t="shared" si="69"/>
        <v>-1.4900000000000002</v>
      </c>
      <c r="M318" s="380">
        <v>9.56</v>
      </c>
      <c r="N318" s="381">
        <f t="shared" si="70"/>
        <v>-2.3699999999999992</v>
      </c>
      <c r="O318" s="380">
        <v>8.81</v>
      </c>
      <c r="P318" s="381">
        <f t="shared" si="71"/>
        <v>-1.7199999999999989</v>
      </c>
      <c r="Q318" s="382">
        <v>7.97</v>
      </c>
      <c r="R318" s="381">
        <f t="shared" si="72"/>
        <v>-1.5300000000000002</v>
      </c>
      <c r="S318" s="382">
        <v>9.2899999999999991</v>
      </c>
      <c r="T318" s="381">
        <f t="shared" si="73"/>
        <v>-0.49000000000000021</v>
      </c>
      <c r="U318" s="382">
        <v>8.64</v>
      </c>
      <c r="V318" s="381">
        <f t="shared" si="74"/>
        <v>-1.0099999999999998</v>
      </c>
      <c r="W318" s="380">
        <v>7.78</v>
      </c>
      <c r="X318" s="381">
        <f t="shared" si="75"/>
        <v>-1.3199999999999994</v>
      </c>
      <c r="Y318" s="380">
        <v>9.42</v>
      </c>
      <c r="Z318" s="381">
        <f t="shared" si="76"/>
        <v>-0.84999999999999964</v>
      </c>
      <c r="AA318" s="380">
        <v>8.5299999999999994</v>
      </c>
      <c r="AB318" s="381">
        <f t="shared" si="77"/>
        <v>-1.1100000000000012</v>
      </c>
    </row>
    <row r="319" spans="2:28" ht="15" hidden="1" customHeight="1" outlineLevel="1" x14ac:dyDescent="0.25">
      <c r="B319" s="43" t="s">
        <v>60</v>
      </c>
      <c r="C319" s="380">
        <v>2.78</v>
      </c>
      <c r="D319" s="381">
        <f t="shared" si="65"/>
        <v>0.2799999999999998</v>
      </c>
      <c r="E319" s="382">
        <v>10.36</v>
      </c>
      <c r="F319" s="381">
        <f t="shared" si="66"/>
        <v>-2.3200000000000003</v>
      </c>
      <c r="G319" s="382">
        <v>23.18</v>
      </c>
      <c r="H319" s="381">
        <f t="shared" si="67"/>
        <v>-3.129999999999999</v>
      </c>
      <c r="I319" s="382">
        <v>15.32</v>
      </c>
      <c r="J319" s="381">
        <f t="shared" si="68"/>
        <v>-3.8999999999999986</v>
      </c>
      <c r="K319" s="380">
        <v>9.89</v>
      </c>
      <c r="L319" s="381">
        <f t="shared" si="69"/>
        <v>-9.9999999999999645E-2</v>
      </c>
      <c r="M319" s="380">
        <v>11.99</v>
      </c>
      <c r="N319" s="381">
        <f t="shared" si="70"/>
        <v>0.39000000000000057</v>
      </c>
      <c r="O319" s="380">
        <v>10.62</v>
      </c>
      <c r="P319" s="381">
        <f t="shared" si="71"/>
        <v>8.9999999999999858E-2</v>
      </c>
      <c r="Q319" s="382">
        <v>9.27</v>
      </c>
      <c r="R319" s="381">
        <f t="shared" si="72"/>
        <v>-0.32000000000000028</v>
      </c>
      <c r="S319" s="382">
        <v>10.92</v>
      </c>
      <c r="T319" s="381">
        <f t="shared" si="73"/>
        <v>0.86999999999999922</v>
      </c>
      <c r="U319" s="382">
        <v>10.130000000000001</v>
      </c>
      <c r="V319" s="381">
        <f t="shared" si="74"/>
        <v>0.30000000000000071</v>
      </c>
      <c r="W319" s="380">
        <v>8.9600000000000009</v>
      </c>
      <c r="X319" s="381">
        <f t="shared" si="75"/>
        <v>-0.20999999999999908</v>
      </c>
      <c r="Y319" s="380">
        <v>11.22</v>
      </c>
      <c r="Z319" s="381">
        <f t="shared" si="76"/>
        <v>0.70000000000000107</v>
      </c>
      <c r="AA319" s="380">
        <v>9.99</v>
      </c>
      <c r="AB319" s="381">
        <f t="shared" si="77"/>
        <v>0.21000000000000085</v>
      </c>
    </row>
    <row r="320" spans="2:28" ht="15" hidden="1" customHeight="1" outlineLevel="1" x14ac:dyDescent="0.25">
      <c r="B320" s="43" t="s">
        <v>61</v>
      </c>
      <c r="C320" s="380">
        <v>3.02</v>
      </c>
      <c r="D320" s="381">
        <f t="shared" si="65"/>
        <v>0.56000000000000005</v>
      </c>
      <c r="E320" s="382">
        <v>12.76</v>
      </c>
      <c r="F320" s="381">
        <f t="shared" si="66"/>
        <v>1.4399999999999995</v>
      </c>
      <c r="G320" s="382">
        <v>20.38</v>
      </c>
      <c r="H320" s="381">
        <f t="shared" si="67"/>
        <v>-3.240000000000002</v>
      </c>
      <c r="I320" s="382">
        <v>16.170000000000002</v>
      </c>
      <c r="J320" s="381">
        <f t="shared" si="68"/>
        <v>-0.80999999999999872</v>
      </c>
      <c r="K320" s="380">
        <v>10.41</v>
      </c>
      <c r="L320" s="381">
        <f t="shared" si="69"/>
        <v>2.9999999999999361E-2</v>
      </c>
      <c r="M320" s="380">
        <v>12.8</v>
      </c>
      <c r="N320" s="381">
        <f t="shared" si="70"/>
        <v>0.23000000000000043</v>
      </c>
      <c r="O320" s="380">
        <v>11.26</v>
      </c>
      <c r="P320" s="381">
        <f t="shared" si="71"/>
        <v>0.15000000000000036</v>
      </c>
      <c r="Q320" s="382">
        <v>10.43</v>
      </c>
      <c r="R320" s="381">
        <f t="shared" si="72"/>
        <v>0.59999999999999964</v>
      </c>
      <c r="S320" s="382">
        <v>12.18</v>
      </c>
      <c r="T320" s="381">
        <f t="shared" si="73"/>
        <v>0.54999999999999893</v>
      </c>
      <c r="U320" s="382">
        <v>11.32</v>
      </c>
      <c r="V320" s="381">
        <f t="shared" si="74"/>
        <v>0.58999999999999986</v>
      </c>
      <c r="W320" s="380">
        <v>10.050000000000001</v>
      </c>
      <c r="X320" s="381">
        <f t="shared" si="75"/>
        <v>0.61000000000000121</v>
      </c>
      <c r="Y320" s="380">
        <v>12.39</v>
      </c>
      <c r="Z320" s="381">
        <f t="shared" si="76"/>
        <v>0.45000000000000107</v>
      </c>
      <c r="AA320" s="380">
        <v>11.12</v>
      </c>
      <c r="AB320" s="381">
        <f t="shared" si="77"/>
        <v>0.58999999999999986</v>
      </c>
    </row>
    <row r="321" spans="2:28" collapsed="1" x14ac:dyDescent="0.25">
      <c r="B321" s="145">
        <v>1991</v>
      </c>
      <c r="C321" s="382">
        <v>3.03</v>
      </c>
      <c r="D321" s="388">
        <f t="shared" si="65"/>
        <v>0.13999999999999968</v>
      </c>
      <c r="E321" s="382">
        <v>9.41</v>
      </c>
      <c r="F321" s="388">
        <f t="shared" si="66"/>
        <v>0.35999999999999943</v>
      </c>
      <c r="G321" s="382">
        <v>16.940000000000001</v>
      </c>
      <c r="H321" s="388">
        <f t="shared" si="67"/>
        <v>-1.3399999999999999</v>
      </c>
      <c r="I321" s="382">
        <v>12.18</v>
      </c>
      <c r="J321" s="388">
        <f t="shared" si="68"/>
        <v>-0.60999999999999943</v>
      </c>
      <c r="K321" s="382">
        <v>8.7200000000000006</v>
      </c>
      <c r="L321" s="388">
        <f t="shared" si="69"/>
        <v>-0.34999999999999964</v>
      </c>
      <c r="M321" s="382">
        <v>8.9499999999999993</v>
      </c>
      <c r="N321" s="388">
        <f t="shared" si="70"/>
        <v>-0.65000000000000036</v>
      </c>
      <c r="O321" s="382">
        <v>8.8000000000000007</v>
      </c>
      <c r="P321" s="388">
        <f t="shared" si="71"/>
        <v>-0.44999999999999929</v>
      </c>
      <c r="Q321" s="382">
        <v>9.3699999999999992</v>
      </c>
      <c r="R321" s="388">
        <f t="shared" si="72"/>
        <v>-0.41000000000000014</v>
      </c>
      <c r="S321" s="382">
        <v>10.96</v>
      </c>
      <c r="T321" s="388">
        <f t="shared" si="73"/>
        <v>0.15000000000000036</v>
      </c>
      <c r="U321" s="382">
        <v>10.18</v>
      </c>
      <c r="V321" s="388">
        <f t="shared" si="74"/>
        <v>-0.13000000000000078</v>
      </c>
      <c r="W321" s="382">
        <v>8.7899999999999991</v>
      </c>
      <c r="X321" s="388">
        <f t="shared" si="75"/>
        <v>-0.27000000000000135</v>
      </c>
      <c r="Y321" s="382">
        <v>10.58</v>
      </c>
      <c r="Z321" s="388">
        <f t="shared" si="76"/>
        <v>-2.9999999999999361E-2</v>
      </c>
      <c r="AA321" s="382">
        <v>9.6</v>
      </c>
      <c r="AB321" s="388">
        <f t="shared" si="77"/>
        <v>-0.15000000000000036</v>
      </c>
    </row>
    <row r="322" spans="2:28" ht="15" hidden="1" customHeight="1" outlineLevel="1" x14ac:dyDescent="0.25">
      <c r="B322" s="43" t="s">
        <v>49</v>
      </c>
      <c r="C322" s="380">
        <v>2.81</v>
      </c>
      <c r="D322" s="381">
        <f t="shared" si="65"/>
        <v>-0.52</v>
      </c>
      <c r="E322" s="382">
        <v>7.83</v>
      </c>
      <c r="F322" s="381">
        <f t="shared" si="66"/>
        <v>-5.26</v>
      </c>
      <c r="G322" s="382">
        <v>16.809999999999999</v>
      </c>
      <c r="H322" s="381">
        <f t="shared" si="67"/>
        <v>-4.4400000000000013</v>
      </c>
      <c r="I322" s="382">
        <v>11.1</v>
      </c>
      <c r="J322" s="381">
        <f t="shared" si="68"/>
        <v>-6.15</v>
      </c>
      <c r="K322" s="380">
        <v>9.3800000000000008</v>
      </c>
      <c r="L322" s="381">
        <f t="shared" si="69"/>
        <v>-0.39999999999999858</v>
      </c>
      <c r="M322" s="380">
        <v>9.9700000000000006</v>
      </c>
      <c r="N322" s="381">
        <f t="shared" si="70"/>
        <v>2.000000000000135E-2</v>
      </c>
      <c r="O322" s="380">
        <v>9.6</v>
      </c>
      <c r="P322" s="381">
        <f t="shared" si="71"/>
        <v>-0.24000000000000021</v>
      </c>
      <c r="Q322" s="382">
        <v>8.92</v>
      </c>
      <c r="R322" s="381">
        <f t="shared" si="72"/>
        <v>2.9999999999999361E-2</v>
      </c>
      <c r="S322" s="382">
        <v>11.17</v>
      </c>
      <c r="T322" s="381">
        <f t="shared" si="73"/>
        <v>1.9000000000000004</v>
      </c>
      <c r="U322" s="382">
        <v>10.09</v>
      </c>
      <c r="V322" s="381">
        <f t="shared" si="74"/>
        <v>0.98000000000000043</v>
      </c>
      <c r="W322" s="380">
        <v>8.66</v>
      </c>
      <c r="X322" s="381">
        <f t="shared" si="75"/>
        <v>-0.15000000000000036</v>
      </c>
      <c r="Y322" s="380">
        <v>10.97</v>
      </c>
      <c r="Z322" s="381">
        <f t="shared" si="76"/>
        <v>1.42</v>
      </c>
      <c r="AA322" s="380">
        <v>9.7200000000000006</v>
      </c>
      <c r="AB322" s="381">
        <f t="shared" si="77"/>
        <v>0.55000000000000071</v>
      </c>
    </row>
    <row r="323" spans="2:28" ht="15" hidden="1" customHeight="1" outlineLevel="1" x14ac:dyDescent="0.25">
      <c r="B323" s="43" t="s">
        <v>50</v>
      </c>
      <c r="C323" s="380">
        <v>2.84</v>
      </c>
      <c r="D323" s="381">
        <f t="shared" si="65"/>
        <v>-0.22999999999999998</v>
      </c>
      <c r="E323" s="382">
        <v>7.85</v>
      </c>
      <c r="F323" s="381">
        <f t="shared" si="66"/>
        <v>-5.2800000000000011</v>
      </c>
      <c r="G323" s="382">
        <v>16.38</v>
      </c>
      <c r="H323" s="381">
        <f t="shared" si="67"/>
        <v>-1.2300000000000004</v>
      </c>
      <c r="I323" s="382">
        <v>11.34</v>
      </c>
      <c r="J323" s="381">
        <f t="shared" si="68"/>
        <v>-4.3599999999999994</v>
      </c>
      <c r="K323" s="380">
        <v>9.15</v>
      </c>
      <c r="L323" s="381">
        <f t="shared" si="69"/>
        <v>-0.46999999999999886</v>
      </c>
      <c r="M323" s="380">
        <v>10.19</v>
      </c>
      <c r="N323" s="381">
        <f t="shared" si="70"/>
        <v>-2.7300000000000004</v>
      </c>
      <c r="O323" s="380">
        <v>9.48</v>
      </c>
      <c r="P323" s="381">
        <f t="shared" si="71"/>
        <v>-1.0700000000000003</v>
      </c>
      <c r="Q323" s="382">
        <v>9.56</v>
      </c>
      <c r="R323" s="381">
        <f t="shared" si="72"/>
        <v>0.36000000000000121</v>
      </c>
      <c r="S323" s="382">
        <v>12.02</v>
      </c>
      <c r="T323" s="381">
        <f t="shared" si="73"/>
        <v>1.4599999999999991</v>
      </c>
      <c r="U323" s="382">
        <v>10.79</v>
      </c>
      <c r="V323" s="381">
        <f t="shared" si="74"/>
        <v>0.90999999999999837</v>
      </c>
      <c r="W323" s="380">
        <v>8.83</v>
      </c>
      <c r="X323" s="381">
        <f t="shared" si="75"/>
        <v>-1.9999999999999574E-2</v>
      </c>
      <c r="Y323" s="380">
        <v>11.68</v>
      </c>
      <c r="Z323" s="381">
        <f t="shared" si="76"/>
        <v>0.48000000000000043</v>
      </c>
      <c r="AA323" s="380">
        <v>10.02</v>
      </c>
      <c r="AB323" s="381">
        <f t="shared" si="77"/>
        <v>0.21999999999999886</v>
      </c>
    </row>
    <row r="324" spans="2:28" ht="15" hidden="1" customHeight="1" outlineLevel="1" x14ac:dyDescent="0.25">
      <c r="B324" s="43" t="s">
        <v>51</v>
      </c>
      <c r="C324" s="380">
        <v>2.69</v>
      </c>
      <c r="D324" s="381">
        <f t="shared" si="65"/>
        <v>-0.60999999999999988</v>
      </c>
      <c r="E324" s="382">
        <v>8.8000000000000007</v>
      </c>
      <c r="F324" s="381">
        <f t="shared" si="66"/>
        <v>-6.26</v>
      </c>
      <c r="G324" s="382">
        <v>16.54</v>
      </c>
      <c r="H324" s="381">
        <f t="shared" si="67"/>
        <v>-3.0600000000000023</v>
      </c>
      <c r="I324" s="382">
        <v>12.16</v>
      </c>
      <c r="J324" s="381">
        <f t="shared" si="68"/>
        <v>-5.2600000000000016</v>
      </c>
      <c r="K324" s="380">
        <v>8.76</v>
      </c>
      <c r="L324" s="381">
        <f t="shared" si="69"/>
        <v>-0.35999999999999943</v>
      </c>
      <c r="M324" s="380">
        <v>9.02</v>
      </c>
      <c r="N324" s="381">
        <f t="shared" si="70"/>
        <v>-0.91999999999999993</v>
      </c>
      <c r="O324" s="380">
        <v>8.83</v>
      </c>
      <c r="P324" s="381">
        <f t="shared" si="71"/>
        <v>-0.57000000000000028</v>
      </c>
      <c r="Q324" s="382">
        <v>9.7799999999999994</v>
      </c>
      <c r="R324" s="381">
        <f t="shared" si="72"/>
        <v>-8.9999999999999858E-2</v>
      </c>
      <c r="S324" s="382">
        <v>11.29</v>
      </c>
      <c r="T324" s="381">
        <f t="shared" si="73"/>
        <v>0.33999999999999986</v>
      </c>
      <c r="U324" s="382">
        <v>10.49</v>
      </c>
      <c r="V324" s="381">
        <f t="shared" si="74"/>
        <v>8.9999999999999858E-2</v>
      </c>
      <c r="W324" s="380">
        <v>8.81</v>
      </c>
      <c r="X324" s="381">
        <f t="shared" si="75"/>
        <v>-0.30999999999999872</v>
      </c>
      <c r="Y324" s="380">
        <v>10.78</v>
      </c>
      <c r="Z324" s="381">
        <f t="shared" si="76"/>
        <v>9.9999999999997868E-3</v>
      </c>
      <c r="AA324" s="380">
        <v>9.58</v>
      </c>
      <c r="AB324" s="381">
        <f t="shared" si="77"/>
        <v>-0.22000000000000064</v>
      </c>
    </row>
    <row r="325" spans="2:28" ht="15" hidden="1" customHeight="1" outlineLevel="1" x14ac:dyDescent="0.25">
      <c r="B325" s="43" t="s">
        <v>52</v>
      </c>
      <c r="C325" s="380">
        <v>2.78</v>
      </c>
      <c r="D325" s="381">
        <f t="shared" si="65"/>
        <v>-0.45000000000000018</v>
      </c>
      <c r="E325" s="382">
        <v>5.61</v>
      </c>
      <c r="F325" s="381">
        <f t="shared" si="66"/>
        <v>-2.5699999999999994</v>
      </c>
      <c r="G325" s="382">
        <v>13.76</v>
      </c>
      <c r="H325" s="381">
        <f t="shared" si="67"/>
        <v>-6.8400000000000016</v>
      </c>
      <c r="I325" s="382">
        <v>9.67</v>
      </c>
      <c r="J325" s="381">
        <f t="shared" si="68"/>
        <v>-3.8599999999999994</v>
      </c>
      <c r="K325" s="380">
        <v>8.69</v>
      </c>
      <c r="L325" s="381">
        <f t="shared" si="69"/>
        <v>-0.40000000000000036</v>
      </c>
      <c r="M325" s="380">
        <v>8.4</v>
      </c>
      <c r="N325" s="381">
        <f t="shared" si="70"/>
        <v>-1.08</v>
      </c>
      <c r="O325" s="380">
        <v>8.59</v>
      </c>
      <c r="P325" s="381">
        <f t="shared" si="71"/>
        <v>-0.63000000000000078</v>
      </c>
      <c r="Q325" s="382">
        <v>9.98</v>
      </c>
      <c r="R325" s="381">
        <f t="shared" si="72"/>
        <v>0.3100000000000005</v>
      </c>
      <c r="S325" s="382">
        <v>11.35</v>
      </c>
      <c r="T325" s="381">
        <f t="shared" si="73"/>
        <v>-0.66999999999999993</v>
      </c>
      <c r="U325" s="382">
        <v>10.67</v>
      </c>
      <c r="V325" s="381">
        <f t="shared" si="74"/>
        <v>-0.21000000000000085</v>
      </c>
      <c r="W325" s="380">
        <v>9.01</v>
      </c>
      <c r="X325" s="381">
        <f t="shared" si="75"/>
        <v>9.9999999999997868E-3</v>
      </c>
      <c r="Y325" s="380">
        <v>10.63</v>
      </c>
      <c r="Z325" s="381">
        <f t="shared" si="76"/>
        <v>-0.85999999999999943</v>
      </c>
      <c r="AA325" s="380">
        <v>9.7100000000000009</v>
      </c>
      <c r="AB325" s="381">
        <f t="shared" si="77"/>
        <v>-0.36999999999999922</v>
      </c>
    </row>
    <row r="326" spans="2:28" ht="15" hidden="1" customHeight="1" outlineLevel="1" x14ac:dyDescent="0.25">
      <c r="B326" s="43" t="s">
        <v>53</v>
      </c>
      <c r="C326" s="380">
        <v>3.33</v>
      </c>
      <c r="D326" s="381">
        <f t="shared" si="65"/>
        <v>0.4700000000000002</v>
      </c>
      <c r="E326" s="382">
        <v>7.81</v>
      </c>
      <c r="F326" s="381">
        <f t="shared" si="66"/>
        <v>-4.8500000000000005</v>
      </c>
      <c r="G326" s="382">
        <v>27.97</v>
      </c>
      <c r="H326" s="381">
        <f t="shared" si="67"/>
        <v>-12.020000000000003</v>
      </c>
      <c r="I326" s="382">
        <v>12.53</v>
      </c>
      <c r="J326" s="381">
        <f t="shared" si="68"/>
        <v>-12.44</v>
      </c>
      <c r="K326" s="380">
        <v>8.7200000000000006</v>
      </c>
      <c r="L326" s="381">
        <f t="shared" si="69"/>
        <v>-0.51999999999999957</v>
      </c>
      <c r="M326" s="380">
        <v>8.5399999999999991</v>
      </c>
      <c r="N326" s="381">
        <f t="shared" si="70"/>
        <v>-0.37000000000000099</v>
      </c>
      <c r="O326" s="380">
        <v>8.66</v>
      </c>
      <c r="P326" s="381">
        <f t="shared" si="71"/>
        <v>-0.44999999999999929</v>
      </c>
      <c r="Q326" s="382">
        <v>10.79</v>
      </c>
      <c r="R326" s="381">
        <f t="shared" si="72"/>
        <v>0.6899999999999995</v>
      </c>
      <c r="S326" s="382">
        <v>11.92</v>
      </c>
      <c r="T326" s="381">
        <f t="shared" si="73"/>
        <v>-1.0600000000000005</v>
      </c>
      <c r="U326" s="382">
        <v>11.38</v>
      </c>
      <c r="V326" s="381">
        <f t="shared" si="74"/>
        <v>-0.17999999999999972</v>
      </c>
      <c r="W326" s="380">
        <v>9.7200000000000006</v>
      </c>
      <c r="X326" s="381">
        <f t="shared" si="75"/>
        <v>0.27000000000000135</v>
      </c>
      <c r="Y326" s="380">
        <v>11.16</v>
      </c>
      <c r="Z326" s="381">
        <f t="shared" si="76"/>
        <v>-0.90000000000000036</v>
      </c>
      <c r="AA326" s="380">
        <v>10.38</v>
      </c>
      <c r="AB326" s="381">
        <f t="shared" si="77"/>
        <v>-0.25</v>
      </c>
    </row>
    <row r="327" spans="2:28" ht="15" hidden="1" customHeight="1" outlineLevel="1" x14ac:dyDescent="0.25">
      <c r="B327" s="43" t="s">
        <v>54</v>
      </c>
      <c r="C327" s="380">
        <v>3.56</v>
      </c>
      <c r="D327" s="381">
        <f t="shared" si="65"/>
        <v>-1.2600000000000002</v>
      </c>
      <c r="E327" s="382">
        <v>5.8</v>
      </c>
      <c r="F327" s="381">
        <f t="shared" si="66"/>
        <v>-6.14</v>
      </c>
      <c r="G327" s="382">
        <v>18.190000000000001</v>
      </c>
      <c r="H327" s="381">
        <f t="shared" si="67"/>
        <v>-4.3599999999999994</v>
      </c>
      <c r="I327" s="382">
        <v>11.36</v>
      </c>
      <c r="J327" s="381">
        <f t="shared" si="68"/>
        <v>-6.77</v>
      </c>
      <c r="K327" s="380">
        <v>8.3699999999999992</v>
      </c>
      <c r="L327" s="381">
        <f t="shared" si="69"/>
        <v>-0.41000000000000014</v>
      </c>
      <c r="M327" s="380">
        <v>8.52</v>
      </c>
      <c r="N327" s="381">
        <f t="shared" si="70"/>
        <v>0.37999999999999901</v>
      </c>
      <c r="O327" s="380">
        <v>8.43</v>
      </c>
      <c r="P327" s="381">
        <f t="shared" si="71"/>
        <v>-8.0000000000000071E-2</v>
      </c>
      <c r="Q327" s="382">
        <v>10.38</v>
      </c>
      <c r="R327" s="381">
        <f t="shared" si="72"/>
        <v>-2.9999999999999361E-2</v>
      </c>
      <c r="S327" s="382">
        <v>10.85</v>
      </c>
      <c r="T327" s="381">
        <f t="shared" si="73"/>
        <v>-1.8600000000000012</v>
      </c>
      <c r="U327" s="382">
        <v>10.63</v>
      </c>
      <c r="V327" s="381">
        <f t="shared" si="74"/>
        <v>-1.0399999999999991</v>
      </c>
      <c r="W327" s="380">
        <v>9.25</v>
      </c>
      <c r="X327" s="381">
        <f t="shared" si="75"/>
        <v>-0.28999999999999915</v>
      </c>
      <c r="Y327" s="380">
        <v>10.37</v>
      </c>
      <c r="Z327" s="381">
        <f t="shared" si="76"/>
        <v>-1.2600000000000016</v>
      </c>
      <c r="AA327" s="380">
        <v>9.7899999999999991</v>
      </c>
      <c r="AB327" s="381">
        <f t="shared" si="77"/>
        <v>-0.79000000000000092</v>
      </c>
    </row>
    <row r="328" spans="2:28" ht="15" hidden="1" customHeight="1" outlineLevel="1" x14ac:dyDescent="0.25">
      <c r="B328" s="43" t="s">
        <v>55</v>
      </c>
      <c r="C328" s="380">
        <v>3.13</v>
      </c>
      <c r="D328" s="381">
        <f t="shared" si="65"/>
        <v>-0.11000000000000032</v>
      </c>
      <c r="E328" s="382">
        <v>12.62</v>
      </c>
      <c r="F328" s="381">
        <f t="shared" si="66"/>
        <v>5.6099999999999994</v>
      </c>
      <c r="G328" s="382">
        <v>14.93</v>
      </c>
      <c r="H328" s="381">
        <f t="shared" si="67"/>
        <v>0.10999999999999943</v>
      </c>
      <c r="I328" s="382">
        <v>13.51</v>
      </c>
      <c r="J328" s="381">
        <f t="shared" si="68"/>
        <v>3.5399999999999991</v>
      </c>
      <c r="K328" s="380">
        <v>8.93</v>
      </c>
      <c r="L328" s="381">
        <f t="shared" si="69"/>
        <v>-0.82000000000000028</v>
      </c>
      <c r="M328" s="380">
        <v>8.19</v>
      </c>
      <c r="N328" s="381">
        <f t="shared" si="70"/>
        <v>-1.7400000000000002</v>
      </c>
      <c r="O328" s="380">
        <v>8.69</v>
      </c>
      <c r="P328" s="381">
        <f t="shared" si="71"/>
        <v>-1.1100000000000012</v>
      </c>
      <c r="Q328" s="382">
        <v>10.1</v>
      </c>
      <c r="R328" s="381">
        <f t="shared" si="72"/>
        <v>0.15000000000000036</v>
      </c>
      <c r="S328" s="382">
        <v>9.83</v>
      </c>
      <c r="T328" s="381">
        <f t="shared" si="73"/>
        <v>-1.6799999999999997</v>
      </c>
      <c r="U328" s="382">
        <v>9.9600000000000009</v>
      </c>
      <c r="V328" s="381">
        <f t="shared" si="74"/>
        <v>-0.80999999999999872</v>
      </c>
      <c r="W328" s="380">
        <v>9.25</v>
      </c>
      <c r="X328" s="381">
        <f t="shared" si="75"/>
        <v>9.9999999999997868E-3</v>
      </c>
      <c r="Y328" s="380">
        <v>9.5</v>
      </c>
      <c r="Z328" s="381">
        <f t="shared" si="76"/>
        <v>-1.7100000000000009</v>
      </c>
      <c r="AA328" s="380">
        <v>9.36</v>
      </c>
      <c r="AB328" s="381">
        <f t="shared" si="77"/>
        <v>-0.75</v>
      </c>
    </row>
    <row r="329" spans="2:28" ht="15" hidden="1" customHeight="1" outlineLevel="1" x14ac:dyDescent="0.25">
      <c r="B329" s="43" t="s">
        <v>56</v>
      </c>
      <c r="C329" s="380">
        <v>3.13</v>
      </c>
      <c r="D329" s="381">
        <f t="shared" si="65"/>
        <v>0.14999999999999991</v>
      </c>
      <c r="E329" s="382">
        <v>11.95</v>
      </c>
      <c r="F329" s="381">
        <f t="shared" si="66"/>
        <v>4.6099999999999994</v>
      </c>
      <c r="G329" s="382">
        <v>15.14</v>
      </c>
      <c r="H329" s="381">
        <f t="shared" si="67"/>
        <v>-7.3999999999999986</v>
      </c>
      <c r="I329" s="382">
        <v>13.21</v>
      </c>
      <c r="J329" s="381">
        <f t="shared" si="68"/>
        <v>0.72000000000000064</v>
      </c>
      <c r="K329" s="380">
        <v>9.35</v>
      </c>
      <c r="L329" s="381">
        <f t="shared" si="69"/>
        <v>-0.34999999999999964</v>
      </c>
      <c r="M329" s="380">
        <v>9.67</v>
      </c>
      <c r="N329" s="381">
        <f t="shared" si="70"/>
        <v>-1.8399999999999999</v>
      </c>
      <c r="O329" s="380">
        <v>9.44</v>
      </c>
      <c r="P329" s="381">
        <f t="shared" si="71"/>
        <v>-0.75</v>
      </c>
      <c r="Q329" s="382">
        <v>10.18</v>
      </c>
      <c r="R329" s="381">
        <f t="shared" si="72"/>
        <v>0.90000000000000036</v>
      </c>
      <c r="S329" s="382">
        <v>10.53</v>
      </c>
      <c r="T329" s="381">
        <f t="shared" si="73"/>
        <v>-1.9700000000000006</v>
      </c>
      <c r="U329" s="382">
        <v>10.34</v>
      </c>
      <c r="V329" s="381">
        <f t="shared" si="74"/>
        <v>-0.47000000000000064</v>
      </c>
      <c r="W329" s="380">
        <v>9.39</v>
      </c>
      <c r="X329" s="381">
        <f t="shared" si="75"/>
        <v>0.47000000000000064</v>
      </c>
      <c r="Y329" s="380">
        <v>10.4</v>
      </c>
      <c r="Z329" s="381">
        <f t="shared" si="76"/>
        <v>-1.9900000000000002</v>
      </c>
      <c r="AA329" s="380">
        <v>9.7799999999999994</v>
      </c>
      <c r="AB329" s="381">
        <f t="shared" si="77"/>
        <v>-0.48000000000000043</v>
      </c>
    </row>
    <row r="330" spans="2:28" collapsed="1" x14ac:dyDescent="0.25">
      <c r="B330" s="30" t="s">
        <v>178</v>
      </c>
      <c r="C330" s="383">
        <v>2.9368440350153535</v>
      </c>
      <c r="D330" s="384">
        <f t="shared" si="65"/>
        <v>-0.39947069592305073</v>
      </c>
      <c r="E330" s="383">
        <v>11.664369400413507</v>
      </c>
      <c r="F330" s="384">
        <f t="shared" si="66"/>
        <v>-3.2342610715845357</v>
      </c>
      <c r="G330" s="383">
        <v>20.053150343106676</v>
      </c>
      <c r="H330" s="384">
        <f t="shared" si="67"/>
        <v>-4.9099360108378853</v>
      </c>
      <c r="I330" s="383">
        <v>15.68542551282818</v>
      </c>
      <c r="J330" s="384">
        <f t="shared" si="68"/>
        <v>-4.0291517094648963</v>
      </c>
      <c r="K330" s="383">
        <v>9.4770394842373626</v>
      </c>
      <c r="L330" s="384">
        <f t="shared" si="69"/>
        <v>-0.21247282187966832</v>
      </c>
      <c r="M330" s="383">
        <v>10.892110759187286</v>
      </c>
      <c r="N330" s="384">
        <f t="shared" si="70"/>
        <v>-1.1381141055520914</v>
      </c>
      <c r="O330" s="383">
        <v>9.9446350018852616</v>
      </c>
      <c r="P330" s="384">
        <f t="shared" si="71"/>
        <v>-0.51471273798269124</v>
      </c>
      <c r="Q330" s="383">
        <v>9.3760850098251201</v>
      </c>
      <c r="R330" s="384">
        <f t="shared" si="72"/>
        <v>0.20694040083294141</v>
      </c>
      <c r="S330" s="383">
        <v>10.130996260581636</v>
      </c>
      <c r="T330" s="384">
        <f t="shared" si="73"/>
        <v>-1.034080748067149</v>
      </c>
      <c r="U330" s="383">
        <v>9.7709945345354363</v>
      </c>
      <c r="V330" s="384">
        <f t="shared" si="74"/>
        <v>-0.39272985821494721</v>
      </c>
      <c r="W330" s="383">
        <v>8.9353392456205825</v>
      </c>
      <c r="X330" s="384">
        <f t="shared" si="75"/>
        <v>-7.2437761642994758E-2</v>
      </c>
      <c r="Y330" s="383">
        <v>10.411574487230148</v>
      </c>
      <c r="Z330" s="384">
        <f t="shared" si="76"/>
        <v>-1.1066089650186992</v>
      </c>
      <c r="AA330" s="383">
        <v>9.5917076945551027</v>
      </c>
      <c r="AB330" s="384">
        <f t="shared" si="77"/>
        <v>-0.49040106711607478</v>
      </c>
    </row>
    <row r="331" spans="2:28" ht="15" hidden="1" customHeight="1" outlineLevel="1" x14ac:dyDescent="0.25">
      <c r="B331" s="43" t="s">
        <v>58</v>
      </c>
      <c r="C331" s="380">
        <v>3.18</v>
      </c>
      <c r="D331" s="381">
        <f t="shared" si="65"/>
        <v>0.45000000000000018</v>
      </c>
      <c r="E331" s="382">
        <v>6.6</v>
      </c>
      <c r="F331" s="381">
        <f t="shared" si="66"/>
        <v>-6.49</v>
      </c>
      <c r="G331" s="382">
        <v>15.74</v>
      </c>
      <c r="H331" s="381">
        <f t="shared" si="67"/>
        <v>-11.180000000000001</v>
      </c>
      <c r="I331" s="382">
        <v>9.8000000000000007</v>
      </c>
      <c r="J331" s="381">
        <f t="shared" si="68"/>
        <v>-9.5799999999999983</v>
      </c>
      <c r="K331" s="380">
        <v>7.94</v>
      </c>
      <c r="L331" s="381">
        <f t="shared" si="69"/>
        <v>-0.74999999999999911</v>
      </c>
      <c r="M331" s="380">
        <v>8.4600000000000009</v>
      </c>
      <c r="N331" s="381">
        <f t="shared" si="70"/>
        <v>-2</v>
      </c>
      <c r="O331" s="380">
        <v>8.1199999999999992</v>
      </c>
      <c r="P331" s="381">
        <f t="shared" si="71"/>
        <v>-1.1000000000000014</v>
      </c>
      <c r="Q331" s="382">
        <v>8.74</v>
      </c>
      <c r="R331" s="381">
        <f t="shared" si="72"/>
        <v>0.45000000000000107</v>
      </c>
      <c r="S331" s="382">
        <v>9.19</v>
      </c>
      <c r="T331" s="381">
        <f t="shared" si="73"/>
        <v>-2</v>
      </c>
      <c r="U331" s="382">
        <v>8.98</v>
      </c>
      <c r="V331" s="381">
        <f t="shared" si="74"/>
        <v>-0.67999999999999972</v>
      </c>
      <c r="W331" s="380">
        <v>8.09</v>
      </c>
      <c r="X331" s="381">
        <f t="shared" si="75"/>
        <v>3.9999999999999147E-2</v>
      </c>
      <c r="Y331" s="380">
        <v>9.1</v>
      </c>
      <c r="Z331" s="381">
        <f t="shared" si="76"/>
        <v>-2.1100000000000012</v>
      </c>
      <c r="AA331" s="380">
        <v>8.5500000000000007</v>
      </c>
      <c r="AB331" s="381">
        <f t="shared" si="77"/>
        <v>-0.75</v>
      </c>
    </row>
    <row r="332" spans="2:28" ht="15" hidden="1" customHeight="1" outlineLevel="1" x14ac:dyDescent="0.25">
      <c r="B332" s="43" t="s">
        <v>59</v>
      </c>
      <c r="C332" s="380">
        <v>2.8</v>
      </c>
      <c r="D332" s="381">
        <f t="shared" si="65"/>
        <v>-0.54</v>
      </c>
      <c r="E332" s="382">
        <v>14.17</v>
      </c>
      <c r="F332" s="381">
        <f t="shared" si="66"/>
        <v>2.4800000000000004</v>
      </c>
      <c r="G332" s="382">
        <v>18.350000000000001</v>
      </c>
      <c r="H332" s="381">
        <f t="shared" si="67"/>
        <v>-1.3399999999999999</v>
      </c>
      <c r="I332" s="382">
        <v>16.28</v>
      </c>
      <c r="J332" s="381">
        <f t="shared" si="68"/>
        <v>-0.12999999999999901</v>
      </c>
      <c r="K332" s="380">
        <v>9.84</v>
      </c>
      <c r="L332" s="381">
        <f t="shared" si="69"/>
        <v>0.42999999999999972</v>
      </c>
      <c r="M332" s="380">
        <v>11.93</v>
      </c>
      <c r="N332" s="381">
        <f t="shared" si="70"/>
        <v>0.77999999999999936</v>
      </c>
      <c r="O332" s="380">
        <v>10.53</v>
      </c>
      <c r="P332" s="381">
        <f t="shared" si="71"/>
        <v>0.52999999999999936</v>
      </c>
      <c r="Q332" s="382">
        <v>9.5</v>
      </c>
      <c r="R332" s="381">
        <f t="shared" si="72"/>
        <v>1.0099999999999998</v>
      </c>
      <c r="S332" s="382">
        <v>9.7799999999999994</v>
      </c>
      <c r="T332" s="381">
        <f t="shared" si="73"/>
        <v>-0.25</v>
      </c>
      <c r="U332" s="382">
        <v>9.65</v>
      </c>
      <c r="V332" s="381">
        <f t="shared" si="74"/>
        <v>0.34999999999999964</v>
      </c>
      <c r="W332" s="380">
        <v>9.1</v>
      </c>
      <c r="X332" s="381">
        <f t="shared" si="75"/>
        <v>0.66000000000000014</v>
      </c>
      <c r="Y332" s="380">
        <v>10.27</v>
      </c>
      <c r="Z332" s="381">
        <f t="shared" si="76"/>
        <v>-0.13000000000000078</v>
      </c>
      <c r="AA332" s="380">
        <v>9.64</v>
      </c>
      <c r="AB332" s="381">
        <f t="shared" si="77"/>
        <v>0.3100000000000005</v>
      </c>
    </row>
    <row r="333" spans="2:28" ht="15" hidden="1" customHeight="1" outlineLevel="1" x14ac:dyDescent="0.25">
      <c r="B333" s="43" t="s">
        <v>60</v>
      </c>
      <c r="C333" s="380">
        <v>2.5</v>
      </c>
      <c r="D333" s="381">
        <f t="shared" si="65"/>
        <v>-0.73</v>
      </c>
      <c r="E333" s="382">
        <v>12.68</v>
      </c>
      <c r="F333" s="381">
        <f t="shared" si="66"/>
        <v>-0.37000000000000099</v>
      </c>
      <c r="G333" s="382">
        <v>26.31</v>
      </c>
      <c r="H333" s="381">
        <f t="shared" si="67"/>
        <v>-51.28</v>
      </c>
      <c r="I333" s="382">
        <v>19.22</v>
      </c>
      <c r="J333" s="381">
        <f t="shared" si="68"/>
        <v>-6.1900000000000013</v>
      </c>
      <c r="K333" s="380">
        <v>9.99</v>
      </c>
      <c r="L333" s="381">
        <f t="shared" si="69"/>
        <v>-0.1899999999999995</v>
      </c>
      <c r="M333" s="380">
        <v>11.6</v>
      </c>
      <c r="N333" s="381">
        <f t="shared" si="70"/>
        <v>-2.1899999999999995</v>
      </c>
      <c r="O333" s="380">
        <v>10.53</v>
      </c>
      <c r="P333" s="381">
        <f t="shared" si="71"/>
        <v>-0.75</v>
      </c>
      <c r="Q333" s="382">
        <v>9.59</v>
      </c>
      <c r="R333" s="381">
        <f t="shared" si="72"/>
        <v>-0.19999999999999929</v>
      </c>
      <c r="S333" s="382">
        <v>10.050000000000001</v>
      </c>
      <c r="T333" s="381">
        <f t="shared" si="73"/>
        <v>-0.9399999999999995</v>
      </c>
      <c r="U333" s="382">
        <v>9.83</v>
      </c>
      <c r="V333" s="381">
        <f t="shared" si="74"/>
        <v>-0.57000000000000028</v>
      </c>
      <c r="W333" s="380">
        <v>9.17</v>
      </c>
      <c r="X333" s="381">
        <f t="shared" si="75"/>
        <v>-0.3100000000000005</v>
      </c>
      <c r="Y333" s="380">
        <v>10.52</v>
      </c>
      <c r="Z333" s="381">
        <f t="shared" si="76"/>
        <v>-1.3000000000000007</v>
      </c>
      <c r="AA333" s="380">
        <v>9.7799999999999994</v>
      </c>
      <c r="AB333" s="381">
        <f t="shared" si="77"/>
        <v>-0.69000000000000128</v>
      </c>
    </row>
    <row r="334" spans="2:28" ht="15" hidden="1" customHeight="1" outlineLevel="1" x14ac:dyDescent="0.25">
      <c r="B334" s="43" t="s">
        <v>61</v>
      </c>
      <c r="C334" s="380">
        <v>2.46</v>
      </c>
      <c r="D334" s="381">
        <f t="shared" ref="D334:D397" si="78">C334-C348</f>
        <v>-1.3599999999999999</v>
      </c>
      <c r="E334" s="382">
        <v>11.32</v>
      </c>
      <c r="F334" s="381">
        <f t="shared" ref="F334:F397" si="79">E334-E348</f>
        <v>-5.66</v>
      </c>
      <c r="G334" s="382">
        <v>23.62</v>
      </c>
      <c r="H334" s="381">
        <f t="shared" ref="H334:H397" si="80">G334-G348</f>
        <v>0.83000000000000185</v>
      </c>
      <c r="I334" s="382">
        <v>16.98</v>
      </c>
      <c r="J334" s="381">
        <f t="shared" ref="J334:J397" si="81">I334-I348</f>
        <v>-2.8900000000000006</v>
      </c>
      <c r="K334" s="380">
        <v>10.38</v>
      </c>
      <c r="L334" s="381">
        <f t="shared" ref="L334:L397" si="82">K334-K348</f>
        <v>-0.17999999999999972</v>
      </c>
      <c r="M334" s="380">
        <v>12.57</v>
      </c>
      <c r="N334" s="381">
        <f t="shared" ref="N334:N397" si="83">M334-M348</f>
        <v>-0.5</v>
      </c>
      <c r="O334" s="380">
        <v>11.11</v>
      </c>
      <c r="P334" s="381">
        <f t="shared" ref="P334:P397" si="84">O334-O348</f>
        <v>-0.30000000000000071</v>
      </c>
      <c r="Q334" s="382">
        <v>9.83</v>
      </c>
      <c r="R334" s="381">
        <f t="shared" ref="R334:R397" si="85">Q334-Q348</f>
        <v>0.30000000000000071</v>
      </c>
      <c r="S334" s="382">
        <v>11.63</v>
      </c>
      <c r="T334" s="381">
        <f t="shared" ref="T334:T397" si="86">S334-S348</f>
        <v>-0.13999999999999879</v>
      </c>
      <c r="U334" s="382">
        <v>10.73</v>
      </c>
      <c r="V334" s="381">
        <f t="shared" ref="V334:V397" si="87">U334-U348</f>
        <v>8.9999999999999858E-2</v>
      </c>
      <c r="W334" s="380">
        <v>9.44</v>
      </c>
      <c r="X334" s="381">
        <f t="shared" ref="X334:X397" si="88">W334-W348</f>
        <v>-0.12000000000000099</v>
      </c>
      <c r="Y334" s="380">
        <v>11.94</v>
      </c>
      <c r="Z334" s="381">
        <f t="shared" ref="Z334:Z397" si="89">Y334-Y348</f>
        <v>-0.23000000000000043</v>
      </c>
      <c r="AA334" s="380">
        <v>10.53</v>
      </c>
      <c r="AB334" s="381">
        <f t="shared" ref="AB334:AB397" si="90">AA334-AA348</f>
        <v>-0.16999999999999993</v>
      </c>
    </row>
    <row r="335" spans="2:28" collapsed="1" x14ac:dyDescent="0.25">
      <c r="B335" s="145">
        <v>1990</v>
      </c>
      <c r="C335" s="382">
        <v>2.89</v>
      </c>
      <c r="D335" s="388">
        <f t="shared" si="78"/>
        <v>-0.4099999999999997</v>
      </c>
      <c r="E335" s="382">
        <v>9.0500000000000007</v>
      </c>
      <c r="F335" s="388">
        <f t="shared" si="79"/>
        <v>-2.67</v>
      </c>
      <c r="G335" s="382">
        <v>18.28</v>
      </c>
      <c r="H335" s="388">
        <f t="shared" si="80"/>
        <v>-5.7099999999999973</v>
      </c>
      <c r="I335" s="382">
        <v>12.79</v>
      </c>
      <c r="J335" s="388">
        <f t="shared" si="81"/>
        <v>-4.6400000000000006</v>
      </c>
      <c r="K335" s="382">
        <v>9.07</v>
      </c>
      <c r="L335" s="388">
        <f t="shared" si="82"/>
        <v>-0.40000000000000036</v>
      </c>
      <c r="M335" s="382">
        <v>9.6</v>
      </c>
      <c r="N335" s="388">
        <f t="shared" si="83"/>
        <v>-0.91999999999999993</v>
      </c>
      <c r="O335" s="382">
        <v>9.25</v>
      </c>
      <c r="P335" s="388">
        <f t="shared" si="84"/>
        <v>-0.57000000000000028</v>
      </c>
      <c r="Q335" s="382">
        <v>9.7799999999999994</v>
      </c>
      <c r="R335" s="388">
        <f t="shared" si="85"/>
        <v>0.31999999999999851</v>
      </c>
      <c r="S335" s="382">
        <v>10.81</v>
      </c>
      <c r="T335" s="388">
        <f t="shared" si="86"/>
        <v>-0.54999999999999893</v>
      </c>
      <c r="U335" s="382">
        <v>10.31</v>
      </c>
      <c r="V335" s="388">
        <f t="shared" si="87"/>
        <v>-0.11999999999999922</v>
      </c>
      <c r="W335" s="382">
        <v>9.06</v>
      </c>
      <c r="X335" s="388">
        <f t="shared" si="88"/>
        <v>2.000000000000135E-2</v>
      </c>
      <c r="Y335" s="382">
        <v>10.61</v>
      </c>
      <c r="Z335" s="388">
        <f t="shared" si="89"/>
        <v>-0.70000000000000107</v>
      </c>
      <c r="AA335" s="382">
        <v>9.75</v>
      </c>
      <c r="AB335" s="388">
        <f t="shared" si="90"/>
        <v>-0.27999999999999936</v>
      </c>
    </row>
    <row r="336" spans="2:28" ht="15" hidden="1" customHeight="1" outlineLevel="1" x14ac:dyDescent="0.25">
      <c r="B336" s="43" t="s">
        <v>49</v>
      </c>
      <c r="C336" s="380">
        <v>3.33</v>
      </c>
      <c r="D336" s="381">
        <f t="shared" si="78"/>
        <v>-0.71</v>
      </c>
      <c r="E336" s="382">
        <v>13.09</v>
      </c>
      <c r="F336" s="381">
        <f t="shared" si="79"/>
        <v>-1.2599999999999998</v>
      </c>
      <c r="G336" s="382">
        <v>21.25</v>
      </c>
      <c r="H336" s="381">
        <f t="shared" si="80"/>
        <v>1.629999999999999</v>
      </c>
      <c r="I336" s="382">
        <v>17.25</v>
      </c>
      <c r="J336" s="381">
        <f t="shared" si="81"/>
        <v>0.53999999999999915</v>
      </c>
      <c r="K336" s="380">
        <v>9.7799999999999994</v>
      </c>
      <c r="L336" s="381">
        <f t="shared" si="82"/>
        <v>-0.27000000000000135</v>
      </c>
      <c r="M336" s="380">
        <v>9.9499999999999993</v>
      </c>
      <c r="N336" s="381">
        <f t="shared" si="83"/>
        <v>-1.9900000000000002</v>
      </c>
      <c r="O336" s="380">
        <v>9.84</v>
      </c>
      <c r="P336" s="381">
        <f t="shared" si="84"/>
        <v>-0.90000000000000036</v>
      </c>
      <c r="Q336" s="382">
        <v>8.89</v>
      </c>
      <c r="R336" s="381">
        <f t="shared" si="85"/>
        <v>0.54000000000000092</v>
      </c>
      <c r="S336" s="382">
        <v>9.27</v>
      </c>
      <c r="T336" s="381">
        <f t="shared" si="86"/>
        <v>-0.95000000000000107</v>
      </c>
      <c r="U336" s="382">
        <v>9.11</v>
      </c>
      <c r="V336" s="381">
        <f t="shared" si="87"/>
        <v>-0.22000000000000064</v>
      </c>
      <c r="W336" s="380">
        <v>8.81</v>
      </c>
      <c r="X336" s="381">
        <f t="shared" si="88"/>
        <v>7.0000000000000284E-2</v>
      </c>
      <c r="Y336" s="380">
        <v>9.5500000000000007</v>
      </c>
      <c r="Z336" s="381">
        <f t="shared" si="89"/>
        <v>-1.1600000000000001</v>
      </c>
      <c r="AA336" s="380">
        <v>9.17</v>
      </c>
      <c r="AB336" s="381">
        <f t="shared" si="90"/>
        <v>-0.47000000000000064</v>
      </c>
    </row>
    <row r="337" spans="2:28" ht="15" hidden="1" customHeight="1" outlineLevel="1" x14ac:dyDescent="0.25">
      <c r="B337" s="43" t="s">
        <v>50</v>
      </c>
      <c r="C337" s="380">
        <v>3.07</v>
      </c>
      <c r="D337" s="381">
        <f t="shared" si="78"/>
        <v>-0.41000000000000014</v>
      </c>
      <c r="E337" s="382">
        <v>13.13</v>
      </c>
      <c r="F337" s="381">
        <f t="shared" si="79"/>
        <v>-1.2099999999999991</v>
      </c>
      <c r="G337" s="382">
        <v>17.61</v>
      </c>
      <c r="H337" s="381">
        <f t="shared" si="80"/>
        <v>-4.5500000000000007</v>
      </c>
      <c r="I337" s="382">
        <v>15.7</v>
      </c>
      <c r="J337" s="381">
        <f t="shared" si="81"/>
        <v>-2.6500000000000021</v>
      </c>
      <c r="K337" s="380">
        <v>9.6199999999999992</v>
      </c>
      <c r="L337" s="381">
        <f t="shared" si="82"/>
        <v>-0.18000000000000149</v>
      </c>
      <c r="M337" s="380">
        <v>12.92</v>
      </c>
      <c r="N337" s="381">
        <f t="shared" si="83"/>
        <v>-5.0000000000000711E-2</v>
      </c>
      <c r="O337" s="380">
        <v>10.55</v>
      </c>
      <c r="P337" s="381">
        <f t="shared" si="84"/>
        <v>-0.27999999999999936</v>
      </c>
      <c r="Q337" s="382">
        <v>9.1999999999999993</v>
      </c>
      <c r="R337" s="381">
        <f t="shared" si="85"/>
        <v>-0.48000000000000043</v>
      </c>
      <c r="S337" s="382">
        <v>10.56</v>
      </c>
      <c r="T337" s="381">
        <f t="shared" si="86"/>
        <v>-1.6099999999999994</v>
      </c>
      <c r="U337" s="382">
        <v>9.8800000000000008</v>
      </c>
      <c r="V337" s="381">
        <f t="shared" si="87"/>
        <v>-1.0199999999999996</v>
      </c>
      <c r="W337" s="380">
        <v>8.85</v>
      </c>
      <c r="X337" s="381">
        <f t="shared" si="88"/>
        <v>-0.55000000000000071</v>
      </c>
      <c r="Y337" s="380">
        <v>11.2</v>
      </c>
      <c r="Z337" s="381">
        <f t="shared" si="89"/>
        <v>-1.3000000000000007</v>
      </c>
      <c r="AA337" s="380">
        <v>9.8000000000000007</v>
      </c>
      <c r="AB337" s="381">
        <f t="shared" si="90"/>
        <v>-0.91000000000000014</v>
      </c>
    </row>
    <row r="338" spans="2:28" ht="15" hidden="1" customHeight="1" outlineLevel="1" x14ac:dyDescent="0.25">
      <c r="B338" s="43" t="s">
        <v>51</v>
      </c>
      <c r="C338" s="380">
        <v>3.3</v>
      </c>
      <c r="D338" s="381">
        <f t="shared" si="78"/>
        <v>0.32999999999999963</v>
      </c>
      <c r="E338" s="382">
        <v>15.06</v>
      </c>
      <c r="F338" s="381">
        <f t="shared" si="79"/>
        <v>-12.06</v>
      </c>
      <c r="G338" s="382">
        <v>19.600000000000001</v>
      </c>
      <c r="H338" s="381">
        <f t="shared" si="80"/>
        <v>-3.4699999999999989</v>
      </c>
      <c r="I338" s="382">
        <v>17.420000000000002</v>
      </c>
      <c r="J338" s="381">
        <f t="shared" si="81"/>
        <v>-7.1099999999999994</v>
      </c>
      <c r="K338" s="380">
        <v>9.1199999999999992</v>
      </c>
      <c r="L338" s="381">
        <f t="shared" si="82"/>
        <v>-0.16999999999999993</v>
      </c>
      <c r="M338" s="380">
        <v>9.94</v>
      </c>
      <c r="N338" s="381">
        <f t="shared" si="83"/>
        <v>-1.1799999999999997</v>
      </c>
      <c r="O338" s="380">
        <v>9.4</v>
      </c>
      <c r="P338" s="381">
        <f t="shared" si="84"/>
        <v>-0.49000000000000021</v>
      </c>
      <c r="Q338" s="382">
        <v>9.8699999999999992</v>
      </c>
      <c r="R338" s="381">
        <f t="shared" si="85"/>
        <v>-0.28000000000000114</v>
      </c>
      <c r="S338" s="382">
        <v>10.95</v>
      </c>
      <c r="T338" s="381">
        <f t="shared" si="86"/>
        <v>-1.5100000000000016</v>
      </c>
      <c r="U338" s="382">
        <v>10.4</v>
      </c>
      <c r="V338" s="381">
        <f t="shared" si="87"/>
        <v>-0.83000000000000007</v>
      </c>
      <c r="W338" s="380">
        <v>9.1199999999999992</v>
      </c>
      <c r="X338" s="381">
        <f t="shared" si="88"/>
        <v>-0.28000000000000114</v>
      </c>
      <c r="Y338" s="380">
        <v>10.77</v>
      </c>
      <c r="Z338" s="381">
        <f t="shared" si="89"/>
        <v>-1.4400000000000013</v>
      </c>
      <c r="AA338" s="380">
        <v>9.8000000000000007</v>
      </c>
      <c r="AB338" s="381">
        <f t="shared" si="90"/>
        <v>-0.71999999999999886</v>
      </c>
    </row>
    <row r="339" spans="2:28" ht="15" hidden="1" customHeight="1" outlineLevel="1" x14ac:dyDescent="0.25">
      <c r="B339" s="43" t="s">
        <v>52</v>
      </c>
      <c r="C339" s="380">
        <v>3.23</v>
      </c>
      <c r="D339" s="381">
        <f t="shared" si="78"/>
        <v>-0.20000000000000018</v>
      </c>
      <c r="E339" s="382">
        <v>8.18</v>
      </c>
      <c r="F339" s="381">
        <f t="shared" si="79"/>
        <v>-3.3200000000000003</v>
      </c>
      <c r="G339" s="382">
        <v>20.6</v>
      </c>
      <c r="H339" s="381">
        <f t="shared" si="80"/>
        <v>-1.259999999999998</v>
      </c>
      <c r="I339" s="382">
        <v>13.53</v>
      </c>
      <c r="J339" s="381">
        <f t="shared" si="81"/>
        <v>-2.3600000000000012</v>
      </c>
      <c r="K339" s="380">
        <v>9.09</v>
      </c>
      <c r="L339" s="381">
        <f t="shared" si="82"/>
        <v>-0.58000000000000007</v>
      </c>
      <c r="M339" s="380">
        <v>9.48</v>
      </c>
      <c r="N339" s="381">
        <f t="shared" si="83"/>
        <v>-0.35999999999999943</v>
      </c>
      <c r="O339" s="380">
        <v>9.2200000000000006</v>
      </c>
      <c r="P339" s="381">
        <f t="shared" si="84"/>
        <v>-0.50999999999999979</v>
      </c>
      <c r="Q339" s="382">
        <v>9.67</v>
      </c>
      <c r="R339" s="381">
        <f t="shared" si="85"/>
        <v>-1.1500000000000004</v>
      </c>
      <c r="S339" s="382">
        <v>12.02</v>
      </c>
      <c r="T339" s="381">
        <f t="shared" si="86"/>
        <v>-1.1600000000000001</v>
      </c>
      <c r="U339" s="382">
        <v>10.88</v>
      </c>
      <c r="V339" s="381">
        <f t="shared" si="87"/>
        <v>-1.0899999999999999</v>
      </c>
      <c r="W339" s="380">
        <v>9</v>
      </c>
      <c r="X339" s="381">
        <f t="shared" si="88"/>
        <v>-0.9399999999999995</v>
      </c>
      <c r="Y339" s="380">
        <v>11.49</v>
      </c>
      <c r="Z339" s="381">
        <f t="shared" si="89"/>
        <v>-0.82000000000000028</v>
      </c>
      <c r="AA339" s="380">
        <v>10.08</v>
      </c>
      <c r="AB339" s="381">
        <f t="shared" si="90"/>
        <v>-0.83999999999999986</v>
      </c>
    </row>
    <row r="340" spans="2:28" ht="15" hidden="1" customHeight="1" outlineLevel="1" x14ac:dyDescent="0.25">
      <c r="B340" s="43" t="s">
        <v>53</v>
      </c>
      <c r="C340" s="380">
        <v>2.86</v>
      </c>
      <c r="D340" s="381">
        <f t="shared" si="78"/>
        <v>-0.91999999999999993</v>
      </c>
      <c r="E340" s="382">
        <v>12.66</v>
      </c>
      <c r="F340" s="381">
        <f t="shared" si="79"/>
        <v>-0.50999999999999979</v>
      </c>
      <c r="G340" s="382">
        <v>39.99</v>
      </c>
      <c r="H340" s="381">
        <f t="shared" si="80"/>
        <v>-23.739999999999995</v>
      </c>
      <c r="I340" s="382">
        <v>24.97</v>
      </c>
      <c r="J340" s="381">
        <f t="shared" si="81"/>
        <v>-8.0600000000000023</v>
      </c>
      <c r="K340" s="380">
        <v>9.24</v>
      </c>
      <c r="L340" s="381">
        <f t="shared" si="82"/>
        <v>-0.49000000000000021</v>
      </c>
      <c r="M340" s="380">
        <v>8.91</v>
      </c>
      <c r="N340" s="381">
        <f t="shared" si="83"/>
        <v>-0.76999999999999957</v>
      </c>
      <c r="O340" s="380">
        <v>9.11</v>
      </c>
      <c r="P340" s="381">
        <f t="shared" si="84"/>
        <v>-0.60000000000000142</v>
      </c>
      <c r="Q340" s="382">
        <v>10.1</v>
      </c>
      <c r="R340" s="381">
        <f t="shared" si="85"/>
        <v>-1.0600000000000005</v>
      </c>
      <c r="S340" s="382">
        <v>12.98</v>
      </c>
      <c r="T340" s="381">
        <f t="shared" si="86"/>
        <v>-1.8899999999999988</v>
      </c>
      <c r="U340" s="382">
        <v>11.56</v>
      </c>
      <c r="V340" s="381">
        <f t="shared" si="87"/>
        <v>-1.3899999999999988</v>
      </c>
      <c r="W340" s="380">
        <v>9.4499999999999993</v>
      </c>
      <c r="X340" s="381">
        <f t="shared" si="88"/>
        <v>-0.82000000000000028</v>
      </c>
      <c r="Y340" s="380">
        <v>12.06</v>
      </c>
      <c r="Z340" s="381">
        <f t="shared" si="89"/>
        <v>-1.5099999999999998</v>
      </c>
      <c r="AA340" s="380">
        <v>10.63</v>
      </c>
      <c r="AB340" s="381">
        <f t="shared" si="90"/>
        <v>-1.0299999999999994</v>
      </c>
    </row>
    <row r="341" spans="2:28" ht="15" hidden="1" customHeight="1" outlineLevel="1" x14ac:dyDescent="0.25">
      <c r="B341" s="43" t="s">
        <v>54</v>
      </c>
      <c r="C341" s="380">
        <v>4.82</v>
      </c>
      <c r="D341" s="381">
        <f t="shared" si="78"/>
        <v>1.4800000000000004</v>
      </c>
      <c r="E341" s="382">
        <v>11.94</v>
      </c>
      <c r="F341" s="381">
        <f t="shared" si="79"/>
        <v>4.8499999999999996</v>
      </c>
      <c r="G341" s="382">
        <v>22.55</v>
      </c>
      <c r="H341" s="381">
        <f t="shared" si="80"/>
        <v>6.4700000000000024</v>
      </c>
      <c r="I341" s="382">
        <v>18.13</v>
      </c>
      <c r="J341" s="381">
        <f t="shared" si="81"/>
        <v>7.0599999999999987</v>
      </c>
      <c r="K341" s="380">
        <v>8.7799999999999994</v>
      </c>
      <c r="L341" s="381">
        <f t="shared" si="82"/>
        <v>-1.1400000000000006</v>
      </c>
      <c r="M341" s="380">
        <v>8.14</v>
      </c>
      <c r="N341" s="381">
        <f t="shared" si="83"/>
        <v>-1.7899999999999991</v>
      </c>
      <c r="O341" s="380">
        <v>8.51</v>
      </c>
      <c r="P341" s="381">
        <f t="shared" si="84"/>
        <v>-1.4100000000000001</v>
      </c>
      <c r="Q341" s="382">
        <v>10.41</v>
      </c>
      <c r="R341" s="381">
        <f t="shared" si="85"/>
        <v>0.65000000000000036</v>
      </c>
      <c r="S341" s="382">
        <v>12.71</v>
      </c>
      <c r="T341" s="381">
        <f t="shared" si="86"/>
        <v>0.71000000000000085</v>
      </c>
      <c r="U341" s="382">
        <v>11.67</v>
      </c>
      <c r="V341" s="381">
        <f t="shared" si="87"/>
        <v>0.75</v>
      </c>
      <c r="W341" s="380">
        <v>9.5399999999999991</v>
      </c>
      <c r="X341" s="381">
        <f t="shared" si="88"/>
        <v>5.9999999999998721E-2</v>
      </c>
      <c r="Y341" s="380">
        <v>11.63</v>
      </c>
      <c r="Z341" s="381">
        <f t="shared" si="89"/>
        <v>9.0000000000001634E-2</v>
      </c>
      <c r="AA341" s="380">
        <v>10.58</v>
      </c>
      <c r="AB341" s="381">
        <f t="shared" si="90"/>
        <v>0.16999999999999993</v>
      </c>
    </row>
    <row r="342" spans="2:28" ht="15" hidden="1" customHeight="1" outlineLevel="1" x14ac:dyDescent="0.25">
      <c r="B342" s="43" t="s">
        <v>55</v>
      </c>
      <c r="C342" s="380">
        <v>3.24</v>
      </c>
      <c r="D342" s="381">
        <f t="shared" si="78"/>
        <v>0.28000000000000025</v>
      </c>
      <c r="E342" s="382">
        <v>7.01</v>
      </c>
      <c r="F342" s="381">
        <f t="shared" si="79"/>
        <v>-1.6799999999999997</v>
      </c>
      <c r="G342" s="382">
        <v>14.82</v>
      </c>
      <c r="H342" s="381">
        <f t="shared" si="80"/>
        <v>-2.1900000000000013</v>
      </c>
      <c r="I342" s="382">
        <v>9.9700000000000006</v>
      </c>
      <c r="J342" s="381">
        <f t="shared" si="81"/>
        <v>-0.63999999999999879</v>
      </c>
      <c r="K342" s="380">
        <v>9.75</v>
      </c>
      <c r="L342" s="381">
        <f t="shared" si="82"/>
        <v>0.16000000000000014</v>
      </c>
      <c r="M342" s="380">
        <v>9.93</v>
      </c>
      <c r="N342" s="381">
        <f t="shared" si="83"/>
        <v>-1.5999999999999996</v>
      </c>
      <c r="O342" s="380">
        <v>9.8000000000000007</v>
      </c>
      <c r="P342" s="381">
        <f t="shared" si="84"/>
        <v>-0.36999999999999922</v>
      </c>
      <c r="Q342" s="382">
        <v>9.9499999999999993</v>
      </c>
      <c r="R342" s="381">
        <f t="shared" si="85"/>
        <v>-0.51000000000000156</v>
      </c>
      <c r="S342" s="382">
        <v>11.51</v>
      </c>
      <c r="T342" s="381">
        <f t="shared" si="86"/>
        <v>-1.7100000000000009</v>
      </c>
      <c r="U342" s="382">
        <v>10.77</v>
      </c>
      <c r="V342" s="381">
        <f t="shared" si="87"/>
        <v>-0.92999999999999972</v>
      </c>
      <c r="W342" s="380">
        <v>9.24</v>
      </c>
      <c r="X342" s="381">
        <f t="shared" si="88"/>
        <v>-0.44999999999999929</v>
      </c>
      <c r="Y342" s="380">
        <v>11.21</v>
      </c>
      <c r="Z342" s="381">
        <f t="shared" si="89"/>
        <v>-1.5</v>
      </c>
      <c r="AA342" s="380">
        <v>10.11</v>
      </c>
      <c r="AB342" s="381">
        <f t="shared" si="90"/>
        <v>-0.72000000000000064</v>
      </c>
    </row>
    <row r="343" spans="2:28" ht="15" hidden="1" customHeight="1" outlineLevel="1" x14ac:dyDescent="0.25">
      <c r="B343" s="43" t="s">
        <v>56</v>
      </c>
      <c r="C343" s="380">
        <v>2.98</v>
      </c>
      <c r="D343" s="381">
        <f t="shared" si="78"/>
        <v>-0.56999999999999984</v>
      </c>
      <c r="E343" s="382">
        <v>7.34</v>
      </c>
      <c r="F343" s="381">
        <f t="shared" si="79"/>
        <v>-2.8599999999999994</v>
      </c>
      <c r="G343" s="382">
        <v>22.54</v>
      </c>
      <c r="H343" s="381">
        <f t="shared" si="80"/>
        <v>-3.8000000000000007</v>
      </c>
      <c r="I343" s="382">
        <v>12.49</v>
      </c>
      <c r="J343" s="381">
        <f t="shared" si="81"/>
        <v>-3.24</v>
      </c>
      <c r="K343" s="380">
        <v>9.6999999999999993</v>
      </c>
      <c r="L343" s="381">
        <f t="shared" si="82"/>
        <v>0.46999999999999886</v>
      </c>
      <c r="M343" s="380">
        <v>11.51</v>
      </c>
      <c r="N343" s="381">
        <f t="shared" si="83"/>
        <v>-0.12000000000000099</v>
      </c>
      <c r="O343" s="380">
        <v>10.19</v>
      </c>
      <c r="P343" s="381">
        <f t="shared" si="84"/>
        <v>0.29999999999999893</v>
      </c>
      <c r="Q343" s="382">
        <v>9.2799999999999994</v>
      </c>
      <c r="R343" s="381">
        <f t="shared" si="85"/>
        <v>-0.57000000000000028</v>
      </c>
      <c r="S343" s="382">
        <v>12.5</v>
      </c>
      <c r="T343" s="381">
        <f t="shared" si="86"/>
        <v>-0.91999999999999993</v>
      </c>
      <c r="U343" s="382">
        <v>10.81</v>
      </c>
      <c r="V343" s="381">
        <f t="shared" si="87"/>
        <v>-0.57000000000000028</v>
      </c>
      <c r="W343" s="380">
        <v>8.92</v>
      </c>
      <c r="X343" s="381">
        <f t="shared" si="88"/>
        <v>-0.32000000000000028</v>
      </c>
      <c r="Y343" s="380">
        <v>12.39</v>
      </c>
      <c r="Z343" s="381">
        <f t="shared" si="89"/>
        <v>-0.58000000000000007</v>
      </c>
      <c r="AA343" s="380">
        <v>10.26</v>
      </c>
      <c r="AB343" s="381">
        <f t="shared" si="90"/>
        <v>-0.30000000000000071</v>
      </c>
    </row>
    <row r="344" spans="2:28" collapsed="1" x14ac:dyDescent="0.25">
      <c r="B344" s="30" t="s">
        <v>179</v>
      </c>
      <c r="C344" s="383">
        <v>3.3363147309384042</v>
      </c>
      <c r="D344" s="384">
        <f t="shared" si="78"/>
        <v>-0.33793505841929861</v>
      </c>
      <c r="E344" s="383">
        <v>14.898630471998043</v>
      </c>
      <c r="F344" s="384">
        <f t="shared" si="79"/>
        <v>-0.36851518443566</v>
      </c>
      <c r="G344" s="383">
        <v>24.963086353944561</v>
      </c>
      <c r="H344" s="384">
        <f t="shared" si="80"/>
        <v>2.8246034910413371</v>
      </c>
      <c r="I344" s="383">
        <v>19.714577222293077</v>
      </c>
      <c r="J344" s="384">
        <f t="shared" si="81"/>
        <v>0.94984115661415913</v>
      </c>
      <c r="K344" s="383">
        <v>9.689512306117031</v>
      </c>
      <c r="L344" s="384">
        <f t="shared" si="82"/>
        <v>-0.22039372220682552</v>
      </c>
      <c r="M344" s="383">
        <v>12.030224864739377</v>
      </c>
      <c r="N344" s="384">
        <f t="shared" si="83"/>
        <v>-0.40914379586334171</v>
      </c>
      <c r="O344" s="383">
        <v>10.459347739867953</v>
      </c>
      <c r="P344" s="384">
        <f t="shared" si="84"/>
        <v>-0.17764213488072222</v>
      </c>
      <c r="Q344" s="383">
        <v>9.1691446089921786</v>
      </c>
      <c r="R344" s="384">
        <f t="shared" si="85"/>
        <v>-0.42506664315864207</v>
      </c>
      <c r="S344" s="383">
        <v>11.165077008648785</v>
      </c>
      <c r="T344" s="384">
        <f t="shared" si="86"/>
        <v>-1.5814758139674883</v>
      </c>
      <c r="U344" s="383">
        <v>10.163724392750384</v>
      </c>
      <c r="V344" s="384">
        <f t="shared" si="87"/>
        <v>-0.9393576740106635</v>
      </c>
      <c r="W344" s="383">
        <v>9.0077770072635772</v>
      </c>
      <c r="X344" s="384">
        <f t="shared" si="88"/>
        <v>-0.44158196636481861</v>
      </c>
      <c r="Y344" s="383">
        <v>11.518183452248847</v>
      </c>
      <c r="Z344" s="384">
        <f t="shared" si="89"/>
        <v>-1.2954094588491518</v>
      </c>
      <c r="AA344" s="383">
        <v>10.082108761671178</v>
      </c>
      <c r="AB344" s="384">
        <f t="shared" si="90"/>
        <v>-0.70790086317903445</v>
      </c>
    </row>
    <row r="345" spans="2:28" ht="15" hidden="1" customHeight="1" outlineLevel="1" x14ac:dyDescent="0.25">
      <c r="B345" s="43" t="s">
        <v>58</v>
      </c>
      <c r="C345" s="380">
        <v>2.73</v>
      </c>
      <c r="D345" s="381">
        <f t="shared" si="78"/>
        <v>-4.9999999999999822E-2</v>
      </c>
      <c r="E345" s="382">
        <v>13.09</v>
      </c>
      <c r="F345" s="381">
        <f t="shared" si="79"/>
        <v>4.0299999999999994</v>
      </c>
      <c r="G345" s="382">
        <v>26.92</v>
      </c>
      <c r="H345" s="381">
        <f t="shared" si="80"/>
        <v>7.16</v>
      </c>
      <c r="I345" s="382">
        <v>19.38</v>
      </c>
      <c r="J345" s="381">
        <f t="shared" si="81"/>
        <v>6.0699999999999985</v>
      </c>
      <c r="K345" s="380">
        <v>8.69</v>
      </c>
      <c r="L345" s="381">
        <f t="shared" si="82"/>
        <v>-0.30000000000000071</v>
      </c>
      <c r="M345" s="380">
        <v>10.46</v>
      </c>
      <c r="N345" s="381">
        <f t="shared" si="83"/>
        <v>-1.1799999999999997</v>
      </c>
      <c r="O345" s="380">
        <v>9.2200000000000006</v>
      </c>
      <c r="P345" s="381">
        <f t="shared" si="84"/>
        <v>-0.52999999999999936</v>
      </c>
      <c r="Q345" s="382">
        <v>8.2899999999999991</v>
      </c>
      <c r="R345" s="381">
        <f t="shared" si="85"/>
        <v>-0.55000000000000071</v>
      </c>
      <c r="S345" s="382">
        <v>11.19</v>
      </c>
      <c r="T345" s="381">
        <f t="shared" si="86"/>
        <v>-1.67</v>
      </c>
      <c r="U345" s="382">
        <v>9.66</v>
      </c>
      <c r="V345" s="381">
        <f t="shared" si="87"/>
        <v>-0.99000000000000021</v>
      </c>
      <c r="W345" s="380">
        <v>8.0500000000000007</v>
      </c>
      <c r="X345" s="381">
        <f t="shared" si="88"/>
        <v>-0.54999999999999893</v>
      </c>
      <c r="Y345" s="380">
        <v>11.21</v>
      </c>
      <c r="Z345" s="381">
        <f t="shared" si="89"/>
        <v>-1.4099999999999984</v>
      </c>
      <c r="AA345" s="380">
        <v>9.3000000000000007</v>
      </c>
      <c r="AB345" s="381">
        <f t="shared" si="90"/>
        <v>-0.81999999999999851</v>
      </c>
    </row>
    <row r="346" spans="2:28" ht="15" hidden="1" customHeight="1" outlineLevel="1" x14ac:dyDescent="0.25">
      <c r="B346" s="43" t="s">
        <v>59</v>
      </c>
      <c r="C346" s="380">
        <v>3.34</v>
      </c>
      <c r="D346" s="381">
        <f t="shared" si="78"/>
        <v>-3.0000000000000249E-2</v>
      </c>
      <c r="E346" s="382">
        <v>11.69</v>
      </c>
      <c r="F346" s="381">
        <f t="shared" si="79"/>
        <v>-2.76</v>
      </c>
      <c r="G346" s="382">
        <v>19.690000000000001</v>
      </c>
      <c r="H346" s="381">
        <f t="shared" si="80"/>
        <v>-3.25</v>
      </c>
      <c r="I346" s="382">
        <v>16.41</v>
      </c>
      <c r="J346" s="381">
        <f t="shared" si="81"/>
        <v>-1.9899999999999984</v>
      </c>
      <c r="K346" s="380">
        <v>9.41</v>
      </c>
      <c r="L346" s="381">
        <f t="shared" si="82"/>
        <v>-0.41000000000000014</v>
      </c>
      <c r="M346" s="380">
        <v>11.15</v>
      </c>
      <c r="N346" s="381">
        <f t="shared" si="83"/>
        <v>-1.0899999999999999</v>
      </c>
      <c r="O346" s="380">
        <v>10</v>
      </c>
      <c r="P346" s="381">
        <f t="shared" si="84"/>
        <v>-0.59999999999999964</v>
      </c>
      <c r="Q346" s="382">
        <v>8.49</v>
      </c>
      <c r="R346" s="381">
        <f t="shared" si="85"/>
        <v>-1.2200000000000006</v>
      </c>
      <c r="S346" s="382">
        <v>10.029999999999999</v>
      </c>
      <c r="T346" s="381">
        <f t="shared" si="86"/>
        <v>-2.1400000000000006</v>
      </c>
      <c r="U346" s="382">
        <v>9.3000000000000007</v>
      </c>
      <c r="V346" s="381">
        <f t="shared" si="87"/>
        <v>-1.67</v>
      </c>
      <c r="W346" s="380">
        <v>8.44</v>
      </c>
      <c r="X346" s="381">
        <f t="shared" si="88"/>
        <v>-1.0200000000000014</v>
      </c>
      <c r="Y346" s="380">
        <v>10.4</v>
      </c>
      <c r="Z346" s="381">
        <f t="shared" si="89"/>
        <v>-1.9299999999999997</v>
      </c>
      <c r="AA346" s="380">
        <v>9.33</v>
      </c>
      <c r="AB346" s="381">
        <f t="shared" si="90"/>
        <v>-1.3699999999999992</v>
      </c>
    </row>
    <row r="347" spans="2:28" ht="15" hidden="1" customHeight="1" outlineLevel="1" x14ac:dyDescent="0.25">
      <c r="B347" s="43" t="s">
        <v>60</v>
      </c>
      <c r="C347" s="380">
        <v>3.23</v>
      </c>
      <c r="D347" s="381">
        <f t="shared" si="78"/>
        <v>4.0000000000000036E-2</v>
      </c>
      <c r="E347" s="382">
        <v>13.05</v>
      </c>
      <c r="F347" s="381">
        <f t="shared" si="79"/>
        <v>-6.0599999999999987</v>
      </c>
      <c r="G347" s="382">
        <v>77.59</v>
      </c>
      <c r="H347" s="381">
        <f t="shared" si="80"/>
        <v>2.2600000000000051</v>
      </c>
      <c r="I347" s="382">
        <v>25.41</v>
      </c>
      <c r="J347" s="381">
        <f t="shared" si="81"/>
        <v>-9.7099999999999973</v>
      </c>
      <c r="K347" s="380">
        <v>10.18</v>
      </c>
      <c r="L347" s="381">
        <f t="shared" si="82"/>
        <v>-0.58999999999999986</v>
      </c>
      <c r="M347" s="380">
        <v>13.79</v>
      </c>
      <c r="N347" s="381">
        <f t="shared" si="83"/>
        <v>-1.0500000000000007</v>
      </c>
      <c r="O347" s="380">
        <v>11.28</v>
      </c>
      <c r="P347" s="381">
        <f t="shared" si="84"/>
        <v>-0.65000000000000036</v>
      </c>
      <c r="Q347" s="382">
        <v>9.7899999999999991</v>
      </c>
      <c r="R347" s="381">
        <f t="shared" si="85"/>
        <v>-0.35000000000000142</v>
      </c>
      <c r="S347" s="382">
        <v>10.99</v>
      </c>
      <c r="T347" s="381">
        <f t="shared" si="86"/>
        <v>-2.5099999999999998</v>
      </c>
      <c r="U347" s="382">
        <v>10.4</v>
      </c>
      <c r="V347" s="381">
        <f t="shared" si="87"/>
        <v>-1.3899999999999988</v>
      </c>
      <c r="W347" s="380">
        <v>9.48</v>
      </c>
      <c r="X347" s="381">
        <f t="shared" si="88"/>
        <v>-0.59999999999999964</v>
      </c>
      <c r="Y347" s="380">
        <v>11.82</v>
      </c>
      <c r="Z347" s="381">
        <f t="shared" si="89"/>
        <v>-2.33</v>
      </c>
      <c r="AA347" s="380">
        <v>10.47</v>
      </c>
      <c r="AB347" s="381">
        <f t="shared" si="90"/>
        <v>-1.2799999999999994</v>
      </c>
    </row>
    <row r="348" spans="2:28" ht="15" hidden="1" customHeight="1" outlineLevel="1" x14ac:dyDescent="0.25">
      <c r="B348" s="43" t="s">
        <v>61</v>
      </c>
      <c r="C348" s="380">
        <v>3.82</v>
      </c>
      <c r="D348" s="381">
        <f t="shared" si="78"/>
        <v>0</v>
      </c>
      <c r="E348" s="382">
        <v>16.98</v>
      </c>
      <c r="F348" s="381">
        <f t="shared" si="79"/>
        <v>-1.7699999999999996</v>
      </c>
      <c r="G348" s="382">
        <v>22.79</v>
      </c>
      <c r="H348" s="381">
        <f t="shared" si="80"/>
        <v>-11.230000000000004</v>
      </c>
      <c r="I348" s="382">
        <v>19.87</v>
      </c>
      <c r="J348" s="381">
        <f t="shared" si="81"/>
        <v>-4.6999999999999993</v>
      </c>
      <c r="K348" s="380">
        <v>10.56</v>
      </c>
      <c r="L348" s="381">
        <f t="shared" si="82"/>
        <v>9.9999999999997868E-3</v>
      </c>
      <c r="M348" s="380">
        <v>13.07</v>
      </c>
      <c r="N348" s="381">
        <f t="shared" si="83"/>
        <v>-0.19999999999999929</v>
      </c>
      <c r="O348" s="380">
        <v>11.41</v>
      </c>
      <c r="P348" s="381">
        <f t="shared" si="84"/>
        <v>1.9999999999999574E-2</v>
      </c>
      <c r="Q348" s="382">
        <v>9.5299999999999994</v>
      </c>
      <c r="R348" s="381">
        <f t="shared" si="85"/>
        <v>-0.19000000000000128</v>
      </c>
      <c r="S348" s="382">
        <v>11.77</v>
      </c>
      <c r="T348" s="381">
        <f t="shared" si="86"/>
        <v>-0.98000000000000043</v>
      </c>
      <c r="U348" s="382">
        <v>10.64</v>
      </c>
      <c r="V348" s="381">
        <f t="shared" si="87"/>
        <v>-0.57000000000000028</v>
      </c>
      <c r="W348" s="380">
        <v>9.56</v>
      </c>
      <c r="X348" s="381">
        <f t="shared" si="88"/>
        <v>-0.24000000000000021</v>
      </c>
      <c r="Y348" s="380">
        <v>12.17</v>
      </c>
      <c r="Z348" s="381">
        <f t="shared" si="89"/>
        <v>-0.85999999999999943</v>
      </c>
      <c r="AA348" s="380">
        <v>10.7</v>
      </c>
      <c r="AB348" s="381">
        <f t="shared" si="90"/>
        <v>-0.45000000000000107</v>
      </c>
    </row>
    <row r="349" spans="2:28" collapsed="1" x14ac:dyDescent="0.25">
      <c r="B349" s="145">
        <v>1989</v>
      </c>
      <c r="C349" s="382">
        <v>3.3</v>
      </c>
      <c r="D349" s="388">
        <f t="shared" si="78"/>
        <v>-0.10000000000000009</v>
      </c>
      <c r="E349" s="382">
        <v>11.72</v>
      </c>
      <c r="F349" s="388">
        <f t="shared" si="79"/>
        <v>-1.7999999999999989</v>
      </c>
      <c r="G349" s="382">
        <v>23.99</v>
      </c>
      <c r="H349" s="388">
        <f t="shared" si="80"/>
        <v>-3.1900000000000013</v>
      </c>
      <c r="I349" s="382">
        <v>17.43</v>
      </c>
      <c r="J349" s="388">
        <f t="shared" si="81"/>
        <v>-1.870000000000001</v>
      </c>
      <c r="K349" s="382">
        <v>9.4700000000000006</v>
      </c>
      <c r="L349" s="388">
        <f t="shared" si="82"/>
        <v>-0.30999999999999872</v>
      </c>
      <c r="M349" s="382">
        <v>10.52</v>
      </c>
      <c r="N349" s="388">
        <f t="shared" si="83"/>
        <v>-1.08</v>
      </c>
      <c r="O349" s="382">
        <v>9.82</v>
      </c>
      <c r="P349" s="388">
        <f t="shared" si="84"/>
        <v>-0.53999999999999915</v>
      </c>
      <c r="Q349" s="382">
        <v>9.4600000000000009</v>
      </c>
      <c r="R349" s="388">
        <f t="shared" si="85"/>
        <v>-0.40999999999999837</v>
      </c>
      <c r="S349" s="382">
        <v>11.36</v>
      </c>
      <c r="T349" s="388">
        <f t="shared" si="86"/>
        <v>-1.2800000000000011</v>
      </c>
      <c r="U349" s="382">
        <v>10.43</v>
      </c>
      <c r="V349" s="388">
        <f t="shared" si="87"/>
        <v>-0.79000000000000092</v>
      </c>
      <c r="W349" s="382">
        <v>9.0399999999999991</v>
      </c>
      <c r="X349" s="388">
        <f t="shared" si="88"/>
        <v>-0.48000000000000043</v>
      </c>
      <c r="Y349" s="382">
        <v>11.31</v>
      </c>
      <c r="Z349" s="388">
        <f t="shared" si="89"/>
        <v>-1.1999999999999993</v>
      </c>
      <c r="AA349" s="382">
        <v>10.029999999999999</v>
      </c>
      <c r="AB349" s="388">
        <f t="shared" si="90"/>
        <v>-0.73000000000000043</v>
      </c>
    </row>
    <row r="350" spans="2:28" ht="15" hidden="1" customHeight="1" outlineLevel="1" x14ac:dyDescent="0.25">
      <c r="B350" s="43" t="s">
        <v>49</v>
      </c>
      <c r="C350" s="380">
        <v>4.04</v>
      </c>
      <c r="D350" s="381">
        <f t="shared" si="78"/>
        <v>-0.20999999999999996</v>
      </c>
      <c r="E350" s="382">
        <v>14.35</v>
      </c>
      <c r="F350" s="381">
        <f t="shared" si="79"/>
        <v>-4.2700000000000014</v>
      </c>
      <c r="G350" s="382">
        <v>19.62</v>
      </c>
      <c r="H350" s="381">
        <f t="shared" si="80"/>
        <v>-3.4699999999999989</v>
      </c>
      <c r="I350" s="382">
        <v>16.71</v>
      </c>
      <c r="J350" s="381">
        <f t="shared" si="81"/>
        <v>-3.9699999999999989</v>
      </c>
      <c r="K350" s="380">
        <v>10.050000000000001</v>
      </c>
      <c r="L350" s="381">
        <f t="shared" si="82"/>
        <v>-0.33999999999999986</v>
      </c>
      <c r="M350" s="380">
        <v>11.94</v>
      </c>
      <c r="N350" s="381">
        <f t="shared" si="83"/>
        <v>-0.96000000000000085</v>
      </c>
      <c r="O350" s="380">
        <v>10.74</v>
      </c>
      <c r="P350" s="381">
        <f t="shared" si="84"/>
        <v>-0.33000000000000007</v>
      </c>
      <c r="Q350" s="382">
        <v>8.35</v>
      </c>
      <c r="R350" s="381">
        <f t="shared" si="85"/>
        <v>-1.4399999999999995</v>
      </c>
      <c r="S350" s="382">
        <v>10.220000000000001</v>
      </c>
      <c r="T350" s="381">
        <f t="shared" si="86"/>
        <v>-2.6399999999999988</v>
      </c>
      <c r="U350" s="382">
        <v>9.33</v>
      </c>
      <c r="V350" s="381">
        <f t="shared" si="87"/>
        <v>-1.9700000000000006</v>
      </c>
      <c r="W350" s="380">
        <v>8.74</v>
      </c>
      <c r="X350" s="381">
        <f t="shared" si="88"/>
        <v>-1.0399999999999991</v>
      </c>
      <c r="Y350" s="380">
        <v>10.71</v>
      </c>
      <c r="Z350" s="381">
        <f t="shared" si="89"/>
        <v>-2.3099999999999987</v>
      </c>
      <c r="AA350" s="380">
        <v>9.64</v>
      </c>
      <c r="AB350" s="381">
        <f t="shared" si="90"/>
        <v>-1.4399999999999995</v>
      </c>
    </row>
    <row r="351" spans="2:28" ht="15" hidden="1" customHeight="1" outlineLevel="1" x14ac:dyDescent="0.25">
      <c r="B351" s="43" t="s">
        <v>50</v>
      </c>
      <c r="C351" s="380">
        <v>3.48</v>
      </c>
      <c r="D351" s="381">
        <f t="shared" si="78"/>
        <v>0.12999999999999989</v>
      </c>
      <c r="E351" s="382">
        <v>14.34</v>
      </c>
      <c r="F351" s="381">
        <f t="shared" si="79"/>
        <v>-2.5</v>
      </c>
      <c r="G351" s="382">
        <v>22.16</v>
      </c>
      <c r="H351" s="381">
        <f t="shared" si="80"/>
        <v>11.88</v>
      </c>
      <c r="I351" s="382">
        <v>18.350000000000001</v>
      </c>
      <c r="J351" s="381">
        <f t="shared" si="81"/>
        <v>6.8900000000000006</v>
      </c>
      <c r="K351" s="380">
        <v>9.8000000000000007</v>
      </c>
      <c r="L351" s="381">
        <f t="shared" si="82"/>
        <v>0.5</v>
      </c>
      <c r="M351" s="380">
        <v>12.97</v>
      </c>
      <c r="N351" s="381">
        <f t="shared" si="83"/>
        <v>1.8100000000000005</v>
      </c>
      <c r="O351" s="380">
        <v>10.83</v>
      </c>
      <c r="P351" s="381">
        <f t="shared" si="84"/>
        <v>1.0400000000000009</v>
      </c>
      <c r="Q351" s="382">
        <v>9.68</v>
      </c>
      <c r="R351" s="381">
        <f t="shared" si="85"/>
        <v>0.50999999999999979</v>
      </c>
      <c r="S351" s="382">
        <v>12.17</v>
      </c>
      <c r="T351" s="381">
        <f t="shared" si="86"/>
        <v>2.9999999999999361E-2</v>
      </c>
      <c r="U351" s="382">
        <v>10.9</v>
      </c>
      <c r="V351" s="381">
        <f t="shared" si="87"/>
        <v>0.40000000000000036</v>
      </c>
      <c r="W351" s="380">
        <v>9.4</v>
      </c>
      <c r="X351" s="381">
        <f t="shared" si="88"/>
        <v>0.50999999999999979</v>
      </c>
      <c r="Y351" s="380">
        <v>12.5</v>
      </c>
      <c r="Z351" s="381">
        <f t="shared" si="89"/>
        <v>0.64000000000000057</v>
      </c>
      <c r="AA351" s="380">
        <v>10.71</v>
      </c>
      <c r="AB351" s="381">
        <f t="shared" si="90"/>
        <v>0.72000000000000064</v>
      </c>
    </row>
    <row r="352" spans="2:28" ht="15" hidden="1" customHeight="1" outlineLevel="1" x14ac:dyDescent="0.25">
      <c r="B352" s="43" t="s">
        <v>51</v>
      </c>
      <c r="C352" s="380">
        <v>2.97</v>
      </c>
      <c r="D352" s="381">
        <f t="shared" si="78"/>
        <v>-2.2200000000000002</v>
      </c>
      <c r="E352" s="382">
        <v>27.12</v>
      </c>
      <c r="F352" s="381">
        <f t="shared" si="79"/>
        <v>16.899999999999999</v>
      </c>
      <c r="G352" s="382">
        <v>23.07</v>
      </c>
      <c r="H352" s="381">
        <f t="shared" si="80"/>
        <v>6.490000000000002</v>
      </c>
      <c r="I352" s="382">
        <v>24.53</v>
      </c>
      <c r="J352" s="381">
        <f t="shared" si="81"/>
        <v>10.500000000000002</v>
      </c>
      <c r="K352" s="380">
        <v>9.2899999999999991</v>
      </c>
      <c r="L352" s="381">
        <f t="shared" si="82"/>
        <v>-0.34000000000000163</v>
      </c>
      <c r="M352" s="380">
        <v>11.12</v>
      </c>
      <c r="N352" s="381">
        <f t="shared" si="83"/>
        <v>6.9999999999998508E-2</v>
      </c>
      <c r="O352" s="380">
        <v>9.89</v>
      </c>
      <c r="P352" s="381">
        <f t="shared" si="84"/>
        <v>-0.11999999999999922</v>
      </c>
      <c r="Q352" s="382">
        <v>10.15</v>
      </c>
      <c r="R352" s="381">
        <f t="shared" si="85"/>
        <v>0.46000000000000085</v>
      </c>
      <c r="S352" s="382">
        <v>12.46</v>
      </c>
      <c r="T352" s="381">
        <f t="shared" si="86"/>
        <v>-0.45999999999999908</v>
      </c>
      <c r="U352" s="382">
        <v>11.23</v>
      </c>
      <c r="V352" s="381">
        <f t="shared" si="87"/>
        <v>8.0000000000000071E-2</v>
      </c>
      <c r="W352" s="380">
        <v>9.4</v>
      </c>
      <c r="X352" s="381">
        <f t="shared" si="88"/>
        <v>-3.9999999999999147E-2</v>
      </c>
      <c r="Y352" s="380">
        <v>12.21</v>
      </c>
      <c r="Z352" s="381">
        <f t="shared" si="89"/>
        <v>-0.27999999999999936</v>
      </c>
      <c r="AA352" s="380">
        <v>10.52</v>
      </c>
      <c r="AB352" s="381">
        <f t="shared" si="90"/>
        <v>-4.0000000000000924E-2</v>
      </c>
    </row>
    <row r="353" spans="2:28" ht="15" hidden="1" customHeight="1" outlineLevel="1" x14ac:dyDescent="0.25">
      <c r="B353" s="43" t="s">
        <v>52</v>
      </c>
      <c r="C353" s="380">
        <v>3.43</v>
      </c>
      <c r="D353" s="381">
        <f t="shared" si="78"/>
        <v>0.36000000000000032</v>
      </c>
      <c r="E353" s="382">
        <v>11.5</v>
      </c>
      <c r="F353" s="381">
        <f t="shared" si="79"/>
        <v>3.79</v>
      </c>
      <c r="G353" s="382">
        <v>21.86</v>
      </c>
      <c r="H353" s="381">
        <f t="shared" si="80"/>
        <v>-0.96999999999999886</v>
      </c>
      <c r="I353" s="382">
        <v>15.89</v>
      </c>
      <c r="J353" s="381">
        <f t="shared" si="81"/>
        <v>0.46000000000000085</v>
      </c>
      <c r="K353" s="380">
        <v>9.67</v>
      </c>
      <c r="L353" s="381">
        <f t="shared" si="82"/>
        <v>-6.0000000000000497E-2</v>
      </c>
      <c r="M353" s="380">
        <v>9.84</v>
      </c>
      <c r="N353" s="381">
        <f t="shared" si="83"/>
        <v>-0.54000000000000092</v>
      </c>
      <c r="O353" s="380">
        <v>9.73</v>
      </c>
      <c r="P353" s="381">
        <f t="shared" si="84"/>
        <v>-0.16999999999999993</v>
      </c>
      <c r="Q353" s="382">
        <v>10.82</v>
      </c>
      <c r="R353" s="381">
        <f t="shared" si="85"/>
        <v>0</v>
      </c>
      <c r="S353" s="382">
        <v>13.18</v>
      </c>
      <c r="T353" s="381">
        <f t="shared" si="86"/>
        <v>-0.13000000000000078</v>
      </c>
      <c r="U353" s="382">
        <v>11.97</v>
      </c>
      <c r="V353" s="381">
        <f t="shared" si="87"/>
        <v>2.000000000000135E-2</v>
      </c>
      <c r="W353" s="380">
        <v>9.94</v>
      </c>
      <c r="X353" s="381">
        <f t="shared" si="88"/>
        <v>9.9999999999999645E-2</v>
      </c>
      <c r="Y353" s="380">
        <v>12.31</v>
      </c>
      <c r="Z353" s="381">
        <f t="shared" si="89"/>
        <v>-0.24000000000000021</v>
      </c>
      <c r="AA353" s="380">
        <v>10.92</v>
      </c>
      <c r="AB353" s="381">
        <f t="shared" si="90"/>
        <v>0.10999999999999943</v>
      </c>
    </row>
    <row r="354" spans="2:28" ht="15" hidden="1" customHeight="1" outlineLevel="1" x14ac:dyDescent="0.25">
      <c r="B354" s="43" t="s">
        <v>53</v>
      </c>
      <c r="C354" s="380">
        <v>3.78</v>
      </c>
      <c r="D354" s="381">
        <f t="shared" si="78"/>
        <v>-0.87000000000000055</v>
      </c>
      <c r="E354" s="382">
        <v>13.17</v>
      </c>
      <c r="F354" s="381">
        <f t="shared" si="79"/>
        <v>-0.16000000000000014</v>
      </c>
      <c r="G354" s="382">
        <v>63.73</v>
      </c>
      <c r="H354" s="381">
        <f t="shared" si="80"/>
        <v>20.82</v>
      </c>
      <c r="I354" s="382">
        <v>33.03</v>
      </c>
      <c r="J354" s="381">
        <f t="shared" si="81"/>
        <v>3.0199999999999996</v>
      </c>
      <c r="K354" s="380">
        <v>9.73</v>
      </c>
      <c r="L354" s="381">
        <f t="shared" si="82"/>
        <v>-0.10999999999999943</v>
      </c>
      <c r="M354" s="380">
        <v>9.68</v>
      </c>
      <c r="N354" s="381">
        <f t="shared" si="83"/>
        <v>-0.41000000000000014</v>
      </c>
      <c r="O354" s="380">
        <v>9.7100000000000009</v>
      </c>
      <c r="P354" s="381">
        <f t="shared" si="84"/>
        <v>-0.19999999999999929</v>
      </c>
      <c r="Q354" s="382">
        <v>11.16</v>
      </c>
      <c r="R354" s="381">
        <f t="shared" si="85"/>
        <v>-0.94999999999999929</v>
      </c>
      <c r="S354" s="382">
        <v>14.87</v>
      </c>
      <c r="T354" s="381">
        <f t="shared" si="86"/>
        <v>-0.55000000000000071</v>
      </c>
      <c r="U354" s="382">
        <v>12.95</v>
      </c>
      <c r="V354" s="381">
        <f t="shared" si="87"/>
        <v>-0.65000000000000036</v>
      </c>
      <c r="W354" s="380">
        <v>10.27</v>
      </c>
      <c r="X354" s="381">
        <f t="shared" si="88"/>
        <v>-0.44000000000000128</v>
      </c>
      <c r="Y354" s="380">
        <v>13.57</v>
      </c>
      <c r="Z354" s="381">
        <f t="shared" si="89"/>
        <v>-0.44999999999999929</v>
      </c>
      <c r="AA354" s="380">
        <v>11.66</v>
      </c>
      <c r="AB354" s="381">
        <f t="shared" si="90"/>
        <v>-0.28999999999999915</v>
      </c>
    </row>
    <row r="355" spans="2:28" ht="15" hidden="1" customHeight="1" outlineLevel="1" x14ac:dyDescent="0.25">
      <c r="B355" s="43" t="s">
        <v>54</v>
      </c>
      <c r="C355" s="380">
        <v>3.34</v>
      </c>
      <c r="D355" s="381">
        <f t="shared" si="78"/>
        <v>-0.95000000000000018</v>
      </c>
      <c r="E355" s="382">
        <v>7.09</v>
      </c>
      <c r="F355" s="381">
        <f t="shared" si="79"/>
        <v>0.20000000000000018</v>
      </c>
      <c r="G355" s="382">
        <v>16.079999999999998</v>
      </c>
      <c r="H355" s="381">
        <f t="shared" si="80"/>
        <v>-4.1800000000000033</v>
      </c>
      <c r="I355" s="382">
        <v>11.07</v>
      </c>
      <c r="J355" s="381">
        <f t="shared" si="81"/>
        <v>-3.7899999999999991</v>
      </c>
      <c r="K355" s="380">
        <v>9.92</v>
      </c>
      <c r="L355" s="381">
        <f t="shared" si="82"/>
        <v>-9.9999999999997868E-3</v>
      </c>
      <c r="M355" s="380">
        <v>9.93</v>
      </c>
      <c r="N355" s="381">
        <f t="shared" si="83"/>
        <v>-0.1899999999999995</v>
      </c>
      <c r="O355" s="380">
        <v>9.92</v>
      </c>
      <c r="P355" s="381">
        <f t="shared" si="84"/>
        <v>-7.0000000000000284E-2</v>
      </c>
      <c r="Q355" s="382">
        <v>9.76</v>
      </c>
      <c r="R355" s="381">
        <f t="shared" si="85"/>
        <v>0.91999999999999993</v>
      </c>
      <c r="S355" s="382">
        <v>12</v>
      </c>
      <c r="T355" s="381">
        <f t="shared" si="86"/>
        <v>-1.5700000000000003</v>
      </c>
      <c r="U355" s="382">
        <v>10.92</v>
      </c>
      <c r="V355" s="381">
        <f t="shared" si="87"/>
        <v>0</v>
      </c>
      <c r="W355" s="380">
        <v>9.48</v>
      </c>
      <c r="X355" s="381">
        <f t="shared" si="88"/>
        <v>0.54000000000000092</v>
      </c>
      <c r="Y355" s="380">
        <v>11.54</v>
      </c>
      <c r="Z355" s="381">
        <f t="shared" si="89"/>
        <v>-1.3100000000000005</v>
      </c>
      <c r="AA355" s="380">
        <v>10.41</v>
      </c>
      <c r="AB355" s="381">
        <f t="shared" si="90"/>
        <v>-2.9999999999999361E-2</v>
      </c>
    </row>
    <row r="356" spans="2:28" ht="15" hidden="1" customHeight="1" outlineLevel="1" x14ac:dyDescent="0.25">
      <c r="B356" s="43" t="s">
        <v>55</v>
      </c>
      <c r="C356" s="380">
        <v>2.96</v>
      </c>
      <c r="D356" s="381">
        <f t="shared" si="78"/>
        <v>-1.1299999999999999</v>
      </c>
      <c r="E356" s="382">
        <v>8.69</v>
      </c>
      <c r="F356" s="381">
        <f t="shared" si="79"/>
        <v>-3.1799999999999997</v>
      </c>
      <c r="G356" s="382">
        <v>17.010000000000002</v>
      </c>
      <c r="H356" s="381">
        <f t="shared" si="80"/>
        <v>-0.96999999999999886</v>
      </c>
      <c r="I356" s="382">
        <v>10.61</v>
      </c>
      <c r="J356" s="381">
        <f t="shared" si="81"/>
        <v>-2.92</v>
      </c>
      <c r="K356" s="380">
        <v>9.59</v>
      </c>
      <c r="L356" s="381">
        <f t="shared" si="82"/>
        <v>-0.24000000000000021</v>
      </c>
      <c r="M356" s="380">
        <v>11.53</v>
      </c>
      <c r="N356" s="381">
        <f t="shared" si="83"/>
        <v>0.56999999999999851</v>
      </c>
      <c r="O356" s="380">
        <v>10.17</v>
      </c>
      <c r="P356" s="381">
        <f t="shared" si="84"/>
        <v>7.0000000000000284E-2</v>
      </c>
      <c r="Q356" s="382">
        <v>10.46</v>
      </c>
      <c r="R356" s="381">
        <f t="shared" si="85"/>
        <v>-4.9999999999998934E-2</v>
      </c>
      <c r="S356" s="382">
        <v>13.22</v>
      </c>
      <c r="T356" s="381">
        <f t="shared" si="86"/>
        <v>-0.16999999999999993</v>
      </c>
      <c r="U356" s="382">
        <v>11.7</v>
      </c>
      <c r="V356" s="381">
        <f t="shared" si="87"/>
        <v>-0.13000000000000078</v>
      </c>
      <c r="W356" s="380">
        <v>9.69</v>
      </c>
      <c r="X356" s="381">
        <f t="shared" si="88"/>
        <v>-9.9999999999999645E-2</v>
      </c>
      <c r="Y356" s="380">
        <v>12.71</v>
      </c>
      <c r="Z356" s="381">
        <f t="shared" si="89"/>
        <v>-6.9999999999998508E-2</v>
      </c>
      <c r="AA356" s="380">
        <v>10.83</v>
      </c>
      <c r="AB356" s="381">
        <f t="shared" si="90"/>
        <v>-9.9999999999997868E-3</v>
      </c>
    </row>
    <row r="357" spans="2:28" ht="15" hidden="1" customHeight="1" outlineLevel="1" x14ac:dyDescent="0.25">
      <c r="B357" s="43" t="s">
        <v>56</v>
      </c>
      <c r="C357" s="380">
        <v>3.55</v>
      </c>
      <c r="D357" s="381">
        <f t="shared" si="78"/>
        <v>-1.5600000000000005</v>
      </c>
      <c r="E357" s="382">
        <v>10.199999999999999</v>
      </c>
      <c r="F357" s="381">
        <f t="shared" si="79"/>
        <v>-3.0000000000001137E-2</v>
      </c>
      <c r="G357" s="382">
        <v>26.34</v>
      </c>
      <c r="H357" s="381">
        <f t="shared" si="80"/>
        <v>-0.94999999999999929</v>
      </c>
      <c r="I357" s="382">
        <v>15.73</v>
      </c>
      <c r="J357" s="381">
        <f t="shared" si="81"/>
        <v>2.0300000000000011</v>
      </c>
      <c r="K357" s="380">
        <v>9.23</v>
      </c>
      <c r="L357" s="381">
        <f t="shared" si="82"/>
        <v>-9.9999999999999645E-2</v>
      </c>
      <c r="M357" s="380">
        <v>11.63</v>
      </c>
      <c r="N357" s="381">
        <f t="shared" si="83"/>
        <v>0.84000000000000163</v>
      </c>
      <c r="O357" s="380">
        <v>9.89</v>
      </c>
      <c r="P357" s="381">
        <f t="shared" si="84"/>
        <v>0.23000000000000043</v>
      </c>
      <c r="Q357" s="382">
        <v>9.85</v>
      </c>
      <c r="R357" s="381">
        <f t="shared" si="85"/>
        <v>-9.9999999999997868E-3</v>
      </c>
      <c r="S357" s="382">
        <v>13.42</v>
      </c>
      <c r="T357" s="381">
        <f t="shared" si="86"/>
        <v>3.0299999999999994</v>
      </c>
      <c r="U357" s="382">
        <v>11.38</v>
      </c>
      <c r="V357" s="381">
        <f t="shared" si="87"/>
        <v>1.2900000000000009</v>
      </c>
      <c r="W357" s="380">
        <v>9.24</v>
      </c>
      <c r="X357" s="381">
        <f t="shared" si="88"/>
        <v>-8.0000000000000071E-2</v>
      </c>
      <c r="Y357" s="380">
        <v>12.97</v>
      </c>
      <c r="Z357" s="381">
        <f t="shared" si="89"/>
        <v>2.33</v>
      </c>
      <c r="AA357" s="380">
        <v>10.56</v>
      </c>
      <c r="AB357" s="381">
        <f t="shared" si="90"/>
        <v>0.80000000000000071</v>
      </c>
    </row>
    <row r="358" spans="2:28" collapsed="1" x14ac:dyDescent="0.25">
      <c r="B358" s="30" t="s">
        <v>180</v>
      </c>
      <c r="C358" s="383">
        <v>3.6742497893577029</v>
      </c>
      <c r="D358" s="384">
        <f t="shared" si="78"/>
        <v>-0.99125328165109083</v>
      </c>
      <c r="E358" s="383">
        <v>15.267145656433703</v>
      </c>
      <c r="F358" s="384">
        <f t="shared" si="79"/>
        <v>4.5889707008386758</v>
      </c>
      <c r="G358" s="383">
        <v>22.138482862903224</v>
      </c>
      <c r="H358" s="384">
        <f t="shared" si="80"/>
        <v>0.19220263399423487</v>
      </c>
      <c r="I358" s="383">
        <v>18.764736065678917</v>
      </c>
      <c r="J358" s="384">
        <f t="shared" si="81"/>
        <v>3.8550653551069942</v>
      </c>
      <c r="K358" s="383">
        <v>9.9099060283238565</v>
      </c>
      <c r="L358" s="384">
        <f t="shared" si="82"/>
        <v>-4.8745143432814331E-2</v>
      </c>
      <c r="M358" s="383">
        <v>12.439368660602719</v>
      </c>
      <c r="N358" s="384">
        <f t="shared" si="83"/>
        <v>0.49171763347373698</v>
      </c>
      <c r="O358" s="383">
        <v>10.636989874748675</v>
      </c>
      <c r="P358" s="384">
        <f t="shared" si="84"/>
        <v>0.14960276603944145</v>
      </c>
      <c r="Q358" s="383">
        <v>9.5942112521508207</v>
      </c>
      <c r="R358" s="384">
        <f t="shared" si="85"/>
        <v>-0.27695214805548218</v>
      </c>
      <c r="S358" s="383">
        <v>12.746552822616273</v>
      </c>
      <c r="T358" s="384">
        <f t="shared" si="86"/>
        <v>0.88475510474169639</v>
      </c>
      <c r="U358" s="383">
        <v>11.103082066761047</v>
      </c>
      <c r="V358" s="384">
        <f t="shared" si="87"/>
        <v>0.31943514106832716</v>
      </c>
      <c r="W358" s="383">
        <v>9.4493589736283958</v>
      </c>
      <c r="X358" s="384">
        <f t="shared" si="88"/>
        <v>-0.13847231344170474</v>
      </c>
      <c r="Y358" s="383">
        <v>12.813592911097999</v>
      </c>
      <c r="Z358" s="384">
        <f t="shared" si="89"/>
        <v>0.74465318185088769</v>
      </c>
      <c r="AA358" s="383">
        <v>10.790009624850212</v>
      </c>
      <c r="AB358" s="384">
        <f t="shared" si="90"/>
        <v>0.29613166435165894</v>
      </c>
    </row>
    <row r="359" spans="2:28" ht="15" hidden="1" customHeight="1" outlineLevel="1" x14ac:dyDescent="0.25">
      <c r="B359" s="43" t="s">
        <v>58</v>
      </c>
      <c r="C359" s="380">
        <v>2.78</v>
      </c>
      <c r="D359" s="381">
        <f t="shared" si="78"/>
        <v>-1.9500000000000006</v>
      </c>
      <c r="E359" s="382">
        <v>9.06</v>
      </c>
      <c r="F359" s="381">
        <f t="shared" si="79"/>
        <v>3.0400000000000009</v>
      </c>
      <c r="G359" s="382">
        <v>19.760000000000002</v>
      </c>
      <c r="H359" s="381">
        <f t="shared" si="80"/>
        <v>2.66</v>
      </c>
      <c r="I359" s="382">
        <v>13.31</v>
      </c>
      <c r="J359" s="381">
        <f t="shared" si="81"/>
        <v>3.3499999999999996</v>
      </c>
      <c r="K359" s="380">
        <v>8.99</v>
      </c>
      <c r="L359" s="381">
        <f t="shared" si="82"/>
        <v>0.26999999999999957</v>
      </c>
      <c r="M359" s="380">
        <v>11.64</v>
      </c>
      <c r="N359" s="381">
        <f t="shared" si="83"/>
        <v>0.47000000000000064</v>
      </c>
      <c r="O359" s="380">
        <v>9.75</v>
      </c>
      <c r="P359" s="381">
        <f t="shared" si="84"/>
        <v>0.41999999999999993</v>
      </c>
      <c r="Q359" s="382">
        <v>8.84</v>
      </c>
      <c r="R359" s="381">
        <f t="shared" si="85"/>
        <v>0.40000000000000036</v>
      </c>
      <c r="S359" s="382">
        <v>12.86</v>
      </c>
      <c r="T359" s="381">
        <f t="shared" si="86"/>
        <v>1.42</v>
      </c>
      <c r="U359" s="382">
        <v>10.65</v>
      </c>
      <c r="V359" s="381">
        <f t="shared" si="87"/>
        <v>0.9399999999999995</v>
      </c>
      <c r="W359" s="380">
        <v>8.6</v>
      </c>
      <c r="X359" s="381">
        <f t="shared" si="88"/>
        <v>0.28999999999999915</v>
      </c>
      <c r="Y359" s="380">
        <v>12.62</v>
      </c>
      <c r="Z359" s="381">
        <f t="shared" si="89"/>
        <v>1.1399999999999988</v>
      </c>
      <c r="AA359" s="380">
        <v>10.119999999999999</v>
      </c>
      <c r="AB359" s="381">
        <f t="shared" si="90"/>
        <v>0.70999999999999908</v>
      </c>
    </row>
    <row r="360" spans="2:28" ht="15" hidden="1" customHeight="1" outlineLevel="1" x14ac:dyDescent="0.25">
      <c r="B360" s="43" t="s">
        <v>59</v>
      </c>
      <c r="C360" s="380">
        <v>3.37</v>
      </c>
      <c r="D360" s="381">
        <f t="shared" si="78"/>
        <v>-2.0999999999999996</v>
      </c>
      <c r="E360" s="382">
        <v>14.45</v>
      </c>
      <c r="F360" s="381">
        <f t="shared" si="79"/>
        <v>4.5299999999999994</v>
      </c>
      <c r="G360" s="382">
        <v>22.94</v>
      </c>
      <c r="H360" s="381">
        <f t="shared" si="80"/>
        <v>-5.5799999999999983</v>
      </c>
      <c r="I360" s="382">
        <v>18.399999999999999</v>
      </c>
      <c r="J360" s="381">
        <f t="shared" si="81"/>
        <v>0.79999999999999716</v>
      </c>
      <c r="K360" s="380">
        <v>9.82</v>
      </c>
      <c r="L360" s="381">
        <f t="shared" si="82"/>
        <v>-0.16000000000000014</v>
      </c>
      <c r="M360" s="380">
        <v>12.24</v>
      </c>
      <c r="N360" s="381">
        <f t="shared" si="83"/>
        <v>0.24000000000000021</v>
      </c>
      <c r="O360" s="380">
        <v>10.6</v>
      </c>
      <c r="P360" s="381">
        <f t="shared" si="84"/>
        <v>6.0000000000000497E-2</v>
      </c>
      <c r="Q360" s="382">
        <v>9.7100000000000009</v>
      </c>
      <c r="R360" s="381">
        <f t="shared" si="85"/>
        <v>-0.31999999999999851</v>
      </c>
      <c r="S360" s="382">
        <v>12.17</v>
      </c>
      <c r="T360" s="381">
        <f t="shared" si="86"/>
        <v>-0.14000000000000057</v>
      </c>
      <c r="U360" s="382">
        <v>10.97</v>
      </c>
      <c r="V360" s="381">
        <f t="shared" si="87"/>
        <v>-0.10999999999999943</v>
      </c>
      <c r="W360" s="380">
        <v>9.4600000000000009</v>
      </c>
      <c r="X360" s="381">
        <f t="shared" si="88"/>
        <v>-0.26999999999999957</v>
      </c>
      <c r="Y360" s="380">
        <v>12.33</v>
      </c>
      <c r="Z360" s="381">
        <f t="shared" si="89"/>
        <v>-8.0000000000000071E-2</v>
      </c>
      <c r="AA360" s="380">
        <v>10.7</v>
      </c>
      <c r="AB360" s="381">
        <f t="shared" si="90"/>
        <v>-3.0000000000001137E-2</v>
      </c>
    </row>
    <row r="361" spans="2:28" ht="15" hidden="1" customHeight="1" outlineLevel="1" x14ac:dyDescent="0.25">
      <c r="B361" s="43" t="s">
        <v>60</v>
      </c>
      <c r="C361" s="380">
        <v>3.19</v>
      </c>
      <c r="D361" s="381">
        <f t="shared" si="78"/>
        <v>-2.0400000000000005</v>
      </c>
      <c r="E361" s="382">
        <v>19.11</v>
      </c>
      <c r="F361" s="381">
        <f t="shared" si="79"/>
        <v>7.34</v>
      </c>
      <c r="G361" s="382">
        <v>75.33</v>
      </c>
      <c r="H361" s="381">
        <f t="shared" si="80"/>
        <v>45.44</v>
      </c>
      <c r="I361" s="382">
        <v>35.119999999999997</v>
      </c>
      <c r="J361" s="381">
        <f t="shared" si="81"/>
        <v>15.259999999999998</v>
      </c>
      <c r="K361" s="380">
        <v>10.77</v>
      </c>
      <c r="L361" s="381">
        <f t="shared" si="82"/>
        <v>5.9999999999998721E-2</v>
      </c>
      <c r="M361" s="380">
        <v>14.84</v>
      </c>
      <c r="N361" s="381">
        <f t="shared" si="83"/>
        <v>0.24000000000000021</v>
      </c>
      <c r="O361" s="380">
        <v>11.93</v>
      </c>
      <c r="P361" s="381">
        <f t="shared" si="84"/>
        <v>0.25999999999999979</v>
      </c>
      <c r="Q361" s="382">
        <v>10.14</v>
      </c>
      <c r="R361" s="381">
        <f t="shared" si="85"/>
        <v>2.000000000000135E-2</v>
      </c>
      <c r="S361" s="382">
        <v>13.5</v>
      </c>
      <c r="T361" s="381">
        <f t="shared" si="86"/>
        <v>1.5600000000000005</v>
      </c>
      <c r="U361" s="382">
        <v>11.79</v>
      </c>
      <c r="V361" s="381">
        <f t="shared" si="87"/>
        <v>0.80999999999999872</v>
      </c>
      <c r="W361" s="380">
        <v>10.08</v>
      </c>
      <c r="X361" s="381">
        <f t="shared" si="88"/>
        <v>-3.9999999999999147E-2</v>
      </c>
      <c r="Y361" s="380">
        <v>14.15</v>
      </c>
      <c r="Z361" s="381">
        <f t="shared" si="89"/>
        <v>1.4100000000000001</v>
      </c>
      <c r="AA361" s="380">
        <v>11.75</v>
      </c>
      <c r="AB361" s="381">
        <f t="shared" si="90"/>
        <v>0.64000000000000057</v>
      </c>
    </row>
    <row r="362" spans="2:28" ht="15" hidden="1" customHeight="1" outlineLevel="1" x14ac:dyDescent="0.25">
      <c r="B362" s="43" t="s">
        <v>61</v>
      </c>
      <c r="C362" s="380">
        <v>3.82</v>
      </c>
      <c r="D362" s="381">
        <f t="shared" si="78"/>
        <v>0.10999999999999988</v>
      </c>
      <c r="E362" s="382">
        <v>18.75</v>
      </c>
      <c r="F362" s="381">
        <f t="shared" si="79"/>
        <v>8.74</v>
      </c>
      <c r="G362" s="382">
        <v>34.020000000000003</v>
      </c>
      <c r="H362" s="381">
        <f t="shared" si="80"/>
        <v>11.540000000000003</v>
      </c>
      <c r="I362" s="382">
        <v>24.57</v>
      </c>
      <c r="J362" s="381">
        <f t="shared" si="81"/>
        <v>8.98</v>
      </c>
      <c r="K362" s="380">
        <v>10.55</v>
      </c>
      <c r="L362" s="381">
        <f t="shared" si="82"/>
        <v>-0.13999999999999879</v>
      </c>
      <c r="M362" s="380">
        <v>13.27</v>
      </c>
      <c r="N362" s="381">
        <f t="shared" si="83"/>
        <v>-0.16999999999999993</v>
      </c>
      <c r="O362" s="380">
        <v>11.39</v>
      </c>
      <c r="P362" s="381">
        <f t="shared" si="84"/>
        <v>-4.9999999999998934E-2</v>
      </c>
      <c r="Q362" s="382">
        <v>9.7200000000000006</v>
      </c>
      <c r="R362" s="381">
        <f t="shared" si="85"/>
        <v>-0.33999999999999986</v>
      </c>
      <c r="S362" s="382">
        <v>12.75</v>
      </c>
      <c r="T362" s="381">
        <f t="shared" si="86"/>
        <v>0.58999999999999986</v>
      </c>
      <c r="U362" s="382">
        <v>11.21</v>
      </c>
      <c r="V362" s="381">
        <f t="shared" si="87"/>
        <v>0.12000000000000099</v>
      </c>
      <c r="W362" s="380">
        <v>9.8000000000000007</v>
      </c>
      <c r="X362" s="381">
        <f t="shared" si="88"/>
        <v>-0.11999999999999922</v>
      </c>
      <c r="Y362" s="380">
        <v>13.03</v>
      </c>
      <c r="Z362" s="381">
        <f t="shared" si="89"/>
        <v>0.39999999999999858</v>
      </c>
      <c r="AA362" s="380">
        <v>11.15</v>
      </c>
      <c r="AB362" s="381">
        <f t="shared" si="90"/>
        <v>0.16000000000000014</v>
      </c>
    </row>
    <row r="363" spans="2:28" collapsed="1" x14ac:dyDescent="0.25">
      <c r="B363" s="145">
        <v>1988</v>
      </c>
      <c r="C363" s="382">
        <v>3.4</v>
      </c>
      <c r="D363" s="388">
        <f t="shared" si="78"/>
        <v>-0.98</v>
      </c>
      <c r="E363" s="382">
        <v>13.52</v>
      </c>
      <c r="F363" s="388">
        <f t="shared" si="79"/>
        <v>2.7699999999999996</v>
      </c>
      <c r="G363" s="382">
        <v>27.18</v>
      </c>
      <c r="H363" s="388">
        <f t="shared" si="80"/>
        <v>6.5399999999999991</v>
      </c>
      <c r="I363" s="382">
        <v>19.3</v>
      </c>
      <c r="J363" s="388">
        <f t="shared" si="81"/>
        <v>3.59</v>
      </c>
      <c r="K363" s="382">
        <v>9.7799999999999994</v>
      </c>
      <c r="L363" s="388">
        <f t="shared" si="82"/>
        <v>-5.0000000000000711E-2</v>
      </c>
      <c r="M363" s="382">
        <v>11.6</v>
      </c>
      <c r="N363" s="388">
        <f t="shared" si="83"/>
        <v>9.9999999999999645E-2</v>
      </c>
      <c r="O363" s="382">
        <v>10.36</v>
      </c>
      <c r="P363" s="388">
        <f t="shared" si="84"/>
        <v>8.9999999999999858E-2</v>
      </c>
      <c r="Q363" s="382">
        <v>9.8699999999999992</v>
      </c>
      <c r="R363" s="388">
        <f t="shared" si="85"/>
        <v>-3.0000000000001137E-2</v>
      </c>
      <c r="S363" s="382">
        <v>12.64</v>
      </c>
      <c r="T363" s="388">
        <f t="shared" si="86"/>
        <v>-3.9999999999999147E-2</v>
      </c>
      <c r="U363" s="382">
        <v>11.22</v>
      </c>
      <c r="V363" s="388">
        <f t="shared" si="87"/>
        <v>5.0000000000000711E-2</v>
      </c>
      <c r="W363" s="382">
        <v>9.52</v>
      </c>
      <c r="X363" s="388">
        <f t="shared" si="88"/>
        <v>-4.0000000000000924E-2</v>
      </c>
      <c r="Y363" s="382">
        <v>12.51</v>
      </c>
      <c r="Z363" s="388">
        <f t="shared" si="89"/>
        <v>9.9999999999997868E-3</v>
      </c>
      <c r="AA363" s="382">
        <v>10.76</v>
      </c>
      <c r="AB363" s="388">
        <f t="shared" si="90"/>
        <v>0.10999999999999943</v>
      </c>
    </row>
    <row r="364" spans="2:28" ht="15" hidden="1" customHeight="1" outlineLevel="1" x14ac:dyDescent="0.25">
      <c r="B364" s="43" t="s">
        <v>49</v>
      </c>
      <c r="C364" s="380">
        <v>4.25</v>
      </c>
      <c r="D364" s="381">
        <f t="shared" si="78"/>
        <v>-0.61000000000000032</v>
      </c>
      <c r="E364" s="382">
        <v>18.62</v>
      </c>
      <c r="F364" s="381">
        <f t="shared" si="79"/>
        <v>5.9600000000000009</v>
      </c>
      <c r="G364" s="382">
        <v>23.09</v>
      </c>
      <c r="H364" s="381">
        <f t="shared" si="80"/>
        <v>0.44999999999999929</v>
      </c>
      <c r="I364" s="382">
        <v>20.68</v>
      </c>
      <c r="J364" s="381">
        <f t="shared" si="81"/>
        <v>4.9800000000000004</v>
      </c>
      <c r="K364" s="380">
        <v>10.39</v>
      </c>
      <c r="L364" s="381">
        <f t="shared" si="82"/>
        <v>8.0000000000000071E-2</v>
      </c>
      <c r="M364" s="380">
        <v>12.9</v>
      </c>
      <c r="N364" s="381">
        <f t="shared" si="83"/>
        <v>1.1899999999999995</v>
      </c>
      <c r="O364" s="380">
        <v>11.07</v>
      </c>
      <c r="P364" s="381">
        <f t="shared" si="84"/>
        <v>0.35999999999999943</v>
      </c>
      <c r="Q364" s="382">
        <v>9.7899999999999991</v>
      </c>
      <c r="R364" s="381">
        <f t="shared" si="85"/>
        <v>8.9999999999999858E-2</v>
      </c>
      <c r="S364" s="382">
        <v>12.86</v>
      </c>
      <c r="T364" s="381">
        <f t="shared" si="86"/>
        <v>1.2400000000000002</v>
      </c>
      <c r="U364" s="382">
        <v>11.3</v>
      </c>
      <c r="V364" s="381">
        <f t="shared" si="87"/>
        <v>0.69000000000000128</v>
      </c>
      <c r="W364" s="380">
        <v>9.7799999999999994</v>
      </c>
      <c r="X364" s="381">
        <f t="shared" si="88"/>
        <v>6.9999999999998508E-2</v>
      </c>
      <c r="Y364" s="380">
        <v>13.02</v>
      </c>
      <c r="Z364" s="381">
        <f t="shared" si="89"/>
        <v>1.1399999999999988</v>
      </c>
      <c r="AA364" s="380">
        <v>11.08</v>
      </c>
      <c r="AB364" s="381">
        <f t="shared" si="90"/>
        <v>0.55000000000000071</v>
      </c>
    </row>
    <row r="365" spans="2:28" ht="15" hidden="1" customHeight="1" outlineLevel="1" x14ac:dyDescent="0.25">
      <c r="B365" s="43" t="s">
        <v>50</v>
      </c>
      <c r="C365" s="380">
        <v>3.35</v>
      </c>
      <c r="D365" s="381">
        <f t="shared" si="78"/>
        <v>-1.2200000000000002</v>
      </c>
      <c r="E365" s="382">
        <v>16.84</v>
      </c>
      <c r="F365" s="381">
        <f t="shared" si="79"/>
        <v>5.0199999999999996</v>
      </c>
      <c r="G365" s="382">
        <v>10.28</v>
      </c>
      <c r="H365" s="381">
        <f t="shared" si="80"/>
        <v>-10.520000000000001</v>
      </c>
      <c r="I365" s="382">
        <v>11.46</v>
      </c>
      <c r="J365" s="381">
        <f t="shared" si="81"/>
        <v>-3.3099999999999987</v>
      </c>
      <c r="K365" s="380">
        <v>9.3000000000000007</v>
      </c>
      <c r="L365" s="381">
        <f t="shared" si="82"/>
        <v>-0.38999999999999879</v>
      </c>
      <c r="M365" s="380">
        <v>11.16</v>
      </c>
      <c r="N365" s="381">
        <f t="shared" si="83"/>
        <v>0.57000000000000028</v>
      </c>
      <c r="O365" s="380">
        <v>9.7899999999999991</v>
      </c>
      <c r="P365" s="381">
        <f t="shared" si="84"/>
        <v>-0.15000000000000036</v>
      </c>
      <c r="Q365" s="382">
        <v>9.17</v>
      </c>
      <c r="R365" s="381">
        <f t="shared" si="85"/>
        <v>-0.66000000000000014</v>
      </c>
      <c r="S365" s="382">
        <v>12.14</v>
      </c>
      <c r="T365" s="381">
        <f t="shared" si="86"/>
        <v>1.1400000000000006</v>
      </c>
      <c r="U365" s="382">
        <v>10.5</v>
      </c>
      <c r="V365" s="381">
        <f t="shared" si="87"/>
        <v>0.14000000000000057</v>
      </c>
      <c r="W365" s="380">
        <v>8.89</v>
      </c>
      <c r="X365" s="381">
        <f t="shared" si="88"/>
        <v>-0.54999999999999893</v>
      </c>
      <c r="Y365" s="380">
        <v>11.86</v>
      </c>
      <c r="Z365" s="381">
        <f t="shared" si="89"/>
        <v>0.75999999999999979</v>
      </c>
      <c r="AA365" s="380">
        <v>9.99</v>
      </c>
      <c r="AB365" s="381">
        <f t="shared" si="90"/>
        <v>-3.9999999999999147E-2</v>
      </c>
    </row>
    <row r="366" spans="2:28" ht="15" hidden="1" customHeight="1" outlineLevel="1" x14ac:dyDescent="0.25">
      <c r="B366" s="43" t="s">
        <v>51</v>
      </c>
      <c r="C366" s="380">
        <v>5.19</v>
      </c>
      <c r="D366" s="381">
        <f t="shared" si="78"/>
        <v>0.91000000000000014</v>
      </c>
      <c r="E366" s="382">
        <v>10.220000000000001</v>
      </c>
      <c r="F366" s="381">
        <f t="shared" si="79"/>
        <v>-1.58</v>
      </c>
      <c r="G366" s="382">
        <v>16.579999999999998</v>
      </c>
      <c r="H366" s="381">
        <f t="shared" si="80"/>
        <v>-7.0000000000000284E-2</v>
      </c>
      <c r="I366" s="382">
        <v>14.03</v>
      </c>
      <c r="J366" s="381">
        <f t="shared" si="81"/>
        <v>0.21999999999999886</v>
      </c>
      <c r="K366" s="380">
        <v>9.6300000000000008</v>
      </c>
      <c r="L366" s="381">
        <f t="shared" si="82"/>
        <v>-5.9999999999998721E-2</v>
      </c>
      <c r="M366" s="380">
        <v>11.05</v>
      </c>
      <c r="N366" s="381">
        <f t="shared" si="83"/>
        <v>0.46000000000000085</v>
      </c>
      <c r="O366" s="380">
        <v>10.01</v>
      </c>
      <c r="P366" s="381">
        <f t="shared" si="84"/>
        <v>8.9999999999999858E-2</v>
      </c>
      <c r="Q366" s="382">
        <v>9.69</v>
      </c>
      <c r="R366" s="381">
        <f t="shared" si="85"/>
        <v>-1.6400000000000006</v>
      </c>
      <c r="S366" s="382">
        <v>12.92</v>
      </c>
      <c r="T366" s="381">
        <f t="shared" si="86"/>
        <v>0.38000000000000078</v>
      </c>
      <c r="U366" s="382">
        <v>11.15</v>
      </c>
      <c r="V366" s="381">
        <f t="shared" si="87"/>
        <v>-0.6899999999999995</v>
      </c>
      <c r="W366" s="380">
        <v>9.44</v>
      </c>
      <c r="X366" s="381">
        <f t="shared" si="88"/>
        <v>-0.5600000000000005</v>
      </c>
      <c r="Y366" s="380">
        <v>12.49</v>
      </c>
      <c r="Z366" s="381">
        <f t="shared" si="89"/>
        <v>0.47000000000000064</v>
      </c>
      <c r="AA366" s="380">
        <v>10.56</v>
      </c>
      <c r="AB366" s="381">
        <f t="shared" si="90"/>
        <v>-9.9999999999999645E-2</v>
      </c>
    </row>
    <row r="367" spans="2:28" ht="15" hidden="1" customHeight="1" outlineLevel="1" x14ac:dyDescent="0.25">
      <c r="B367" s="43" t="s">
        <v>52</v>
      </c>
      <c r="C367" s="380">
        <v>3.07</v>
      </c>
      <c r="D367" s="381">
        <f t="shared" si="78"/>
        <v>-0.9700000000000002</v>
      </c>
      <c r="E367" s="382">
        <v>7.71</v>
      </c>
      <c r="F367" s="381">
        <f t="shared" si="79"/>
        <v>-0.76000000000000068</v>
      </c>
      <c r="G367" s="382">
        <v>22.83</v>
      </c>
      <c r="H367" s="381">
        <f t="shared" si="80"/>
        <v>-1.0300000000000011</v>
      </c>
      <c r="I367" s="382">
        <v>15.43</v>
      </c>
      <c r="J367" s="381">
        <f t="shared" si="81"/>
        <v>3.4000000000000004</v>
      </c>
      <c r="K367" s="380">
        <v>9.73</v>
      </c>
      <c r="L367" s="381">
        <f t="shared" si="82"/>
        <v>-0.42999999999999972</v>
      </c>
      <c r="M367" s="380">
        <v>10.38</v>
      </c>
      <c r="N367" s="381">
        <f t="shared" si="83"/>
        <v>0.38000000000000078</v>
      </c>
      <c r="O367" s="380">
        <v>9.9</v>
      </c>
      <c r="P367" s="381">
        <f t="shared" si="84"/>
        <v>-0.21999999999999886</v>
      </c>
      <c r="Q367" s="382">
        <v>10.82</v>
      </c>
      <c r="R367" s="381">
        <f t="shared" si="85"/>
        <v>-8.9999999999999858E-2</v>
      </c>
      <c r="S367" s="382">
        <v>13.31</v>
      </c>
      <c r="T367" s="381">
        <f t="shared" si="86"/>
        <v>0.16000000000000014</v>
      </c>
      <c r="U367" s="382">
        <v>11.95</v>
      </c>
      <c r="V367" s="381">
        <f t="shared" si="87"/>
        <v>9.9999999999999645E-2</v>
      </c>
      <c r="W367" s="380">
        <v>9.84</v>
      </c>
      <c r="X367" s="381">
        <f t="shared" si="88"/>
        <v>-0.17999999999999972</v>
      </c>
      <c r="Y367" s="380">
        <v>12.55</v>
      </c>
      <c r="Z367" s="381">
        <f t="shared" si="89"/>
        <v>0.40000000000000036</v>
      </c>
      <c r="AA367" s="380">
        <v>10.81</v>
      </c>
      <c r="AB367" s="381">
        <f t="shared" si="90"/>
        <v>8.0000000000000071E-2</v>
      </c>
    </row>
    <row r="368" spans="2:28" ht="15" hidden="1" customHeight="1" outlineLevel="1" x14ac:dyDescent="0.25">
      <c r="B368" s="43" t="s">
        <v>53</v>
      </c>
      <c r="C368" s="380">
        <v>4.6500000000000004</v>
      </c>
      <c r="D368" s="381">
        <f t="shared" si="78"/>
        <v>-0.84999999999999964</v>
      </c>
      <c r="E368" s="382">
        <v>13.33</v>
      </c>
      <c r="F368" s="381">
        <f t="shared" si="79"/>
        <v>1.5099999999999998</v>
      </c>
      <c r="G368" s="382">
        <v>42.91</v>
      </c>
      <c r="H368" s="381">
        <f t="shared" si="80"/>
        <v>15.899999999999995</v>
      </c>
      <c r="I368" s="382">
        <v>30.01</v>
      </c>
      <c r="J368" s="381">
        <f t="shared" si="81"/>
        <v>12.720000000000002</v>
      </c>
      <c r="K368" s="380">
        <v>9.84</v>
      </c>
      <c r="L368" s="381">
        <f t="shared" si="82"/>
        <v>-0.47000000000000064</v>
      </c>
      <c r="M368" s="380">
        <v>10.09</v>
      </c>
      <c r="N368" s="381">
        <f t="shared" si="83"/>
        <v>-0.51999999999999957</v>
      </c>
      <c r="O368" s="380">
        <v>9.91</v>
      </c>
      <c r="P368" s="381">
        <f t="shared" si="84"/>
        <v>-0.49000000000000021</v>
      </c>
      <c r="Q368" s="382">
        <v>12.11</v>
      </c>
      <c r="R368" s="381">
        <f t="shared" si="85"/>
        <v>0.29999999999999893</v>
      </c>
      <c r="S368" s="382">
        <v>15.42</v>
      </c>
      <c r="T368" s="381">
        <f t="shared" si="86"/>
        <v>1.8200000000000003</v>
      </c>
      <c r="U368" s="382">
        <v>13.6</v>
      </c>
      <c r="V368" s="381">
        <f t="shared" si="87"/>
        <v>1.0099999999999998</v>
      </c>
      <c r="W368" s="380">
        <v>10.71</v>
      </c>
      <c r="X368" s="381">
        <f t="shared" si="88"/>
        <v>-4.9999999999998934E-2</v>
      </c>
      <c r="Y368" s="380">
        <v>14.02</v>
      </c>
      <c r="Z368" s="381">
        <f t="shared" si="89"/>
        <v>1.2699999999999996</v>
      </c>
      <c r="AA368" s="380">
        <v>11.95</v>
      </c>
      <c r="AB368" s="381">
        <f t="shared" si="90"/>
        <v>0.48999999999999844</v>
      </c>
    </row>
    <row r="369" spans="2:28" ht="15" hidden="1" customHeight="1" outlineLevel="1" x14ac:dyDescent="0.25">
      <c r="B369" s="43" t="s">
        <v>54</v>
      </c>
      <c r="C369" s="380">
        <v>4.29</v>
      </c>
      <c r="D369" s="381">
        <f t="shared" si="78"/>
        <v>-0.11000000000000032</v>
      </c>
      <c r="E369" s="382">
        <v>6.89</v>
      </c>
      <c r="F369" s="381">
        <f t="shared" si="79"/>
        <v>-1.37</v>
      </c>
      <c r="G369" s="382">
        <v>20.260000000000002</v>
      </c>
      <c r="H369" s="381">
        <f t="shared" si="80"/>
        <v>2.9800000000000004</v>
      </c>
      <c r="I369" s="382">
        <v>14.86</v>
      </c>
      <c r="J369" s="381">
        <f t="shared" si="81"/>
        <v>3.08</v>
      </c>
      <c r="K369" s="380">
        <v>9.93</v>
      </c>
      <c r="L369" s="381">
        <f t="shared" si="82"/>
        <v>0.29999999999999893</v>
      </c>
      <c r="M369" s="380">
        <v>10.119999999999999</v>
      </c>
      <c r="N369" s="381">
        <f t="shared" si="83"/>
        <v>-0.20000000000000107</v>
      </c>
      <c r="O369" s="380">
        <v>9.99</v>
      </c>
      <c r="P369" s="381">
        <f t="shared" si="84"/>
        <v>0.16999999999999993</v>
      </c>
      <c r="Q369" s="382">
        <v>8.84</v>
      </c>
      <c r="R369" s="381">
        <f t="shared" si="85"/>
        <v>-2.4399999999999995</v>
      </c>
      <c r="S369" s="382">
        <v>13.57</v>
      </c>
      <c r="T369" s="381">
        <f t="shared" si="86"/>
        <v>1.0099999999999998</v>
      </c>
      <c r="U369" s="382">
        <v>10.92</v>
      </c>
      <c r="V369" s="381">
        <f t="shared" si="87"/>
        <v>-0.94999999999999929</v>
      </c>
      <c r="W369" s="380">
        <v>8.94</v>
      </c>
      <c r="X369" s="381">
        <f t="shared" si="88"/>
        <v>-1.0600000000000005</v>
      </c>
      <c r="Y369" s="380">
        <v>12.85</v>
      </c>
      <c r="Z369" s="381">
        <f t="shared" si="89"/>
        <v>0.85999999999999943</v>
      </c>
      <c r="AA369" s="380">
        <v>10.44</v>
      </c>
      <c r="AB369" s="381">
        <f t="shared" si="90"/>
        <v>-0.29000000000000092</v>
      </c>
    </row>
    <row r="370" spans="2:28" ht="15" hidden="1" customHeight="1" outlineLevel="1" x14ac:dyDescent="0.25">
      <c r="B370" s="43" t="s">
        <v>55</v>
      </c>
      <c r="C370" s="380">
        <v>4.09</v>
      </c>
      <c r="D370" s="381">
        <f t="shared" si="78"/>
        <v>-1.3399999999999999</v>
      </c>
      <c r="E370" s="382">
        <v>11.87</v>
      </c>
      <c r="F370" s="381">
        <f t="shared" si="79"/>
        <v>-0.72000000000000064</v>
      </c>
      <c r="G370" s="382">
        <v>17.98</v>
      </c>
      <c r="H370" s="381">
        <f t="shared" si="80"/>
        <v>4.41</v>
      </c>
      <c r="I370" s="382">
        <v>13.53</v>
      </c>
      <c r="J370" s="381">
        <f t="shared" si="81"/>
        <v>0.60999999999999943</v>
      </c>
      <c r="K370" s="380">
        <v>9.83</v>
      </c>
      <c r="L370" s="381">
        <f t="shared" si="82"/>
        <v>0</v>
      </c>
      <c r="M370" s="380">
        <v>10.96</v>
      </c>
      <c r="N370" s="381">
        <f t="shared" si="83"/>
        <v>2.0400000000000009</v>
      </c>
      <c r="O370" s="380">
        <v>10.1</v>
      </c>
      <c r="P370" s="381">
        <f t="shared" si="84"/>
        <v>0.49000000000000021</v>
      </c>
      <c r="Q370" s="382">
        <v>10.51</v>
      </c>
      <c r="R370" s="381">
        <f t="shared" si="85"/>
        <v>-0.58000000000000007</v>
      </c>
      <c r="S370" s="382">
        <v>13.39</v>
      </c>
      <c r="T370" s="381">
        <f t="shared" si="86"/>
        <v>1.6500000000000004</v>
      </c>
      <c r="U370" s="382">
        <v>11.83</v>
      </c>
      <c r="V370" s="381">
        <f t="shared" si="87"/>
        <v>0.44999999999999929</v>
      </c>
      <c r="W370" s="380">
        <v>9.7899999999999991</v>
      </c>
      <c r="X370" s="381">
        <f t="shared" si="88"/>
        <v>-0.3100000000000005</v>
      </c>
      <c r="Y370" s="380">
        <v>12.78</v>
      </c>
      <c r="Z370" s="381">
        <f t="shared" si="89"/>
        <v>1.8599999999999994</v>
      </c>
      <c r="AA370" s="380">
        <v>10.84</v>
      </c>
      <c r="AB370" s="381">
        <f t="shared" si="90"/>
        <v>0.47000000000000064</v>
      </c>
    </row>
    <row r="371" spans="2:28" ht="15" hidden="1" customHeight="1" outlineLevel="1" x14ac:dyDescent="0.25">
      <c r="B371" s="43" t="s">
        <v>56</v>
      </c>
      <c r="C371" s="380">
        <v>5.1100000000000003</v>
      </c>
      <c r="D371" s="381">
        <f t="shared" si="78"/>
        <v>1.1900000000000004</v>
      </c>
      <c r="E371" s="382">
        <v>10.23</v>
      </c>
      <c r="F371" s="381">
        <f t="shared" si="79"/>
        <v>0.97000000000000064</v>
      </c>
      <c r="G371" s="382">
        <v>27.29</v>
      </c>
      <c r="H371" s="381">
        <f t="shared" si="80"/>
        <v>13.719999999999999</v>
      </c>
      <c r="I371" s="382">
        <v>13.7</v>
      </c>
      <c r="J371" s="381">
        <f t="shared" si="81"/>
        <v>2.8099999999999987</v>
      </c>
      <c r="K371" s="380">
        <v>9.33</v>
      </c>
      <c r="L371" s="381">
        <f t="shared" si="82"/>
        <v>-0.75</v>
      </c>
      <c r="M371" s="380">
        <v>10.79</v>
      </c>
      <c r="N371" s="381">
        <f t="shared" si="83"/>
        <v>-1.4900000000000002</v>
      </c>
      <c r="O371" s="380">
        <v>9.66</v>
      </c>
      <c r="P371" s="381">
        <f t="shared" si="84"/>
        <v>-0.83999999999999986</v>
      </c>
      <c r="Q371" s="382">
        <v>9.86</v>
      </c>
      <c r="R371" s="381">
        <f t="shared" si="85"/>
        <v>-0.60000000000000142</v>
      </c>
      <c r="S371" s="382">
        <v>10.39</v>
      </c>
      <c r="T371" s="381">
        <f t="shared" si="86"/>
        <v>-0.69999999999999929</v>
      </c>
      <c r="U371" s="382">
        <v>10.09</v>
      </c>
      <c r="V371" s="381">
        <f t="shared" si="87"/>
        <v>-0.62000000000000099</v>
      </c>
      <c r="W371" s="380">
        <v>9.32</v>
      </c>
      <c r="X371" s="381">
        <f t="shared" si="88"/>
        <v>-0.34999999999999964</v>
      </c>
      <c r="Y371" s="380">
        <v>10.64</v>
      </c>
      <c r="Z371" s="381">
        <f t="shared" si="89"/>
        <v>-0.96999999999999886</v>
      </c>
      <c r="AA371" s="380">
        <v>9.76</v>
      </c>
      <c r="AB371" s="381">
        <f t="shared" si="90"/>
        <v>-0.47000000000000064</v>
      </c>
    </row>
    <row r="372" spans="2:28" collapsed="1" x14ac:dyDescent="0.25">
      <c r="B372" s="30" t="s">
        <v>181</v>
      </c>
      <c r="C372" s="383">
        <v>4.6655030710087937</v>
      </c>
      <c r="D372" s="384">
        <f t="shared" si="78"/>
        <v>0.18495377553079262</v>
      </c>
      <c r="E372" s="383">
        <v>10.678174955595027</v>
      </c>
      <c r="F372" s="384">
        <f t="shared" si="79"/>
        <v>-2.3748406640606561</v>
      </c>
      <c r="G372" s="383">
        <v>21.946280228908989</v>
      </c>
      <c r="H372" s="384">
        <f t="shared" si="80"/>
        <v>5.1805797458172016</v>
      </c>
      <c r="I372" s="383">
        <v>14.909670710571923</v>
      </c>
      <c r="J372" s="384">
        <f t="shared" si="81"/>
        <v>0.44482226854549722</v>
      </c>
      <c r="K372" s="383">
        <v>9.9586511717566708</v>
      </c>
      <c r="L372" s="384">
        <f t="shared" si="82"/>
        <v>-0.5012830101885104</v>
      </c>
      <c r="M372" s="383">
        <v>11.947651027128982</v>
      </c>
      <c r="N372" s="384">
        <f t="shared" si="83"/>
        <v>-0.26505211249494387</v>
      </c>
      <c r="O372" s="383">
        <v>10.487387108709234</v>
      </c>
      <c r="P372" s="384">
        <f t="shared" si="84"/>
        <v>-0.41111900034033511</v>
      </c>
      <c r="Q372" s="383">
        <v>9.8711634002063029</v>
      </c>
      <c r="R372" s="384">
        <f t="shared" si="85"/>
        <v>-0.84364102774303618</v>
      </c>
      <c r="S372" s="383">
        <v>11.861797717874577</v>
      </c>
      <c r="T372" s="384">
        <f t="shared" si="86"/>
        <v>-0.59180116373630121</v>
      </c>
      <c r="U372" s="383">
        <v>10.78364692569272</v>
      </c>
      <c r="V372" s="384">
        <f t="shared" si="87"/>
        <v>-0.69050410828403663</v>
      </c>
      <c r="W372" s="383">
        <v>9.5878312870701006</v>
      </c>
      <c r="X372" s="384">
        <f t="shared" si="88"/>
        <v>-0.56399586676343283</v>
      </c>
      <c r="Y372" s="383">
        <v>12.068939729247111</v>
      </c>
      <c r="Z372" s="384">
        <f t="shared" si="89"/>
        <v>-0.47875425154018103</v>
      </c>
      <c r="AA372" s="383">
        <v>10.493877960498553</v>
      </c>
      <c r="AB372" s="384">
        <f t="shared" si="90"/>
        <v>-0.46325184177958612</v>
      </c>
    </row>
    <row r="373" spans="2:28" ht="15" hidden="1" customHeight="1" outlineLevel="1" x14ac:dyDescent="0.25">
      <c r="B373" s="43" t="s">
        <v>58</v>
      </c>
      <c r="C373" s="380">
        <v>4.7300000000000004</v>
      </c>
      <c r="D373" s="381">
        <f t="shared" si="78"/>
        <v>6.0000000000000497E-2</v>
      </c>
      <c r="E373" s="382">
        <v>6.02</v>
      </c>
      <c r="F373" s="381">
        <f t="shared" si="79"/>
        <v>-5.9700000000000006</v>
      </c>
      <c r="G373" s="382">
        <v>17.100000000000001</v>
      </c>
      <c r="H373" s="381">
        <f t="shared" si="80"/>
        <v>0.67000000000000171</v>
      </c>
      <c r="I373" s="382">
        <v>9.9600000000000009</v>
      </c>
      <c r="J373" s="381">
        <f t="shared" si="81"/>
        <v>-3.6599999999999984</v>
      </c>
      <c r="K373" s="380">
        <v>8.7200000000000006</v>
      </c>
      <c r="L373" s="381">
        <f t="shared" si="82"/>
        <v>-0.96999999999999886</v>
      </c>
      <c r="M373" s="380">
        <v>11.17</v>
      </c>
      <c r="N373" s="381">
        <f t="shared" si="83"/>
        <v>-0.25</v>
      </c>
      <c r="O373" s="380">
        <v>9.33</v>
      </c>
      <c r="P373" s="381">
        <f t="shared" si="84"/>
        <v>-0.78999999999999915</v>
      </c>
      <c r="Q373" s="382">
        <v>8.44</v>
      </c>
      <c r="R373" s="381">
        <f t="shared" si="85"/>
        <v>-2.16</v>
      </c>
      <c r="S373" s="382">
        <v>11.44</v>
      </c>
      <c r="T373" s="381">
        <f t="shared" si="86"/>
        <v>-1.3399999999999999</v>
      </c>
      <c r="U373" s="382">
        <v>9.7100000000000009</v>
      </c>
      <c r="V373" s="381">
        <f t="shared" si="87"/>
        <v>-1.7999999999999989</v>
      </c>
      <c r="W373" s="380">
        <v>8.31</v>
      </c>
      <c r="X373" s="381">
        <f t="shared" si="88"/>
        <v>-1.4000000000000004</v>
      </c>
      <c r="Y373" s="380">
        <v>11.48</v>
      </c>
      <c r="Z373" s="381">
        <f t="shared" si="89"/>
        <v>-0.95999999999999908</v>
      </c>
      <c r="AA373" s="380">
        <v>9.41</v>
      </c>
      <c r="AB373" s="381">
        <f t="shared" si="90"/>
        <v>-1.1799999999999997</v>
      </c>
    </row>
    <row r="374" spans="2:28" ht="15" hidden="1" customHeight="1" outlineLevel="1" x14ac:dyDescent="0.25">
      <c r="B374" s="43" t="s">
        <v>59</v>
      </c>
      <c r="C374" s="380">
        <v>5.47</v>
      </c>
      <c r="D374" s="381">
        <f t="shared" si="78"/>
        <v>0.38999999999999968</v>
      </c>
      <c r="E374" s="382">
        <v>9.92</v>
      </c>
      <c r="F374" s="381">
        <f t="shared" si="79"/>
        <v>7.0000000000000284E-2</v>
      </c>
      <c r="G374" s="382">
        <v>28.52</v>
      </c>
      <c r="H374" s="381">
        <f t="shared" si="80"/>
        <v>12.009999999999998</v>
      </c>
      <c r="I374" s="382">
        <v>17.600000000000001</v>
      </c>
      <c r="J374" s="381">
        <f t="shared" si="81"/>
        <v>5.120000000000001</v>
      </c>
      <c r="K374" s="380">
        <v>9.98</v>
      </c>
      <c r="L374" s="381">
        <f t="shared" si="82"/>
        <v>-0.27999999999999936</v>
      </c>
      <c r="M374" s="380">
        <v>12</v>
      </c>
      <c r="N374" s="381">
        <f t="shared" si="83"/>
        <v>0.41000000000000014</v>
      </c>
      <c r="O374" s="380">
        <v>10.54</v>
      </c>
      <c r="P374" s="381">
        <f t="shared" si="84"/>
        <v>-9.0000000000001634E-2</v>
      </c>
      <c r="Q374" s="382">
        <v>10.029999999999999</v>
      </c>
      <c r="R374" s="381">
        <f t="shared" si="85"/>
        <v>-2.000000000000135E-2</v>
      </c>
      <c r="S374" s="382">
        <v>12.31</v>
      </c>
      <c r="T374" s="381">
        <f t="shared" si="86"/>
        <v>0.64000000000000057</v>
      </c>
      <c r="U374" s="382">
        <v>11.08</v>
      </c>
      <c r="V374" s="381">
        <f t="shared" si="87"/>
        <v>0.25999999999999979</v>
      </c>
      <c r="W374" s="380">
        <v>9.73</v>
      </c>
      <c r="X374" s="381">
        <f t="shared" si="88"/>
        <v>-7.0000000000000284E-2</v>
      </c>
      <c r="Y374" s="380">
        <v>12.41</v>
      </c>
      <c r="Z374" s="381">
        <f t="shared" si="89"/>
        <v>0.60999999999999943</v>
      </c>
      <c r="AA374" s="380">
        <v>10.73</v>
      </c>
      <c r="AB374" s="381">
        <f t="shared" si="90"/>
        <v>0.17999999999999972</v>
      </c>
    </row>
    <row r="375" spans="2:28" ht="15" hidden="1" customHeight="1" outlineLevel="1" x14ac:dyDescent="0.25">
      <c r="B375" s="43" t="s">
        <v>60</v>
      </c>
      <c r="C375" s="380">
        <v>5.23</v>
      </c>
      <c r="D375" s="381">
        <f t="shared" si="78"/>
        <v>9.0000000000000746E-2</v>
      </c>
      <c r="E375" s="382">
        <v>11.77</v>
      </c>
      <c r="F375" s="381">
        <f t="shared" si="79"/>
        <v>-5.8599999999999994</v>
      </c>
      <c r="G375" s="382">
        <v>29.89</v>
      </c>
      <c r="H375" s="381">
        <f t="shared" si="80"/>
        <v>9.2600000000000016</v>
      </c>
      <c r="I375" s="382">
        <v>19.86</v>
      </c>
      <c r="J375" s="381">
        <f t="shared" si="81"/>
        <v>1.1400000000000006</v>
      </c>
      <c r="K375" s="380">
        <v>10.71</v>
      </c>
      <c r="L375" s="381">
        <f t="shared" si="82"/>
        <v>-0.79999999999999893</v>
      </c>
      <c r="M375" s="380">
        <v>14.6</v>
      </c>
      <c r="N375" s="381">
        <f t="shared" si="83"/>
        <v>-0.34999999999999964</v>
      </c>
      <c r="O375" s="380">
        <v>11.67</v>
      </c>
      <c r="P375" s="381">
        <f t="shared" si="84"/>
        <v>-0.66999999999999993</v>
      </c>
      <c r="Q375" s="382">
        <v>10.119999999999999</v>
      </c>
      <c r="R375" s="381">
        <f t="shared" si="85"/>
        <v>-1.1900000000000013</v>
      </c>
      <c r="S375" s="382">
        <v>11.94</v>
      </c>
      <c r="T375" s="381">
        <f t="shared" si="86"/>
        <v>-0.40000000000000036</v>
      </c>
      <c r="U375" s="382">
        <v>10.98</v>
      </c>
      <c r="V375" s="381">
        <f t="shared" si="87"/>
        <v>-0.77999999999999936</v>
      </c>
      <c r="W375" s="380">
        <v>10.119999999999999</v>
      </c>
      <c r="X375" s="381">
        <f t="shared" si="88"/>
        <v>-0.91999999999999993</v>
      </c>
      <c r="Y375" s="380">
        <v>12.74</v>
      </c>
      <c r="Z375" s="381">
        <f t="shared" si="89"/>
        <v>-0.58000000000000007</v>
      </c>
      <c r="AA375" s="380">
        <v>11.11</v>
      </c>
      <c r="AB375" s="381">
        <f t="shared" si="90"/>
        <v>-0.70000000000000107</v>
      </c>
    </row>
    <row r="376" spans="2:28" ht="15" hidden="1" customHeight="1" outlineLevel="1" x14ac:dyDescent="0.25">
      <c r="B376" s="43" t="s">
        <v>61</v>
      </c>
      <c r="C376" s="380">
        <v>3.71</v>
      </c>
      <c r="D376" s="381">
        <f t="shared" si="78"/>
        <v>6.0000000000000053E-2</v>
      </c>
      <c r="E376" s="382">
        <v>10.01</v>
      </c>
      <c r="F376" s="381">
        <f t="shared" si="79"/>
        <v>-6.1</v>
      </c>
      <c r="G376" s="382">
        <v>22.48</v>
      </c>
      <c r="H376" s="381">
        <f t="shared" si="80"/>
        <v>4.7800000000000011</v>
      </c>
      <c r="I376" s="382">
        <v>15.59</v>
      </c>
      <c r="J376" s="381">
        <f t="shared" si="81"/>
        <v>-1.0700000000000003</v>
      </c>
      <c r="K376" s="380">
        <v>10.69</v>
      </c>
      <c r="L376" s="381">
        <f t="shared" si="82"/>
        <v>-0.75999999999999979</v>
      </c>
      <c r="M376" s="380">
        <v>13.44</v>
      </c>
      <c r="N376" s="381">
        <f t="shared" si="83"/>
        <v>-8.9999999999999858E-2</v>
      </c>
      <c r="O376" s="380">
        <v>11.44</v>
      </c>
      <c r="P376" s="381">
        <f t="shared" si="84"/>
        <v>-0.55000000000000071</v>
      </c>
      <c r="Q376" s="382">
        <v>10.06</v>
      </c>
      <c r="R376" s="381">
        <f t="shared" si="85"/>
        <v>-0.87999999999999901</v>
      </c>
      <c r="S376" s="382">
        <v>12.16</v>
      </c>
      <c r="T376" s="381">
        <f t="shared" si="86"/>
        <v>-0.36999999999999922</v>
      </c>
      <c r="U376" s="382">
        <v>11.09</v>
      </c>
      <c r="V376" s="381">
        <f t="shared" si="87"/>
        <v>-0.55000000000000071</v>
      </c>
      <c r="W376" s="380">
        <v>9.92</v>
      </c>
      <c r="X376" s="381">
        <f t="shared" si="88"/>
        <v>-0.77999999999999936</v>
      </c>
      <c r="Y376" s="380">
        <v>12.63</v>
      </c>
      <c r="Z376" s="381">
        <f t="shared" si="89"/>
        <v>-0.39999999999999858</v>
      </c>
      <c r="AA376" s="380">
        <v>10.99</v>
      </c>
      <c r="AB376" s="381">
        <f t="shared" si="90"/>
        <v>-0.5</v>
      </c>
    </row>
    <row r="377" spans="2:28" collapsed="1" x14ac:dyDescent="0.25">
      <c r="B377" s="145">
        <v>1987</v>
      </c>
      <c r="C377" s="382">
        <v>4.38</v>
      </c>
      <c r="D377" s="388">
        <f t="shared" si="78"/>
        <v>-0.16000000000000014</v>
      </c>
      <c r="E377" s="382">
        <v>10.75</v>
      </c>
      <c r="F377" s="388">
        <f t="shared" si="79"/>
        <v>-1.2100000000000009</v>
      </c>
      <c r="G377" s="382">
        <v>20.64</v>
      </c>
      <c r="H377" s="388">
        <f t="shared" si="80"/>
        <v>1.4600000000000009</v>
      </c>
      <c r="I377" s="382">
        <v>15.71</v>
      </c>
      <c r="J377" s="388">
        <f t="shared" si="81"/>
        <v>1.2400000000000002</v>
      </c>
      <c r="K377" s="382">
        <v>9.83</v>
      </c>
      <c r="L377" s="388">
        <f t="shared" si="82"/>
        <v>-0.38000000000000078</v>
      </c>
      <c r="M377" s="382">
        <v>11.5</v>
      </c>
      <c r="N377" s="388">
        <f t="shared" si="83"/>
        <v>0.21000000000000085</v>
      </c>
      <c r="O377" s="382">
        <v>10.27</v>
      </c>
      <c r="P377" s="388">
        <f t="shared" si="84"/>
        <v>-0.22000000000000064</v>
      </c>
      <c r="Q377" s="382">
        <v>9.9</v>
      </c>
      <c r="R377" s="388">
        <f t="shared" si="85"/>
        <v>-0.85999999999999943</v>
      </c>
      <c r="S377" s="382">
        <v>12.68</v>
      </c>
      <c r="T377" s="388">
        <f t="shared" si="86"/>
        <v>0.48000000000000043</v>
      </c>
      <c r="U377" s="382">
        <v>11.17</v>
      </c>
      <c r="V377" s="388">
        <f t="shared" si="87"/>
        <v>-0.23000000000000043</v>
      </c>
      <c r="W377" s="382">
        <v>9.56</v>
      </c>
      <c r="X377" s="388">
        <f t="shared" si="88"/>
        <v>-0.51999999999999957</v>
      </c>
      <c r="Y377" s="382">
        <v>12.5</v>
      </c>
      <c r="Z377" s="388">
        <f t="shared" si="89"/>
        <v>0.41000000000000014</v>
      </c>
      <c r="AA377" s="382">
        <v>10.65</v>
      </c>
      <c r="AB377" s="388">
        <f t="shared" si="90"/>
        <v>-0.11999999999999922</v>
      </c>
    </row>
    <row r="378" spans="2:28" ht="15" hidden="1" customHeight="1" outlineLevel="1" x14ac:dyDescent="0.25">
      <c r="B378" s="43" t="s">
        <v>49</v>
      </c>
      <c r="C378" s="380">
        <v>4.8600000000000003</v>
      </c>
      <c r="D378" s="381">
        <f t="shared" si="78"/>
        <v>1.1000000000000005</v>
      </c>
      <c r="E378" s="382">
        <v>12.66</v>
      </c>
      <c r="F378" s="381">
        <f t="shared" si="79"/>
        <v>0.33999999999999986</v>
      </c>
      <c r="G378" s="382">
        <v>22.64</v>
      </c>
      <c r="H378" s="381">
        <f t="shared" si="80"/>
        <v>5.59</v>
      </c>
      <c r="I378" s="382">
        <v>15.7</v>
      </c>
      <c r="J378" s="381">
        <f t="shared" si="81"/>
        <v>1.5599999999999987</v>
      </c>
      <c r="K378" s="380">
        <v>10.31</v>
      </c>
      <c r="L378" s="381">
        <f t="shared" si="82"/>
        <v>7.0000000000000284E-2</v>
      </c>
      <c r="M378" s="380">
        <v>11.71</v>
      </c>
      <c r="N378" s="381">
        <f t="shared" si="83"/>
        <v>7.0000000000000284E-2</v>
      </c>
      <c r="O378" s="380">
        <v>10.71</v>
      </c>
      <c r="P378" s="381">
        <f t="shared" si="84"/>
        <v>0.11000000000000121</v>
      </c>
      <c r="Q378" s="382">
        <v>9.6999999999999993</v>
      </c>
      <c r="R378" s="381">
        <f t="shared" si="85"/>
        <v>-0.80000000000000071</v>
      </c>
      <c r="S378" s="382">
        <v>11.62</v>
      </c>
      <c r="T378" s="381">
        <f t="shared" si="86"/>
        <v>-0.27000000000000135</v>
      </c>
      <c r="U378" s="382">
        <v>10.61</v>
      </c>
      <c r="V378" s="381">
        <f t="shared" si="87"/>
        <v>-0.55000000000000071</v>
      </c>
      <c r="W378" s="380">
        <v>9.7100000000000009</v>
      </c>
      <c r="X378" s="381">
        <f t="shared" si="88"/>
        <v>-0.15999999999999837</v>
      </c>
      <c r="Y378" s="380">
        <v>11.88</v>
      </c>
      <c r="Z378" s="381">
        <f t="shared" si="89"/>
        <v>-0.10999999999999943</v>
      </c>
      <c r="AA378" s="380">
        <v>10.53</v>
      </c>
      <c r="AB378" s="381">
        <f t="shared" si="90"/>
        <v>-0.11000000000000121</v>
      </c>
    </row>
    <row r="379" spans="2:28" ht="15" hidden="1" customHeight="1" outlineLevel="1" x14ac:dyDescent="0.25">
      <c r="B379" s="43" t="s">
        <v>50</v>
      </c>
      <c r="C379" s="380">
        <v>4.57</v>
      </c>
      <c r="D379" s="381">
        <f t="shared" si="78"/>
        <v>-0.20999999999999996</v>
      </c>
      <c r="E379" s="382">
        <v>11.82</v>
      </c>
      <c r="F379" s="381">
        <f t="shared" si="79"/>
        <v>1.7800000000000011</v>
      </c>
      <c r="G379" s="382">
        <v>20.8</v>
      </c>
      <c r="H379" s="381">
        <f t="shared" si="80"/>
        <v>4.4400000000000013</v>
      </c>
      <c r="I379" s="382">
        <v>14.77</v>
      </c>
      <c r="J379" s="381">
        <f t="shared" si="81"/>
        <v>2.3599999999999994</v>
      </c>
      <c r="K379" s="380">
        <v>9.69</v>
      </c>
      <c r="L379" s="381">
        <f t="shared" si="82"/>
        <v>-0.46000000000000085</v>
      </c>
      <c r="M379" s="380">
        <v>10.59</v>
      </c>
      <c r="N379" s="381">
        <f t="shared" si="83"/>
        <v>-1.17</v>
      </c>
      <c r="O379" s="380">
        <v>9.94</v>
      </c>
      <c r="P379" s="381">
        <f t="shared" si="84"/>
        <v>-0.58999999999999986</v>
      </c>
      <c r="Q379" s="382">
        <v>9.83</v>
      </c>
      <c r="R379" s="381">
        <f t="shared" si="85"/>
        <v>-1.0700000000000003</v>
      </c>
      <c r="S379" s="382">
        <v>11</v>
      </c>
      <c r="T379" s="381">
        <f t="shared" si="86"/>
        <v>-1.5299999999999994</v>
      </c>
      <c r="U379" s="382">
        <v>10.36</v>
      </c>
      <c r="V379" s="381">
        <f t="shared" si="87"/>
        <v>-1.2100000000000009</v>
      </c>
      <c r="W379" s="380">
        <v>9.44</v>
      </c>
      <c r="X379" s="381">
        <f t="shared" si="88"/>
        <v>-0.62000000000000099</v>
      </c>
      <c r="Y379" s="380">
        <v>11.1</v>
      </c>
      <c r="Z379" s="381">
        <f t="shared" si="89"/>
        <v>-1.370000000000001</v>
      </c>
      <c r="AA379" s="380">
        <v>10.029999999999999</v>
      </c>
      <c r="AB379" s="381">
        <f t="shared" si="90"/>
        <v>-0.79000000000000092</v>
      </c>
    </row>
    <row r="380" spans="2:28" ht="15" hidden="1" customHeight="1" outlineLevel="1" x14ac:dyDescent="0.25">
      <c r="B380" s="43" t="s">
        <v>51</v>
      </c>
      <c r="C380" s="380">
        <v>4.28</v>
      </c>
      <c r="D380" s="381">
        <f t="shared" si="78"/>
        <v>-0.20999999999999996</v>
      </c>
      <c r="E380" s="382">
        <v>11.8</v>
      </c>
      <c r="F380" s="381">
        <f t="shared" si="79"/>
        <v>-1.2099999999999991</v>
      </c>
      <c r="G380" s="382">
        <v>16.649999999999999</v>
      </c>
      <c r="H380" s="381">
        <f t="shared" si="80"/>
        <v>4.2299999999999986</v>
      </c>
      <c r="I380" s="382">
        <v>13.81</v>
      </c>
      <c r="J380" s="381">
        <f t="shared" si="81"/>
        <v>1.0600000000000005</v>
      </c>
      <c r="K380" s="380">
        <v>9.69</v>
      </c>
      <c r="L380" s="381">
        <f t="shared" si="82"/>
        <v>-0.32000000000000028</v>
      </c>
      <c r="M380" s="380">
        <v>10.59</v>
      </c>
      <c r="N380" s="381">
        <f t="shared" si="83"/>
        <v>-0.26999999999999957</v>
      </c>
      <c r="O380" s="380">
        <v>9.92</v>
      </c>
      <c r="P380" s="381">
        <f t="shared" si="84"/>
        <v>-0.29000000000000092</v>
      </c>
      <c r="Q380" s="382">
        <v>11.33</v>
      </c>
      <c r="R380" s="381">
        <f t="shared" si="85"/>
        <v>0.55000000000000071</v>
      </c>
      <c r="S380" s="382">
        <v>12.54</v>
      </c>
      <c r="T380" s="381">
        <f t="shared" si="86"/>
        <v>-1.7900000000000009</v>
      </c>
      <c r="U380" s="382">
        <v>11.84</v>
      </c>
      <c r="V380" s="381">
        <f t="shared" si="87"/>
        <v>-0.26999999999999957</v>
      </c>
      <c r="W380" s="380">
        <v>10</v>
      </c>
      <c r="X380" s="381">
        <f t="shared" si="88"/>
        <v>9.9999999999999645E-2</v>
      </c>
      <c r="Y380" s="380">
        <v>12.02</v>
      </c>
      <c r="Z380" s="381">
        <f t="shared" si="89"/>
        <v>-1.1300000000000008</v>
      </c>
      <c r="AA380" s="380">
        <v>10.66</v>
      </c>
      <c r="AB380" s="381">
        <f t="shared" si="90"/>
        <v>-0.17999999999999972</v>
      </c>
    </row>
    <row r="381" spans="2:28" ht="15" hidden="1" customHeight="1" outlineLevel="1" x14ac:dyDescent="0.25">
      <c r="B381" s="43" t="s">
        <v>52</v>
      </c>
      <c r="C381" s="380">
        <v>4.04</v>
      </c>
      <c r="D381" s="381">
        <f t="shared" si="78"/>
        <v>-0.37999999999999989</v>
      </c>
      <c r="E381" s="382">
        <v>8.4700000000000006</v>
      </c>
      <c r="F381" s="381">
        <f t="shared" si="79"/>
        <v>-3.49</v>
      </c>
      <c r="G381" s="382">
        <v>23.86</v>
      </c>
      <c r="H381" s="381">
        <f t="shared" si="80"/>
        <v>8.41</v>
      </c>
      <c r="I381" s="382">
        <v>12.03</v>
      </c>
      <c r="J381" s="381">
        <f t="shared" si="81"/>
        <v>-0.97000000000000064</v>
      </c>
      <c r="K381" s="380">
        <v>10.16</v>
      </c>
      <c r="L381" s="381">
        <f t="shared" si="82"/>
        <v>0.22000000000000064</v>
      </c>
      <c r="M381" s="380">
        <v>10</v>
      </c>
      <c r="N381" s="381">
        <f t="shared" si="83"/>
        <v>-0.3100000000000005</v>
      </c>
      <c r="O381" s="380">
        <v>10.119999999999999</v>
      </c>
      <c r="P381" s="381">
        <f t="shared" si="84"/>
        <v>8.9999999999999858E-2</v>
      </c>
      <c r="Q381" s="382">
        <v>10.91</v>
      </c>
      <c r="R381" s="381">
        <f t="shared" si="85"/>
        <v>-1.5299999999999994</v>
      </c>
      <c r="S381" s="382">
        <v>13.15</v>
      </c>
      <c r="T381" s="381">
        <f t="shared" si="86"/>
        <v>-1.9299999999999997</v>
      </c>
      <c r="U381" s="382">
        <v>11.85</v>
      </c>
      <c r="V381" s="381">
        <f t="shared" si="87"/>
        <v>-1.67</v>
      </c>
      <c r="W381" s="380">
        <v>10.02</v>
      </c>
      <c r="X381" s="381">
        <f t="shared" si="88"/>
        <v>-0.38000000000000078</v>
      </c>
      <c r="Y381" s="380">
        <v>12.15</v>
      </c>
      <c r="Z381" s="381">
        <f t="shared" si="89"/>
        <v>-1.1199999999999992</v>
      </c>
      <c r="AA381" s="380">
        <v>10.73</v>
      </c>
      <c r="AB381" s="381">
        <f t="shared" si="90"/>
        <v>-0.52999999999999936</v>
      </c>
    </row>
    <row r="382" spans="2:28" ht="15" hidden="1" customHeight="1" outlineLevel="1" x14ac:dyDescent="0.25">
      <c r="B382" s="43" t="s">
        <v>53</v>
      </c>
      <c r="C382" s="380">
        <v>5.5</v>
      </c>
      <c r="D382" s="381">
        <f t="shared" si="78"/>
        <v>0.87999999999999989</v>
      </c>
      <c r="E382" s="382">
        <v>11.82</v>
      </c>
      <c r="F382" s="381">
        <f t="shared" si="79"/>
        <v>1.4500000000000011</v>
      </c>
      <c r="G382" s="382">
        <v>27.01</v>
      </c>
      <c r="H382" s="381">
        <f t="shared" si="80"/>
        <v>-12.209999999999997</v>
      </c>
      <c r="I382" s="382">
        <v>17.29</v>
      </c>
      <c r="J382" s="381">
        <f t="shared" si="81"/>
        <v>-2.2300000000000004</v>
      </c>
      <c r="K382" s="380">
        <v>10.31</v>
      </c>
      <c r="L382" s="381">
        <f t="shared" si="82"/>
        <v>-8.0000000000000071E-2</v>
      </c>
      <c r="M382" s="380">
        <v>10.61</v>
      </c>
      <c r="N382" s="381">
        <f t="shared" si="83"/>
        <v>0.60999999999999943</v>
      </c>
      <c r="O382" s="380">
        <v>10.4</v>
      </c>
      <c r="P382" s="381">
        <f t="shared" si="84"/>
        <v>0.11000000000000121</v>
      </c>
      <c r="Q382" s="382">
        <v>11.81</v>
      </c>
      <c r="R382" s="381">
        <f t="shared" si="85"/>
        <v>-0.28999999999999915</v>
      </c>
      <c r="S382" s="382">
        <v>13.6</v>
      </c>
      <c r="T382" s="381">
        <f t="shared" si="86"/>
        <v>-0.42999999999999972</v>
      </c>
      <c r="U382" s="382">
        <v>12.59</v>
      </c>
      <c r="V382" s="381">
        <f t="shared" si="87"/>
        <v>-0.33000000000000007</v>
      </c>
      <c r="W382" s="380">
        <v>10.76</v>
      </c>
      <c r="X382" s="381">
        <f t="shared" si="88"/>
        <v>0.12999999999999901</v>
      </c>
      <c r="Y382" s="380">
        <v>12.75</v>
      </c>
      <c r="Z382" s="381">
        <f t="shared" si="89"/>
        <v>-3.9999999999999147E-2</v>
      </c>
      <c r="AA382" s="380">
        <v>11.46</v>
      </c>
      <c r="AB382" s="381">
        <f t="shared" si="90"/>
        <v>0.12000000000000099</v>
      </c>
    </row>
    <row r="383" spans="2:28" ht="15" hidden="1" customHeight="1" outlineLevel="1" x14ac:dyDescent="0.25">
      <c r="B383" s="43" t="s">
        <v>54</v>
      </c>
      <c r="C383" s="380">
        <v>4.4000000000000004</v>
      </c>
      <c r="D383" s="381">
        <f t="shared" si="78"/>
        <v>-9.9999999999997868E-3</v>
      </c>
      <c r="E383" s="382">
        <v>8.26</v>
      </c>
      <c r="F383" s="381">
        <f t="shared" si="79"/>
        <v>-2.4600000000000009</v>
      </c>
      <c r="G383" s="382">
        <v>17.28</v>
      </c>
      <c r="H383" s="381">
        <f t="shared" si="80"/>
        <v>1.2300000000000004</v>
      </c>
      <c r="I383" s="382">
        <v>11.78</v>
      </c>
      <c r="J383" s="381">
        <f t="shared" si="81"/>
        <v>-1.1400000000000006</v>
      </c>
      <c r="K383" s="380">
        <v>9.6300000000000008</v>
      </c>
      <c r="L383" s="381">
        <f t="shared" si="82"/>
        <v>-0.39999999999999858</v>
      </c>
      <c r="M383" s="380">
        <v>10.32</v>
      </c>
      <c r="N383" s="381">
        <f t="shared" si="83"/>
        <v>-0.33000000000000007</v>
      </c>
      <c r="O383" s="380">
        <v>9.82</v>
      </c>
      <c r="P383" s="381">
        <f t="shared" si="84"/>
        <v>-0.36999999999999922</v>
      </c>
      <c r="Q383" s="382">
        <v>11.28</v>
      </c>
      <c r="R383" s="381">
        <f t="shared" si="85"/>
        <v>0.60999999999999943</v>
      </c>
      <c r="S383" s="382">
        <v>12.56</v>
      </c>
      <c r="T383" s="381">
        <f t="shared" si="86"/>
        <v>-1.2099999999999991</v>
      </c>
      <c r="U383" s="382">
        <v>11.87</v>
      </c>
      <c r="V383" s="381">
        <f t="shared" si="87"/>
        <v>-0.14000000000000057</v>
      </c>
      <c r="W383" s="380">
        <v>10</v>
      </c>
      <c r="X383" s="381">
        <f t="shared" si="88"/>
        <v>0.19999999999999929</v>
      </c>
      <c r="Y383" s="380">
        <v>11.99</v>
      </c>
      <c r="Z383" s="381">
        <f t="shared" si="89"/>
        <v>-0.74000000000000021</v>
      </c>
      <c r="AA383" s="380">
        <v>10.73</v>
      </c>
      <c r="AB383" s="381">
        <f t="shared" si="90"/>
        <v>-9.9999999999997868E-3</v>
      </c>
    </row>
    <row r="384" spans="2:28" ht="15" hidden="1" customHeight="1" outlineLevel="1" x14ac:dyDescent="0.25">
      <c r="B384" s="43" t="s">
        <v>55</v>
      </c>
      <c r="C384" s="380">
        <v>5.43</v>
      </c>
      <c r="D384" s="381">
        <f t="shared" si="78"/>
        <v>0.94999999999999929</v>
      </c>
      <c r="E384" s="382">
        <v>12.59</v>
      </c>
      <c r="F384" s="381">
        <f t="shared" si="79"/>
        <v>2.4499999999999993</v>
      </c>
      <c r="G384" s="382">
        <v>13.57</v>
      </c>
      <c r="H384" s="381">
        <f t="shared" si="80"/>
        <v>-3.7800000000000011</v>
      </c>
      <c r="I384" s="382">
        <v>12.92</v>
      </c>
      <c r="J384" s="381">
        <f t="shared" si="81"/>
        <v>0.94999999999999929</v>
      </c>
      <c r="K384" s="380">
        <v>9.83</v>
      </c>
      <c r="L384" s="381">
        <f t="shared" si="82"/>
        <v>-0.58000000000000007</v>
      </c>
      <c r="M384" s="380">
        <v>8.92</v>
      </c>
      <c r="N384" s="381">
        <f t="shared" si="83"/>
        <v>-0.77999999999999936</v>
      </c>
      <c r="O384" s="380">
        <v>9.61</v>
      </c>
      <c r="P384" s="381">
        <f t="shared" si="84"/>
        <v>-0.63000000000000078</v>
      </c>
      <c r="Q384" s="382">
        <v>11.09</v>
      </c>
      <c r="R384" s="381">
        <f t="shared" si="85"/>
        <v>-2.0600000000000005</v>
      </c>
      <c r="S384" s="382">
        <v>11.74</v>
      </c>
      <c r="T384" s="381">
        <f t="shared" si="86"/>
        <v>-0.83000000000000007</v>
      </c>
      <c r="U384" s="382">
        <v>11.38</v>
      </c>
      <c r="V384" s="381">
        <f t="shared" si="87"/>
        <v>-1.5199999999999996</v>
      </c>
      <c r="W384" s="380">
        <v>10.1</v>
      </c>
      <c r="X384" s="381">
        <f t="shared" si="88"/>
        <v>-0.46000000000000085</v>
      </c>
      <c r="Y384" s="380">
        <v>10.92</v>
      </c>
      <c r="Z384" s="381">
        <f t="shared" si="89"/>
        <v>-0.55000000000000071</v>
      </c>
      <c r="AA384" s="380">
        <v>10.37</v>
      </c>
      <c r="AB384" s="381">
        <f t="shared" si="90"/>
        <v>-0.46000000000000085</v>
      </c>
    </row>
    <row r="385" spans="2:28" ht="15" hidden="1" customHeight="1" outlineLevel="1" x14ac:dyDescent="0.25">
      <c r="B385" s="43" t="s">
        <v>56</v>
      </c>
      <c r="C385" s="380">
        <v>3.92</v>
      </c>
      <c r="D385" s="381">
        <f t="shared" si="78"/>
        <v>0.29000000000000004</v>
      </c>
      <c r="E385" s="382">
        <v>9.26</v>
      </c>
      <c r="F385" s="381">
        <f t="shared" si="79"/>
        <v>-7.2799999999999994</v>
      </c>
      <c r="G385" s="382">
        <v>13.57</v>
      </c>
      <c r="H385" s="381">
        <f t="shared" si="80"/>
        <v>-5.73</v>
      </c>
      <c r="I385" s="382">
        <v>10.89</v>
      </c>
      <c r="J385" s="381">
        <f t="shared" si="81"/>
        <v>-6.7399999999999984</v>
      </c>
      <c r="K385" s="380">
        <v>10.08</v>
      </c>
      <c r="L385" s="381">
        <f t="shared" si="82"/>
        <v>6.0000000000000497E-2</v>
      </c>
      <c r="M385" s="380">
        <v>12.28</v>
      </c>
      <c r="N385" s="381">
        <f t="shared" si="83"/>
        <v>1.1399999999999988</v>
      </c>
      <c r="O385" s="380">
        <v>10.5</v>
      </c>
      <c r="P385" s="381">
        <f t="shared" si="84"/>
        <v>0.27999999999999936</v>
      </c>
      <c r="Q385" s="382">
        <v>10.46</v>
      </c>
      <c r="R385" s="381">
        <f t="shared" si="85"/>
        <v>-1.9899999999999984</v>
      </c>
      <c r="S385" s="382">
        <v>11.09</v>
      </c>
      <c r="T385" s="381">
        <f t="shared" si="86"/>
        <v>-0.87000000000000099</v>
      </c>
      <c r="U385" s="382">
        <v>10.71</v>
      </c>
      <c r="V385" s="381">
        <f t="shared" si="87"/>
        <v>-1.5499999999999989</v>
      </c>
      <c r="W385" s="380">
        <v>9.67</v>
      </c>
      <c r="X385" s="381">
        <f t="shared" si="88"/>
        <v>-0.58999999999999986</v>
      </c>
      <c r="Y385" s="380">
        <v>11.61</v>
      </c>
      <c r="Z385" s="381">
        <f t="shared" si="89"/>
        <v>-0.39000000000000057</v>
      </c>
      <c r="AA385" s="380">
        <v>10.23</v>
      </c>
      <c r="AB385" s="381">
        <f t="shared" si="90"/>
        <v>-0.48000000000000043</v>
      </c>
    </row>
    <row r="386" spans="2:28" collapsed="1" x14ac:dyDescent="0.25">
      <c r="B386" s="30" t="s">
        <v>182</v>
      </c>
      <c r="C386" s="383">
        <v>4.4805492954780011</v>
      </c>
      <c r="D386" s="384">
        <f t="shared" si="78"/>
        <v>6.5675924082890802E-2</v>
      </c>
      <c r="E386" s="383">
        <v>13.053015619655683</v>
      </c>
      <c r="F386" s="384">
        <f t="shared" si="79"/>
        <v>-1.6735753815603687</v>
      </c>
      <c r="G386" s="383">
        <v>16.765700483091788</v>
      </c>
      <c r="H386" s="384">
        <f t="shared" si="80"/>
        <v>0.90093235361777602</v>
      </c>
      <c r="I386" s="383">
        <v>14.464848442026426</v>
      </c>
      <c r="J386" s="384">
        <f t="shared" si="81"/>
        <v>-0.71061491871986071</v>
      </c>
      <c r="K386" s="383">
        <v>10.459934181945181</v>
      </c>
      <c r="L386" s="384">
        <f t="shared" si="82"/>
        <v>-4.0540611333026888E-2</v>
      </c>
      <c r="M386" s="383">
        <v>12.212703139623926</v>
      </c>
      <c r="N386" s="384">
        <f t="shared" si="83"/>
        <v>5.1555829268885134E-2</v>
      </c>
      <c r="O386" s="383">
        <v>10.898506109049569</v>
      </c>
      <c r="P386" s="384">
        <f t="shared" si="84"/>
        <v>2.6506456915987187E-2</v>
      </c>
      <c r="Q386" s="383">
        <v>10.714804427949339</v>
      </c>
      <c r="R386" s="384">
        <f t="shared" si="85"/>
        <v>-0.54783193427229548</v>
      </c>
      <c r="S386" s="383">
        <v>12.453598881610878</v>
      </c>
      <c r="T386" s="384">
        <f t="shared" si="86"/>
        <v>-0.63820499816866416</v>
      </c>
      <c r="U386" s="383">
        <v>11.474151033976757</v>
      </c>
      <c r="V386" s="384">
        <f t="shared" si="87"/>
        <v>-0.52826102213309056</v>
      </c>
      <c r="W386" s="383">
        <v>10.151827153833533</v>
      </c>
      <c r="X386" s="384">
        <f t="shared" si="88"/>
        <v>-8.739065747176511E-2</v>
      </c>
      <c r="Y386" s="383">
        <v>12.547693980787292</v>
      </c>
      <c r="Z386" s="384">
        <f t="shared" si="89"/>
        <v>-0.41950116435698703</v>
      </c>
      <c r="AA386" s="383">
        <v>10.957129802278139</v>
      </c>
      <c r="AB386" s="384">
        <f t="shared" si="90"/>
        <v>-7.7128017189581399E-2</v>
      </c>
    </row>
    <row r="387" spans="2:28" ht="15" hidden="1" customHeight="1" outlineLevel="1" x14ac:dyDescent="0.25">
      <c r="B387" s="43" t="s">
        <v>58</v>
      </c>
      <c r="C387" s="380">
        <v>4.67</v>
      </c>
      <c r="D387" s="381">
        <f t="shared" si="78"/>
        <v>0.1899999999999995</v>
      </c>
      <c r="E387" s="382">
        <v>11.99</v>
      </c>
      <c r="F387" s="381">
        <f t="shared" si="79"/>
        <v>2.0500000000000007</v>
      </c>
      <c r="G387" s="382">
        <v>16.43</v>
      </c>
      <c r="H387" s="381">
        <f t="shared" si="80"/>
        <v>-0.10999999999999943</v>
      </c>
      <c r="I387" s="382">
        <v>13.62</v>
      </c>
      <c r="J387" s="381">
        <f t="shared" si="81"/>
        <v>0.73999999999999844</v>
      </c>
      <c r="K387" s="380">
        <v>9.69</v>
      </c>
      <c r="L387" s="381">
        <f t="shared" si="82"/>
        <v>3.9999999999999147E-2</v>
      </c>
      <c r="M387" s="380">
        <v>11.42</v>
      </c>
      <c r="N387" s="381">
        <f t="shared" si="83"/>
        <v>-0.38000000000000078</v>
      </c>
      <c r="O387" s="380">
        <v>10.119999999999999</v>
      </c>
      <c r="P387" s="381">
        <f t="shared" si="84"/>
        <v>1.9999999999999574E-2</v>
      </c>
      <c r="Q387" s="382">
        <v>10.6</v>
      </c>
      <c r="R387" s="381">
        <f t="shared" si="85"/>
        <v>-1.8200000000000003</v>
      </c>
      <c r="S387" s="382">
        <v>12.78</v>
      </c>
      <c r="T387" s="381">
        <f t="shared" si="86"/>
        <v>-2.16</v>
      </c>
      <c r="U387" s="382">
        <v>11.51</v>
      </c>
      <c r="V387" s="381">
        <f t="shared" si="87"/>
        <v>-1.7599999999999998</v>
      </c>
      <c r="W387" s="380">
        <v>9.7100000000000009</v>
      </c>
      <c r="X387" s="381">
        <f t="shared" si="88"/>
        <v>-0.54999999999999893</v>
      </c>
      <c r="Y387" s="380">
        <v>12.44</v>
      </c>
      <c r="Z387" s="381">
        <f t="shared" si="89"/>
        <v>-1.42</v>
      </c>
      <c r="AA387" s="380">
        <v>10.59</v>
      </c>
      <c r="AB387" s="381">
        <f t="shared" si="90"/>
        <v>-0.58999999999999986</v>
      </c>
    </row>
    <row r="388" spans="2:28" ht="15" hidden="1" customHeight="1" outlineLevel="1" x14ac:dyDescent="0.25">
      <c r="B388" s="43" t="s">
        <v>59</v>
      </c>
      <c r="C388" s="380">
        <v>5.08</v>
      </c>
      <c r="D388" s="381">
        <f t="shared" si="78"/>
        <v>1.0300000000000002</v>
      </c>
      <c r="E388" s="382">
        <v>9.85</v>
      </c>
      <c r="F388" s="381">
        <f t="shared" si="79"/>
        <v>-4.4800000000000004</v>
      </c>
      <c r="G388" s="382">
        <v>16.510000000000002</v>
      </c>
      <c r="H388" s="381">
        <f t="shared" si="80"/>
        <v>1.5900000000000016</v>
      </c>
      <c r="I388" s="382">
        <v>12.48</v>
      </c>
      <c r="J388" s="381">
        <f t="shared" si="81"/>
        <v>-2.0999999999999996</v>
      </c>
      <c r="K388" s="380">
        <v>10.26</v>
      </c>
      <c r="L388" s="381">
        <f t="shared" si="82"/>
        <v>4.9999999999998934E-2</v>
      </c>
      <c r="M388" s="380">
        <v>11.59</v>
      </c>
      <c r="N388" s="381">
        <f t="shared" si="83"/>
        <v>-0.75</v>
      </c>
      <c r="O388" s="380">
        <v>10.63</v>
      </c>
      <c r="P388" s="381">
        <f t="shared" si="84"/>
        <v>-5.9999999999998721E-2</v>
      </c>
      <c r="Q388" s="382">
        <v>10.050000000000001</v>
      </c>
      <c r="R388" s="381">
        <f t="shared" si="85"/>
        <v>-1.6899999999999995</v>
      </c>
      <c r="S388" s="382">
        <v>11.67</v>
      </c>
      <c r="T388" s="381">
        <f t="shared" si="86"/>
        <v>-0.57000000000000028</v>
      </c>
      <c r="U388" s="382">
        <v>10.82</v>
      </c>
      <c r="V388" s="381">
        <f t="shared" si="87"/>
        <v>-1.129999999999999</v>
      </c>
      <c r="W388" s="380">
        <v>9.8000000000000007</v>
      </c>
      <c r="X388" s="381">
        <f t="shared" si="88"/>
        <v>-0.44999999999999929</v>
      </c>
      <c r="Y388" s="380">
        <v>11.8</v>
      </c>
      <c r="Z388" s="381">
        <f t="shared" si="89"/>
        <v>-0.66000000000000014</v>
      </c>
      <c r="AA388" s="380">
        <v>10.55</v>
      </c>
      <c r="AB388" s="381">
        <f t="shared" si="90"/>
        <v>-0.36999999999999922</v>
      </c>
    </row>
    <row r="389" spans="2:28" ht="15" hidden="1" customHeight="1" outlineLevel="1" x14ac:dyDescent="0.25">
      <c r="B389" s="43" t="s">
        <v>60</v>
      </c>
      <c r="C389" s="380">
        <v>5.14</v>
      </c>
      <c r="D389" s="381">
        <f t="shared" si="78"/>
        <v>1.1099999999999994</v>
      </c>
      <c r="E389" s="382">
        <v>17.63</v>
      </c>
      <c r="F389" s="381">
        <f t="shared" si="79"/>
        <v>0.51999999999999957</v>
      </c>
      <c r="G389" s="382">
        <v>20.63</v>
      </c>
      <c r="H389" s="381">
        <f t="shared" si="80"/>
        <v>2.2399999999999984</v>
      </c>
      <c r="I389" s="382">
        <v>18.72</v>
      </c>
      <c r="J389" s="381">
        <f t="shared" si="81"/>
        <v>1.1099999999999994</v>
      </c>
      <c r="K389" s="380">
        <v>11.51</v>
      </c>
      <c r="L389" s="381">
        <f t="shared" si="82"/>
        <v>0.41999999999999993</v>
      </c>
      <c r="M389" s="380">
        <v>14.95</v>
      </c>
      <c r="N389" s="381">
        <f t="shared" si="83"/>
        <v>-0.65000000000000036</v>
      </c>
      <c r="O389" s="380">
        <v>12.34</v>
      </c>
      <c r="P389" s="381">
        <f t="shared" si="84"/>
        <v>0.34999999999999964</v>
      </c>
      <c r="Q389" s="382">
        <v>11.31</v>
      </c>
      <c r="R389" s="381">
        <f t="shared" si="85"/>
        <v>-0.28999999999999915</v>
      </c>
      <c r="S389" s="382">
        <v>12.34</v>
      </c>
      <c r="T389" s="381">
        <f t="shared" si="86"/>
        <v>-0.64000000000000057</v>
      </c>
      <c r="U389" s="382">
        <v>11.76</v>
      </c>
      <c r="V389" s="381">
        <f t="shared" si="87"/>
        <v>-0.39000000000000057</v>
      </c>
      <c r="W389" s="380">
        <v>11.04</v>
      </c>
      <c r="X389" s="381">
        <f t="shared" si="88"/>
        <v>0.37999999999999901</v>
      </c>
      <c r="Y389" s="380">
        <v>13.32</v>
      </c>
      <c r="Z389" s="381">
        <f t="shared" si="89"/>
        <v>-0.74000000000000021</v>
      </c>
      <c r="AA389" s="380">
        <v>11.81</v>
      </c>
      <c r="AB389" s="381">
        <f t="shared" si="90"/>
        <v>0.19000000000000128</v>
      </c>
    </row>
    <row r="390" spans="2:28" ht="15" hidden="1" customHeight="1" outlineLevel="1" x14ac:dyDescent="0.25">
      <c r="B390" s="43" t="s">
        <v>61</v>
      </c>
      <c r="C390" s="380">
        <v>3.65</v>
      </c>
      <c r="D390" s="381">
        <f t="shared" si="78"/>
        <v>-0.89999999999999991</v>
      </c>
      <c r="E390" s="382">
        <v>16.11</v>
      </c>
      <c r="F390" s="381">
        <f t="shared" si="79"/>
        <v>-0.76000000000000156</v>
      </c>
      <c r="G390" s="382">
        <v>17.7</v>
      </c>
      <c r="H390" s="381">
        <f t="shared" si="80"/>
        <v>-0.40000000000000213</v>
      </c>
      <c r="I390" s="382">
        <v>16.66</v>
      </c>
      <c r="J390" s="381">
        <f t="shared" si="81"/>
        <v>-0.66000000000000014</v>
      </c>
      <c r="K390" s="380">
        <v>11.45</v>
      </c>
      <c r="L390" s="381">
        <f t="shared" si="82"/>
        <v>0.23999999999999844</v>
      </c>
      <c r="M390" s="380">
        <v>13.53</v>
      </c>
      <c r="N390" s="381">
        <f t="shared" si="83"/>
        <v>-1.0300000000000011</v>
      </c>
      <c r="O390" s="380">
        <v>11.99</v>
      </c>
      <c r="P390" s="381">
        <f t="shared" si="84"/>
        <v>5.0000000000000711E-2</v>
      </c>
      <c r="Q390" s="382">
        <v>10.94</v>
      </c>
      <c r="R390" s="381">
        <f t="shared" si="85"/>
        <v>-1.120000000000001</v>
      </c>
      <c r="S390" s="382">
        <v>12.53</v>
      </c>
      <c r="T390" s="381">
        <f t="shared" si="86"/>
        <v>-0.99000000000000021</v>
      </c>
      <c r="U390" s="382">
        <v>11.64</v>
      </c>
      <c r="V390" s="381">
        <f t="shared" si="87"/>
        <v>-1</v>
      </c>
      <c r="W390" s="380">
        <v>10.7</v>
      </c>
      <c r="X390" s="381">
        <f t="shared" si="88"/>
        <v>-0.32000000000000028</v>
      </c>
      <c r="Y390" s="380">
        <v>13.03</v>
      </c>
      <c r="Z390" s="381">
        <f t="shared" si="89"/>
        <v>-1.08</v>
      </c>
      <c r="AA390" s="380">
        <v>11.49</v>
      </c>
      <c r="AB390" s="381">
        <f t="shared" si="90"/>
        <v>-0.42999999999999972</v>
      </c>
    </row>
    <row r="391" spans="2:28" collapsed="1" x14ac:dyDescent="0.25">
      <c r="B391" s="145">
        <v>1986</v>
      </c>
      <c r="C391" s="382">
        <v>4.54</v>
      </c>
      <c r="D391" s="388">
        <f t="shared" si="78"/>
        <v>0.25999999999999979</v>
      </c>
      <c r="E391" s="382">
        <v>11.96</v>
      </c>
      <c r="F391" s="388">
        <f t="shared" si="79"/>
        <v>-1.0699999999999985</v>
      </c>
      <c r="G391" s="382">
        <v>19.18</v>
      </c>
      <c r="H391" s="388">
        <f t="shared" si="80"/>
        <v>1.3900000000000006</v>
      </c>
      <c r="I391" s="382">
        <v>14.47</v>
      </c>
      <c r="J391" s="388">
        <f t="shared" si="81"/>
        <v>-0.37999999999999901</v>
      </c>
      <c r="K391" s="382">
        <v>10.210000000000001</v>
      </c>
      <c r="L391" s="388">
        <f t="shared" si="82"/>
        <v>-6.9999999999998508E-2</v>
      </c>
      <c r="M391" s="382">
        <v>11.29</v>
      </c>
      <c r="N391" s="388">
        <f t="shared" si="83"/>
        <v>-0.32000000000000028</v>
      </c>
      <c r="O391" s="382">
        <v>10.49</v>
      </c>
      <c r="P391" s="388">
        <f t="shared" si="84"/>
        <v>-9.9999999999999645E-2</v>
      </c>
      <c r="Q391" s="382">
        <v>10.76</v>
      </c>
      <c r="R391" s="388">
        <f t="shared" si="85"/>
        <v>-0.88000000000000078</v>
      </c>
      <c r="S391" s="382">
        <v>12.2</v>
      </c>
      <c r="T391" s="388">
        <f t="shared" si="86"/>
        <v>-1.0200000000000014</v>
      </c>
      <c r="U391" s="382">
        <v>11.4</v>
      </c>
      <c r="V391" s="388">
        <f t="shared" si="87"/>
        <v>-0.88999999999999879</v>
      </c>
      <c r="W391" s="382">
        <v>10.08</v>
      </c>
      <c r="X391" s="388">
        <f t="shared" si="88"/>
        <v>-0.22000000000000064</v>
      </c>
      <c r="Y391" s="382">
        <v>12.09</v>
      </c>
      <c r="Z391" s="388">
        <f t="shared" si="89"/>
        <v>-0.75999999999999979</v>
      </c>
      <c r="AA391" s="382">
        <v>10.77</v>
      </c>
      <c r="AB391" s="388">
        <f t="shared" si="90"/>
        <v>-0.30000000000000071</v>
      </c>
    </row>
    <row r="392" spans="2:28" ht="15" hidden="1" customHeight="1" outlineLevel="1" x14ac:dyDescent="0.25">
      <c r="B392" s="43" t="s">
        <v>49</v>
      </c>
      <c r="C392" s="380">
        <v>3.76</v>
      </c>
      <c r="D392" s="381">
        <f t="shared" si="78"/>
        <v>-0.96</v>
      </c>
      <c r="E392" s="382">
        <v>12.32</v>
      </c>
      <c r="F392" s="381">
        <f t="shared" si="79"/>
        <v>-5.509999999999998</v>
      </c>
      <c r="G392" s="382">
        <v>17.05</v>
      </c>
      <c r="H392" s="381">
        <f t="shared" si="80"/>
        <v>0.30000000000000071</v>
      </c>
      <c r="I392" s="382">
        <v>14.14</v>
      </c>
      <c r="J392" s="381">
        <f t="shared" si="81"/>
        <v>-3.2699999999999996</v>
      </c>
      <c r="K392" s="380">
        <v>10.24</v>
      </c>
      <c r="L392" s="381">
        <f t="shared" si="82"/>
        <v>-0.8100000000000005</v>
      </c>
      <c r="M392" s="380">
        <v>11.64</v>
      </c>
      <c r="N392" s="381">
        <f t="shared" si="83"/>
        <v>-0.25999999999999979</v>
      </c>
      <c r="O392" s="380">
        <v>10.6</v>
      </c>
      <c r="P392" s="381">
        <f t="shared" si="84"/>
        <v>-0.66000000000000014</v>
      </c>
      <c r="Q392" s="382">
        <v>10.5</v>
      </c>
      <c r="R392" s="381">
        <f t="shared" si="85"/>
        <v>0.36999999999999922</v>
      </c>
      <c r="S392" s="382">
        <v>11.89</v>
      </c>
      <c r="T392" s="381">
        <f t="shared" si="86"/>
        <v>-0.59999999999999964</v>
      </c>
      <c r="U392" s="382">
        <v>11.16</v>
      </c>
      <c r="V392" s="381">
        <f t="shared" si="87"/>
        <v>0</v>
      </c>
      <c r="W392" s="380">
        <v>9.8699999999999992</v>
      </c>
      <c r="X392" s="381">
        <f t="shared" si="88"/>
        <v>-0.27000000000000135</v>
      </c>
      <c r="Y392" s="380">
        <v>11.99</v>
      </c>
      <c r="Z392" s="381">
        <f t="shared" si="89"/>
        <v>-0.5600000000000005</v>
      </c>
      <c r="AA392" s="380">
        <v>10.64</v>
      </c>
      <c r="AB392" s="381">
        <f t="shared" si="90"/>
        <v>-0.25999999999999979</v>
      </c>
    </row>
    <row r="393" spans="2:28" ht="15" hidden="1" customHeight="1" outlineLevel="1" x14ac:dyDescent="0.25">
      <c r="B393" s="43" t="s">
        <v>50</v>
      </c>
      <c r="C393" s="380">
        <v>4.78</v>
      </c>
      <c r="D393" s="381">
        <f t="shared" si="78"/>
        <v>0.16000000000000014</v>
      </c>
      <c r="E393" s="382">
        <v>10.039999999999999</v>
      </c>
      <c r="F393" s="381">
        <f t="shared" si="79"/>
        <v>-4.1900000000000013</v>
      </c>
      <c r="G393" s="382">
        <v>16.36</v>
      </c>
      <c r="H393" s="381">
        <f t="shared" si="80"/>
        <v>2.1199999999999992</v>
      </c>
      <c r="I393" s="382">
        <v>12.41</v>
      </c>
      <c r="J393" s="381">
        <f t="shared" si="81"/>
        <v>-1.8200000000000003</v>
      </c>
      <c r="K393" s="380">
        <v>10.15</v>
      </c>
      <c r="L393" s="381">
        <f t="shared" si="82"/>
        <v>-0.42999999999999972</v>
      </c>
      <c r="M393" s="380">
        <v>11.76</v>
      </c>
      <c r="N393" s="381">
        <f t="shared" si="83"/>
        <v>0.47000000000000064</v>
      </c>
      <c r="O393" s="380">
        <v>10.53</v>
      </c>
      <c r="P393" s="381">
        <f t="shared" si="84"/>
        <v>-0.22000000000000064</v>
      </c>
      <c r="Q393" s="382">
        <v>10.9</v>
      </c>
      <c r="R393" s="381">
        <f t="shared" si="85"/>
        <v>1.0600000000000005</v>
      </c>
      <c r="S393" s="382">
        <v>12.53</v>
      </c>
      <c r="T393" s="381">
        <f t="shared" si="86"/>
        <v>-0.52000000000000135</v>
      </c>
      <c r="U393" s="382">
        <v>11.57</v>
      </c>
      <c r="V393" s="381">
        <f t="shared" si="87"/>
        <v>0.30000000000000071</v>
      </c>
      <c r="W393" s="380">
        <v>10.06</v>
      </c>
      <c r="X393" s="381">
        <f t="shared" si="88"/>
        <v>0.30000000000000071</v>
      </c>
      <c r="Y393" s="380">
        <v>12.47</v>
      </c>
      <c r="Z393" s="381">
        <f t="shared" si="89"/>
        <v>-0.13999999999999879</v>
      </c>
      <c r="AA393" s="380">
        <v>10.82</v>
      </c>
      <c r="AB393" s="381">
        <f t="shared" si="90"/>
        <v>0.1899999999999995</v>
      </c>
    </row>
    <row r="394" spans="2:28" ht="15" hidden="1" customHeight="1" outlineLevel="1" x14ac:dyDescent="0.25">
      <c r="B394" s="43" t="s">
        <v>51</v>
      </c>
      <c r="C394" s="380">
        <v>4.49</v>
      </c>
      <c r="D394" s="381">
        <f t="shared" si="78"/>
        <v>-4.0000000000000036E-2</v>
      </c>
      <c r="E394" s="382">
        <v>13.01</v>
      </c>
      <c r="F394" s="381">
        <f t="shared" si="79"/>
        <v>0.95999999999999908</v>
      </c>
      <c r="G394" s="382">
        <v>12.42</v>
      </c>
      <c r="H394" s="381">
        <f t="shared" si="80"/>
        <v>0.16999999999999993</v>
      </c>
      <c r="I394" s="382">
        <v>12.75</v>
      </c>
      <c r="J394" s="381">
        <f t="shared" si="81"/>
        <v>0.63000000000000078</v>
      </c>
      <c r="K394" s="380">
        <v>10.01</v>
      </c>
      <c r="L394" s="381">
        <f t="shared" si="82"/>
        <v>0.14000000000000057</v>
      </c>
      <c r="M394" s="380">
        <v>10.86</v>
      </c>
      <c r="N394" s="381">
        <f t="shared" si="83"/>
        <v>1.75</v>
      </c>
      <c r="O394" s="380">
        <v>10.210000000000001</v>
      </c>
      <c r="P394" s="381">
        <f t="shared" si="84"/>
        <v>0.52000000000000135</v>
      </c>
      <c r="Q394" s="382">
        <v>10.78</v>
      </c>
      <c r="R394" s="381">
        <f t="shared" si="85"/>
        <v>0.24000000000000021</v>
      </c>
      <c r="S394" s="382">
        <v>14.33</v>
      </c>
      <c r="T394" s="381">
        <f t="shared" si="86"/>
        <v>1.25</v>
      </c>
      <c r="U394" s="382">
        <v>12.11</v>
      </c>
      <c r="V394" s="381">
        <f t="shared" si="87"/>
        <v>0.57000000000000028</v>
      </c>
      <c r="W394" s="380">
        <v>9.9</v>
      </c>
      <c r="X394" s="381">
        <f t="shared" si="88"/>
        <v>0.33999999999999986</v>
      </c>
      <c r="Y394" s="380">
        <v>13.15</v>
      </c>
      <c r="Z394" s="381">
        <f t="shared" si="89"/>
        <v>1.7100000000000009</v>
      </c>
      <c r="AA394" s="380">
        <v>10.84</v>
      </c>
      <c r="AB394" s="381">
        <f t="shared" si="90"/>
        <v>0.74000000000000021</v>
      </c>
    </row>
    <row r="395" spans="2:28" ht="15" hidden="1" customHeight="1" outlineLevel="1" x14ac:dyDescent="0.25">
      <c r="B395" s="43" t="s">
        <v>52</v>
      </c>
      <c r="C395" s="380">
        <v>4.42</v>
      </c>
      <c r="D395" s="381">
        <f t="shared" si="78"/>
        <v>-0.33000000000000007</v>
      </c>
      <c r="E395" s="382">
        <v>11.96</v>
      </c>
      <c r="F395" s="381">
        <f t="shared" si="79"/>
        <v>1.4200000000000017</v>
      </c>
      <c r="G395" s="382">
        <v>15.45</v>
      </c>
      <c r="H395" s="381">
        <f t="shared" si="80"/>
        <v>0.64999999999999858</v>
      </c>
      <c r="I395" s="382">
        <v>13</v>
      </c>
      <c r="J395" s="381">
        <f t="shared" si="81"/>
        <v>0.90000000000000036</v>
      </c>
      <c r="K395" s="380">
        <v>9.94</v>
      </c>
      <c r="L395" s="381">
        <f t="shared" si="82"/>
        <v>-0.20000000000000107</v>
      </c>
      <c r="M395" s="380">
        <v>10.31</v>
      </c>
      <c r="N395" s="381">
        <f t="shared" si="83"/>
        <v>1.0500000000000007</v>
      </c>
      <c r="O395" s="380">
        <v>10.029999999999999</v>
      </c>
      <c r="P395" s="381">
        <f t="shared" si="84"/>
        <v>9.9999999999999645E-2</v>
      </c>
      <c r="Q395" s="382">
        <v>12.44</v>
      </c>
      <c r="R395" s="381">
        <f t="shared" si="85"/>
        <v>1.0399999999999991</v>
      </c>
      <c r="S395" s="382">
        <v>15.08</v>
      </c>
      <c r="T395" s="381">
        <f t="shared" si="86"/>
        <v>0.83000000000000007</v>
      </c>
      <c r="U395" s="382">
        <v>13.52</v>
      </c>
      <c r="V395" s="381">
        <f t="shared" si="87"/>
        <v>0.99000000000000021</v>
      </c>
      <c r="W395" s="380">
        <v>10.4</v>
      </c>
      <c r="X395" s="381">
        <f t="shared" si="88"/>
        <v>0.39000000000000057</v>
      </c>
      <c r="Y395" s="380">
        <v>13.27</v>
      </c>
      <c r="Z395" s="381">
        <f t="shared" si="89"/>
        <v>1.1399999999999988</v>
      </c>
      <c r="AA395" s="380">
        <v>11.26</v>
      </c>
      <c r="AB395" s="381">
        <f t="shared" si="90"/>
        <v>0.65000000000000036</v>
      </c>
    </row>
    <row r="396" spans="2:28" ht="15" hidden="1" customHeight="1" outlineLevel="1" x14ac:dyDescent="0.25">
      <c r="B396" s="43" t="s">
        <v>53</v>
      </c>
      <c r="C396" s="380">
        <v>4.62</v>
      </c>
      <c r="D396" s="381">
        <f t="shared" si="78"/>
        <v>-0.41000000000000014</v>
      </c>
      <c r="E396" s="382">
        <v>10.37</v>
      </c>
      <c r="F396" s="381">
        <f t="shared" si="79"/>
        <v>-1.8000000000000007</v>
      </c>
      <c r="G396" s="382">
        <v>39.22</v>
      </c>
      <c r="H396" s="381">
        <f t="shared" si="80"/>
        <v>19.14</v>
      </c>
      <c r="I396" s="382">
        <v>19.52</v>
      </c>
      <c r="J396" s="381">
        <f t="shared" si="81"/>
        <v>4.2199999999999989</v>
      </c>
      <c r="K396" s="380">
        <v>10.39</v>
      </c>
      <c r="L396" s="381">
        <f t="shared" si="82"/>
        <v>4.0000000000000924E-2</v>
      </c>
      <c r="M396" s="380">
        <v>10</v>
      </c>
      <c r="N396" s="381">
        <f t="shared" si="83"/>
        <v>0.26999999999999957</v>
      </c>
      <c r="O396" s="380">
        <v>10.29</v>
      </c>
      <c r="P396" s="381">
        <f t="shared" si="84"/>
        <v>9.9999999999999645E-2</v>
      </c>
      <c r="Q396" s="382">
        <v>12.1</v>
      </c>
      <c r="R396" s="381">
        <f t="shared" si="85"/>
        <v>-0.5600000000000005</v>
      </c>
      <c r="S396" s="382">
        <v>14.03</v>
      </c>
      <c r="T396" s="381">
        <f t="shared" si="86"/>
        <v>0.16000000000000014</v>
      </c>
      <c r="U396" s="382">
        <v>12.92</v>
      </c>
      <c r="V396" s="381">
        <f t="shared" si="87"/>
        <v>-0.23000000000000043</v>
      </c>
      <c r="W396" s="380">
        <v>10.63</v>
      </c>
      <c r="X396" s="381">
        <f t="shared" si="88"/>
        <v>-3.9999999999999147E-2</v>
      </c>
      <c r="Y396" s="380">
        <v>12.79</v>
      </c>
      <c r="Z396" s="381">
        <f t="shared" si="89"/>
        <v>0.5</v>
      </c>
      <c r="AA396" s="380">
        <v>11.34</v>
      </c>
      <c r="AB396" s="381">
        <f t="shared" si="90"/>
        <v>0.17999999999999972</v>
      </c>
    </row>
    <row r="397" spans="2:28" ht="15" hidden="1" customHeight="1" outlineLevel="1" x14ac:dyDescent="0.25">
      <c r="B397" s="43" t="s">
        <v>54</v>
      </c>
      <c r="C397" s="380">
        <v>4.41</v>
      </c>
      <c r="D397" s="381">
        <f t="shared" si="78"/>
        <v>-1.2299999999999995</v>
      </c>
      <c r="E397" s="382">
        <v>10.72</v>
      </c>
      <c r="F397" s="381">
        <f t="shared" si="79"/>
        <v>-0.55999999999999872</v>
      </c>
      <c r="G397" s="382">
        <v>16.05</v>
      </c>
      <c r="H397" s="381">
        <f t="shared" si="80"/>
        <v>1.5400000000000009</v>
      </c>
      <c r="I397" s="382">
        <v>12.92</v>
      </c>
      <c r="J397" s="381">
        <f t="shared" si="81"/>
        <v>0.52999999999999936</v>
      </c>
      <c r="K397" s="380">
        <v>10.029999999999999</v>
      </c>
      <c r="L397" s="381">
        <f t="shared" si="82"/>
        <v>-0.37000000000000099</v>
      </c>
      <c r="M397" s="380">
        <v>10.65</v>
      </c>
      <c r="N397" s="381">
        <f t="shared" si="83"/>
        <v>1.6899999999999995</v>
      </c>
      <c r="O397" s="380">
        <v>10.19</v>
      </c>
      <c r="P397" s="381">
        <f t="shared" si="84"/>
        <v>0.13999999999999879</v>
      </c>
      <c r="Q397" s="382">
        <v>10.67</v>
      </c>
      <c r="R397" s="381">
        <f t="shared" si="85"/>
        <v>-0.41999999999999993</v>
      </c>
      <c r="S397" s="382">
        <v>13.77</v>
      </c>
      <c r="T397" s="381">
        <f t="shared" si="86"/>
        <v>0.69999999999999929</v>
      </c>
      <c r="U397" s="382">
        <v>12.01</v>
      </c>
      <c r="V397" s="381">
        <f t="shared" si="87"/>
        <v>8.0000000000000071E-2</v>
      </c>
      <c r="W397" s="380">
        <v>9.8000000000000007</v>
      </c>
      <c r="X397" s="381">
        <f t="shared" si="88"/>
        <v>-0.37999999999999901</v>
      </c>
      <c r="Y397" s="380">
        <v>12.73</v>
      </c>
      <c r="Z397" s="381">
        <f t="shared" si="89"/>
        <v>1.1500000000000004</v>
      </c>
      <c r="AA397" s="380">
        <v>10.74</v>
      </c>
      <c r="AB397" s="381">
        <f t="shared" si="90"/>
        <v>0.14000000000000057</v>
      </c>
    </row>
    <row r="398" spans="2:28" ht="15" hidden="1" customHeight="1" outlineLevel="1" x14ac:dyDescent="0.25">
      <c r="B398" s="43" t="s">
        <v>55</v>
      </c>
      <c r="C398" s="380">
        <v>4.4800000000000004</v>
      </c>
      <c r="D398" s="381">
        <f t="shared" ref="D398:D461" si="91">C398-C412</f>
        <v>-0.40999999999999925</v>
      </c>
      <c r="E398" s="382">
        <v>10.14</v>
      </c>
      <c r="F398" s="381">
        <f t="shared" ref="F398:F461" si="92">E398-E412</f>
        <v>-0.96999999999999886</v>
      </c>
      <c r="G398" s="382">
        <v>17.350000000000001</v>
      </c>
      <c r="H398" s="381">
        <f t="shared" ref="H398:H461" si="93">G398-G412</f>
        <v>1.1300000000000026</v>
      </c>
      <c r="I398" s="382">
        <v>11.97</v>
      </c>
      <c r="J398" s="381">
        <f t="shared" ref="J398:J461" si="94">I398-I412</f>
        <v>-0.35999999999999943</v>
      </c>
      <c r="K398" s="380">
        <v>10.41</v>
      </c>
      <c r="L398" s="381">
        <f t="shared" ref="L398:L461" si="95">K398-K412</f>
        <v>-6.0000000000000497E-2</v>
      </c>
      <c r="M398" s="380">
        <v>9.6999999999999993</v>
      </c>
      <c r="N398" s="381">
        <f t="shared" ref="N398:N461" si="96">M398-M412</f>
        <v>0.53999999999999915</v>
      </c>
      <c r="O398" s="380">
        <v>10.24</v>
      </c>
      <c r="P398" s="381">
        <f t="shared" ref="P398:P461" si="97">O398-O412</f>
        <v>2.9999999999999361E-2</v>
      </c>
      <c r="Q398" s="382">
        <v>13.15</v>
      </c>
      <c r="R398" s="381">
        <f t="shared" ref="R398:R461" si="98">Q398-Q412</f>
        <v>1.33</v>
      </c>
      <c r="S398" s="382">
        <v>12.57</v>
      </c>
      <c r="T398" s="381">
        <f t="shared" ref="T398:T461" si="99">S398-S412</f>
        <v>0.30000000000000071</v>
      </c>
      <c r="U398" s="382">
        <v>12.9</v>
      </c>
      <c r="V398" s="381">
        <f t="shared" ref="V398:V461" si="100">U398-U412</f>
        <v>0.90000000000000036</v>
      </c>
      <c r="W398" s="380">
        <v>10.56</v>
      </c>
      <c r="X398" s="381">
        <f t="shared" ref="X398:X461" si="101">W398-W412</f>
        <v>0.33000000000000007</v>
      </c>
      <c r="Y398" s="380">
        <v>11.47</v>
      </c>
      <c r="Z398" s="381">
        <f t="shared" ref="Z398:Z461" si="102">Y398-Y412</f>
        <v>0.11000000000000121</v>
      </c>
      <c r="AA398" s="380">
        <v>10.83</v>
      </c>
      <c r="AB398" s="381">
        <f t="shared" ref="AB398:AB461" si="103">AA398-AA412</f>
        <v>0.30000000000000071</v>
      </c>
    </row>
    <row r="399" spans="2:28" ht="15" hidden="1" customHeight="1" outlineLevel="1" x14ac:dyDescent="0.25">
      <c r="B399" s="43" t="s">
        <v>56</v>
      </c>
      <c r="C399" s="380">
        <v>3.63</v>
      </c>
      <c r="D399" s="381">
        <f t="shared" si="91"/>
        <v>-0.66999999999999993</v>
      </c>
      <c r="E399" s="382">
        <v>16.54</v>
      </c>
      <c r="F399" s="381">
        <f t="shared" si="92"/>
        <v>5.3599999999999994</v>
      </c>
      <c r="G399" s="382">
        <v>19.3</v>
      </c>
      <c r="H399" s="381">
        <f t="shared" si="93"/>
        <v>6.1800000000000015</v>
      </c>
      <c r="I399" s="382">
        <v>17.63</v>
      </c>
      <c r="J399" s="381">
        <f t="shared" si="94"/>
        <v>5.68</v>
      </c>
      <c r="K399" s="380">
        <v>10.02</v>
      </c>
      <c r="L399" s="381">
        <f t="shared" si="95"/>
        <v>0.38999999999999879</v>
      </c>
      <c r="M399" s="380">
        <v>11.14</v>
      </c>
      <c r="N399" s="381">
        <f t="shared" si="96"/>
        <v>0.24000000000000021</v>
      </c>
      <c r="O399" s="380">
        <v>10.220000000000001</v>
      </c>
      <c r="P399" s="381">
        <f t="shared" si="97"/>
        <v>0.41000000000000014</v>
      </c>
      <c r="Q399" s="382">
        <v>12.45</v>
      </c>
      <c r="R399" s="381">
        <f t="shared" si="98"/>
        <v>1.8199999999999985</v>
      </c>
      <c r="S399" s="382">
        <v>11.96</v>
      </c>
      <c r="T399" s="381">
        <f t="shared" si="99"/>
        <v>-0.1899999999999995</v>
      </c>
      <c r="U399" s="382">
        <v>12.26</v>
      </c>
      <c r="V399" s="381">
        <f t="shared" si="100"/>
        <v>1.08</v>
      </c>
      <c r="W399" s="380">
        <v>10.26</v>
      </c>
      <c r="X399" s="381">
        <f t="shared" si="101"/>
        <v>0.87999999999999901</v>
      </c>
      <c r="Y399" s="380">
        <v>12</v>
      </c>
      <c r="Z399" s="381">
        <f t="shared" si="102"/>
        <v>-8.0000000000000071E-2</v>
      </c>
      <c r="AA399" s="380">
        <v>10.71</v>
      </c>
      <c r="AB399" s="381">
        <f t="shared" si="103"/>
        <v>0.74000000000000021</v>
      </c>
    </row>
    <row r="400" spans="2:28" collapsed="1" x14ac:dyDescent="0.25">
      <c r="B400" s="30" t="s">
        <v>183</v>
      </c>
      <c r="C400" s="383">
        <v>4.4148733713951103</v>
      </c>
      <c r="D400" s="384">
        <f t="shared" si="91"/>
        <v>-0.47535358552939222</v>
      </c>
      <c r="E400" s="383">
        <v>14.726591001216052</v>
      </c>
      <c r="F400" s="384">
        <f t="shared" si="92"/>
        <v>1.4533967137404531</v>
      </c>
      <c r="G400" s="383">
        <v>15.864768129474012</v>
      </c>
      <c r="H400" s="384">
        <f t="shared" si="93"/>
        <v>0.87529444526348499</v>
      </c>
      <c r="I400" s="383">
        <v>15.175463360746287</v>
      </c>
      <c r="J400" s="384">
        <f t="shared" si="94"/>
        <v>1.2298281673450493</v>
      </c>
      <c r="K400" s="383">
        <v>10.500474793278208</v>
      </c>
      <c r="L400" s="384">
        <f t="shared" si="95"/>
        <v>0.37116468210024145</v>
      </c>
      <c r="M400" s="383">
        <v>12.161147310355041</v>
      </c>
      <c r="N400" s="384">
        <f t="shared" si="96"/>
        <v>-2.763229459931793E-3</v>
      </c>
      <c r="O400" s="383">
        <v>10.871999652133582</v>
      </c>
      <c r="P400" s="384">
        <f t="shared" si="97"/>
        <v>0.3081481646847628</v>
      </c>
      <c r="Q400" s="383">
        <v>11.262636362221635</v>
      </c>
      <c r="R400" s="384">
        <f t="shared" si="98"/>
        <v>0.14347839933124185</v>
      </c>
      <c r="S400" s="383">
        <v>13.091803879779542</v>
      </c>
      <c r="T400" s="384">
        <f t="shared" si="99"/>
        <v>9.2127486318625884E-2</v>
      </c>
      <c r="U400" s="383">
        <v>12.002412056109847</v>
      </c>
      <c r="V400" s="384">
        <f t="shared" si="100"/>
        <v>6.9123167865090096E-2</v>
      </c>
      <c r="W400" s="383">
        <v>10.239217811305299</v>
      </c>
      <c r="X400" s="384">
        <f t="shared" si="101"/>
        <v>0.29277032531475378</v>
      </c>
      <c r="Y400" s="383">
        <v>12.967195145144279</v>
      </c>
      <c r="Z400" s="384">
        <f t="shared" si="102"/>
        <v>1.290973077383839E-2</v>
      </c>
      <c r="AA400" s="383">
        <v>11.034257819467721</v>
      </c>
      <c r="AB400" s="384">
        <f t="shared" si="103"/>
        <v>0.19401272892084087</v>
      </c>
    </row>
    <row r="401" spans="2:28" ht="15" hidden="1" customHeight="1" outlineLevel="1" x14ac:dyDescent="0.25">
      <c r="B401" s="43" t="s">
        <v>58</v>
      </c>
      <c r="C401" s="380">
        <v>4.4800000000000004</v>
      </c>
      <c r="D401" s="381">
        <f t="shared" si="91"/>
        <v>-0.33999999999999986</v>
      </c>
      <c r="E401" s="382">
        <v>9.94</v>
      </c>
      <c r="F401" s="381">
        <f t="shared" si="92"/>
        <v>9.9999999999997868E-3</v>
      </c>
      <c r="G401" s="382">
        <v>16.54</v>
      </c>
      <c r="H401" s="381">
        <f t="shared" si="93"/>
        <v>3.8299999999999983</v>
      </c>
      <c r="I401" s="382">
        <v>12.88</v>
      </c>
      <c r="J401" s="381">
        <f t="shared" si="94"/>
        <v>1.8200000000000003</v>
      </c>
      <c r="K401" s="380">
        <v>9.65</v>
      </c>
      <c r="L401" s="381">
        <f t="shared" si="95"/>
        <v>0.54000000000000092</v>
      </c>
      <c r="M401" s="380">
        <v>11.8</v>
      </c>
      <c r="N401" s="381">
        <f t="shared" si="96"/>
        <v>1.5300000000000011</v>
      </c>
      <c r="O401" s="380">
        <v>10.1</v>
      </c>
      <c r="P401" s="381">
        <f t="shared" si="97"/>
        <v>0.75</v>
      </c>
      <c r="Q401" s="382">
        <v>12.42</v>
      </c>
      <c r="R401" s="381">
        <f t="shared" si="98"/>
        <v>1.5399999999999991</v>
      </c>
      <c r="S401" s="382">
        <v>14.94</v>
      </c>
      <c r="T401" s="381">
        <f t="shared" si="99"/>
        <v>2.33</v>
      </c>
      <c r="U401" s="382">
        <v>13.27</v>
      </c>
      <c r="V401" s="381">
        <f t="shared" si="100"/>
        <v>1.5899999999999999</v>
      </c>
      <c r="W401" s="380">
        <v>10.26</v>
      </c>
      <c r="X401" s="381">
        <f t="shared" si="101"/>
        <v>1.0099999999999998</v>
      </c>
      <c r="Y401" s="380">
        <v>13.86</v>
      </c>
      <c r="Z401" s="381">
        <f t="shared" si="102"/>
        <v>1.8499999999999996</v>
      </c>
      <c r="AA401" s="380">
        <v>11.18</v>
      </c>
      <c r="AB401" s="381">
        <f t="shared" si="103"/>
        <v>1.08</v>
      </c>
    </row>
    <row r="402" spans="2:28" ht="15" hidden="1" customHeight="1" outlineLevel="1" x14ac:dyDescent="0.25">
      <c r="B402" s="43" t="s">
        <v>59</v>
      </c>
      <c r="C402" s="380">
        <v>4.05</v>
      </c>
      <c r="D402" s="381">
        <f t="shared" si="91"/>
        <v>-1.25</v>
      </c>
      <c r="E402" s="382">
        <v>14.33</v>
      </c>
      <c r="F402" s="381">
        <f t="shared" si="92"/>
        <v>1.4800000000000004</v>
      </c>
      <c r="G402" s="382">
        <v>14.92</v>
      </c>
      <c r="H402" s="381">
        <f t="shared" si="93"/>
        <v>2.2799999999999994</v>
      </c>
      <c r="I402" s="382">
        <v>14.58</v>
      </c>
      <c r="J402" s="381">
        <f t="shared" si="94"/>
        <v>1.8200000000000003</v>
      </c>
      <c r="K402" s="380">
        <v>10.210000000000001</v>
      </c>
      <c r="L402" s="381">
        <f t="shared" si="95"/>
        <v>0.14000000000000057</v>
      </c>
      <c r="M402" s="380">
        <v>12.34</v>
      </c>
      <c r="N402" s="381">
        <f t="shared" si="96"/>
        <v>-0.10999999999999943</v>
      </c>
      <c r="O402" s="380">
        <v>10.69</v>
      </c>
      <c r="P402" s="381">
        <f t="shared" si="97"/>
        <v>0.12999999999999901</v>
      </c>
      <c r="Q402" s="382">
        <v>11.74</v>
      </c>
      <c r="R402" s="381">
        <f t="shared" si="98"/>
        <v>0.75999999999999979</v>
      </c>
      <c r="S402" s="382">
        <v>12.24</v>
      </c>
      <c r="T402" s="381">
        <f t="shared" si="99"/>
        <v>-0.33000000000000007</v>
      </c>
      <c r="U402" s="382">
        <v>11.95</v>
      </c>
      <c r="V402" s="381">
        <f t="shared" si="100"/>
        <v>0.30999999999999872</v>
      </c>
      <c r="W402" s="380">
        <v>10.25</v>
      </c>
      <c r="X402" s="381">
        <f t="shared" si="101"/>
        <v>0.32000000000000028</v>
      </c>
      <c r="Y402" s="380">
        <v>12.46</v>
      </c>
      <c r="Z402" s="381">
        <f t="shared" si="102"/>
        <v>-0.27999999999999936</v>
      </c>
      <c r="AA402" s="380">
        <v>10.92</v>
      </c>
      <c r="AB402" s="381">
        <f t="shared" si="103"/>
        <v>0.16999999999999993</v>
      </c>
    </row>
    <row r="403" spans="2:28" ht="15" hidden="1" customHeight="1" outlineLevel="1" x14ac:dyDescent="0.25">
      <c r="B403" s="43" t="s">
        <v>60</v>
      </c>
      <c r="C403" s="380">
        <v>4.03</v>
      </c>
      <c r="D403" s="381">
        <f t="shared" si="91"/>
        <v>-1.1299999999999999</v>
      </c>
      <c r="E403" s="382">
        <v>17.11</v>
      </c>
      <c r="F403" s="381">
        <f t="shared" si="92"/>
        <v>-2</v>
      </c>
      <c r="G403" s="382">
        <v>18.39</v>
      </c>
      <c r="H403" s="381">
        <f t="shared" si="93"/>
        <v>2.0800000000000018</v>
      </c>
      <c r="I403" s="382">
        <v>17.61</v>
      </c>
      <c r="J403" s="381">
        <f t="shared" si="94"/>
        <v>-0.21000000000000085</v>
      </c>
      <c r="K403" s="380">
        <v>11.09</v>
      </c>
      <c r="L403" s="381">
        <f t="shared" si="95"/>
        <v>-9.9999999999997868E-3</v>
      </c>
      <c r="M403" s="380">
        <v>15.6</v>
      </c>
      <c r="N403" s="381">
        <f t="shared" si="96"/>
        <v>-1.2500000000000018</v>
      </c>
      <c r="O403" s="380">
        <v>11.99</v>
      </c>
      <c r="P403" s="381">
        <f t="shared" si="97"/>
        <v>-0.12999999999999901</v>
      </c>
      <c r="Q403" s="382">
        <v>11.6</v>
      </c>
      <c r="R403" s="381">
        <f t="shared" si="98"/>
        <v>-8.0000000000000071E-2</v>
      </c>
      <c r="S403" s="382">
        <v>12.98</v>
      </c>
      <c r="T403" s="381">
        <f t="shared" si="99"/>
        <v>-1.9999999999999574E-2</v>
      </c>
      <c r="U403" s="382">
        <v>12.15</v>
      </c>
      <c r="V403" s="381">
        <f t="shared" si="100"/>
        <v>-0.12999999999999901</v>
      </c>
      <c r="W403" s="380">
        <v>10.66</v>
      </c>
      <c r="X403" s="381">
        <f t="shared" si="101"/>
        <v>-3.9999999999999147E-2</v>
      </c>
      <c r="Y403" s="380">
        <v>14.06</v>
      </c>
      <c r="Z403" s="381">
        <f t="shared" si="102"/>
        <v>-0.27999999999999936</v>
      </c>
      <c r="AA403" s="380">
        <v>11.62</v>
      </c>
      <c r="AB403" s="381">
        <f t="shared" si="103"/>
        <v>-0.16000000000000014</v>
      </c>
    </row>
    <row r="404" spans="2:28" ht="15" hidden="1" customHeight="1" outlineLevel="1" x14ac:dyDescent="0.25">
      <c r="B404" s="43" t="s">
        <v>61</v>
      </c>
      <c r="C404" s="380">
        <v>4.55</v>
      </c>
      <c r="D404" s="381">
        <f t="shared" si="91"/>
        <v>-0.62000000000000011</v>
      </c>
      <c r="E404" s="382">
        <v>16.87</v>
      </c>
      <c r="F404" s="381">
        <f t="shared" si="92"/>
        <v>1.1700000000000017</v>
      </c>
      <c r="G404" s="382">
        <v>18.100000000000001</v>
      </c>
      <c r="H404" s="381">
        <f t="shared" si="93"/>
        <v>-0.85999999999999943</v>
      </c>
      <c r="I404" s="382">
        <v>17.32</v>
      </c>
      <c r="J404" s="381">
        <f t="shared" si="94"/>
        <v>0.53999999999999915</v>
      </c>
      <c r="K404" s="380">
        <v>11.21</v>
      </c>
      <c r="L404" s="381">
        <f t="shared" si="95"/>
        <v>0.49000000000000021</v>
      </c>
      <c r="M404" s="380">
        <v>14.56</v>
      </c>
      <c r="N404" s="381">
        <f t="shared" si="96"/>
        <v>0.90000000000000036</v>
      </c>
      <c r="O404" s="380">
        <v>11.94</v>
      </c>
      <c r="P404" s="381">
        <f t="shared" si="97"/>
        <v>0.61999999999999922</v>
      </c>
      <c r="Q404" s="382">
        <v>12.06</v>
      </c>
      <c r="R404" s="381">
        <f t="shared" si="98"/>
        <v>0.90000000000000036</v>
      </c>
      <c r="S404" s="382">
        <v>13.52</v>
      </c>
      <c r="T404" s="381">
        <f t="shared" si="99"/>
        <v>-0.36000000000000121</v>
      </c>
      <c r="U404" s="382">
        <v>12.64</v>
      </c>
      <c r="V404" s="381">
        <f t="shared" si="100"/>
        <v>0.30000000000000071</v>
      </c>
      <c r="W404" s="380">
        <v>11.02</v>
      </c>
      <c r="X404" s="381">
        <f t="shared" si="101"/>
        <v>0.62999999999999901</v>
      </c>
      <c r="Y404" s="380">
        <v>14.11</v>
      </c>
      <c r="Z404" s="381">
        <f t="shared" si="102"/>
        <v>1.9999999999999574E-2</v>
      </c>
      <c r="AA404" s="380">
        <v>11.92</v>
      </c>
      <c r="AB404" s="381">
        <f t="shared" si="103"/>
        <v>0.41999999999999993</v>
      </c>
    </row>
    <row r="405" spans="2:28" collapsed="1" x14ac:dyDescent="0.25">
      <c r="B405" s="145">
        <v>1985</v>
      </c>
      <c r="C405" s="382">
        <v>4.28</v>
      </c>
      <c r="D405" s="388">
        <f t="shared" si="91"/>
        <v>-0.62000000000000011</v>
      </c>
      <c r="E405" s="382">
        <v>13.03</v>
      </c>
      <c r="F405" s="388">
        <f t="shared" si="92"/>
        <v>-0.25</v>
      </c>
      <c r="G405" s="382">
        <v>17.79</v>
      </c>
      <c r="H405" s="388">
        <f t="shared" si="93"/>
        <v>2.76</v>
      </c>
      <c r="I405" s="382">
        <v>14.85</v>
      </c>
      <c r="J405" s="388">
        <f t="shared" si="94"/>
        <v>0.90000000000000036</v>
      </c>
      <c r="K405" s="382">
        <v>10.28</v>
      </c>
      <c r="L405" s="388">
        <f t="shared" si="95"/>
        <v>9.9999999999997868E-3</v>
      </c>
      <c r="M405" s="382">
        <v>11.61</v>
      </c>
      <c r="N405" s="388">
        <f t="shared" si="96"/>
        <v>0.70999999999999908</v>
      </c>
      <c r="O405" s="382">
        <v>10.59</v>
      </c>
      <c r="P405" s="388">
        <f t="shared" si="97"/>
        <v>0.17999999999999972</v>
      </c>
      <c r="Q405" s="382">
        <v>11.64</v>
      </c>
      <c r="R405" s="388">
        <f t="shared" si="98"/>
        <v>0.58000000000000007</v>
      </c>
      <c r="S405" s="382">
        <v>13.22</v>
      </c>
      <c r="T405" s="388">
        <f t="shared" si="99"/>
        <v>0.18000000000000149</v>
      </c>
      <c r="U405" s="382">
        <v>12.29</v>
      </c>
      <c r="V405" s="388">
        <f t="shared" si="100"/>
        <v>0.39999999999999858</v>
      </c>
      <c r="W405" s="382">
        <v>10.3</v>
      </c>
      <c r="X405" s="388">
        <f t="shared" si="101"/>
        <v>0.29000000000000092</v>
      </c>
      <c r="Y405" s="382">
        <v>12.85</v>
      </c>
      <c r="Z405" s="388">
        <f t="shared" si="102"/>
        <v>0.36999999999999922</v>
      </c>
      <c r="AA405" s="382">
        <v>11.07</v>
      </c>
      <c r="AB405" s="388">
        <f t="shared" si="103"/>
        <v>0.33999999999999986</v>
      </c>
    </row>
    <row r="406" spans="2:28" ht="15" hidden="1" customHeight="1" outlineLevel="1" x14ac:dyDescent="0.25">
      <c r="B406" s="43" t="s">
        <v>49</v>
      </c>
      <c r="C406" s="380">
        <v>4.72</v>
      </c>
      <c r="D406" s="381">
        <f t="shared" si="91"/>
        <v>-0.12999999999999989</v>
      </c>
      <c r="E406" s="382">
        <v>17.829999999999998</v>
      </c>
      <c r="F406" s="381">
        <f t="shared" si="92"/>
        <v>4.5799999999999983</v>
      </c>
      <c r="G406" s="382">
        <v>16.75</v>
      </c>
      <c r="H406" s="381">
        <f t="shared" si="93"/>
        <v>1.3200000000000003</v>
      </c>
      <c r="I406" s="382">
        <v>17.41</v>
      </c>
      <c r="J406" s="381">
        <f t="shared" si="94"/>
        <v>3.4600000000000009</v>
      </c>
      <c r="K406" s="380">
        <v>11.05</v>
      </c>
      <c r="L406" s="381">
        <f t="shared" si="95"/>
        <v>0.58000000000000007</v>
      </c>
      <c r="M406" s="380">
        <v>11.9</v>
      </c>
      <c r="N406" s="381">
        <f t="shared" si="96"/>
        <v>0.13000000000000078</v>
      </c>
      <c r="O406" s="380">
        <v>11.26</v>
      </c>
      <c r="P406" s="381">
        <f t="shared" si="97"/>
        <v>0.47000000000000064</v>
      </c>
      <c r="Q406" s="382">
        <v>10.130000000000001</v>
      </c>
      <c r="R406" s="381">
        <f t="shared" si="98"/>
        <v>0.58000000000000007</v>
      </c>
      <c r="S406" s="382">
        <v>12.49</v>
      </c>
      <c r="T406" s="381">
        <f t="shared" si="99"/>
        <v>7.0000000000000284E-2</v>
      </c>
      <c r="U406" s="382">
        <v>11.16</v>
      </c>
      <c r="V406" s="381">
        <f t="shared" si="100"/>
        <v>0.41999999999999993</v>
      </c>
      <c r="W406" s="380">
        <v>10.14</v>
      </c>
      <c r="X406" s="381">
        <f t="shared" si="101"/>
        <v>0.58000000000000007</v>
      </c>
      <c r="Y406" s="380">
        <v>12.55</v>
      </c>
      <c r="Z406" s="381">
        <f t="shared" si="102"/>
        <v>0.13000000000000078</v>
      </c>
      <c r="AA406" s="380">
        <v>10.9</v>
      </c>
      <c r="AB406" s="381">
        <f t="shared" si="103"/>
        <v>0.46000000000000085</v>
      </c>
    </row>
    <row r="407" spans="2:28" ht="15" hidden="1" customHeight="1" outlineLevel="1" x14ac:dyDescent="0.25">
      <c r="B407" s="43" t="s">
        <v>50</v>
      </c>
      <c r="C407" s="380">
        <v>4.62</v>
      </c>
      <c r="D407" s="381">
        <f t="shared" si="91"/>
        <v>0.62000000000000011</v>
      </c>
      <c r="E407" s="382">
        <v>14.23</v>
      </c>
      <c r="F407" s="381">
        <f t="shared" si="92"/>
        <v>2.6400000000000006</v>
      </c>
      <c r="G407" s="382">
        <v>14.24</v>
      </c>
      <c r="H407" s="381">
        <f t="shared" si="93"/>
        <v>-2.3199999999999985</v>
      </c>
      <c r="I407" s="382">
        <v>14.23</v>
      </c>
      <c r="J407" s="381">
        <f t="shared" si="94"/>
        <v>0.87000000000000099</v>
      </c>
      <c r="K407" s="380">
        <v>10.58</v>
      </c>
      <c r="L407" s="381">
        <f t="shared" si="95"/>
        <v>0.66000000000000014</v>
      </c>
      <c r="M407" s="380">
        <v>11.29</v>
      </c>
      <c r="N407" s="381">
        <f t="shared" si="96"/>
        <v>-0.69000000000000128</v>
      </c>
      <c r="O407" s="380">
        <v>10.75</v>
      </c>
      <c r="P407" s="381">
        <f t="shared" si="97"/>
        <v>0.35999999999999943</v>
      </c>
      <c r="Q407" s="382">
        <v>9.84</v>
      </c>
      <c r="R407" s="381">
        <f t="shared" si="98"/>
        <v>-1.7699999999999996</v>
      </c>
      <c r="S407" s="382">
        <v>13.05</v>
      </c>
      <c r="T407" s="381">
        <f t="shared" si="99"/>
        <v>0.11000000000000121</v>
      </c>
      <c r="U407" s="382">
        <v>11.27</v>
      </c>
      <c r="V407" s="381">
        <f t="shared" si="100"/>
        <v>-0.90000000000000036</v>
      </c>
      <c r="W407" s="380">
        <v>9.76</v>
      </c>
      <c r="X407" s="381">
        <f t="shared" si="101"/>
        <v>-9.9999999999999645E-2</v>
      </c>
      <c r="Y407" s="380">
        <v>12.61</v>
      </c>
      <c r="Z407" s="381">
        <f t="shared" si="102"/>
        <v>-0.22000000000000064</v>
      </c>
      <c r="AA407" s="380">
        <v>10.63</v>
      </c>
      <c r="AB407" s="381">
        <f t="shared" si="103"/>
        <v>-0.10999999999999943</v>
      </c>
    </row>
    <row r="408" spans="2:28" ht="15" hidden="1" customHeight="1" outlineLevel="1" x14ac:dyDescent="0.25">
      <c r="B408" s="43" t="s">
        <v>51</v>
      </c>
      <c r="C408" s="380">
        <v>4.53</v>
      </c>
      <c r="D408" s="381">
        <f t="shared" si="91"/>
        <v>-0.39999999999999947</v>
      </c>
      <c r="E408" s="382">
        <v>12.05</v>
      </c>
      <c r="F408" s="381">
        <f t="shared" si="92"/>
        <v>2.8000000000000007</v>
      </c>
      <c r="G408" s="382">
        <v>12.25</v>
      </c>
      <c r="H408" s="381">
        <f t="shared" si="93"/>
        <v>-1.42</v>
      </c>
      <c r="I408" s="382">
        <v>12.12</v>
      </c>
      <c r="J408" s="381">
        <f t="shared" si="94"/>
        <v>0.85999999999999943</v>
      </c>
      <c r="K408" s="380">
        <v>9.8699999999999992</v>
      </c>
      <c r="L408" s="381">
        <f t="shared" si="95"/>
        <v>0.22999999999999865</v>
      </c>
      <c r="M408" s="380">
        <v>9.11</v>
      </c>
      <c r="N408" s="381">
        <f t="shared" si="96"/>
        <v>-0.47000000000000064</v>
      </c>
      <c r="O408" s="380">
        <v>9.69</v>
      </c>
      <c r="P408" s="381">
        <f t="shared" si="97"/>
        <v>7.0000000000000284E-2</v>
      </c>
      <c r="Q408" s="382">
        <v>10.54</v>
      </c>
      <c r="R408" s="381">
        <f t="shared" si="98"/>
        <v>-1.8400000000000016</v>
      </c>
      <c r="S408" s="382">
        <v>13.08</v>
      </c>
      <c r="T408" s="381">
        <f t="shared" si="99"/>
        <v>-0.60999999999999943</v>
      </c>
      <c r="U408" s="382">
        <v>11.54</v>
      </c>
      <c r="V408" s="381">
        <f t="shared" si="100"/>
        <v>-1.3800000000000008</v>
      </c>
      <c r="W408" s="380">
        <v>9.56</v>
      </c>
      <c r="X408" s="381">
        <f t="shared" si="101"/>
        <v>-0.36999999999999922</v>
      </c>
      <c r="Y408" s="380">
        <v>11.44</v>
      </c>
      <c r="Z408" s="381">
        <f t="shared" si="102"/>
        <v>-0.75999999999999979</v>
      </c>
      <c r="AA408" s="380">
        <v>10.1</v>
      </c>
      <c r="AB408" s="381">
        <f t="shared" si="103"/>
        <v>-0.47000000000000064</v>
      </c>
    </row>
    <row r="409" spans="2:28" ht="15" hidden="1" customHeight="1" outlineLevel="1" x14ac:dyDescent="0.25">
      <c r="B409" s="43" t="s">
        <v>52</v>
      </c>
      <c r="C409" s="380">
        <v>4.75</v>
      </c>
      <c r="D409" s="381">
        <f t="shared" si="91"/>
        <v>3.0000000000000249E-2</v>
      </c>
      <c r="E409" s="382">
        <v>10.54</v>
      </c>
      <c r="F409" s="381">
        <f t="shared" si="92"/>
        <v>2.6499999999999995</v>
      </c>
      <c r="G409" s="382">
        <v>14.8</v>
      </c>
      <c r="H409" s="381">
        <f t="shared" si="93"/>
        <v>-1.5199999999999996</v>
      </c>
      <c r="I409" s="382">
        <v>12.1</v>
      </c>
      <c r="J409" s="381">
        <f t="shared" si="94"/>
        <v>1.2899999999999991</v>
      </c>
      <c r="K409" s="380">
        <v>10.14</v>
      </c>
      <c r="L409" s="381">
        <f t="shared" si="95"/>
        <v>0.80000000000000071</v>
      </c>
      <c r="M409" s="380">
        <v>9.26</v>
      </c>
      <c r="N409" s="381">
        <f t="shared" si="96"/>
        <v>-0.79000000000000092</v>
      </c>
      <c r="O409" s="380">
        <v>9.93</v>
      </c>
      <c r="P409" s="381">
        <f t="shared" si="97"/>
        <v>0.41999999999999993</v>
      </c>
      <c r="Q409" s="382">
        <v>11.4</v>
      </c>
      <c r="R409" s="381">
        <f t="shared" si="98"/>
        <v>2.370000000000001</v>
      </c>
      <c r="S409" s="382">
        <v>14.25</v>
      </c>
      <c r="T409" s="381">
        <f t="shared" si="99"/>
        <v>0.38000000000000078</v>
      </c>
      <c r="U409" s="382">
        <v>12.53</v>
      </c>
      <c r="V409" s="381">
        <f t="shared" si="100"/>
        <v>1.58</v>
      </c>
      <c r="W409" s="380">
        <v>10.01</v>
      </c>
      <c r="X409" s="381">
        <f t="shared" si="101"/>
        <v>1.3200000000000003</v>
      </c>
      <c r="Y409" s="380">
        <v>12.13</v>
      </c>
      <c r="Z409" s="381">
        <f t="shared" si="102"/>
        <v>-0.25999999999999979</v>
      </c>
      <c r="AA409" s="380">
        <v>10.61</v>
      </c>
      <c r="AB409" s="381">
        <f t="shared" si="103"/>
        <v>0.86999999999999922</v>
      </c>
    </row>
    <row r="410" spans="2:28" ht="15" hidden="1" customHeight="1" outlineLevel="1" x14ac:dyDescent="0.25">
      <c r="B410" s="43" t="s">
        <v>53</v>
      </c>
      <c r="C410" s="380">
        <v>5.03</v>
      </c>
      <c r="D410" s="381">
        <f t="shared" si="91"/>
        <v>-0.16000000000000014</v>
      </c>
      <c r="E410" s="382">
        <v>12.17</v>
      </c>
      <c r="F410" s="381">
        <f t="shared" si="92"/>
        <v>-1.5400000000000009</v>
      </c>
      <c r="G410" s="382">
        <v>20.079999999999998</v>
      </c>
      <c r="H410" s="381">
        <f t="shared" si="93"/>
        <v>-1.7700000000000031</v>
      </c>
      <c r="I410" s="382">
        <v>15.3</v>
      </c>
      <c r="J410" s="381">
        <f t="shared" si="94"/>
        <v>-0.82000000000000028</v>
      </c>
      <c r="K410" s="380">
        <v>10.35</v>
      </c>
      <c r="L410" s="381">
        <f t="shared" si="95"/>
        <v>0.90000000000000036</v>
      </c>
      <c r="M410" s="380">
        <v>9.73</v>
      </c>
      <c r="N410" s="381">
        <f t="shared" si="96"/>
        <v>0.61000000000000121</v>
      </c>
      <c r="O410" s="380">
        <v>10.19</v>
      </c>
      <c r="P410" s="381">
        <f t="shared" si="97"/>
        <v>0.83000000000000007</v>
      </c>
      <c r="Q410" s="382">
        <v>12.66</v>
      </c>
      <c r="R410" s="381">
        <f t="shared" si="98"/>
        <v>0.46000000000000085</v>
      </c>
      <c r="S410" s="382">
        <v>13.87</v>
      </c>
      <c r="T410" s="381">
        <f t="shared" si="99"/>
        <v>-2.7300000000000022</v>
      </c>
      <c r="U410" s="382">
        <v>13.15</v>
      </c>
      <c r="V410" s="381">
        <f t="shared" si="100"/>
        <v>-0.90000000000000036</v>
      </c>
      <c r="W410" s="380">
        <v>10.67</v>
      </c>
      <c r="X410" s="381">
        <f t="shared" si="101"/>
        <v>0.75999999999999979</v>
      </c>
      <c r="Y410" s="380">
        <v>12.29</v>
      </c>
      <c r="Z410" s="381">
        <f t="shared" si="102"/>
        <v>-0.78000000000000114</v>
      </c>
      <c r="AA410" s="380">
        <v>11.16</v>
      </c>
      <c r="AB410" s="381">
        <f t="shared" si="103"/>
        <v>0.27999999999999936</v>
      </c>
    </row>
    <row r="411" spans="2:28" ht="15" hidden="1" customHeight="1" outlineLevel="1" x14ac:dyDescent="0.25">
      <c r="B411" s="43" t="s">
        <v>54</v>
      </c>
      <c r="C411" s="380">
        <v>5.64</v>
      </c>
      <c r="D411" s="381">
        <f t="shared" si="91"/>
        <v>0.21999999999999975</v>
      </c>
      <c r="E411" s="382">
        <v>11.28</v>
      </c>
      <c r="F411" s="381">
        <f t="shared" si="92"/>
        <v>4.93</v>
      </c>
      <c r="G411" s="382">
        <v>14.51</v>
      </c>
      <c r="H411" s="381">
        <f t="shared" si="93"/>
        <v>1.4800000000000004</v>
      </c>
      <c r="I411" s="382">
        <v>12.39</v>
      </c>
      <c r="J411" s="381">
        <f t="shared" si="94"/>
        <v>4.3600000000000012</v>
      </c>
      <c r="K411" s="380">
        <v>10.4</v>
      </c>
      <c r="L411" s="381">
        <f t="shared" si="95"/>
        <v>0.82000000000000028</v>
      </c>
      <c r="M411" s="380">
        <v>8.9600000000000009</v>
      </c>
      <c r="N411" s="381">
        <f t="shared" si="96"/>
        <v>0.5</v>
      </c>
      <c r="O411" s="380">
        <v>10.050000000000001</v>
      </c>
      <c r="P411" s="381">
        <f t="shared" si="97"/>
        <v>0.78000000000000114</v>
      </c>
      <c r="Q411" s="382">
        <v>11.09</v>
      </c>
      <c r="R411" s="381">
        <f t="shared" si="98"/>
        <v>-0.22000000000000064</v>
      </c>
      <c r="S411" s="382">
        <v>13.07</v>
      </c>
      <c r="T411" s="381">
        <f t="shared" si="99"/>
        <v>-0.34999999999999964</v>
      </c>
      <c r="U411" s="382">
        <v>11.93</v>
      </c>
      <c r="V411" s="381">
        <f t="shared" si="100"/>
        <v>-0.34999999999999964</v>
      </c>
      <c r="W411" s="380">
        <v>10.18</v>
      </c>
      <c r="X411" s="381">
        <f t="shared" si="101"/>
        <v>0.51999999999999957</v>
      </c>
      <c r="Y411" s="380">
        <v>11.58</v>
      </c>
      <c r="Z411" s="381">
        <f t="shared" si="102"/>
        <v>0.15000000000000036</v>
      </c>
      <c r="AA411" s="380">
        <v>10.6</v>
      </c>
      <c r="AB411" s="381">
        <f t="shared" si="103"/>
        <v>0.34999999999999964</v>
      </c>
    </row>
    <row r="412" spans="2:28" ht="15" hidden="1" customHeight="1" outlineLevel="1" x14ac:dyDescent="0.25">
      <c r="B412" s="43" t="s">
        <v>55</v>
      </c>
      <c r="C412" s="380">
        <v>4.8899999999999997</v>
      </c>
      <c r="D412" s="381">
        <f t="shared" si="91"/>
        <v>0.25</v>
      </c>
      <c r="E412" s="382">
        <v>11.11</v>
      </c>
      <c r="F412" s="381">
        <f t="shared" si="92"/>
        <v>-0.67999999999999972</v>
      </c>
      <c r="G412" s="382">
        <v>16.22</v>
      </c>
      <c r="H412" s="381">
        <f t="shared" si="93"/>
        <v>4.4799999999999986</v>
      </c>
      <c r="I412" s="382">
        <v>12.33</v>
      </c>
      <c r="J412" s="381">
        <f t="shared" si="94"/>
        <v>0.57000000000000028</v>
      </c>
      <c r="K412" s="380">
        <v>10.47</v>
      </c>
      <c r="L412" s="381">
        <f t="shared" si="95"/>
        <v>0.23000000000000043</v>
      </c>
      <c r="M412" s="380">
        <v>9.16</v>
      </c>
      <c r="N412" s="381">
        <f t="shared" si="96"/>
        <v>1.2999999999999998</v>
      </c>
      <c r="O412" s="380">
        <v>10.210000000000001</v>
      </c>
      <c r="P412" s="381">
        <f t="shared" si="97"/>
        <v>0.57000000000000028</v>
      </c>
      <c r="Q412" s="382">
        <v>11.82</v>
      </c>
      <c r="R412" s="381">
        <f t="shared" si="98"/>
        <v>-0.91999999999999993</v>
      </c>
      <c r="S412" s="382">
        <v>12.27</v>
      </c>
      <c r="T412" s="381">
        <f t="shared" si="99"/>
        <v>1.0199999999999996</v>
      </c>
      <c r="U412" s="382">
        <v>12</v>
      </c>
      <c r="V412" s="381">
        <f t="shared" si="100"/>
        <v>-0.16000000000000014</v>
      </c>
      <c r="W412" s="380">
        <v>10.23</v>
      </c>
      <c r="X412" s="381">
        <f t="shared" si="101"/>
        <v>1.9999999999999574E-2</v>
      </c>
      <c r="Y412" s="380">
        <v>11.36</v>
      </c>
      <c r="Z412" s="381">
        <f t="shared" si="102"/>
        <v>1.4799999999999986</v>
      </c>
      <c r="AA412" s="380">
        <v>10.53</v>
      </c>
      <c r="AB412" s="381">
        <f t="shared" si="103"/>
        <v>0.41000000000000014</v>
      </c>
    </row>
    <row r="413" spans="2:28" ht="15" hidden="1" customHeight="1" outlineLevel="1" x14ac:dyDescent="0.25">
      <c r="B413" s="43" t="s">
        <v>56</v>
      </c>
      <c r="C413" s="380">
        <v>4.3</v>
      </c>
      <c r="D413" s="381">
        <f t="shared" si="91"/>
        <v>-6.0000000000000497E-2</v>
      </c>
      <c r="E413" s="382">
        <v>11.18</v>
      </c>
      <c r="F413" s="381">
        <f t="shared" si="92"/>
        <v>-2.92</v>
      </c>
      <c r="G413" s="382">
        <v>13.12</v>
      </c>
      <c r="H413" s="381">
        <f t="shared" si="93"/>
        <v>-11.340000000000002</v>
      </c>
      <c r="I413" s="382">
        <v>11.95</v>
      </c>
      <c r="J413" s="381">
        <f t="shared" si="94"/>
        <v>-5.82</v>
      </c>
      <c r="K413" s="380">
        <v>9.6300000000000008</v>
      </c>
      <c r="L413" s="381">
        <f t="shared" si="95"/>
        <v>-0.12999999999999901</v>
      </c>
      <c r="M413" s="380">
        <v>10.9</v>
      </c>
      <c r="N413" s="381">
        <f t="shared" si="96"/>
        <v>1.620000000000001</v>
      </c>
      <c r="O413" s="380">
        <v>9.81</v>
      </c>
      <c r="P413" s="381">
        <f t="shared" si="97"/>
        <v>0.14000000000000057</v>
      </c>
      <c r="Q413" s="382">
        <v>10.63</v>
      </c>
      <c r="R413" s="381">
        <f t="shared" si="98"/>
        <v>-1.08</v>
      </c>
      <c r="S413" s="382">
        <v>12.15</v>
      </c>
      <c r="T413" s="381">
        <f t="shared" si="99"/>
        <v>-2.08</v>
      </c>
      <c r="U413" s="382">
        <v>11.18</v>
      </c>
      <c r="V413" s="381">
        <f t="shared" si="100"/>
        <v>-1.4000000000000004</v>
      </c>
      <c r="W413" s="380">
        <v>9.3800000000000008</v>
      </c>
      <c r="X413" s="381">
        <f t="shared" si="101"/>
        <v>-0.25999999999999979</v>
      </c>
      <c r="Y413" s="380">
        <v>12.08</v>
      </c>
      <c r="Z413" s="381">
        <f t="shared" si="102"/>
        <v>-0.40000000000000036</v>
      </c>
      <c r="AA413" s="380">
        <v>9.9700000000000006</v>
      </c>
      <c r="AB413" s="381">
        <f t="shared" si="103"/>
        <v>-0.33000000000000007</v>
      </c>
    </row>
    <row r="414" spans="2:28" collapsed="1" x14ac:dyDescent="0.25">
      <c r="B414" s="30" t="s">
        <v>184</v>
      </c>
      <c r="C414" s="383">
        <v>4.8902269569245025</v>
      </c>
      <c r="D414" s="384">
        <f t="shared" si="91"/>
        <v>0.25192201421142801</v>
      </c>
      <c r="E414" s="383">
        <v>13.273194287475599</v>
      </c>
      <c r="F414" s="384">
        <f t="shared" si="92"/>
        <v>1.1535004809341931</v>
      </c>
      <c r="G414" s="383">
        <v>14.989473684210527</v>
      </c>
      <c r="H414" s="384">
        <f t="shared" si="93"/>
        <v>-3.1857616525020021</v>
      </c>
      <c r="I414" s="383">
        <v>13.945635193401237</v>
      </c>
      <c r="J414" s="384">
        <f t="shared" si="94"/>
        <v>-0.32068066362244174</v>
      </c>
      <c r="K414" s="383">
        <v>10.129310111177967</v>
      </c>
      <c r="L414" s="384">
        <f t="shared" si="95"/>
        <v>-9.4070343858955852E-2</v>
      </c>
      <c r="M414" s="383">
        <v>12.163910539814973</v>
      </c>
      <c r="N414" s="384">
        <f t="shared" si="96"/>
        <v>0.28579941127241604</v>
      </c>
      <c r="O414" s="383">
        <v>10.563851487448819</v>
      </c>
      <c r="P414" s="384">
        <f t="shared" si="97"/>
        <v>-5.2651440553672657E-2</v>
      </c>
      <c r="Q414" s="383">
        <v>11.119157962890393</v>
      </c>
      <c r="R414" s="384">
        <f t="shared" si="98"/>
        <v>-0.12593819622417612</v>
      </c>
      <c r="S414" s="383">
        <v>12.999676393460916</v>
      </c>
      <c r="T414" s="384">
        <f t="shared" si="99"/>
        <v>-0.21082271858085733</v>
      </c>
      <c r="U414" s="383">
        <v>11.933288888244757</v>
      </c>
      <c r="V414" s="384">
        <f t="shared" si="100"/>
        <v>-0.11358881504244067</v>
      </c>
      <c r="W414" s="383">
        <v>9.9464474859905447</v>
      </c>
      <c r="X414" s="384">
        <f t="shared" si="101"/>
        <v>3.9948052585586424E-2</v>
      </c>
      <c r="Y414" s="383">
        <v>12.954285414370441</v>
      </c>
      <c r="Z414" s="384">
        <f t="shared" si="102"/>
        <v>-4.4060913003882263E-2</v>
      </c>
      <c r="AA414" s="383">
        <v>10.84024509054688</v>
      </c>
      <c r="AB414" s="384">
        <f t="shared" si="103"/>
        <v>3.4650407022310148E-2</v>
      </c>
    </row>
    <row r="415" spans="2:28" ht="15" hidden="1" customHeight="1" outlineLevel="1" x14ac:dyDescent="0.25">
      <c r="B415" s="43" t="s">
        <v>58</v>
      </c>
      <c r="C415" s="380">
        <v>4.82</v>
      </c>
      <c r="D415" s="381">
        <f t="shared" si="91"/>
        <v>-0.25</v>
      </c>
      <c r="E415" s="382">
        <v>9.93</v>
      </c>
      <c r="F415" s="381">
        <f t="shared" si="92"/>
        <v>-0.13000000000000078</v>
      </c>
      <c r="G415" s="382">
        <v>12.71</v>
      </c>
      <c r="H415" s="381">
        <f t="shared" si="93"/>
        <v>-5.2799999999999976</v>
      </c>
      <c r="I415" s="382">
        <v>11.06</v>
      </c>
      <c r="J415" s="381">
        <f t="shared" si="94"/>
        <v>-1.6799999999999997</v>
      </c>
      <c r="K415" s="380">
        <v>9.11</v>
      </c>
      <c r="L415" s="381">
        <f t="shared" si="95"/>
        <v>-0.67999999999999972</v>
      </c>
      <c r="M415" s="380">
        <v>10.27</v>
      </c>
      <c r="N415" s="381">
        <f t="shared" si="96"/>
        <v>-0.88000000000000078</v>
      </c>
      <c r="O415" s="380">
        <v>9.35</v>
      </c>
      <c r="P415" s="381">
        <f t="shared" si="97"/>
        <v>-0.74000000000000021</v>
      </c>
      <c r="Q415" s="382">
        <v>10.88</v>
      </c>
      <c r="R415" s="381">
        <f t="shared" si="98"/>
        <v>0.49000000000000021</v>
      </c>
      <c r="S415" s="382">
        <v>12.61</v>
      </c>
      <c r="T415" s="381">
        <f t="shared" si="99"/>
        <v>-0.86000000000000121</v>
      </c>
      <c r="U415" s="382">
        <v>11.68</v>
      </c>
      <c r="V415" s="381">
        <f t="shared" si="100"/>
        <v>2.9999999999999361E-2</v>
      </c>
      <c r="W415" s="380">
        <v>9.25</v>
      </c>
      <c r="X415" s="381">
        <f t="shared" si="101"/>
        <v>-0.16999999999999993</v>
      </c>
      <c r="Y415" s="380">
        <v>12.01</v>
      </c>
      <c r="Z415" s="381">
        <f t="shared" si="102"/>
        <v>-0.87000000000000099</v>
      </c>
      <c r="AA415" s="380">
        <v>10.1</v>
      </c>
      <c r="AB415" s="381">
        <f t="shared" si="103"/>
        <v>-0.30000000000000071</v>
      </c>
    </row>
    <row r="416" spans="2:28" ht="15" hidden="1" customHeight="1" outlineLevel="1" x14ac:dyDescent="0.25">
      <c r="B416" s="43" t="s">
        <v>59</v>
      </c>
      <c r="C416" s="380">
        <v>5.3</v>
      </c>
      <c r="D416" s="381">
        <f t="shared" si="91"/>
        <v>0.8199999999999994</v>
      </c>
      <c r="E416" s="382">
        <v>12.85</v>
      </c>
      <c r="F416" s="381">
        <f t="shared" si="92"/>
        <v>1.3899999999999988</v>
      </c>
      <c r="G416" s="382">
        <v>12.64</v>
      </c>
      <c r="H416" s="381">
        <f t="shared" si="93"/>
        <v>-3.620000000000001</v>
      </c>
      <c r="I416" s="382">
        <v>12.76</v>
      </c>
      <c r="J416" s="381">
        <f t="shared" si="94"/>
        <v>-0.24000000000000021</v>
      </c>
      <c r="K416" s="380">
        <v>10.07</v>
      </c>
      <c r="L416" s="381">
        <f t="shared" si="95"/>
        <v>9.9999999999997868E-3</v>
      </c>
      <c r="M416" s="380">
        <v>12.45</v>
      </c>
      <c r="N416" s="381">
        <f t="shared" si="96"/>
        <v>1.25</v>
      </c>
      <c r="O416" s="380">
        <v>10.56</v>
      </c>
      <c r="P416" s="381">
        <f t="shared" si="97"/>
        <v>0.23000000000000043</v>
      </c>
      <c r="Q416" s="382">
        <v>10.98</v>
      </c>
      <c r="R416" s="381">
        <f t="shared" si="98"/>
        <v>-0.34999999999999964</v>
      </c>
      <c r="S416" s="382">
        <v>12.57</v>
      </c>
      <c r="T416" s="381">
        <f t="shared" si="99"/>
        <v>-0.45999999999999908</v>
      </c>
      <c r="U416" s="382">
        <v>11.64</v>
      </c>
      <c r="V416" s="381">
        <f t="shared" si="100"/>
        <v>-0.41999999999999993</v>
      </c>
      <c r="W416" s="380">
        <v>9.93</v>
      </c>
      <c r="X416" s="381">
        <f t="shared" si="101"/>
        <v>9.9999999999999645E-2</v>
      </c>
      <c r="Y416" s="380">
        <v>12.74</v>
      </c>
      <c r="Z416" s="381">
        <f t="shared" si="102"/>
        <v>0.16000000000000014</v>
      </c>
      <c r="AA416" s="380">
        <v>10.75</v>
      </c>
      <c r="AB416" s="381">
        <f t="shared" si="103"/>
        <v>8.9999999999999858E-2</v>
      </c>
    </row>
    <row r="417" spans="2:28" ht="15" hidden="1" customHeight="1" outlineLevel="1" x14ac:dyDescent="0.25">
      <c r="B417" s="43" t="s">
        <v>60</v>
      </c>
      <c r="C417" s="380">
        <v>5.16</v>
      </c>
      <c r="D417" s="381">
        <f t="shared" si="91"/>
        <v>0.48000000000000043</v>
      </c>
      <c r="E417" s="382">
        <v>19.11</v>
      </c>
      <c r="F417" s="381">
        <f t="shared" si="92"/>
        <v>3.4699999999999989</v>
      </c>
      <c r="G417" s="382">
        <v>16.309999999999999</v>
      </c>
      <c r="H417" s="381">
        <f t="shared" si="93"/>
        <v>-6.7900000000000027</v>
      </c>
      <c r="I417" s="382">
        <v>17.82</v>
      </c>
      <c r="J417" s="381">
        <f t="shared" si="94"/>
        <v>-0.53000000000000114</v>
      </c>
      <c r="K417" s="380">
        <v>11.1</v>
      </c>
      <c r="L417" s="381">
        <f t="shared" si="95"/>
        <v>0.26999999999999957</v>
      </c>
      <c r="M417" s="380">
        <v>16.850000000000001</v>
      </c>
      <c r="N417" s="381">
        <f t="shared" si="96"/>
        <v>1.8600000000000012</v>
      </c>
      <c r="O417" s="380">
        <v>12.12</v>
      </c>
      <c r="P417" s="381">
        <f t="shared" si="97"/>
        <v>0.39999999999999858</v>
      </c>
      <c r="Q417" s="382">
        <v>11.68</v>
      </c>
      <c r="R417" s="381">
        <f t="shared" si="98"/>
        <v>0.61999999999999922</v>
      </c>
      <c r="S417" s="382">
        <v>13</v>
      </c>
      <c r="T417" s="381">
        <f t="shared" si="99"/>
        <v>-1.0500000000000007</v>
      </c>
      <c r="U417" s="382">
        <v>12.28</v>
      </c>
      <c r="V417" s="381">
        <f t="shared" si="100"/>
        <v>4.9999999999998934E-2</v>
      </c>
      <c r="W417" s="380">
        <v>10.7</v>
      </c>
      <c r="X417" s="381">
        <f t="shared" si="101"/>
        <v>0.45999999999999908</v>
      </c>
      <c r="Y417" s="380">
        <v>14.34</v>
      </c>
      <c r="Z417" s="381">
        <f t="shared" si="102"/>
        <v>-0.49000000000000021</v>
      </c>
      <c r="AA417" s="380">
        <v>11.78</v>
      </c>
      <c r="AB417" s="381">
        <f t="shared" si="103"/>
        <v>0.26999999999999957</v>
      </c>
    </row>
    <row r="418" spans="2:28" ht="15" hidden="1" customHeight="1" outlineLevel="1" x14ac:dyDescent="0.25">
      <c r="B418" s="43" t="s">
        <v>61</v>
      </c>
      <c r="C418" s="380">
        <v>5.17</v>
      </c>
      <c r="D418" s="381">
        <f t="shared" si="91"/>
        <v>-9.9999999999997868E-3</v>
      </c>
      <c r="E418" s="382">
        <v>15.7</v>
      </c>
      <c r="F418" s="381">
        <f t="shared" si="92"/>
        <v>-3.6000000000000014</v>
      </c>
      <c r="G418" s="382">
        <v>18.96</v>
      </c>
      <c r="H418" s="381">
        <f t="shared" si="93"/>
        <v>-0.55000000000000071</v>
      </c>
      <c r="I418" s="382">
        <v>16.78</v>
      </c>
      <c r="J418" s="381">
        <f t="shared" si="94"/>
        <v>-2.5999999999999979</v>
      </c>
      <c r="K418" s="380">
        <v>10.72</v>
      </c>
      <c r="L418" s="381">
        <f t="shared" si="95"/>
        <v>-0.11999999999999922</v>
      </c>
      <c r="M418" s="380">
        <v>13.66</v>
      </c>
      <c r="N418" s="381">
        <f t="shared" si="96"/>
        <v>-0.22000000000000064</v>
      </c>
      <c r="O418" s="380">
        <v>11.32</v>
      </c>
      <c r="P418" s="381">
        <f t="shared" si="97"/>
        <v>-0.19999999999999929</v>
      </c>
      <c r="Q418" s="382">
        <v>11.16</v>
      </c>
      <c r="R418" s="381">
        <f t="shared" si="98"/>
        <v>-0.59999999999999964</v>
      </c>
      <c r="S418" s="382">
        <v>13.88</v>
      </c>
      <c r="T418" s="381">
        <f t="shared" si="99"/>
        <v>0.32000000000000028</v>
      </c>
      <c r="U418" s="382">
        <v>12.34</v>
      </c>
      <c r="V418" s="381">
        <f t="shared" si="100"/>
        <v>-0.16000000000000014</v>
      </c>
      <c r="W418" s="380">
        <v>10.39</v>
      </c>
      <c r="X418" s="381">
        <f t="shared" si="101"/>
        <v>-0.26999999999999957</v>
      </c>
      <c r="Y418" s="380">
        <v>14.09</v>
      </c>
      <c r="Z418" s="381">
        <f t="shared" si="102"/>
        <v>7.0000000000000284E-2</v>
      </c>
      <c r="AA418" s="380">
        <v>11.5</v>
      </c>
      <c r="AB418" s="381">
        <f t="shared" si="103"/>
        <v>-0.15000000000000036</v>
      </c>
    </row>
    <row r="419" spans="2:28" collapsed="1" x14ac:dyDescent="0.25">
      <c r="B419" s="145">
        <v>1984</v>
      </c>
      <c r="C419" s="382">
        <v>4.9000000000000004</v>
      </c>
      <c r="D419" s="388">
        <f t="shared" si="91"/>
        <v>0.14000000000000057</v>
      </c>
      <c r="E419" s="382">
        <v>13.28</v>
      </c>
      <c r="F419" s="388">
        <f t="shared" si="92"/>
        <v>1.1899999999999995</v>
      </c>
      <c r="G419" s="382">
        <v>15.03</v>
      </c>
      <c r="H419" s="388">
        <f t="shared" si="93"/>
        <v>-2.4800000000000022</v>
      </c>
      <c r="I419" s="382">
        <v>13.95</v>
      </c>
      <c r="J419" s="388">
        <f t="shared" si="94"/>
        <v>-1.0000000000001563E-2</v>
      </c>
      <c r="K419" s="382">
        <v>10.27</v>
      </c>
      <c r="L419" s="388">
        <f t="shared" si="95"/>
        <v>0.28999999999999915</v>
      </c>
      <c r="M419" s="382">
        <v>10.9</v>
      </c>
      <c r="N419" s="388">
        <f t="shared" si="96"/>
        <v>0.21000000000000085</v>
      </c>
      <c r="O419" s="382">
        <v>10.41</v>
      </c>
      <c r="P419" s="388">
        <f t="shared" si="97"/>
        <v>0.25999999999999979</v>
      </c>
      <c r="Q419" s="382">
        <v>11.06</v>
      </c>
      <c r="R419" s="388">
        <f t="shared" si="98"/>
        <v>-0.12999999999999901</v>
      </c>
      <c r="S419" s="382">
        <v>13.04</v>
      </c>
      <c r="T419" s="388">
        <f t="shared" si="99"/>
        <v>-0.5</v>
      </c>
      <c r="U419" s="382">
        <v>11.89</v>
      </c>
      <c r="V419" s="388">
        <f t="shared" si="100"/>
        <v>-0.26999999999999957</v>
      </c>
      <c r="W419" s="382">
        <v>10.01</v>
      </c>
      <c r="X419" s="388">
        <f t="shared" si="101"/>
        <v>0.20999999999999908</v>
      </c>
      <c r="Y419" s="382">
        <v>12.48</v>
      </c>
      <c r="Z419" s="388">
        <f t="shared" si="102"/>
        <v>-0.16999999999999993</v>
      </c>
      <c r="AA419" s="382">
        <v>10.73</v>
      </c>
      <c r="AB419" s="388">
        <f t="shared" si="103"/>
        <v>9.9999999999999645E-2</v>
      </c>
    </row>
    <row r="420" spans="2:28" ht="15" hidden="1" customHeight="1" outlineLevel="1" x14ac:dyDescent="0.25">
      <c r="B420" s="43" t="s">
        <v>49</v>
      </c>
      <c r="C420" s="380">
        <v>4.8499999999999996</v>
      </c>
      <c r="D420" s="381">
        <f t="shared" si="91"/>
        <v>0.29999999999999982</v>
      </c>
      <c r="E420" s="382">
        <v>13.25</v>
      </c>
      <c r="F420" s="381">
        <f t="shared" si="92"/>
        <v>3.8599999999999994</v>
      </c>
      <c r="G420" s="382">
        <v>15.43</v>
      </c>
      <c r="H420" s="381">
        <f t="shared" si="93"/>
        <v>-0.76000000000000156</v>
      </c>
      <c r="I420" s="382">
        <v>13.95</v>
      </c>
      <c r="J420" s="381">
        <f t="shared" si="94"/>
        <v>2.4499999999999993</v>
      </c>
      <c r="K420" s="380">
        <v>10.47</v>
      </c>
      <c r="L420" s="381">
        <f t="shared" si="95"/>
        <v>0.29000000000000092</v>
      </c>
      <c r="M420" s="380">
        <v>11.77</v>
      </c>
      <c r="N420" s="381">
        <f t="shared" si="96"/>
        <v>-0.12000000000000099</v>
      </c>
      <c r="O420" s="380">
        <v>10.79</v>
      </c>
      <c r="P420" s="381">
        <f t="shared" si="97"/>
        <v>0.17999999999999972</v>
      </c>
      <c r="Q420" s="382">
        <v>9.5500000000000007</v>
      </c>
      <c r="R420" s="381">
        <f t="shared" si="98"/>
        <v>-1.8699999999999992</v>
      </c>
      <c r="S420" s="382">
        <v>12.42</v>
      </c>
      <c r="T420" s="381">
        <f t="shared" si="99"/>
        <v>-0.25999999999999979</v>
      </c>
      <c r="U420" s="382">
        <v>10.74</v>
      </c>
      <c r="V420" s="381">
        <f t="shared" si="100"/>
        <v>-1.1999999999999993</v>
      </c>
      <c r="W420" s="380">
        <v>9.56</v>
      </c>
      <c r="X420" s="381">
        <f t="shared" si="101"/>
        <v>-0.26999999999999957</v>
      </c>
      <c r="Y420" s="380">
        <v>12.42</v>
      </c>
      <c r="Z420" s="381">
        <f t="shared" si="102"/>
        <v>-0.24000000000000021</v>
      </c>
      <c r="AA420" s="380">
        <v>10.44</v>
      </c>
      <c r="AB420" s="381">
        <f t="shared" si="103"/>
        <v>-0.24000000000000021</v>
      </c>
    </row>
    <row r="421" spans="2:28" ht="15" hidden="1" customHeight="1" outlineLevel="1" x14ac:dyDescent="0.25">
      <c r="B421" s="43" t="s">
        <v>50</v>
      </c>
      <c r="C421" s="380">
        <v>4</v>
      </c>
      <c r="D421" s="381">
        <f t="shared" si="91"/>
        <v>-0.21999999999999975</v>
      </c>
      <c r="E421" s="382">
        <v>11.59</v>
      </c>
      <c r="F421" s="381">
        <f t="shared" si="92"/>
        <v>0.90000000000000036</v>
      </c>
      <c r="G421" s="382">
        <v>16.559999999999999</v>
      </c>
      <c r="H421" s="381">
        <f t="shared" si="93"/>
        <v>-2.360000000000003</v>
      </c>
      <c r="I421" s="382">
        <v>13.36</v>
      </c>
      <c r="J421" s="381">
        <f t="shared" si="94"/>
        <v>-0.41999999999999993</v>
      </c>
      <c r="K421" s="380">
        <v>9.92</v>
      </c>
      <c r="L421" s="381">
        <f t="shared" si="95"/>
        <v>8.0000000000000071E-2</v>
      </c>
      <c r="M421" s="380">
        <v>11.98</v>
      </c>
      <c r="N421" s="381">
        <f t="shared" si="96"/>
        <v>0.84999999999999964</v>
      </c>
      <c r="O421" s="380">
        <v>10.39</v>
      </c>
      <c r="P421" s="381">
        <f t="shared" si="97"/>
        <v>0.22000000000000064</v>
      </c>
      <c r="Q421" s="382">
        <v>11.61</v>
      </c>
      <c r="R421" s="381">
        <f t="shared" si="98"/>
        <v>8.9999999999999858E-2</v>
      </c>
      <c r="S421" s="382">
        <v>12.94</v>
      </c>
      <c r="T421" s="381">
        <f t="shared" si="99"/>
        <v>-0.3100000000000005</v>
      </c>
      <c r="U421" s="382">
        <v>12.17</v>
      </c>
      <c r="V421" s="381">
        <f t="shared" si="100"/>
        <v>-4.0000000000000924E-2</v>
      </c>
      <c r="W421" s="380">
        <v>9.86</v>
      </c>
      <c r="X421" s="381">
        <f t="shared" si="101"/>
        <v>0.14999999999999858</v>
      </c>
      <c r="Y421" s="380">
        <v>12.83</v>
      </c>
      <c r="Z421" s="381">
        <f t="shared" si="102"/>
        <v>0.23000000000000043</v>
      </c>
      <c r="AA421" s="380">
        <v>10.74</v>
      </c>
      <c r="AB421" s="381">
        <f t="shared" si="103"/>
        <v>0.16999999999999993</v>
      </c>
    </row>
    <row r="422" spans="2:28" ht="15" hidden="1" customHeight="1" outlineLevel="1" x14ac:dyDescent="0.25">
      <c r="B422" s="43" t="s">
        <v>51</v>
      </c>
      <c r="C422" s="380">
        <v>4.93</v>
      </c>
      <c r="D422" s="381">
        <f t="shared" si="91"/>
        <v>0.55999999999999961</v>
      </c>
      <c r="E422" s="382">
        <v>9.25</v>
      </c>
      <c r="F422" s="381">
        <f t="shared" si="92"/>
        <v>2.4400000000000004</v>
      </c>
      <c r="G422" s="382">
        <v>13.67</v>
      </c>
      <c r="H422" s="381">
        <f t="shared" si="93"/>
        <v>-1.0500000000000007</v>
      </c>
      <c r="I422" s="382">
        <v>11.26</v>
      </c>
      <c r="J422" s="381">
        <f t="shared" si="94"/>
        <v>1.0099999999999998</v>
      </c>
      <c r="K422" s="380">
        <v>9.64</v>
      </c>
      <c r="L422" s="381">
        <f t="shared" si="95"/>
        <v>-0.36999999999999922</v>
      </c>
      <c r="M422" s="380">
        <v>9.58</v>
      </c>
      <c r="N422" s="381">
        <f t="shared" si="96"/>
        <v>-1.9999999999999574E-2</v>
      </c>
      <c r="O422" s="380">
        <v>9.6199999999999992</v>
      </c>
      <c r="P422" s="381">
        <f t="shared" si="97"/>
        <v>-0.29000000000000092</v>
      </c>
      <c r="Q422" s="382">
        <v>12.38</v>
      </c>
      <c r="R422" s="381">
        <f t="shared" si="98"/>
        <v>1.3200000000000003</v>
      </c>
      <c r="S422" s="382">
        <v>13.69</v>
      </c>
      <c r="T422" s="381">
        <f t="shared" si="99"/>
        <v>1.4599999999999991</v>
      </c>
      <c r="U422" s="382">
        <v>12.92</v>
      </c>
      <c r="V422" s="381">
        <f t="shared" si="100"/>
        <v>1.4000000000000004</v>
      </c>
      <c r="W422" s="380">
        <v>9.93</v>
      </c>
      <c r="X422" s="381">
        <f t="shared" si="101"/>
        <v>0.40000000000000036</v>
      </c>
      <c r="Y422" s="380">
        <v>12.2</v>
      </c>
      <c r="Z422" s="381">
        <f t="shared" si="102"/>
        <v>0.91999999999999993</v>
      </c>
      <c r="AA422" s="380">
        <v>10.57</v>
      </c>
      <c r="AB422" s="381">
        <f t="shared" si="103"/>
        <v>0.55000000000000071</v>
      </c>
    </row>
    <row r="423" spans="2:28" ht="15" hidden="1" customHeight="1" outlineLevel="1" x14ac:dyDescent="0.25">
      <c r="B423" s="43" t="s">
        <v>52</v>
      </c>
      <c r="C423" s="380">
        <v>4.72</v>
      </c>
      <c r="D423" s="381">
        <f t="shared" si="91"/>
        <v>1.4</v>
      </c>
      <c r="E423" s="382">
        <v>7.89</v>
      </c>
      <c r="F423" s="381">
        <f t="shared" si="92"/>
        <v>-2.410000000000001</v>
      </c>
      <c r="G423" s="382">
        <v>16.32</v>
      </c>
      <c r="H423" s="381">
        <f t="shared" si="93"/>
        <v>-3.8599999999999994</v>
      </c>
      <c r="I423" s="382">
        <v>10.81</v>
      </c>
      <c r="J423" s="381">
        <f t="shared" si="94"/>
        <v>-3.2299999999999986</v>
      </c>
      <c r="K423" s="380">
        <v>9.34</v>
      </c>
      <c r="L423" s="381">
        <f t="shared" si="95"/>
        <v>-0.32000000000000028</v>
      </c>
      <c r="M423" s="380">
        <v>10.050000000000001</v>
      </c>
      <c r="N423" s="381">
        <f t="shared" si="96"/>
        <v>0.18000000000000149</v>
      </c>
      <c r="O423" s="380">
        <v>9.51</v>
      </c>
      <c r="P423" s="381">
        <f t="shared" si="97"/>
        <v>-0.20000000000000107</v>
      </c>
      <c r="Q423" s="382">
        <v>9.0299999999999994</v>
      </c>
      <c r="R423" s="381">
        <f t="shared" si="98"/>
        <v>1.7799999999999994</v>
      </c>
      <c r="S423" s="382">
        <v>13.87</v>
      </c>
      <c r="T423" s="381">
        <f t="shared" si="99"/>
        <v>0.80999999999999872</v>
      </c>
      <c r="U423" s="382">
        <v>10.95</v>
      </c>
      <c r="V423" s="381">
        <f t="shared" si="100"/>
        <v>2.09</v>
      </c>
      <c r="W423" s="380">
        <v>8.69</v>
      </c>
      <c r="X423" s="381">
        <f t="shared" si="101"/>
        <v>0.70999999999999908</v>
      </c>
      <c r="Y423" s="380">
        <v>12.39</v>
      </c>
      <c r="Z423" s="381">
        <f t="shared" si="102"/>
        <v>0.63000000000000078</v>
      </c>
      <c r="AA423" s="380">
        <v>9.74</v>
      </c>
      <c r="AB423" s="381">
        <f t="shared" si="103"/>
        <v>0.87000000000000099</v>
      </c>
    </row>
    <row r="424" spans="2:28" ht="15" hidden="1" customHeight="1" outlineLevel="1" x14ac:dyDescent="0.25">
      <c r="B424" s="43" t="s">
        <v>53</v>
      </c>
      <c r="C424" s="380">
        <v>5.19</v>
      </c>
      <c r="D424" s="381">
        <f t="shared" si="91"/>
        <v>0.79</v>
      </c>
      <c r="E424" s="382">
        <v>13.71</v>
      </c>
      <c r="F424" s="381">
        <f t="shared" si="92"/>
        <v>0.85000000000000142</v>
      </c>
      <c r="G424" s="382">
        <v>21.85</v>
      </c>
      <c r="H424" s="381">
        <f t="shared" si="93"/>
        <v>1.240000000000002</v>
      </c>
      <c r="I424" s="382">
        <v>16.12</v>
      </c>
      <c r="J424" s="381">
        <f t="shared" si="94"/>
        <v>0.95000000000000107</v>
      </c>
      <c r="K424" s="380">
        <v>9.4499999999999993</v>
      </c>
      <c r="L424" s="381">
        <f t="shared" si="95"/>
        <v>8.0000000000000071E-2</v>
      </c>
      <c r="M424" s="380">
        <v>9.1199999999999992</v>
      </c>
      <c r="N424" s="381">
        <f t="shared" si="96"/>
        <v>-9.0000000000001634E-2</v>
      </c>
      <c r="O424" s="380">
        <v>9.36</v>
      </c>
      <c r="P424" s="381">
        <f t="shared" si="97"/>
        <v>3.9999999999999147E-2</v>
      </c>
      <c r="Q424" s="382">
        <v>12.2</v>
      </c>
      <c r="R424" s="381">
        <f t="shared" si="98"/>
        <v>1.5</v>
      </c>
      <c r="S424" s="382">
        <v>16.600000000000001</v>
      </c>
      <c r="T424" s="381">
        <f t="shared" si="99"/>
        <v>0.16000000000000014</v>
      </c>
      <c r="U424" s="382">
        <v>14.05</v>
      </c>
      <c r="V424" s="381">
        <f t="shared" si="100"/>
        <v>1.2400000000000002</v>
      </c>
      <c r="W424" s="380">
        <v>9.91</v>
      </c>
      <c r="X424" s="381">
        <f t="shared" si="101"/>
        <v>0.59999999999999964</v>
      </c>
      <c r="Y424" s="380">
        <v>13.07</v>
      </c>
      <c r="Z424" s="381">
        <f t="shared" si="102"/>
        <v>0.39000000000000057</v>
      </c>
      <c r="AA424" s="380">
        <v>10.88</v>
      </c>
      <c r="AB424" s="381">
        <f t="shared" si="103"/>
        <v>0.59000000000000163</v>
      </c>
    </row>
    <row r="425" spans="2:28" ht="15" hidden="1" customHeight="1" outlineLevel="1" x14ac:dyDescent="0.25">
      <c r="B425" s="43" t="s">
        <v>54</v>
      </c>
      <c r="C425" s="380">
        <v>5.42</v>
      </c>
      <c r="D425" s="381">
        <f t="shared" si="91"/>
        <v>0.33000000000000007</v>
      </c>
      <c r="E425" s="382">
        <v>6.35</v>
      </c>
      <c r="F425" s="381">
        <f t="shared" si="92"/>
        <v>-2.09</v>
      </c>
      <c r="G425" s="382">
        <v>13.03</v>
      </c>
      <c r="H425" s="381">
        <f t="shared" si="93"/>
        <v>-1.9800000000000004</v>
      </c>
      <c r="I425" s="382">
        <v>8.0299999999999994</v>
      </c>
      <c r="J425" s="381">
        <f t="shared" si="94"/>
        <v>-2.66</v>
      </c>
      <c r="K425" s="380">
        <v>9.58</v>
      </c>
      <c r="L425" s="381">
        <f t="shared" si="95"/>
        <v>-1.9999999999999574E-2</v>
      </c>
      <c r="M425" s="380">
        <v>8.4600000000000009</v>
      </c>
      <c r="N425" s="381">
        <f t="shared" si="96"/>
        <v>-0.50999999999999979</v>
      </c>
      <c r="O425" s="380">
        <v>9.27</v>
      </c>
      <c r="P425" s="381">
        <f t="shared" si="97"/>
        <v>-0.16000000000000014</v>
      </c>
      <c r="Q425" s="382">
        <v>11.31</v>
      </c>
      <c r="R425" s="381">
        <f t="shared" si="98"/>
        <v>8.9999999999999858E-2</v>
      </c>
      <c r="S425" s="382">
        <v>13.42</v>
      </c>
      <c r="T425" s="381">
        <f t="shared" si="99"/>
        <v>0.50999999999999979</v>
      </c>
      <c r="U425" s="382">
        <v>12.28</v>
      </c>
      <c r="V425" s="381">
        <f t="shared" si="100"/>
        <v>0.26999999999999957</v>
      </c>
      <c r="W425" s="380">
        <v>9.66</v>
      </c>
      <c r="X425" s="381">
        <f t="shared" si="101"/>
        <v>0.16000000000000014</v>
      </c>
      <c r="Y425" s="380">
        <v>11.43</v>
      </c>
      <c r="Z425" s="381">
        <f t="shared" si="102"/>
        <v>4.9999999999998934E-2</v>
      </c>
      <c r="AA425" s="380">
        <v>10.25</v>
      </c>
      <c r="AB425" s="381">
        <f t="shared" si="103"/>
        <v>0.13000000000000078</v>
      </c>
    </row>
    <row r="426" spans="2:28" ht="15" hidden="1" customHeight="1" outlineLevel="1" x14ac:dyDescent="0.25">
      <c r="B426" s="43" t="s">
        <v>55</v>
      </c>
      <c r="C426" s="380">
        <v>4.6399999999999997</v>
      </c>
      <c r="D426" s="381">
        <f t="shared" si="91"/>
        <v>-7.0000000000000284E-2</v>
      </c>
      <c r="E426" s="382">
        <v>11.79</v>
      </c>
      <c r="F426" s="381">
        <f t="shared" si="92"/>
        <v>1.1799999999999997</v>
      </c>
      <c r="G426" s="382">
        <v>11.74</v>
      </c>
      <c r="H426" s="381">
        <f t="shared" si="93"/>
        <v>-6.6399999999999988</v>
      </c>
      <c r="I426" s="382">
        <v>11.76</v>
      </c>
      <c r="J426" s="381">
        <f t="shared" si="94"/>
        <v>-1.08</v>
      </c>
      <c r="K426" s="380">
        <v>10.24</v>
      </c>
      <c r="L426" s="381">
        <f t="shared" si="95"/>
        <v>-0.15000000000000036</v>
      </c>
      <c r="M426" s="380">
        <v>7.86</v>
      </c>
      <c r="N426" s="381">
        <f t="shared" si="96"/>
        <v>-1.1299999999999999</v>
      </c>
      <c r="O426" s="380">
        <v>9.64</v>
      </c>
      <c r="P426" s="381">
        <f t="shared" si="97"/>
        <v>-0.44999999999999929</v>
      </c>
      <c r="Q426" s="382">
        <v>12.74</v>
      </c>
      <c r="R426" s="381">
        <f t="shared" si="98"/>
        <v>1.8100000000000005</v>
      </c>
      <c r="S426" s="382">
        <v>11.25</v>
      </c>
      <c r="T426" s="381">
        <f t="shared" si="99"/>
        <v>-2.4399999999999995</v>
      </c>
      <c r="U426" s="382">
        <v>12.16</v>
      </c>
      <c r="V426" s="381">
        <f t="shared" si="100"/>
        <v>8.0000000000000071E-2</v>
      </c>
      <c r="W426" s="380">
        <v>10.210000000000001</v>
      </c>
      <c r="X426" s="381">
        <f t="shared" si="101"/>
        <v>0.46000000000000085</v>
      </c>
      <c r="Y426" s="380">
        <v>9.8800000000000008</v>
      </c>
      <c r="Z426" s="381">
        <f t="shared" si="102"/>
        <v>-2.129999999999999</v>
      </c>
      <c r="AA426" s="380">
        <v>10.119999999999999</v>
      </c>
      <c r="AB426" s="381">
        <f t="shared" si="103"/>
        <v>-0.24000000000000021</v>
      </c>
    </row>
    <row r="427" spans="2:28" ht="15" hidden="1" customHeight="1" outlineLevel="1" x14ac:dyDescent="0.25">
      <c r="B427" s="43" t="s">
        <v>56</v>
      </c>
      <c r="C427" s="380">
        <v>4.3600000000000003</v>
      </c>
      <c r="D427" s="381">
        <f t="shared" si="91"/>
        <v>0.19000000000000039</v>
      </c>
      <c r="E427" s="382">
        <v>14.1</v>
      </c>
      <c r="F427" s="381">
        <f t="shared" si="92"/>
        <v>-3.5900000000000016</v>
      </c>
      <c r="G427" s="382">
        <v>24.46</v>
      </c>
      <c r="H427" s="381">
        <f t="shared" si="93"/>
        <v>0.28000000000000114</v>
      </c>
      <c r="I427" s="382">
        <v>17.77</v>
      </c>
      <c r="J427" s="381">
        <f t="shared" si="94"/>
        <v>-2.5800000000000018</v>
      </c>
      <c r="K427" s="380">
        <v>9.76</v>
      </c>
      <c r="L427" s="381">
        <f t="shared" si="95"/>
        <v>0.23000000000000043</v>
      </c>
      <c r="M427" s="380">
        <v>9.2799999999999994</v>
      </c>
      <c r="N427" s="381">
        <f t="shared" si="96"/>
        <v>-0.99000000000000021</v>
      </c>
      <c r="O427" s="380">
        <v>9.67</v>
      </c>
      <c r="P427" s="381">
        <f t="shared" si="97"/>
        <v>0</v>
      </c>
      <c r="Q427" s="382">
        <v>11.71</v>
      </c>
      <c r="R427" s="381">
        <f t="shared" si="98"/>
        <v>-0.29999999999999893</v>
      </c>
      <c r="S427" s="382">
        <v>14.23</v>
      </c>
      <c r="T427" s="381">
        <f t="shared" si="99"/>
        <v>0.82000000000000028</v>
      </c>
      <c r="U427" s="382">
        <v>12.58</v>
      </c>
      <c r="V427" s="381">
        <f t="shared" si="100"/>
        <v>4.0000000000000924E-2</v>
      </c>
      <c r="W427" s="380">
        <v>9.64</v>
      </c>
      <c r="X427" s="381">
        <f t="shared" si="101"/>
        <v>0.12000000000000099</v>
      </c>
      <c r="Y427" s="380">
        <v>12.48</v>
      </c>
      <c r="Z427" s="381">
        <f t="shared" si="102"/>
        <v>-7.0000000000000284E-2</v>
      </c>
      <c r="AA427" s="380">
        <v>10.3</v>
      </c>
      <c r="AB427" s="381">
        <f t="shared" si="103"/>
        <v>6.0000000000000497E-2</v>
      </c>
    </row>
    <row r="428" spans="2:28" collapsed="1" x14ac:dyDescent="0.25">
      <c r="B428" s="30" t="s">
        <v>185</v>
      </c>
      <c r="C428" s="383">
        <v>4.6383049427130745</v>
      </c>
      <c r="D428" s="384">
        <f t="shared" si="91"/>
        <v>0.3847794527810926</v>
      </c>
      <c r="E428" s="383">
        <v>12.119693806541406</v>
      </c>
      <c r="F428" s="384">
        <f t="shared" si="92"/>
        <v>0.76940645021956655</v>
      </c>
      <c r="G428" s="383">
        <v>18.175235336712529</v>
      </c>
      <c r="H428" s="384">
        <f t="shared" si="93"/>
        <v>0.72847770554077584</v>
      </c>
      <c r="I428" s="383">
        <v>14.266315857023679</v>
      </c>
      <c r="J428" s="384">
        <f t="shared" si="94"/>
        <v>0.85507423830666873</v>
      </c>
      <c r="K428" s="383">
        <v>10.223380455036922</v>
      </c>
      <c r="L428" s="384">
        <f t="shared" si="95"/>
        <v>0.1966225442587124</v>
      </c>
      <c r="M428" s="383">
        <v>11.878111128542557</v>
      </c>
      <c r="N428" s="384">
        <f t="shared" si="96"/>
        <v>0.42163777231719735</v>
      </c>
      <c r="O428" s="383">
        <v>10.616502928002491</v>
      </c>
      <c r="P428" s="384">
        <f t="shared" si="97"/>
        <v>0.20994708786127347</v>
      </c>
      <c r="Q428" s="383">
        <v>11.245096159114569</v>
      </c>
      <c r="R428" s="384">
        <f t="shared" si="98"/>
        <v>0.40166150617507412</v>
      </c>
      <c r="S428" s="383">
        <v>13.210499112041774</v>
      </c>
      <c r="T428" s="384">
        <f t="shared" si="99"/>
        <v>0.67433677471194109</v>
      </c>
      <c r="U428" s="383">
        <v>12.046877703287198</v>
      </c>
      <c r="V428" s="384">
        <f t="shared" si="100"/>
        <v>0.50754010152609474</v>
      </c>
      <c r="W428" s="383">
        <v>9.9064994334049583</v>
      </c>
      <c r="X428" s="384">
        <f t="shared" si="101"/>
        <v>0.37515256777490258</v>
      </c>
      <c r="Y428" s="383">
        <v>12.998346327374323</v>
      </c>
      <c r="Z428" s="384">
        <f t="shared" si="102"/>
        <v>0.60496004867704656</v>
      </c>
      <c r="AA428" s="383">
        <v>10.80559468352457</v>
      </c>
      <c r="AB428" s="384">
        <f t="shared" si="103"/>
        <v>0.4178706673982937</v>
      </c>
    </row>
    <row r="429" spans="2:28" ht="15" hidden="1" customHeight="1" outlineLevel="1" x14ac:dyDescent="0.25">
      <c r="B429" s="43" t="s">
        <v>58</v>
      </c>
      <c r="C429" s="380">
        <v>5.07</v>
      </c>
      <c r="D429" s="381">
        <f t="shared" si="91"/>
        <v>1.2400000000000002</v>
      </c>
      <c r="E429" s="382">
        <v>10.06</v>
      </c>
      <c r="F429" s="381">
        <f t="shared" si="92"/>
        <v>-3.1899999999999995</v>
      </c>
      <c r="G429" s="382">
        <v>17.989999999999998</v>
      </c>
      <c r="H429" s="381">
        <f t="shared" si="93"/>
        <v>2.759999999999998</v>
      </c>
      <c r="I429" s="382">
        <v>12.74</v>
      </c>
      <c r="J429" s="381">
        <f t="shared" si="94"/>
        <v>-1.2899999999999991</v>
      </c>
      <c r="K429" s="380">
        <v>9.7899999999999991</v>
      </c>
      <c r="L429" s="381">
        <f t="shared" si="95"/>
        <v>0.62999999999999901</v>
      </c>
      <c r="M429" s="380">
        <v>11.15</v>
      </c>
      <c r="N429" s="381">
        <f t="shared" si="96"/>
        <v>0.30000000000000071</v>
      </c>
      <c r="O429" s="380">
        <v>10.09</v>
      </c>
      <c r="P429" s="381">
        <f t="shared" si="97"/>
        <v>0.53999999999999915</v>
      </c>
      <c r="Q429" s="382">
        <v>10.39</v>
      </c>
      <c r="R429" s="381">
        <f t="shared" si="98"/>
        <v>0.10000000000000142</v>
      </c>
      <c r="S429" s="382">
        <v>13.47</v>
      </c>
      <c r="T429" s="381">
        <f t="shared" si="99"/>
        <v>0.58000000000000007</v>
      </c>
      <c r="U429" s="382">
        <v>11.65</v>
      </c>
      <c r="V429" s="381">
        <f t="shared" si="100"/>
        <v>0.26999999999999957</v>
      </c>
      <c r="W429" s="380">
        <v>9.42</v>
      </c>
      <c r="X429" s="381">
        <f t="shared" si="101"/>
        <v>0.57000000000000028</v>
      </c>
      <c r="Y429" s="380">
        <v>12.88</v>
      </c>
      <c r="Z429" s="381">
        <f t="shared" si="102"/>
        <v>0.57000000000000028</v>
      </c>
      <c r="AA429" s="380">
        <v>10.4</v>
      </c>
      <c r="AB429" s="381">
        <f t="shared" si="103"/>
        <v>0.5600000000000005</v>
      </c>
    </row>
    <row r="430" spans="2:28" ht="15" hidden="1" customHeight="1" outlineLevel="1" x14ac:dyDescent="0.25">
      <c r="B430" s="43" t="s">
        <v>59</v>
      </c>
      <c r="C430" s="380">
        <v>4.4800000000000004</v>
      </c>
      <c r="D430" s="381">
        <f t="shared" si="91"/>
        <v>-9.9999999999997868E-3</v>
      </c>
      <c r="E430" s="382">
        <v>11.46</v>
      </c>
      <c r="F430" s="381">
        <f t="shared" si="92"/>
        <v>-3.8899999999999988</v>
      </c>
      <c r="G430" s="382">
        <v>16.260000000000002</v>
      </c>
      <c r="H430" s="381">
        <f t="shared" si="93"/>
        <v>-6.16</v>
      </c>
      <c r="I430" s="382">
        <v>13</v>
      </c>
      <c r="J430" s="381">
        <f t="shared" si="94"/>
        <v>-4.120000000000001</v>
      </c>
      <c r="K430" s="380">
        <v>10.06</v>
      </c>
      <c r="L430" s="381">
        <f t="shared" si="95"/>
        <v>-0.24000000000000021</v>
      </c>
      <c r="M430" s="380">
        <v>11.2</v>
      </c>
      <c r="N430" s="381">
        <f t="shared" si="96"/>
        <v>-1.0899999999999999</v>
      </c>
      <c r="O430" s="380">
        <v>10.33</v>
      </c>
      <c r="P430" s="381">
        <f t="shared" si="97"/>
        <v>-0.44999999999999929</v>
      </c>
      <c r="Q430" s="382">
        <v>11.33</v>
      </c>
      <c r="R430" s="381">
        <f t="shared" si="98"/>
        <v>2.09</v>
      </c>
      <c r="S430" s="382">
        <v>13.03</v>
      </c>
      <c r="T430" s="381">
        <f t="shared" si="99"/>
        <v>9.9999999999997868E-3</v>
      </c>
      <c r="U430" s="382">
        <v>12.06</v>
      </c>
      <c r="V430" s="381">
        <f t="shared" si="100"/>
        <v>1.3100000000000005</v>
      </c>
      <c r="W430" s="380">
        <v>9.83</v>
      </c>
      <c r="X430" s="381">
        <f t="shared" si="101"/>
        <v>0.44999999999999929</v>
      </c>
      <c r="Y430" s="380">
        <v>12.58</v>
      </c>
      <c r="Z430" s="381">
        <f t="shared" si="102"/>
        <v>-0.49000000000000021</v>
      </c>
      <c r="AA430" s="380">
        <v>10.66</v>
      </c>
      <c r="AB430" s="381">
        <f t="shared" si="103"/>
        <v>0.23000000000000043</v>
      </c>
    </row>
    <row r="431" spans="2:28" ht="15" hidden="1" customHeight="1" outlineLevel="1" x14ac:dyDescent="0.25">
      <c r="B431" s="43" t="s">
        <v>60</v>
      </c>
      <c r="C431" s="380">
        <v>4.68</v>
      </c>
      <c r="D431" s="381">
        <f t="shared" si="91"/>
        <v>0.21999999999999975</v>
      </c>
      <c r="E431" s="382">
        <v>15.64</v>
      </c>
      <c r="F431" s="381">
        <f t="shared" si="92"/>
        <v>4.76</v>
      </c>
      <c r="G431" s="382">
        <v>23.1</v>
      </c>
      <c r="H431" s="381">
        <f t="shared" si="93"/>
        <v>-0.66000000000000014</v>
      </c>
      <c r="I431" s="382">
        <v>18.350000000000001</v>
      </c>
      <c r="J431" s="381">
        <f t="shared" si="94"/>
        <v>4.2500000000000018</v>
      </c>
      <c r="K431" s="380">
        <v>10.83</v>
      </c>
      <c r="L431" s="381">
        <f t="shared" si="95"/>
        <v>8.9999999999999858E-2</v>
      </c>
      <c r="M431" s="380">
        <v>14.99</v>
      </c>
      <c r="N431" s="381">
        <f t="shared" si="96"/>
        <v>0.50999999999999979</v>
      </c>
      <c r="O431" s="380">
        <v>11.72</v>
      </c>
      <c r="P431" s="381">
        <f t="shared" si="97"/>
        <v>0.15000000000000036</v>
      </c>
      <c r="Q431" s="382">
        <v>11.06</v>
      </c>
      <c r="R431" s="381">
        <f t="shared" si="98"/>
        <v>-1.7899999999999991</v>
      </c>
      <c r="S431" s="382">
        <v>14.05</v>
      </c>
      <c r="T431" s="381">
        <f t="shared" si="99"/>
        <v>0.3100000000000005</v>
      </c>
      <c r="U431" s="382">
        <v>12.23</v>
      </c>
      <c r="V431" s="381">
        <f t="shared" si="100"/>
        <v>-0.99000000000000021</v>
      </c>
      <c r="W431" s="380">
        <v>10.24</v>
      </c>
      <c r="X431" s="381">
        <f t="shared" si="101"/>
        <v>-0.41000000000000014</v>
      </c>
      <c r="Y431" s="380">
        <v>14.83</v>
      </c>
      <c r="Z431" s="381">
        <f t="shared" si="102"/>
        <v>0.32000000000000028</v>
      </c>
      <c r="AA431" s="380">
        <v>11.51</v>
      </c>
      <c r="AB431" s="381">
        <f t="shared" si="103"/>
        <v>-0.22000000000000064</v>
      </c>
    </row>
    <row r="432" spans="2:28" ht="15" hidden="1" customHeight="1" outlineLevel="1" x14ac:dyDescent="0.25">
      <c r="B432" s="43" t="s">
        <v>61</v>
      </c>
      <c r="C432" s="380">
        <v>5.18</v>
      </c>
      <c r="D432" s="381">
        <f t="shared" si="91"/>
        <v>0.33999999999999986</v>
      </c>
      <c r="E432" s="382">
        <v>19.3</v>
      </c>
      <c r="F432" s="381">
        <f t="shared" si="92"/>
        <v>7.17</v>
      </c>
      <c r="G432" s="382">
        <v>19.510000000000002</v>
      </c>
      <c r="H432" s="381">
        <f t="shared" si="93"/>
        <v>-2.8299999999999983</v>
      </c>
      <c r="I432" s="382">
        <v>19.38</v>
      </c>
      <c r="J432" s="381">
        <f t="shared" si="94"/>
        <v>4.5599999999999987</v>
      </c>
      <c r="K432" s="380">
        <v>10.84</v>
      </c>
      <c r="L432" s="381">
        <f t="shared" si="95"/>
        <v>0</v>
      </c>
      <c r="M432" s="380">
        <v>13.88</v>
      </c>
      <c r="N432" s="381">
        <f t="shared" si="96"/>
        <v>1.5300000000000011</v>
      </c>
      <c r="O432" s="380">
        <v>11.52</v>
      </c>
      <c r="P432" s="381">
        <f t="shared" si="97"/>
        <v>0.30999999999999872</v>
      </c>
      <c r="Q432" s="382">
        <v>11.76</v>
      </c>
      <c r="R432" s="381">
        <f t="shared" si="98"/>
        <v>0.69999999999999929</v>
      </c>
      <c r="S432" s="382">
        <v>13.56</v>
      </c>
      <c r="T432" s="381">
        <f t="shared" si="99"/>
        <v>0.82000000000000028</v>
      </c>
      <c r="U432" s="382">
        <v>12.5</v>
      </c>
      <c r="V432" s="381">
        <f t="shared" si="100"/>
        <v>0.66999999999999993</v>
      </c>
      <c r="W432" s="380">
        <v>10.66</v>
      </c>
      <c r="X432" s="381">
        <f t="shared" si="101"/>
        <v>0.41999999999999993</v>
      </c>
      <c r="Y432" s="380">
        <v>14.02</v>
      </c>
      <c r="Z432" s="381">
        <f t="shared" si="102"/>
        <v>1.0399999999999991</v>
      </c>
      <c r="AA432" s="380">
        <v>11.65</v>
      </c>
      <c r="AB432" s="381">
        <f t="shared" si="103"/>
        <v>0.5600000000000005</v>
      </c>
    </row>
    <row r="433" spans="2:28" collapsed="1" x14ac:dyDescent="0.25">
      <c r="B433" s="145">
        <v>1983</v>
      </c>
      <c r="C433" s="382">
        <v>4.76</v>
      </c>
      <c r="D433" s="388">
        <f t="shared" si="91"/>
        <v>0.42999999999999972</v>
      </c>
      <c r="E433" s="382">
        <v>12.09</v>
      </c>
      <c r="F433" s="388">
        <f t="shared" si="92"/>
        <v>0.5</v>
      </c>
      <c r="G433" s="382">
        <v>17.510000000000002</v>
      </c>
      <c r="H433" s="388">
        <f t="shared" si="93"/>
        <v>-1.5699999999999967</v>
      </c>
      <c r="I433" s="382">
        <v>13.96</v>
      </c>
      <c r="J433" s="388">
        <f t="shared" si="94"/>
        <v>-1.9999999999999574E-2</v>
      </c>
      <c r="K433" s="382">
        <v>9.98</v>
      </c>
      <c r="L433" s="388">
        <f t="shared" si="95"/>
        <v>3.0000000000001137E-2</v>
      </c>
      <c r="M433" s="382">
        <v>10.69</v>
      </c>
      <c r="N433" s="388">
        <f t="shared" si="96"/>
        <v>-9.9999999999999645E-2</v>
      </c>
      <c r="O433" s="382">
        <v>10.15</v>
      </c>
      <c r="P433" s="388">
        <f t="shared" si="97"/>
        <v>-9.9999999999997868E-3</v>
      </c>
      <c r="Q433" s="382">
        <v>11.19</v>
      </c>
      <c r="R433" s="388">
        <f t="shared" si="98"/>
        <v>0.54999999999999893</v>
      </c>
      <c r="S433" s="382">
        <v>13.54</v>
      </c>
      <c r="T433" s="388">
        <f t="shared" si="99"/>
        <v>0.25999999999999979</v>
      </c>
      <c r="U433" s="382">
        <v>12.16</v>
      </c>
      <c r="V433" s="388">
        <f t="shared" si="100"/>
        <v>0.46000000000000085</v>
      </c>
      <c r="W433" s="382">
        <v>9.8000000000000007</v>
      </c>
      <c r="X433" s="388">
        <f t="shared" si="101"/>
        <v>0.3100000000000005</v>
      </c>
      <c r="Y433" s="382">
        <v>12.65</v>
      </c>
      <c r="Z433" s="388">
        <f t="shared" si="102"/>
        <v>0.15000000000000036</v>
      </c>
      <c r="AA433" s="382">
        <v>10.63</v>
      </c>
      <c r="AB433" s="388">
        <f t="shared" si="103"/>
        <v>0.28000000000000114</v>
      </c>
    </row>
    <row r="434" spans="2:28" ht="15" hidden="1" customHeight="1" outlineLevel="1" x14ac:dyDescent="0.25">
      <c r="B434" s="43" t="s">
        <v>49</v>
      </c>
      <c r="C434" s="380">
        <v>4.55</v>
      </c>
      <c r="D434" s="381">
        <f t="shared" si="91"/>
        <v>0.10999999999999943</v>
      </c>
      <c r="E434" s="382">
        <v>9.39</v>
      </c>
      <c r="F434" s="381">
        <f t="shared" si="92"/>
        <v>-0.49000000000000021</v>
      </c>
      <c r="G434" s="382">
        <v>16.190000000000001</v>
      </c>
      <c r="H434" s="381">
        <f t="shared" si="93"/>
        <v>2.9700000000000006</v>
      </c>
      <c r="I434" s="382">
        <v>11.5</v>
      </c>
      <c r="J434" s="381">
        <f t="shared" si="94"/>
        <v>0.42999999999999972</v>
      </c>
      <c r="K434" s="380">
        <v>10.18</v>
      </c>
      <c r="L434" s="381">
        <f t="shared" si="95"/>
        <v>-0.21000000000000085</v>
      </c>
      <c r="M434" s="380">
        <v>11.89</v>
      </c>
      <c r="N434" s="381">
        <f t="shared" si="96"/>
        <v>1.2599999999999998</v>
      </c>
      <c r="O434" s="380">
        <v>10.61</v>
      </c>
      <c r="P434" s="381">
        <f t="shared" si="97"/>
        <v>0.13999999999999879</v>
      </c>
      <c r="Q434" s="382">
        <v>11.42</v>
      </c>
      <c r="R434" s="381">
        <f t="shared" si="98"/>
        <v>0.55000000000000071</v>
      </c>
      <c r="S434" s="382">
        <v>12.68</v>
      </c>
      <c r="T434" s="381">
        <f t="shared" si="99"/>
        <v>0.53999999999999915</v>
      </c>
      <c r="U434" s="382">
        <v>11.94</v>
      </c>
      <c r="V434" s="381">
        <f t="shared" si="100"/>
        <v>0.52999999999999936</v>
      </c>
      <c r="W434" s="380">
        <v>9.83</v>
      </c>
      <c r="X434" s="381">
        <f t="shared" si="101"/>
        <v>0.15000000000000036</v>
      </c>
      <c r="Y434" s="380">
        <v>12.66</v>
      </c>
      <c r="Z434" s="381">
        <f t="shared" si="102"/>
        <v>1.0400000000000009</v>
      </c>
      <c r="AA434" s="380">
        <v>10.68</v>
      </c>
      <c r="AB434" s="381">
        <f t="shared" si="103"/>
        <v>0.33999999999999986</v>
      </c>
    </row>
    <row r="435" spans="2:28" ht="15" hidden="1" customHeight="1" outlineLevel="1" x14ac:dyDescent="0.25">
      <c r="B435" s="43" t="s">
        <v>50</v>
      </c>
      <c r="C435" s="380">
        <v>4.22</v>
      </c>
      <c r="D435" s="381">
        <f t="shared" si="91"/>
        <v>-8.9999999999999858E-2</v>
      </c>
      <c r="E435" s="382">
        <v>10.69</v>
      </c>
      <c r="F435" s="381">
        <f t="shared" si="92"/>
        <v>2.4000000000000004</v>
      </c>
      <c r="G435" s="382">
        <v>18.920000000000002</v>
      </c>
      <c r="H435" s="381">
        <f t="shared" si="93"/>
        <v>-1.0399999999999991</v>
      </c>
      <c r="I435" s="382">
        <v>13.78</v>
      </c>
      <c r="J435" s="381">
        <f t="shared" si="94"/>
        <v>1.6199999999999992</v>
      </c>
      <c r="K435" s="380">
        <v>9.84</v>
      </c>
      <c r="L435" s="381">
        <f t="shared" si="95"/>
        <v>9.9999999999999645E-2</v>
      </c>
      <c r="M435" s="380">
        <v>11.13</v>
      </c>
      <c r="N435" s="381">
        <f t="shared" si="96"/>
        <v>0.49000000000000021</v>
      </c>
      <c r="O435" s="380">
        <v>10.17</v>
      </c>
      <c r="P435" s="381">
        <f t="shared" si="97"/>
        <v>0.16000000000000014</v>
      </c>
      <c r="Q435" s="382">
        <v>11.52</v>
      </c>
      <c r="R435" s="381">
        <f t="shared" si="98"/>
        <v>1.1999999999999993</v>
      </c>
      <c r="S435" s="382">
        <v>13.25</v>
      </c>
      <c r="T435" s="381">
        <f t="shared" si="99"/>
        <v>1.6300000000000008</v>
      </c>
      <c r="U435" s="382">
        <v>12.21</v>
      </c>
      <c r="V435" s="381">
        <f t="shared" si="100"/>
        <v>1.370000000000001</v>
      </c>
      <c r="W435" s="380">
        <v>9.7100000000000009</v>
      </c>
      <c r="X435" s="381">
        <f t="shared" si="101"/>
        <v>0.61000000000000121</v>
      </c>
      <c r="Y435" s="380">
        <v>12.6</v>
      </c>
      <c r="Z435" s="381">
        <f t="shared" si="102"/>
        <v>1.0299999999999994</v>
      </c>
      <c r="AA435" s="380">
        <v>10.57</v>
      </c>
      <c r="AB435" s="381">
        <f t="shared" si="103"/>
        <v>0.6899999999999995</v>
      </c>
    </row>
    <row r="436" spans="2:28" ht="15" hidden="1" customHeight="1" outlineLevel="1" x14ac:dyDescent="0.25">
      <c r="B436" s="43" t="s">
        <v>51</v>
      </c>
      <c r="C436" s="380">
        <v>4.37</v>
      </c>
      <c r="D436" s="381">
        <f t="shared" si="91"/>
        <v>0.66999999999999993</v>
      </c>
      <c r="E436" s="382">
        <v>6.81</v>
      </c>
      <c r="F436" s="381">
        <f t="shared" si="92"/>
        <v>-4.72</v>
      </c>
      <c r="G436" s="382">
        <v>14.72</v>
      </c>
      <c r="H436" s="381">
        <f t="shared" si="93"/>
        <v>1.0099999999999998</v>
      </c>
      <c r="I436" s="382">
        <v>10.25</v>
      </c>
      <c r="J436" s="381">
        <f t="shared" si="94"/>
        <v>-2.3900000000000006</v>
      </c>
      <c r="K436" s="380">
        <v>10.01</v>
      </c>
      <c r="L436" s="381">
        <f t="shared" si="95"/>
        <v>0.97000000000000064</v>
      </c>
      <c r="M436" s="380">
        <v>9.6</v>
      </c>
      <c r="N436" s="381">
        <f t="shared" si="96"/>
        <v>-0.5600000000000005</v>
      </c>
      <c r="O436" s="380">
        <v>9.91</v>
      </c>
      <c r="P436" s="381">
        <f t="shared" si="97"/>
        <v>0.5600000000000005</v>
      </c>
      <c r="Q436" s="382">
        <v>11.06</v>
      </c>
      <c r="R436" s="381">
        <f t="shared" si="98"/>
        <v>-0.6899999999999995</v>
      </c>
      <c r="S436" s="382">
        <v>12.23</v>
      </c>
      <c r="T436" s="381">
        <f t="shared" si="99"/>
        <v>1.0999999999999996</v>
      </c>
      <c r="U436" s="382">
        <v>11.52</v>
      </c>
      <c r="V436" s="381">
        <f t="shared" si="100"/>
        <v>-9.9999999999997868E-3</v>
      </c>
      <c r="W436" s="380">
        <v>9.5299999999999994</v>
      </c>
      <c r="X436" s="381">
        <f t="shared" si="101"/>
        <v>0.61999999999999922</v>
      </c>
      <c r="Y436" s="380">
        <v>11.28</v>
      </c>
      <c r="Z436" s="381">
        <f t="shared" si="102"/>
        <v>0.29999999999999893</v>
      </c>
      <c r="AA436" s="380">
        <v>10.02</v>
      </c>
      <c r="AB436" s="381">
        <f t="shared" si="103"/>
        <v>0.53999999999999915</v>
      </c>
    </row>
    <row r="437" spans="2:28" ht="15" hidden="1" customHeight="1" outlineLevel="1" x14ac:dyDescent="0.25">
      <c r="B437" s="43" t="s">
        <v>52</v>
      </c>
      <c r="C437" s="380">
        <v>3.32</v>
      </c>
      <c r="D437" s="381">
        <f t="shared" si="91"/>
        <v>-1.2600000000000002</v>
      </c>
      <c r="E437" s="382">
        <v>10.3</v>
      </c>
      <c r="F437" s="381">
        <f t="shared" si="92"/>
        <v>0.75</v>
      </c>
      <c r="G437" s="382">
        <v>20.18</v>
      </c>
      <c r="H437" s="381">
        <f t="shared" si="93"/>
        <v>2.5500000000000007</v>
      </c>
      <c r="I437" s="382">
        <v>14.04</v>
      </c>
      <c r="J437" s="381">
        <f t="shared" si="94"/>
        <v>2.59</v>
      </c>
      <c r="K437" s="380">
        <v>9.66</v>
      </c>
      <c r="L437" s="381">
        <f t="shared" si="95"/>
        <v>-3.9999999999999147E-2</v>
      </c>
      <c r="M437" s="380">
        <v>9.8699999999999992</v>
      </c>
      <c r="N437" s="381">
        <f t="shared" si="96"/>
        <v>-0.87000000000000099</v>
      </c>
      <c r="O437" s="380">
        <v>9.7100000000000009</v>
      </c>
      <c r="P437" s="381">
        <f t="shared" si="97"/>
        <v>-0.31999999999999851</v>
      </c>
      <c r="Q437" s="382">
        <v>7.25</v>
      </c>
      <c r="R437" s="381">
        <f t="shared" si="98"/>
        <v>-4.3000000000000007</v>
      </c>
      <c r="S437" s="382">
        <v>13.06</v>
      </c>
      <c r="T437" s="381">
        <f t="shared" si="99"/>
        <v>-0.21999999999999886</v>
      </c>
      <c r="U437" s="382">
        <v>8.86</v>
      </c>
      <c r="V437" s="381">
        <f t="shared" si="100"/>
        <v>-3.3600000000000012</v>
      </c>
      <c r="W437" s="380">
        <v>7.98</v>
      </c>
      <c r="X437" s="381">
        <f t="shared" si="101"/>
        <v>-1.4399999999999995</v>
      </c>
      <c r="Y437" s="380">
        <v>11.76</v>
      </c>
      <c r="Z437" s="381">
        <f t="shared" si="102"/>
        <v>-0.37000000000000099</v>
      </c>
      <c r="AA437" s="380">
        <v>8.8699999999999992</v>
      </c>
      <c r="AB437" s="381">
        <f t="shared" si="103"/>
        <v>-1.3900000000000006</v>
      </c>
    </row>
    <row r="438" spans="2:28" ht="15" hidden="1" customHeight="1" outlineLevel="1" x14ac:dyDescent="0.25">
      <c r="B438" s="43" t="s">
        <v>53</v>
      </c>
      <c r="C438" s="380">
        <v>4.4000000000000004</v>
      </c>
      <c r="D438" s="381">
        <f t="shared" si="91"/>
        <v>-0.20999999999999996</v>
      </c>
      <c r="E438" s="382">
        <v>12.86</v>
      </c>
      <c r="F438" s="381">
        <f t="shared" si="92"/>
        <v>1.8099999999999987</v>
      </c>
      <c r="G438" s="382">
        <v>20.61</v>
      </c>
      <c r="H438" s="381">
        <f t="shared" si="93"/>
        <v>-0.65000000000000213</v>
      </c>
      <c r="I438" s="382">
        <v>15.17</v>
      </c>
      <c r="J438" s="381">
        <f t="shared" si="94"/>
        <v>1.0199999999999996</v>
      </c>
      <c r="K438" s="380">
        <v>9.3699999999999992</v>
      </c>
      <c r="L438" s="381">
        <f t="shared" si="95"/>
        <v>-3.0000000000001137E-2</v>
      </c>
      <c r="M438" s="380">
        <v>9.2100000000000009</v>
      </c>
      <c r="N438" s="381">
        <f t="shared" si="96"/>
        <v>-0.37999999999999901</v>
      </c>
      <c r="O438" s="380">
        <v>9.32</v>
      </c>
      <c r="P438" s="381">
        <f t="shared" si="97"/>
        <v>-0.14000000000000057</v>
      </c>
      <c r="Q438" s="382">
        <v>10.7</v>
      </c>
      <c r="R438" s="381">
        <f t="shared" si="98"/>
        <v>-1.6300000000000008</v>
      </c>
      <c r="S438" s="382">
        <v>16.440000000000001</v>
      </c>
      <c r="T438" s="381">
        <f t="shared" si="99"/>
        <v>1.5300000000000011</v>
      </c>
      <c r="U438" s="382">
        <v>12.81</v>
      </c>
      <c r="V438" s="381">
        <f t="shared" si="100"/>
        <v>-0.54999999999999893</v>
      </c>
      <c r="W438" s="380">
        <v>9.31</v>
      </c>
      <c r="X438" s="381">
        <f t="shared" si="101"/>
        <v>-0.49000000000000021</v>
      </c>
      <c r="Y438" s="380">
        <v>12.68</v>
      </c>
      <c r="Z438" s="381">
        <f t="shared" si="102"/>
        <v>0.42999999999999972</v>
      </c>
      <c r="AA438" s="380">
        <v>10.29</v>
      </c>
      <c r="AB438" s="381">
        <f t="shared" si="103"/>
        <v>-0.32000000000000028</v>
      </c>
    </row>
    <row r="439" spans="2:28" ht="15" hidden="1" customHeight="1" outlineLevel="1" x14ac:dyDescent="0.25">
      <c r="B439" s="43" t="s">
        <v>54</v>
      </c>
      <c r="C439" s="380">
        <v>5.09</v>
      </c>
      <c r="D439" s="381">
        <f t="shared" si="91"/>
        <v>0.20000000000000018</v>
      </c>
      <c r="E439" s="382">
        <v>8.44</v>
      </c>
      <c r="F439" s="381">
        <f t="shared" si="92"/>
        <v>-1.5</v>
      </c>
      <c r="G439" s="382">
        <v>15.01</v>
      </c>
      <c r="H439" s="381">
        <f t="shared" si="93"/>
        <v>-0.70000000000000107</v>
      </c>
      <c r="I439" s="382">
        <v>10.69</v>
      </c>
      <c r="J439" s="381">
        <f t="shared" si="94"/>
        <v>-1.1900000000000013</v>
      </c>
      <c r="K439" s="380">
        <v>9.6</v>
      </c>
      <c r="L439" s="381">
        <f t="shared" si="95"/>
        <v>0.19999999999999929</v>
      </c>
      <c r="M439" s="380">
        <v>8.9700000000000006</v>
      </c>
      <c r="N439" s="381">
        <f t="shared" si="96"/>
        <v>-1.2999999999999989</v>
      </c>
      <c r="O439" s="380">
        <v>9.43</v>
      </c>
      <c r="P439" s="381">
        <f t="shared" si="97"/>
        <v>-0.24000000000000021</v>
      </c>
      <c r="Q439" s="382">
        <v>11.22</v>
      </c>
      <c r="R439" s="381">
        <f t="shared" si="98"/>
        <v>1.1400000000000006</v>
      </c>
      <c r="S439" s="382">
        <v>12.91</v>
      </c>
      <c r="T439" s="381">
        <f t="shared" si="99"/>
        <v>0.67999999999999972</v>
      </c>
      <c r="U439" s="382">
        <v>12.01</v>
      </c>
      <c r="V439" s="381">
        <f t="shared" si="100"/>
        <v>1.08</v>
      </c>
      <c r="W439" s="380">
        <v>9.5</v>
      </c>
      <c r="X439" s="381">
        <f t="shared" si="101"/>
        <v>0.51999999999999957</v>
      </c>
      <c r="Y439" s="380">
        <v>11.38</v>
      </c>
      <c r="Z439" s="381">
        <f t="shared" si="102"/>
        <v>-0.1899999999999995</v>
      </c>
      <c r="AA439" s="380">
        <v>10.119999999999999</v>
      </c>
      <c r="AB439" s="381">
        <f t="shared" si="103"/>
        <v>0.31999999999999851</v>
      </c>
    </row>
    <row r="440" spans="2:28" ht="15" hidden="1" customHeight="1" outlineLevel="1" x14ac:dyDescent="0.25">
      <c r="B440" s="43" t="s">
        <v>55</v>
      </c>
      <c r="C440" s="380">
        <v>4.71</v>
      </c>
      <c r="D440" s="381">
        <f t="shared" si="91"/>
        <v>0.12999999999999989</v>
      </c>
      <c r="E440" s="382">
        <v>10.61</v>
      </c>
      <c r="F440" s="381">
        <f t="shared" si="92"/>
        <v>-0.11000000000000121</v>
      </c>
      <c r="G440" s="382">
        <v>18.38</v>
      </c>
      <c r="H440" s="381">
        <f t="shared" si="93"/>
        <v>3.3199999999999985</v>
      </c>
      <c r="I440" s="382">
        <v>12.84</v>
      </c>
      <c r="J440" s="381">
        <f t="shared" si="94"/>
        <v>1.2099999999999991</v>
      </c>
      <c r="K440" s="380">
        <v>10.39</v>
      </c>
      <c r="L440" s="381">
        <f t="shared" si="95"/>
        <v>0.71000000000000085</v>
      </c>
      <c r="M440" s="380">
        <v>8.99</v>
      </c>
      <c r="N440" s="381">
        <f t="shared" si="96"/>
        <v>0.21000000000000085</v>
      </c>
      <c r="O440" s="380">
        <v>10.09</v>
      </c>
      <c r="P440" s="381">
        <f t="shared" si="97"/>
        <v>0.6899999999999995</v>
      </c>
      <c r="Q440" s="382">
        <v>10.93</v>
      </c>
      <c r="R440" s="381">
        <f t="shared" si="98"/>
        <v>0.8100000000000005</v>
      </c>
      <c r="S440" s="382">
        <v>13.69</v>
      </c>
      <c r="T440" s="381">
        <f t="shared" si="99"/>
        <v>1.129999999999999</v>
      </c>
      <c r="U440" s="382">
        <v>12.08</v>
      </c>
      <c r="V440" s="381">
        <f t="shared" si="100"/>
        <v>1.1799999999999997</v>
      </c>
      <c r="W440" s="380">
        <v>9.75</v>
      </c>
      <c r="X440" s="381">
        <f t="shared" si="101"/>
        <v>0.73000000000000043</v>
      </c>
      <c r="Y440" s="380">
        <v>12.01</v>
      </c>
      <c r="Z440" s="381">
        <f t="shared" si="102"/>
        <v>1.4800000000000004</v>
      </c>
      <c r="AA440" s="380">
        <v>10.36</v>
      </c>
      <c r="AB440" s="381">
        <f t="shared" si="103"/>
        <v>0.91000000000000014</v>
      </c>
    </row>
    <row r="441" spans="2:28" ht="15" hidden="1" customHeight="1" outlineLevel="1" x14ac:dyDescent="0.25">
      <c r="B441" s="43" t="s">
        <v>56</v>
      </c>
      <c r="C441" s="380">
        <v>4.17</v>
      </c>
      <c r="D441" s="381">
        <f t="shared" si="91"/>
        <v>-0.5600000000000005</v>
      </c>
      <c r="E441" s="382">
        <v>17.690000000000001</v>
      </c>
      <c r="F441" s="381">
        <f t="shared" si="92"/>
        <v>5.7900000000000009</v>
      </c>
      <c r="G441" s="382">
        <v>24.18</v>
      </c>
      <c r="H441" s="381">
        <f t="shared" si="93"/>
        <v>4.1400000000000006</v>
      </c>
      <c r="I441" s="382">
        <v>20.350000000000001</v>
      </c>
      <c r="J441" s="381">
        <f t="shared" si="94"/>
        <v>5.7500000000000018</v>
      </c>
      <c r="K441" s="380">
        <v>9.5299999999999994</v>
      </c>
      <c r="L441" s="381">
        <f t="shared" si="95"/>
        <v>0.11999999999999922</v>
      </c>
      <c r="M441" s="380">
        <v>10.27</v>
      </c>
      <c r="N441" s="381">
        <f t="shared" si="96"/>
        <v>-0.67999999999999972</v>
      </c>
      <c r="O441" s="380">
        <v>9.67</v>
      </c>
      <c r="P441" s="381">
        <f t="shared" si="97"/>
        <v>-0.10999999999999943</v>
      </c>
      <c r="Q441" s="382">
        <v>12.01</v>
      </c>
      <c r="R441" s="381">
        <f t="shared" si="98"/>
        <v>1.9800000000000004</v>
      </c>
      <c r="S441" s="382">
        <v>13.41</v>
      </c>
      <c r="T441" s="381">
        <f t="shared" si="99"/>
        <v>1.3200000000000003</v>
      </c>
      <c r="U441" s="382">
        <v>12.54</v>
      </c>
      <c r="V441" s="381">
        <f t="shared" si="100"/>
        <v>1.8499999999999996</v>
      </c>
      <c r="W441" s="380">
        <v>9.52</v>
      </c>
      <c r="X441" s="381">
        <f t="shared" si="101"/>
        <v>0.71999999999999886</v>
      </c>
      <c r="Y441" s="380">
        <v>12.55</v>
      </c>
      <c r="Z441" s="381">
        <f t="shared" si="102"/>
        <v>0.28000000000000114</v>
      </c>
      <c r="AA441" s="380">
        <v>10.24</v>
      </c>
      <c r="AB441" s="381">
        <f t="shared" si="103"/>
        <v>0.59999999999999964</v>
      </c>
    </row>
    <row r="442" spans="2:28" collapsed="1" x14ac:dyDescent="0.25">
      <c r="B442" s="30" t="s">
        <v>186</v>
      </c>
      <c r="C442" s="383">
        <v>4.2535254899319819</v>
      </c>
      <c r="D442" s="384">
        <f t="shared" si="91"/>
        <v>-0.18107972698096297</v>
      </c>
      <c r="E442" s="383">
        <v>11.350287356321839</v>
      </c>
      <c r="F442" s="384">
        <f t="shared" si="92"/>
        <v>0.40846107569823076</v>
      </c>
      <c r="G442" s="383">
        <v>17.446757631171753</v>
      </c>
      <c r="H442" s="384">
        <f t="shared" si="93"/>
        <v>-1.624809636512019</v>
      </c>
      <c r="I442" s="383">
        <v>13.41124161871701</v>
      </c>
      <c r="J442" s="384">
        <f t="shared" si="94"/>
        <v>-0.71015789308119892</v>
      </c>
      <c r="K442" s="383">
        <v>10.02675791077821</v>
      </c>
      <c r="L442" s="384">
        <f t="shared" si="95"/>
        <v>-8.7618336498726634E-2</v>
      </c>
      <c r="M442" s="383">
        <v>11.456473356225359</v>
      </c>
      <c r="N442" s="384">
        <f t="shared" si="96"/>
        <v>0.15964157680774704</v>
      </c>
      <c r="O442" s="383">
        <v>10.406555840141218</v>
      </c>
      <c r="P442" s="384">
        <f t="shared" si="97"/>
        <v>-6.3932040687149083E-2</v>
      </c>
      <c r="Q442" s="383">
        <v>10.843434652939495</v>
      </c>
      <c r="R442" s="384">
        <f t="shared" si="98"/>
        <v>0.27982466612188261</v>
      </c>
      <c r="S442" s="383">
        <v>12.536162337329833</v>
      </c>
      <c r="T442" s="384">
        <f t="shared" si="99"/>
        <v>-0.4500048831261072</v>
      </c>
      <c r="U442" s="383">
        <v>11.539337601761103</v>
      </c>
      <c r="V442" s="384">
        <f t="shared" si="100"/>
        <v>-0.12400004808082521</v>
      </c>
      <c r="W442" s="383">
        <v>9.5313468656300557</v>
      </c>
      <c r="X442" s="384">
        <f t="shared" si="101"/>
        <v>0.13861666220633495</v>
      </c>
      <c r="Y442" s="383">
        <v>12.393386278697276</v>
      </c>
      <c r="Z442" s="384">
        <f t="shared" si="102"/>
        <v>-0.23323447096424132</v>
      </c>
      <c r="AA442" s="383">
        <v>10.387724016126276</v>
      </c>
      <c r="AB442" s="384">
        <f t="shared" si="103"/>
        <v>-8.5594092019652734E-2</v>
      </c>
    </row>
    <row r="443" spans="2:28" ht="15" hidden="1" customHeight="1" outlineLevel="1" x14ac:dyDescent="0.25">
      <c r="B443" s="43" t="s">
        <v>58</v>
      </c>
      <c r="C443" s="380">
        <v>3.83</v>
      </c>
      <c r="D443" s="381">
        <f t="shared" si="91"/>
        <v>-0.87999999999999989</v>
      </c>
      <c r="E443" s="382">
        <v>13.25</v>
      </c>
      <c r="F443" s="381">
        <f t="shared" si="92"/>
        <v>3.9499999999999993</v>
      </c>
      <c r="G443" s="382">
        <v>15.23</v>
      </c>
      <c r="H443" s="381">
        <f t="shared" si="93"/>
        <v>4.1300000000000008</v>
      </c>
      <c r="I443" s="382">
        <v>14.03</v>
      </c>
      <c r="J443" s="381">
        <f t="shared" si="94"/>
        <v>3.8999999999999986</v>
      </c>
      <c r="K443" s="380">
        <v>9.16</v>
      </c>
      <c r="L443" s="381">
        <f t="shared" si="95"/>
        <v>0.16000000000000014</v>
      </c>
      <c r="M443" s="380">
        <v>10.85</v>
      </c>
      <c r="N443" s="381">
        <f t="shared" si="96"/>
        <v>0.75999999999999979</v>
      </c>
      <c r="O443" s="380">
        <v>9.5500000000000007</v>
      </c>
      <c r="P443" s="381">
        <f t="shared" si="97"/>
        <v>0.21000000000000085</v>
      </c>
      <c r="Q443" s="382">
        <v>10.29</v>
      </c>
      <c r="R443" s="381">
        <f t="shared" si="98"/>
        <v>1.6899999999999995</v>
      </c>
      <c r="S443" s="382">
        <v>12.89</v>
      </c>
      <c r="T443" s="381">
        <f t="shared" si="99"/>
        <v>1.7000000000000011</v>
      </c>
      <c r="U443" s="382">
        <v>11.38</v>
      </c>
      <c r="V443" s="381">
        <f t="shared" si="100"/>
        <v>1.6900000000000013</v>
      </c>
      <c r="W443" s="380">
        <v>8.85</v>
      </c>
      <c r="X443" s="381">
        <f t="shared" si="101"/>
        <v>0.62999999999999901</v>
      </c>
      <c r="Y443" s="380">
        <v>12.31</v>
      </c>
      <c r="Z443" s="381">
        <f t="shared" si="102"/>
        <v>1.4000000000000004</v>
      </c>
      <c r="AA443" s="380">
        <v>9.84</v>
      </c>
      <c r="AB443" s="381">
        <f t="shared" si="103"/>
        <v>0.70999999999999908</v>
      </c>
    </row>
    <row r="444" spans="2:28" ht="15" hidden="1" customHeight="1" outlineLevel="1" x14ac:dyDescent="0.25">
      <c r="B444" s="43" t="s">
        <v>59</v>
      </c>
      <c r="C444" s="380">
        <v>4.49</v>
      </c>
      <c r="D444" s="381">
        <f t="shared" si="91"/>
        <v>-1.0699999999999994</v>
      </c>
      <c r="E444" s="382">
        <v>15.35</v>
      </c>
      <c r="F444" s="381">
        <f t="shared" si="92"/>
        <v>5</v>
      </c>
      <c r="G444" s="382">
        <v>22.42</v>
      </c>
      <c r="H444" s="381">
        <f t="shared" si="93"/>
        <v>-0.9599999999999973</v>
      </c>
      <c r="I444" s="382">
        <v>17.12</v>
      </c>
      <c r="J444" s="381">
        <f t="shared" si="94"/>
        <v>1.9700000000000006</v>
      </c>
      <c r="K444" s="380">
        <v>10.3</v>
      </c>
      <c r="L444" s="381">
        <f t="shared" si="95"/>
        <v>-5.9999999999998721E-2</v>
      </c>
      <c r="M444" s="380">
        <v>12.29</v>
      </c>
      <c r="N444" s="381">
        <f t="shared" si="96"/>
        <v>1.1199999999999992</v>
      </c>
      <c r="O444" s="380">
        <v>10.78</v>
      </c>
      <c r="P444" s="381">
        <f t="shared" si="97"/>
        <v>0.16999999999999993</v>
      </c>
      <c r="Q444" s="382">
        <v>9.24</v>
      </c>
      <c r="R444" s="381">
        <f t="shared" si="98"/>
        <v>-1.3200000000000003</v>
      </c>
      <c r="S444" s="382">
        <v>13.02</v>
      </c>
      <c r="T444" s="381">
        <f t="shared" si="99"/>
        <v>-1</v>
      </c>
      <c r="U444" s="382">
        <v>10.75</v>
      </c>
      <c r="V444" s="381">
        <f t="shared" si="100"/>
        <v>-1.2400000000000002</v>
      </c>
      <c r="W444" s="380">
        <v>9.3800000000000008</v>
      </c>
      <c r="X444" s="381">
        <f t="shared" si="101"/>
        <v>-0.34999999999999964</v>
      </c>
      <c r="Y444" s="380">
        <v>13.07</v>
      </c>
      <c r="Z444" s="381">
        <f t="shared" si="102"/>
        <v>-4.9999999999998934E-2</v>
      </c>
      <c r="AA444" s="380">
        <v>10.43</v>
      </c>
      <c r="AB444" s="381">
        <f t="shared" si="103"/>
        <v>-0.41999999999999993</v>
      </c>
    </row>
    <row r="445" spans="2:28" ht="15" hidden="1" customHeight="1" outlineLevel="1" x14ac:dyDescent="0.25">
      <c r="B445" s="43" t="s">
        <v>60</v>
      </c>
      <c r="C445" s="380">
        <v>4.46</v>
      </c>
      <c r="D445" s="381">
        <f t="shared" si="91"/>
        <v>-0.23000000000000043</v>
      </c>
      <c r="E445" s="382">
        <v>10.88</v>
      </c>
      <c r="F445" s="381">
        <f t="shared" si="92"/>
        <v>-1.4699999999999989</v>
      </c>
      <c r="G445" s="382">
        <v>23.76</v>
      </c>
      <c r="H445" s="381">
        <f t="shared" si="93"/>
        <v>-7.5699999999999967</v>
      </c>
      <c r="I445" s="382">
        <v>14.1</v>
      </c>
      <c r="J445" s="381">
        <f t="shared" si="94"/>
        <v>-5.2700000000000014</v>
      </c>
      <c r="K445" s="380">
        <v>10.74</v>
      </c>
      <c r="L445" s="381">
        <f t="shared" si="95"/>
        <v>-0.48000000000000043</v>
      </c>
      <c r="M445" s="380">
        <v>14.48</v>
      </c>
      <c r="N445" s="381">
        <f t="shared" si="96"/>
        <v>0.76999999999999957</v>
      </c>
      <c r="O445" s="380">
        <v>11.57</v>
      </c>
      <c r="P445" s="381">
        <f t="shared" si="97"/>
        <v>-0.42999999999999972</v>
      </c>
      <c r="Q445" s="382">
        <v>12.85</v>
      </c>
      <c r="R445" s="381">
        <f t="shared" si="98"/>
        <v>1.7999999999999989</v>
      </c>
      <c r="S445" s="382">
        <v>13.74</v>
      </c>
      <c r="T445" s="381">
        <f t="shared" si="99"/>
        <v>-0.50999999999999979</v>
      </c>
      <c r="U445" s="382">
        <v>13.22</v>
      </c>
      <c r="V445" s="381">
        <f t="shared" si="100"/>
        <v>0.78000000000000114</v>
      </c>
      <c r="W445" s="380">
        <v>10.65</v>
      </c>
      <c r="X445" s="381">
        <f t="shared" si="101"/>
        <v>0.40000000000000036</v>
      </c>
      <c r="Y445" s="380">
        <v>14.51</v>
      </c>
      <c r="Z445" s="381">
        <f t="shared" si="102"/>
        <v>-9.9999999999999645E-2</v>
      </c>
      <c r="AA445" s="380">
        <v>11.73</v>
      </c>
      <c r="AB445" s="381">
        <f t="shared" si="103"/>
        <v>9.9999999999997868E-3</v>
      </c>
    </row>
    <row r="446" spans="2:28" ht="15" hidden="1" customHeight="1" outlineLevel="1" x14ac:dyDescent="0.25">
      <c r="B446" s="43" t="s">
        <v>61</v>
      </c>
      <c r="C446" s="380">
        <v>4.84</v>
      </c>
      <c r="D446" s="381">
        <f t="shared" si="91"/>
        <v>0</v>
      </c>
      <c r="E446" s="382">
        <v>12.13</v>
      </c>
      <c r="F446" s="381">
        <f t="shared" si="92"/>
        <v>-0.60999999999999943</v>
      </c>
      <c r="G446" s="382">
        <v>22.34</v>
      </c>
      <c r="H446" s="381">
        <f t="shared" si="93"/>
        <v>1.120000000000001</v>
      </c>
      <c r="I446" s="382">
        <v>14.82</v>
      </c>
      <c r="J446" s="381">
        <f t="shared" si="94"/>
        <v>-1.6699999999999982</v>
      </c>
      <c r="K446" s="380">
        <v>10.84</v>
      </c>
      <c r="L446" s="381">
        <f t="shared" si="95"/>
        <v>-9.9999999999997868E-3</v>
      </c>
      <c r="M446" s="380">
        <v>12.35</v>
      </c>
      <c r="N446" s="381">
        <f t="shared" si="96"/>
        <v>0.41999999999999993</v>
      </c>
      <c r="O446" s="380">
        <v>11.21</v>
      </c>
      <c r="P446" s="381">
        <f t="shared" si="97"/>
        <v>4.0000000000000924E-2</v>
      </c>
      <c r="Q446" s="382">
        <v>11.06</v>
      </c>
      <c r="R446" s="381">
        <f t="shared" si="98"/>
        <v>-0.33000000000000007</v>
      </c>
      <c r="S446" s="382">
        <v>12.74</v>
      </c>
      <c r="T446" s="381">
        <f t="shared" si="99"/>
        <v>-0.45999999999999908</v>
      </c>
      <c r="U446" s="382">
        <v>11.83</v>
      </c>
      <c r="V446" s="381">
        <f t="shared" si="100"/>
        <v>-0.36999999999999922</v>
      </c>
      <c r="W446" s="380">
        <v>10.24</v>
      </c>
      <c r="X446" s="381">
        <f t="shared" si="101"/>
        <v>-8.9999999999999858E-2</v>
      </c>
      <c r="Y446" s="380">
        <v>12.98</v>
      </c>
      <c r="Z446" s="381">
        <f t="shared" si="102"/>
        <v>-0.15000000000000036</v>
      </c>
      <c r="AA446" s="380">
        <v>11.09</v>
      </c>
      <c r="AB446" s="381">
        <f t="shared" si="103"/>
        <v>-0.21000000000000085</v>
      </c>
    </row>
    <row r="447" spans="2:28" collapsed="1" x14ac:dyDescent="0.25">
      <c r="B447" s="145">
        <v>1982</v>
      </c>
      <c r="C447" s="382">
        <v>4.33</v>
      </c>
      <c r="D447" s="388">
        <f t="shared" si="91"/>
        <v>-0.25999999999999979</v>
      </c>
      <c r="E447" s="382">
        <v>11.59</v>
      </c>
      <c r="F447" s="388">
        <f t="shared" si="92"/>
        <v>1.1500000000000004</v>
      </c>
      <c r="G447" s="382">
        <v>19.079999999999998</v>
      </c>
      <c r="H447" s="388">
        <f t="shared" si="93"/>
        <v>1.0799999999999983</v>
      </c>
      <c r="I447" s="382">
        <v>13.98</v>
      </c>
      <c r="J447" s="388">
        <f t="shared" si="94"/>
        <v>0.84999999999999964</v>
      </c>
      <c r="K447" s="382">
        <v>9.9499999999999993</v>
      </c>
      <c r="L447" s="388">
        <f t="shared" si="95"/>
        <v>0.12999999999999901</v>
      </c>
      <c r="M447" s="382">
        <v>10.79</v>
      </c>
      <c r="N447" s="388">
        <f t="shared" si="96"/>
        <v>0.12999999999999901</v>
      </c>
      <c r="O447" s="382">
        <v>10.16</v>
      </c>
      <c r="P447" s="388">
        <f t="shared" si="97"/>
        <v>8.0000000000000071E-2</v>
      </c>
      <c r="Q447" s="382">
        <v>10.64</v>
      </c>
      <c r="R447" s="388">
        <f t="shared" si="98"/>
        <v>-9.9999999999999645E-2</v>
      </c>
      <c r="S447" s="382">
        <v>13.28</v>
      </c>
      <c r="T447" s="388">
        <f t="shared" si="99"/>
        <v>0.5</v>
      </c>
      <c r="U447" s="382">
        <v>11.7</v>
      </c>
      <c r="V447" s="388">
        <f t="shared" si="100"/>
        <v>0.13999999999999879</v>
      </c>
      <c r="W447" s="382">
        <v>9.49</v>
      </c>
      <c r="X447" s="388">
        <f t="shared" si="101"/>
        <v>0.13000000000000078</v>
      </c>
      <c r="Y447" s="382">
        <v>12.5</v>
      </c>
      <c r="Z447" s="388">
        <f t="shared" si="102"/>
        <v>0.41000000000000014</v>
      </c>
      <c r="AA447" s="382">
        <v>10.35</v>
      </c>
      <c r="AB447" s="388">
        <f t="shared" si="103"/>
        <v>0.12999999999999901</v>
      </c>
    </row>
    <row r="448" spans="2:28" ht="15" hidden="1" customHeight="1" outlineLevel="1" x14ac:dyDescent="0.25">
      <c r="B448" s="43" t="s">
        <v>49</v>
      </c>
      <c r="C448" s="380">
        <v>4.4400000000000004</v>
      </c>
      <c r="D448" s="381">
        <f t="shared" si="91"/>
        <v>0.55000000000000027</v>
      </c>
      <c r="E448" s="382">
        <v>9.8800000000000008</v>
      </c>
      <c r="F448" s="381">
        <f t="shared" si="92"/>
        <v>-2.7799999999999994</v>
      </c>
      <c r="G448" s="382">
        <v>13.22</v>
      </c>
      <c r="H448" s="381">
        <f t="shared" si="93"/>
        <v>-6.1599999999999984</v>
      </c>
      <c r="I448" s="382">
        <v>11.07</v>
      </c>
      <c r="J448" s="381">
        <f t="shared" si="94"/>
        <v>-4.17</v>
      </c>
      <c r="K448" s="380">
        <v>10.39</v>
      </c>
      <c r="L448" s="381">
        <f t="shared" si="95"/>
        <v>0.44000000000000128</v>
      </c>
      <c r="M448" s="380">
        <v>10.63</v>
      </c>
      <c r="N448" s="381">
        <f t="shared" si="96"/>
        <v>-2.5299999999999994</v>
      </c>
      <c r="O448" s="380">
        <v>10.47</v>
      </c>
      <c r="P448" s="381">
        <f t="shared" si="97"/>
        <v>-0.46999999999999886</v>
      </c>
      <c r="Q448" s="382">
        <v>10.87</v>
      </c>
      <c r="R448" s="381">
        <f t="shared" si="98"/>
        <v>-0.82000000000000028</v>
      </c>
      <c r="S448" s="382">
        <v>12.14</v>
      </c>
      <c r="T448" s="381">
        <f t="shared" si="99"/>
        <v>-1.0700000000000003</v>
      </c>
      <c r="U448" s="382">
        <v>11.41</v>
      </c>
      <c r="V448" s="381">
        <f t="shared" si="100"/>
        <v>-1.08</v>
      </c>
      <c r="W448" s="380">
        <v>9.68</v>
      </c>
      <c r="X448" s="381">
        <f t="shared" si="101"/>
        <v>0.1899999999999995</v>
      </c>
      <c r="Y448" s="380">
        <v>11.62</v>
      </c>
      <c r="Z448" s="381">
        <f t="shared" si="102"/>
        <v>-1.9900000000000002</v>
      </c>
      <c r="AA448" s="380">
        <v>10.34</v>
      </c>
      <c r="AB448" s="381">
        <f t="shared" si="103"/>
        <v>-0.63000000000000078</v>
      </c>
    </row>
    <row r="449" spans="2:28" ht="15" hidden="1" customHeight="1" outlineLevel="1" x14ac:dyDescent="0.25">
      <c r="B449" s="43" t="s">
        <v>50</v>
      </c>
      <c r="C449" s="380">
        <v>4.3099999999999996</v>
      </c>
      <c r="D449" s="381">
        <f t="shared" si="91"/>
        <v>0.49999999999999956</v>
      </c>
      <c r="E449" s="382">
        <v>8.2899999999999991</v>
      </c>
      <c r="F449" s="381">
        <f t="shared" si="92"/>
        <v>-0.43000000000000149</v>
      </c>
      <c r="G449" s="382">
        <v>19.96</v>
      </c>
      <c r="H449" s="381">
        <f t="shared" si="93"/>
        <v>2.6000000000000014</v>
      </c>
      <c r="I449" s="382">
        <v>12.16</v>
      </c>
      <c r="J449" s="381">
        <f t="shared" si="94"/>
        <v>0.21000000000000085</v>
      </c>
      <c r="K449" s="380">
        <v>9.74</v>
      </c>
      <c r="L449" s="381">
        <f t="shared" si="95"/>
        <v>6.0000000000000497E-2</v>
      </c>
      <c r="M449" s="380">
        <v>10.64</v>
      </c>
      <c r="N449" s="381">
        <f t="shared" si="96"/>
        <v>1.2000000000000011</v>
      </c>
      <c r="O449" s="380">
        <v>10.01</v>
      </c>
      <c r="P449" s="381">
        <f t="shared" si="97"/>
        <v>0.40000000000000036</v>
      </c>
      <c r="Q449" s="382">
        <v>10.32</v>
      </c>
      <c r="R449" s="381">
        <f t="shared" si="98"/>
        <v>0.16999999999999993</v>
      </c>
      <c r="S449" s="382">
        <v>11.62</v>
      </c>
      <c r="T449" s="381">
        <f t="shared" si="99"/>
        <v>-1.1100000000000012</v>
      </c>
      <c r="U449" s="382">
        <v>10.84</v>
      </c>
      <c r="V449" s="381">
        <f t="shared" si="100"/>
        <v>-0.71000000000000085</v>
      </c>
      <c r="W449" s="380">
        <v>9.1</v>
      </c>
      <c r="X449" s="381">
        <f t="shared" si="101"/>
        <v>0.41999999999999993</v>
      </c>
      <c r="Y449" s="380">
        <v>11.57</v>
      </c>
      <c r="Z449" s="381">
        <f t="shared" si="102"/>
        <v>-0.11999999999999922</v>
      </c>
      <c r="AA449" s="380">
        <v>9.8800000000000008</v>
      </c>
      <c r="AB449" s="381">
        <f t="shared" si="103"/>
        <v>0.15000000000000036</v>
      </c>
    </row>
    <row r="450" spans="2:28" ht="15" hidden="1" customHeight="1" outlineLevel="1" x14ac:dyDescent="0.25">
      <c r="B450" s="43" t="s">
        <v>51</v>
      </c>
      <c r="C450" s="380">
        <v>3.7</v>
      </c>
      <c r="D450" s="381">
        <f t="shared" si="91"/>
        <v>-0.11999999999999966</v>
      </c>
      <c r="E450" s="382">
        <v>11.53</v>
      </c>
      <c r="F450" s="381">
        <f t="shared" si="92"/>
        <v>0.79999999999999893</v>
      </c>
      <c r="G450" s="382">
        <v>13.71</v>
      </c>
      <c r="H450" s="381">
        <f t="shared" si="93"/>
        <v>0.14000000000000057</v>
      </c>
      <c r="I450" s="382">
        <v>12.64</v>
      </c>
      <c r="J450" s="381">
        <f t="shared" si="94"/>
        <v>1.0400000000000009</v>
      </c>
      <c r="K450" s="380">
        <v>9.0399999999999991</v>
      </c>
      <c r="L450" s="381">
        <f t="shared" si="95"/>
        <v>-0.70000000000000107</v>
      </c>
      <c r="M450" s="380">
        <v>10.16</v>
      </c>
      <c r="N450" s="381">
        <f t="shared" si="96"/>
        <v>1.2799999999999994</v>
      </c>
      <c r="O450" s="380">
        <v>9.35</v>
      </c>
      <c r="P450" s="381">
        <f t="shared" si="97"/>
        <v>-0.16000000000000014</v>
      </c>
      <c r="Q450" s="382">
        <v>11.75</v>
      </c>
      <c r="R450" s="381">
        <f t="shared" si="98"/>
        <v>0.75</v>
      </c>
      <c r="S450" s="382">
        <v>11.13</v>
      </c>
      <c r="T450" s="381">
        <f t="shared" si="99"/>
        <v>-0.85999999999999943</v>
      </c>
      <c r="U450" s="382">
        <v>11.53</v>
      </c>
      <c r="V450" s="381">
        <f t="shared" si="100"/>
        <v>0.11999999999999922</v>
      </c>
      <c r="W450" s="380">
        <v>8.91</v>
      </c>
      <c r="X450" s="381">
        <f t="shared" si="101"/>
        <v>-9.9999999999997868E-3</v>
      </c>
      <c r="Y450" s="380">
        <v>10.98</v>
      </c>
      <c r="Z450" s="381">
        <f t="shared" si="102"/>
        <v>0.26999999999999957</v>
      </c>
      <c r="AA450" s="380">
        <v>9.48</v>
      </c>
      <c r="AB450" s="381">
        <f t="shared" si="103"/>
        <v>7.0000000000000284E-2</v>
      </c>
    </row>
    <row r="451" spans="2:28" ht="15" hidden="1" customHeight="1" outlineLevel="1" x14ac:dyDescent="0.25">
      <c r="B451" s="43" t="s">
        <v>52</v>
      </c>
      <c r="C451" s="380">
        <v>4.58</v>
      </c>
      <c r="D451" s="381">
        <f t="shared" si="91"/>
        <v>0.42999999999999972</v>
      </c>
      <c r="E451" s="382">
        <v>9.5500000000000007</v>
      </c>
      <c r="F451" s="381">
        <f t="shared" si="92"/>
        <v>0.11000000000000121</v>
      </c>
      <c r="G451" s="382">
        <v>17.63</v>
      </c>
      <c r="H451" s="381">
        <f t="shared" si="93"/>
        <v>-6.1099999999999994</v>
      </c>
      <c r="I451" s="382">
        <v>11.45</v>
      </c>
      <c r="J451" s="381">
        <f t="shared" si="94"/>
        <v>-0.5600000000000005</v>
      </c>
      <c r="K451" s="380">
        <v>9.6999999999999993</v>
      </c>
      <c r="L451" s="381">
        <f t="shared" si="95"/>
        <v>0.26999999999999957</v>
      </c>
      <c r="M451" s="380">
        <v>10.74</v>
      </c>
      <c r="N451" s="381">
        <f t="shared" si="96"/>
        <v>2.0700000000000003</v>
      </c>
      <c r="O451" s="380">
        <v>10.029999999999999</v>
      </c>
      <c r="P451" s="381">
        <f t="shared" si="97"/>
        <v>0.79999999999999893</v>
      </c>
      <c r="Q451" s="382">
        <v>11.55</v>
      </c>
      <c r="R451" s="381">
        <f t="shared" si="98"/>
        <v>1.7900000000000009</v>
      </c>
      <c r="S451" s="382">
        <v>13.28</v>
      </c>
      <c r="T451" s="381">
        <f t="shared" si="99"/>
        <v>0.69999999999999929</v>
      </c>
      <c r="U451" s="382">
        <v>12.22</v>
      </c>
      <c r="V451" s="381">
        <f t="shared" si="100"/>
        <v>1.2800000000000011</v>
      </c>
      <c r="W451" s="380">
        <v>9.42</v>
      </c>
      <c r="X451" s="381">
        <f t="shared" si="101"/>
        <v>0.83999999999999986</v>
      </c>
      <c r="Y451" s="380">
        <v>12.13</v>
      </c>
      <c r="Z451" s="381">
        <f t="shared" si="102"/>
        <v>1.2000000000000011</v>
      </c>
      <c r="AA451" s="380">
        <v>10.26</v>
      </c>
      <c r="AB451" s="381">
        <f t="shared" si="103"/>
        <v>1.0299999999999994</v>
      </c>
    </row>
    <row r="452" spans="2:28" ht="15" hidden="1" customHeight="1" outlineLevel="1" x14ac:dyDescent="0.25">
      <c r="B452" s="43" t="s">
        <v>53</v>
      </c>
      <c r="C452" s="380">
        <v>4.6100000000000003</v>
      </c>
      <c r="D452" s="381">
        <f t="shared" si="91"/>
        <v>0</v>
      </c>
      <c r="E452" s="382">
        <v>11.05</v>
      </c>
      <c r="F452" s="381">
        <f t="shared" si="92"/>
        <v>0.15000000000000036</v>
      </c>
      <c r="G452" s="382">
        <v>21.26</v>
      </c>
      <c r="H452" s="381">
        <f t="shared" si="93"/>
        <v>-3.6499999999999986</v>
      </c>
      <c r="I452" s="382">
        <v>14.15</v>
      </c>
      <c r="J452" s="381">
        <f t="shared" si="94"/>
        <v>0.11000000000000121</v>
      </c>
      <c r="K452" s="380">
        <v>9.4</v>
      </c>
      <c r="L452" s="381">
        <f t="shared" si="95"/>
        <v>-0.34999999999999964</v>
      </c>
      <c r="M452" s="380">
        <v>9.59</v>
      </c>
      <c r="N452" s="381">
        <f t="shared" si="96"/>
        <v>-0.40000000000000036</v>
      </c>
      <c r="O452" s="380">
        <v>9.4600000000000009</v>
      </c>
      <c r="P452" s="381">
        <f t="shared" si="97"/>
        <v>-0.35999999999999943</v>
      </c>
      <c r="Q452" s="382">
        <v>12.33</v>
      </c>
      <c r="R452" s="381">
        <f t="shared" si="98"/>
        <v>2.2400000000000002</v>
      </c>
      <c r="S452" s="382">
        <v>14.91</v>
      </c>
      <c r="T452" s="381">
        <f t="shared" si="99"/>
        <v>0.15000000000000036</v>
      </c>
      <c r="U452" s="382">
        <v>13.36</v>
      </c>
      <c r="V452" s="381">
        <f t="shared" si="100"/>
        <v>1.129999999999999</v>
      </c>
      <c r="W452" s="380">
        <v>9.8000000000000007</v>
      </c>
      <c r="X452" s="381">
        <f t="shared" si="101"/>
        <v>0.68000000000000149</v>
      </c>
      <c r="Y452" s="380">
        <v>12.25</v>
      </c>
      <c r="Z452" s="381">
        <f t="shared" si="102"/>
        <v>-0.66000000000000014</v>
      </c>
      <c r="AA452" s="380">
        <v>10.61</v>
      </c>
      <c r="AB452" s="381">
        <f t="shared" si="103"/>
        <v>0.33999999999999986</v>
      </c>
    </row>
    <row r="453" spans="2:28" ht="15" hidden="1" customHeight="1" outlineLevel="1" x14ac:dyDescent="0.25">
      <c r="B453" s="43" t="s">
        <v>54</v>
      </c>
      <c r="C453" s="380">
        <v>4.8899999999999997</v>
      </c>
      <c r="D453" s="381">
        <f t="shared" si="91"/>
        <v>0.45999999999999996</v>
      </c>
      <c r="E453" s="382">
        <v>9.94</v>
      </c>
      <c r="F453" s="381">
        <f t="shared" si="92"/>
        <v>1.0999999999999996</v>
      </c>
      <c r="G453" s="382">
        <v>15.71</v>
      </c>
      <c r="H453" s="381">
        <f t="shared" si="93"/>
        <v>-0.98000000000000043</v>
      </c>
      <c r="I453" s="382">
        <v>11.88</v>
      </c>
      <c r="J453" s="381">
        <f t="shared" si="94"/>
        <v>1.2600000000000016</v>
      </c>
      <c r="K453" s="380">
        <v>9.4</v>
      </c>
      <c r="L453" s="381">
        <f t="shared" si="95"/>
        <v>0.50999999999999979</v>
      </c>
      <c r="M453" s="380">
        <v>10.27</v>
      </c>
      <c r="N453" s="381">
        <f t="shared" si="96"/>
        <v>0.27999999999999936</v>
      </c>
      <c r="O453" s="380">
        <v>9.67</v>
      </c>
      <c r="P453" s="381">
        <f t="shared" si="97"/>
        <v>0.45999999999999908</v>
      </c>
      <c r="Q453" s="382">
        <v>10.08</v>
      </c>
      <c r="R453" s="381">
        <f t="shared" si="98"/>
        <v>2.9699999999999998</v>
      </c>
      <c r="S453" s="382">
        <v>12.23</v>
      </c>
      <c r="T453" s="381">
        <f t="shared" si="99"/>
        <v>-0.41999999999999993</v>
      </c>
      <c r="U453" s="382">
        <v>10.93</v>
      </c>
      <c r="V453" s="381">
        <f t="shared" si="100"/>
        <v>1.129999999999999</v>
      </c>
      <c r="W453" s="380">
        <v>8.98</v>
      </c>
      <c r="X453" s="381">
        <f t="shared" si="101"/>
        <v>1.3100000000000005</v>
      </c>
      <c r="Y453" s="380">
        <v>11.57</v>
      </c>
      <c r="Z453" s="381">
        <f t="shared" si="102"/>
        <v>-9.9999999999999645E-2</v>
      </c>
      <c r="AA453" s="380">
        <v>9.8000000000000007</v>
      </c>
      <c r="AB453" s="381">
        <f t="shared" si="103"/>
        <v>0.85000000000000142</v>
      </c>
    </row>
    <row r="454" spans="2:28" ht="15" hidden="1" customHeight="1" outlineLevel="1" x14ac:dyDescent="0.25">
      <c r="B454" s="43" t="s">
        <v>55</v>
      </c>
      <c r="C454" s="380">
        <v>4.58</v>
      </c>
      <c r="D454" s="381">
        <f t="shared" si="91"/>
        <v>-8.9999999999999858E-2</v>
      </c>
      <c r="E454" s="382">
        <v>10.72</v>
      </c>
      <c r="F454" s="381">
        <f t="shared" si="92"/>
        <v>4.1400000000000006</v>
      </c>
      <c r="G454" s="382">
        <v>15.06</v>
      </c>
      <c r="H454" s="381">
        <f t="shared" si="93"/>
        <v>4.9000000000000004</v>
      </c>
      <c r="I454" s="382">
        <v>11.63</v>
      </c>
      <c r="J454" s="381">
        <f t="shared" si="94"/>
        <v>4.4800000000000004</v>
      </c>
      <c r="K454" s="380">
        <v>9.68</v>
      </c>
      <c r="L454" s="381">
        <f t="shared" si="95"/>
        <v>0.39000000000000057</v>
      </c>
      <c r="M454" s="380">
        <v>8.7799999999999994</v>
      </c>
      <c r="N454" s="381">
        <f t="shared" si="96"/>
        <v>0.95999999999999908</v>
      </c>
      <c r="O454" s="380">
        <v>9.4</v>
      </c>
      <c r="P454" s="381">
        <f t="shared" si="97"/>
        <v>0.50999999999999979</v>
      </c>
      <c r="Q454" s="382">
        <v>10.119999999999999</v>
      </c>
      <c r="R454" s="381">
        <f t="shared" si="98"/>
        <v>3.0599999999999996</v>
      </c>
      <c r="S454" s="382">
        <v>12.56</v>
      </c>
      <c r="T454" s="381">
        <f t="shared" si="99"/>
        <v>-1</v>
      </c>
      <c r="U454" s="382">
        <v>10.9</v>
      </c>
      <c r="V454" s="381">
        <f t="shared" si="100"/>
        <v>1.0999999999999996</v>
      </c>
      <c r="W454" s="380">
        <v>9.02</v>
      </c>
      <c r="X454" s="381">
        <f t="shared" si="101"/>
        <v>1.3199999999999994</v>
      </c>
      <c r="Y454" s="380">
        <v>10.53</v>
      </c>
      <c r="Z454" s="381">
        <f t="shared" si="102"/>
        <v>-0.24000000000000021</v>
      </c>
      <c r="AA454" s="380">
        <v>9.4499999999999993</v>
      </c>
      <c r="AB454" s="381">
        <f t="shared" si="103"/>
        <v>0.91999999999999993</v>
      </c>
    </row>
    <row r="455" spans="2:28" ht="15" hidden="1" customHeight="1" outlineLevel="1" x14ac:dyDescent="0.25">
      <c r="B455" s="43" t="s">
        <v>56</v>
      </c>
      <c r="C455" s="380">
        <v>4.7300000000000004</v>
      </c>
      <c r="D455" s="381">
        <f t="shared" si="91"/>
        <v>-0.58999999999999986</v>
      </c>
      <c r="E455" s="382">
        <v>11.9</v>
      </c>
      <c r="F455" s="381">
        <f t="shared" si="92"/>
        <v>4.1900000000000004</v>
      </c>
      <c r="G455" s="382">
        <v>20.04</v>
      </c>
      <c r="H455" s="381">
        <f t="shared" si="93"/>
        <v>3.6199999999999974</v>
      </c>
      <c r="I455" s="382">
        <v>14.6</v>
      </c>
      <c r="J455" s="381">
        <f t="shared" si="94"/>
        <v>5.48</v>
      </c>
      <c r="K455" s="380">
        <v>9.41</v>
      </c>
      <c r="L455" s="381">
        <f t="shared" si="95"/>
        <v>0.16999999999999993</v>
      </c>
      <c r="M455" s="380">
        <v>10.95</v>
      </c>
      <c r="N455" s="381">
        <f t="shared" si="96"/>
        <v>2.2899999999999991</v>
      </c>
      <c r="O455" s="380">
        <v>9.7799999999999994</v>
      </c>
      <c r="P455" s="381">
        <f t="shared" si="97"/>
        <v>0.66000000000000014</v>
      </c>
      <c r="Q455" s="382">
        <v>10.029999999999999</v>
      </c>
      <c r="R455" s="381">
        <f t="shared" si="98"/>
        <v>3.1599999999999993</v>
      </c>
      <c r="S455" s="382">
        <v>12.09</v>
      </c>
      <c r="T455" s="381">
        <f t="shared" si="99"/>
        <v>-3.7300000000000004</v>
      </c>
      <c r="U455" s="382">
        <v>10.69</v>
      </c>
      <c r="V455" s="381">
        <f t="shared" si="100"/>
        <v>0.94999999999999929</v>
      </c>
      <c r="W455" s="380">
        <v>8.8000000000000007</v>
      </c>
      <c r="X455" s="381">
        <f t="shared" si="101"/>
        <v>0.92000000000000082</v>
      </c>
      <c r="Y455" s="380">
        <v>12.27</v>
      </c>
      <c r="Z455" s="381">
        <f t="shared" si="102"/>
        <v>-0.16000000000000014</v>
      </c>
      <c r="AA455" s="380">
        <v>9.64</v>
      </c>
      <c r="AB455" s="381">
        <f t="shared" si="103"/>
        <v>0.80000000000000071</v>
      </c>
    </row>
    <row r="456" spans="2:28" collapsed="1" x14ac:dyDescent="0.25">
      <c r="B456" s="30" t="s">
        <v>187</v>
      </c>
      <c r="C456" s="383">
        <v>4.4346052169129448</v>
      </c>
      <c r="D456" s="384">
        <f t="shared" si="91"/>
        <v>0.56587513043137916</v>
      </c>
      <c r="E456" s="383">
        <v>10.941826280623609</v>
      </c>
      <c r="F456" s="384">
        <f t="shared" si="92"/>
        <v>0.72418536204323303</v>
      </c>
      <c r="G456" s="383">
        <v>19.071567267683772</v>
      </c>
      <c r="H456" s="384">
        <f t="shared" si="93"/>
        <v>3.917729621145396</v>
      </c>
      <c r="I456" s="383">
        <v>14.121399511798209</v>
      </c>
      <c r="J456" s="384">
        <f t="shared" si="94"/>
        <v>2.2057790294121489</v>
      </c>
      <c r="K456" s="383">
        <v>10.114376247276937</v>
      </c>
      <c r="L456" s="384">
        <f t="shared" si="95"/>
        <v>0.49599418976947618</v>
      </c>
      <c r="M456" s="383">
        <v>11.296831779417612</v>
      </c>
      <c r="N456" s="384">
        <f t="shared" si="96"/>
        <v>-0.53947395306646406</v>
      </c>
      <c r="O456" s="383">
        <v>10.470487880828367</v>
      </c>
      <c r="P456" s="384">
        <f t="shared" si="97"/>
        <v>0.23189022648203128</v>
      </c>
      <c r="Q456" s="383">
        <v>10.563609986817612</v>
      </c>
      <c r="R456" s="384">
        <f t="shared" si="98"/>
        <v>0.86106285305447194</v>
      </c>
      <c r="S456" s="383">
        <v>12.98616722045594</v>
      </c>
      <c r="T456" s="384">
        <f t="shared" si="99"/>
        <v>-0.49655734452289657</v>
      </c>
      <c r="U456" s="383">
        <v>11.663337649841928</v>
      </c>
      <c r="V456" s="384">
        <f t="shared" si="100"/>
        <v>3.6163203255794585E-2</v>
      </c>
      <c r="W456" s="383">
        <v>9.3927302034237208</v>
      </c>
      <c r="X456" s="384">
        <f t="shared" si="101"/>
        <v>0.70582387910633138</v>
      </c>
      <c r="Y456" s="383">
        <v>12.626620749661518</v>
      </c>
      <c r="Z456" s="384">
        <f t="shared" si="102"/>
        <v>-0.35151330311917839</v>
      </c>
      <c r="AA456" s="383">
        <v>10.473318108145929</v>
      </c>
      <c r="AB456" s="384">
        <f t="shared" si="103"/>
        <v>0.36371506117620989</v>
      </c>
    </row>
    <row r="457" spans="2:28" ht="15" hidden="1" customHeight="1" outlineLevel="1" x14ac:dyDescent="0.25">
      <c r="B457" s="43" t="s">
        <v>58</v>
      </c>
      <c r="C457" s="380">
        <v>4.71</v>
      </c>
      <c r="D457" s="381">
        <f t="shared" si="91"/>
        <v>-7.0000000000000284E-2</v>
      </c>
      <c r="E457" s="382">
        <v>9.3000000000000007</v>
      </c>
      <c r="F457" s="381">
        <f t="shared" si="92"/>
        <v>0.62000000000000099</v>
      </c>
      <c r="G457" s="382">
        <v>11.1</v>
      </c>
      <c r="H457" s="381">
        <f t="shared" si="93"/>
        <v>-2.1400000000000006</v>
      </c>
      <c r="I457" s="382">
        <v>10.130000000000001</v>
      </c>
      <c r="J457" s="381">
        <f t="shared" si="94"/>
        <v>-0.10999999999999943</v>
      </c>
      <c r="K457" s="380">
        <v>9</v>
      </c>
      <c r="L457" s="381">
        <f t="shared" si="95"/>
        <v>-0.24000000000000021</v>
      </c>
      <c r="M457" s="380">
        <v>10.09</v>
      </c>
      <c r="N457" s="381">
        <f t="shared" si="96"/>
        <v>-4.0299999999999994</v>
      </c>
      <c r="O457" s="380">
        <v>9.34</v>
      </c>
      <c r="P457" s="381">
        <f t="shared" si="97"/>
        <v>-1.120000000000001</v>
      </c>
      <c r="Q457" s="382">
        <v>8.6</v>
      </c>
      <c r="R457" s="381">
        <f t="shared" si="98"/>
        <v>1.42</v>
      </c>
      <c r="S457" s="382">
        <v>11.19</v>
      </c>
      <c r="T457" s="381">
        <f t="shared" si="99"/>
        <v>-6.51</v>
      </c>
      <c r="U457" s="382">
        <v>9.69</v>
      </c>
      <c r="V457" s="381">
        <f t="shared" si="100"/>
        <v>-2.3900000000000006</v>
      </c>
      <c r="W457" s="380">
        <v>8.2200000000000006</v>
      </c>
      <c r="X457" s="381">
        <f t="shared" si="101"/>
        <v>0.32000000000000028</v>
      </c>
      <c r="Y457" s="380">
        <v>10.91</v>
      </c>
      <c r="Z457" s="381">
        <f t="shared" si="102"/>
        <v>-5.3999999999999986</v>
      </c>
      <c r="AA457" s="380">
        <v>9.1300000000000008</v>
      </c>
      <c r="AB457" s="381">
        <f t="shared" si="103"/>
        <v>-1.33</v>
      </c>
    </row>
    <row r="458" spans="2:28" ht="15" hidden="1" customHeight="1" outlineLevel="1" x14ac:dyDescent="0.25">
      <c r="B458" s="43" t="s">
        <v>59</v>
      </c>
      <c r="C458" s="380">
        <v>5.56</v>
      </c>
      <c r="D458" s="381">
        <f t="shared" si="91"/>
        <v>1.38</v>
      </c>
      <c r="E458" s="382">
        <v>10.35</v>
      </c>
      <c r="F458" s="381">
        <f t="shared" si="92"/>
        <v>-0.39000000000000057</v>
      </c>
      <c r="G458" s="382">
        <v>23.38</v>
      </c>
      <c r="H458" s="381">
        <f t="shared" si="93"/>
        <v>4.4800000000000004</v>
      </c>
      <c r="I458" s="382">
        <v>15.15</v>
      </c>
      <c r="J458" s="381">
        <f t="shared" si="94"/>
        <v>1.6799999999999997</v>
      </c>
      <c r="K458" s="380">
        <v>10.36</v>
      </c>
      <c r="L458" s="381">
        <f t="shared" si="95"/>
        <v>0.79999999999999893</v>
      </c>
      <c r="M458" s="380">
        <v>11.17</v>
      </c>
      <c r="N458" s="381">
        <f t="shared" si="96"/>
        <v>1.5600000000000005</v>
      </c>
      <c r="O458" s="380">
        <v>10.61</v>
      </c>
      <c r="P458" s="381">
        <f t="shared" si="97"/>
        <v>1.0399999999999991</v>
      </c>
      <c r="Q458" s="382">
        <v>10.56</v>
      </c>
      <c r="R458" s="381">
        <f t="shared" si="98"/>
        <v>1.1300000000000008</v>
      </c>
      <c r="S458" s="382">
        <v>14.02</v>
      </c>
      <c r="T458" s="381">
        <f t="shared" si="99"/>
        <v>-0.49000000000000021</v>
      </c>
      <c r="U458" s="382">
        <v>11.99</v>
      </c>
      <c r="V458" s="381">
        <f t="shared" si="100"/>
        <v>-4.9999999999998934E-2</v>
      </c>
      <c r="W458" s="380">
        <v>9.73</v>
      </c>
      <c r="X458" s="381">
        <f t="shared" si="101"/>
        <v>1.0199999999999996</v>
      </c>
      <c r="Y458" s="380">
        <v>13.12</v>
      </c>
      <c r="Z458" s="381">
        <f t="shared" si="102"/>
        <v>0.42999999999999972</v>
      </c>
      <c r="AA458" s="380">
        <v>10.85</v>
      </c>
      <c r="AB458" s="381">
        <f t="shared" si="103"/>
        <v>0.75999999999999979</v>
      </c>
    </row>
    <row r="459" spans="2:28" ht="15" hidden="1" customHeight="1" outlineLevel="1" x14ac:dyDescent="0.25">
      <c r="B459" s="43" t="s">
        <v>60</v>
      </c>
      <c r="C459" s="380">
        <v>4.6900000000000004</v>
      </c>
      <c r="D459" s="381">
        <f t="shared" si="91"/>
        <v>1.2600000000000002</v>
      </c>
      <c r="E459" s="382">
        <v>12.35</v>
      </c>
      <c r="F459" s="381">
        <f t="shared" si="92"/>
        <v>0.79999999999999893</v>
      </c>
      <c r="G459" s="382">
        <v>31.33</v>
      </c>
      <c r="H459" s="381">
        <f t="shared" si="93"/>
        <v>17.38</v>
      </c>
      <c r="I459" s="382">
        <v>19.37</v>
      </c>
      <c r="J459" s="381">
        <f t="shared" si="94"/>
        <v>6.8900000000000006</v>
      </c>
      <c r="K459" s="380">
        <v>11.22</v>
      </c>
      <c r="L459" s="381">
        <f t="shared" si="95"/>
        <v>1.2800000000000011</v>
      </c>
      <c r="M459" s="380">
        <v>13.71</v>
      </c>
      <c r="N459" s="381">
        <f t="shared" si="96"/>
        <v>1.9700000000000006</v>
      </c>
      <c r="O459" s="380">
        <v>12</v>
      </c>
      <c r="P459" s="381">
        <f t="shared" si="97"/>
        <v>1.5899999999999999</v>
      </c>
      <c r="Q459" s="382">
        <v>11.05</v>
      </c>
      <c r="R459" s="381">
        <f t="shared" si="98"/>
        <v>0.99000000000000021</v>
      </c>
      <c r="S459" s="382">
        <v>14.25</v>
      </c>
      <c r="T459" s="381">
        <f t="shared" si="99"/>
        <v>1.0399999999999991</v>
      </c>
      <c r="U459" s="382">
        <v>12.44</v>
      </c>
      <c r="V459" s="381">
        <f t="shared" si="100"/>
        <v>0.76999999999999957</v>
      </c>
      <c r="W459" s="380">
        <v>10.25</v>
      </c>
      <c r="X459" s="381">
        <f t="shared" si="101"/>
        <v>1.2400000000000002</v>
      </c>
      <c r="Y459" s="380">
        <v>14.61</v>
      </c>
      <c r="Z459" s="381">
        <f t="shared" si="102"/>
        <v>1.8399999999999999</v>
      </c>
      <c r="AA459" s="380">
        <v>11.72</v>
      </c>
      <c r="AB459" s="381">
        <f t="shared" si="103"/>
        <v>1.4700000000000006</v>
      </c>
    </row>
    <row r="460" spans="2:28" ht="15" hidden="1" customHeight="1" outlineLevel="1" x14ac:dyDescent="0.25">
      <c r="B460" s="43" t="s">
        <v>61</v>
      </c>
      <c r="C460" s="380">
        <v>4.84</v>
      </c>
      <c r="D460" s="381">
        <f t="shared" si="91"/>
        <v>0.86999999999999966</v>
      </c>
      <c r="E460" s="382">
        <v>12.74</v>
      </c>
      <c r="F460" s="381">
        <f t="shared" si="92"/>
        <v>-1.92</v>
      </c>
      <c r="G460" s="382">
        <v>21.22</v>
      </c>
      <c r="H460" s="381">
        <f t="shared" si="93"/>
        <v>4.1499999999999986</v>
      </c>
      <c r="I460" s="382">
        <v>16.489999999999998</v>
      </c>
      <c r="J460" s="381">
        <f t="shared" si="94"/>
        <v>0.75999999999999801</v>
      </c>
      <c r="K460" s="380">
        <v>10.85</v>
      </c>
      <c r="L460" s="381">
        <f t="shared" si="95"/>
        <v>0.79999999999999893</v>
      </c>
      <c r="M460" s="380">
        <v>11.93</v>
      </c>
      <c r="N460" s="381">
        <f t="shared" si="96"/>
        <v>-3.16</v>
      </c>
      <c r="O460" s="380">
        <v>11.17</v>
      </c>
      <c r="P460" s="381">
        <f t="shared" si="97"/>
        <v>-0.35999999999999943</v>
      </c>
      <c r="Q460" s="382">
        <v>11.39</v>
      </c>
      <c r="R460" s="381">
        <f t="shared" si="98"/>
        <v>1.0600000000000005</v>
      </c>
      <c r="S460" s="382">
        <v>13.2</v>
      </c>
      <c r="T460" s="381">
        <f t="shared" si="99"/>
        <v>1.4899999999999984</v>
      </c>
      <c r="U460" s="382">
        <v>12.2</v>
      </c>
      <c r="V460" s="381">
        <f t="shared" si="100"/>
        <v>1.17</v>
      </c>
      <c r="W460" s="380">
        <v>10.33</v>
      </c>
      <c r="X460" s="381">
        <f t="shared" si="101"/>
        <v>1.0999999999999996</v>
      </c>
      <c r="Y460" s="380">
        <v>13.13</v>
      </c>
      <c r="Z460" s="381">
        <f t="shared" si="102"/>
        <v>-0.35999999999999943</v>
      </c>
      <c r="AA460" s="380">
        <v>11.3</v>
      </c>
      <c r="AB460" s="381">
        <f t="shared" si="103"/>
        <v>0.57000000000000028</v>
      </c>
    </row>
    <row r="461" spans="2:28" collapsed="1" x14ac:dyDescent="0.25">
      <c r="B461" s="145">
        <v>1981</v>
      </c>
      <c r="C461" s="382">
        <v>4.59</v>
      </c>
      <c r="D461" s="388">
        <f t="shared" si="91"/>
        <v>0.35999999999999943</v>
      </c>
      <c r="E461" s="382">
        <v>10.44</v>
      </c>
      <c r="F461" s="388">
        <f t="shared" si="92"/>
        <v>0.5</v>
      </c>
      <c r="G461" s="382">
        <v>18</v>
      </c>
      <c r="H461" s="388">
        <f t="shared" si="93"/>
        <v>0.76000000000000156</v>
      </c>
      <c r="I461" s="382">
        <v>13.13</v>
      </c>
      <c r="J461" s="388">
        <f t="shared" si="94"/>
        <v>1.0700000000000003</v>
      </c>
      <c r="K461" s="382">
        <v>9.82</v>
      </c>
      <c r="L461" s="388">
        <f t="shared" si="95"/>
        <v>0.25</v>
      </c>
      <c r="M461" s="382">
        <v>10.66</v>
      </c>
      <c r="N461" s="388">
        <f t="shared" si="96"/>
        <v>-5.0000000000000711E-2</v>
      </c>
      <c r="O461" s="382">
        <v>10.08</v>
      </c>
      <c r="P461" s="388">
        <f t="shared" si="97"/>
        <v>0.19999999999999929</v>
      </c>
      <c r="Q461" s="382">
        <v>10.74</v>
      </c>
      <c r="R461" s="388">
        <f t="shared" si="98"/>
        <v>1.4100000000000001</v>
      </c>
      <c r="S461" s="382">
        <v>12.78</v>
      </c>
      <c r="T461" s="388">
        <f t="shared" si="99"/>
        <v>-0.85000000000000142</v>
      </c>
      <c r="U461" s="382">
        <v>11.56</v>
      </c>
      <c r="V461" s="388">
        <f t="shared" si="100"/>
        <v>0.17999999999999972</v>
      </c>
      <c r="W461" s="382">
        <v>9.36</v>
      </c>
      <c r="X461" s="388">
        <f t="shared" si="101"/>
        <v>0.75</v>
      </c>
      <c r="Y461" s="382">
        <v>12.09</v>
      </c>
      <c r="Z461" s="388">
        <f t="shared" si="102"/>
        <v>-0.52999999999999936</v>
      </c>
      <c r="AA461" s="382">
        <v>10.220000000000001</v>
      </c>
      <c r="AB461" s="388">
        <f t="shared" si="103"/>
        <v>0.36000000000000121</v>
      </c>
    </row>
    <row r="462" spans="2:28" ht="15" hidden="1" customHeight="1" outlineLevel="1" x14ac:dyDescent="0.25">
      <c r="B462" s="43" t="s">
        <v>49</v>
      </c>
      <c r="C462" s="380">
        <v>3.89</v>
      </c>
      <c r="D462" s="381">
        <f t="shared" ref="D462:D525" si="104">C462-C476</f>
        <v>0.18000000000000016</v>
      </c>
      <c r="E462" s="382">
        <v>12.66</v>
      </c>
      <c r="F462" s="381">
        <f t="shared" ref="F462:F525" si="105">E462-E476</f>
        <v>2.2400000000000002</v>
      </c>
      <c r="G462" s="382">
        <v>19.38</v>
      </c>
      <c r="H462" s="381">
        <f t="shared" ref="H462:H525" si="106">G462-G476</f>
        <v>5.129999999999999</v>
      </c>
      <c r="I462" s="382">
        <v>15.24</v>
      </c>
      <c r="J462" s="381">
        <f t="shared" ref="J462:J525" si="107">I462-I476</f>
        <v>3.4500000000000011</v>
      </c>
      <c r="K462" s="380">
        <v>9.9499999999999993</v>
      </c>
      <c r="L462" s="381">
        <f t="shared" ref="L462:L525" si="108">K462-K476</f>
        <v>0.30999999999999872</v>
      </c>
      <c r="M462" s="380">
        <v>13.16</v>
      </c>
      <c r="N462" s="381">
        <f t="shared" ref="N462:N525" si="109">M462-M476</f>
        <v>2.2699999999999996</v>
      </c>
      <c r="O462" s="380">
        <v>10.94</v>
      </c>
      <c r="P462" s="381">
        <f t="shared" ref="P462:P525" si="110">O462-O476</f>
        <v>0.91999999999999993</v>
      </c>
      <c r="Q462" s="382">
        <v>11.69</v>
      </c>
      <c r="R462" s="381">
        <f t="shared" ref="R462:R525" si="111">Q462-Q476</f>
        <v>1.4599999999999991</v>
      </c>
      <c r="S462" s="382">
        <v>13.21</v>
      </c>
      <c r="T462" s="381">
        <f t="shared" ref="T462:T525" si="112">S462-S476</f>
        <v>1.3600000000000012</v>
      </c>
      <c r="U462" s="382">
        <v>12.49</v>
      </c>
      <c r="V462" s="381">
        <f t="shared" ref="V462:V525" si="113">U462-U476</f>
        <v>1.33</v>
      </c>
      <c r="W462" s="380">
        <v>9.49</v>
      </c>
      <c r="X462" s="381">
        <f t="shared" ref="X462:X525" si="114">W462-W476</f>
        <v>0.73000000000000043</v>
      </c>
      <c r="Y462" s="380">
        <v>13.61</v>
      </c>
      <c r="Z462" s="381">
        <f t="shared" ref="Z462:Z525" si="115">Y462-Y476</f>
        <v>1.9399999999999995</v>
      </c>
      <c r="AA462" s="380">
        <v>10.97</v>
      </c>
      <c r="AB462" s="381">
        <f t="shared" ref="AB462:AB525" si="116">AA462-AA476</f>
        <v>1.1400000000000006</v>
      </c>
    </row>
    <row r="463" spans="2:28" ht="15" hidden="1" customHeight="1" outlineLevel="1" x14ac:dyDescent="0.25">
      <c r="B463" s="43" t="s">
        <v>50</v>
      </c>
      <c r="C463" s="380">
        <v>3.81</v>
      </c>
      <c r="D463" s="381">
        <f t="shared" si="104"/>
        <v>0.39999999999999991</v>
      </c>
      <c r="E463" s="382">
        <v>8.7200000000000006</v>
      </c>
      <c r="F463" s="381">
        <f t="shared" si="105"/>
        <v>0.90000000000000036</v>
      </c>
      <c r="G463" s="382">
        <v>17.36</v>
      </c>
      <c r="H463" s="381">
        <f t="shared" si="106"/>
        <v>1.4699999999999989</v>
      </c>
      <c r="I463" s="382">
        <v>11.95</v>
      </c>
      <c r="J463" s="381">
        <f t="shared" si="107"/>
        <v>1.8899999999999988</v>
      </c>
      <c r="K463" s="380">
        <v>9.68</v>
      </c>
      <c r="L463" s="381">
        <f t="shared" si="108"/>
        <v>-4.0000000000000924E-2</v>
      </c>
      <c r="M463" s="380">
        <v>9.44</v>
      </c>
      <c r="N463" s="381">
        <f t="shared" si="109"/>
        <v>-1.92</v>
      </c>
      <c r="O463" s="380">
        <v>9.61</v>
      </c>
      <c r="P463" s="381">
        <f t="shared" si="110"/>
        <v>-0.5600000000000005</v>
      </c>
      <c r="Q463" s="382">
        <v>10.15</v>
      </c>
      <c r="R463" s="381">
        <f t="shared" si="111"/>
        <v>-0.42999999999999972</v>
      </c>
      <c r="S463" s="382">
        <v>12.73</v>
      </c>
      <c r="T463" s="381">
        <f t="shared" si="112"/>
        <v>-0.34999999999999964</v>
      </c>
      <c r="U463" s="382">
        <v>11.55</v>
      </c>
      <c r="V463" s="381">
        <f t="shared" si="113"/>
        <v>-0.33000000000000007</v>
      </c>
      <c r="W463" s="380">
        <v>8.68</v>
      </c>
      <c r="X463" s="381">
        <f t="shared" si="114"/>
        <v>1.9999999999999574E-2</v>
      </c>
      <c r="Y463" s="380">
        <v>11.69</v>
      </c>
      <c r="Z463" s="381">
        <f t="shared" si="115"/>
        <v>-0.86000000000000121</v>
      </c>
      <c r="AA463" s="380">
        <v>9.73</v>
      </c>
      <c r="AB463" s="381">
        <f t="shared" si="116"/>
        <v>-0.1899999999999995</v>
      </c>
    </row>
    <row r="464" spans="2:28" ht="15" hidden="1" customHeight="1" outlineLevel="1" x14ac:dyDescent="0.25">
      <c r="B464" s="43" t="s">
        <v>51</v>
      </c>
      <c r="C464" s="380">
        <v>3.82</v>
      </c>
      <c r="D464" s="381">
        <f t="shared" si="104"/>
        <v>2.0000000000000018E-2</v>
      </c>
      <c r="E464" s="382">
        <v>10.73</v>
      </c>
      <c r="F464" s="381">
        <f t="shared" si="105"/>
        <v>0.84999999999999964</v>
      </c>
      <c r="G464" s="382">
        <v>13.57</v>
      </c>
      <c r="H464" s="381">
        <f t="shared" si="106"/>
        <v>0.47000000000000064</v>
      </c>
      <c r="I464" s="382">
        <v>11.6</v>
      </c>
      <c r="J464" s="381">
        <f t="shared" si="107"/>
        <v>0.77999999999999936</v>
      </c>
      <c r="K464" s="380">
        <v>9.74</v>
      </c>
      <c r="L464" s="381">
        <f t="shared" si="108"/>
        <v>0.49000000000000021</v>
      </c>
      <c r="M464" s="380">
        <v>8.8800000000000008</v>
      </c>
      <c r="N464" s="381">
        <f t="shared" si="109"/>
        <v>-2.34</v>
      </c>
      <c r="O464" s="380">
        <v>9.51</v>
      </c>
      <c r="P464" s="381">
        <f t="shared" si="110"/>
        <v>-0.29000000000000092</v>
      </c>
      <c r="Q464" s="382">
        <v>11</v>
      </c>
      <c r="R464" s="381">
        <f t="shared" si="111"/>
        <v>0.52999999999999936</v>
      </c>
      <c r="S464" s="382">
        <v>11.99</v>
      </c>
      <c r="T464" s="381">
        <f t="shared" si="112"/>
        <v>-0.69999999999999929</v>
      </c>
      <c r="U464" s="382">
        <v>11.41</v>
      </c>
      <c r="V464" s="381">
        <f t="shared" si="113"/>
        <v>-5.0000000000000711E-2</v>
      </c>
      <c r="W464" s="380">
        <v>8.92</v>
      </c>
      <c r="X464" s="381">
        <f t="shared" si="114"/>
        <v>0.41000000000000014</v>
      </c>
      <c r="Y464" s="380">
        <v>10.71</v>
      </c>
      <c r="Z464" s="381">
        <f t="shared" si="115"/>
        <v>-1.3099999999999987</v>
      </c>
      <c r="AA464" s="380">
        <v>9.41</v>
      </c>
      <c r="AB464" s="381">
        <f t="shared" si="116"/>
        <v>-0.11999999999999922</v>
      </c>
    </row>
    <row r="465" spans="2:28" ht="15" hidden="1" customHeight="1" outlineLevel="1" x14ac:dyDescent="0.25">
      <c r="B465" s="43" t="s">
        <v>52</v>
      </c>
      <c r="C465" s="380">
        <v>4.1500000000000004</v>
      </c>
      <c r="D465" s="381">
        <f t="shared" si="104"/>
        <v>0.33000000000000052</v>
      </c>
      <c r="E465" s="382">
        <v>9.44</v>
      </c>
      <c r="F465" s="381">
        <f t="shared" si="105"/>
        <v>-0.66999999999999993</v>
      </c>
      <c r="G465" s="382">
        <v>23.74</v>
      </c>
      <c r="H465" s="381">
        <f t="shared" si="106"/>
        <v>14.299999999999999</v>
      </c>
      <c r="I465" s="382">
        <v>12.01</v>
      </c>
      <c r="J465" s="381">
        <f t="shared" si="107"/>
        <v>2.09</v>
      </c>
      <c r="K465" s="380">
        <v>9.43</v>
      </c>
      <c r="L465" s="381">
        <f t="shared" si="108"/>
        <v>-0.41000000000000014</v>
      </c>
      <c r="M465" s="380">
        <v>8.67</v>
      </c>
      <c r="N465" s="381">
        <f t="shared" si="109"/>
        <v>-1.5899999999999999</v>
      </c>
      <c r="O465" s="380">
        <v>9.23</v>
      </c>
      <c r="P465" s="381">
        <f t="shared" si="110"/>
        <v>-0.73000000000000043</v>
      </c>
      <c r="Q465" s="382">
        <v>9.76</v>
      </c>
      <c r="R465" s="381">
        <f t="shared" si="111"/>
        <v>-0.95000000000000107</v>
      </c>
      <c r="S465" s="382">
        <v>12.58</v>
      </c>
      <c r="T465" s="381">
        <f t="shared" si="112"/>
        <v>-2.4900000000000002</v>
      </c>
      <c r="U465" s="382">
        <v>10.94</v>
      </c>
      <c r="V465" s="381">
        <f t="shared" si="113"/>
        <v>-1.6500000000000004</v>
      </c>
      <c r="W465" s="380">
        <v>8.58</v>
      </c>
      <c r="X465" s="381">
        <f t="shared" si="114"/>
        <v>-0.38000000000000078</v>
      </c>
      <c r="Y465" s="380">
        <v>10.93</v>
      </c>
      <c r="Z465" s="381">
        <f t="shared" si="115"/>
        <v>-1.1099999999999994</v>
      </c>
      <c r="AA465" s="380">
        <v>9.23</v>
      </c>
      <c r="AB465" s="381">
        <f t="shared" si="116"/>
        <v>-0.62999999999999901</v>
      </c>
    </row>
    <row r="466" spans="2:28" ht="15" hidden="1" customHeight="1" outlineLevel="1" x14ac:dyDescent="0.25">
      <c r="B466" s="43" t="s">
        <v>53</v>
      </c>
      <c r="C466" s="380">
        <v>4.6100000000000003</v>
      </c>
      <c r="D466" s="381">
        <f t="shared" si="104"/>
        <v>0.88000000000000034</v>
      </c>
      <c r="E466" s="382">
        <v>10.9</v>
      </c>
      <c r="F466" s="381">
        <f t="shared" si="105"/>
        <v>1.3600000000000012</v>
      </c>
      <c r="G466" s="382">
        <v>24.91</v>
      </c>
      <c r="H466" s="381">
        <f t="shared" si="106"/>
        <v>6.98</v>
      </c>
      <c r="I466" s="382">
        <v>14.04</v>
      </c>
      <c r="J466" s="381">
        <f t="shared" si="107"/>
        <v>2.1799999999999997</v>
      </c>
      <c r="K466" s="380">
        <v>9.75</v>
      </c>
      <c r="L466" s="381">
        <f t="shared" si="108"/>
        <v>-9.9999999999999645E-2</v>
      </c>
      <c r="M466" s="380">
        <v>9.99</v>
      </c>
      <c r="N466" s="381">
        <f t="shared" si="109"/>
        <v>0.39000000000000057</v>
      </c>
      <c r="O466" s="380">
        <v>9.82</v>
      </c>
      <c r="P466" s="381">
        <f t="shared" si="110"/>
        <v>4.0000000000000924E-2</v>
      </c>
      <c r="Q466" s="382">
        <v>10.09</v>
      </c>
      <c r="R466" s="381">
        <f t="shared" si="111"/>
        <v>-1.1400000000000006</v>
      </c>
      <c r="S466" s="382">
        <v>14.76</v>
      </c>
      <c r="T466" s="381">
        <f t="shared" si="112"/>
        <v>-2.5699999999999985</v>
      </c>
      <c r="U466" s="382">
        <v>12.23</v>
      </c>
      <c r="V466" s="381">
        <f t="shared" si="113"/>
        <v>-1.67</v>
      </c>
      <c r="W466" s="380">
        <v>9.1199999999999992</v>
      </c>
      <c r="X466" s="381">
        <f t="shared" si="114"/>
        <v>-5.0000000000000711E-2</v>
      </c>
      <c r="Y466" s="380">
        <v>12.91</v>
      </c>
      <c r="Z466" s="381">
        <f t="shared" si="115"/>
        <v>0.1899999999999995</v>
      </c>
      <c r="AA466" s="380">
        <v>10.27</v>
      </c>
      <c r="AB466" s="381">
        <f t="shared" si="116"/>
        <v>4.9999999999998934E-2</v>
      </c>
    </row>
    <row r="467" spans="2:28" ht="15" hidden="1" customHeight="1" outlineLevel="1" x14ac:dyDescent="0.25">
      <c r="B467" s="43" t="s">
        <v>54</v>
      </c>
      <c r="C467" s="380">
        <v>4.43</v>
      </c>
      <c r="D467" s="381">
        <f t="shared" si="104"/>
        <v>0.73999999999999977</v>
      </c>
      <c r="E467" s="382">
        <v>8.84</v>
      </c>
      <c r="F467" s="381">
        <f t="shared" si="105"/>
        <v>-0.76999999999999957</v>
      </c>
      <c r="G467" s="382">
        <v>16.690000000000001</v>
      </c>
      <c r="H467" s="381">
        <f t="shared" si="106"/>
        <v>2.3200000000000021</v>
      </c>
      <c r="I467" s="382">
        <v>10.62</v>
      </c>
      <c r="J467" s="381">
        <f t="shared" si="107"/>
        <v>-0.33000000000000007</v>
      </c>
      <c r="K467" s="380">
        <v>8.89</v>
      </c>
      <c r="L467" s="381">
        <f t="shared" si="108"/>
        <v>-0.63999999999999879</v>
      </c>
      <c r="M467" s="380">
        <v>9.99</v>
      </c>
      <c r="N467" s="381">
        <f t="shared" si="109"/>
        <v>1.2300000000000004</v>
      </c>
      <c r="O467" s="380">
        <v>9.2100000000000009</v>
      </c>
      <c r="P467" s="381">
        <f t="shared" si="110"/>
        <v>-6.9999999999998508E-2</v>
      </c>
      <c r="Q467" s="382">
        <v>7.11</v>
      </c>
      <c r="R467" s="381">
        <f t="shared" si="111"/>
        <v>-3.6100000000000003</v>
      </c>
      <c r="S467" s="382">
        <v>12.65</v>
      </c>
      <c r="T467" s="381">
        <f t="shared" si="112"/>
        <v>-0.52999999999999936</v>
      </c>
      <c r="U467" s="382">
        <v>9.8000000000000007</v>
      </c>
      <c r="V467" s="381">
        <f t="shared" si="113"/>
        <v>-1.9299999999999997</v>
      </c>
      <c r="W467" s="380">
        <v>7.67</v>
      </c>
      <c r="X467" s="381">
        <f t="shared" si="114"/>
        <v>-1.1199999999999992</v>
      </c>
      <c r="Y467" s="380">
        <v>11.67</v>
      </c>
      <c r="Z467" s="381">
        <f t="shared" si="115"/>
        <v>1.1199999999999992</v>
      </c>
      <c r="AA467" s="380">
        <v>8.9499999999999993</v>
      </c>
      <c r="AB467" s="381">
        <f t="shared" si="116"/>
        <v>-0.38000000000000078</v>
      </c>
    </row>
    <row r="468" spans="2:28" ht="15" hidden="1" customHeight="1" outlineLevel="1" x14ac:dyDescent="0.25">
      <c r="B468" s="43" t="s">
        <v>55</v>
      </c>
      <c r="C468" s="380">
        <v>4.67</v>
      </c>
      <c r="D468" s="381">
        <f t="shared" si="104"/>
        <v>0.45999999999999996</v>
      </c>
      <c r="E468" s="382">
        <v>6.58</v>
      </c>
      <c r="F468" s="381">
        <f t="shared" si="105"/>
        <v>-2.16</v>
      </c>
      <c r="G468" s="382">
        <v>10.16</v>
      </c>
      <c r="H468" s="381">
        <f t="shared" si="106"/>
        <v>5.0000000000000711E-2</v>
      </c>
      <c r="I468" s="382">
        <v>7.15</v>
      </c>
      <c r="J468" s="381">
        <f t="shared" si="107"/>
        <v>-1.879999999999999</v>
      </c>
      <c r="K468" s="380">
        <v>9.2899999999999991</v>
      </c>
      <c r="L468" s="381">
        <f t="shared" si="108"/>
        <v>-1.120000000000001</v>
      </c>
      <c r="M468" s="380">
        <v>7.82</v>
      </c>
      <c r="N468" s="381">
        <f t="shared" si="109"/>
        <v>-2.5199999999999996</v>
      </c>
      <c r="O468" s="380">
        <v>8.89</v>
      </c>
      <c r="P468" s="381">
        <f t="shared" si="110"/>
        <v>-1.5</v>
      </c>
      <c r="Q468" s="382">
        <v>7.06</v>
      </c>
      <c r="R468" s="381">
        <f t="shared" si="111"/>
        <v>-3.3500000000000005</v>
      </c>
      <c r="S468" s="382">
        <v>13.56</v>
      </c>
      <c r="T468" s="381">
        <f t="shared" si="112"/>
        <v>-0.90000000000000036</v>
      </c>
      <c r="U468" s="382">
        <v>9.8000000000000007</v>
      </c>
      <c r="V468" s="381">
        <f t="shared" si="113"/>
        <v>-2.2399999999999984</v>
      </c>
      <c r="W468" s="380">
        <v>7.7</v>
      </c>
      <c r="X468" s="381">
        <f t="shared" si="114"/>
        <v>-1.2800000000000002</v>
      </c>
      <c r="Y468" s="380">
        <v>10.77</v>
      </c>
      <c r="Z468" s="381">
        <f t="shared" si="115"/>
        <v>-1.1100000000000012</v>
      </c>
      <c r="AA468" s="380">
        <v>8.5299999999999994</v>
      </c>
      <c r="AB468" s="381">
        <f t="shared" si="116"/>
        <v>-1.2900000000000009</v>
      </c>
    </row>
    <row r="469" spans="2:28" ht="15" hidden="1" customHeight="1" outlineLevel="1" x14ac:dyDescent="0.25">
      <c r="B469" s="43" t="s">
        <v>56</v>
      </c>
      <c r="C469" s="380">
        <v>5.32</v>
      </c>
      <c r="D469" s="381">
        <f t="shared" si="104"/>
        <v>1.4800000000000004</v>
      </c>
      <c r="E469" s="382">
        <v>7.71</v>
      </c>
      <c r="F469" s="381">
        <f t="shared" si="105"/>
        <v>-0.24000000000000021</v>
      </c>
      <c r="G469" s="382">
        <v>16.420000000000002</v>
      </c>
      <c r="H469" s="381">
        <f t="shared" si="106"/>
        <v>7.6400000000000023</v>
      </c>
      <c r="I469" s="382">
        <v>9.1199999999999992</v>
      </c>
      <c r="J469" s="381">
        <f t="shared" si="107"/>
        <v>0.90999999999999837</v>
      </c>
      <c r="K469" s="380">
        <v>9.24</v>
      </c>
      <c r="L469" s="381">
        <f t="shared" si="108"/>
        <v>0.27999999999999936</v>
      </c>
      <c r="M469" s="380">
        <v>8.66</v>
      </c>
      <c r="N469" s="381">
        <f t="shared" si="109"/>
        <v>-0.72000000000000064</v>
      </c>
      <c r="O469" s="380">
        <v>9.1199999999999992</v>
      </c>
      <c r="P469" s="381">
        <f t="shared" si="110"/>
        <v>4.9999999999998934E-2</v>
      </c>
      <c r="Q469" s="382">
        <v>6.87</v>
      </c>
      <c r="R469" s="381">
        <f t="shared" si="111"/>
        <v>-3.2600000000000007</v>
      </c>
      <c r="S469" s="382">
        <v>15.82</v>
      </c>
      <c r="T469" s="381">
        <f t="shared" si="112"/>
        <v>3.3900000000000006</v>
      </c>
      <c r="U469" s="382">
        <v>9.74</v>
      </c>
      <c r="V469" s="381">
        <f t="shared" si="113"/>
        <v>-1.17</v>
      </c>
      <c r="W469" s="380">
        <v>7.88</v>
      </c>
      <c r="X469" s="381">
        <f t="shared" si="114"/>
        <v>-0.3199999999999994</v>
      </c>
      <c r="Y469" s="380">
        <v>12.43</v>
      </c>
      <c r="Z469" s="381">
        <f t="shared" si="115"/>
        <v>1.8499999999999996</v>
      </c>
      <c r="AA469" s="380">
        <v>8.84</v>
      </c>
      <c r="AB469" s="381">
        <f t="shared" si="116"/>
        <v>3.9999999999999147E-2</v>
      </c>
    </row>
    <row r="470" spans="2:28" collapsed="1" x14ac:dyDescent="0.25">
      <c r="B470" s="30" t="s">
        <v>188</v>
      </c>
      <c r="C470" s="383">
        <v>3.8687300864815657</v>
      </c>
      <c r="D470" s="384">
        <f t="shared" si="104"/>
        <v>0.45889384703478786</v>
      </c>
      <c r="E470" s="383">
        <v>10.217640918580376</v>
      </c>
      <c r="F470" s="384">
        <f t="shared" si="105"/>
        <v>0.85693814190620365</v>
      </c>
      <c r="G470" s="383">
        <v>15.153837646538376</v>
      </c>
      <c r="H470" s="384">
        <f t="shared" si="106"/>
        <v>9.1003135726985818E-2</v>
      </c>
      <c r="I470" s="383">
        <v>11.915620482386061</v>
      </c>
      <c r="J470" s="384">
        <f t="shared" si="107"/>
        <v>0.88999147785410315</v>
      </c>
      <c r="K470" s="383">
        <v>9.6183820575074606</v>
      </c>
      <c r="L470" s="384">
        <f t="shared" si="108"/>
        <v>-5.1942348625328094E-2</v>
      </c>
      <c r="M470" s="383">
        <v>11.836305732484076</v>
      </c>
      <c r="N470" s="384">
        <f t="shared" si="109"/>
        <v>1.5691466296568137</v>
      </c>
      <c r="O470" s="383">
        <v>10.238597654346336</v>
      </c>
      <c r="P470" s="384">
        <f t="shared" si="110"/>
        <v>0.41309722681361905</v>
      </c>
      <c r="Q470" s="383">
        <v>9.7025471337631402</v>
      </c>
      <c r="R470" s="384">
        <f t="shared" si="111"/>
        <v>-1.1219924720509322</v>
      </c>
      <c r="S470" s="383">
        <v>13.482724564978836</v>
      </c>
      <c r="T470" s="384">
        <f t="shared" si="112"/>
        <v>1.0335104993035937</v>
      </c>
      <c r="U470" s="383">
        <v>11.627174446586134</v>
      </c>
      <c r="V470" s="384">
        <f t="shared" si="113"/>
        <v>-7.8522113356850554E-2</v>
      </c>
      <c r="W470" s="383">
        <v>8.6869063243173894</v>
      </c>
      <c r="X470" s="384">
        <f t="shared" si="114"/>
        <v>-0.15839863521629205</v>
      </c>
      <c r="Y470" s="383">
        <v>12.978134052780696</v>
      </c>
      <c r="Z470" s="384">
        <f t="shared" si="115"/>
        <v>1.3369833379800138</v>
      </c>
      <c r="AA470" s="383">
        <v>10.109603046969719</v>
      </c>
      <c r="AB470" s="384">
        <f t="shared" si="116"/>
        <v>0.37749259908532018</v>
      </c>
    </row>
    <row r="471" spans="2:28" ht="15" hidden="1" customHeight="1" outlineLevel="1" x14ac:dyDescent="0.25">
      <c r="B471" s="43" t="s">
        <v>58</v>
      </c>
      <c r="C471" s="380">
        <v>4.78</v>
      </c>
      <c r="D471" s="381">
        <f t="shared" si="104"/>
        <v>0.96000000000000041</v>
      </c>
      <c r="E471" s="382">
        <v>8.68</v>
      </c>
      <c r="F471" s="381">
        <f t="shared" si="105"/>
        <v>0.71</v>
      </c>
      <c r="G471" s="382">
        <v>13.24</v>
      </c>
      <c r="H471" s="381">
        <f t="shared" si="106"/>
        <v>3.41</v>
      </c>
      <c r="I471" s="382">
        <v>10.24</v>
      </c>
      <c r="J471" s="381">
        <f t="shared" si="107"/>
        <v>1.5999999999999996</v>
      </c>
      <c r="K471" s="380">
        <v>9.24</v>
      </c>
      <c r="L471" s="381">
        <f t="shared" si="108"/>
        <v>0.41999999999999993</v>
      </c>
      <c r="M471" s="380">
        <v>14.12</v>
      </c>
      <c r="N471" s="381">
        <f t="shared" si="109"/>
        <v>3.4899999999999984</v>
      </c>
      <c r="O471" s="380">
        <v>10.46</v>
      </c>
      <c r="P471" s="381">
        <f t="shared" si="110"/>
        <v>1.1900000000000013</v>
      </c>
      <c r="Q471" s="382">
        <v>7.18</v>
      </c>
      <c r="R471" s="381">
        <f t="shared" si="111"/>
        <v>-3.2200000000000006</v>
      </c>
      <c r="S471" s="382">
        <v>17.7</v>
      </c>
      <c r="T471" s="381">
        <f t="shared" si="112"/>
        <v>4.7899999999999991</v>
      </c>
      <c r="U471" s="382">
        <v>12.08</v>
      </c>
      <c r="V471" s="381">
        <f t="shared" si="113"/>
        <v>0.58000000000000007</v>
      </c>
      <c r="W471" s="380">
        <v>7.9</v>
      </c>
      <c r="X471" s="381">
        <f t="shared" si="114"/>
        <v>-0.36999999999999922</v>
      </c>
      <c r="Y471" s="380">
        <v>16.309999999999999</v>
      </c>
      <c r="Z471" s="381">
        <f t="shared" si="115"/>
        <v>4.6599999999999984</v>
      </c>
      <c r="AA471" s="380">
        <v>10.46</v>
      </c>
      <c r="AB471" s="381">
        <f t="shared" si="116"/>
        <v>1.2600000000000016</v>
      </c>
    </row>
    <row r="472" spans="2:28" ht="15" hidden="1" customHeight="1" outlineLevel="1" x14ac:dyDescent="0.25">
      <c r="B472" s="43" t="s">
        <v>59</v>
      </c>
      <c r="C472" s="380">
        <v>4.18</v>
      </c>
      <c r="D472" s="381">
        <f t="shared" si="104"/>
        <v>0.97999999999999954</v>
      </c>
      <c r="E472" s="382">
        <v>10.74</v>
      </c>
      <c r="F472" s="381">
        <f t="shared" si="105"/>
        <v>1.1899999999999995</v>
      </c>
      <c r="G472" s="382">
        <v>18.899999999999999</v>
      </c>
      <c r="H472" s="381">
        <f t="shared" si="106"/>
        <v>9.3199999999999985</v>
      </c>
      <c r="I472" s="382">
        <v>13.47</v>
      </c>
      <c r="J472" s="381">
        <f t="shared" si="107"/>
        <v>3.91</v>
      </c>
      <c r="K472" s="380">
        <v>9.56</v>
      </c>
      <c r="L472" s="381">
        <f t="shared" si="108"/>
        <v>-0.33000000000000007</v>
      </c>
      <c r="M472" s="380">
        <v>9.61</v>
      </c>
      <c r="N472" s="381">
        <f t="shared" si="109"/>
        <v>-0.83000000000000007</v>
      </c>
      <c r="O472" s="380">
        <v>9.57</v>
      </c>
      <c r="P472" s="381">
        <f t="shared" si="110"/>
        <v>-0.46999999999999886</v>
      </c>
      <c r="Q472" s="382">
        <v>9.43</v>
      </c>
      <c r="R472" s="381">
        <f t="shared" si="111"/>
        <v>-0.99000000000000021</v>
      </c>
      <c r="S472" s="382">
        <v>14.51</v>
      </c>
      <c r="T472" s="381">
        <f t="shared" si="112"/>
        <v>2.8200000000000003</v>
      </c>
      <c r="U472" s="382">
        <v>12.04</v>
      </c>
      <c r="V472" s="381">
        <f t="shared" si="113"/>
        <v>0.94999999999999929</v>
      </c>
      <c r="W472" s="380">
        <v>8.7100000000000009</v>
      </c>
      <c r="X472" s="381">
        <f t="shared" si="114"/>
        <v>-0.21999999999999886</v>
      </c>
      <c r="Y472" s="380">
        <v>12.69</v>
      </c>
      <c r="Z472" s="381">
        <f t="shared" si="115"/>
        <v>1.5599999999999987</v>
      </c>
      <c r="AA472" s="380">
        <v>10.09</v>
      </c>
      <c r="AB472" s="381">
        <f t="shared" si="116"/>
        <v>0.42999999999999972</v>
      </c>
    </row>
    <row r="473" spans="2:28" ht="15" hidden="1" customHeight="1" outlineLevel="1" x14ac:dyDescent="0.25">
      <c r="B473" s="43" t="s">
        <v>60</v>
      </c>
      <c r="C473" s="380">
        <v>3.43</v>
      </c>
      <c r="D473" s="381">
        <f t="shared" si="104"/>
        <v>6.0000000000000053E-2</v>
      </c>
      <c r="E473" s="382">
        <v>11.55</v>
      </c>
      <c r="F473" s="381">
        <f t="shared" si="105"/>
        <v>1.8100000000000005</v>
      </c>
      <c r="G473" s="382">
        <v>13.95</v>
      </c>
      <c r="H473" s="381">
        <f t="shared" si="106"/>
        <v>-4.07</v>
      </c>
      <c r="I473" s="382">
        <v>12.48</v>
      </c>
      <c r="J473" s="381">
        <f t="shared" si="107"/>
        <v>0.40000000000000036</v>
      </c>
      <c r="K473" s="380">
        <v>9.94</v>
      </c>
      <c r="L473" s="381">
        <f t="shared" si="108"/>
        <v>-0.13000000000000078</v>
      </c>
      <c r="M473" s="380">
        <v>11.74</v>
      </c>
      <c r="N473" s="381">
        <f t="shared" si="109"/>
        <v>0.73000000000000043</v>
      </c>
      <c r="O473" s="380">
        <v>10.41</v>
      </c>
      <c r="P473" s="381">
        <f t="shared" si="110"/>
        <v>0.10999999999999943</v>
      </c>
      <c r="Q473" s="382">
        <v>10.06</v>
      </c>
      <c r="R473" s="381">
        <f t="shared" si="111"/>
        <v>1.620000000000001</v>
      </c>
      <c r="S473" s="382">
        <v>13.21</v>
      </c>
      <c r="T473" s="381">
        <f t="shared" si="112"/>
        <v>-0.46999999999999886</v>
      </c>
      <c r="U473" s="382">
        <v>11.67</v>
      </c>
      <c r="V473" s="381">
        <f t="shared" si="113"/>
        <v>0.33000000000000007</v>
      </c>
      <c r="W473" s="380">
        <v>9.01</v>
      </c>
      <c r="X473" s="381">
        <f t="shared" si="114"/>
        <v>0.39000000000000057</v>
      </c>
      <c r="Y473" s="380">
        <v>12.77</v>
      </c>
      <c r="Z473" s="381">
        <f t="shared" si="115"/>
        <v>-1.9999999999999574E-2</v>
      </c>
      <c r="AA473" s="380">
        <v>10.25</v>
      </c>
      <c r="AB473" s="381">
        <f t="shared" si="116"/>
        <v>0.32000000000000028</v>
      </c>
    </row>
    <row r="474" spans="2:28" ht="15" hidden="1" customHeight="1" outlineLevel="1" x14ac:dyDescent="0.25">
      <c r="B474" s="43" t="s">
        <v>61</v>
      </c>
      <c r="C474" s="380">
        <v>3.97</v>
      </c>
      <c r="D474" s="381">
        <f t="shared" si="104"/>
        <v>0.57000000000000028</v>
      </c>
      <c r="E474" s="382">
        <v>14.66</v>
      </c>
      <c r="F474" s="381">
        <f t="shared" si="105"/>
        <v>4.5600000000000005</v>
      </c>
      <c r="G474" s="382">
        <v>17.07</v>
      </c>
      <c r="H474" s="381">
        <f t="shared" si="106"/>
        <v>-6.5500000000000007</v>
      </c>
      <c r="I474" s="382">
        <v>15.73</v>
      </c>
      <c r="J474" s="381">
        <f t="shared" si="107"/>
        <v>2.2900000000000009</v>
      </c>
      <c r="K474" s="380">
        <v>10.050000000000001</v>
      </c>
      <c r="L474" s="381">
        <f t="shared" si="108"/>
        <v>-0.21999999999999886</v>
      </c>
      <c r="M474" s="380">
        <v>15.09</v>
      </c>
      <c r="N474" s="381">
        <f t="shared" si="109"/>
        <v>5.1199999999999992</v>
      </c>
      <c r="O474" s="380">
        <v>11.53</v>
      </c>
      <c r="P474" s="381">
        <f t="shared" si="110"/>
        <v>1.3399999999999999</v>
      </c>
      <c r="Q474" s="382">
        <v>10.33</v>
      </c>
      <c r="R474" s="381">
        <f t="shared" si="111"/>
        <v>-1.2400000000000002</v>
      </c>
      <c r="S474" s="382">
        <v>11.71</v>
      </c>
      <c r="T474" s="381">
        <f t="shared" si="112"/>
        <v>-2.0799999999999983</v>
      </c>
      <c r="U474" s="382">
        <v>11.03</v>
      </c>
      <c r="V474" s="381">
        <f t="shared" si="113"/>
        <v>-1.7400000000000002</v>
      </c>
      <c r="W474" s="380">
        <v>9.23</v>
      </c>
      <c r="X474" s="381">
        <f t="shared" si="114"/>
        <v>-0.16000000000000014</v>
      </c>
      <c r="Y474" s="380">
        <v>13.49</v>
      </c>
      <c r="Z474" s="381">
        <f t="shared" si="115"/>
        <v>1.0899999999999999</v>
      </c>
      <c r="AA474" s="380">
        <v>10.73</v>
      </c>
      <c r="AB474" s="381">
        <f t="shared" si="116"/>
        <v>0.38000000000000078</v>
      </c>
    </row>
    <row r="475" spans="2:28" collapsed="1" x14ac:dyDescent="0.25">
      <c r="B475" s="145">
        <v>1980</v>
      </c>
      <c r="C475" s="382">
        <v>4.2300000000000004</v>
      </c>
      <c r="D475" s="388">
        <f t="shared" si="104"/>
        <v>0.58000000000000052</v>
      </c>
      <c r="E475" s="382">
        <v>9.94</v>
      </c>
      <c r="F475" s="388">
        <f t="shared" si="105"/>
        <v>0.60999999999999943</v>
      </c>
      <c r="G475" s="382">
        <v>17.239999999999998</v>
      </c>
      <c r="H475" s="388">
        <f t="shared" si="106"/>
        <v>3.5999999999999979</v>
      </c>
      <c r="I475" s="382">
        <v>12.06</v>
      </c>
      <c r="J475" s="388">
        <f t="shared" si="107"/>
        <v>1.4100000000000001</v>
      </c>
      <c r="K475" s="382">
        <v>9.57</v>
      </c>
      <c r="L475" s="388">
        <f t="shared" si="108"/>
        <v>-0.11999999999999922</v>
      </c>
      <c r="M475" s="382">
        <v>10.71</v>
      </c>
      <c r="N475" s="388">
        <f t="shared" si="109"/>
        <v>0.42000000000000171</v>
      </c>
      <c r="O475" s="382">
        <v>9.8800000000000008</v>
      </c>
      <c r="P475" s="388">
        <f t="shared" si="110"/>
        <v>2.000000000000135E-2</v>
      </c>
      <c r="Q475" s="382">
        <v>9.33</v>
      </c>
      <c r="R475" s="388">
        <f t="shared" si="111"/>
        <v>-1.1099999999999994</v>
      </c>
      <c r="S475" s="382">
        <v>13.63</v>
      </c>
      <c r="T475" s="388">
        <f t="shared" si="112"/>
        <v>0.3100000000000005</v>
      </c>
      <c r="U475" s="382">
        <v>11.38</v>
      </c>
      <c r="V475" s="388">
        <f t="shared" si="113"/>
        <v>-0.45999999999999908</v>
      </c>
      <c r="W475" s="382">
        <v>8.61</v>
      </c>
      <c r="X475" s="388">
        <f t="shared" si="114"/>
        <v>-0.17999999999999972</v>
      </c>
      <c r="Y475" s="382">
        <v>12.62</v>
      </c>
      <c r="Z475" s="388">
        <f t="shared" si="115"/>
        <v>0.73999999999999844</v>
      </c>
      <c r="AA475" s="382">
        <v>9.86</v>
      </c>
      <c r="AB475" s="388">
        <f t="shared" si="116"/>
        <v>0.12999999999999901</v>
      </c>
    </row>
    <row r="476" spans="2:28" ht="15" hidden="1" customHeight="1" outlineLevel="1" x14ac:dyDescent="0.25">
      <c r="B476" s="43" t="s">
        <v>49</v>
      </c>
      <c r="C476" s="380">
        <v>3.71</v>
      </c>
      <c r="D476" s="381">
        <f t="shared" si="104"/>
        <v>0.18999999999999995</v>
      </c>
      <c r="E476" s="382">
        <v>10.42</v>
      </c>
      <c r="F476" s="381">
        <f t="shared" si="105"/>
        <v>0.69999999999999929</v>
      </c>
      <c r="G476" s="382">
        <v>14.25</v>
      </c>
      <c r="H476" s="381">
        <f t="shared" si="106"/>
        <v>-4.84</v>
      </c>
      <c r="I476" s="382">
        <v>11.79</v>
      </c>
      <c r="J476" s="381">
        <f t="shared" si="107"/>
        <v>-9.0000000000001634E-2</v>
      </c>
      <c r="K476" s="380">
        <v>9.64</v>
      </c>
      <c r="L476" s="381">
        <f t="shared" si="108"/>
        <v>-0.19999999999999929</v>
      </c>
      <c r="M476" s="380">
        <v>10.89</v>
      </c>
      <c r="N476" s="381">
        <f t="shared" si="109"/>
        <v>-0.38999999999999879</v>
      </c>
      <c r="O476" s="380">
        <v>10.02</v>
      </c>
      <c r="P476" s="381">
        <f t="shared" si="110"/>
        <v>-0.22000000000000064</v>
      </c>
      <c r="Q476" s="382">
        <v>10.23</v>
      </c>
      <c r="R476" s="381">
        <f t="shared" si="111"/>
        <v>-1.7999999999999989</v>
      </c>
      <c r="S476" s="382">
        <v>11.85</v>
      </c>
      <c r="T476" s="381">
        <f t="shared" si="112"/>
        <v>9.9999999999999645E-2</v>
      </c>
      <c r="U476" s="382">
        <v>11.16</v>
      </c>
      <c r="V476" s="381">
        <f t="shared" si="113"/>
        <v>-0.69999999999999929</v>
      </c>
      <c r="W476" s="380">
        <v>8.76</v>
      </c>
      <c r="X476" s="381">
        <f t="shared" si="114"/>
        <v>-0.41000000000000014</v>
      </c>
      <c r="Y476" s="380">
        <v>11.67</v>
      </c>
      <c r="Z476" s="381">
        <f t="shared" si="115"/>
        <v>-0.16999999999999993</v>
      </c>
      <c r="AA476" s="380">
        <v>9.83</v>
      </c>
      <c r="AB476" s="381">
        <f t="shared" si="116"/>
        <v>-0.26999999999999957</v>
      </c>
    </row>
    <row r="477" spans="2:28" ht="15" hidden="1" customHeight="1" outlineLevel="1" x14ac:dyDescent="0.25">
      <c r="B477" s="43" t="s">
        <v>50</v>
      </c>
      <c r="C477" s="380">
        <v>3.41</v>
      </c>
      <c r="D477" s="381">
        <f t="shared" si="104"/>
        <v>9.0000000000000302E-2</v>
      </c>
      <c r="E477" s="382">
        <v>7.82</v>
      </c>
      <c r="F477" s="381">
        <f t="shared" si="105"/>
        <v>-0.71999999999999886</v>
      </c>
      <c r="G477" s="382">
        <v>15.89</v>
      </c>
      <c r="H477" s="381">
        <f t="shared" si="106"/>
        <v>-3.2100000000000009</v>
      </c>
      <c r="I477" s="382">
        <v>10.06</v>
      </c>
      <c r="J477" s="381">
        <f t="shared" si="107"/>
        <v>-0.63999999999999879</v>
      </c>
      <c r="K477" s="380">
        <v>9.7200000000000006</v>
      </c>
      <c r="L477" s="381">
        <f t="shared" si="108"/>
        <v>-0.10999999999999943</v>
      </c>
      <c r="M477" s="380">
        <v>11.36</v>
      </c>
      <c r="N477" s="381">
        <f t="shared" si="109"/>
        <v>2.3699999999999992</v>
      </c>
      <c r="O477" s="380">
        <v>10.17</v>
      </c>
      <c r="P477" s="381">
        <f t="shared" si="110"/>
        <v>0.57000000000000028</v>
      </c>
      <c r="Q477" s="382">
        <v>10.58</v>
      </c>
      <c r="R477" s="381">
        <f t="shared" si="111"/>
        <v>-0.47000000000000064</v>
      </c>
      <c r="S477" s="382">
        <v>13.08</v>
      </c>
      <c r="T477" s="381">
        <f t="shared" si="112"/>
        <v>1.6799999999999997</v>
      </c>
      <c r="U477" s="382">
        <v>11.88</v>
      </c>
      <c r="V477" s="381">
        <f t="shared" si="113"/>
        <v>0.63000000000000078</v>
      </c>
      <c r="W477" s="380">
        <v>8.66</v>
      </c>
      <c r="X477" s="381">
        <f t="shared" si="114"/>
        <v>-0.33000000000000007</v>
      </c>
      <c r="Y477" s="380">
        <v>12.55</v>
      </c>
      <c r="Z477" s="381">
        <f t="shared" si="115"/>
        <v>2.0200000000000014</v>
      </c>
      <c r="AA477" s="380">
        <v>9.92</v>
      </c>
      <c r="AB477" s="381">
        <f t="shared" si="116"/>
        <v>0.41999999999999993</v>
      </c>
    </row>
    <row r="478" spans="2:28" ht="15" hidden="1" customHeight="1" outlineLevel="1" x14ac:dyDescent="0.25">
      <c r="B478" s="43" t="s">
        <v>51</v>
      </c>
      <c r="C478" s="380">
        <v>3.8</v>
      </c>
      <c r="D478" s="381">
        <f t="shared" si="104"/>
        <v>0.52</v>
      </c>
      <c r="E478" s="382">
        <v>9.8800000000000008</v>
      </c>
      <c r="F478" s="381">
        <f t="shared" si="105"/>
        <v>0.19000000000000128</v>
      </c>
      <c r="G478" s="382">
        <v>13.1</v>
      </c>
      <c r="H478" s="381">
        <f t="shared" si="106"/>
        <v>-2.25</v>
      </c>
      <c r="I478" s="382">
        <v>10.82</v>
      </c>
      <c r="J478" s="381">
        <f t="shared" si="107"/>
        <v>-0.14000000000000057</v>
      </c>
      <c r="K478" s="380">
        <v>9.25</v>
      </c>
      <c r="L478" s="381">
        <f t="shared" si="108"/>
        <v>0.30000000000000071</v>
      </c>
      <c r="M478" s="380">
        <v>11.22</v>
      </c>
      <c r="N478" s="381">
        <f t="shared" si="109"/>
        <v>1.5700000000000003</v>
      </c>
      <c r="O478" s="380">
        <v>9.8000000000000007</v>
      </c>
      <c r="P478" s="381">
        <f t="shared" si="110"/>
        <v>0.68000000000000149</v>
      </c>
      <c r="Q478" s="382">
        <v>10.47</v>
      </c>
      <c r="R478" s="381">
        <f t="shared" si="111"/>
        <v>-1.6399999999999988</v>
      </c>
      <c r="S478" s="382">
        <v>12.69</v>
      </c>
      <c r="T478" s="381">
        <f t="shared" si="112"/>
        <v>0.51999999999999957</v>
      </c>
      <c r="U478" s="382">
        <v>11.46</v>
      </c>
      <c r="V478" s="381">
        <f t="shared" si="113"/>
        <v>-0.6899999999999995</v>
      </c>
      <c r="W478" s="380">
        <v>8.51</v>
      </c>
      <c r="X478" s="381">
        <f t="shared" si="114"/>
        <v>2.9999999999999361E-2</v>
      </c>
      <c r="Y478" s="380">
        <v>12.02</v>
      </c>
      <c r="Z478" s="381">
        <f t="shared" si="115"/>
        <v>0.85999999999999943</v>
      </c>
      <c r="AA478" s="380">
        <v>9.5299999999999994</v>
      </c>
      <c r="AB478" s="381">
        <f t="shared" si="116"/>
        <v>0.25999999999999979</v>
      </c>
    </row>
    <row r="479" spans="2:28" ht="15" hidden="1" customHeight="1" outlineLevel="1" x14ac:dyDescent="0.25">
      <c r="B479" s="43" t="s">
        <v>52</v>
      </c>
      <c r="C479" s="380">
        <v>3.82</v>
      </c>
      <c r="D479" s="381">
        <f t="shared" si="104"/>
        <v>0.4099999999999997</v>
      </c>
      <c r="E479" s="382">
        <v>10.11</v>
      </c>
      <c r="F479" s="381">
        <f t="shared" si="105"/>
        <v>2.8899999999999997</v>
      </c>
      <c r="G479" s="382">
        <v>9.44</v>
      </c>
      <c r="H479" s="381">
        <f t="shared" si="106"/>
        <v>-12.4</v>
      </c>
      <c r="I479" s="382">
        <v>9.92</v>
      </c>
      <c r="J479" s="381">
        <f t="shared" si="107"/>
        <v>-0.83999999999999986</v>
      </c>
      <c r="K479" s="380">
        <v>9.84</v>
      </c>
      <c r="L479" s="381">
        <f t="shared" si="108"/>
        <v>0.10999999999999943</v>
      </c>
      <c r="M479" s="380">
        <v>10.26</v>
      </c>
      <c r="N479" s="381">
        <f t="shared" si="109"/>
        <v>0.15000000000000036</v>
      </c>
      <c r="O479" s="380">
        <v>9.9600000000000009</v>
      </c>
      <c r="P479" s="381">
        <f t="shared" si="110"/>
        <v>0.13000000000000078</v>
      </c>
      <c r="Q479" s="382">
        <v>10.71</v>
      </c>
      <c r="R479" s="381">
        <f t="shared" si="111"/>
        <v>-0.40999999999999837</v>
      </c>
      <c r="S479" s="382">
        <v>15.07</v>
      </c>
      <c r="T479" s="381">
        <f t="shared" si="112"/>
        <v>1.5</v>
      </c>
      <c r="U479" s="382">
        <v>12.59</v>
      </c>
      <c r="V479" s="381">
        <f t="shared" si="113"/>
        <v>8.9999999999999858E-2</v>
      </c>
      <c r="W479" s="380">
        <v>8.9600000000000009</v>
      </c>
      <c r="X479" s="381">
        <f t="shared" si="114"/>
        <v>0.32000000000000028</v>
      </c>
      <c r="Y479" s="380">
        <v>12.04</v>
      </c>
      <c r="Z479" s="381">
        <f t="shared" si="115"/>
        <v>0.12999999999999901</v>
      </c>
      <c r="AA479" s="380">
        <v>9.86</v>
      </c>
      <c r="AB479" s="381">
        <f t="shared" si="116"/>
        <v>0.24000000000000021</v>
      </c>
    </row>
    <row r="480" spans="2:28" ht="15" hidden="1" customHeight="1" outlineLevel="1" x14ac:dyDescent="0.25">
      <c r="B480" s="43" t="s">
        <v>53</v>
      </c>
      <c r="C480" s="380">
        <v>3.73</v>
      </c>
      <c r="D480" s="381">
        <f t="shared" si="104"/>
        <v>0.12000000000000011</v>
      </c>
      <c r="E480" s="382">
        <v>9.5399999999999991</v>
      </c>
      <c r="F480" s="381">
        <f t="shared" si="105"/>
        <v>1.7499999999999991</v>
      </c>
      <c r="G480" s="382">
        <v>17.93</v>
      </c>
      <c r="H480" s="381">
        <f t="shared" si="106"/>
        <v>-5.82</v>
      </c>
      <c r="I480" s="382">
        <v>11.86</v>
      </c>
      <c r="J480" s="381">
        <f t="shared" si="107"/>
        <v>0.20999999999999908</v>
      </c>
      <c r="K480" s="380">
        <v>9.85</v>
      </c>
      <c r="L480" s="381">
        <f t="shared" si="108"/>
        <v>0.45999999999999908</v>
      </c>
      <c r="M480" s="380">
        <v>9.6</v>
      </c>
      <c r="N480" s="381">
        <f t="shared" si="109"/>
        <v>-0.45000000000000107</v>
      </c>
      <c r="O480" s="380">
        <v>9.7799999999999994</v>
      </c>
      <c r="P480" s="381">
        <f t="shared" si="110"/>
        <v>0.21999999999999886</v>
      </c>
      <c r="Q480" s="382">
        <v>11.23</v>
      </c>
      <c r="R480" s="381">
        <f t="shared" si="111"/>
        <v>-1.0700000000000003</v>
      </c>
      <c r="S480" s="382">
        <v>17.329999999999998</v>
      </c>
      <c r="T480" s="381">
        <f t="shared" si="112"/>
        <v>2.1999999999999975</v>
      </c>
      <c r="U480" s="382">
        <v>13.9</v>
      </c>
      <c r="V480" s="381">
        <f t="shared" si="113"/>
        <v>7.0000000000000284E-2</v>
      </c>
      <c r="W480" s="380">
        <v>9.17</v>
      </c>
      <c r="X480" s="381">
        <f t="shared" si="114"/>
        <v>0.3100000000000005</v>
      </c>
      <c r="Y480" s="380">
        <v>12.72</v>
      </c>
      <c r="Z480" s="381">
        <f t="shared" si="115"/>
        <v>-0.10999999999999943</v>
      </c>
      <c r="AA480" s="380">
        <v>10.220000000000001</v>
      </c>
      <c r="AB480" s="381">
        <f t="shared" si="116"/>
        <v>0.18000000000000149</v>
      </c>
    </row>
    <row r="481" spans="2:28" ht="15" hidden="1" customHeight="1" outlineLevel="1" x14ac:dyDescent="0.25">
      <c r="B481" s="43" t="s">
        <v>54</v>
      </c>
      <c r="C481" s="380">
        <v>3.69</v>
      </c>
      <c r="D481" s="381">
        <f t="shared" si="104"/>
        <v>8.9999999999999858E-2</v>
      </c>
      <c r="E481" s="382">
        <v>9.61</v>
      </c>
      <c r="F481" s="381">
        <f t="shared" si="105"/>
        <v>3.05</v>
      </c>
      <c r="G481" s="382">
        <v>14.37</v>
      </c>
      <c r="H481" s="381">
        <f t="shared" si="106"/>
        <v>-3.5299999999999994</v>
      </c>
      <c r="I481" s="382">
        <v>10.95</v>
      </c>
      <c r="J481" s="381">
        <f t="shared" si="107"/>
        <v>1.5</v>
      </c>
      <c r="K481" s="380">
        <v>9.5299999999999994</v>
      </c>
      <c r="L481" s="381">
        <f t="shared" si="108"/>
        <v>-4.0000000000000924E-2</v>
      </c>
      <c r="M481" s="380">
        <v>8.76</v>
      </c>
      <c r="N481" s="381">
        <f t="shared" si="109"/>
        <v>-0.83000000000000007</v>
      </c>
      <c r="O481" s="380">
        <v>9.2799999999999994</v>
      </c>
      <c r="P481" s="381">
        <f t="shared" si="110"/>
        <v>-0.30000000000000071</v>
      </c>
      <c r="Q481" s="382">
        <v>10.72</v>
      </c>
      <c r="R481" s="381">
        <f t="shared" si="111"/>
        <v>2.1100000000000012</v>
      </c>
      <c r="S481" s="382">
        <v>13.18</v>
      </c>
      <c r="T481" s="381">
        <f t="shared" si="112"/>
        <v>-9.9999999999997868E-3</v>
      </c>
      <c r="U481" s="382">
        <v>11.73</v>
      </c>
      <c r="V481" s="381">
        <f t="shared" si="113"/>
        <v>0.5</v>
      </c>
      <c r="W481" s="380">
        <v>8.7899999999999991</v>
      </c>
      <c r="X481" s="381">
        <f t="shared" si="114"/>
        <v>0.51999999999999957</v>
      </c>
      <c r="Y481" s="380">
        <v>10.55</v>
      </c>
      <c r="Z481" s="381">
        <f t="shared" si="115"/>
        <v>-1.1099999999999994</v>
      </c>
      <c r="AA481" s="380">
        <v>9.33</v>
      </c>
      <c r="AB481" s="381">
        <f t="shared" si="116"/>
        <v>-9.9999999999997868E-3</v>
      </c>
    </row>
    <row r="482" spans="2:28" ht="15" hidden="1" customHeight="1" outlineLevel="1" x14ac:dyDescent="0.25">
      <c r="B482" s="43" t="s">
        <v>55</v>
      </c>
      <c r="C482" s="380">
        <v>4.21</v>
      </c>
      <c r="D482" s="381">
        <f t="shared" si="104"/>
        <v>0.96</v>
      </c>
      <c r="E482" s="382">
        <v>8.74</v>
      </c>
      <c r="F482" s="381">
        <f t="shared" si="105"/>
        <v>1.4700000000000006</v>
      </c>
      <c r="G482" s="382">
        <v>10.11</v>
      </c>
      <c r="H482" s="381">
        <f t="shared" si="106"/>
        <v>-5.34</v>
      </c>
      <c r="I482" s="382">
        <v>9.0299999999999994</v>
      </c>
      <c r="J482" s="381">
        <f t="shared" si="107"/>
        <v>0.74000000000000021</v>
      </c>
      <c r="K482" s="380">
        <v>10.41</v>
      </c>
      <c r="L482" s="381">
        <f t="shared" si="108"/>
        <v>0.54000000000000092</v>
      </c>
      <c r="M482" s="380">
        <v>10.34</v>
      </c>
      <c r="N482" s="381">
        <f t="shared" si="109"/>
        <v>0.17999999999999972</v>
      </c>
      <c r="O482" s="380">
        <v>10.39</v>
      </c>
      <c r="P482" s="381">
        <f t="shared" si="110"/>
        <v>0.45000000000000107</v>
      </c>
      <c r="Q482" s="382">
        <v>10.41</v>
      </c>
      <c r="R482" s="381">
        <f t="shared" si="111"/>
        <v>-3.8200000000000003</v>
      </c>
      <c r="S482" s="382">
        <v>14.46</v>
      </c>
      <c r="T482" s="381">
        <f t="shared" si="112"/>
        <v>2.0300000000000011</v>
      </c>
      <c r="U482" s="382">
        <v>12.04</v>
      </c>
      <c r="V482" s="381">
        <f t="shared" si="113"/>
        <v>-1.2900000000000009</v>
      </c>
      <c r="W482" s="380">
        <v>8.98</v>
      </c>
      <c r="X482" s="381">
        <f t="shared" si="114"/>
        <v>8.0000000000000071E-2</v>
      </c>
      <c r="Y482" s="380">
        <v>11.88</v>
      </c>
      <c r="Z482" s="381">
        <f t="shared" si="115"/>
        <v>0.5</v>
      </c>
      <c r="AA482" s="380">
        <v>9.82</v>
      </c>
      <c r="AB482" s="381">
        <f t="shared" si="116"/>
        <v>0.28000000000000114</v>
      </c>
    </row>
    <row r="483" spans="2:28" ht="15" hidden="1" customHeight="1" outlineLevel="1" x14ac:dyDescent="0.25">
      <c r="B483" s="43" t="s">
        <v>56</v>
      </c>
      <c r="C483" s="380">
        <v>3.84</v>
      </c>
      <c r="D483" s="381">
        <f t="shared" si="104"/>
        <v>0.60999999999999988</v>
      </c>
      <c r="E483" s="382">
        <v>7.95</v>
      </c>
      <c r="F483" s="381">
        <f t="shared" si="105"/>
        <v>-0.98999999999999932</v>
      </c>
      <c r="G483" s="382">
        <v>8.7799999999999994</v>
      </c>
      <c r="H483" s="381">
        <f t="shared" si="106"/>
        <v>-10.890000000000002</v>
      </c>
      <c r="I483" s="382">
        <v>8.2100000000000009</v>
      </c>
      <c r="J483" s="381">
        <f t="shared" si="107"/>
        <v>-2.4599999999999991</v>
      </c>
      <c r="K483" s="380">
        <v>8.9600000000000009</v>
      </c>
      <c r="L483" s="381">
        <f t="shared" si="108"/>
        <v>-0.32999999999999829</v>
      </c>
      <c r="M483" s="380">
        <v>9.3800000000000008</v>
      </c>
      <c r="N483" s="381">
        <f t="shared" si="109"/>
        <v>-1.2699999999999996</v>
      </c>
      <c r="O483" s="380">
        <v>9.07</v>
      </c>
      <c r="P483" s="381">
        <f t="shared" si="110"/>
        <v>-0.44999999999999929</v>
      </c>
      <c r="Q483" s="382">
        <v>10.130000000000001</v>
      </c>
      <c r="R483" s="381">
        <f t="shared" si="111"/>
        <v>-2.83</v>
      </c>
      <c r="S483" s="382">
        <v>12.43</v>
      </c>
      <c r="T483" s="381">
        <f t="shared" si="112"/>
        <v>-3.0500000000000007</v>
      </c>
      <c r="U483" s="382">
        <v>10.91</v>
      </c>
      <c r="V483" s="381">
        <f t="shared" si="113"/>
        <v>-3.2300000000000004</v>
      </c>
      <c r="W483" s="380">
        <v>8.1999999999999993</v>
      </c>
      <c r="X483" s="381">
        <f t="shared" si="114"/>
        <v>-0.41999999999999993</v>
      </c>
      <c r="Y483" s="380">
        <v>10.58</v>
      </c>
      <c r="Z483" s="381">
        <f t="shared" si="115"/>
        <v>-2.7899999999999991</v>
      </c>
      <c r="AA483" s="380">
        <v>8.8000000000000007</v>
      </c>
      <c r="AB483" s="381">
        <f t="shared" si="116"/>
        <v>-0.81999999999999851</v>
      </c>
    </row>
    <row r="484" spans="2:28" ht="15" hidden="1" customHeight="1" outlineLevel="1" x14ac:dyDescent="0.25">
      <c r="B484" s="30" t="s">
        <v>189</v>
      </c>
      <c r="C484" s="383">
        <v>3.4098362394467778</v>
      </c>
      <c r="D484" s="384"/>
      <c r="E484" s="383">
        <v>9.3607027766741719</v>
      </c>
      <c r="F484" s="384"/>
      <c r="G484" s="383">
        <v>15.06283451081139</v>
      </c>
      <c r="H484" s="384"/>
      <c r="I484" s="383">
        <v>11.025629004531957</v>
      </c>
      <c r="J484" s="384"/>
      <c r="K484" s="383">
        <v>9.6703244061327887</v>
      </c>
      <c r="L484" s="384"/>
      <c r="M484" s="383">
        <v>10.267159102827263</v>
      </c>
      <c r="N484" s="384"/>
      <c r="O484" s="383">
        <v>9.8255004275327167</v>
      </c>
      <c r="P484" s="384"/>
      <c r="Q484" s="383">
        <v>10.824539605814072</v>
      </c>
      <c r="R484" s="384"/>
      <c r="S484" s="383">
        <v>12.449214065675243</v>
      </c>
      <c r="T484" s="384"/>
      <c r="U484" s="383">
        <v>11.705696559942984</v>
      </c>
      <c r="V484" s="384"/>
      <c r="W484" s="383">
        <v>8.8453049595336815</v>
      </c>
      <c r="X484" s="384"/>
      <c r="Y484" s="383">
        <v>11.641150714800682</v>
      </c>
      <c r="Z484" s="384"/>
      <c r="AA484" s="383">
        <v>9.7321104478843985</v>
      </c>
      <c r="AB484" s="384"/>
    </row>
    <row r="485" spans="2:28" ht="15" hidden="1" customHeight="1" outlineLevel="1" x14ac:dyDescent="0.25">
      <c r="B485" s="43" t="s">
        <v>58</v>
      </c>
      <c r="C485" s="380">
        <v>3.82</v>
      </c>
      <c r="D485" s="381">
        <f>C485-C498</f>
        <v>0.34999999999999964</v>
      </c>
      <c r="E485" s="382">
        <v>7.97</v>
      </c>
      <c r="F485" s="381">
        <f>E485-E498</f>
        <v>-0.92000000000000082</v>
      </c>
      <c r="G485" s="382">
        <v>9.83</v>
      </c>
      <c r="H485" s="381">
        <f>G485-G498</f>
        <v>-1.5399999999999991</v>
      </c>
      <c r="I485" s="382">
        <v>8.64</v>
      </c>
      <c r="J485" s="381">
        <f>I485-I498</f>
        <v>-0.76999999999999957</v>
      </c>
      <c r="K485" s="380">
        <v>8.82</v>
      </c>
      <c r="L485" s="381">
        <f>K485-K498</f>
        <v>-0.41999999999999993</v>
      </c>
      <c r="M485" s="380">
        <v>10.63</v>
      </c>
      <c r="N485" s="381">
        <f>M485-M498</f>
        <v>-2.0199999999999996</v>
      </c>
      <c r="O485" s="380">
        <v>9.27</v>
      </c>
      <c r="P485" s="381">
        <f>O485-O498</f>
        <v>-0.47000000000000064</v>
      </c>
      <c r="Q485" s="382">
        <v>10.4</v>
      </c>
      <c r="R485" s="381">
        <f>Q485-Q498</f>
        <v>-1.379999999999999</v>
      </c>
      <c r="S485" s="382">
        <v>12.91</v>
      </c>
      <c r="T485" s="381">
        <f>S485-S498</f>
        <v>0.10999999999999943</v>
      </c>
      <c r="U485" s="382">
        <v>11.5</v>
      </c>
      <c r="V485" s="381">
        <f>U485-U498</f>
        <v>-0.83999999999999986</v>
      </c>
      <c r="W485" s="380">
        <v>8.27</v>
      </c>
      <c r="X485" s="381">
        <f>W485-W498</f>
        <v>-0.26999999999999957</v>
      </c>
      <c r="Y485" s="380">
        <v>11.65</v>
      </c>
      <c r="Z485" s="381">
        <f>Y485-Y498</f>
        <v>-1.2699999999999996</v>
      </c>
      <c r="AA485" s="380">
        <v>9.1999999999999993</v>
      </c>
      <c r="AB485" s="381">
        <f>AA485-AA498</f>
        <v>-0.39000000000000057</v>
      </c>
    </row>
    <row r="486" spans="2:28" ht="15" hidden="1" customHeight="1" outlineLevel="1" x14ac:dyDescent="0.25">
      <c r="B486" s="43" t="s">
        <v>59</v>
      </c>
      <c r="C486" s="380">
        <v>3.2</v>
      </c>
      <c r="D486" s="381">
        <f t="shared" ref="D486:F489" si="117">C486-C499</f>
        <v>-0.32999999999999963</v>
      </c>
      <c r="E486" s="382">
        <v>9.5500000000000007</v>
      </c>
      <c r="F486" s="381">
        <f t="shared" si="117"/>
        <v>-1.3499999999999996</v>
      </c>
      <c r="G486" s="382">
        <v>9.58</v>
      </c>
      <c r="H486" s="381">
        <f t="shared" ref="H486:H489" si="118">G486-G499</f>
        <v>-9.4500000000000011</v>
      </c>
      <c r="I486" s="382">
        <v>9.56</v>
      </c>
      <c r="J486" s="381">
        <f t="shared" ref="J486:J489" si="119">I486-I499</f>
        <v>-3.6899999999999995</v>
      </c>
      <c r="K486" s="380">
        <v>9.89</v>
      </c>
      <c r="L486" s="381">
        <f t="shared" ref="L486:L489" si="120">K486-K499</f>
        <v>0.27000000000000135</v>
      </c>
      <c r="M486" s="380">
        <v>10.44</v>
      </c>
      <c r="N486" s="381">
        <f t="shared" ref="N486:N489" si="121">M486-M499</f>
        <v>-0.30000000000000071</v>
      </c>
      <c r="O486" s="380">
        <v>10.039999999999999</v>
      </c>
      <c r="P486" s="381">
        <f t="shared" ref="P486:P489" si="122">O486-O499</f>
        <v>0.1899999999999995</v>
      </c>
      <c r="Q486" s="382">
        <v>10.42</v>
      </c>
      <c r="R486" s="381">
        <f t="shared" ref="R486:R489" si="123">Q486-Q499</f>
        <v>-0.55000000000000071</v>
      </c>
      <c r="S486" s="382">
        <v>11.69</v>
      </c>
      <c r="T486" s="381">
        <f t="shared" ref="T486:T489" si="124">S486-S499</f>
        <v>0.6899999999999995</v>
      </c>
      <c r="U486" s="382">
        <v>11.09</v>
      </c>
      <c r="V486" s="381">
        <f t="shared" ref="V486:V489" si="125">U486-U499</f>
        <v>9.9999999999999645E-2</v>
      </c>
      <c r="W486" s="380">
        <v>8.93</v>
      </c>
      <c r="X486" s="381">
        <f t="shared" ref="X486:X489" si="126">W486-W499</f>
        <v>7.0000000000000284E-2</v>
      </c>
      <c r="Y486" s="380">
        <v>11.13</v>
      </c>
      <c r="Z486" s="381">
        <f t="shared" ref="Z486:Z489" si="127">Y486-Y499</f>
        <v>-0.11999999999999922</v>
      </c>
      <c r="AA486" s="380">
        <v>9.66</v>
      </c>
      <c r="AB486" s="381">
        <f t="shared" ref="AB486:AB489" si="128">AA486-AA499</f>
        <v>5.0000000000000711E-2</v>
      </c>
    </row>
    <row r="487" spans="2:28" ht="15" hidden="1" customHeight="1" outlineLevel="1" x14ac:dyDescent="0.25">
      <c r="B487" s="43" t="s">
        <v>60</v>
      </c>
      <c r="C487" s="380">
        <v>3.37</v>
      </c>
      <c r="D487" s="381">
        <f t="shared" si="117"/>
        <v>8.0000000000000071E-2</v>
      </c>
      <c r="E487" s="382">
        <v>9.74</v>
      </c>
      <c r="F487" s="381">
        <f t="shared" si="117"/>
        <v>-1.5899999999999999</v>
      </c>
      <c r="G487" s="382">
        <v>18.02</v>
      </c>
      <c r="H487" s="381">
        <f t="shared" si="118"/>
        <v>-5.6900000000000013</v>
      </c>
      <c r="I487" s="382">
        <v>12.08</v>
      </c>
      <c r="J487" s="381">
        <f t="shared" si="119"/>
        <v>-2</v>
      </c>
      <c r="K487" s="380">
        <v>10.07</v>
      </c>
      <c r="L487" s="381">
        <f t="shared" si="120"/>
        <v>-0.16999999999999993</v>
      </c>
      <c r="M487" s="380">
        <v>11.01</v>
      </c>
      <c r="N487" s="381">
        <f t="shared" si="121"/>
        <v>0.16999999999999993</v>
      </c>
      <c r="O487" s="380">
        <v>10.3</v>
      </c>
      <c r="P487" s="381">
        <f t="shared" si="122"/>
        <v>-5.9999999999998721E-2</v>
      </c>
      <c r="Q487" s="382">
        <v>8.44</v>
      </c>
      <c r="R487" s="381">
        <f t="shared" si="123"/>
        <v>-3.3800000000000008</v>
      </c>
      <c r="S487" s="382">
        <v>13.68</v>
      </c>
      <c r="T487" s="381">
        <f t="shared" si="124"/>
        <v>1.2300000000000004</v>
      </c>
      <c r="U487" s="382">
        <v>11.34</v>
      </c>
      <c r="V487" s="381">
        <f t="shared" si="125"/>
        <v>-0.85999999999999943</v>
      </c>
      <c r="W487" s="380">
        <v>8.6199999999999992</v>
      </c>
      <c r="X487" s="381">
        <f t="shared" si="126"/>
        <v>-0.64000000000000057</v>
      </c>
      <c r="Y487" s="380">
        <v>12.79</v>
      </c>
      <c r="Z487" s="381">
        <f t="shared" si="127"/>
        <v>0.5</v>
      </c>
      <c r="AA487" s="380">
        <v>9.93</v>
      </c>
      <c r="AB487" s="381">
        <f t="shared" si="128"/>
        <v>-0.24000000000000021</v>
      </c>
    </row>
    <row r="488" spans="2:28" collapsed="1" x14ac:dyDescent="0.25">
      <c r="B488" s="43" t="s">
        <v>61</v>
      </c>
      <c r="C488" s="380">
        <v>3.4</v>
      </c>
      <c r="D488" s="381">
        <f t="shared" si="117"/>
        <v>-0.12999999999999989</v>
      </c>
      <c r="E488" s="382">
        <v>10.1</v>
      </c>
      <c r="F488" s="381">
        <f t="shared" si="117"/>
        <v>-1.6500000000000004</v>
      </c>
      <c r="G488" s="382">
        <v>23.62</v>
      </c>
      <c r="H488" s="381">
        <f t="shared" si="118"/>
        <v>-0.21999999999999886</v>
      </c>
      <c r="I488" s="382">
        <v>13.44</v>
      </c>
      <c r="J488" s="381">
        <f t="shared" si="119"/>
        <v>-1.4400000000000013</v>
      </c>
      <c r="K488" s="380">
        <v>10.27</v>
      </c>
      <c r="L488" s="381">
        <f t="shared" si="120"/>
        <v>3.9999999999999147E-2</v>
      </c>
      <c r="M488" s="380">
        <v>9.9700000000000006</v>
      </c>
      <c r="N488" s="381">
        <f t="shared" si="121"/>
        <v>-0.60999999999999943</v>
      </c>
      <c r="O488" s="380">
        <v>10.19</v>
      </c>
      <c r="P488" s="381">
        <f t="shared" si="122"/>
        <v>-0.11000000000000121</v>
      </c>
      <c r="Q488" s="382">
        <v>11.57</v>
      </c>
      <c r="R488" s="381">
        <f t="shared" si="123"/>
        <v>-0.57000000000000028</v>
      </c>
      <c r="S488" s="382">
        <v>13.79</v>
      </c>
      <c r="T488" s="381">
        <f t="shared" si="124"/>
        <v>1.4399999999999995</v>
      </c>
      <c r="U488" s="382">
        <v>12.77</v>
      </c>
      <c r="V488" s="381">
        <f t="shared" si="125"/>
        <v>0.5</v>
      </c>
      <c r="W488" s="380">
        <v>9.39</v>
      </c>
      <c r="X488" s="381">
        <f t="shared" si="126"/>
        <v>-0.11999999999999922</v>
      </c>
      <c r="Y488" s="380">
        <v>12.4</v>
      </c>
      <c r="Z488" s="381">
        <f t="shared" si="127"/>
        <v>0.33999999999999986</v>
      </c>
      <c r="AA488" s="380">
        <v>10.35</v>
      </c>
      <c r="AB488" s="381">
        <f t="shared" si="128"/>
        <v>1.9999999999999574E-2</v>
      </c>
    </row>
    <row r="489" spans="2:28" ht="15" customHeight="1" x14ac:dyDescent="0.25">
      <c r="B489" s="145">
        <v>1979</v>
      </c>
      <c r="C489" s="382">
        <v>3.65</v>
      </c>
      <c r="D489" s="388">
        <f t="shared" si="117"/>
        <v>0.22999999999999998</v>
      </c>
      <c r="E489" s="382">
        <v>9.33</v>
      </c>
      <c r="F489" s="388">
        <f t="shared" si="117"/>
        <v>9.9999999999999645E-2</v>
      </c>
      <c r="G489" s="382">
        <v>13.64</v>
      </c>
      <c r="H489" s="388">
        <f t="shared" si="118"/>
        <v>-5.9899999999999984</v>
      </c>
      <c r="I489" s="382">
        <v>10.65</v>
      </c>
      <c r="J489" s="388">
        <f t="shared" si="119"/>
        <v>-0.98000000000000043</v>
      </c>
      <c r="K489" s="382">
        <v>9.69</v>
      </c>
      <c r="L489" s="388">
        <f t="shared" si="120"/>
        <v>3.9999999999999147E-2</v>
      </c>
      <c r="M489" s="382">
        <v>10.29</v>
      </c>
      <c r="N489" s="388">
        <f t="shared" si="121"/>
        <v>9.9999999999997868E-3</v>
      </c>
      <c r="O489" s="382">
        <v>9.86</v>
      </c>
      <c r="P489" s="388">
        <f t="shared" si="122"/>
        <v>5.9999999999998721E-2</v>
      </c>
      <c r="Q489" s="382">
        <v>10.44</v>
      </c>
      <c r="R489" s="388">
        <f t="shared" si="123"/>
        <v>-1.1900000000000013</v>
      </c>
      <c r="S489" s="382">
        <v>13.32</v>
      </c>
      <c r="T489" s="388">
        <f t="shared" si="124"/>
        <v>0.75</v>
      </c>
      <c r="U489" s="382">
        <v>11.84</v>
      </c>
      <c r="V489" s="388">
        <f t="shared" si="125"/>
        <v>-0.32000000000000028</v>
      </c>
      <c r="W489" s="382">
        <v>8.7899999999999991</v>
      </c>
      <c r="X489" s="388">
        <f t="shared" si="126"/>
        <v>-6.0000000000000497E-2</v>
      </c>
      <c r="Y489" s="382">
        <v>11.88</v>
      </c>
      <c r="Z489" s="388">
        <f t="shared" si="127"/>
        <v>5.0000000000000711E-2</v>
      </c>
      <c r="AA489" s="382">
        <v>9.73</v>
      </c>
      <c r="AB489" s="388">
        <f t="shared" si="128"/>
        <v>-9.9999999999997868E-3</v>
      </c>
    </row>
    <row r="490" spans="2:28" x14ac:dyDescent="0.25">
      <c r="B490" s="43" t="s">
        <v>49</v>
      </c>
      <c r="C490" s="380">
        <v>3.52</v>
      </c>
      <c r="D490" s="389"/>
      <c r="E490" s="382">
        <v>9.7200000000000006</v>
      </c>
      <c r="F490" s="389"/>
      <c r="G490" s="382">
        <v>19.09</v>
      </c>
      <c r="H490" s="389"/>
      <c r="I490" s="382">
        <v>11.88</v>
      </c>
      <c r="J490" s="389"/>
      <c r="K490" s="380">
        <v>9.84</v>
      </c>
      <c r="L490" s="389"/>
      <c r="M490" s="380">
        <v>11.28</v>
      </c>
      <c r="N490" s="389"/>
      <c r="O490" s="380">
        <v>10.24</v>
      </c>
      <c r="P490" s="389"/>
      <c r="Q490" s="382">
        <v>12.03</v>
      </c>
      <c r="R490" s="389"/>
      <c r="S490" s="382">
        <v>11.75</v>
      </c>
      <c r="T490" s="389"/>
      <c r="U490" s="382">
        <v>11.86</v>
      </c>
      <c r="V490" s="389"/>
      <c r="W490" s="380">
        <v>9.17</v>
      </c>
      <c r="X490" s="389"/>
      <c r="Y490" s="380">
        <v>11.84</v>
      </c>
      <c r="Z490" s="389"/>
      <c r="AA490" s="380">
        <v>10.1</v>
      </c>
      <c r="AB490" s="389"/>
    </row>
    <row r="491" spans="2:28" x14ac:dyDescent="0.25">
      <c r="B491" s="43" t="s">
        <v>50</v>
      </c>
      <c r="C491" s="380">
        <v>3.32</v>
      </c>
      <c r="D491" s="389"/>
      <c r="E491" s="382">
        <v>8.5399999999999991</v>
      </c>
      <c r="F491" s="389"/>
      <c r="G491" s="382">
        <v>19.100000000000001</v>
      </c>
      <c r="H491" s="389"/>
      <c r="I491" s="382">
        <v>10.7</v>
      </c>
      <c r="J491" s="389"/>
      <c r="K491" s="380">
        <v>9.83</v>
      </c>
      <c r="L491" s="389"/>
      <c r="M491" s="380">
        <v>8.99</v>
      </c>
      <c r="N491" s="389"/>
      <c r="O491" s="380">
        <v>9.6</v>
      </c>
      <c r="P491" s="389"/>
      <c r="Q491" s="382">
        <v>11.05</v>
      </c>
      <c r="R491" s="389"/>
      <c r="S491" s="382">
        <v>11.4</v>
      </c>
      <c r="T491" s="389"/>
      <c r="U491" s="382">
        <v>11.25</v>
      </c>
      <c r="V491" s="389"/>
      <c r="W491" s="380">
        <v>8.99</v>
      </c>
      <c r="X491" s="389"/>
      <c r="Y491" s="380">
        <v>10.53</v>
      </c>
      <c r="Z491" s="389"/>
      <c r="AA491" s="380">
        <v>9.5</v>
      </c>
      <c r="AB491" s="389"/>
    </row>
    <row r="492" spans="2:28" x14ac:dyDescent="0.25">
      <c r="B492" s="43" t="s">
        <v>51</v>
      </c>
      <c r="C492" s="380">
        <v>3.28</v>
      </c>
      <c r="D492" s="389"/>
      <c r="E492" s="382">
        <v>9.69</v>
      </c>
      <c r="F492" s="389"/>
      <c r="G492" s="382">
        <v>15.35</v>
      </c>
      <c r="H492" s="389"/>
      <c r="I492" s="382">
        <v>10.96</v>
      </c>
      <c r="J492" s="389"/>
      <c r="K492" s="380">
        <v>8.9499999999999993</v>
      </c>
      <c r="L492" s="389"/>
      <c r="M492" s="380">
        <v>9.65</v>
      </c>
      <c r="N492" s="389"/>
      <c r="O492" s="380">
        <v>9.1199999999999992</v>
      </c>
      <c r="P492" s="389"/>
      <c r="Q492" s="382">
        <v>12.11</v>
      </c>
      <c r="R492" s="389"/>
      <c r="S492" s="382">
        <v>12.17</v>
      </c>
      <c r="T492" s="389"/>
      <c r="U492" s="382">
        <v>12.15</v>
      </c>
      <c r="V492" s="389"/>
      <c r="W492" s="380">
        <v>8.48</v>
      </c>
      <c r="X492" s="389"/>
      <c r="Y492" s="380">
        <v>11.16</v>
      </c>
      <c r="Z492" s="389"/>
      <c r="AA492" s="380">
        <v>9.27</v>
      </c>
      <c r="AB492" s="389"/>
    </row>
    <row r="493" spans="2:28" x14ac:dyDescent="0.25">
      <c r="B493" s="43" t="s">
        <v>52</v>
      </c>
      <c r="C493" s="380">
        <v>3.41</v>
      </c>
      <c r="D493" s="389"/>
      <c r="E493" s="382">
        <v>7.22</v>
      </c>
      <c r="F493" s="389"/>
      <c r="G493" s="382">
        <v>21.84</v>
      </c>
      <c r="H493" s="389"/>
      <c r="I493" s="382">
        <v>10.76</v>
      </c>
      <c r="J493" s="389"/>
      <c r="K493" s="380">
        <v>9.73</v>
      </c>
      <c r="L493" s="389"/>
      <c r="M493" s="380">
        <v>10.11</v>
      </c>
      <c r="N493" s="389"/>
      <c r="O493" s="380">
        <v>9.83</v>
      </c>
      <c r="P493" s="389"/>
      <c r="Q493" s="382">
        <v>11.12</v>
      </c>
      <c r="R493" s="389"/>
      <c r="S493" s="382">
        <v>13.57</v>
      </c>
      <c r="T493" s="389"/>
      <c r="U493" s="382">
        <v>12.5</v>
      </c>
      <c r="V493" s="389"/>
      <c r="W493" s="380">
        <v>8.64</v>
      </c>
      <c r="X493" s="389"/>
      <c r="Y493" s="380">
        <v>11.91</v>
      </c>
      <c r="Z493" s="389"/>
      <c r="AA493" s="380">
        <v>9.6199999999999992</v>
      </c>
      <c r="AB493" s="389"/>
    </row>
    <row r="494" spans="2:28" x14ac:dyDescent="0.25">
      <c r="B494" s="43" t="s">
        <v>53</v>
      </c>
      <c r="C494" s="380">
        <v>3.61</v>
      </c>
      <c r="D494" s="389"/>
      <c r="E494" s="382">
        <v>7.79</v>
      </c>
      <c r="F494" s="389"/>
      <c r="G494" s="382">
        <v>23.75</v>
      </c>
      <c r="H494" s="389"/>
      <c r="I494" s="382">
        <v>11.65</v>
      </c>
      <c r="J494" s="389"/>
      <c r="K494" s="380">
        <v>9.39</v>
      </c>
      <c r="L494" s="389"/>
      <c r="M494" s="380">
        <v>10.050000000000001</v>
      </c>
      <c r="N494" s="389"/>
      <c r="O494" s="380">
        <v>9.56</v>
      </c>
      <c r="P494" s="389"/>
      <c r="Q494" s="382">
        <v>12.3</v>
      </c>
      <c r="R494" s="389"/>
      <c r="S494" s="382">
        <v>15.13</v>
      </c>
      <c r="T494" s="389"/>
      <c r="U494" s="382">
        <v>13.83</v>
      </c>
      <c r="V494" s="389"/>
      <c r="W494" s="380">
        <v>8.86</v>
      </c>
      <c r="X494" s="389"/>
      <c r="Y494" s="380">
        <v>12.83</v>
      </c>
      <c r="Z494" s="389"/>
      <c r="AA494" s="380">
        <v>10.039999999999999</v>
      </c>
      <c r="AB494" s="389"/>
    </row>
    <row r="495" spans="2:28" x14ac:dyDescent="0.25">
      <c r="B495" s="43" t="s">
        <v>54</v>
      </c>
      <c r="C495" s="380">
        <v>3.6</v>
      </c>
      <c r="D495" s="389"/>
      <c r="E495" s="382">
        <v>6.56</v>
      </c>
      <c r="F495" s="389"/>
      <c r="G495" s="382">
        <v>17.899999999999999</v>
      </c>
      <c r="H495" s="389"/>
      <c r="I495" s="382">
        <v>9.4499999999999993</v>
      </c>
      <c r="J495" s="389"/>
      <c r="K495" s="380">
        <v>9.57</v>
      </c>
      <c r="L495" s="389"/>
      <c r="M495" s="380">
        <v>9.59</v>
      </c>
      <c r="N495" s="389"/>
      <c r="O495" s="380">
        <v>9.58</v>
      </c>
      <c r="P495" s="389"/>
      <c r="Q495" s="382">
        <v>8.61</v>
      </c>
      <c r="R495" s="389"/>
      <c r="S495" s="382">
        <v>13.19</v>
      </c>
      <c r="T495" s="389"/>
      <c r="U495" s="382">
        <v>11.23</v>
      </c>
      <c r="V495" s="389"/>
      <c r="W495" s="380">
        <v>8.27</v>
      </c>
      <c r="X495" s="389"/>
      <c r="Y495" s="380">
        <v>11.66</v>
      </c>
      <c r="Z495" s="389"/>
      <c r="AA495" s="380">
        <v>9.34</v>
      </c>
      <c r="AB495" s="389"/>
    </row>
    <row r="496" spans="2:28" x14ac:dyDescent="0.25">
      <c r="B496" s="43" t="s">
        <v>55</v>
      </c>
      <c r="C496" s="380">
        <v>3.25</v>
      </c>
      <c r="D496" s="389"/>
      <c r="E496" s="382">
        <v>7.27</v>
      </c>
      <c r="F496" s="389"/>
      <c r="G496" s="382">
        <v>15.45</v>
      </c>
      <c r="H496" s="389"/>
      <c r="I496" s="382">
        <v>8.2899999999999991</v>
      </c>
      <c r="J496" s="389"/>
      <c r="K496" s="380">
        <v>9.8699999999999992</v>
      </c>
      <c r="L496" s="389"/>
      <c r="M496" s="380">
        <v>10.16</v>
      </c>
      <c r="N496" s="389"/>
      <c r="O496" s="380">
        <v>9.94</v>
      </c>
      <c r="P496" s="389"/>
      <c r="Q496" s="382">
        <v>14.23</v>
      </c>
      <c r="R496" s="389"/>
      <c r="S496" s="382">
        <v>12.43</v>
      </c>
      <c r="T496" s="389"/>
      <c r="U496" s="382">
        <v>13.33</v>
      </c>
      <c r="V496" s="389"/>
      <c r="W496" s="380">
        <v>8.9</v>
      </c>
      <c r="X496" s="389"/>
      <c r="Y496" s="380">
        <v>11.38</v>
      </c>
      <c r="Z496" s="389"/>
      <c r="AA496" s="380">
        <v>9.5399999999999991</v>
      </c>
      <c r="AB496" s="389"/>
    </row>
    <row r="497" spans="2:28" x14ac:dyDescent="0.25">
      <c r="B497" s="43" t="s">
        <v>56</v>
      </c>
      <c r="C497" s="380">
        <v>3.23</v>
      </c>
      <c r="D497" s="389"/>
      <c r="E497" s="382">
        <v>8.94</v>
      </c>
      <c r="F497" s="389"/>
      <c r="G497" s="382">
        <v>19.670000000000002</v>
      </c>
      <c r="H497" s="389"/>
      <c r="I497" s="382">
        <v>10.67</v>
      </c>
      <c r="J497" s="389"/>
      <c r="K497" s="380">
        <v>9.2899999999999991</v>
      </c>
      <c r="L497" s="389"/>
      <c r="M497" s="380">
        <v>10.65</v>
      </c>
      <c r="N497" s="389"/>
      <c r="O497" s="380">
        <v>9.52</v>
      </c>
      <c r="P497" s="389"/>
      <c r="Q497" s="382">
        <v>12.96</v>
      </c>
      <c r="R497" s="389"/>
      <c r="S497" s="382">
        <v>15.48</v>
      </c>
      <c r="T497" s="389"/>
      <c r="U497" s="382">
        <v>14.14</v>
      </c>
      <c r="V497" s="389"/>
      <c r="W497" s="380">
        <v>8.6199999999999992</v>
      </c>
      <c r="X497" s="389"/>
      <c r="Y497" s="380">
        <v>13.37</v>
      </c>
      <c r="Z497" s="389"/>
      <c r="AA497" s="380">
        <v>9.6199999999999992</v>
      </c>
      <c r="AB497" s="389"/>
    </row>
    <row r="498" spans="2:28" x14ac:dyDescent="0.25">
      <c r="B498" s="43" t="s">
        <v>58</v>
      </c>
      <c r="C498" s="380">
        <v>3.47</v>
      </c>
      <c r="D498" s="389"/>
      <c r="E498" s="382">
        <v>8.89</v>
      </c>
      <c r="F498" s="389"/>
      <c r="G498" s="382">
        <v>11.37</v>
      </c>
      <c r="H498" s="389"/>
      <c r="I498" s="382">
        <v>9.41</v>
      </c>
      <c r="J498" s="389"/>
      <c r="K498" s="380">
        <v>9.24</v>
      </c>
      <c r="L498" s="389"/>
      <c r="M498" s="380">
        <v>12.65</v>
      </c>
      <c r="N498" s="389"/>
      <c r="O498" s="380">
        <v>9.74</v>
      </c>
      <c r="P498" s="389"/>
      <c r="Q498" s="382">
        <v>11.78</v>
      </c>
      <c r="R498" s="389"/>
      <c r="S498" s="382">
        <v>12.8</v>
      </c>
      <c r="T498" s="389"/>
      <c r="U498" s="382">
        <v>12.34</v>
      </c>
      <c r="V498" s="389"/>
      <c r="W498" s="380">
        <v>8.5399999999999991</v>
      </c>
      <c r="X498" s="389"/>
      <c r="Y498" s="380">
        <v>12.92</v>
      </c>
      <c r="Z498" s="389"/>
      <c r="AA498" s="380">
        <v>9.59</v>
      </c>
      <c r="AB498" s="389"/>
    </row>
    <row r="499" spans="2:28" x14ac:dyDescent="0.25">
      <c r="B499" s="43" t="s">
        <v>59</v>
      </c>
      <c r="C499" s="380">
        <v>3.53</v>
      </c>
      <c r="D499" s="389"/>
      <c r="E499" s="382">
        <v>10.9</v>
      </c>
      <c r="F499" s="389"/>
      <c r="G499" s="382">
        <v>19.03</v>
      </c>
      <c r="H499" s="389"/>
      <c r="I499" s="382">
        <v>13.25</v>
      </c>
      <c r="J499" s="389"/>
      <c r="K499" s="380">
        <v>9.6199999999999992</v>
      </c>
      <c r="L499" s="389"/>
      <c r="M499" s="380">
        <v>10.74</v>
      </c>
      <c r="N499" s="389"/>
      <c r="O499" s="380">
        <v>9.85</v>
      </c>
      <c r="P499" s="389"/>
      <c r="Q499" s="382">
        <v>10.97</v>
      </c>
      <c r="R499" s="389"/>
      <c r="S499" s="382">
        <v>11</v>
      </c>
      <c r="T499" s="389"/>
      <c r="U499" s="382">
        <v>10.99</v>
      </c>
      <c r="V499" s="389"/>
      <c r="W499" s="380">
        <v>8.86</v>
      </c>
      <c r="X499" s="389"/>
      <c r="Y499" s="380">
        <v>11.25</v>
      </c>
      <c r="Z499" s="389"/>
      <c r="AA499" s="380">
        <v>9.61</v>
      </c>
      <c r="AB499" s="389"/>
    </row>
    <row r="500" spans="2:28" x14ac:dyDescent="0.25">
      <c r="B500" s="43" t="s">
        <v>60</v>
      </c>
      <c r="C500" s="380">
        <v>3.29</v>
      </c>
      <c r="D500" s="389"/>
      <c r="E500" s="382">
        <v>11.33</v>
      </c>
      <c r="F500" s="389"/>
      <c r="G500" s="382">
        <v>23.71</v>
      </c>
      <c r="H500" s="389"/>
      <c r="I500" s="382">
        <v>14.08</v>
      </c>
      <c r="J500" s="389"/>
      <c r="K500" s="380">
        <v>10.24</v>
      </c>
      <c r="L500" s="389"/>
      <c r="M500" s="380">
        <v>10.84</v>
      </c>
      <c r="N500" s="389"/>
      <c r="O500" s="380">
        <v>10.36</v>
      </c>
      <c r="P500" s="389"/>
      <c r="Q500" s="382">
        <v>11.82</v>
      </c>
      <c r="R500" s="389"/>
      <c r="S500" s="382">
        <v>12.45</v>
      </c>
      <c r="T500" s="389"/>
      <c r="U500" s="382">
        <v>12.2</v>
      </c>
      <c r="V500" s="389"/>
      <c r="W500" s="380">
        <v>9.26</v>
      </c>
      <c r="X500" s="389"/>
      <c r="Y500" s="380">
        <v>12.29</v>
      </c>
      <c r="Z500" s="389"/>
      <c r="AA500" s="380">
        <v>10.17</v>
      </c>
      <c r="AB500" s="389"/>
    </row>
    <row r="501" spans="2:28" x14ac:dyDescent="0.25">
      <c r="B501" s="43" t="s">
        <v>61</v>
      </c>
      <c r="C501" s="380">
        <v>3.53</v>
      </c>
      <c r="D501" s="389"/>
      <c r="E501" s="382">
        <v>11.75</v>
      </c>
      <c r="F501" s="389"/>
      <c r="G501" s="382">
        <v>23.84</v>
      </c>
      <c r="H501" s="389"/>
      <c r="I501" s="382">
        <v>14.88</v>
      </c>
      <c r="J501" s="389"/>
      <c r="K501" s="380">
        <v>10.23</v>
      </c>
      <c r="L501" s="389"/>
      <c r="M501" s="380">
        <v>10.58</v>
      </c>
      <c r="N501" s="389"/>
      <c r="O501" s="380">
        <v>10.3</v>
      </c>
      <c r="P501" s="389"/>
      <c r="Q501" s="382">
        <v>12.14</v>
      </c>
      <c r="R501" s="389"/>
      <c r="S501" s="382">
        <v>12.35</v>
      </c>
      <c r="T501" s="389"/>
      <c r="U501" s="382">
        <v>12.27</v>
      </c>
      <c r="V501" s="389"/>
      <c r="W501" s="380">
        <v>9.51</v>
      </c>
      <c r="X501" s="389"/>
      <c r="Y501" s="380">
        <v>12.06</v>
      </c>
      <c r="Z501" s="389"/>
      <c r="AA501" s="380">
        <v>10.33</v>
      </c>
      <c r="AB501" s="389"/>
    </row>
    <row r="502" spans="2:28" x14ac:dyDescent="0.25">
      <c r="B502" s="145">
        <v>1978</v>
      </c>
      <c r="C502" s="382">
        <v>3.42</v>
      </c>
      <c r="D502" s="382"/>
      <c r="E502" s="382">
        <v>9.23</v>
      </c>
      <c r="F502" s="382"/>
      <c r="G502" s="382">
        <v>19.63</v>
      </c>
      <c r="H502" s="382"/>
      <c r="I502" s="382">
        <v>11.63</v>
      </c>
      <c r="J502" s="382"/>
      <c r="K502" s="382">
        <v>9.65</v>
      </c>
      <c r="L502" s="382"/>
      <c r="M502" s="382">
        <v>10.28</v>
      </c>
      <c r="N502" s="382"/>
      <c r="O502" s="382">
        <v>9.8000000000000007</v>
      </c>
      <c r="P502" s="382"/>
      <c r="Q502" s="382">
        <v>11.63</v>
      </c>
      <c r="R502" s="382"/>
      <c r="S502" s="382">
        <v>12.57</v>
      </c>
      <c r="T502" s="382"/>
      <c r="U502" s="382">
        <v>12.16</v>
      </c>
      <c r="V502" s="382"/>
      <c r="W502" s="382">
        <v>8.85</v>
      </c>
      <c r="X502" s="382"/>
      <c r="Y502" s="382">
        <v>11.83</v>
      </c>
      <c r="Z502" s="382"/>
      <c r="AA502" s="382">
        <v>9.74</v>
      </c>
      <c r="AB502" s="382"/>
    </row>
    <row r="503" spans="2:28" x14ac:dyDescent="0.25">
      <c r="B503" s="197" t="s">
        <v>207</v>
      </c>
      <c r="C503" s="197"/>
      <c r="D503" s="197"/>
      <c r="E503" s="197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</row>
    <row r="504" spans="2:28" x14ac:dyDescent="0.25">
      <c r="K504" s="342"/>
      <c r="M504" s="342"/>
      <c r="O504" s="342"/>
      <c r="Q504" s="342"/>
      <c r="S504" s="342"/>
      <c r="U504" s="342"/>
      <c r="W504" s="342"/>
      <c r="Y504" s="342"/>
      <c r="AA504" s="342"/>
    </row>
    <row r="505" spans="2:28" s="342" customFormat="1" x14ac:dyDescent="0.25">
      <c r="B505" s="187"/>
      <c r="C505" s="187"/>
      <c r="E505" s="187"/>
      <c r="G505" s="187"/>
      <c r="I505" s="187"/>
    </row>
  </sheetData>
  <mergeCells count="7">
    <mergeCell ref="B503:AB503"/>
    <mergeCell ref="B5:AA5"/>
    <mergeCell ref="C6:D6"/>
    <mergeCell ref="E6:J6"/>
    <mergeCell ref="K6:P6"/>
    <mergeCell ref="Q6:V6"/>
    <mergeCell ref="W6:AA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50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87" customWidth="1"/>
    <col min="2" max="2" width="13" style="187" customWidth="1"/>
    <col min="3" max="14" width="9.7109375" style="187" customWidth="1"/>
    <col min="15" max="16" width="11.7109375" style="187" customWidth="1"/>
    <col min="17" max="18" width="9.7109375" style="187" customWidth="1"/>
    <col min="19" max="19" width="11.42578125" style="187"/>
    <col min="20" max="20" width="14.28515625" style="187" customWidth="1"/>
    <col min="21" max="16384" width="11.42578125" style="187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88" t="s">
        <v>336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</row>
    <row r="6" spans="2:18" customFormat="1" ht="30" customHeight="1" x14ac:dyDescent="0.25">
      <c r="B6" s="203"/>
      <c r="C6" s="193" t="s">
        <v>256</v>
      </c>
      <c r="D6" s="193" t="s">
        <v>48</v>
      </c>
      <c r="E6" s="204" t="s">
        <v>255</v>
      </c>
      <c r="F6" s="204" t="s">
        <v>48</v>
      </c>
      <c r="G6" s="193" t="s">
        <v>254</v>
      </c>
      <c r="H6" s="193" t="s">
        <v>48</v>
      </c>
      <c r="I6" s="204" t="s">
        <v>253</v>
      </c>
      <c r="J6" s="204" t="s">
        <v>48</v>
      </c>
      <c r="K6" s="193" t="s">
        <v>252</v>
      </c>
      <c r="L6" s="193" t="s">
        <v>48</v>
      </c>
      <c r="M6" s="204" t="s">
        <v>171</v>
      </c>
      <c r="N6" s="204" t="s">
        <v>48</v>
      </c>
      <c r="O6" s="193" t="s">
        <v>245</v>
      </c>
      <c r="P6" s="193" t="s">
        <v>48</v>
      </c>
      <c r="Q6" s="204" t="s">
        <v>173</v>
      </c>
      <c r="R6" s="204" t="s">
        <v>48</v>
      </c>
    </row>
    <row r="7" spans="2:18" ht="15" customHeight="1" x14ac:dyDescent="0.25">
      <c r="B7" s="30" t="s">
        <v>63</v>
      </c>
      <c r="C7" s="383">
        <v>4.6765438352116835</v>
      </c>
      <c r="D7" s="384">
        <f t="shared" ref="D7:D11" si="0">C7-C21</f>
        <v>-1.0358226972581219</v>
      </c>
      <c r="E7" s="383">
        <v>3.6902625730512799</v>
      </c>
      <c r="F7" s="384">
        <f t="shared" ref="F7:F11" si="1">E7-E21</f>
        <v>0.22446255377204771</v>
      </c>
      <c r="G7" s="383">
        <v>7.4456181420853254</v>
      </c>
      <c r="H7" s="384">
        <f t="shared" ref="H7:H11" si="2">G7-G21</f>
        <v>-0.13329958961119548</v>
      </c>
      <c r="I7" s="383">
        <v>7.9588966455724215</v>
      </c>
      <c r="J7" s="384">
        <f t="shared" ref="J7:J11" si="3">I7-I21</f>
        <v>8.8182108530729941E-2</v>
      </c>
      <c r="K7" s="383">
        <v>6.7491563878981324</v>
      </c>
      <c r="L7" s="384">
        <f t="shared" ref="L7:L11" si="4">K7-K21</f>
        <v>-0.37642193578403571</v>
      </c>
      <c r="M7" s="383">
        <v>7.4706059337912096</v>
      </c>
      <c r="N7" s="384">
        <f t="shared" ref="N7:N11" si="5">M7-M21</f>
        <v>-3.7158766508291308E-2</v>
      </c>
      <c r="O7" s="383">
        <v>8.7651386857249118</v>
      </c>
      <c r="P7" s="384">
        <f t="shared" ref="P7:P11" si="6">O7-O21</f>
        <v>-9.9518256867364485E-2</v>
      </c>
      <c r="Q7" s="383">
        <v>7.930020002653845</v>
      </c>
      <c r="R7" s="384">
        <f t="shared" ref="R7:R11" si="7">Q7-Q21</f>
        <v>-7.8183584637163683E-2</v>
      </c>
    </row>
    <row r="8" spans="2:18" ht="15" customHeight="1" outlineLevel="1" x14ac:dyDescent="0.25">
      <c r="B8" s="43" t="s">
        <v>58</v>
      </c>
      <c r="C8" s="390">
        <v>3.65</v>
      </c>
      <c r="D8" s="391">
        <f t="shared" si="0"/>
        <v>-2.2912378303198886</v>
      </c>
      <c r="E8" s="392">
        <v>3.7</v>
      </c>
      <c r="F8" s="381">
        <f t="shared" si="1"/>
        <v>0.52132444814660595</v>
      </c>
      <c r="G8" s="390">
        <v>6.82</v>
      </c>
      <c r="H8" s="391">
        <f t="shared" si="2"/>
        <v>6.5449268151096973E-2</v>
      </c>
      <c r="I8" s="392">
        <v>7.44</v>
      </c>
      <c r="J8" s="381">
        <f t="shared" si="3"/>
        <v>0.19697071514038189</v>
      </c>
      <c r="K8" s="390">
        <v>6.71</v>
      </c>
      <c r="L8" s="391">
        <f t="shared" si="4"/>
        <v>0.1537167894099003</v>
      </c>
      <c r="M8" s="392">
        <v>7.05</v>
      </c>
      <c r="N8" s="381">
        <f t="shared" si="5"/>
        <v>0.16299516908212563</v>
      </c>
      <c r="O8" s="390">
        <v>8.14</v>
      </c>
      <c r="P8" s="391">
        <f t="shared" si="6"/>
        <v>0.27075313807531476</v>
      </c>
      <c r="Q8" s="392">
        <v>7.42</v>
      </c>
      <c r="R8" s="381">
        <f t="shared" si="7"/>
        <v>0.19302062476916149</v>
      </c>
    </row>
    <row r="9" spans="2:18" ht="15" customHeight="1" outlineLevel="1" x14ac:dyDescent="0.25">
      <c r="B9" s="43" t="s">
        <v>59</v>
      </c>
      <c r="C9" s="390">
        <v>4.4233558994197288</v>
      </c>
      <c r="D9" s="391">
        <f t="shared" si="0"/>
        <v>-0.77337925397177099</v>
      </c>
      <c r="E9" s="392">
        <v>3.5654562099481231</v>
      </c>
      <c r="F9" s="381">
        <f t="shared" si="1"/>
        <v>-0.21833933110679826</v>
      </c>
      <c r="G9" s="390">
        <v>7.0637797087086556</v>
      </c>
      <c r="H9" s="391">
        <f t="shared" si="2"/>
        <v>-3.5634670745235297E-2</v>
      </c>
      <c r="I9" s="392">
        <v>7.444575659164717</v>
      </c>
      <c r="J9" s="381">
        <f t="shared" si="3"/>
        <v>-0.27112341707440368</v>
      </c>
      <c r="K9" s="390">
        <v>6.5333008003123174</v>
      </c>
      <c r="L9" s="391">
        <f t="shared" si="4"/>
        <v>0.18363713427215522</v>
      </c>
      <c r="M9" s="392">
        <v>7.0455854900012085</v>
      </c>
      <c r="N9" s="381">
        <f t="shared" si="5"/>
        <v>-0.17734542075867488</v>
      </c>
      <c r="O9" s="390">
        <v>7.9945666373720341</v>
      </c>
      <c r="P9" s="391">
        <f t="shared" si="6"/>
        <v>-0.45967167296557765</v>
      </c>
      <c r="Q9" s="392">
        <v>7.3883536376115302</v>
      </c>
      <c r="R9" s="381">
        <f t="shared" si="7"/>
        <v>-0.29240229514258154</v>
      </c>
    </row>
    <row r="10" spans="2:18" ht="15" customHeight="1" outlineLevel="1" x14ac:dyDescent="0.25">
      <c r="B10" s="43" t="s">
        <v>60</v>
      </c>
      <c r="C10" s="390">
        <v>4.3899999999999997</v>
      </c>
      <c r="D10" s="391">
        <f t="shared" si="0"/>
        <v>-1.4978815352070116</v>
      </c>
      <c r="E10" s="392">
        <v>3.9</v>
      </c>
      <c r="F10" s="381">
        <f t="shared" si="1"/>
        <v>0.10866900175131322</v>
      </c>
      <c r="G10" s="390">
        <v>8.11</v>
      </c>
      <c r="H10" s="391">
        <f t="shared" si="2"/>
        <v>0.11171135196805437</v>
      </c>
      <c r="I10" s="392">
        <v>8.19</v>
      </c>
      <c r="J10" s="381">
        <f t="shared" si="3"/>
        <v>-0.41274527217636603</v>
      </c>
      <c r="K10" s="390">
        <v>6.5</v>
      </c>
      <c r="L10" s="391">
        <f t="shared" si="4"/>
        <v>-0.81413678803674028</v>
      </c>
      <c r="M10" s="392">
        <v>7.65</v>
      </c>
      <c r="N10" s="381">
        <f t="shared" si="5"/>
        <v>-0.38867280056620501</v>
      </c>
      <c r="O10" s="390">
        <v>9.4600000000000009</v>
      </c>
      <c r="P10" s="391">
        <f t="shared" si="6"/>
        <v>-0.61327289378589533</v>
      </c>
      <c r="Q10" s="392">
        <v>8.2899999999999991</v>
      </c>
      <c r="R10" s="381">
        <f t="shared" si="7"/>
        <v>-0.46365301759086819</v>
      </c>
    </row>
    <row r="11" spans="2:18" ht="15" customHeight="1" outlineLevel="1" x14ac:dyDescent="0.25">
      <c r="B11" s="43" t="s">
        <v>61</v>
      </c>
      <c r="C11" s="390">
        <v>4.7232021709633649</v>
      </c>
      <c r="D11" s="391">
        <f t="shared" si="0"/>
        <v>-1.7950394558308931</v>
      </c>
      <c r="E11" s="392">
        <v>4.0795790858270307</v>
      </c>
      <c r="F11" s="381">
        <f t="shared" si="1"/>
        <v>0.2252425402377054</v>
      </c>
      <c r="G11" s="390">
        <v>8.3793096548274129</v>
      </c>
      <c r="H11" s="391">
        <f t="shared" si="2"/>
        <v>-0.17082826333423107</v>
      </c>
      <c r="I11" s="392">
        <v>8.9125608529199276</v>
      </c>
      <c r="J11" s="381">
        <f t="shared" si="3"/>
        <v>0.32238027509565192</v>
      </c>
      <c r="K11" s="390">
        <v>7.4321240418466452</v>
      </c>
      <c r="L11" s="391">
        <f t="shared" si="4"/>
        <v>-0.68538548133738253</v>
      </c>
      <c r="M11" s="392">
        <v>8.3328484838824082</v>
      </c>
      <c r="N11" s="381">
        <f t="shared" si="5"/>
        <v>4.0279149454740093E-2</v>
      </c>
      <c r="O11" s="390">
        <v>10.164394459122159</v>
      </c>
      <c r="P11" s="391">
        <f t="shared" si="6"/>
        <v>-0.14374298606510294</v>
      </c>
      <c r="Q11" s="392">
        <v>8.9797141421041093</v>
      </c>
      <c r="R11" s="381">
        <f t="shared" si="7"/>
        <v>-1.1958030735705449E-2</v>
      </c>
    </row>
    <row r="12" spans="2:18" ht="30" customHeight="1" x14ac:dyDescent="0.25">
      <c r="B12" s="33" t="s">
        <v>62</v>
      </c>
      <c r="C12" s="393">
        <v>4.3524475524475523</v>
      </c>
      <c r="D12" s="393">
        <v>-1.5205840940896742</v>
      </c>
      <c r="E12" s="393">
        <v>3.8119954840530625</v>
      </c>
      <c r="F12" s="393">
        <v>0.14924646549706555</v>
      </c>
      <c r="G12" s="393">
        <v>7.5889745191973894</v>
      </c>
      <c r="H12" s="393">
        <v>6.3915248422219406E-4</v>
      </c>
      <c r="I12" s="393">
        <v>7.965306802571793</v>
      </c>
      <c r="J12" s="393">
        <v>-5.8832315671890179E-2</v>
      </c>
      <c r="K12" s="393">
        <v>6.7700167818579287</v>
      </c>
      <c r="L12" s="393">
        <v>-0.28974211952776674</v>
      </c>
      <c r="M12" s="393">
        <v>7.4964267817172638</v>
      </c>
      <c r="N12" s="393">
        <v>-0.10365111159704998</v>
      </c>
      <c r="O12" s="393">
        <v>8.894179801681096</v>
      </c>
      <c r="P12" s="393">
        <v>-0.24840916575806027</v>
      </c>
      <c r="Q12" s="393">
        <v>7.9900639824457311</v>
      </c>
      <c r="R12" s="393">
        <v>-0.15666133435892782</v>
      </c>
    </row>
    <row r="13" spans="2:18" ht="15" customHeight="1" outlineLevel="1" x14ac:dyDescent="0.25">
      <c r="B13" s="43" t="s">
        <v>49</v>
      </c>
      <c r="C13" s="390">
        <v>5.1161247511612471</v>
      </c>
      <c r="D13" s="391">
        <f t="shared" ref="D13:D76" si="8">C13-C27</f>
        <v>-0.38043093196159994</v>
      </c>
      <c r="E13" s="392">
        <v>3.4400372222868443</v>
      </c>
      <c r="F13" s="381">
        <f t="shared" ref="F13:F76" si="9">E13-E27</f>
        <v>-6.8082956357085944E-2</v>
      </c>
      <c r="G13" s="390">
        <v>7.8718880735203349</v>
      </c>
      <c r="H13" s="391">
        <f t="shared" ref="H13:H76" si="10">G13-G27</f>
        <v>8.8003906066762561E-2</v>
      </c>
      <c r="I13" s="392">
        <v>8.1901628381315419</v>
      </c>
      <c r="J13" s="381">
        <f t="shared" ref="J13:J76" si="11">I13-I27</f>
        <v>0.40268544622751712</v>
      </c>
      <c r="K13" s="390">
        <v>6.5715480977060912</v>
      </c>
      <c r="L13" s="391">
        <f t="shared" ref="L13:L76" si="12">K13-K27</f>
        <v>-0.21945214101436683</v>
      </c>
      <c r="M13" s="392">
        <v>7.6509946917504319</v>
      </c>
      <c r="N13" s="381">
        <f t="shared" ref="N13:N76" si="13">M13-M27</f>
        <v>0.20076121915274214</v>
      </c>
      <c r="O13" s="390">
        <v>8.7930581887122656</v>
      </c>
      <c r="P13" s="391">
        <f t="shared" ref="P13:P76" si="14">O13-O27</f>
        <v>0.30149838761307635</v>
      </c>
      <c r="Q13" s="392">
        <v>8.0706126104518088</v>
      </c>
      <c r="R13" s="381">
        <f t="shared" ref="R13:R76" si="15">Q13-Q27</f>
        <v>0.19986971954477006</v>
      </c>
    </row>
    <row r="14" spans="2:18" ht="15" customHeight="1" outlineLevel="1" x14ac:dyDescent="0.25">
      <c r="B14" s="43" t="s">
        <v>50</v>
      </c>
      <c r="C14" s="390">
        <v>5.0393356643356642</v>
      </c>
      <c r="D14" s="391">
        <f t="shared" si="8"/>
        <v>-0.50887634077289245</v>
      </c>
      <c r="E14" s="392">
        <v>3.7034856879039704</v>
      </c>
      <c r="F14" s="381">
        <f t="shared" si="9"/>
        <v>0.52634766927568943</v>
      </c>
      <c r="G14" s="390">
        <v>7.4242861858392475</v>
      </c>
      <c r="H14" s="391">
        <f t="shared" si="10"/>
        <v>-0.48024780927617083</v>
      </c>
      <c r="I14" s="392">
        <v>8.0938486116795847</v>
      </c>
      <c r="J14" s="381">
        <f t="shared" si="11"/>
        <v>-2.3222194874570334E-3</v>
      </c>
      <c r="K14" s="390">
        <v>6.8766012882680752</v>
      </c>
      <c r="L14" s="391">
        <f t="shared" si="12"/>
        <v>-1.423966980815015</v>
      </c>
      <c r="M14" s="392">
        <v>7.5753717006512895</v>
      </c>
      <c r="N14" s="381">
        <f t="shared" si="13"/>
        <v>-0.25268593140925866</v>
      </c>
      <c r="O14" s="390">
        <v>8.7117947145405896</v>
      </c>
      <c r="P14" s="391">
        <f t="shared" si="14"/>
        <v>-0.61133471337584488</v>
      </c>
      <c r="Q14" s="392">
        <v>7.9861254203559326</v>
      </c>
      <c r="R14" s="381">
        <f t="shared" si="15"/>
        <v>-0.40183810400562159</v>
      </c>
    </row>
    <row r="15" spans="2:18" ht="15" customHeight="1" outlineLevel="1" x14ac:dyDescent="0.25">
      <c r="B15" s="43" t="s">
        <v>51</v>
      </c>
      <c r="C15" s="390">
        <v>5.3775891341256363</v>
      </c>
      <c r="D15" s="391">
        <f t="shared" si="8"/>
        <v>-7.241086587436385E-2</v>
      </c>
      <c r="E15" s="392">
        <v>3.4076235410975912</v>
      </c>
      <c r="F15" s="381">
        <f t="shared" si="9"/>
        <v>0.45762354109759107</v>
      </c>
      <c r="G15" s="390">
        <v>6.5679841524384495</v>
      </c>
      <c r="H15" s="391">
        <f t="shared" si="10"/>
        <v>-0.47201584756155057</v>
      </c>
      <c r="I15" s="392">
        <v>7.6089562513352478</v>
      </c>
      <c r="J15" s="381">
        <f t="shared" si="11"/>
        <v>0.42895625133524806</v>
      </c>
      <c r="K15" s="390">
        <v>6.7185783521809368</v>
      </c>
      <c r="L15" s="391">
        <f t="shared" si="12"/>
        <v>-1.4216478190629545E-3</v>
      </c>
      <c r="M15" s="392">
        <v>7.1180875968408639</v>
      </c>
      <c r="N15" s="381">
        <f t="shared" si="13"/>
        <v>0.19808759684086397</v>
      </c>
      <c r="O15" s="390">
        <v>8.2848774345427927</v>
      </c>
      <c r="P15" s="391">
        <f t="shared" si="14"/>
        <v>0.38487743454279233</v>
      </c>
      <c r="Q15" s="392">
        <v>7.5192006831928442</v>
      </c>
      <c r="R15" s="381">
        <f t="shared" si="15"/>
        <v>0.22920068319284415</v>
      </c>
    </row>
    <row r="16" spans="2:18" ht="15" customHeight="1" outlineLevel="1" x14ac:dyDescent="0.25">
      <c r="B16" s="43" t="s">
        <v>52</v>
      </c>
      <c r="C16" s="390">
        <v>5.9270248596631916</v>
      </c>
      <c r="D16" s="391">
        <f t="shared" si="8"/>
        <v>1.1360502435553883</v>
      </c>
      <c r="E16" s="392">
        <v>3.4354572919527602</v>
      </c>
      <c r="F16" s="381">
        <f t="shared" si="9"/>
        <v>0.20837749568790453</v>
      </c>
      <c r="G16" s="390">
        <v>6.9610039857804589</v>
      </c>
      <c r="H16" s="391">
        <f t="shared" si="10"/>
        <v>-3.8705704749646408E-2</v>
      </c>
      <c r="I16" s="392">
        <v>7.6131850179886396</v>
      </c>
      <c r="J16" s="381">
        <f t="shared" si="11"/>
        <v>-0.12300679947233562</v>
      </c>
      <c r="K16" s="390">
        <v>6.6380859135968668</v>
      </c>
      <c r="L16" s="391">
        <f t="shared" si="12"/>
        <v>-0.42678695300013736</v>
      </c>
      <c r="M16" s="392">
        <v>7.2063241720889577</v>
      </c>
      <c r="N16" s="381">
        <f t="shared" si="13"/>
        <v>-0.10752560193711336</v>
      </c>
      <c r="O16" s="390">
        <v>8.381582181259601</v>
      </c>
      <c r="P16" s="391">
        <f t="shared" si="14"/>
        <v>0.35663771835707969</v>
      </c>
      <c r="Q16" s="392">
        <v>7.6010835214446955</v>
      </c>
      <c r="R16" s="381">
        <f t="shared" si="15"/>
        <v>2.8103375159165722E-2</v>
      </c>
    </row>
    <row r="17" spans="2:18" ht="15" customHeight="1" outlineLevel="1" x14ac:dyDescent="0.25">
      <c r="B17" s="43" t="s">
        <v>53</v>
      </c>
      <c r="C17" s="390">
        <v>5.77</v>
      </c>
      <c r="D17" s="391">
        <f t="shared" si="8"/>
        <v>-0.8484157619622037</v>
      </c>
      <c r="E17" s="392">
        <v>3.65</v>
      </c>
      <c r="F17" s="381">
        <f t="shared" si="9"/>
        <v>-0.14670740833125473</v>
      </c>
      <c r="G17" s="390">
        <v>7.04</v>
      </c>
      <c r="H17" s="391">
        <f t="shared" si="10"/>
        <v>-0.24626559162015038</v>
      </c>
      <c r="I17" s="392">
        <v>7.64</v>
      </c>
      <c r="J17" s="381">
        <f t="shared" si="11"/>
        <v>-5.8585728859728015E-2</v>
      </c>
      <c r="K17" s="390">
        <v>7.12</v>
      </c>
      <c r="L17" s="391">
        <f t="shared" si="12"/>
        <v>-0.84245982661301166</v>
      </c>
      <c r="M17" s="392">
        <v>7.33</v>
      </c>
      <c r="N17" s="381">
        <f t="shared" si="13"/>
        <v>-0.20742981595626109</v>
      </c>
      <c r="O17" s="390">
        <v>8.57</v>
      </c>
      <c r="P17" s="391">
        <f t="shared" si="14"/>
        <v>2.6892932492254218E-2</v>
      </c>
      <c r="Q17" s="392">
        <v>7.78</v>
      </c>
      <c r="R17" s="381">
        <f t="shared" si="15"/>
        <v>-0.14613125192564436</v>
      </c>
    </row>
    <row r="18" spans="2:18" ht="15" customHeight="1" outlineLevel="1" x14ac:dyDescent="0.25">
      <c r="B18" s="43" t="s">
        <v>54</v>
      </c>
      <c r="C18" s="390">
        <v>7.3096125186289118</v>
      </c>
      <c r="D18" s="391">
        <f t="shared" si="8"/>
        <v>2.1798462209659348</v>
      </c>
      <c r="E18" s="392">
        <v>3.0014903129657227</v>
      </c>
      <c r="F18" s="381">
        <f t="shared" si="9"/>
        <v>-7.6636408797362776E-2</v>
      </c>
      <c r="G18" s="390">
        <v>6.9290554967600588</v>
      </c>
      <c r="H18" s="391">
        <f t="shared" si="10"/>
        <v>0.49651623250370847</v>
      </c>
      <c r="I18" s="392">
        <v>7.8034301943233597</v>
      </c>
      <c r="J18" s="381">
        <f t="shared" si="11"/>
        <v>0.44254207346351659</v>
      </c>
      <c r="K18" s="390">
        <v>7.3336245947251033</v>
      </c>
      <c r="L18" s="391">
        <f t="shared" si="12"/>
        <v>0.48559597829735157</v>
      </c>
      <c r="M18" s="392">
        <v>7.4406089694115281</v>
      </c>
      <c r="N18" s="381">
        <f t="shared" si="13"/>
        <v>0.47672218012791312</v>
      </c>
      <c r="O18" s="390">
        <v>8.3853832351974926</v>
      </c>
      <c r="P18" s="391">
        <f t="shared" si="14"/>
        <v>0.69319094946837456</v>
      </c>
      <c r="Q18" s="392">
        <v>7.7829269800138716</v>
      </c>
      <c r="R18" s="381">
        <f t="shared" si="15"/>
        <v>0.53290505488563511</v>
      </c>
    </row>
    <row r="19" spans="2:18" ht="15" customHeight="1" outlineLevel="1" x14ac:dyDescent="0.25">
      <c r="B19" s="43" t="s">
        <v>55</v>
      </c>
      <c r="C19" s="390">
        <v>6.1119196119196122</v>
      </c>
      <c r="D19" s="391">
        <f t="shared" si="8"/>
        <v>0.6719196119196118</v>
      </c>
      <c r="E19" s="392">
        <v>3.1951887941534713</v>
      </c>
      <c r="F19" s="381">
        <f t="shared" si="9"/>
        <v>0.34518879415347126</v>
      </c>
      <c r="G19" s="390">
        <v>6.5171627973223192</v>
      </c>
      <c r="H19" s="391">
        <f t="shared" si="10"/>
        <v>-0.41283720267768054</v>
      </c>
      <c r="I19" s="392">
        <v>7.3998945376717638</v>
      </c>
      <c r="J19" s="381">
        <f t="shared" si="11"/>
        <v>-0.33010546232823668</v>
      </c>
      <c r="K19" s="390">
        <v>6.254390115667718</v>
      </c>
      <c r="L19" s="391">
        <f t="shared" si="12"/>
        <v>-0.93560988433228243</v>
      </c>
      <c r="M19" s="392">
        <v>6.9411059743402781</v>
      </c>
      <c r="N19" s="381">
        <f t="shared" si="13"/>
        <v>-0.37889402565972219</v>
      </c>
      <c r="O19" s="390">
        <v>7.2878147612156292</v>
      </c>
      <c r="P19" s="391">
        <f t="shared" si="14"/>
        <v>-0.54218523878437086</v>
      </c>
      <c r="Q19" s="392">
        <v>7.0620928400448442</v>
      </c>
      <c r="R19" s="381">
        <f t="shared" si="15"/>
        <v>-0.44790715995515562</v>
      </c>
    </row>
    <row r="20" spans="2:18" ht="15" customHeight="1" outlineLevel="1" x14ac:dyDescent="0.25">
      <c r="B20" s="43" t="s">
        <v>56</v>
      </c>
      <c r="C20" s="390">
        <v>6.3357112882920692</v>
      </c>
      <c r="D20" s="391">
        <f t="shared" si="8"/>
        <v>0.84801327683268291</v>
      </c>
      <c r="E20" s="392">
        <v>3.2463312368972748</v>
      </c>
      <c r="F20" s="381">
        <f t="shared" si="9"/>
        <v>0.24529125538583507</v>
      </c>
      <c r="G20" s="390">
        <v>6.6764549497293117</v>
      </c>
      <c r="H20" s="391">
        <f t="shared" si="10"/>
        <v>-0.11358466543763779</v>
      </c>
      <c r="I20" s="392">
        <v>7.2967715720071826</v>
      </c>
      <c r="J20" s="381">
        <f t="shared" si="11"/>
        <v>-5.5540034274070393E-2</v>
      </c>
      <c r="K20" s="390">
        <v>6.9320912612026806</v>
      </c>
      <c r="L20" s="391">
        <f t="shared" si="12"/>
        <v>0.13313503224645196</v>
      </c>
      <c r="M20" s="392">
        <v>6.9969165719633661</v>
      </c>
      <c r="N20" s="381">
        <f t="shared" si="13"/>
        <v>6.0400426480118341E-3</v>
      </c>
      <c r="O20" s="390">
        <v>7.7932656033408785</v>
      </c>
      <c r="P20" s="391">
        <f t="shared" si="14"/>
        <v>-0.13912634184655559</v>
      </c>
      <c r="Q20" s="392">
        <v>7.2538165886461794</v>
      </c>
      <c r="R20" s="381">
        <f t="shared" si="15"/>
        <v>-6.4313960239855916E-2</v>
      </c>
    </row>
    <row r="21" spans="2:18" ht="15" customHeight="1" x14ac:dyDescent="0.25">
      <c r="B21" s="30" t="s">
        <v>63</v>
      </c>
      <c r="C21" s="383">
        <v>5.7123665324698054</v>
      </c>
      <c r="D21" s="384">
        <f t="shared" si="8"/>
        <v>0.92071648593344069</v>
      </c>
      <c r="E21" s="383">
        <v>3.4658000192792322</v>
      </c>
      <c r="F21" s="384">
        <f t="shared" si="9"/>
        <v>0.26929091288946028</v>
      </c>
      <c r="G21" s="383">
        <v>7.5789177316965208</v>
      </c>
      <c r="H21" s="384">
        <f t="shared" si="10"/>
        <v>0.19359709013523219</v>
      </c>
      <c r="I21" s="383">
        <v>7.8707145370416915</v>
      </c>
      <c r="J21" s="384">
        <f t="shared" si="11"/>
        <v>0.14528814768616183</v>
      </c>
      <c r="K21" s="383">
        <v>7.1255783236821681</v>
      </c>
      <c r="L21" s="384">
        <f t="shared" si="12"/>
        <v>0.21261877790502126</v>
      </c>
      <c r="M21" s="383">
        <v>7.5077647002995009</v>
      </c>
      <c r="N21" s="384">
        <f t="shared" si="13"/>
        <v>0.18499896830619544</v>
      </c>
      <c r="O21" s="383">
        <v>8.8646569425922763</v>
      </c>
      <c r="P21" s="384">
        <f t="shared" si="14"/>
        <v>0.13896502440409542</v>
      </c>
      <c r="Q21" s="383">
        <v>8.0082035872910087</v>
      </c>
      <c r="R21" s="384">
        <f t="shared" si="15"/>
        <v>0.13846009464185638</v>
      </c>
    </row>
    <row r="22" spans="2:18" ht="15" customHeight="1" outlineLevel="1" x14ac:dyDescent="0.25">
      <c r="B22" s="43" t="s">
        <v>58</v>
      </c>
      <c r="C22" s="390">
        <v>5.9412378303198885</v>
      </c>
      <c r="D22" s="391">
        <f t="shared" si="8"/>
        <v>1.6854786680162235</v>
      </c>
      <c r="E22" s="392">
        <v>3.1786755518533942</v>
      </c>
      <c r="F22" s="381">
        <f t="shared" si="9"/>
        <v>-9.8580627491307915E-2</v>
      </c>
      <c r="G22" s="390">
        <v>6.7545507318489033</v>
      </c>
      <c r="H22" s="391">
        <f t="shared" si="10"/>
        <v>-4.8745118556309031E-2</v>
      </c>
      <c r="I22" s="392">
        <v>7.2430292848596185</v>
      </c>
      <c r="J22" s="381">
        <f t="shared" si="11"/>
        <v>0.170134601669643</v>
      </c>
      <c r="K22" s="390">
        <v>6.5562832105900997</v>
      </c>
      <c r="L22" s="391">
        <f t="shared" si="12"/>
        <v>-0.42929347002919549</v>
      </c>
      <c r="M22" s="392">
        <v>6.8870048309178742</v>
      </c>
      <c r="N22" s="381">
        <f t="shared" si="13"/>
        <v>5.0629315099442351E-2</v>
      </c>
      <c r="O22" s="390">
        <v>7.8692468619246858</v>
      </c>
      <c r="P22" s="391">
        <f t="shared" si="14"/>
        <v>0.25473862194514307</v>
      </c>
      <c r="Q22" s="392">
        <v>7.2269793752308384</v>
      </c>
      <c r="R22" s="381">
        <f t="shared" si="15"/>
        <v>8.9254685545441248E-2</v>
      </c>
    </row>
    <row r="23" spans="2:18" ht="15" customHeight="1" outlineLevel="1" x14ac:dyDescent="0.25">
      <c r="B23" s="43" t="s">
        <v>59</v>
      </c>
      <c r="C23" s="390">
        <v>5.1967351533914998</v>
      </c>
      <c r="D23" s="391">
        <f t="shared" si="8"/>
        <v>0.32416266070727495</v>
      </c>
      <c r="E23" s="392">
        <v>3.7837955410549213</v>
      </c>
      <c r="F23" s="381">
        <f t="shared" si="9"/>
        <v>0.51337504806313783</v>
      </c>
      <c r="G23" s="390">
        <v>7.0994143794538909</v>
      </c>
      <c r="H23" s="391">
        <f t="shared" si="10"/>
        <v>-0.47403101044354568</v>
      </c>
      <c r="I23" s="392">
        <v>7.7156990762391207</v>
      </c>
      <c r="J23" s="381">
        <f t="shared" si="11"/>
        <v>-0.28047300139257558</v>
      </c>
      <c r="K23" s="390">
        <v>6.3496636660401622</v>
      </c>
      <c r="L23" s="391">
        <f t="shared" si="12"/>
        <v>-0.43835376315373775</v>
      </c>
      <c r="M23" s="392">
        <v>7.2229309107598834</v>
      </c>
      <c r="N23" s="381">
        <f t="shared" si="13"/>
        <v>-0.27308299647483025</v>
      </c>
      <c r="O23" s="390">
        <v>8.4542383103376118</v>
      </c>
      <c r="P23" s="391">
        <f t="shared" si="14"/>
        <v>-0.47037919350293933</v>
      </c>
      <c r="Q23" s="392">
        <v>7.6807559327541117</v>
      </c>
      <c r="R23" s="381">
        <f t="shared" si="15"/>
        <v>-0.37005551825943073</v>
      </c>
    </row>
    <row r="24" spans="2:18" ht="15" customHeight="1" outlineLevel="1" x14ac:dyDescent="0.25">
      <c r="B24" s="43" t="s">
        <v>60</v>
      </c>
      <c r="C24" s="390">
        <v>5.8878815352070113</v>
      </c>
      <c r="D24" s="391">
        <f t="shared" si="8"/>
        <v>0.22788153520701115</v>
      </c>
      <c r="E24" s="392">
        <v>3.7913309982486867</v>
      </c>
      <c r="F24" s="381">
        <f t="shared" si="9"/>
        <v>0.37133099824868676</v>
      </c>
      <c r="G24" s="390">
        <v>7.9982886480319451</v>
      </c>
      <c r="H24" s="391">
        <f t="shared" si="10"/>
        <v>-0.48171135196805537</v>
      </c>
      <c r="I24" s="392">
        <v>8.6027452721763655</v>
      </c>
      <c r="J24" s="381">
        <f t="shared" si="11"/>
        <v>0.2427452721763661</v>
      </c>
      <c r="K24" s="390">
        <v>7.3141367880367403</v>
      </c>
      <c r="L24" s="391">
        <f t="shared" si="12"/>
        <v>0.34413678803674053</v>
      </c>
      <c r="M24" s="392">
        <v>8.0386728005662054</v>
      </c>
      <c r="N24" s="381">
        <f t="shared" si="13"/>
        <v>8.867280056620519E-2</v>
      </c>
      <c r="O24" s="390">
        <v>10.073272893785896</v>
      </c>
      <c r="P24" s="391">
        <f t="shared" si="14"/>
        <v>0.53327289378589704</v>
      </c>
      <c r="Q24" s="392">
        <v>8.7536530175908673</v>
      </c>
      <c r="R24" s="381">
        <f t="shared" si="15"/>
        <v>0.18365301759086705</v>
      </c>
    </row>
    <row r="25" spans="2:18" ht="15" customHeight="1" outlineLevel="1" x14ac:dyDescent="0.25">
      <c r="B25" s="43" t="s">
        <v>61</v>
      </c>
      <c r="C25" s="390">
        <v>6.518241626794258</v>
      </c>
      <c r="D25" s="391">
        <f t="shared" si="8"/>
        <v>1.3070502910541855</v>
      </c>
      <c r="E25" s="392">
        <v>3.8543365455893253</v>
      </c>
      <c r="F25" s="381">
        <f t="shared" si="9"/>
        <v>0.62143077849509254</v>
      </c>
      <c r="G25" s="390">
        <v>8.5501379181616439</v>
      </c>
      <c r="H25" s="391">
        <f t="shared" si="10"/>
        <v>0.26966062948220859</v>
      </c>
      <c r="I25" s="392">
        <v>8.5901805778242757</v>
      </c>
      <c r="J25" s="381">
        <f t="shared" si="11"/>
        <v>0.15828159865074909</v>
      </c>
      <c r="K25" s="390">
        <v>8.1175095231840277</v>
      </c>
      <c r="L25" s="391">
        <f t="shared" si="12"/>
        <v>-0.27955590060330238</v>
      </c>
      <c r="M25" s="392">
        <v>8.2925693344276681</v>
      </c>
      <c r="N25" s="381">
        <f t="shared" si="13"/>
        <v>0.15437472852206469</v>
      </c>
      <c r="O25" s="390">
        <v>10.308137445187262</v>
      </c>
      <c r="P25" s="391">
        <f t="shared" si="14"/>
        <v>0.24760698300238815</v>
      </c>
      <c r="Q25" s="392">
        <v>8.9916721728398148</v>
      </c>
      <c r="R25" s="381">
        <f t="shared" si="15"/>
        <v>0.13200830729359581</v>
      </c>
    </row>
    <row r="26" spans="2:18" ht="15" customHeight="1" x14ac:dyDescent="0.25">
      <c r="B26" s="144">
        <v>2012</v>
      </c>
      <c r="C26" s="394">
        <v>5.8426321709786277</v>
      </c>
      <c r="D26" s="394">
        <f t="shared" si="8"/>
        <v>0.56774045290539021</v>
      </c>
      <c r="E26" s="394">
        <v>3.5050852130079058</v>
      </c>
      <c r="F26" s="387">
        <f t="shared" si="9"/>
        <v>0.27055537007596842</v>
      </c>
      <c r="G26" s="394">
        <v>7.1934839462561238</v>
      </c>
      <c r="H26" s="394">
        <f t="shared" si="10"/>
        <v>-0.16183876458909374</v>
      </c>
      <c r="I26" s="394">
        <v>7.807811780414605</v>
      </c>
      <c r="J26" s="387">
        <f t="shared" si="11"/>
        <v>9.4907657996594175E-2</v>
      </c>
      <c r="K26" s="394">
        <v>6.8933146719630436</v>
      </c>
      <c r="L26" s="394">
        <f t="shared" si="12"/>
        <v>-0.31544738881968737</v>
      </c>
      <c r="M26" s="394">
        <v>7.3893170206316228</v>
      </c>
      <c r="N26" s="387">
        <f t="shared" si="13"/>
        <v>8.2894631723124945E-3</v>
      </c>
      <c r="O26" s="394">
        <v>8.5848533495741144</v>
      </c>
      <c r="P26" s="394">
        <f t="shared" si="14"/>
        <v>0.1162041933756619</v>
      </c>
      <c r="Q26" s="394">
        <v>7.8106950330934621</v>
      </c>
      <c r="R26" s="387">
        <f t="shared" si="15"/>
        <v>1.4395740216805564E-2</v>
      </c>
    </row>
    <row r="27" spans="2:18" ht="15" hidden="1" customHeight="1" outlineLevel="1" x14ac:dyDescent="0.25">
      <c r="B27" s="43" t="s">
        <v>49</v>
      </c>
      <c r="C27" s="390">
        <v>5.496555683122847</v>
      </c>
      <c r="D27" s="391">
        <f t="shared" si="8"/>
        <v>1.3494888345553164</v>
      </c>
      <c r="E27" s="392">
        <v>3.5081201786439302</v>
      </c>
      <c r="F27" s="381">
        <f t="shared" si="9"/>
        <v>0.48282380974632932</v>
      </c>
      <c r="G27" s="390">
        <v>7.7838841674535724</v>
      </c>
      <c r="H27" s="391">
        <f t="shared" si="10"/>
        <v>0.85964300667972271</v>
      </c>
      <c r="I27" s="392">
        <v>7.7874773919040248</v>
      </c>
      <c r="J27" s="381">
        <f t="shared" si="11"/>
        <v>0.3734965407527655</v>
      </c>
      <c r="K27" s="390">
        <v>6.791000238720458</v>
      </c>
      <c r="L27" s="391">
        <f t="shared" si="12"/>
        <v>0.44427956571843286</v>
      </c>
      <c r="M27" s="392">
        <v>7.4502334725976898</v>
      </c>
      <c r="N27" s="381">
        <f t="shared" si="13"/>
        <v>0.5217270992638019</v>
      </c>
      <c r="O27" s="390">
        <v>8.4915598010991893</v>
      </c>
      <c r="P27" s="391">
        <f t="shared" si="14"/>
        <v>0.19484561892958396</v>
      </c>
      <c r="Q27" s="392">
        <v>7.8707428909070387</v>
      </c>
      <c r="R27" s="381">
        <f t="shared" si="15"/>
        <v>0.38432490142389142</v>
      </c>
    </row>
    <row r="28" spans="2:18" ht="15" hidden="1" customHeight="1" outlineLevel="1" x14ac:dyDescent="0.25">
      <c r="B28" s="43" t="s">
        <v>50</v>
      </c>
      <c r="C28" s="390">
        <v>5.5482120051085566</v>
      </c>
      <c r="D28" s="391">
        <f t="shared" si="8"/>
        <v>-4.9340442443891241E-2</v>
      </c>
      <c r="E28" s="392">
        <v>3.1771380186282809</v>
      </c>
      <c r="F28" s="381">
        <f t="shared" si="9"/>
        <v>9.1351262581537362E-2</v>
      </c>
      <c r="G28" s="390">
        <v>7.9045339951154183</v>
      </c>
      <c r="H28" s="391">
        <f t="shared" si="10"/>
        <v>0.51690569176326395</v>
      </c>
      <c r="I28" s="392">
        <v>8.0961708311670417</v>
      </c>
      <c r="J28" s="381">
        <f t="shared" si="11"/>
        <v>0.23613283682459318</v>
      </c>
      <c r="K28" s="390">
        <v>8.3005682690830902</v>
      </c>
      <c r="L28" s="391">
        <f t="shared" si="12"/>
        <v>0.90644531509417448</v>
      </c>
      <c r="M28" s="392">
        <v>7.8280576320605482</v>
      </c>
      <c r="N28" s="381">
        <f t="shared" si="13"/>
        <v>0.37400202583102882</v>
      </c>
      <c r="O28" s="390">
        <v>9.3231294279164345</v>
      </c>
      <c r="P28" s="391">
        <f t="shared" si="14"/>
        <v>0.2156158667174175</v>
      </c>
      <c r="Q28" s="392">
        <v>8.3879635243615542</v>
      </c>
      <c r="R28" s="381">
        <f t="shared" si="15"/>
        <v>0.26762487889300424</v>
      </c>
    </row>
    <row r="29" spans="2:18" ht="15" hidden="1" customHeight="1" outlineLevel="1" x14ac:dyDescent="0.25">
      <c r="B29" s="43" t="s">
        <v>51</v>
      </c>
      <c r="C29" s="390">
        <v>5.45</v>
      </c>
      <c r="D29" s="391">
        <f t="shared" si="8"/>
        <v>1.4345402766476809</v>
      </c>
      <c r="E29" s="392">
        <v>2.95</v>
      </c>
      <c r="F29" s="381">
        <f t="shared" si="9"/>
        <v>-6.8616733412707021E-2</v>
      </c>
      <c r="G29" s="390">
        <v>7.04</v>
      </c>
      <c r="H29" s="391">
        <f t="shared" si="10"/>
        <v>0.83248719868849808</v>
      </c>
      <c r="I29" s="392">
        <v>7.18</v>
      </c>
      <c r="J29" s="381">
        <f t="shared" si="11"/>
        <v>8.4595973674960412E-2</v>
      </c>
      <c r="K29" s="390">
        <v>6.72</v>
      </c>
      <c r="L29" s="391">
        <f t="shared" si="12"/>
        <v>0.73242293607750408</v>
      </c>
      <c r="M29" s="392">
        <v>6.92</v>
      </c>
      <c r="N29" s="381">
        <f t="shared" si="13"/>
        <v>0.33303023775745899</v>
      </c>
      <c r="O29" s="390">
        <v>7.9</v>
      </c>
      <c r="P29" s="391">
        <f t="shared" si="14"/>
        <v>6.5606878380927824E-2</v>
      </c>
      <c r="Q29" s="392">
        <v>7.29</v>
      </c>
      <c r="R29" s="381">
        <f t="shared" si="15"/>
        <v>0.23024542961714189</v>
      </c>
    </row>
    <row r="30" spans="2:18" ht="15" hidden="1" customHeight="1" outlineLevel="1" x14ac:dyDescent="0.25">
      <c r="B30" s="43" t="s">
        <v>52</v>
      </c>
      <c r="C30" s="390">
        <v>4.7909746161078033</v>
      </c>
      <c r="D30" s="391">
        <f t="shared" si="8"/>
        <v>-2.538109049230842</v>
      </c>
      <c r="E30" s="392">
        <v>3.2270797962648556</v>
      </c>
      <c r="F30" s="381">
        <f t="shared" si="9"/>
        <v>9.7274212285905381E-2</v>
      </c>
      <c r="G30" s="390">
        <v>6.9997096905301053</v>
      </c>
      <c r="H30" s="391">
        <f t="shared" si="10"/>
        <v>0.31226525943554773</v>
      </c>
      <c r="I30" s="392">
        <v>7.7361918174609752</v>
      </c>
      <c r="J30" s="381">
        <f t="shared" si="11"/>
        <v>0.33748231440364584</v>
      </c>
      <c r="K30" s="390">
        <v>7.0648728665970042</v>
      </c>
      <c r="L30" s="391">
        <f t="shared" si="12"/>
        <v>0.41369313579732125</v>
      </c>
      <c r="M30" s="392">
        <v>7.3138497740260711</v>
      </c>
      <c r="N30" s="381">
        <f t="shared" si="13"/>
        <v>0.27333725157935795</v>
      </c>
      <c r="O30" s="390">
        <v>8.0249444629025213</v>
      </c>
      <c r="P30" s="391">
        <f t="shared" si="14"/>
        <v>-0.59409600221725078</v>
      </c>
      <c r="Q30" s="392">
        <v>7.5729801462855297</v>
      </c>
      <c r="R30" s="381">
        <f t="shared" si="15"/>
        <v>-4.5372054730218103E-2</v>
      </c>
    </row>
    <row r="31" spans="2:18" ht="15" hidden="1" customHeight="1" outlineLevel="1" x14ac:dyDescent="0.25">
      <c r="B31" s="43" t="s">
        <v>53</v>
      </c>
      <c r="C31" s="390">
        <v>6.6184157619622033</v>
      </c>
      <c r="D31" s="391">
        <f t="shared" si="8"/>
        <v>0.33673984071030993</v>
      </c>
      <c r="E31" s="392">
        <v>3.7967074083312546</v>
      </c>
      <c r="F31" s="381">
        <f t="shared" si="9"/>
        <v>0.34012204247759614</v>
      </c>
      <c r="G31" s="390">
        <v>7.2862655916201504</v>
      </c>
      <c r="H31" s="391">
        <f t="shared" si="10"/>
        <v>0.47399918408539143</v>
      </c>
      <c r="I31" s="392">
        <v>7.6985857288597277</v>
      </c>
      <c r="J31" s="381">
        <f t="shared" si="11"/>
        <v>0.30154544385013615</v>
      </c>
      <c r="K31" s="390">
        <v>7.9624598266130118</v>
      </c>
      <c r="L31" s="391">
        <f t="shared" si="12"/>
        <v>0.94617198750124931</v>
      </c>
      <c r="M31" s="392">
        <v>7.5374298159562612</v>
      </c>
      <c r="N31" s="381">
        <f t="shared" si="13"/>
        <v>0.40976220566915078</v>
      </c>
      <c r="O31" s="390">
        <v>8.5431070675077461</v>
      </c>
      <c r="P31" s="391">
        <f t="shared" si="14"/>
        <v>-0.16769934508874051</v>
      </c>
      <c r="Q31" s="392">
        <v>7.9261312519256446</v>
      </c>
      <c r="R31" s="381">
        <f t="shared" si="15"/>
        <v>0.17945779245247362</v>
      </c>
    </row>
    <row r="32" spans="2:18" ht="15" hidden="1" customHeight="1" outlineLevel="1" x14ac:dyDescent="0.25">
      <c r="B32" s="43" t="s">
        <v>54</v>
      </c>
      <c r="C32" s="390">
        <v>5.129766297662977</v>
      </c>
      <c r="D32" s="391">
        <f t="shared" si="8"/>
        <v>-0.58136146554421675</v>
      </c>
      <c r="E32" s="392">
        <v>3.0781267217630854</v>
      </c>
      <c r="F32" s="381">
        <f t="shared" si="9"/>
        <v>-4.357294820391111E-2</v>
      </c>
      <c r="G32" s="390">
        <v>6.4325392642563504</v>
      </c>
      <c r="H32" s="391">
        <f t="shared" si="10"/>
        <v>-6.4142846627896155E-2</v>
      </c>
      <c r="I32" s="392">
        <v>7.3608881208598431</v>
      </c>
      <c r="J32" s="381">
        <f t="shared" si="11"/>
        <v>-2.571660278731791E-2</v>
      </c>
      <c r="K32" s="390">
        <v>6.8480286164277517</v>
      </c>
      <c r="L32" s="391">
        <f t="shared" si="12"/>
        <v>0.16844041834872758</v>
      </c>
      <c r="M32" s="392">
        <v>6.9638867892836149</v>
      </c>
      <c r="N32" s="381">
        <f t="shared" si="13"/>
        <v>-2.5058859527570476E-2</v>
      </c>
      <c r="O32" s="390">
        <v>7.6921922857291181</v>
      </c>
      <c r="P32" s="391">
        <f t="shared" si="14"/>
        <v>0.16820528215778552</v>
      </c>
      <c r="Q32" s="392">
        <v>7.2500219251282365</v>
      </c>
      <c r="R32" s="381">
        <f t="shared" si="15"/>
        <v>4.0299792162467263E-2</v>
      </c>
    </row>
    <row r="33" spans="2:18" ht="15" hidden="1" customHeight="1" outlineLevel="1" x14ac:dyDescent="0.25">
      <c r="B33" s="43" t="s">
        <v>55</v>
      </c>
      <c r="C33" s="390">
        <v>5.44</v>
      </c>
      <c r="D33" s="391">
        <f t="shared" si="8"/>
        <v>-1.027634854771784</v>
      </c>
      <c r="E33" s="392">
        <v>2.85</v>
      </c>
      <c r="F33" s="381">
        <f t="shared" si="9"/>
        <v>-0.15026333113890722</v>
      </c>
      <c r="G33" s="390">
        <v>6.93</v>
      </c>
      <c r="H33" s="391">
        <f t="shared" si="10"/>
        <v>0.87773945337692094</v>
      </c>
      <c r="I33" s="392">
        <v>7.73</v>
      </c>
      <c r="J33" s="381">
        <f t="shared" si="11"/>
        <v>0.50078624393601068</v>
      </c>
      <c r="K33" s="390">
        <v>7.19</v>
      </c>
      <c r="L33" s="391">
        <f t="shared" si="12"/>
        <v>0.60572099747018449</v>
      </c>
      <c r="M33" s="392">
        <v>7.32</v>
      </c>
      <c r="N33" s="381">
        <f t="shared" si="13"/>
        <v>0.54442420068181985</v>
      </c>
      <c r="O33" s="390">
        <v>7.83</v>
      </c>
      <c r="P33" s="391">
        <f t="shared" si="14"/>
        <v>0.21593934346588917</v>
      </c>
      <c r="Q33" s="392">
        <v>7.51</v>
      </c>
      <c r="R33" s="381">
        <f t="shared" si="15"/>
        <v>0.41219580042833126</v>
      </c>
    </row>
    <row r="34" spans="2:18" ht="15" hidden="1" customHeight="1" outlineLevel="1" x14ac:dyDescent="0.25">
      <c r="B34" s="43" t="s">
        <v>56</v>
      </c>
      <c r="C34" s="390">
        <v>5.4876980114593863</v>
      </c>
      <c r="D34" s="391">
        <f t="shared" si="8"/>
        <v>-9.2827719751276128E-2</v>
      </c>
      <c r="E34" s="392">
        <v>3.0010399815114397</v>
      </c>
      <c r="F34" s="381">
        <f t="shared" si="9"/>
        <v>6.6804781940049462E-2</v>
      </c>
      <c r="G34" s="390">
        <v>6.7900396151669495</v>
      </c>
      <c r="H34" s="391">
        <f t="shared" si="10"/>
        <v>0.64240788287693018</v>
      </c>
      <c r="I34" s="392">
        <v>7.352311606281253</v>
      </c>
      <c r="J34" s="381">
        <f t="shared" si="11"/>
        <v>0.54419607244811985</v>
      </c>
      <c r="K34" s="390">
        <v>6.7989562289562286</v>
      </c>
      <c r="L34" s="391">
        <f t="shared" si="12"/>
        <v>1.0752024275546681</v>
      </c>
      <c r="M34" s="392">
        <v>6.9908765293153543</v>
      </c>
      <c r="N34" s="381">
        <f t="shared" si="13"/>
        <v>0.59753922447969288</v>
      </c>
      <c r="O34" s="390">
        <v>7.9323919451874341</v>
      </c>
      <c r="P34" s="391">
        <f t="shared" si="14"/>
        <v>0.37697965461479122</v>
      </c>
      <c r="Q34" s="392">
        <v>7.3181305488860353</v>
      </c>
      <c r="R34" s="381">
        <f t="shared" si="15"/>
        <v>0.51319721149325304</v>
      </c>
    </row>
    <row r="35" spans="2:18" ht="15" customHeight="1" collapsed="1" x14ac:dyDescent="0.25">
      <c r="B35" s="30" t="s">
        <v>64</v>
      </c>
      <c r="C35" s="383">
        <v>4.7916500465363647</v>
      </c>
      <c r="D35" s="384">
        <f t="shared" si="8"/>
        <v>-0.53697102062532753</v>
      </c>
      <c r="E35" s="383">
        <v>3.1965091063897719</v>
      </c>
      <c r="F35" s="384">
        <f t="shared" si="9"/>
        <v>-0.24623406388986391</v>
      </c>
      <c r="G35" s="383">
        <v>7.3853206415612886</v>
      </c>
      <c r="H35" s="384">
        <f t="shared" si="10"/>
        <v>0.28029790303838098</v>
      </c>
      <c r="I35" s="383">
        <v>7.7254263893555297</v>
      </c>
      <c r="J35" s="384">
        <f t="shared" si="11"/>
        <v>0.23879484467385392</v>
      </c>
      <c r="K35" s="383">
        <v>6.9129595457771469</v>
      </c>
      <c r="L35" s="384">
        <f t="shared" si="12"/>
        <v>-7.0058384907634164E-3</v>
      </c>
      <c r="M35" s="383">
        <v>7.3227657319933055</v>
      </c>
      <c r="N35" s="384">
        <f t="shared" si="13"/>
        <v>0.16976263616907161</v>
      </c>
      <c r="O35" s="383">
        <v>8.7256919181881809</v>
      </c>
      <c r="P35" s="384">
        <f t="shared" si="14"/>
        <v>0.21676812231191178</v>
      </c>
      <c r="Q35" s="383">
        <v>7.8697434926491523</v>
      </c>
      <c r="R35" s="384">
        <f t="shared" si="15"/>
        <v>0.17374943734563786</v>
      </c>
    </row>
    <row r="36" spans="2:18" ht="15" hidden="1" customHeight="1" outlineLevel="1" x14ac:dyDescent="0.25">
      <c r="B36" s="43" t="s">
        <v>58</v>
      </c>
      <c r="C36" s="390">
        <v>4.255759162303665</v>
      </c>
      <c r="D36" s="391">
        <f t="shared" si="8"/>
        <v>-1.1478215911465401</v>
      </c>
      <c r="E36" s="392">
        <v>3.2772561793447021</v>
      </c>
      <c r="F36" s="381">
        <f t="shared" si="9"/>
        <v>0.23120977782955077</v>
      </c>
      <c r="G36" s="390">
        <v>6.8032958504052123</v>
      </c>
      <c r="H36" s="391">
        <f t="shared" si="10"/>
        <v>0.77433686237864041</v>
      </c>
      <c r="I36" s="392">
        <v>7.0728946831899755</v>
      </c>
      <c r="J36" s="381">
        <f t="shared" si="11"/>
        <v>0.85379723387669859</v>
      </c>
      <c r="K36" s="390">
        <v>6.9855766806192952</v>
      </c>
      <c r="L36" s="391">
        <f t="shared" si="12"/>
        <v>0.61535485604273621</v>
      </c>
      <c r="M36" s="392">
        <v>6.8363755158184318</v>
      </c>
      <c r="N36" s="381">
        <f t="shared" si="13"/>
        <v>0.74723930524658844</v>
      </c>
      <c r="O36" s="390">
        <v>7.6145082399795427</v>
      </c>
      <c r="P36" s="391">
        <f t="shared" si="14"/>
        <v>0.72042094009018065</v>
      </c>
      <c r="Q36" s="392">
        <v>7.1377246896853972</v>
      </c>
      <c r="R36" s="381">
        <f t="shared" si="15"/>
        <v>0.73693803535655</v>
      </c>
    </row>
    <row r="37" spans="2:18" ht="15" hidden="1" customHeight="1" outlineLevel="1" x14ac:dyDescent="0.25">
      <c r="B37" s="43" t="s">
        <v>59</v>
      </c>
      <c r="C37" s="390">
        <v>4.8725724926842249</v>
      </c>
      <c r="D37" s="391">
        <f t="shared" si="8"/>
        <v>-0.61703415905865988</v>
      </c>
      <c r="E37" s="392">
        <v>3.2704204929917835</v>
      </c>
      <c r="F37" s="381">
        <f t="shared" si="9"/>
        <v>-0.25465989286030632</v>
      </c>
      <c r="G37" s="390">
        <v>7.5734453898974365</v>
      </c>
      <c r="H37" s="391">
        <f t="shared" si="10"/>
        <v>0.32358556506806391</v>
      </c>
      <c r="I37" s="392">
        <v>7.9961720776316962</v>
      </c>
      <c r="J37" s="381">
        <f t="shared" si="11"/>
        <v>0.27934944524720251</v>
      </c>
      <c r="K37" s="390">
        <v>6.7880174291938999</v>
      </c>
      <c r="L37" s="391">
        <f t="shared" si="12"/>
        <v>0.17684848669190956</v>
      </c>
      <c r="M37" s="392">
        <v>7.4960139072347136</v>
      </c>
      <c r="N37" s="381">
        <f t="shared" si="13"/>
        <v>0.22240151679928921</v>
      </c>
      <c r="O37" s="390">
        <v>8.9246175038405511</v>
      </c>
      <c r="P37" s="391">
        <f t="shared" si="14"/>
        <v>0.20943086360799512</v>
      </c>
      <c r="Q37" s="392">
        <v>8.0508114510135425</v>
      </c>
      <c r="R37" s="381">
        <f t="shared" si="15"/>
        <v>0.19098075517492319</v>
      </c>
    </row>
    <row r="38" spans="2:18" ht="15" hidden="1" customHeight="1" outlineLevel="1" x14ac:dyDescent="0.25">
      <c r="B38" s="43" t="s">
        <v>60</v>
      </c>
      <c r="C38" s="390">
        <v>5.66</v>
      </c>
      <c r="D38" s="391">
        <f t="shared" si="8"/>
        <v>0.97460369163952265</v>
      </c>
      <c r="E38" s="392">
        <v>3.42</v>
      </c>
      <c r="F38" s="381">
        <f t="shared" si="9"/>
        <v>-0.19652498444951272</v>
      </c>
      <c r="G38" s="390">
        <v>8.48</v>
      </c>
      <c r="H38" s="391">
        <f t="shared" si="10"/>
        <v>0.86364559981901579</v>
      </c>
      <c r="I38" s="392">
        <v>8.36</v>
      </c>
      <c r="J38" s="381">
        <f t="shared" si="11"/>
        <v>0.34152729796189263</v>
      </c>
      <c r="K38" s="390">
        <v>6.97</v>
      </c>
      <c r="L38" s="391">
        <f t="shared" si="12"/>
        <v>0.24453030778347085</v>
      </c>
      <c r="M38" s="392">
        <v>7.95</v>
      </c>
      <c r="N38" s="381">
        <f t="shared" si="13"/>
        <v>0.43053902946025424</v>
      </c>
      <c r="O38" s="390">
        <v>9.5399999999999991</v>
      </c>
      <c r="P38" s="391">
        <f t="shared" si="14"/>
        <v>0.16957268111336532</v>
      </c>
      <c r="Q38" s="392">
        <v>8.57</v>
      </c>
      <c r="R38" s="381">
        <f t="shared" si="15"/>
        <v>0.31760449956297876</v>
      </c>
    </row>
    <row r="39" spans="2:18" ht="15" hidden="1" customHeight="1" outlineLevel="1" x14ac:dyDescent="0.25">
      <c r="B39" s="43" t="s">
        <v>61</v>
      </c>
      <c r="C39" s="390">
        <v>5.2111913357400725</v>
      </c>
      <c r="D39" s="391">
        <f t="shared" si="8"/>
        <v>-0.19624087048691141</v>
      </c>
      <c r="E39" s="392">
        <v>3.2329057670942327</v>
      </c>
      <c r="F39" s="381">
        <f t="shared" si="9"/>
        <v>-0.40631305428539255</v>
      </c>
      <c r="G39" s="390">
        <v>8.2804772886794353</v>
      </c>
      <c r="H39" s="391">
        <f t="shared" si="10"/>
        <v>0.33867512198983007</v>
      </c>
      <c r="I39" s="392">
        <v>8.4318989791735266</v>
      </c>
      <c r="J39" s="381">
        <f t="shared" si="11"/>
        <v>5.3726743328267546E-2</v>
      </c>
      <c r="K39" s="390">
        <v>8.3970654237873301</v>
      </c>
      <c r="L39" s="391">
        <f t="shared" si="12"/>
        <v>1.3629353556005128</v>
      </c>
      <c r="M39" s="392">
        <v>8.1381946059056034</v>
      </c>
      <c r="N39" s="381">
        <f t="shared" si="13"/>
        <v>0.24225779438050576</v>
      </c>
      <c r="O39" s="390">
        <v>10.060530462184873</v>
      </c>
      <c r="P39" s="391">
        <f t="shared" si="14"/>
        <v>0.81928864890633157</v>
      </c>
      <c r="Q39" s="392">
        <v>8.859663865546219</v>
      </c>
      <c r="R39" s="381">
        <f t="shared" si="15"/>
        <v>0.41559120905299629</v>
      </c>
    </row>
    <row r="40" spans="2:18" ht="15" customHeight="1" collapsed="1" x14ac:dyDescent="0.25">
      <c r="B40" s="145">
        <v>2011</v>
      </c>
      <c r="C40" s="395">
        <v>5.2748917180732375</v>
      </c>
      <c r="D40" s="395">
        <f t="shared" si="8"/>
        <v>-0.14671323849747964</v>
      </c>
      <c r="E40" s="395">
        <v>3.2345298429319373</v>
      </c>
      <c r="F40" s="388">
        <f t="shared" si="9"/>
        <v>1.445642716686768E-2</v>
      </c>
      <c r="G40" s="395">
        <v>7.3553227108452175</v>
      </c>
      <c r="H40" s="395">
        <f t="shared" si="10"/>
        <v>0.55105414430554678</v>
      </c>
      <c r="I40" s="395">
        <v>7.7129041224180108</v>
      </c>
      <c r="J40" s="388">
        <f t="shared" si="11"/>
        <v>0.32931849690961457</v>
      </c>
      <c r="K40" s="395">
        <v>7.208762060782731</v>
      </c>
      <c r="L40" s="395">
        <f t="shared" si="12"/>
        <v>0.62982481958389513</v>
      </c>
      <c r="M40" s="395">
        <v>7.3810275574593103</v>
      </c>
      <c r="N40" s="388">
        <f t="shared" si="13"/>
        <v>0.38885817808568479</v>
      </c>
      <c r="O40" s="395">
        <v>8.4686491561984525</v>
      </c>
      <c r="P40" s="395">
        <f t="shared" si="14"/>
        <v>0.18340039172760214</v>
      </c>
      <c r="Q40" s="395">
        <v>7.7962992928766566</v>
      </c>
      <c r="R40" s="388">
        <f t="shared" si="15"/>
        <v>0.297447114643977</v>
      </c>
    </row>
    <row r="41" spans="2:18" ht="15" hidden="1" customHeight="1" outlineLevel="1" x14ac:dyDescent="0.25">
      <c r="B41" s="43" t="s">
        <v>49</v>
      </c>
      <c r="C41" s="390">
        <v>4.1470668485675306</v>
      </c>
      <c r="D41" s="391">
        <f t="shared" si="8"/>
        <v>-1.5696285042724005</v>
      </c>
      <c r="E41" s="392">
        <v>3.0252963688976009</v>
      </c>
      <c r="F41" s="381">
        <f t="shared" si="9"/>
        <v>-0.28899227609162859</v>
      </c>
      <c r="G41" s="390">
        <v>6.9242411607738497</v>
      </c>
      <c r="H41" s="391">
        <f t="shared" si="10"/>
        <v>-0.35109023939185047</v>
      </c>
      <c r="I41" s="392">
        <v>7.4139808511512593</v>
      </c>
      <c r="J41" s="381">
        <f t="shared" si="11"/>
        <v>-0.26114165414577517</v>
      </c>
      <c r="K41" s="390">
        <v>6.3467206730020251</v>
      </c>
      <c r="L41" s="391">
        <f t="shared" si="12"/>
        <v>-0.6292348714713123</v>
      </c>
      <c r="M41" s="392">
        <v>6.9285063733338879</v>
      </c>
      <c r="N41" s="381">
        <f t="shared" si="13"/>
        <v>-0.36166628116272825</v>
      </c>
      <c r="O41" s="390">
        <v>8.2967141821696053</v>
      </c>
      <c r="P41" s="391">
        <f t="shared" si="14"/>
        <v>-0.58937835264608474</v>
      </c>
      <c r="Q41" s="392">
        <v>7.4864179894831473</v>
      </c>
      <c r="R41" s="381">
        <f t="shared" si="15"/>
        <v>-0.45035224680064534</v>
      </c>
    </row>
    <row r="42" spans="2:18" ht="15" hidden="1" customHeight="1" outlineLevel="1" x14ac:dyDescent="0.25">
      <c r="B42" s="43" t="s">
        <v>50</v>
      </c>
      <c r="C42" s="390">
        <v>5.5975524475524479</v>
      </c>
      <c r="D42" s="391">
        <f t="shared" si="8"/>
        <v>0.22730040637388882</v>
      </c>
      <c r="E42" s="392">
        <v>3.0857867560467436</v>
      </c>
      <c r="F42" s="381">
        <f t="shared" si="9"/>
        <v>-0.39109490145062287</v>
      </c>
      <c r="G42" s="390">
        <v>7.3876283033521544</v>
      </c>
      <c r="H42" s="391">
        <f t="shared" si="10"/>
        <v>0.33460391912582921</v>
      </c>
      <c r="I42" s="392">
        <v>7.8600379943424485</v>
      </c>
      <c r="J42" s="381">
        <f t="shared" si="11"/>
        <v>0.13318311730787524</v>
      </c>
      <c r="K42" s="390">
        <v>7.3941229539889157</v>
      </c>
      <c r="L42" s="391">
        <f t="shared" si="12"/>
        <v>-0.47555459195915173</v>
      </c>
      <c r="M42" s="392">
        <v>7.4540556062295193</v>
      </c>
      <c r="N42" s="381">
        <f t="shared" si="13"/>
        <v>4.3974273653869744E-2</v>
      </c>
      <c r="O42" s="390">
        <v>9.107513561199017</v>
      </c>
      <c r="P42" s="391">
        <f t="shared" si="14"/>
        <v>4.2145164567058302E-2</v>
      </c>
      <c r="Q42" s="392">
        <v>8.12033864546855</v>
      </c>
      <c r="R42" s="381">
        <f t="shared" si="15"/>
        <v>5.7789224002284811E-2</v>
      </c>
    </row>
    <row r="43" spans="2:18" ht="15" hidden="1" customHeight="1" outlineLevel="1" x14ac:dyDescent="0.25">
      <c r="B43" s="43" t="s">
        <v>51</v>
      </c>
      <c r="C43" s="390">
        <v>4.0154597233523193</v>
      </c>
      <c r="D43" s="391">
        <f t="shared" si="8"/>
        <v>-1.3791271712345754</v>
      </c>
      <c r="E43" s="392">
        <v>3.0186167334127072</v>
      </c>
      <c r="F43" s="381">
        <f t="shared" si="9"/>
        <v>-0.44355149582273468</v>
      </c>
      <c r="G43" s="390">
        <v>6.207512801311502</v>
      </c>
      <c r="H43" s="391">
        <f t="shared" si="10"/>
        <v>-0.33416803528091421</v>
      </c>
      <c r="I43" s="392">
        <v>7.0954040263250393</v>
      </c>
      <c r="J43" s="381">
        <f t="shared" si="11"/>
        <v>9.6614226205335108E-2</v>
      </c>
      <c r="K43" s="390">
        <v>5.9875770639224957</v>
      </c>
      <c r="L43" s="391">
        <f t="shared" si="12"/>
        <v>-0.9244950552308886</v>
      </c>
      <c r="M43" s="392">
        <v>6.5869697622425409</v>
      </c>
      <c r="N43" s="381">
        <f t="shared" si="13"/>
        <v>-0.18086759603740887</v>
      </c>
      <c r="O43" s="390">
        <v>7.8343931216190725</v>
      </c>
      <c r="P43" s="391">
        <f t="shared" si="14"/>
        <v>0.23299736351002132</v>
      </c>
      <c r="Q43" s="392">
        <v>7.0597545703828581</v>
      </c>
      <c r="R43" s="381">
        <f t="shared" si="15"/>
        <v>-4.7346209865665401E-2</v>
      </c>
    </row>
    <row r="44" spans="2:18" ht="15" hidden="1" customHeight="1" outlineLevel="1" x14ac:dyDescent="0.25">
      <c r="B44" s="43" t="s">
        <v>52</v>
      </c>
      <c r="C44" s="390">
        <v>7.3290836653386453</v>
      </c>
      <c r="D44" s="391">
        <f t="shared" si="8"/>
        <v>1.6666922710482028</v>
      </c>
      <c r="E44" s="392">
        <v>3.1298055839789503</v>
      </c>
      <c r="F44" s="381">
        <f t="shared" si="9"/>
        <v>-0.25244293673110896</v>
      </c>
      <c r="G44" s="390">
        <v>6.6874444310945576</v>
      </c>
      <c r="H44" s="391">
        <f t="shared" si="10"/>
        <v>-0.31721525876870693</v>
      </c>
      <c r="I44" s="392">
        <v>7.3987095030573293</v>
      </c>
      <c r="J44" s="381">
        <f t="shared" si="11"/>
        <v>-0.27969002228846396</v>
      </c>
      <c r="K44" s="390">
        <v>6.6511797307996829</v>
      </c>
      <c r="L44" s="391">
        <f t="shared" si="12"/>
        <v>-0.44534220749171549</v>
      </c>
      <c r="M44" s="392">
        <v>7.0405125224467131</v>
      </c>
      <c r="N44" s="381">
        <f t="shared" si="13"/>
        <v>-0.27240132290138419</v>
      </c>
      <c r="O44" s="390">
        <v>8.6190404651197721</v>
      </c>
      <c r="P44" s="391">
        <f t="shared" si="14"/>
        <v>0.40068274316431207</v>
      </c>
      <c r="Q44" s="392">
        <v>7.6183522010157478</v>
      </c>
      <c r="R44" s="381">
        <f t="shared" si="15"/>
        <v>-5.3366025818877283E-2</v>
      </c>
    </row>
    <row r="45" spans="2:18" ht="15" hidden="1" customHeight="1" outlineLevel="1" x14ac:dyDescent="0.25">
      <c r="B45" s="43" t="s">
        <v>53</v>
      </c>
      <c r="C45" s="390">
        <v>6.2816759212518933</v>
      </c>
      <c r="D45" s="391">
        <f t="shared" si="8"/>
        <v>-0.17299134091871871</v>
      </c>
      <c r="E45" s="392">
        <v>3.4565853658536585</v>
      </c>
      <c r="F45" s="381">
        <f t="shared" si="9"/>
        <v>-0.62473037967981915</v>
      </c>
      <c r="G45" s="390">
        <v>6.812266407534759</v>
      </c>
      <c r="H45" s="391">
        <f t="shared" si="10"/>
        <v>-0.56773990547933373</v>
      </c>
      <c r="I45" s="392">
        <v>7.3970402850095915</v>
      </c>
      <c r="J45" s="381">
        <f t="shared" si="11"/>
        <v>3.0819978201320986E-2</v>
      </c>
      <c r="K45" s="390">
        <v>7.0162878391117625</v>
      </c>
      <c r="L45" s="391">
        <f t="shared" si="12"/>
        <v>0.14482521457780972</v>
      </c>
      <c r="M45" s="392">
        <v>7.1276676102871104</v>
      </c>
      <c r="N45" s="381">
        <f t="shared" si="13"/>
        <v>-0.10103355096310285</v>
      </c>
      <c r="O45" s="390">
        <v>8.7108064125964866</v>
      </c>
      <c r="P45" s="391">
        <f t="shared" si="14"/>
        <v>0.52831132259668934</v>
      </c>
      <c r="Q45" s="392">
        <v>7.746673459473171</v>
      </c>
      <c r="R45" s="381">
        <f t="shared" si="15"/>
        <v>0.11516134485567786</v>
      </c>
    </row>
    <row r="46" spans="2:18" ht="15" hidden="1" customHeight="1" outlineLevel="1" x14ac:dyDescent="0.25">
      <c r="B46" s="43" t="s">
        <v>54</v>
      </c>
      <c r="C46" s="390">
        <v>5.7111277632071937</v>
      </c>
      <c r="D46" s="391">
        <f t="shared" si="8"/>
        <v>0.15819113260441142</v>
      </c>
      <c r="E46" s="392">
        <v>3.1216996699669965</v>
      </c>
      <c r="F46" s="381">
        <f t="shared" si="9"/>
        <v>-0.37685486354154474</v>
      </c>
      <c r="G46" s="390">
        <v>6.4966821108842465</v>
      </c>
      <c r="H46" s="391">
        <f t="shared" si="10"/>
        <v>-0.30846530100473846</v>
      </c>
      <c r="I46" s="392">
        <v>7.386604723647161</v>
      </c>
      <c r="J46" s="381">
        <f t="shared" si="11"/>
        <v>0.15032805052922615</v>
      </c>
      <c r="K46" s="390">
        <v>6.6795881980790242</v>
      </c>
      <c r="L46" s="391">
        <f t="shared" si="12"/>
        <v>-0.58562215790803052</v>
      </c>
      <c r="M46" s="392">
        <v>6.9889456488111854</v>
      </c>
      <c r="N46" s="381">
        <f t="shared" si="13"/>
        <v>-3.4519044519015551E-2</v>
      </c>
      <c r="O46" s="390">
        <v>7.5239870035713325</v>
      </c>
      <c r="P46" s="391">
        <f t="shared" si="14"/>
        <v>-0.2242371700401673</v>
      </c>
      <c r="Q46" s="392">
        <v>7.2097221329657692</v>
      </c>
      <c r="R46" s="381">
        <f t="shared" si="15"/>
        <v>-0.11217931684364846</v>
      </c>
    </row>
    <row r="47" spans="2:18" ht="15" hidden="1" customHeight="1" outlineLevel="1" x14ac:dyDescent="0.25">
      <c r="B47" s="43" t="s">
        <v>55</v>
      </c>
      <c r="C47" s="390">
        <v>6.4676348547717843</v>
      </c>
      <c r="D47" s="391">
        <f t="shared" si="8"/>
        <v>0.97639496258849601</v>
      </c>
      <c r="E47" s="392">
        <v>3.0002633311389073</v>
      </c>
      <c r="F47" s="381">
        <f t="shared" si="9"/>
        <v>-0.19550957845689654</v>
      </c>
      <c r="G47" s="390">
        <v>6.0522605466230788</v>
      </c>
      <c r="H47" s="391">
        <f t="shared" si="10"/>
        <v>-0.7387254669066019</v>
      </c>
      <c r="I47" s="392">
        <v>7.2292137560639897</v>
      </c>
      <c r="J47" s="381">
        <f t="shared" si="11"/>
        <v>-8.33551777595396E-2</v>
      </c>
      <c r="K47" s="390">
        <v>6.5842790025298159</v>
      </c>
      <c r="L47" s="391">
        <f t="shared" si="12"/>
        <v>-4.1712631683367363E-2</v>
      </c>
      <c r="M47" s="392">
        <v>6.7755757993181804</v>
      </c>
      <c r="N47" s="381">
        <f t="shared" si="13"/>
        <v>-0.1855453199294157</v>
      </c>
      <c r="O47" s="390">
        <v>7.6140606565341109</v>
      </c>
      <c r="P47" s="391">
        <f t="shared" si="14"/>
        <v>-0.32547350974693146</v>
      </c>
      <c r="Q47" s="392">
        <v>7.0978041995716685</v>
      </c>
      <c r="R47" s="381">
        <f t="shared" si="15"/>
        <v>-0.24405449738538287</v>
      </c>
    </row>
    <row r="48" spans="2:18" ht="15" hidden="1" customHeight="1" outlineLevel="1" x14ac:dyDescent="0.25">
      <c r="B48" s="43" t="s">
        <v>56</v>
      </c>
      <c r="C48" s="390">
        <v>5.5805257312106624</v>
      </c>
      <c r="D48" s="391">
        <f t="shared" si="8"/>
        <v>0.45873870550686835</v>
      </c>
      <c r="E48" s="392">
        <v>2.9342351995713902</v>
      </c>
      <c r="F48" s="381">
        <f t="shared" si="9"/>
        <v>-0.3564687960796018</v>
      </c>
      <c r="G48" s="390">
        <v>6.1476317322900194</v>
      </c>
      <c r="H48" s="391">
        <f t="shared" si="10"/>
        <v>-0.20617771719603351</v>
      </c>
      <c r="I48" s="392">
        <v>6.8081155338331332</v>
      </c>
      <c r="J48" s="381">
        <f t="shared" si="11"/>
        <v>3.1953333837648756E-2</v>
      </c>
      <c r="K48" s="390">
        <v>5.7237538014015605</v>
      </c>
      <c r="L48" s="391">
        <f t="shared" si="12"/>
        <v>-1.0075074974442186</v>
      </c>
      <c r="M48" s="392">
        <v>6.3933373048356614</v>
      </c>
      <c r="N48" s="381">
        <f t="shared" si="13"/>
        <v>-0.14660521331165466</v>
      </c>
      <c r="O48" s="390">
        <v>7.5554122905726429</v>
      </c>
      <c r="P48" s="391">
        <f t="shared" si="14"/>
        <v>2.274621958654155E-2</v>
      </c>
      <c r="Q48" s="392">
        <v>6.8049333373927823</v>
      </c>
      <c r="R48" s="381">
        <f t="shared" si="15"/>
        <v>-0.11244154591918765</v>
      </c>
    </row>
    <row r="49" spans="2:18" ht="15" customHeight="1" collapsed="1" x14ac:dyDescent="0.25">
      <c r="B49" s="30" t="s">
        <v>65</v>
      </c>
      <c r="C49" s="383">
        <v>5.3286210671616923</v>
      </c>
      <c r="D49" s="384">
        <f t="shared" si="8"/>
        <v>0.2409820874363815</v>
      </c>
      <c r="E49" s="383">
        <v>3.4427431702796358</v>
      </c>
      <c r="F49" s="384">
        <f t="shared" si="9"/>
        <v>-0.19336304332297161</v>
      </c>
      <c r="G49" s="383">
        <v>7.1050227385229077</v>
      </c>
      <c r="H49" s="384">
        <f t="shared" si="10"/>
        <v>-0.30205436010005293</v>
      </c>
      <c r="I49" s="383">
        <v>7.4866315446816758</v>
      </c>
      <c r="J49" s="384">
        <f t="shared" si="11"/>
        <v>-0.42234231655482812</v>
      </c>
      <c r="K49" s="383">
        <v>6.9199653842679103</v>
      </c>
      <c r="L49" s="384">
        <f t="shared" si="12"/>
        <v>8.7177363173950084E-2</v>
      </c>
      <c r="M49" s="383">
        <v>7.1530030958242339</v>
      </c>
      <c r="N49" s="384">
        <f t="shared" si="13"/>
        <v>-0.26199752536195398</v>
      </c>
      <c r="O49" s="383">
        <v>8.5089237958762691</v>
      </c>
      <c r="P49" s="384">
        <f t="shared" si="14"/>
        <v>-0.12073589007343877</v>
      </c>
      <c r="Q49" s="383">
        <v>7.6959940553035144</v>
      </c>
      <c r="R49" s="384">
        <f t="shared" si="15"/>
        <v>-0.23386956763562861</v>
      </c>
    </row>
    <row r="50" spans="2:18" ht="15" hidden="1" customHeight="1" outlineLevel="1" x14ac:dyDescent="0.25">
      <c r="B50" s="43" t="s">
        <v>58</v>
      </c>
      <c r="C50" s="390">
        <v>5.4035807534502052</v>
      </c>
      <c r="D50" s="391">
        <f t="shared" si="8"/>
        <v>0.55772050682660002</v>
      </c>
      <c r="E50" s="392">
        <v>3.0460464015151514</v>
      </c>
      <c r="F50" s="381">
        <f t="shared" si="9"/>
        <v>-0.32194778805027635</v>
      </c>
      <c r="G50" s="390">
        <v>6.0289589880265719</v>
      </c>
      <c r="H50" s="391">
        <f t="shared" si="10"/>
        <v>-0.42897063019428128</v>
      </c>
      <c r="I50" s="392">
        <v>6.2190974493132769</v>
      </c>
      <c r="J50" s="381">
        <f t="shared" si="11"/>
        <v>-0.67100091134246043</v>
      </c>
      <c r="K50" s="390">
        <v>6.3702218245765589</v>
      </c>
      <c r="L50" s="391">
        <f t="shared" si="12"/>
        <v>0.49539870803158781</v>
      </c>
      <c r="M50" s="392">
        <v>6.0891362105718434</v>
      </c>
      <c r="N50" s="381">
        <f t="shared" si="13"/>
        <v>-0.42524343742512194</v>
      </c>
      <c r="O50" s="390">
        <v>6.8940872998893621</v>
      </c>
      <c r="P50" s="391">
        <f t="shared" si="14"/>
        <v>-0.78518388368142755</v>
      </c>
      <c r="Q50" s="392">
        <v>6.4007866543288472</v>
      </c>
      <c r="R50" s="381">
        <f t="shared" si="15"/>
        <v>-0.57395942028339419</v>
      </c>
    </row>
    <row r="51" spans="2:18" ht="15" hidden="1" customHeight="1" outlineLevel="1" x14ac:dyDescent="0.25">
      <c r="B51" s="43" t="s">
        <v>59</v>
      </c>
      <c r="C51" s="390">
        <v>5.4896066517428848</v>
      </c>
      <c r="D51" s="391">
        <f t="shared" si="8"/>
        <v>-0.21934857213771242</v>
      </c>
      <c r="E51" s="392">
        <v>3.5250803858520898</v>
      </c>
      <c r="F51" s="381">
        <f t="shared" si="9"/>
        <v>-0.35637997831932822</v>
      </c>
      <c r="G51" s="390">
        <v>7.2498598248293726</v>
      </c>
      <c r="H51" s="391">
        <f t="shared" si="10"/>
        <v>-6.2978715903130755E-2</v>
      </c>
      <c r="I51" s="392">
        <v>7.7168226323844937</v>
      </c>
      <c r="J51" s="381">
        <f t="shared" si="11"/>
        <v>-0.33237600333431949</v>
      </c>
      <c r="K51" s="390">
        <v>6.6111689425019904</v>
      </c>
      <c r="L51" s="391">
        <f t="shared" si="12"/>
        <v>-0.35491664752834229</v>
      </c>
      <c r="M51" s="392">
        <v>7.2736123904354244</v>
      </c>
      <c r="N51" s="381">
        <f t="shared" si="13"/>
        <v>-0.23468498542983607</v>
      </c>
      <c r="O51" s="390">
        <v>8.715186640232556</v>
      </c>
      <c r="P51" s="391">
        <f t="shared" si="14"/>
        <v>3.1903016539176932E-2</v>
      </c>
      <c r="Q51" s="392">
        <v>7.8598306958386193</v>
      </c>
      <c r="R51" s="381">
        <f t="shared" si="15"/>
        <v>-0.16314077236224556</v>
      </c>
    </row>
    <row r="52" spans="2:18" ht="15" hidden="1" customHeight="1" outlineLevel="1" x14ac:dyDescent="0.25">
      <c r="B52" s="43" t="s">
        <v>60</v>
      </c>
      <c r="C52" s="390">
        <v>4.6853963083604775</v>
      </c>
      <c r="D52" s="391">
        <f t="shared" si="8"/>
        <v>-0.62835647560388797</v>
      </c>
      <c r="E52" s="392">
        <v>3.6165249844495126</v>
      </c>
      <c r="F52" s="381">
        <f t="shared" si="9"/>
        <v>-8.8693922553460869E-2</v>
      </c>
      <c r="G52" s="390">
        <v>7.6163544001809846</v>
      </c>
      <c r="H52" s="391">
        <f t="shared" si="10"/>
        <v>5.7618312362719415E-2</v>
      </c>
      <c r="I52" s="392">
        <v>8.0184727020381068</v>
      </c>
      <c r="J52" s="381">
        <f t="shared" si="11"/>
        <v>0.19501380190122308</v>
      </c>
      <c r="K52" s="390">
        <v>6.7254696922165289</v>
      </c>
      <c r="L52" s="391">
        <f t="shared" si="12"/>
        <v>7.6476893969998905E-2</v>
      </c>
      <c r="M52" s="392">
        <v>7.5194609705397459</v>
      </c>
      <c r="N52" s="381">
        <f t="shared" si="13"/>
        <v>0.12852796120831211</v>
      </c>
      <c r="O52" s="390">
        <v>9.3704273188866338</v>
      </c>
      <c r="P52" s="391">
        <f t="shared" si="14"/>
        <v>0.14248309602542797</v>
      </c>
      <c r="Q52" s="392">
        <v>8.2523955004370215</v>
      </c>
      <c r="R52" s="381">
        <f t="shared" si="15"/>
        <v>9.1010892234356433E-2</v>
      </c>
    </row>
    <row r="53" spans="2:18" ht="15" hidden="1" customHeight="1" outlineLevel="1" x14ac:dyDescent="0.25">
      <c r="B53" s="43" t="s">
        <v>61</v>
      </c>
      <c r="C53" s="390">
        <v>5.407432206226984</v>
      </c>
      <c r="D53" s="391">
        <f t="shared" si="8"/>
        <v>0.15573729097274658</v>
      </c>
      <c r="E53" s="392">
        <v>3.6392188213796253</v>
      </c>
      <c r="F53" s="381">
        <f t="shared" si="9"/>
        <v>-0.44352746062864945</v>
      </c>
      <c r="G53" s="390">
        <v>7.9418021666896053</v>
      </c>
      <c r="H53" s="391">
        <f t="shared" si="10"/>
        <v>-0.48677489438361121</v>
      </c>
      <c r="I53" s="392">
        <v>8.3781722358452591</v>
      </c>
      <c r="J53" s="381">
        <f t="shared" si="11"/>
        <v>-0.96459060414523989</v>
      </c>
      <c r="K53" s="390">
        <v>7.0341300681868173</v>
      </c>
      <c r="L53" s="391">
        <f t="shared" si="12"/>
        <v>-0.65250181246284811</v>
      </c>
      <c r="M53" s="392">
        <v>7.8959368115250976</v>
      </c>
      <c r="N53" s="381">
        <f t="shared" si="13"/>
        <v>-0.72706221916349012</v>
      </c>
      <c r="O53" s="390">
        <v>9.2412418132785419</v>
      </c>
      <c r="P53" s="391">
        <f t="shared" si="14"/>
        <v>-0.19922475192644207</v>
      </c>
      <c r="Q53" s="392">
        <v>8.4440726564932227</v>
      </c>
      <c r="R53" s="381">
        <f t="shared" si="15"/>
        <v>-0.54008672154370707</v>
      </c>
    </row>
    <row r="54" spans="2:18" ht="15" customHeight="1" collapsed="1" x14ac:dyDescent="0.25">
      <c r="B54" s="145">
        <v>2010</v>
      </c>
      <c r="C54" s="395">
        <v>5.4216049565707172</v>
      </c>
      <c r="D54" s="395">
        <f t="shared" si="8"/>
        <v>-3.285503347518226E-2</v>
      </c>
      <c r="E54" s="395">
        <v>3.2200734157650697</v>
      </c>
      <c r="F54" s="388">
        <f t="shared" si="9"/>
        <v>-0.35284654950384109</v>
      </c>
      <c r="G54" s="395">
        <v>6.8042685665396707</v>
      </c>
      <c r="H54" s="395">
        <f t="shared" si="10"/>
        <v>-0.29094324780632075</v>
      </c>
      <c r="I54" s="395">
        <v>7.3835856255083963</v>
      </c>
      <c r="J54" s="388">
        <f t="shared" si="11"/>
        <v>-0.15304784759043066</v>
      </c>
      <c r="K54" s="395">
        <v>6.5789372411988358</v>
      </c>
      <c r="L54" s="395">
        <f t="shared" si="12"/>
        <v>-0.36522090627384962</v>
      </c>
      <c r="M54" s="395">
        <v>6.9921693793736255</v>
      </c>
      <c r="N54" s="388">
        <f t="shared" si="13"/>
        <v>-0.20748362309691615</v>
      </c>
      <c r="O54" s="395">
        <v>8.2852487644708503</v>
      </c>
      <c r="P54" s="395">
        <f t="shared" si="14"/>
        <v>-7.2281011679779184E-2</v>
      </c>
      <c r="Q54" s="395">
        <v>7.4988521782326796</v>
      </c>
      <c r="R54" s="388">
        <f t="shared" si="15"/>
        <v>-0.17455028602755984</v>
      </c>
    </row>
    <row r="55" spans="2:18" ht="15" hidden="1" customHeight="1" outlineLevel="1" x14ac:dyDescent="0.25">
      <c r="B55" s="43" t="s">
        <v>49</v>
      </c>
      <c r="C55" s="390">
        <v>5.7166953528399311</v>
      </c>
      <c r="D55" s="391">
        <f t="shared" si="8"/>
        <v>0.5592311401609944</v>
      </c>
      <c r="E55" s="392">
        <v>3.3142886449892295</v>
      </c>
      <c r="F55" s="381">
        <f t="shared" si="9"/>
        <v>-0.36288802449513247</v>
      </c>
      <c r="G55" s="390">
        <v>7.2753314001657001</v>
      </c>
      <c r="H55" s="391">
        <f t="shared" si="10"/>
        <v>-0.37007063061898648</v>
      </c>
      <c r="I55" s="392">
        <v>7.6751225052970344</v>
      </c>
      <c r="J55" s="381">
        <f t="shared" si="11"/>
        <v>-0.57653696352427808</v>
      </c>
      <c r="K55" s="390">
        <v>6.9759555444733374</v>
      </c>
      <c r="L55" s="391">
        <f t="shared" si="12"/>
        <v>0.25140200585350936</v>
      </c>
      <c r="M55" s="392">
        <v>7.2901726544966161</v>
      </c>
      <c r="N55" s="381">
        <f t="shared" si="13"/>
        <v>-0.34408678266794368</v>
      </c>
      <c r="O55" s="390">
        <v>8.8860925348156901</v>
      </c>
      <c r="P55" s="391">
        <f t="shared" si="14"/>
        <v>-3.4405658325063371E-2</v>
      </c>
      <c r="Q55" s="392">
        <v>7.9367702362837926</v>
      </c>
      <c r="R55" s="381">
        <f t="shared" si="15"/>
        <v>-0.24934493108455857</v>
      </c>
    </row>
    <row r="56" spans="2:18" ht="15" hidden="1" customHeight="1" outlineLevel="1" x14ac:dyDescent="0.25">
      <c r="B56" s="43" t="s">
        <v>50</v>
      </c>
      <c r="C56" s="390">
        <v>5.370252041178559</v>
      </c>
      <c r="D56" s="391">
        <f t="shared" si="8"/>
        <v>0.42424952966746687</v>
      </c>
      <c r="E56" s="392">
        <v>3.4768816574973664</v>
      </c>
      <c r="F56" s="381">
        <f t="shared" si="9"/>
        <v>0.30175004928204796</v>
      </c>
      <c r="G56" s="390">
        <v>7.0530243842263252</v>
      </c>
      <c r="H56" s="391">
        <f t="shared" si="10"/>
        <v>-0.39026396438807698</v>
      </c>
      <c r="I56" s="392">
        <v>7.7268548770345733</v>
      </c>
      <c r="J56" s="381">
        <f t="shared" si="11"/>
        <v>-9.5181475812689875E-2</v>
      </c>
      <c r="K56" s="390">
        <v>7.8696775459480675</v>
      </c>
      <c r="L56" s="391">
        <f t="shared" si="12"/>
        <v>0.65523321899448828</v>
      </c>
      <c r="M56" s="392">
        <v>7.4100813325756496</v>
      </c>
      <c r="N56" s="381">
        <f t="shared" si="13"/>
        <v>5.7586759970297052E-2</v>
      </c>
      <c r="O56" s="390">
        <v>9.0653683966319587</v>
      </c>
      <c r="P56" s="391">
        <f t="shared" si="14"/>
        <v>0.48438029593311072</v>
      </c>
      <c r="Q56" s="392">
        <v>8.0625494214662652</v>
      </c>
      <c r="R56" s="381">
        <f t="shared" si="15"/>
        <v>0.18277918938214022</v>
      </c>
    </row>
    <row r="57" spans="2:18" ht="15" hidden="1" customHeight="1" outlineLevel="1" x14ac:dyDescent="0.25">
      <c r="B57" s="43" t="s">
        <v>51</v>
      </c>
      <c r="C57" s="390">
        <v>5.3945868945868947</v>
      </c>
      <c r="D57" s="391">
        <f t="shared" si="8"/>
        <v>0.78180709738008414</v>
      </c>
      <c r="E57" s="392">
        <v>3.4621682292354419</v>
      </c>
      <c r="F57" s="381">
        <f t="shared" si="9"/>
        <v>-0.22597170250517262</v>
      </c>
      <c r="G57" s="390">
        <v>6.5416808365924162</v>
      </c>
      <c r="H57" s="391">
        <f t="shared" si="10"/>
        <v>-0.54272255375423128</v>
      </c>
      <c r="I57" s="392">
        <v>6.9987898001197042</v>
      </c>
      <c r="J57" s="381">
        <f t="shared" si="11"/>
        <v>-0.49864339897095356</v>
      </c>
      <c r="K57" s="390">
        <v>6.9120721191533843</v>
      </c>
      <c r="L57" s="391">
        <f t="shared" si="12"/>
        <v>-5.0658211570278056E-2</v>
      </c>
      <c r="M57" s="392">
        <v>6.7678373582799498</v>
      </c>
      <c r="N57" s="381">
        <f t="shared" si="13"/>
        <v>-0.33369121226230103</v>
      </c>
      <c r="O57" s="390">
        <v>7.6013957581090512</v>
      </c>
      <c r="P57" s="391">
        <f t="shared" si="14"/>
        <v>-0.33378897410126651</v>
      </c>
      <c r="Q57" s="392">
        <v>7.1071007802485235</v>
      </c>
      <c r="R57" s="381">
        <f t="shared" si="15"/>
        <v>-0.34152400107212966</v>
      </c>
    </row>
    <row r="58" spans="2:18" ht="15" hidden="1" customHeight="1" outlineLevel="1" x14ac:dyDescent="0.25">
      <c r="B58" s="43" t="s">
        <v>52</v>
      </c>
      <c r="C58" s="390">
        <v>5.6623913942904425</v>
      </c>
      <c r="D58" s="391">
        <f t="shared" si="8"/>
        <v>0.1529485236577699</v>
      </c>
      <c r="E58" s="392">
        <v>3.3822485207100592</v>
      </c>
      <c r="F58" s="381">
        <f t="shared" si="9"/>
        <v>4.6210334552541532E-2</v>
      </c>
      <c r="G58" s="390">
        <v>7.0046596898632645</v>
      </c>
      <c r="H58" s="391">
        <f t="shared" si="10"/>
        <v>-0.25622041681633334</v>
      </c>
      <c r="I58" s="392">
        <v>7.6783995253457933</v>
      </c>
      <c r="J58" s="381">
        <f t="shared" si="11"/>
        <v>-4.9598259201423467E-2</v>
      </c>
      <c r="K58" s="390">
        <v>7.0965219382913984</v>
      </c>
      <c r="L58" s="391">
        <f t="shared" si="12"/>
        <v>-0.65597521684831595</v>
      </c>
      <c r="M58" s="392">
        <v>7.3129138453480973</v>
      </c>
      <c r="N58" s="381">
        <f t="shared" si="13"/>
        <v>-9.1512638643562738E-2</v>
      </c>
      <c r="O58" s="390">
        <v>8.21835772195546</v>
      </c>
      <c r="P58" s="391">
        <f t="shared" si="14"/>
        <v>-0.44065285536221666</v>
      </c>
      <c r="Q58" s="392">
        <v>7.6717182268346251</v>
      </c>
      <c r="R58" s="381">
        <f t="shared" si="15"/>
        <v>-0.21702075706506818</v>
      </c>
    </row>
    <row r="59" spans="2:18" ht="15" hidden="1" customHeight="1" outlineLevel="1" x14ac:dyDescent="0.25">
      <c r="B59" s="43" t="s">
        <v>53</v>
      </c>
      <c r="C59" s="390">
        <v>6.454667262170612</v>
      </c>
      <c r="D59" s="391">
        <f t="shared" si="8"/>
        <v>1.3468113593928344</v>
      </c>
      <c r="E59" s="392">
        <v>4.0813157455334776</v>
      </c>
      <c r="F59" s="381">
        <f t="shared" si="9"/>
        <v>0.59095368536009651</v>
      </c>
      <c r="G59" s="390">
        <v>7.3800063130140927</v>
      </c>
      <c r="H59" s="391">
        <f t="shared" si="10"/>
        <v>-0.15678033932592683</v>
      </c>
      <c r="I59" s="392">
        <v>7.3662203068082706</v>
      </c>
      <c r="J59" s="381">
        <f t="shared" si="11"/>
        <v>-0.21051170394084906</v>
      </c>
      <c r="K59" s="390">
        <v>6.8714626245339527</v>
      </c>
      <c r="L59" s="391">
        <f t="shared" si="12"/>
        <v>-0.53182990635123328</v>
      </c>
      <c r="M59" s="392">
        <v>7.2287011612502132</v>
      </c>
      <c r="N59" s="381">
        <f t="shared" si="13"/>
        <v>-0.1495552246762033</v>
      </c>
      <c r="O59" s="390">
        <v>8.1824950899997972</v>
      </c>
      <c r="P59" s="391">
        <f t="shared" si="14"/>
        <v>-0.21698179020839881</v>
      </c>
      <c r="Q59" s="392">
        <v>7.6315121146174931</v>
      </c>
      <c r="R59" s="381">
        <f t="shared" si="15"/>
        <v>-0.18507603992445709</v>
      </c>
    </row>
    <row r="60" spans="2:18" ht="15" hidden="1" customHeight="1" outlineLevel="1" x14ac:dyDescent="0.25">
      <c r="B60" s="43" t="s">
        <v>54</v>
      </c>
      <c r="C60" s="390">
        <v>5.5529366306027823</v>
      </c>
      <c r="D60" s="391">
        <f t="shared" si="8"/>
        <v>-0.46401252193959053</v>
      </c>
      <c r="E60" s="392">
        <v>3.4985545335085413</v>
      </c>
      <c r="F60" s="381">
        <f t="shared" si="9"/>
        <v>0.40791303060835959</v>
      </c>
      <c r="G60" s="390">
        <v>6.805147411888985</v>
      </c>
      <c r="H60" s="391">
        <f t="shared" si="10"/>
        <v>-0.54956293105403997</v>
      </c>
      <c r="I60" s="392">
        <v>7.2362766731179349</v>
      </c>
      <c r="J60" s="381">
        <f t="shared" si="11"/>
        <v>-0.94319453480668969</v>
      </c>
      <c r="K60" s="390">
        <v>7.2652103559870547</v>
      </c>
      <c r="L60" s="391">
        <f t="shared" si="12"/>
        <v>0.12613909259692679</v>
      </c>
      <c r="M60" s="392">
        <v>7.023464693330201</v>
      </c>
      <c r="N60" s="381">
        <f t="shared" si="13"/>
        <v>-0.59771187070422815</v>
      </c>
      <c r="O60" s="390">
        <v>7.7482241736114998</v>
      </c>
      <c r="P60" s="391">
        <f t="shared" si="14"/>
        <v>-1.1273458897317878</v>
      </c>
      <c r="Q60" s="392">
        <v>7.3219014498094177</v>
      </c>
      <c r="R60" s="381">
        <f t="shared" si="15"/>
        <v>-0.81052783204716672</v>
      </c>
    </row>
    <row r="61" spans="2:18" ht="15" hidden="1" customHeight="1" outlineLevel="1" x14ac:dyDescent="0.25">
      <c r="B61" s="43" t="s">
        <v>55</v>
      </c>
      <c r="C61" s="390">
        <v>5.4912398921832883</v>
      </c>
      <c r="D61" s="391">
        <f t="shared" si="8"/>
        <v>-0.69233894033171417</v>
      </c>
      <c r="E61" s="392">
        <v>3.1957729095958038</v>
      </c>
      <c r="F61" s="381">
        <f t="shared" si="9"/>
        <v>0.34421413373537879</v>
      </c>
      <c r="G61" s="390">
        <v>6.7909860135296807</v>
      </c>
      <c r="H61" s="391">
        <f t="shared" si="10"/>
        <v>-0.5169534501138191</v>
      </c>
      <c r="I61" s="392">
        <v>7.3125689338235293</v>
      </c>
      <c r="J61" s="381">
        <f t="shared" si="11"/>
        <v>-0.13074096654621137</v>
      </c>
      <c r="K61" s="390">
        <v>6.6259916342131833</v>
      </c>
      <c r="L61" s="391">
        <f t="shared" si="12"/>
        <v>-0.1484768614929699</v>
      </c>
      <c r="M61" s="392">
        <v>6.9611211192475961</v>
      </c>
      <c r="N61" s="381">
        <f t="shared" si="13"/>
        <v>-0.15196295479627597</v>
      </c>
      <c r="O61" s="390">
        <v>7.9395341662810424</v>
      </c>
      <c r="P61" s="391">
        <f t="shared" si="14"/>
        <v>-0.60405211872064335</v>
      </c>
      <c r="Q61" s="392">
        <v>7.3418586969570514</v>
      </c>
      <c r="R61" s="381">
        <f t="shared" si="15"/>
        <v>-0.32991360686646143</v>
      </c>
    </row>
    <row r="62" spans="2:18" ht="15" hidden="1" customHeight="1" outlineLevel="1" x14ac:dyDescent="0.25">
      <c r="B62" s="43" t="s">
        <v>56</v>
      </c>
      <c r="C62" s="390">
        <v>5.1217870257037941</v>
      </c>
      <c r="D62" s="391">
        <f t="shared" si="8"/>
        <v>0.29554589095202122</v>
      </c>
      <c r="E62" s="392">
        <v>3.290703995650992</v>
      </c>
      <c r="F62" s="381">
        <f t="shared" si="9"/>
        <v>0.31009434281441273</v>
      </c>
      <c r="G62" s="390">
        <v>6.3538094494860529</v>
      </c>
      <c r="H62" s="391">
        <f t="shared" si="10"/>
        <v>-0.60141443111096216</v>
      </c>
      <c r="I62" s="392">
        <v>6.7761621999954844</v>
      </c>
      <c r="J62" s="381">
        <f t="shared" si="11"/>
        <v>-0.12009551656388862</v>
      </c>
      <c r="K62" s="390">
        <v>6.7312612988457792</v>
      </c>
      <c r="L62" s="391">
        <f t="shared" si="12"/>
        <v>5.5387465973257832E-3</v>
      </c>
      <c r="M62" s="392">
        <v>6.5399425181473161</v>
      </c>
      <c r="N62" s="381">
        <f t="shared" si="13"/>
        <v>-0.13075903324522198</v>
      </c>
      <c r="O62" s="390">
        <v>7.5326660709861013</v>
      </c>
      <c r="P62" s="391">
        <f t="shared" si="14"/>
        <v>-0.51162488603454825</v>
      </c>
      <c r="Q62" s="392">
        <v>6.9173748833119699</v>
      </c>
      <c r="R62" s="381">
        <f t="shared" si="15"/>
        <v>-0.26784965291272389</v>
      </c>
    </row>
    <row r="63" spans="2:18" ht="15" customHeight="1" collapsed="1" x14ac:dyDescent="0.25">
      <c r="B63" s="30" t="s">
        <v>67</v>
      </c>
      <c r="C63" s="383">
        <v>5.0876389797253108</v>
      </c>
      <c r="D63" s="384">
        <f t="shared" si="8"/>
        <v>-0.37327469608984298</v>
      </c>
      <c r="E63" s="383">
        <v>3.6361062136026074</v>
      </c>
      <c r="F63" s="384">
        <f t="shared" si="9"/>
        <v>6.2927694008993562E-2</v>
      </c>
      <c r="G63" s="383">
        <v>7.4070770986229606</v>
      </c>
      <c r="H63" s="384">
        <f t="shared" si="10"/>
        <v>-0.14843107671992506</v>
      </c>
      <c r="I63" s="383">
        <v>7.9089738612365039</v>
      </c>
      <c r="J63" s="384">
        <f t="shared" si="11"/>
        <v>2.7546728669817E-2</v>
      </c>
      <c r="K63" s="383">
        <v>6.8327880210939602</v>
      </c>
      <c r="L63" s="384">
        <f t="shared" si="12"/>
        <v>8.7938616531086033E-2</v>
      </c>
      <c r="M63" s="383">
        <v>7.4150006211861879</v>
      </c>
      <c r="N63" s="384">
        <f t="shared" si="13"/>
        <v>1.884867394387868E-3</v>
      </c>
      <c r="O63" s="383">
        <v>8.6296596859497079</v>
      </c>
      <c r="P63" s="384">
        <f t="shared" si="14"/>
        <v>-0.41871091682591022</v>
      </c>
      <c r="Q63" s="383">
        <v>7.929863622939143</v>
      </c>
      <c r="R63" s="384">
        <f t="shared" si="15"/>
        <v>-0.16627219098142909</v>
      </c>
    </row>
    <row r="64" spans="2:18" ht="15" hidden="1" customHeight="1" outlineLevel="1" x14ac:dyDescent="0.25">
      <c r="B64" s="43" t="s">
        <v>58</v>
      </c>
      <c r="C64" s="390">
        <v>4.8458602466236051</v>
      </c>
      <c r="D64" s="391">
        <f t="shared" si="8"/>
        <v>-3.424401054407511E-2</v>
      </c>
      <c r="E64" s="392">
        <v>3.3679941895654277</v>
      </c>
      <c r="F64" s="381">
        <f t="shared" si="9"/>
        <v>0.17434585494110566</v>
      </c>
      <c r="G64" s="390">
        <v>6.4579296182208532</v>
      </c>
      <c r="H64" s="391">
        <f t="shared" si="10"/>
        <v>-0.96771789471318748</v>
      </c>
      <c r="I64" s="392">
        <v>6.8900983606557373</v>
      </c>
      <c r="J64" s="381">
        <f t="shared" si="11"/>
        <v>-0.93131111069223138</v>
      </c>
      <c r="K64" s="390">
        <v>5.8748231165449711</v>
      </c>
      <c r="L64" s="391">
        <f t="shared" si="12"/>
        <v>-1.1085166170089238</v>
      </c>
      <c r="M64" s="392">
        <v>6.5143796479969653</v>
      </c>
      <c r="N64" s="381">
        <f t="shared" si="13"/>
        <v>-0.84750200803790321</v>
      </c>
      <c r="O64" s="390">
        <v>7.6792711835707896</v>
      </c>
      <c r="P64" s="391">
        <f t="shared" si="14"/>
        <v>-1.2266182343505418</v>
      </c>
      <c r="Q64" s="392">
        <v>6.9747460746122414</v>
      </c>
      <c r="R64" s="381">
        <f t="shared" si="15"/>
        <v>-0.98068060153978198</v>
      </c>
    </row>
    <row r="65" spans="2:18" ht="15" hidden="1" customHeight="1" outlineLevel="1" x14ac:dyDescent="0.25">
      <c r="B65" s="43" t="s">
        <v>59</v>
      </c>
      <c r="C65" s="390">
        <v>5.7089552238805972</v>
      </c>
      <c r="D65" s="391">
        <f t="shared" si="8"/>
        <v>0.15856603912025324</v>
      </c>
      <c r="E65" s="392">
        <v>3.881460364171418</v>
      </c>
      <c r="F65" s="381">
        <f t="shared" si="9"/>
        <v>0.15319870103350475</v>
      </c>
      <c r="G65" s="390">
        <v>7.3128385407325034</v>
      </c>
      <c r="H65" s="391">
        <f t="shared" si="10"/>
        <v>-0.11785749904119758</v>
      </c>
      <c r="I65" s="392">
        <v>8.0491986357188132</v>
      </c>
      <c r="J65" s="381">
        <f t="shared" si="11"/>
        <v>0.61546249387700591</v>
      </c>
      <c r="K65" s="390">
        <v>6.9660855900303327</v>
      </c>
      <c r="L65" s="391">
        <f t="shared" si="12"/>
        <v>0.24456377813699337</v>
      </c>
      <c r="M65" s="392">
        <v>7.5082973758652605</v>
      </c>
      <c r="N65" s="381">
        <f t="shared" si="13"/>
        <v>0.36523768399174017</v>
      </c>
      <c r="O65" s="390">
        <v>8.683283623693379</v>
      </c>
      <c r="P65" s="391">
        <f t="shared" si="14"/>
        <v>-0.11958974280620538</v>
      </c>
      <c r="Q65" s="392">
        <v>8.0229714682008648</v>
      </c>
      <c r="R65" s="381">
        <f t="shared" si="15"/>
        <v>0.18320119444637939</v>
      </c>
    </row>
    <row r="66" spans="2:18" ht="15" hidden="1" customHeight="1" outlineLevel="1" x14ac:dyDescent="0.25">
      <c r="B66" s="43" t="s">
        <v>60</v>
      </c>
      <c r="C66" s="390">
        <v>5.3137527839643655</v>
      </c>
      <c r="D66" s="391">
        <f t="shared" si="8"/>
        <v>0.15983882063573329</v>
      </c>
      <c r="E66" s="392">
        <v>3.7052189070029735</v>
      </c>
      <c r="F66" s="381">
        <f t="shared" si="9"/>
        <v>-9.5111002271975664E-2</v>
      </c>
      <c r="G66" s="390">
        <v>7.5587360878182652</v>
      </c>
      <c r="H66" s="391">
        <f t="shared" si="10"/>
        <v>-0.14807707835537443</v>
      </c>
      <c r="I66" s="392">
        <v>7.8234589001368837</v>
      </c>
      <c r="J66" s="381">
        <f t="shared" si="11"/>
        <v>-0.10440420011874085</v>
      </c>
      <c r="K66" s="390">
        <v>6.64899279824653</v>
      </c>
      <c r="L66" s="391">
        <f t="shared" si="12"/>
        <v>-0.17457885333011713</v>
      </c>
      <c r="M66" s="392">
        <v>7.3909330093314338</v>
      </c>
      <c r="N66" s="381">
        <f t="shared" si="13"/>
        <v>-7.5831032424845013E-2</v>
      </c>
      <c r="O66" s="390">
        <v>9.2279442228612059</v>
      </c>
      <c r="P66" s="391">
        <f t="shared" si="14"/>
        <v>0.18231226240488674</v>
      </c>
      <c r="Q66" s="392">
        <v>8.1613846082026651</v>
      </c>
      <c r="R66" s="381">
        <f t="shared" si="15"/>
        <v>1.1223057665395331E-2</v>
      </c>
    </row>
    <row r="67" spans="2:18" ht="15" hidden="1" customHeight="1" outlineLevel="1" x14ac:dyDescent="0.25">
      <c r="B67" s="43" t="s">
        <v>61</v>
      </c>
      <c r="C67" s="390">
        <v>5.2516949152542374</v>
      </c>
      <c r="D67" s="391">
        <f t="shared" si="8"/>
        <v>-0.7435911357421201</v>
      </c>
      <c r="E67" s="392">
        <v>4.0827462820082747</v>
      </c>
      <c r="F67" s="381">
        <f t="shared" si="9"/>
        <v>9.1245111251184952E-2</v>
      </c>
      <c r="G67" s="390">
        <v>8.4285770610732165</v>
      </c>
      <c r="H67" s="391">
        <f t="shared" si="10"/>
        <v>8.080018848424686E-3</v>
      </c>
      <c r="I67" s="392">
        <v>9.3427628399904989</v>
      </c>
      <c r="J67" s="381">
        <f t="shared" si="11"/>
        <v>0.30489833544839762</v>
      </c>
      <c r="K67" s="390">
        <v>7.6866318806496654</v>
      </c>
      <c r="L67" s="391">
        <f t="shared" si="12"/>
        <v>2.8765445263715606E-2</v>
      </c>
      <c r="M67" s="392">
        <v>8.6229990306885878</v>
      </c>
      <c r="N67" s="381">
        <f t="shared" si="13"/>
        <v>0.20892156471648171</v>
      </c>
      <c r="O67" s="390">
        <v>9.440466565204984</v>
      </c>
      <c r="P67" s="391">
        <f t="shared" si="14"/>
        <v>-1.0245406855186321</v>
      </c>
      <c r="Q67" s="392">
        <v>8.9841593780369298</v>
      </c>
      <c r="R67" s="381">
        <f t="shared" si="15"/>
        <v>-0.28937282598164771</v>
      </c>
    </row>
    <row r="68" spans="2:18" ht="15" customHeight="1" collapsed="1" x14ac:dyDescent="0.25">
      <c r="B68" s="145">
        <v>2009</v>
      </c>
      <c r="C68" s="395">
        <v>5.4544599900458994</v>
      </c>
      <c r="D68" s="395">
        <f t="shared" si="8"/>
        <v>0.16364129123692894</v>
      </c>
      <c r="E68" s="395">
        <v>3.5729199652689108</v>
      </c>
      <c r="F68" s="388">
        <f t="shared" si="9"/>
        <v>0.14590494591991421</v>
      </c>
      <c r="G68" s="395">
        <v>7.0952118143459915</v>
      </c>
      <c r="H68" s="395">
        <f t="shared" si="10"/>
        <v>-0.37425499771015147</v>
      </c>
      <c r="I68" s="395">
        <v>7.5366334730988269</v>
      </c>
      <c r="J68" s="388">
        <f t="shared" si="11"/>
        <v>-0.24504094852548342</v>
      </c>
      <c r="K68" s="395">
        <v>6.9441581474726854</v>
      </c>
      <c r="L68" s="395">
        <f t="shared" si="12"/>
        <v>-0.12660837816625747</v>
      </c>
      <c r="M68" s="395">
        <v>7.1996530024705416</v>
      </c>
      <c r="N68" s="388">
        <f t="shared" si="13"/>
        <v>-0.17987774204766449</v>
      </c>
      <c r="O68" s="395">
        <v>8.3575297761506295</v>
      </c>
      <c r="P68" s="395">
        <f t="shared" si="14"/>
        <v>-0.40504562659523557</v>
      </c>
      <c r="Q68" s="395">
        <v>7.6734024642602394</v>
      </c>
      <c r="R68" s="388">
        <f t="shared" si="15"/>
        <v>-0.27434471765047785</v>
      </c>
    </row>
    <row r="69" spans="2:18" ht="15" hidden="1" customHeight="1" outlineLevel="1" x14ac:dyDescent="0.25">
      <c r="B69" s="43" t="s">
        <v>49</v>
      </c>
      <c r="C69" s="390">
        <v>5.1574642126789367</v>
      </c>
      <c r="D69" s="391">
        <f t="shared" si="8"/>
        <v>-0.48215240073959365</v>
      </c>
      <c r="E69" s="392">
        <v>3.6771766694843619</v>
      </c>
      <c r="F69" s="381">
        <f t="shared" si="9"/>
        <v>-5.1169103818883954E-2</v>
      </c>
      <c r="G69" s="390">
        <v>7.6454020307846866</v>
      </c>
      <c r="H69" s="391">
        <f t="shared" si="10"/>
        <v>0.15369528821917466</v>
      </c>
      <c r="I69" s="392">
        <v>8.2516594688213125</v>
      </c>
      <c r="J69" s="381">
        <f t="shared" si="11"/>
        <v>0.17169146744994279</v>
      </c>
      <c r="K69" s="390">
        <v>6.7245535386198281</v>
      </c>
      <c r="L69" s="391">
        <f t="shared" si="12"/>
        <v>0.15608284751086821</v>
      </c>
      <c r="M69" s="392">
        <v>7.6342594371645598</v>
      </c>
      <c r="N69" s="381">
        <f t="shared" si="13"/>
        <v>0.13958468638461952</v>
      </c>
      <c r="O69" s="390">
        <v>8.9204981931407534</v>
      </c>
      <c r="P69" s="391">
        <f t="shared" si="14"/>
        <v>-0.36060660263396827</v>
      </c>
      <c r="Q69" s="392">
        <v>8.1861151673683512</v>
      </c>
      <c r="R69" s="381">
        <f t="shared" si="15"/>
        <v>-7.8654324528276476E-2</v>
      </c>
    </row>
    <row r="70" spans="2:18" ht="15" hidden="1" customHeight="1" outlineLevel="1" x14ac:dyDescent="0.25">
      <c r="B70" s="43" t="s">
        <v>50</v>
      </c>
      <c r="C70" s="390">
        <v>4.9460025115110922</v>
      </c>
      <c r="D70" s="391">
        <f t="shared" si="8"/>
        <v>-0.14198684614759305</v>
      </c>
      <c r="E70" s="392">
        <v>3.1751316082153185</v>
      </c>
      <c r="F70" s="381">
        <f t="shared" si="9"/>
        <v>-0.30473208447365296</v>
      </c>
      <c r="G70" s="390">
        <v>7.4432883486144021</v>
      </c>
      <c r="H70" s="391">
        <f t="shared" si="10"/>
        <v>-0.23745936765453735</v>
      </c>
      <c r="I70" s="392">
        <v>7.8220363528472632</v>
      </c>
      <c r="J70" s="381">
        <f t="shared" si="11"/>
        <v>-1.0023471510378634E-2</v>
      </c>
      <c r="K70" s="390">
        <v>7.2144443269535792</v>
      </c>
      <c r="L70" s="391">
        <f t="shared" si="12"/>
        <v>0.73341617517879332</v>
      </c>
      <c r="M70" s="392">
        <v>7.3524945726053526</v>
      </c>
      <c r="N70" s="381">
        <f t="shared" si="13"/>
        <v>1.0109268589761911E-3</v>
      </c>
      <c r="O70" s="390">
        <v>8.580988100698848</v>
      </c>
      <c r="P70" s="391">
        <f t="shared" si="14"/>
        <v>-0.24363687997025885</v>
      </c>
      <c r="Q70" s="392">
        <v>7.879770232084125</v>
      </c>
      <c r="R70" s="381">
        <f t="shared" si="15"/>
        <v>-9.6316581895286468E-2</v>
      </c>
    </row>
    <row r="71" spans="2:18" ht="15" hidden="1" customHeight="1" outlineLevel="1" x14ac:dyDescent="0.25">
      <c r="B71" s="43" t="s">
        <v>51</v>
      </c>
      <c r="C71" s="390">
        <v>4.6127797972068105</v>
      </c>
      <c r="D71" s="391">
        <f t="shared" si="8"/>
        <v>-1.4515422759074887</v>
      </c>
      <c r="E71" s="392">
        <v>3.6881399317406145</v>
      </c>
      <c r="F71" s="381">
        <f t="shared" si="9"/>
        <v>0.64946781911351792</v>
      </c>
      <c r="G71" s="390">
        <v>7.0844033903466475</v>
      </c>
      <c r="H71" s="391">
        <f t="shared" si="10"/>
        <v>0.2786000285286363</v>
      </c>
      <c r="I71" s="392">
        <v>7.4974331990906578</v>
      </c>
      <c r="J71" s="381">
        <f t="shared" si="11"/>
        <v>0.22694232290305383</v>
      </c>
      <c r="K71" s="390">
        <v>6.9627303307236623</v>
      </c>
      <c r="L71" s="391">
        <f t="shared" si="12"/>
        <v>0.80546927352033038</v>
      </c>
      <c r="M71" s="392">
        <v>7.1015285705422508</v>
      </c>
      <c r="N71" s="381">
        <f t="shared" si="13"/>
        <v>0.28189813086283699</v>
      </c>
      <c r="O71" s="390">
        <v>7.9351847322103177</v>
      </c>
      <c r="P71" s="391">
        <f t="shared" si="14"/>
        <v>-0.23946534230843763</v>
      </c>
      <c r="Q71" s="392">
        <v>7.4486247813206532</v>
      </c>
      <c r="R71" s="381">
        <f t="shared" si="15"/>
        <v>7.2366068803741967E-2</v>
      </c>
    </row>
    <row r="72" spans="2:18" ht="15" hidden="1" customHeight="1" outlineLevel="1" x14ac:dyDescent="0.25">
      <c r="B72" s="43" t="s">
        <v>52</v>
      </c>
      <c r="C72" s="390">
        <v>5.5094428706326726</v>
      </c>
      <c r="D72" s="391">
        <f t="shared" si="8"/>
        <v>0.12180910131043721</v>
      </c>
      <c r="E72" s="392">
        <v>3.3360381861575177</v>
      </c>
      <c r="F72" s="381">
        <f t="shared" si="9"/>
        <v>7.4271713095230396E-2</v>
      </c>
      <c r="G72" s="390">
        <v>7.2608801066795978</v>
      </c>
      <c r="H72" s="391">
        <f t="shared" si="10"/>
        <v>-5.1777922511118568E-2</v>
      </c>
      <c r="I72" s="392">
        <v>7.7279977845472168</v>
      </c>
      <c r="J72" s="381">
        <f t="shared" si="11"/>
        <v>-3.5738368995537506E-2</v>
      </c>
      <c r="K72" s="390">
        <v>7.7524971551397144</v>
      </c>
      <c r="L72" s="391">
        <f t="shared" si="12"/>
        <v>1.4976127727976838</v>
      </c>
      <c r="M72" s="392">
        <v>7.40442648399166</v>
      </c>
      <c r="N72" s="381">
        <f t="shared" si="13"/>
        <v>0.15208402542605359</v>
      </c>
      <c r="O72" s="390">
        <v>8.6590105773176766</v>
      </c>
      <c r="P72" s="391">
        <f t="shared" si="14"/>
        <v>-0.18323349499245722</v>
      </c>
      <c r="Q72" s="392">
        <v>7.8887389838996933</v>
      </c>
      <c r="R72" s="381">
        <f t="shared" si="15"/>
        <v>3.0160891737101458E-2</v>
      </c>
    </row>
    <row r="73" spans="2:18" ht="15" hidden="1" customHeight="1" outlineLevel="1" x14ac:dyDescent="0.25">
      <c r="B73" s="43" t="s">
        <v>53</v>
      </c>
      <c r="C73" s="390">
        <v>5.1078559027777777</v>
      </c>
      <c r="D73" s="391">
        <f t="shared" si="8"/>
        <v>-0.34806785723954992</v>
      </c>
      <c r="E73" s="392">
        <v>3.4903620601733811</v>
      </c>
      <c r="F73" s="381">
        <f t="shared" si="9"/>
        <v>4.0528955912630948E-2</v>
      </c>
      <c r="G73" s="390">
        <v>7.5367866523400195</v>
      </c>
      <c r="H73" s="391">
        <f t="shared" si="10"/>
        <v>-0.17808994479878137</v>
      </c>
      <c r="I73" s="392">
        <v>7.5767320107491196</v>
      </c>
      <c r="J73" s="381">
        <f t="shared" si="11"/>
        <v>-0.33251684184534724</v>
      </c>
      <c r="K73" s="390">
        <v>7.403292530885186</v>
      </c>
      <c r="L73" s="391">
        <f t="shared" si="12"/>
        <v>-0.13771221734155681</v>
      </c>
      <c r="M73" s="392">
        <v>7.3782563859264165</v>
      </c>
      <c r="N73" s="381">
        <f t="shared" si="13"/>
        <v>-0.25143780572240537</v>
      </c>
      <c r="O73" s="390">
        <v>8.3994768802081961</v>
      </c>
      <c r="P73" s="391">
        <f t="shared" si="14"/>
        <v>-8.9417909789714756E-2</v>
      </c>
      <c r="Q73" s="392">
        <v>7.8165881545419502</v>
      </c>
      <c r="R73" s="381">
        <f t="shared" si="15"/>
        <v>-0.18649172559244498</v>
      </c>
    </row>
    <row r="74" spans="2:18" ht="15" hidden="1" customHeight="1" outlineLevel="1" x14ac:dyDescent="0.25">
      <c r="B74" s="43" t="s">
        <v>54</v>
      </c>
      <c r="C74" s="390">
        <v>6.0169491525423728</v>
      </c>
      <c r="D74" s="391">
        <f t="shared" si="8"/>
        <v>1.7690808908256805E-2</v>
      </c>
      <c r="E74" s="392">
        <v>3.0906415029001817</v>
      </c>
      <c r="F74" s="381">
        <f t="shared" si="9"/>
        <v>0.16159965034016466</v>
      </c>
      <c r="G74" s="390">
        <v>7.3547103429430249</v>
      </c>
      <c r="H74" s="391">
        <f t="shared" si="10"/>
        <v>0.10525107834316927</v>
      </c>
      <c r="I74" s="392">
        <v>8.1794712079246246</v>
      </c>
      <c r="J74" s="381">
        <f t="shared" si="11"/>
        <v>0.40436081330767593</v>
      </c>
      <c r="K74" s="390">
        <v>7.1390712633901279</v>
      </c>
      <c r="L74" s="391">
        <f t="shared" si="12"/>
        <v>0.75572361823522982</v>
      </c>
      <c r="M74" s="392">
        <v>7.6211765640344291</v>
      </c>
      <c r="N74" s="381">
        <f t="shared" si="13"/>
        <v>0.30634772456332904</v>
      </c>
      <c r="O74" s="390">
        <v>8.8755700633432877</v>
      </c>
      <c r="P74" s="391">
        <f t="shared" si="14"/>
        <v>0.12695537431537041</v>
      </c>
      <c r="Q74" s="392">
        <v>8.1324292818565844</v>
      </c>
      <c r="R74" s="381">
        <f t="shared" si="15"/>
        <v>0.23258823367552051</v>
      </c>
    </row>
    <row r="75" spans="2:18" ht="15" hidden="1" customHeight="1" outlineLevel="1" x14ac:dyDescent="0.25">
      <c r="B75" s="43" t="s">
        <v>55</v>
      </c>
      <c r="C75" s="390">
        <v>6.1835788325150025</v>
      </c>
      <c r="D75" s="391">
        <f t="shared" si="8"/>
        <v>1.6792578448606816</v>
      </c>
      <c r="E75" s="392">
        <v>2.8515587758604251</v>
      </c>
      <c r="F75" s="381">
        <f t="shared" si="9"/>
        <v>-0.10449385571852243</v>
      </c>
      <c r="G75" s="390">
        <v>7.3079394636434998</v>
      </c>
      <c r="H75" s="391">
        <f t="shared" si="10"/>
        <v>0.47141648697595961</v>
      </c>
      <c r="I75" s="392">
        <v>7.4433099003697407</v>
      </c>
      <c r="J75" s="381">
        <f t="shared" si="11"/>
        <v>0.35163253481178813</v>
      </c>
      <c r="K75" s="390">
        <v>6.7744684957061532</v>
      </c>
      <c r="L75" s="391">
        <f t="shared" si="12"/>
        <v>0.82310578429407055</v>
      </c>
      <c r="M75" s="392">
        <v>7.1130840740438721</v>
      </c>
      <c r="N75" s="381">
        <f t="shared" si="13"/>
        <v>0.39320717837884533</v>
      </c>
      <c r="O75" s="390">
        <v>8.5435862850016857</v>
      </c>
      <c r="P75" s="391">
        <f t="shared" si="14"/>
        <v>0.81289185575129963</v>
      </c>
      <c r="Q75" s="392">
        <v>7.6717723038235128</v>
      </c>
      <c r="R75" s="381">
        <f t="shared" si="15"/>
        <v>0.54770399480467091</v>
      </c>
    </row>
    <row r="76" spans="2:18" ht="15" hidden="1" customHeight="1" outlineLevel="1" x14ac:dyDescent="0.25">
      <c r="B76" s="43" t="s">
        <v>56</v>
      </c>
      <c r="C76" s="390">
        <v>4.8262411347517729</v>
      </c>
      <c r="D76" s="391">
        <f t="shared" si="8"/>
        <v>-0.158806845609754</v>
      </c>
      <c r="E76" s="392">
        <v>2.9806096528365793</v>
      </c>
      <c r="F76" s="381">
        <f t="shared" si="9"/>
        <v>6.82441646496601E-3</v>
      </c>
      <c r="G76" s="390">
        <v>6.955223880597015</v>
      </c>
      <c r="H76" s="391">
        <f t="shared" si="10"/>
        <v>-0.27966877776503107</v>
      </c>
      <c r="I76" s="392">
        <v>6.896257716559373</v>
      </c>
      <c r="J76" s="381">
        <f t="shared" si="11"/>
        <v>-0.79349148284453985</v>
      </c>
      <c r="K76" s="390">
        <v>6.7257225522484534</v>
      </c>
      <c r="L76" s="391">
        <f t="shared" si="12"/>
        <v>-4.6184563151248526E-2</v>
      </c>
      <c r="M76" s="392">
        <v>6.6707015513925381</v>
      </c>
      <c r="N76" s="381">
        <f t="shared" si="13"/>
        <v>-0.54827585735895834</v>
      </c>
      <c r="O76" s="390">
        <v>8.0442909570206496</v>
      </c>
      <c r="P76" s="391">
        <f t="shared" si="14"/>
        <v>-1.0359279258220795</v>
      </c>
      <c r="Q76" s="392">
        <v>7.1852245362246938</v>
      </c>
      <c r="R76" s="381">
        <f t="shared" si="15"/>
        <v>-0.74777561309327467</v>
      </c>
    </row>
    <row r="77" spans="2:18" ht="15" customHeight="1" collapsed="1" x14ac:dyDescent="0.25">
      <c r="B77" s="30" t="s">
        <v>68</v>
      </c>
      <c r="C77" s="383">
        <v>5.4609136758151537</v>
      </c>
      <c r="D77" s="384">
        <f t="shared" ref="D77:D140" si="16">C77-C91</f>
        <v>0.74170747143559179</v>
      </c>
      <c r="E77" s="383">
        <v>3.5731785195936139</v>
      </c>
      <c r="F77" s="384">
        <f t="shared" ref="F77:F140" si="17">E77-E91</f>
        <v>-0.20127267254230619</v>
      </c>
      <c r="G77" s="383">
        <v>7.5555081753428857</v>
      </c>
      <c r="H77" s="384">
        <f t="shared" ref="H77:H140" si="18">G77-G91</f>
        <v>4.5114630158241908E-2</v>
      </c>
      <c r="I77" s="383">
        <v>7.8814271325666869</v>
      </c>
      <c r="J77" s="384">
        <f t="shared" ref="J77:J140" si="19">I77-I91</f>
        <v>2.4835141641599279E-2</v>
      </c>
      <c r="K77" s="383">
        <v>6.7448494045628742</v>
      </c>
      <c r="L77" s="384">
        <f t="shared" ref="L77:L140" si="20">K77-K91</f>
        <v>0.20406743288439255</v>
      </c>
      <c r="M77" s="383">
        <v>7.4131157537918</v>
      </c>
      <c r="N77" s="384">
        <f t="shared" ref="N77:N140" si="21">M77-M91</f>
        <v>6.6327103578046831E-2</v>
      </c>
      <c r="O77" s="383">
        <v>9.0483706027756181</v>
      </c>
      <c r="P77" s="384">
        <f t="shared" ref="P77:P140" si="22">O77-O91</f>
        <v>-2.8796891599590424E-2</v>
      </c>
      <c r="Q77" s="383">
        <v>8.0961358139205721</v>
      </c>
      <c r="R77" s="384">
        <f t="shared" ref="R77:R140" si="23">Q77-Q91</f>
        <v>2.3943325284777828E-2</v>
      </c>
    </row>
    <row r="78" spans="2:18" ht="15" hidden="1" customHeight="1" outlineLevel="1" x14ac:dyDescent="0.25">
      <c r="B78" s="43" t="s">
        <v>58</v>
      </c>
      <c r="C78" s="390">
        <v>4.8801042571676803</v>
      </c>
      <c r="D78" s="391">
        <f t="shared" si="16"/>
        <v>-0.21758882207003261</v>
      </c>
      <c r="E78" s="392">
        <v>3.1936483346243221</v>
      </c>
      <c r="F78" s="381">
        <f t="shared" si="17"/>
        <v>-0.5847016892192638</v>
      </c>
      <c r="G78" s="390">
        <v>7.4256475129340407</v>
      </c>
      <c r="H78" s="391">
        <f t="shared" si="18"/>
        <v>0.42757991227435976</v>
      </c>
      <c r="I78" s="392">
        <v>7.8214094713479687</v>
      </c>
      <c r="J78" s="381">
        <f t="shared" si="19"/>
        <v>0.593934166091314</v>
      </c>
      <c r="K78" s="390">
        <v>6.9833397335538949</v>
      </c>
      <c r="L78" s="391">
        <f t="shared" si="20"/>
        <v>0.91494343269854639</v>
      </c>
      <c r="M78" s="392">
        <v>7.3618816560348685</v>
      </c>
      <c r="N78" s="381">
        <f t="shared" si="21"/>
        <v>0.50035181806241358</v>
      </c>
      <c r="O78" s="390">
        <v>8.9058894179213315</v>
      </c>
      <c r="P78" s="391">
        <f t="shared" si="22"/>
        <v>0.33745688767506898</v>
      </c>
      <c r="Q78" s="392">
        <v>7.9554266761520234</v>
      </c>
      <c r="R78" s="381">
        <f t="shared" si="23"/>
        <v>0.42234069756053039</v>
      </c>
    </row>
    <row r="79" spans="2:18" ht="15" hidden="1" customHeight="1" outlineLevel="1" x14ac:dyDescent="0.25">
      <c r="B79" s="43" t="s">
        <v>59</v>
      </c>
      <c r="C79" s="390">
        <v>5.5503891847603439</v>
      </c>
      <c r="D79" s="391">
        <f t="shared" si="16"/>
        <v>0.67042886730002671</v>
      </c>
      <c r="E79" s="392">
        <v>3.7282616631379133</v>
      </c>
      <c r="F79" s="381">
        <f t="shared" si="17"/>
        <v>-0.14714887520279785</v>
      </c>
      <c r="G79" s="390">
        <v>7.430696039773701</v>
      </c>
      <c r="H79" s="391">
        <f t="shared" si="18"/>
        <v>0.11231529579120636</v>
      </c>
      <c r="I79" s="392">
        <v>7.4337361418418073</v>
      </c>
      <c r="J79" s="381">
        <f t="shared" si="19"/>
        <v>-0.34961364636800862</v>
      </c>
      <c r="K79" s="390">
        <v>6.7215218118933393</v>
      </c>
      <c r="L79" s="391">
        <f t="shared" si="20"/>
        <v>-8.1093194404267877E-2</v>
      </c>
      <c r="M79" s="392">
        <v>7.1430596918735203</v>
      </c>
      <c r="N79" s="381">
        <f t="shared" si="21"/>
        <v>-0.14952998337852019</v>
      </c>
      <c r="O79" s="390">
        <v>8.8028733664995844</v>
      </c>
      <c r="P79" s="391">
        <f t="shared" si="22"/>
        <v>9.9558643137276803E-2</v>
      </c>
      <c r="Q79" s="392">
        <v>7.8397702737544854</v>
      </c>
      <c r="R79" s="381">
        <f t="shared" si="23"/>
        <v>-6.1495295363092062E-2</v>
      </c>
    </row>
    <row r="80" spans="2:18" ht="15" hidden="1" customHeight="1" outlineLevel="1" x14ac:dyDescent="0.25">
      <c r="B80" s="43" t="s">
        <v>60</v>
      </c>
      <c r="C80" s="390">
        <v>5.1539139633286322</v>
      </c>
      <c r="D80" s="391">
        <f t="shared" si="16"/>
        <v>0.34680285221752083</v>
      </c>
      <c r="E80" s="392">
        <v>3.8003299092749492</v>
      </c>
      <c r="F80" s="381">
        <f t="shared" si="17"/>
        <v>-0.2314439869771352</v>
      </c>
      <c r="G80" s="390">
        <v>7.7068131661736397</v>
      </c>
      <c r="H80" s="391">
        <f t="shared" si="18"/>
        <v>3.7508653951993765E-2</v>
      </c>
      <c r="I80" s="392">
        <v>7.9278631002556246</v>
      </c>
      <c r="J80" s="381">
        <f t="shared" si="19"/>
        <v>-0.13180450554703782</v>
      </c>
      <c r="K80" s="390">
        <v>6.8235716515766471</v>
      </c>
      <c r="L80" s="391">
        <f t="shared" si="20"/>
        <v>1.7823141187959024E-2</v>
      </c>
      <c r="M80" s="392">
        <v>7.4667640417562788</v>
      </c>
      <c r="N80" s="381">
        <f t="shared" si="21"/>
        <v>-6.4814124715308452E-2</v>
      </c>
      <c r="O80" s="390">
        <v>9.0456319604563191</v>
      </c>
      <c r="P80" s="391">
        <f t="shared" si="22"/>
        <v>-0.39631010850919779</v>
      </c>
      <c r="Q80" s="392">
        <v>8.1501615505372698</v>
      </c>
      <c r="R80" s="381">
        <f t="shared" si="23"/>
        <v>-0.19827175464384084</v>
      </c>
    </row>
    <row r="81" spans="2:18" ht="15" hidden="1" customHeight="1" outlineLevel="1" x14ac:dyDescent="0.25">
      <c r="B81" s="43" t="s">
        <v>61</v>
      </c>
      <c r="C81" s="390">
        <v>5.9952860509963575</v>
      </c>
      <c r="D81" s="391">
        <f t="shared" si="16"/>
        <v>1.0161155440839149</v>
      </c>
      <c r="E81" s="392">
        <v>3.9915011707570898</v>
      </c>
      <c r="F81" s="381">
        <f t="shared" si="17"/>
        <v>-0.12460927819006962</v>
      </c>
      <c r="G81" s="390">
        <v>8.4204970422247918</v>
      </c>
      <c r="H81" s="391">
        <f t="shared" si="18"/>
        <v>-9.3846611080104836E-2</v>
      </c>
      <c r="I81" s="392">
        <v>9.0378645045421013</v>
      </c>
      <c r="J81" s="381">
        <f t="shared" si="19"/>
        <v>6.5197322680948133E-2</v>
      </c>
      <c r="K81" s="390">
        <v>7.6578664353859498</v>
      </c>
      <c r="L81" s="391">
        <f t="shared" si="20"/>
        <v>0.27807329294689254</v>
      </c>
      <c r="M81" s="392">
        <v>8.414077465972106</v>
      </c>
      <c r="N81" s="381">
        <f t="shared" si="21"/>
        <v>5.4311655628447753E-2</v>
      </c>
      <c r="O81" s="390">
        <v>10.465007250723616</v>
      </c>
      <c r="P81" s="391">
        <f t="shared" si="22"/>
        <v>0.11699640187104521</v>
      </c>
      <c r="Q81" s="392">
        <v>9.2735322040185775</v>
      </c>
      <c r="R81" s="381">
        <f t="shared" si="23"/>
        <v>7.8287979871753066E-2</v>
      </c>
    </row>
    <row r="82" spans="2:18" ht="15" customHeight="1" collapsed="1" x14ac:dyDescent="0.25">
      <c r="B82" s="145">
        <v>2008</v>
      </c>
      <c r="C82" s="395">
        <v>5.2908186988089705</v>
      </c>
      <c r="D82" s="395">
        <f t="shared" si="16"/>
        <v>8.7130803982267579E-2</v>
      </c>
      <c r="E82" s="395">
        <v>3.4270150193489965</v>
      </c>
      <c r="F82" s="388">
        <f t="shared" si="17"/>
        <v>-7.5356349492464947E-2</v>
      </c>
      <c r="G82" s="395">
        <v>7.4694668120561429</v>
      </c>
      <c r="H82" s="395">
        <f t="shared" si="18"/>
        <v>5.9719327609537132E-2</v>
      </c>
      <c r="I82" s="395">
        <v>7.7816744216243103</v>
      </c>
      <c r="J82" s="388">
        <f t="shared" si="19"/>
        <v>1.1704451987358588E-2</v>
      </c>
      <c r="K82" s="395">
        <v>7.0707665256389429</v>
      </c>
      <c r="L82" s="395">
        <f t="shared" si="20"/>
        <v>0.47561148586571012</v>
      </c>
      <c r="M82" s="395">
        <v>7.3795307445182061</v>
      </c>
      <c r="N82" s="388">
        <f t="shared" si="21"/>
        <v>6.4073786653993103E-2</v>
      </c>
      <c r="O82" s="395">
        <v>8.7625754027458651</v>
      </c>
      <c r="P82" s="395">
        <f t="shared" si="22"/>
        <v>-7.5308568028022549E-2</v>
      </c>
      <c r="Q82" s="395">
        <v>7.9477471819107173</v>
      </c>
      <c r="R82" s="388">
        <f t="shared" si="23"/>
        <v>2.905718422156589E-3</v>
      </c>
    </row>
    <row r="83" spans="2:18" ht="15" hidden="1" customHeight="1" outlineLevel="1" x14ac:dyDescent="0.25">
      <c r="B83" s="43" t="s">
        <v>49</v>
      </c>
      <c r="C83" s="390">
        <v>5.6396166134185304</v>
      </c>
      <c r="D83" s="391">
        <f t="shared" si="16"/>
        <v>0.92496693188986789</v>
      </c>
      <c r="E83" s="392">
        <v>3.7283457733032459</v>
      </c>
      <c r="F83" s="381">
        <f t="shared" si="17"/>
        <v>0.22955784999464379</v>
      </c>
      <c r="G83" s="390">
        <v>7.4917067425655119</v>
      </c>
      <c r="H83" s="391">
        <f t="shared" si="18"/>
        <v>0.26975818856678391</v>
      </c>
      <c r="I83" s="392">
        <v>8.0799680013713697</v>
      </c>
      <c r="J83" s="381">
        <f t="shared" si="19"/>
        <v>0.22145412164826173</v>
      </c>
      <c r="K83" s="390">
        <v>6.5684706911089599</v>
      </c>
      <c r="L83" s="391">
        <f t="shared" si="20"/>
        <v>-0.12166071531859135</v>
      </c>
      <c r="M83" s="392">
        <v>7.4946747507799403</v>
      </c>
      <c r="N83" s="381">
        <f t="shared" si="21"/>
        <v>0.24178371202796711</v>
      </c>
      <c r="O83" s="390">
        <v>9.2811047957747217</v>
      </c>
      <c r="P83" s="391">
        <f t="shared" si="22"/>
        <v>0.65222981396712498</v>
      </c>
      <c r="Q83" s="392">
        <v>8.2647694918966277</v>
      </c>
      <c r="R83" s="381">
        <f t="shared" si="23"/>
        <v>0.41118309476933845</v>
      </c>
    </row>
    <row r="84" spans="2:18" ht="15" hidden="1" customHeight="1" outlineLevel="1" x14ac:dyDescent="0.25">
      <c r="B84" s="43" t="s">
        <v>50</v>
      </c>
      <c r="C84" s="390">
        <v>5.0879893576586852</v>
      </c>
      <c r="D84" s="391">
        <f t="shared" si="16"/>
        <v>1.0754492139058174</v>
      </c>
      <c r="E84" s="392">
        <v>3.4798636926889714</v>
      </c>
      <c r="F84" s="381">
        <f t="shared" si="17"/>
        <v>-0.17521193494240217</v>
      </c>
      <c r="G84" s="390">
        <v>7.6807477162689395</v>
      </c>
      <c r="H84" s="391">
        <f t="shared" si="18"/>
        <v>-4.790390827332125E-3</v>
      </c>
      <c r="I84" s="392">
        <v>7.8320598243576418</v>
      </c>
      <c r="J84" s="381">
        <f t="shared" si="19"/>
        <v>5.2965438107754892E-2</v>
      </c>
      <c r="K84" s="390">
        <v>6.4810281517747859</v>
      </c>
      <c r="L84" s="391">
        <f t="shared" si="20"/>
        <v>-0.21979293228584762</v>
      </c>
      <c r="M84" s="392">
        <v>7.3514836457463764</v>
      </c>
      <c r="N84" s="381">
        <f t="shared" si="21"/>
        <v>4.1150746432386143E-2</v>
      </c>
      <c r="O84" s="390">
        <v>8.8246249806691068</v>
      </c>
      <c r="P84" s="391">
        <f t="shared" si="22"/>
        <v>-0.90480464067615607</v>
      </c>
      <c r="Q84" s="392">
        <v>7.9760868139794114</v>
      </c>
      <c r="R84" s="381">
        <f t="shared" si="23"/>
        <v>-0.31439700590189279</v>
      </c>
    </row>
    <row r="85" spans="2:18" ht="15" hidden="1" customHeight="1" outlineLevel="1" x14ac:dyDescent="0.25">
      <c r="B85" s="43" t="s">
        <v>51</v>
      </c>
      <c r="C85" s="390">
        <v>6.0643220731142993</v>
      </c>
      <c r="D85" s="391">
        <f t="shared" si="16"/>
        <v>1.3671877783025366</v>
      </c>
      <c r="E85" s="392">
        <v>3.0386721126270966</v>
      </c>
      <c r="F85" s="381">
        <f t="shared" si="17"/>
        <v>-0.52816058109381459</v>
      </c>
      <c r="G85" s="390">
        <v>6.8058033618180112</v>
      </c>
      <c r="H85" s="391">
        <f t="shared" si="18"/>
        <v>-0.44956168688198073</v>
      </c>
      <c r="I85" s="392">
        <v>7.2704908761876039</v>
      </c>
      <c r="J85" s="381">
        <f t="shared" si="19"/>
        <v>-0.25949476089307222</v>
      </c>
      <c r="K85" s="390">
        <v>6.1572610572033319</v>
      </c>
      <c r="L85" s="391">
        <f t="shared" si="20"/>
        <v>0.57851476453757034</v>
      </c>
      <c r="M85" s="392">
        <v>6.8196304396794138</v>
      </c>
      <c r="N85" s="381">
        <f t="shared" si="21"/>
        <v>-0.15238496558980863</v>
      </c>
      <c r="O85" s="390">
        <v>8.1746500745187554</v>
      </c>
      <c r="P85" s="391">
        <f t="shared" si="22"/>
        <v>-0.20690823463346852</v>
      </c>
      <c r="Q85" s="392">
        <v>7.3762587125169112</v>
      </c>
      <c r="R85" s="381">
        <f t="shared" si="23"/>
        <v>-0.18526153593793371</v>
      </c>
    </row>
    <row r="86" spans="2:18" ht="15" hidden="1" customHeight="1" outlineLevel="1" x14ac:dyDescent="0.25">
      <c r="B86" s="43" t="s">
        <v>52</v>
      </c>
      <c r="C86" s="390">
        <v>5.3876337693222354</v>
      </c>
      <c r="D86" s="391">
        <f t="shared" si="16"/>
        <v>0.85176879041928188</v>
      </c>
      <c r="E86" s="392">
        <v>3.2617664730622873</v>
      </c>
      <c r="F86" s="381">
        <f t="shared" si="17"/>
        <v>-0.4207301348074548</v>
      </c>
      <c r="G86" s="390">
        <v>7.3126580291907164</v>
      </c>
      <c r="H86" s="391">
        <f t="shared" si="18"/>
        <v>3.4205776250968434E-2</v>
      </c>
      <c r="I86" s="392">
        <v>7.7637361535427543</v>
      </c>
      <c r="J86" s="381">
        <f t="shared" si="19"/>
        <v>0.39895555587723397</v>
      </c>
      <c r="K86" s="390">
        <v>6.2548843823420306</v>
      </c>
      <c r="L86" s="391">
        <f t="shared" si="20"/>
        <v>-0.72135119031260064</v>
      </c>
      <c r="M86" s="392">
        <v>7.2523424585656064</v>
      </c>
      <c r="N86" s="381">
        <f t="shared" si="21"/>
        <v>0.13859950026128764</v>
      </c>
      <c r="O86" s="390">
        <v>8.8422440723101339</v>
      </c>
      <c r="P86" s="391">
        <f t="shared" si="22"/>
        <v>0.75727053888018148</v>
      </c>
      <c r="Q86" s="392">
        <v>7.8585780921625918</v>
      </c>
      <c r="R86" s="381">
        <f t="shared" si="23"/>
        <v>0.3418211093679222</v>
      </c>
    </row>
    <row r="87" spans="2:18" ht="15" hidden="1" customHeight="1" outlineLevel="1" x14ac:dyDescent="0.25">
      <c r="B87" s="43" t="s">
        <v>53</v>
      </c>
      <c r="C87" s="390">
        <v>5.4559237600173276</v>
      </c>
      <c r="D87" s="391">
        <f t="shared" si="16"/>
        <v>-0.92712247751667043</v>
      </c>
      <c r="E87" s="392">
        <v>3.4498331042607502</v>
      </c>
      <c r="F87" s="381">
        <f t="shared" si="17"/>
        <v>-0.37755138909637864</v>
      </c>
      <c r="G87" s="390">
        <v>7.7148765971388009</v>
      </c>
      <c r="H87" s="391">
        <f t="shared" si="18"/>
        <v>-0.37122307170862712</v>
      </c>
      <c r="I87" s="392">
        <v>7.9092488525944669</v>
      </c>
      <c r="J87" s="381">
        <f t="shared" si="19"/>
        <v>-0.16572244998432328</v>
      </c>
      <c r="K87" s="390">
        <v>7.5410047482267428</v>
      </c>
      <c r="L87" s="391">
        <f t="shared" si="20"/>
        <v>8.8376884180701332E-2</v>
      </c>
      <c r="M87" s="392">
        <v>7.6296941916488219</v>
      </c>
      <c r="N87" s="381">
        <f t="shared" si="21"/>
        <v>-0.20520637003343989</v>
      </c>
      <c r="O87" s="390">
        <v>8.4888947899979108</v>
      </c>
      <c r="P87" s="391">
        <f t="shared" si="22"/>
        <v>-0.95241373833985143</v>
      </c>
      <c r="Q87" s="392">
        <v>8.0030798801343952</v>
      </c>
      <c r="R87" s="381">
        <f t="shared" si="23"/>
        <v>-0.52925320116594499</v>
      </c>
    </row>
    <row r="88" spans="2:18" ht="15" hidden="1" customHeight="1" outlineLevel="1" x14ac:dyDescent="0.25">
      <c r="B88" s="43" t="s">
        <v>54</v>
      </c>
      <c r="C88" s="390">
        <v>5.999258343634116</v>
      </c>
      <c r="D88" s="391">
        <f t="shared" si="16"/>
        <v>0.48892047172287079</v>
      </c>
      <c r="E88" s="392">
        <v>2.929041852560017</v>
      </c>
      <c r="F88" s="381">
        <f t="shared" si="17"/>
        <v>-0.59361111334376604</v>
      </c>
      <c r="G88" s="390">
        <v>7.2494592645998557</v>
      </c>
      <c r="H88" s="391">
        <f t="shared" si="18"/>
        <v>-0.57593616081320942</v>
      </c>
      <c r="I88" s="392">
        <v>7.7751103946169486</v>
      </c>
      <c r="J88" s="381">
        <f t="shared" si="19"/>
        <v>-0.27156712822963947</v>
      </c>
      <c r="K88" s="390">
        <v>6.3833476451548981</v>
      </c>
      <c r="L88" s="391">
        <f t="shared" si="20"/>
        <v>-1.1329623225698535</v>
      </c>
      <c r="M88" s="392">
        <v>7.3148288394711001</v>
      </c>
      <c r="N88" s="381">
        <f t="shared" si="21"/>
        <v>-0.40780966934733076</v>
      </c>
      <c r="O88" s="390">
        <v>8.7486146890279173</v>
      </c>
      <c r="P88" s="391">
        <f t="shared" si="22"/>
        <v>-0.29670368474840458</v>
      </c>
      <c r="Q88" s="392">
        <v>7.8998410481810639</v>
      </c>
      <c r="R88" s="381">
        <f t="shared" si="23"/>
        <v>-0.38587764538012959</v>
      </c>
    </row>
    <row r="89" spans="2:18" ht="15" hidden="1" customHeight="1" outlineLevel="1" x14ac:dyDescent="0.25">
      <c r="B89" s="43" t="s">
        <v>55</v>
      </c>
      <c r="C89" s="390">
        <v>4.5043209876543209</v>
      </c>
      <c r="D89" s="391">
        <f t="shared" si="16"/>
        <v>-0.52221800003377794</v>
      </c>
      <c r="E89" s="392">
        <v>2.9560526315789475</v>
      </c>
      <c r="F89" s="381">
        <f t="shared" si="17"/>
        <v>-0.44996649054186966</v>
      </c>
      <c r="G89" s="390">
        <v>6.8365229766675402</v>
      </c>
      <c r="H89" s="391">
        <f t="shared" si="18"/>
        <v>-0.43142263131360004</v>
      </c>
      <c r="I89" s="392">
        <v>7.0916773655579526</v>
      </c>
      <c r="J89" s="381">
        <f t="shared" si="19"/>
        <v>-0.53797413262658011</v>
      </c>
      <c r="K89" s="390">
        <v>5.9513627114120826</v>
      </c>
      <c r="L89" s="391">
        <f t="shared" si="20"/>
        <v>-0.67793454110759122</v>
      </c>
      <c r="M89" s="392">
        <v>6.7198768956650268</v>
      </c>
      <c r="N89" s="381">
        <f t="shared" si="21"/>
        <v>-0.51195901187350579</v>
      </c>
      <c r="O89" s="390">
        <v>7.7306944292503861</v>
      </c>
      <c r="P89" s="391">
        <f t="shared" si="22"/>
        <v>-0.13041997000555394</v>
      </c>
      <c r="Q89" s="392">
        <v>7.1240683090188419</v>
      </c>
      <c r="R89" s="381">
        <f t="shared" si="23"/>
        <v>-0.37036971892157045</v>
      </c>
    </row>
    <row r="90" spans="2:18" ht="15" hidden="1" customHeight="1" outlineLevel="1" x14ac:dyDescent="0.25">
      <c r="B90" s="43" t="s">
        <v>56</v>
      </c>
      <c r="C90" s="390">
        <v>4.9850479803615269</v>
      </c>
      <c r="D90" s="391">
        <f t="shared" si="16"/>
        <v>-1.0761231023993494</v>
      </c>
      <c r="E90" s="392">
        <v>2.9737852363716133</v>
      </c>
      <c r="F90" s="381">
        <f t="shared" si="17"/>
        <v>-0.47995535681121115</v>
      </c>
      <c r="G90" s="390">
        <v>7.2348926583620461</v>
      </c>
      <c r="H90" s="391">
        <f t="shared" si="18"/>
        <v>7.0344688572171243E-2</v>
      </c>
      <c r="I90" s="392">
        <v>7.6897491994039129</v>
      </c>
      <c r="J90" s="381">
        <f t="shared" si="19"/>
        <v>-0.14078873402791103</v>
      </c>
      <c r="K90" s="390">
        <v>6.7719071153997019</v>
      </c>
      <c r="L90" s="391">
        <f t="shared" si="20"/>
        <v>-2.8481165574530287E-2</v>
      </c>
      <c r="M90" s="392">
        <v>7.2189774087514964</v>
      </c>
      <c r="N90" s="381">
        <f t="shared" si="21"/>
        <v>-0.13842499384506635</v>
      </c>
      <c r="O90" s="390">
        <v>9.080218882842729</v>
      </c>
      <c r="P90" s="391">
        <f t="shared" si="22"/>
        <v>0.19775432283885053</v>
      </c>
      <c r="Q90" s="392">
        <v>7.9330001493179685</v>
      </c>
      <c r="R90" s="381">
        <f t="shared" si="23"/>
        <v>-9.4676640072881568E-3</v>
      </c>
    </row>
    <row r="91" spans="2:18" ht="15" customHeight="1" collapsed="1" x14ac:dyDescent="0.25">
      <c r="B91" s="30" t="s">
        <v>69</v>
      </c>
      <c r="C91" s="383">
        <v>4.719206204379562</v>
      </c>
      <c r="D91" s="384">
        <f t="shared" si="16"/>
        <v>-1.1358986015501422</v>
      </c>
      <c r="E91" s="383">
        <v>3.7744511921359201</v>
      </c>
      <c r="F91" s="384">
        <f t="shared" si="17"/>
        <v>-0.19501484134563229</v>
      </c>
      <c r="G91" s="383">
        <v>7.5103935451846437</v>
      </c>
      <c r="H91" s="384">
        <f t="shared" si="18"/>
        <v>-0.2149992155600442</v>
      </c>
      <c r="I91" s="383">
        <v>7.8565919909250876</v>
      </c>
      <c r="J91" s="384">
        <f t="shared" si="19"/>
        <v>-0.16617006281413538</v>
      </c>
      <c r="K91" s="383">
        <v>6.5407819716784816</v>
      </c>
      <c r="L91" s="384">
        <f t="shared" si="20"/>
        <v>-0.18864054275989872</v>
      </c>
      <c r="M91" s="383">
        <v>7.3467886502137532</v>
      </c>
      <c r="N91" s="384">
        <f t="shared" si="21"/>
        <v>-0.23661436857750218</v>
      </c>
      <c r="O91" s="383">
        <v>9.0771674943752085</v>
      </c>
      <c r="P91" s="384">
        <f t="shared" si="22"/>
        <v>-3.9502358312088148E-2</v>
      </c>
      <c r="Q91" s="383">
        <v>8.0721924886357943</v>
      </c>
      <c r="R91" s="384">
        <f t="shared" si="23"/>
        <v>-0.18047576901888185</v>
      </c>
    </row>
    <row r="92" spans="2:18" ht="15" hidden="1" customHeight="1" outlineLevel="1" x14ac:dyDescent="0.25">
      <c r="B92" s="43" t="s">
        <v>58</v>
      </c>
      <c r="C92" s="390">
        <v>5.0976930792377129</v>
      </c>
      <c r="D92" s="391">
        <f t="shared" si="16"/>
        <v>-0.85713951709835801</v>
      </c>
      <c r="E92" s="392">
        <v>3.7783500238435859</v>
      </c>
      <c r="F92" s="381">
        <f t="shared" si="17"/>
        <v>-0.20274414000699403</v>
      </c>
      <c r="G92" s="390">
        <v>6.9980676006596809</v>
      </c>
      <c r="H92" s="391">
        <f t="shared" si="18"/>
        <v>8.7516872618347286E-2</v>
      </c>
      <c r="I92" s="392">
        <v>7.2274753052566547</v>
      </c>
      <c r="J92" s="381">
        <f t="shared" si="19"/>
        <v>7.880352862800688E-2</v>
      </c>
      <c r="K92" s="390">
        <v>6.0683963008553485</v>
      </c>
      <c r="L92" s="391">
        <f t="shared" si="20"/>
        <v>-0.66666470952211743</v>
      </c>
      <c r="M92" s="392">
        <v>6.861529837972455</v>
      </c>
      <c r="N92" s="381">
        <f t="shared" si="21"/>
        <v>-4.0837731557768819E-2</v>
      </c>
      <c r="O92" s="390">
        <v>8.5684325302462625</v>
      </c>
      <c r="P92" s="391">
        <f t="shared" si="22"/>
        <v>0.16228219088899642</v>
      </c>
      <c r="Q92" s="392">
        <v>7.533085978591493</v>
      </c>
      <c r="R92" s="381">
        <f t="shared" si="23"/>
        <v>1.3333993111463549E-2</v>
      </c>
    </row>
    <row r="93" spans="2:18" ht="15" hidden="1" customHeight="1" outlineLevel="1" x14ac:dyDescent="0.25">
      <c r="B93" s="43" t="s">
        <v>59</v>
      </c>
      <c r="C93" s="390">
        <v>4.8799603174603172</v>
      </c>
      <c r="D93" s="391">
        <f t="shared" si="16"/>
        <v>-0.78746449932007234</v>
      </c>
      <c r="E93" s="392">
        <v>3.8754105383407111</v>
      </c>
      <c r="F93" s="381">
        <f t="shared" si="17"/>
        <v>-0.36437822310825307</v>
      </c>
      <c r="G93" s="390">
        <v>7.3183807439824946</v>
      </c>
      <c r="H93" s="391">
        <f t="shared" si="18"/>
        <v>-0.5970114309453356</v>
      </c>
      <c r="I93" s="392">
        <v>7.7833497882098159</v>
      </c>
      <c r="J93" s="381">
        <f t="shared" si="19"/>
        <v>-0.32962081032954327</v>
      </c>
      <c r="K93" s="390">
        <v>6.8026150062976072</v>
      </c>
      <c r="L93" s="391">
        <f t="shared" si="20"/>
        <v>0.11639312117843836</v>
      </c>
      <c r="M93" s="392">
        <v>7.2925896752520405</v>
      </c>
      <c r="N93" s="381">
        <f t="shared" si="21"/>
        <v>-0.37177314953093266</v>
      </c>
      <c r="O93" s="390">
        <v>8.7033147233623076</v>
      </c>
      <c r="P93" s="391">
        <f t="shared" si="22"/>
        <v>-0.27134385244576542</v>
      </c>
      <c r="Q93" s="392">
        <v>7.9012655691175775</v>
      </c>
      <c r="R93" s="381">
        <f t="shared" si="23"/>
        <v>-0.33724286966505712</v>
      </c>
    </row>
    <row r="94" spans="2:18" ht="15" hidden="1" customHeight="1" outlineLevel="1" x14ac:dyDescent="0.25">
      <c r="B94" s="43" t="s">
        <v>60</v>
      </c>
      <c r="C94" s="390">
        <v>4.8071111111111113</v>
      </c>
      <c r="D94" s="391">
        <f t="shared" si="16"/>
        <v>-0.76375295632829854</v>
      </c>
      <c r="E94" s="392">
        <v>4.0317738962520844</v>
      </c>
      <c r="F94" s="381">
        <f t="shared" si="17"/>
        <v>-5.6949083173212678E-2</v>
      </c>
      <c r="G94" s="390">
        <v>7.6693045122216459</v>
      </c>
      <c r="H94" s="391">
        <f t="shared" si="18"/>
        <v>-0.18700610311713817</v>
      </c>
      <c r="I94" s="392">
        <v>8.0596676058026624</v>
      </c>
      <c r="J94" s="381">
        <f t="shared" si="19"/>
        <v>-7.0308660202423212E-2</v>
      </c>
      <c r="K94" s="390">
        <v>6.8057485103886881</v>
      </c>
      <c r="L94" s="391">
        <f t="shared" si="20"/>
        <v>-0.20808274825584849</v>
      </c>
      <c r="M94" s="392">
        <v>7.5315781664715873</v>
      </c>
      <c r="N94" s="381">
        <f t="shared" si="21"/>
        <v>-0.14687174381043189</v>
      </c>
      <c r="O94" s="390">
        <v>9.4419420689655169</v>
      </c>
      <c r="P94" s="391">
        <f t="shared" si="22"/>
        <v>-5.6808720222738529E-2</v>
      </c>
      <c r="Q94" s="392">
        <v>8.3484333051811106</v>
      </c>
      <c r="R94" s="381">
        <f t="shared" si="23"/>
        <v>-0.13011692927560681</v>
      </c>
    </row>
    <row r="95" spans="2:18" ht="15" hidden="1" customHeight="1" outlineLevel="1" x14ac:dyDescent="0.25">
      <c r="B95" s="43" t="s">
        <v>61</v>
      </c>
      <c r="C95" s="390">
        <v>4.9791705069124426</v>
      </c>
      <c r="D95" s="391">
        <f t="shared" si="16"/>
        <v>-1.0782041670950919</v>
      </c>
      <c r="E95" s="392">
        <v>4.1161104489471594</v>
      </c>
      <c r="F95" s="381">
        <f t="shared" si="17"/>
        <v>0.14948281428673793</v>
      </c>
      <c r="G95" s="390">
        <v>8.5143436533048966</v>
      </c>
      <c r="H95" s="391">
        <f t="shared" si="18"/>
        <v>-2.2767145183212989E-2</v>
      </c>
      <c r="I95" s="392">
        <v>8.9726671818611532</v>
      </c>
      <c r="J95" s="381">
        <f t="shared" si="19"/>
        <v>0.16688373433140136</v>
      </c>
      <c r="K95" s="390">
        <v>7.3797931424390573</v>
      </c>
      <c r="L95" s="391">
        <f t="shared" si="20"/>
        <v>-0.12444674497840058</v>
      </c>
      <c r="M95" s="392">
        <v>8.3597658103436583</v>
      </c>
      <c r="N95" s="381">
        <f t="shared" si="21"/>
        <v>2.9315946309228735E-2</v>
      </c>
      <c r="O95" s="390">
        <v>10.348010848852571</v>
      </c>
      <c r="P95" s="391">
        <f t="shared" si="22"/>
        <v>0.69229936424384952</v>
      </c>
      <c r="Q95" s="392">
        <v>9.1952442241468244</v>
      </c>
      <c r="R95" s="381">
        <f t="shared" si="23"/>
        <v>0.2733815994746589</v>
      </c>
    </row>
    <row r="96" spans="2:18" ht="15" customHeight="1" collapsed="1" x14ac:dyDescent="0.25">
      <c r="B96" s="145">
        <v>2007</v>
      </c>
      <c r="C96" s="395">
        <v>5.2036878948267029</v>
      </c>
      <c r="D96" s="395">
        <f t="shared" si="16"/>
        <v>-5.449999768567082E-3</v>
      </c>
      <c r="E96" s="395">
        <v>3.5023713688414615</v>
      </c>
      <c r="F96" s="388">
        <f t="shared" si="17"/>
        <v>-0.244330817591905</v>
      </c>
      <c r="G96" s="395">
        <v>7.4097474844466058</v>
      </c>
      <c r="H96" s="395">
        <f t="shared" si="18"/>
        <v>-0.18353639729788807</v>
      </c>
      <c r="I96" s="395">
        <v>7.7699699696369517</v>
      </c>
      <c r="J96" s="388">
        <f t="shared" si="19"/>
        <v>-7.0694888841804193E-2</v>
      </c>
      <c r="K96" s="395">
        <v>6.5951550397732328</v>
      </c>
      <c r="L96" s="395">
        <f t="shared" si="20"/>
        <v>-0.23497463762332593</v>
      </c>
      <c r="M96" s="395">
        <v>7.315456957864213</v>
      </c>
      <c r="N96" s="388">
        <f t="shared" si="21"/>
        <v>-0.12355448034304306</v>
      </c>
      <c r="O96" s="395">
        <v>8.8378839707738877</v>
      </c>
      <c r="P96" s="395">
        <f t="shared" si="22"/>
        <v>-4.8709658058278649E-2</v>
      </c>
      <c r="Q96" s="395">
        <v>7.9448414634885607</v>
      </c>
      <c r="R96" s="388">
        <f t="shared" si="23"/>
        <v>-0.10660970714706242</v>
      </c>
    </row>
    <row r="97" spans="2:18" ht="15" hidden="1" customHeight="1" outlineLevel="1" x14ac:dyDescent="0.25">
      <c r="B97" s="43" t="s">
        <v>49</v>
      </c>
      <c r="C97" s="390">
        <v>4.7146496815286625</v>
      </c>
      <c r="D97" s="391">
        <f t="shared" si="16"/>
        <v>-1.0631591502209181</v>
      </c>
      <c r="E97" s="392">
        <v>3.4987879233086021</v>
      </c>
      <c r="F97" s="381">
        <f t="shared" si="17"/>
        <v>-0.66897671887170684</v>
      </c>
      <c r="G97" s="390">
        <v>7.221948553998728</v>
      </c>
      <c r="H97" s="391">
        <f t="shared" si="18"/>
        <v>-0.31762113412697168</v>
      </c>
      <c r="I97" s="392">
        <v>7.858513879723108</v>
      </c>
      <c r="J97" s="381">
        <f t="shared" si="19"/>
        <v>-0.15610918123924744</v>
      </c>
      <c r="K97" s="390">
        <v>6.6901314064275512</v>
      </c>
      <c r="L97" s="391">
        <f t="shared" si="20"/>
        <v>0.34680536704024245</v>
      </c>
      <c r="M97" s="392">
        <v>7.2528910387519732</v>
      </c>
      <c r="N97" s="381">
        <f t="shared" si="21"/>
        <v>-0.24941581690727865</v>
      </c>
      <c r="O97" s="390">
        <v>8.6288749818075967</v>
      </c>
      <c r="P97" s="391">
        <f t="shared" si="22"/>
        <v>-0.32891664682169441</v>
      </c>
      <c r="Q97" s="392">
        <v>7.8535863971272892</v>
      </c>
      <c r="R97" s="381">
        <f t="shared" si="23"/>
        <v>-0.31142084097522904</v>
      </c>
    </row>
    <row r="98" spans="2:18" ht="15" hidden="1" customHeight="1" outlineLevel="1" x14ac:dyDescent="0.25">
      <c r="B98" s="43" t="s">
        <v>50</v>
      </c>
      <c r="C98" s="390">
        <v>4.0125401437528678</v>
      </c>
      <c r="D98" s="391">
        <f t="shared" si="16"/>
        <v>-1.667711497384988</v>
      </c>
      <c r="E98" s="392">
        <v>3.6550756276313736</v>
      </c>
      <c r="F98" s="381">
        <f t="shared" si="17"/>
        <v>-5.2153975433260946E-2</v>
      </c>
      <c r="G98" s="390">
        <v>7.6855381070962716</v>
      </c>
      <c r="H98" s="391">
        <f t="shared" si="18"/>
        <v>-0.28948572837090314</v>
      </c>
      <c r="I98" s="392">
        <v>7.7790943862498869</v>
      </c>
      <c r="J98" s="381">
        <f t="shared" si="19"/>
        <v>-0.47021163115751019</v>
      </c>
      <c r="K98" s="390">
        <v>6.7008210840606335</v>
      </c>
      <c r="L98" s="391">
        <f t="shared" si="20"/>
        <v>0.14528349965240128</v>
      </c>
      <c r="M98" s="392">
        <v>7.3103328993139902</v>
      </c>
      <c r="N98" s="381">
        <f t="shared" si="21"/>
        <v>-0.42106990393683841</v>
      </c>
      <c r="O98" s="390">
        <v>9.7294296213452629</v>
      </c>
      <c r="P98" s="391">
        <f t="shared" si="22"/>
        <v>0.12680554161772228</v>
      </c>
      <c r="Q98" s="392">
        <v>8.2904838198813042</v>
      </c>
      <c r="R98" s="381">
        <f t="shared" si="23"/>
        <v>-0.26488260971086675</v>
      </c>
    </row>
    <row r="99" spans="2:18" ht="15" hidden="1" customHeight="1" outlineLevel="1" x14ac:dyDescent="0.25">
      <c r="B99" s="43" t="s">
        <v>51</v>
      </c>
      <c r="C99" s="390">
        <v>4.6971342948117627</v>
      </c>
      <c r="D99" s="391">
        <f t="shared" si="16"/>
        <v>-1.6518628398587243</v>
      </c>
      <c r="E99" s="392">
        <v>3.5668326937209112</v>
      </c>
      <c r="F99" s="381">
        <f t="shared" si="17"/>
        <v>-6.9839329132150851E-2</v>
      </c>
      <c r="G99" s="390">
        <v>7.2553650486999919</v>
      </c>
      <c r="H99" s="391">
        <f t="shared" si="18"/>
        <v>-0.21067959146982496</v>
      </c>
      <c r="I99" s="392">
        <v>7.5299856370806761</v>
      </c>
      <c r="J99" s="381">
        <f t="shared" si="19"/>
        <v>-0.37340923100933843</v>
      </c>
      <c r="K99" s="390">
        <v>5.5787462926657616</v>
      </c>
      <c r="L99" s="391">
        <f t="shared" si="20"/>
        <v>-0.55491331731982108</v>
      </c>
      <c r="M99" s="392">
        <v>6.9720154052692225</v>
      </c>
      <c r="N99" s="381">
        <f t="shared" si="21"/>
        <v>-0.44478168146457531</v>
      </c>
      <c r="O99" s="390">
        <v>8.3815583091522239</v>
      </c>
      <c r="P99" s="391">
        <f t="shared" si="22"/>
        <v>-0.40717908970872507</v>
      </c>
      <c r="Q99" s="392">
        <v>7.5615202484548449</v>
      </c>
      <c r="R99" s="381">
        <f t="shared" si="23"/>
        <v>-0.44414884388033382</v>
      </c>
    </row>
    <row r="100" spans="2:18" ht="15" hidden="1" customHeight="1" outlineLevel="1" x14ac:dyDescent="0.25">
      <c r="B100" s="43" t="s">
        <v>52</v>
      </c>
      <c r="C100" s="390">
        <v>4.5358649789029535</v>
      </c>
      <c r="D100" s="391">
        <f t="shared" si="16"/>
        <v>-2.0590881107120582</v>
      </c>
      <c r="E100" s="392">
        <v>3.6824966078697421</v>
      </c>
      <c r="F100" s="381">
        <f t="shared" si="17"/>
        <v>0.24859724335260491</v>
      </c>
      <c r="G100" s="390">
        <v>7.278452252939748</v>
      </c>
      <c r="H100" s="391">
        <f t="shared" si="18"/>
        <v>-0.15855595853574656</v>
      </c>
      <c r="I100" s="392">
        <v>7.3647805976655203</v>
      </c>
      <c r="J100" s="381">
        <f t="shared" si="19"/>
        <v>-0.72967185048036143</v>
      </c>
      <c r="K100" s="390">
        <v>6.9762355726546312</v>
      </c>
      <c r="L100" s="391">
        <f t="shared" si="20"/>
        <v>0.78183695532412578</v>
      </c>
      <c r="M100" s="392">
        <v>7.1137429583043188</v>
      </c>
      <c r="N100" s="381">
        <f t="shared" si="21"/>
        <v>-0.4330348310990475</v>
      </c>
      <c r="O100" s="390">
        <v>8.0849735334299524</v>
      </c>
      <c r="P100" s="391">
        <f t="shared" si="22"/>
        <v>-0.2186056626605879</v>
      </c>
      <c r="Q100" s="392">
        <v>7.5167569827946696</v>
      </c>
      <c r="R100" s="381">
        <f t="shared" si="23"/>
        <v>-0.3542095718430307</v>
      </c>
    </row>
    <row r="101" spans="2:18" ht="15" hidden="1" customHeight="1" outlineLevel="1" x14ac:dyDescent="0.25">
      <c r="B101" s="43" t="s">
        <v>53</v>
      </c>
      <c r="C101" s="390">
        <v>6.383046237533998</v>
      </c>
      <c r="D101" s="391">
        <f t="shared" si="16"/>
        <v>2.000152898844032E-2</v>
      </c>
      <c r="E101" s="392">
        <v>3.8273844933571288</v>
      </c>
      <c r="F101" s="381">
        <f t="shared" si="17"/>
        <v>-0.35462171139985177</v>
      </c>
      <c r="G101" s="390">
        <v>8.086099668847428</v>
      </c>
      <c r="H101" s="391">
        <f t="shared" si="18"/>
        <v>6.6647558730984713E-2</v>
      </c>
      <c r="I101" s="392">
        <v>8.0749713025787901</v>
      </c>
      <c r="J101" s="381">
        <f t="shared" si="19"/>
        <v>-9.407019819872886E-2</v>
      </c>
      <c r="K101" s="390">
        <v>7.4526278640460415</v>
      </c>
      <c r="L101" s="391">
        <f t="shared" si="20"/>
        <v>0.5015249628181806</v>
      </c>
      <c r="M101" s="392">
        <v>7.8349005616822618</v>
      </c>
      <c r="N101" s="381">
        <f t="shared" si="21"/>
        <v>-4.3695741921741416E-2</v>
      </c>
      <c r="O101" s="390">
        <v>9.4413085283377622</v>
      </c>
      <c r="P101" s="391">
        <f t="shared" si="22"/>
        <v>0.11247291761170253</v>
      </c>
      <c r="Q101" s="392">
        <v>8.5323330813003402</v>
      </c>
      <c r="R101" s="381">
        <f t="shared" si="23"/>
        <v>2.236931318439872E-2</v>
      </c>
    </row>
    <row r="102" spans="2:18" ht="15" hidden="1" customHeight="1" outlineLevel="1" x14ac:dyDescent="0.25">
      <c r="B102" s="43" t="s">
        <v>54</v>
      </c>
      <c r="C102" s="390">
        <v>5.5103378719112452</v>
      </c>
      <c r="D102" s="391">
        <f t="shared" si="16"/>
        <v>-0.23099876175212142</v>
      </c>
      <c r="E102" s="392">
        <v>3.5226529659037831</v>
      </c>
      <c r="F102" s="381">
        <f t="shared" si="17"/>
        <v>0.23091379096264264</v>
      </c>
      <c r="G102" s="390">
        <v>7.8253954254130651</v>
      </c>
      <c r="H102" s="391">
        <f t="shared" si="18"/>
        <v>0.77301269553873375</v>
      </c>
      <c r="I102" s="392">
        <v>8.0466775228465881</v>
      </c>
      <c r="J102" s="381">
        <f t="shared" si="19"/>
        <v>9.2015811988582996E-2</v>
      </c>
      <c r="K102" s="390">
        <v>7.5163099677247516</v>
      </c>
      <c r="L102" s="391">
        <f t="shared" si="20"/>
        <v>0.9423195039921044</v>
      </c>
      <c r="M102" s="392">
        <v>7.7226385088184308</v>
      </c>
      <c r="N102" s="381">
        <f t="shared" si="21"/>
        <v>0.31123025921704883</v>
      </c>
      <c r="O102" s="390">
        <v>9.0453183737763219</v>
      </c>
      <c r="P102" s="391">
        <f t="shared" si="22"/>
        <v>1.0515428099438608</v>
      </c>
      <c r="Q102" s="392">
        <v>8.2857186935611935</v>
      </c>
      <c r="R102" s="381">
        <f t="shared" si="23"/>
        <v>0.6103978913277972</v>
      </c>
    </row>
    <row r="103" spans="2:18" ht="15" hidden="1" customHeight="1" outlineLevel="1" x14ac:dyDescent="0.25">
      <c r="B103" s="43" t="s">
        <v>55</v>
      </c>
      <c r="C103" s="390">
        <v>5.0265389876880988</v>
      </c>
      <c r="D103" s="391">
        <f t="shared" si="16"/>
        <v>-0.76447306930861281</v>
      </c>
      <c r="E103" s="392">
        <v>3.4060191221208171</v>
      </c>
      <c r="F103" s="381">
        <f t="shared" si="17"/>
        <v>-0.30482811793053077</v>
      </c>
      <c r="G103" s="390">
        <v>7.2679456079811402</v>
      </c>
      <c r="H103" s="391">
        <f t="shared" si="18"/>
        <v>-0.1438293881314392</v>
      </c>
      <c r="I103" s="392">
        <v>7.6296514981845327</v>
      </c>
      <c r="J103" s="381">
        <f t="shared" si="19"/>
        <v>-0.39788771327549277</v>
      </c>
      <c r="K103" s="390">
        <v>6.6292972525196738</v>
      </c>
      <c r="L103" s="391">
        <f t="shared" si="20"/>
        <v>3.1470550385993334E-2</v>
      </c>
      <c r="M103" s="392">
        <v>7.2318359075385326</v>
      </c>
      <c r="N103" s="381">
        <f t="shared" si="21"/>
        <v>-0.28331545747162412</v>
      </c>
      <c r="O103" s="390">
        <v>7.86111439925594</v>
      </c>
      <c r="P103" s="391">
        <f t="shared" si="22"/>
        <v>-0.90024133146211316</v>
      </c>
      <c r="Q103" s="392">
        <v>7.4944380279404124</v>
      </c>
      <c r="R103" s="381">
        <f t="shared" si="23"/>
        <v>-0.54804474487221366</v>
      </c>
    </row>
    <row r="104" spans="2:18" ht="15" hidden="1" customHeight="1" outlineLevel="1" x14ac:dyDescent="0.25">
      <c r="B104" s="43" t="s">
        <v>56</v>
      </c>
      <c r="C104" s="390">
        <v>6.0611710827608762</v>
      </c>
      <c r="D104" s="391">
        <f t="shared" si="16"/>
        <v>0.86750369880760214</v>
      </c>
      <c r="E104" s="392">
        <v>3.4537405931828244</v>
      </c>
      <c r="F104" s="381">
        <f t="shared" si="17"/>
        <v>-0.15951907532546272</v>
      </c>
      <c r="G104" s="390">
        <v>7.1645479697898748</v>
      </c>
      <c r="H104" s="391">
        <f t="shared" si="18"/>
        <v>0.32507331200223177</v>
      </c>
      <c r="I104" s="392">
        <v>7.8305379334318239</v>
      </c>
      <c r="J104" s="381">
        <f t="shared" si="19"/>
        <v>0.23893020872388426</v>
      </c>
      <c r="K104" s="390">
        <v>6.8003882809742322</v>
      </c>
      <c r="L104" s="391">
        <f t="shared" si="20"/>
        <v>0.93815811460547138</v>
      </c>
      <c r="M104" s="392">
        <v>7.3574024025965628</v>
      </c>
      <c r="N104" s="381">
        <f t="shared" si="21"/>
        <v>0.35683569613657351</v>
      </c>
      <c r="O104" s="390">
        <v>8.8824645600038785</v>
      </c>
      <c r="P104" s="391">
        <f t="shared" si="22"/>
        <v>0.49610092364024183</v>
      </c>
      <c r="Q104" s="392">
        <v>7.9424678133252566</v>
      </c>
      <c r="R104" s="381">
        <f t="shared" si="23"/>
        <v>0.37778833938736511</v>
      </c>
    </row>
    <row r="105" spans="2:18" ht="15" customHeight="1" collapsed="1" x14ac:dyDescent="0.25">
      <c r="B105" s="30" t="s">
        <v>70</v>
      </c>
      <c r="C105" s="383">
        <v>5.8551048059297042</v>
      </c>
      <c r="D105" s="384">
        <f t="shared" si="16"/>
        <v>-5.7256162753738238E-2</v>
      </c>
      <c r="E105" s="383">
        <v>3.9694660334815524</v>
      </c>
      <c r="F105" s="384">
        <f t="shared" si="17"/>
        <v>-9.3204657908414923E-2</v>
      </c>
      <c r="G105" s="383">
        <v>7.7253927607446879</v>
      </c>
      <c r="H105" s="384">
        <f t="shared" si="18"/>
        <v>-0.13177505487869734</v>
      </c>
      <c r="I105" s="383">
        <v>8.022762053739223</v>
      </c>
      <c r="J105" s="384">
        <f t="shared" si="19"/>
        <v>-0.21306307397473212</v>
      </c>
      <c r="K105" s="383">
        <v>6.7294225144383804</v>
      </c>
      <c r="L105" s="384">
        <f t="shared" si="20"/>
        <v>0.60912831139957291</v>
      </c>
      <c r="M105" s="383">
        <v>7.5834030187912553</v>
      </c>
      <c r="N105" s="384">
        <f t="shared" si="21"/>
        <v>-0.11750560689675105</v>
      </c>
      <c r="O105" s="383">
        <v>9.1166698526872967</v>
      </c>
      <c r="P105" s="384">
        <f t="shared" si="22"/>
        <v>-0.31438951885081323</v>
      </c>
      <c r="Q105" s="383">
        <v>8.2526682576546762</v>
      </c>
      <c r="R105" s="384">
        <f t="shared" si="23"/>
        <v>-0.23156652944639156</v>
      </c>
    </row>
    <row r="106" spans="2:18" ht="15" hidden="1" customHeight="1" outlineLevel="1" x14ac:dyDescent="0.25">
      <c r="B106" s="43" t="s">
        <v>58</v>
      </c>
      <c r="C106" s="390">
        <v>5.9548325963360709</v>
      </c>
      <c r="D106" s="391">
        <f t="shared" si="16"/>
        <v>0.6630220388619712</v>
      </c>
      <c r="E106" s="392">
        <v>3.9810941638505799</v>
      </c>
      <c r="F106" s="381">
        <f t="shared" si="17"/>
        <v>0.15317313677106759</v>
      </c>
      <c r="G106" s="390">
        <v>6.9105507280413336</v>
      </c>
      <c r="H106" s="391">
        <f t="shared" si="18"/>
        <v>6.4208058596202378E-2</v>
      </c>
      <c r="I106" s="392">
        <v>7.1486717766286478</v>
      </c>
      <c r="J106" s="381">
        <f t="shared" si="19"/>
        <v>-0.23605456540128067</v>
      </c>
      <c r="K106" s="390">
        <v>6.735061010377466</v>
      </c>
      <c r="L106" s="391">
        <f t="shared" si="20"/>
        <v>0.81228124797819667</v>
      </c>
      <c r="M106" s="392">
        <v>6.9023675695302238</v>
      </c>
      <c r="N106" s="381">
        <f t="shared" si="21"/>
        <v>-1.495279171055941E-2</v>
      </c>
      <c r="O106" s="390">
        <v>8.4061503393572661</v>
      </c>
      <c r="P106" s="391">
        <f t="shared" si="22"/>
        <v>0.40449679263508287</v>
      </c>
      <c r="Q106" s="392">
        <v>7.5197519854800294</v>
      </c>
      <c r="R106" s="381">
        <f t="shared" si="23"/>
        <v>0.11892715748035787</v>
      </c>
    </row>
    <row r="107" spans="2:18" ht="15" hidden="1" customHeight="1" outlineLevel="1" x14ac:dyDescent="0.25">
      <c r="B107" s="43" t="s">
        <v>59</v>
      </c>
      <c r="C107" s="390">
        <v>5.6674248167803896</v>
      </c>
      <c r="D107" s="391">
        <f t="shared" si="16"/>
        <v>-0.91690029207302093</v>
      </c>
      <c r="E107" s="392">
        <v>4.2397887614489642</v>
      </c>
      <c r="F107" s="381">
        <f t="shared" si="17"/>
        <v>-4.827708217243476E-2</v>
      </c>
      <c r="G107" s="390">
        <v>7.9153921749278302</v>
      </c>
      <c r="H107" s="391">
        <f t="shared" si="18"/>
        <v>0.12079418497808181</v>
      </c>
      <c r="I107" s="392">
        <v>8.1129705985393592</v>
      </c>
      <c r="J107" s="381">
        <f t="shared" si="19"/>
        <v>-3.7751517869105911E-2</v>
      </c>
      <c r="K107" s="390">
        <v>6.6862218851191688</v>
      </c>
      <c r="L107" s="391">
        <f t="shared" si="20"/>
        <v>0.67260984921373623</v>
      </c>
      <c r="M107" s="392">
        <v>7.6643628247829731</v>
      </c>
      <c r="N107" s="381">
        <f t="shared" si="21"/>
        <v>-3.1165708214224708E-3</v>
      </c>
      <c r="O107" s="390">
        <v>8.974658575808073</v>
      </c>
      <c r="P107" s="391">
        <f t="shared" si="22"/>
        <v>-0.45770340166143697</v>
      </c>
      <c r="Q107" s="392">
        <v>8.2385084387826346</v>
      </c>
      <c r="R107" s="381">
        <f t="shared" si="23"/>
        <v>-0.25309757349544526</v>
      </c>
    </row>
    <row r="108" spans="2:18" ht="15" hidden="1" customHeight="1" outlineLevel="1" x14ac:dyDescent="0.25">
      <c r="B108" s="43" t="s">
        <v>60</v>
      </c>
      <c r="C108" s="390">
        <v>5.5708640674394099</v>
      </c>
      <c r="D108" s="391">
        <f t="shared" si="16"/>
        <v>6.4790146529613679E-2</v>
      </c>
      <c r="E108" s="392">
        <v>4.0887229794252971</v>
      </c>
      <c r="F108" s="381">
        <f t="shared" si="17"/>
        <v>0.14586583656815399</v>
      </c>
      <c r="G108" s="390">
        <v>7.8563106153387841</v>
      </c>
      <c r="H108" s="391">
        <f t="shared" si="18"/>
        <v>-0.58162849473147293</v>
      </c>
      <c r="I108" s="392">
        <v>8.1299762660050856</v>
      </c>
      <c r="J108" s="381">
        <f t="shared" si="19"/>
        <v>-0.63846864589798713</v>
      </c>
      <c r="K108" s="390">
        <v>7.0138312586445366</v>
      </c>
      <c r="L108" s="391">
        <f t="shared" si="20"/>
        <v>0.49890015405903831</v>
      </c>
      <c r="M108" s="392">
        <v>7.6784499102820192</v>
      </c>
      <c r="N108" s="381">
        <f t="shared" si="21"/>
        <v>-0.48214134093514005</v>
      </c>
      <c r="O108" s="390">
        <v>9.4987507891882554</v>
      </c>
      <c r="P108" s="391">
        <f t="shared" si="22"/>
        <v>-0.90953917342740809</v>
      </c>
      <c r="Q108" s="392">
        <v>8.4785502344567174</v>
      </c>
      <c r="R108" s="381">
        <f t="shared" si="23"/>
        <v>-0.6936708598484298</v>
      </c>
    </row>
    <row r="109" spans="2:18" ht="15" hidden="1" customHeight="1" outlineLevel="1" x14ac:dyDescent="0.25">
      <c r="B109" s="43" t="s">
        <v>61</v>
      </c>
      <c r="C109" s="390">
        <v>6.0573746740075345</v>
      </c>
      <c r="D109" s="391">
        <f t="shared" si="16"/>
        <v>-0.26529044091827281</v>
      </c>
      <c r="E109" s="392">
        <v>3.9666276346604215</v>
      </c>
      <c r="F109" s="381">
        <f t="shared" si="17"/>
        <v>-0.12279231372957033</v>
      </c>
      <c r="G109" s="390">
        <v>8.5371107984881096</v>
      </c>
      <c r="H109" s="391">
        <f t="shared" si="18"/>
        <v>-0.38461460919205948</v>
      </c>
      <c r="I109" s="392">
        <v>8.8057834475297518</v>
      </c>
      <c r="J109" s="381">
        <f t="shared" si="19"/>
        <v>-0.49977798526209227</v>
      </c>
      <c r="K109" s="390">
        <v>7.5042398874174578</v>
      </c>
      <c r="L109" s="391">
        <f t="shared" si="20"/>
        <v>0.75852848479384516</v>
      </c>
      <c r="M109" s="392">
        <v>8.3304498640344296</v>
      </c>
      <c r="N109" s="381">
        <f t="shared" si="21"/>
        <v>-0.35186095021956554</v>
      </c>
      <c r="O109" s="390">
        <v>9.6557114846087213</v>
      </c>
      <c r="P109" s="391">
        <f t="shared" si="22"/>
        <v>-1.4226377320146977</v>
      </c>
      <c r="Q109" s="392">
        <v>8.9218626246721655</v>
      </c>
      <c r="R109" s="381">
        <f t="shared" si="23"/>
        <v>-0.81588548704397645</v>
      </c>
    </row>
    <row r="110" spans="2:18" ht="15" customHeight="1" collapsed="1" x14ac:dyDescent="0.25">
      <c r="B110" s="145">
        <v>2006</v>
      </c>
      <c r="C110" s="395">
        <v>5.20913789459527</v>
      </c>
      <c r="D110" s="395">
        <f t="shared" si="16"/>
        <v>-0.71074319589196921</v>
      </c>
      <c r="E110" s="395">
        <v>3.7467021864333665</v>
      </c>
      <c r="F110" s="388">
        <f t="shared" si="17"/>
        <v>-6.8225956828653622E-2</v>
      </c>
      <c r="G110" s="395">
        <v>7.5932838817444939</v>
      </c>
      <c r="H110" s="395">
        <f t="shared" si="18"/>
        <v>-6.1088159469652403E-2</v>
      </c>
      <c r="I110" s="395">
        <v>7.8406648584787559</v>
      </c>
      <c r="J110" s="388">
        <f t="shared" si="19"/>
        <v>-0.28275311217885868</v>
      </c>
      <c r="K110" s="395">
        <v>6.8301296773965587</v>
      </c>
      <c r="L110" s="395">
        <f t="shared" si="20"/>
        <v>0.4613592655545089</v>
      </c>
      <c r="M110" s="395">
        <v>7.4390114382072561</v>
      </c>
      <c r="N110" s="388">
        <f t="shared" si="21"/>
        <v>-0.17946641783792483</v>
      </c>
      <c r="O110" s="395">
        <v>8.8865936288321663</v>
      </c>
      <c r="P110" s="395">
        <f t="shared" si="22"/>
        <v>-0.19169589590499569</v>
      </c>
      <c r="Q110" s="395">
        <v>8.0514511706356231</v>
      </c>
      <c r="R110" s="388">
        <f t="shared" si="23"/>
        <v>-0.2096338255911121</v>
      </c>
    </row>
    <row r="111" spans="2:18" ht="15" hidden="1" customHeight="1" outlineLevel="1" x14ac:dyDescent="0.25">
      <c r="B111" s="43" t="s">
        <v>49</v>
      </c>
      <c r="C111" s="390">
        <v>5.7778088317495806</v>
      </c>
      <c r="D111" s="391">
        <f t="shared" si="16"/>
        <v>9.2338275888271149E-2</v>
      </c>
      <c r="E111" s="392">
        <v>4.167764642180309</v>
      </c>
      <c r="F111" s="381">
        <f t="shared" si="17"/>
        <v>-9.275376503231314E-2</v>
      </c>
      <c r="G111" s="390">
        <v>7.5395696881256997</v>
      </c>
      <c r="H111" s="391">
        <f t="shared" si="18"/>
        <v>-0.37678025681800076</v>
      </c>
      <c r="I111" s="392">
        <v>8.0146230609623554</v>
      </c>
      <c r="J111" s="381">
        <f t="shared" si="19"/>
        <v>-0.22351911464778595</v>
      </c>
      <c r="K111" s="390">
        <v>6.3433260393873088</v>
      </c>
      <c r="L111" s="391">
        <f t="shared" si="20"/>
        <v>0.75610910469745019</v>
      </c>
      <c r="M111" s="392">
        <v>7.5023068556592518</v>
      </c>
      <c r="N111" s="381">
        <f t="shared" si="21"/>
        <v>-0.129971222968571</v>
      </c>
      <c r="O111" s="390">
        <v>8.9577916286292911</v>
      </c>
      <c r="P111" s="391">
        <f t="shared" si="22"/>
        <v>-0.2903791817907635</v>
      </c>
      <c r="Q111" s="392">
        <v>8.1650072381025183</v>
      </c>
      <c r="R111" s="381">
        <f t="shared" si="23"/>
        <v>-0.22054171675060275</v>
      </c>
    </row>
    <row r="112" spans="2:18" ht="15" hidden="1" customHeight="1" outlineLevel="1" x14ac:dyDescent="0.25">
      <c r="B112" s="43" t="s">
        <v>50</v>
      </c>
      <c r="C112" s="390">
        <v>5.6802516411378559</v>
      </c>
      <c r="D112" s="391">
        <f t="shared" si="16"/>
        <v>-0.12369202083397557</v>
      </c>
      <c r="E112" s="392">
        <v>3.7072296030646346</v>
      </c>
      <c r="F112" s="381">
        <f t="shared" si="17"/>
        <v>-0.39222790145616138</v>
      </c>
      <c r="G112" s="390">
        <v>7.9750238354671747</v>
      </c>
      <c r="H112" s="391">
        <f t="shared" si="18"/>
        <v>-9.9665409713873387E-2</v>
      </c>
      <c r="I112" s="392">
        <v>8.2493060174073971</v>
      </c>
      <c r="J112" s="381">
        <f t="shared" si="19"/>
        <v>-0.17804185081729251</v>
      </c>
      <c r="K112" s="390">
        <v>6.5555375844082322</v>
      </c>
      <c r="L112" s="391">
        <f t="shared" si="20"/>
        <v>0.21806390924598507</v>
      </c>
      <c r="M112" s="392">
        <v>7.7314028032508286</v>
      </c>
      <c r="N112" s="381">
        <f t="shared" si="21"/>
        <v>-0.11739707721264736</v>
      </c>
      <c r="O112" s="390">
        <v>9.6026240797275406</v>
      </c>
      <c r="P112" s="391">
        <f t="shared" si="22"/>
        <v>-0.43273663911382521</v>
      </c>
      <c r="Q112" s="392">
        <v>8.555366429592171</v>
      </c>
      <c r="R112" s="381">
        <f t="shared" si="23"/>
        <v>-0.26673860348347489</v>
      </c>
    </row>
    <row r="113" spans="2:18" ht="15" hidden="1" customHeight="1" outlineLevel="1" x14ac:dyDescent="0.25">
      <c r="B113" s="43" t="s">
        <v>51</v>
      </c>
      <c r="C113" s="390">
        <v>6.348997134670487</v>
      </c>
      <c r="D113" s="391">
        <f t="shared" si="16"/>
        <v>-3.0497664735159802E-2</v>
      </c>
      <c r="E113" s="392">
        <v>3.636672022853062</v>
      </c>
      <c r="F113" s="381">
        <f t="shared" si="17"/>
        <v>-0.29351627842898909</v>
      </c>
      <c r="G113" s="390">
        <v>7.4660446401698168</v>
      </c>
      <c r="H113" s="391">
        <f t="shared" si="18"/>
        <v>0.34948820683035908</v>
      </c>
      <c r="I113" s="392">
        <v>7.9033948680900146</v>
      </c>
      <c r="J113" s="381">
        <f t="shared" si="19"/>
        <v>0.3189718412601108</v>
      </c>
      <c r="K113" s="390">
        <v>6.1336596099855827</v>
      </c>
      <c r="L113" s="391">
        <f t="shared" si="20"/>
        <v>0.32445066552778012</v>
      </c>
      <c r="M113" s="392">
        <v>7.4167970867337978</v>
      </c>
      <c r="N113" s="381">
        <f t="shared" si="21"/>
        <v>0.28107449663118445</v>
      </c>
      <c r="O113" s="390">
        <v>8.788737398860949</v>
      </c>
      <c r="P113" s="391">
        <f t="shared" si="22"/>
        <v>0.61117903790460559</v>
      </c>
      <c r="Q113" s="392">
        <v>8.0056690923351788</v>
      </c>
      <c r="R113" s="381">
        <f t="shared" si="23"/>
        <v>0.3983571893164326</v>
      </c>
    </row>
    <row r="114" spans="2:18" ht="15" hidden="1" customHeight="1" outlineLevel="1" x14ac:dyDescent="0.25">
      <c r="B114" s="43" t="s">
        <v>52</v>
      </c>
      <c r="C114" s="390">
        <v>6.5949530896150117</v>
      </c>
      <c r="D114" s="391">
        <f t="shared" si="16"/>
        <v>0.59319664933398109</v>
      </c>
      <c r="E114" s="392">
        <v>3.4338993645171372</v>
      </c>
      <c r="F114" s="381">
        <f t="shared" si="17"/>
        <v>-1.62493313052935</v>
      </c>
      <c r="G114" s="390">
        <v>7.4370082114754945</v>
      </c>
      <c r="H114" s="391">
        <f t="shared" si="18"/>
        <v>-0.37289524970966248</v>
      </c>
      <c r="I114" s="392">
        <v>8.0944524481458817</v>
      </c>
      <c r="J114" s="381">
        <f t="shared" si="19"/>
        <v>0.3117003940980112</v>
      </c>
      <c r="K114" s="390">
        <v>6.1943986173305055</v>
      </c>
      <c r="L114" s="391">
        <f t="shared" si="20"/>
        <v>-0.12604258698685911</v>
      </c>
      <c r="M114" s="392">
        <v>7.5467777894033663</v>
      </c>
      <c r="N114" s="381">
        <f t="shared" si="21"/>
        <v>-1.1554525987502728E-2</v>
      </c>
      <c r="O114" s="390">
        <v>8.3035791960905403</v>
      </c>
      <c r="P114" s="391">
        <f t="shared" si="22"/>
        <v>-1.3541075095003574</v>
      </c>
      <c r="Q114" s="392">
        <v>7.8709665546377003</v>
      </c>
      <c r="R114" s="381">
        <f t="shared" si="23"/>
        <v>-0.53464715783350414</v>
      </c>
    </row>
    <row r="115" spans="2:18" ht="15" hidden="1" customHeight="1" outlineLevel="1" x14ac:dyDescent="0.25">
      <c r="B115" s="43" t="s">
        <v>53</v>
      </c>
      <c r="C115" s="390">
        <v>6.3630447085455577</v>
      </c>
      <c r="D115" s="391">
        <f t="shared" si="16"/>
        <v>-0.12515588142494405</v>
      </c>
      <c r="E115" s="392">
        <v>4.1820062047569806</v>
      </c>
      <c r="F115" s="381">
        <f t="shared" si="17"/>
        <v>-0.89821586325134728</v>
      </c>
      <c r="G115" s="390">
        <v>8.0194521101164433</v>
      </c>
      <c r="H115" s="391">
        <f t="shared" si="18"/>
        <v>-0.36209352344864065</v>
      </c>
      <c r="I115" s="392">
        <v>8.169041500777519</v>
      </c>
      <c r="J115" s="381">
        <f t="shared" si="19"/>
        <v>3.6839501924218254E-2</v>
      </c>
      <c r="K115" s="390">
        <v>6.9511029012278609</v>
      </c>
      <c r="L115" s="391">
        <f t="shared" si="20"/>
        <v>-0.44866359030745695</v>
      </c>
      <c r="M115" s="392">
        <v>7.8785963036040032</v>
      </c>
      <c r="N115" s="381">
        <f t="shared" si="21"/>
        <v>-0.16110691991879467</v>
      </c>
      <c r="O115" s="390">
        <v>9.3288356107260597</v>
      </c>
      <c r="P115" s="391">
        <f t="shared" si="22"/>
        <v>-0.20313130797979184</v>
      </c>
      <c r="Q115" s="392">
        <v>8.5099637681159415</v>
      </c>
      <c r="R115" s="381">
        <f t="shared" si="23"/>
        <v>-0.17103558873361102</v>
      </c>
    </row>
    <row r="116" spans="2:18" ht="15" hidden="1" customHeight="1" outlineLevel="1" x14ac:dyDescent="0.25">
      <c r="B116" s="43" t="s">
        <v>54</v>
      </c>
      <c r="C116" s="390">
        <v>5.7413366336633667</v>
      </c>
      <c r="D116" s="391">
        <f t="shared" si="16"/>
        <v>-1.6551304909686255</v>
      </c>
      <c r="E116" s="392">
        <v>3.2917391749411404</v>
      </c>
      <c r="F116" s="381">
        <f t="shared" si="17"/>
        <v>-0.10852056531859988</v>
      </c>
      <c r="G116" s="390">
        <v>7.0523827298743313</v>
      </c>
      <c r="H116" s="391">
        <f t="shared" si="18"/>
        <v>-0.30904278946745656</v>
      </c>
      <c r="I116" s="392">
        <v>7.9546617108580051</v>
      </c>
      <c r="J116" s="381">
        <f t="shared" si="19"/>
        <v>-2.1715585704683349E-2</v>
      </c>
      <c r="K116" s="390">
        <v>6.5739904637326472</v>
      </c>
      <c r="L116" s="391">
        <f t="shared" si="20"/>
        <v>-0.15364364026077304</v>
      </c>
      <c r="M116" s="392">
        <v>7.411408249601382</v>
      </c>
      <c r="N116" s="381">
        <f t="shared" si="21"/>
        <v>-0.15291151916476853</v>
      </c>
      <c r="O116" s="390">
        <v>7.993775563832461</v>
      </c>
      <c r="P116" s="391">
        <f t="shared" si="22"/>
        <v>-0.41664257286478268</v>
      </c>
      <c r="Q116" s="392">
        <v>7.6753208022333963</v>
      </c>
      <c r="R116" s="381">
        <f t="shared" si="23"/>
        <v>-0.26973528216211662</v>
      </c>
    </row>
    <row r="117" spans="2:18" ht="15" hidden="1" customHeight="1" outlineLevel="1" x14ac:dyDescent="0.25">
      <c r="B117" s="43" t="s">
        <v>55</v>
      </c>
      <c r="C117" s="390">
        <v>5.7910120569967116</v>
      </c>
      <c r="D117" s="391">
        <f t="shared" si="16"/>
        <v>-0.7586521352973854</v>
      </c>
      <c r="E117" s="392">
        <v>3.7108472400513479</v>
      </c>
      <c r="F117" s="381">
        <f t="shared" si="17"/>
        <v>0.2801362459762986</v>
      </c>
      <c r="G117" s="390">
        <v>7.4117749961125794</v>
      </c>
      <c r="H117" s="391">
        <f t="shared" si="18"/>
        <v>-4.0163869619389558E-2</v>
      </c>
      <c r="I117" s="392">
        <v>8.0275392114600255</v>
      </c>
      <c r="J117" s="381">
        <f t="shared" si="19"/>
        <v>0.19351578877828146</v>
      </c>
      <c r="K117" s="390">
        <v>6.5978267021336805</v>
      </c>
      <c r="L117" s="391">
        <f t="shared" si="20"/>
        <v>0.24905019316141264</v>
      </c>
      <c r="M117" s="392">
        <v>7.5151513650101567</v>
      </c>
      <c r="N117" s="381">
        <f t="shared" si="21"/>
        <v>6.2878020067682172E-2</v>
      </c>
      <c r="O117" s="390">
        <v>8.7613557307180532</v>
      </c>
      <c r="P117" s="391">
        <f t="shared" si="22"/>
        <v>5.4134506972781438E-2</v>
      </c>
      <c r="Q117" s="392">
        <v>8.042482772812626</v>
      </c>
      <c r="R117" s="381">
        <f t="shared" si="23"/>
        <v>5.2177721203989336E-2</v>
      </c>
    </row>
    <row r="118" spans="2:18" ht="15" hidden="1" customHeight="1" outlineLevel="1" x14ac:dyDescent="0.25">
      <c r="B118" s="43" t="s">
        <v>56</v>
      </c>
      <c r="C118" s="390">
        <v>5.1936673839532741</v>
      </c>
      <c r="D118" s="391">
        <f t="shared" si="16"/>
        <v>-0.75761813702101577</v>
      </c>
      <c r="E118" s="392">
        <v>3.6132596685082872</v>
      </c>
      <c r="F118" s="381">
        <f t="shared" si="17"/>
        <v>-0.73064311120955061</v>
      </c>
      <c r="G118" s="390">
        <v>6.8394746577876431</v>
      </c>
      <c r="H118" s="391">
        <f t="shared" si="18"/>
        <v>-0.30066409345120704</v>
      </c>
      <c r="I118" s="392">
        <v>7.5916077247079397</v>
      </c>
      <c r="J118" s="381">
        <f t="shared" si="19"/>
        <v>-0.20428544466153387</v>
      </c>
      <c r="K118" s="390">
        <v>5.8622301663687608</v>
      </c>
      <c r="L118" s="391">
        <f t="shared" si="20"/>
        <v>-0.73646121858216596</v>
      </c>
      <c r="M118" s="392">
        <v>7.0005667064599892</v>
      </c>
      <c r="N118" s="381">
        <f t="shared" si="21"/>
        <v>-0.36139560040738949</v>
      </c>
      <c r="O118" s="390">
        <v>8.3863636363636367</v>
      </c>
      <c r="P118" s="391">
        <f t="shared" si="22"/>
        <v>-0.38422876070839251</v>
      </c>
      <c r="Q118" s="392">
        <v>7.5646794739378915</v>
      </c>
      <c r="R118" s="381">
        <f t="shared" si="23"/>
        <v>-0.39158781880747906</v>
      </c>
    </row>
    <row r="119" spans="2:18" ht="15" customHeight="1" collapsed="1" x14ac:dyDescent="0.25">
      <c r="B119" s="30" t="s">
        <v>71</v>
      </c>
      <c r="C119" s="383">
        <v>5.9123609686834424</v>
      </c>
      <c r="D119" s="384">
        <f t="shared" si="16"/>
        <v>0.11481767428150924</v>
      </c>
      <c r="E119" s="383">
        <v>4.0626706913899673</v>
      </c>
      <c r="F119" s="384">
        <f t="shared" si="17"/>
        <v>0.67213755900950378</v>
      </c>
      <c r="G119" s="383">
        <v>7.8571678156233853</v>
      </c>
      <c r="H119" s="384">
        <f t="shared" si="18"/>
        <v>-0.19944696887492963</v>
      </c>
      <c r="I119" s="383">
        <v>8.2358251277139551</v>
      </c>
      <c r="J119" s="384">
        <f t="shared" si="19"/>
        <v>-0.12295319467786214</v>
      </c>
      <c r="K119" s="383">
        <v>6.1202942030388074</v>
      </c>
      <c r="L119" s="384">
        <f t="shared" si="20"/>
        <v>-0.50724375314669334</v>
      </c>
      <c r="M119" s="383">
        <v>7.7009086256880064</v>
      </c>
      <c r="N119" s="384">
        <f t="shared" si="21"/>
        <v>-0.16182676375044824</v>
      </c>
      <c r="O119" s="383">
        <v>9.4310593715381099</v>
      </c>
      <c r="P119" s="384">
        <f t="shared" si="22"/>
        <v>0.25501028369888168</v>
      </c>
      <c r="Q119" s="383">
        <v>8.4842347871010677</v>
      </c>
      <c r="R119" s="384">
        <f t="shared" si="23"/>
        <v>-6.4494318431904674E-3</v>
      </c>
    </row>
    <row r="120" spans="2:18" ht="15" hidden="1" customHeight="1" outlineLevel="1" x14ac:dyDescent="0.25">
      <c r="B120" s="43" t="s">
        <v>58</v>
      </c>
      <c r="C120" s="390">
        <v>5.2918105574740997</v>
      </c>
      <c r="D120" s="391">
        <f t="shared" si="16"/>
        <v>0.11388450798841721</v>
      </c>
      <c r="E120" s="392">
        <v>3.8279210270795123</v>
      </c>
      <c r="F120" s="381">
        <f t="shared" si="17"/>
        <v>-0.68407246797401777</v>
      </c>
      <c r="G120" s="390">
        <v>6.8463426694451313</v>
      </c>
      <c r="H120" s="391">
        <f t="shared" si="18"/>
        <v>-0.33095631736763131</v>
      </c>
      <c r="I120" s="392">
        <v>7.3847263420299285</v>
      </c>
      <c r="J120" s="381">
        <f t="shared" si="19"/>
        <v>0.13941621076389765</v>
      </c>
      <c r="K120" s="390">
        <v>5.9227797623992693</v>
      </c>
      <c r="L120" s="391">
        <f t="shared" si="20"/>
        <v>-0.22281727603803336</v>
      </c>
      <c r="M120" s="392">
        <v>6.9173203612407832</v>
      </c>
      <c r="N120" s="381">
        <f t="shared" si="21"/>
        <v>-7.2494692522657722E-2</v>
      </c>
      <c r="O120" s="390">
        <v>8.0016535467221832</v>
      </c>
      <c r="P120" s="391">
        <f t="shared" si="22"/>
        <v>-7.4470683657366976E-2</v>
      </c>
      <c r="Q120" s="392">
        <v>7.4008248279996716</v>
      </c>
      <c r="R120" s="381">
        <f t="shared" si="23"/>
        <v>-9.8393986242578002E-2</v>
      </c>
    </row>
    <row r="121" spans="2:18" ht="15" hidden="1" customHeight="1" outlineLevel="1" x14ac:dyDescent="0.25">
      <c r="B121" s="43" t="s">
        <v>59</v>
      </c>
      <c r="C121" s="390">
        <v>6.5843251088534105</v>
      </c>
      <c r="D121" s="391">
        <f t="shared" si="16"/>
        <v>1.4398375489355839</v>
      </c>
      <c r="E121" s="392">
        <v>4.288065843621399</v>
      </c>
      <c r="F121" s="381">
        <f t="shared" si="17"/>
        <v>0.49690807638611068</v>
      </c>
      <c r="G121" s="390">
        <v>7.7945979899497484</v>
      </c>
      <c r="H121" s="391">
        <f t="shared" si="18"/>
        <v>-0.45266803574700276</v>
      </c>
      <c r="I121" s="392">
        <v>8.1507221164084651</v>
      </c>
      <c r="J121" s="381">
        <f t="shared" si="19"/>
        <v>-0.54194762204964952</v>
      </c>
      <c r="K121" s="390">
        <v>6.0136120359054326</v>
      </c>
      <c r="L121" s="391">
        <f t="shared" si="20"/>
        <v>-1.0048496501020479</v>
      </c>
      <c r="M121" s="392">
        <v>7.6674793956043956</v>
      </c>
      <c r="N121" s="381">
        <f t="shared" si="21"/>
        <v>-0.44271884907496428</v>
      </c>
      <c r="O121" s="390">
        <v>9.43236197746951</v>
      </c>
      <c r="P121" s="391">
        <f t="shared" si="22"/>
        <v>-0.22165172221493634</v>
      </c>
      <c r="Q121" s="392">
        <v>8.4916060122780799</v>
      </c>
      <c r="R121" s="381">
        <f t="shared" si="23"/>
        <v>-0.35447333265298653</v>
      </c>
    </row>
    <row r="122" spans="2:18" ht="15" hidden="1" customHeight="1" outlineLevel="1" x14ac:dyDescent="0.25">
      <c r="B122" s="43" t="s">
        <v>60</v>
      </c>
      <c r="C122" s="390">
        <v>5.5060739209097962</v>
      </c>
      <c r="D122" s="391">
        <f t="shared" si="16"/>
        <v>-0.84175216604672531</v>
      </c>
      <c r="E122" s="392">
        <v>3.9428571428571431</v>
      </c>
      <c r="F122" s="381">
        <f t="shared" si="17"/>
        <v>0.37561945549097597</v>
      </c>
      <c r="G122" s="390">
        <v>8.437939110070257</v>
      </c>
      <c r="H122" s="391">
        <f t="shared" si="18"/>
        <v>2.9520452504842254E-2</v>
      </c>
      <c r="I122" s="392">
        <v>8.7684449119030727</v>
      </c>
      <c r="J122" s="381">
        <f t="shared" si="19"/>
        <v>6.4802905066942529E-2</v>
      </c>
      <c r="K122" s="390">
        <v>6.5149311045854983</v>
      </c>
      <c r="L122" s="391">
        <f t="shared" si="20"/>
        <v>-0.63445927547792014</v>
      </c>
      <c r="M122" s="392">
        <v>8.1605912512171592</v>
      </c>
      <c r="N122" s="381">
        <f t="shared" si="21"/>
        <v>-4.8528252816222306E-2</v>
      </c>
      <c r="O122" s="390">
        <v>10.408289962615664</v>
      </c>
      <c r="P122" s="391">
        <f t="shared" si="22"/>
        <v>1.0779609811009117</v>
      </c>
      <c r="Q122" s="392">
        <v>9.1722210943051472</v>
      </c>
      <c r="R122" s="381">
        <f t="shared" si="23"/>
        <v>0.42745268627792932</v>
      </c>
    </row>
    <row r="123" spans="2:18" ht="15" hidden="1" customHeight="1" outlineLevel="1" x14ac:dyDescent="0.25">
      <c r="B123" s="43" t="s">
        <v>61</v>
      </c>
      <c r="C123" s="390">
        <v>6.3226651149258073</v>
      </c>
      <c r="D123" s="391">
        <f t="shared" si="16"/>
        <v>-7.7753623624310819E-2</v>
      </c>
      <c r="E123" s="392">
        <v>4.0894199483899918</v>
      </c>
      <c r="F123" s="381">
        <f t="shared" si="17"/>
        <v>1.1499118606434817</v>
      </c>
      <c r="G123" s="390">
        <v>8.9217254076801691</v>
      </c>
      <c r="H123" s="391">
        <f t="shared" si="18"/>
        <v>0.18332855672293213</v>
      </c>
      <c r="I123" s="392">
        <v>9.3055614327918441</v>
      </c>
      <c r="J123" s="381">
        <f t="shared" si="19"/>
        <v>6.3234156475081349E-2</v>
      </c>
      <c r="K123" s="390">
        <v>6.7457114026236127</v>
      </c>
      <c r="L123" s="391">
        <f t="shared" si="20"/>
        <v>0.1390667952188549</v>
      </c>
      <c r="M123" s="392">
        <v>8.6823108142539951</v>
      </c>
      <c r="N123" s="381">
        <f t="shared" si="21"/>
        <v>0.16814789364534732</v>
      </c>
      <c r="O123" s="390">
        <v>11.078349216623419</v>
      </c>
      <c r="P123" s="391">
        <f t="shared" si="22"/>
        <v>1.4358717845886702</v>
      </c>
      <c r="Q123" s="392">
        <v>9.737748111716142</v>
      </c>
      <c r="R123" s="381">
        <f t="shared" si="23"/>
        <v>0.68925301667407268</v>
      </c>
    </row>
    <row r="124" spans="2:18" ht="15" customHeight="1" collapsed="1" x14ac:dyDescent="0.25">
      <c r="B124" s="145">
        <v>2005</v>
      </c>
      <c r="C124" s="395">
        <v>5.9198810904872392</v>
      </c>
      <c r="D124" s="395">
        <f t="shared" si="16"/>
        <v>-0.14318898467147001</v>
      </c>
      <c r="E124" s="395">
        <v>3.8149281432620201</v>
      </c>
      <c r="F124" s="388">
        <f t="shared" si="17"/>
        <v>-0.1893799329188024</v>
      </c>
      <c r="G124" s="395">
        <v>7.6543720412141463</v>
      </c>
      <c r="H124" s="395">
        <f t="shared" si="18"/>
        <v>-0.17321470752413859</v>
      </c>
      <c r="I124" s="395">
        <v>8.1234179706576146</v>
      </c>
      <c r="J124" s="388">
        <f t="shared" si="19"/>
        <v>1.236188442295294E-2</v>
      </c>
      <c r="K124" s="395">
        <v>6.3687704118420498</v>
      </c>
      <c r="L124" s="395">
        <f t="shared" si="20"/>
        <v>-0.1274915912812542</v>
      </c>
      <c r="M124" s="395">
        <v>7.6184778560451809</v>
      </c>
      <c r="N124" s="388">
        <f t="shared" si="21"/>
        <v>-7.8783663475048726E-2</v>
      </c>
      <c r="O124" s="395">
        <v>9.078289524737162</v>
      </c>
      <c r="P124" s="395">
        <f t="shared" si="22"/>
        <v>-1.2271095799420095E-2</v>
      </c>
      <c r="Q124" s="395">
        <v>8.2610849962267352</v>
      </c>
      <c r="R124" s="388">
        <f t="shared" si="23"/>
        <v>-6.3291491145514911E-2</v>
      </c>
    </row>
    <row r="125" spans="2:18" ht="15" hidden="1" customHeight="1" outlineLevel="1" x14ac:dyDescent="0.25">
      <c r="B125" s="43" t="s">
        <v>49</v>
      </c>
      <c r="C125" s="390">
        <v>5.6854705558613094</v>
      </c>
      <c r="D125" s="391">
        <f t="shared" si="16"/>
        <v>-0.56337585152168312</v>
      </c>
      <c r="E125" s="392">
        <v>4.2605184072126221</v>
      </c>
      <c r="F125" s="381">
        <f t="shared" si="17"/>
        <v>1.2928816786626975</v>
      </c>
      <c r="G125" s="390">
        <v>7.9163499449437005</v>
      </c>
      <c r="H125" s="391">
        <f t="shared" si="18"/>
        <v>-0.16163553835838407</v>
      </c>
      <c r="I125" s="392">
        <v>8.2381421756101414</v>
      </c>
      <c r="J125" s="381">
        <f t="shared" si="19"/>
        <v>-0.15589299175789328</v>
      </c>
      <c r="K125" s="390">
        <v>5.5872169346898586</v>
      </c>
      <c r="L125" s="391">
        <f t="shared" si="20"/>
        <v>-0.87343605819419334</v>
      </c>
      <c r="M125" s="392">
        <v>7.6322780786278228</v>
      </c>
      <c r="N125" s="381">
        <f t="shared" si="21"/>
        <v>-0.23918395386178837</v>
      </c>
      <c r="O125" s="390">
        <v>9.2481708104200546</v>
      </c>
      <c r="P125" s="391">
        <f t="shared" si="22"/>
        <v>-0.34044098325693817</v>
      </c>
      <c r="Q125" s="392">
        <v>8.385548954853121</v>
      </c>
      <c r="R125" s="381">
        <f t="shared" si="23"/>
        <v>-0.32207325795066666</v>
      </c>
    </row>
    <row r="126" spans="2:18" ht="15" hidden="1" customHeight="1" outlineLevel="1" x14ac:dyDescent="0.25">
      <c r="B126" s="43" t="s">
        <v>50</v>
      </c>
      <c r="C126" s="390">
        <v>5.8039436619718314</v>
      </c>
      <c r="D126" s="391">
        <f t="shared" si="16"/>
        <v>4.721289274106244E-2</v>
      </c>
      <c r="E126" s="392">
        <v>4.0994575045207959</v>
      </c>
      <c r="F126" s="381">
        <f t="shared" si="17"/>
        <v>1.0155478687439401</v>
      </c>
      <c r="G126" s="390">
        <v>8.0746892451810481</v>
      </c>
      <c r="H126" s="391">
        <f t="shared" si="18"/>
        <v>-8.9259074843059949E-2</v>
      </c>
      <c r="I126" s="392">
        <v>8.4273478682246896</v>
      </c>
      <c r="J126" s="381">
        <f t="shared" si="19"/>
        <v>0.13670421656977894</v>
      </c>
      <c r="K126" s="390">
        <v>6.3374736751622471</v>
      </c>
      <c r="L126" s="391">
        <f t="shared" si="20"/>
        <v>-0.45879314584773656</v>
      </c>
      <c r="M126" s="392">
        <v>7.848799880463476</v>
      </c>
      <c r="N126" s="381">
        <f t="shared" si="21"/>
        <v>4.1268574795436663E-3</v>
      </c>
      <c r="O126" s="390">
        <v>10.035360718841366</v>
      </c>
      <c r="P126" s="391">
        <f t="shared" si="22"/>
        <v>0.51460802136909756</v>
      </c>
      <c r="Q126" s="392">
        <v>8.8221050330756459</v>
      </c>
      <c r="R126" s="381">
        <f t="shared" si="23"/>
        <v>0.17948410736180165</v>
      </c>
    </row>
    <row r="127" spans="2:18" ht="15" hidden="1" customHeight="1" outlineLevel="1" x14ac:dyDescent="0.25">
      <c r="B127" s="43" t="s">
        <v>51</v>
      </c>
      <c r="C127" s="390">
        <v>6.3794947994056468</v>
      </c>
      <c r="D127" s="391">
        <f t="shared" si="16"/>
        <v>0.75846949116424511</v>
      </c>
      <c r="E127" s="392">
        <v>3.9301883012820511</v>
      </c>
      <c r="F127" s="381">
        <f t="shared" si="17"/>
        <v>1.0090346931622345</v>
      </c>
      <c r="G127" s="390">
        <v>7.1165564333394578</v>
      </c>
      <c r="H127" s="391">
        <f t="shared" si="18"/>
        <v>-0.49122422356928919</v>
      </c>
      <c r="I127" s="392">
        <v>7.5844230268299038</v>
      </c>
      <c r="J127" s="381">
        <f t="shared" si="19"/>
        <v>-0.53697094323733641</v>
      </c>
      <c r="K127" s="390">
        <v>5.8092089444578026</v>
      </c>
      <c r="L127" s="391">
        <f t="shared" si="20"/>
        <v>-0.50575367000913829</v>
      </c>
      <c r="M127" s="392">
        <v>7.1357225901026133</v>
      </c>
      <c r="N127" s="381">
        <f t="shared" si="21"/>
        <v>-0.45588826612999789</v>
      </c>
      <c r="O127" s="390">
        <v>8.1775583609563434</v>
      </c>
      <c r="P127" s="391">
        <f t="shared" si="22"/>
        <v>-0.40906120932723944</v>
      </c>
      <c r="Q127" s="392">
        <v>7.6073119030187462</v>
      </c>
      <c r="R127" s="381">
        <f t="shared" si="23"/>
        <v>-0.46901117955496208</v>
      </c>
    </row>
    <row r="128" spans="2:18" ht="15" hidden="1" customHeight="1" outlineLevel="1" x14ac:dyDescent="0.25">
      <c r="B128" s="43" t="s">
        <v>52</v>
      </c>
      <c r="C128" s="390">
        <v>6.0017564402810306</v>
      </c>
      <c r="D128" s="391">
        <f t="shared" si="16"/>
        <v>-0.54663065649316334</v>
      </c>
      <c r="E128" s="392">
        <v>5.0588324950464871</v>
      </c>
      <c r="F128" s="381">
        <f t="shared" si="17"/>
        <v>2.1887026249166168</v>
      </c>
      <c r="G128" s="390">
        <v>7.809903461185157</v>
      </c>
      <c r="H128" s="391">
        <f t="shared" si="18"/>
        <v>-0.10278471085785412</v>
      </c>
      <c r="I128" s="392">
        <v>7.7827520540478705</v>
      </c>
      <c r="J128" s="381">
        <f t="shared" si="19"/>
        <v>-0.46315119837233354</v>
      </c>
      <c r="K128" s="390">
        <v>6.3204412043173646</v>
      </c>
      <c r="L128" s="391">
        <f t="shared" si="20"/>
        <v>-0.54460616516459481</v>
      </c>
      <c r="M128" s="392">
        <v>7.558332315390869</v>
      </c>
      <c r="N128" s="381">
        <f t="shared" si="21"/>
        <v>-0.28069438331485674</v>
      </c>
      <c r="O128" s="390">
        <v>9.6576867055908977</v>
      </c>
      <c r="P128" s="391">
        <f t="shared" si="22"/>
        <v>0.58063466265386765</v>
      </c>
      <c r="Q128" s="392">
        <v>8.4056137124712045</v>
      </c>
      <c r="R128" s="381">
        <f t="shared" si="23"/>
        <v>-5.0302210209043352E-3</v>
      </c>
    </row>
    <row r="129" spans="2:18" ht="15" hidden="1" customHeight="1" outlineLevel="1" x14ac:dyDescent="0.25">
      <c r="B129" s="43" t="s">
        <v>53</v>
      </c>
      <c r="C129" s="390">
        <v>6.4882005899705018</v>
      </c>
      <c r="D129" s="391">
        <f t="shared" si="16"/>
        <v>0.45256728903107835</v>
      </c>
      <c r="E129" s="392">
        <v>5.0802220680083279</v>
      </c>
      <c r="F129" s="381">
        <f t="shared" si="17"/>
        <v>1.6856412043334759</v>
      </c>
      <c r="G129" s="390">
        <v>8.381545633565084</v>
      </c>
      <c r="H129" s="391">
        <f t="shared" si="18"/>
        <v>0.33203604573171397</v>
      </c>
      <c r="I129" s="392">
        <v>8.1322019988533008</v>
      </c>
      <c r="J129" s="381">
        <f t="shared" si="19"/>
        <v>-0.42611140549967175</v>
      </c>
      <c r="K129" s="390">
        <v>7.3997664915353178</v>
      </c>
      <c r="L129" s="391">
        <f t="shared" si="20"/>
        <v>-0.35032324285089889</v>
      </c>
      <c r="M129" s="392">
        <v>8.0397032235227979</v>
      </c>
      <c r="N129" s="381">
        <f t="shared" si="21"/>
        <v>-0.1516055582212843</v>
      </c>
      <c r="O129" s="390">
        <v>9.5319669187058516</v>
      </c>
      <c r="P129" s="391">
        <f t="shared" si="22"/>
        <v>0.43236341227833464</v>
      </c>
      <c r="Q129" s="392">
        <v>8.6809993568495525</v>
      </c>
      <c r="R129" s="381">
        <f t="shared" si="23"/>
        <v>5.3601559768592821E-2</v>
      </c>
    </row>
    <row r="130" spans="2:18" ht="15" hidden="1" customHeight="1" outlineLevel="1" x14ac:dyDescent="0.25">
      <c r="B130" s="43" t="s">
        <v>54</v>
      </c>
      <c r="C130" s="390">
        <v>7.3964671246319922</v>
      </c>
      <c r="D130" s="391">
        <f t="shared" si="16"/>
        <v>0.65091669615473435</v>
      </c>
      <c r="E130" s="392">
        <v>3.4002597402597403</v>
      </c>
      <c r="F130" s="381">
        <f t="shared" si="17"/>
        <v>0.67904026505876969</v>
      </c>
      <c r="G130" s="390">
        <v>7.3614255193417879</v>
      </c>
      <c r="H130" s="391">
        <f t="shared" si="18"/>
        <v>-0.79043539248037931</v>
      </c>
      <c r="I130" s="392">
        <v>7.9763772965626885</v>
      </c>
      <c r="J130" s="381">
        <f t="shared" si="19"/>
        <v>-0.39082810272513591</v>
      </c>
      <c r="K130" s="390">
        <v>6.7276341039934202</v>
      </c>
      <c r="L130" s="391">
        <f t="shared" si="20"/>
        <v>-0.40932668032030506</v>
      </c>
      <c r="M130" s="392">
        <v>7.5643197687661505</v>
      </c>
      <c r="N130" s="381">
        <f t="shared" si="21"/>
        <v>-0.46216361445849685</v>
      </c>
      <c r="O130" s="390">
        <v>8.4104181366972437</v>
      </c>
      <c r="P130" s="391">
        <f t="shared" si="22"/>
        <v>-1.066118510574265</v>
      </c>
      <c r="Q130" s="392">
        <v>7.9450560843955129</v>
      </c>
      <c r="R130" s="381">
        <f t="shared" si="23"/>
        <v>-0.76237946763176101</v>
      </c>
    </row>
    <row r="131" spans="2:18" ht="15" hidden="1" customHeight="1" outlineLevel="1" x14ac:dyDescent="0.25">
      <c r="B131" s="43" t="s">
        <v>55</v>
      </c>
      <c r="C131" s="390">
        <v>6.549664192294097</v>
      </c>
      <c r="D131" s="391">
        <f t="shared" si="16"/>
        <v>0.66756654310784036</v>
      </c>
      <c r="E131" s="392">
        <v>3.4307109940750493</v>
      </c>
      <c r="F131" s="381">
        <f t="shared" si="17"/>
        <v>0.50590256495627539</v>
      </c>
      <c r="G131" s="390">
        <v>7.451938865731969</v>
      </c>
      <c r="H131" s="391">
        <f t="shared" si="18"/>
        <v>-0.83221425988644793</v>
      </c>
      <c r="I131" s="392">
        <v>7.834023422681744</v>
      </c>
      <c r="J131" s="381">
        <f t="shared" si="19"/>
        <v>-0.89717695923384611</v>
      </c>
      <c r="K131" s="390">
        <v>6.3487765089722679</v>
      </c>
      <c r="L131" s="391">
        <f t="shared" si="20"/>
        <v>-0.33757883332684724</v>
      </c>
      <c r="M131" s="392">
        <v>7.4522733449424745</v>
      </c>
      <c r="N131" s="381">
        <f t="shared" si="21"/>
        <v>-0.75903688041782225</v>
      </c>
      <c r="O131" s="390">
        <v>8.7072212237452717</v>
      </c>
      <c r="P131" s="391">
        <f t="shared" si="22"/>
        <v>-1.6937366917473202</v>
      </c>
      <c r="Q131" s="392">
        <v>7.9903050516086367</v>
      </c>
      <c r="R131" s="381">
        <f t="shared" si="23"/>
        <v>-1.2221673512882401</v>
      </c>
    </row>
    <row r="132" spans="2:18" ht="15" hidden="1" customHeight="1" outlineLevel="1" x14ac:dyDescent="0.25">
      <c r="B132" s="43" t="s">
        <v>56</v>
      </c>
      <c r="C132" s="390">
        <v>5.9512855209742899</v>
      </c>
      <c r="D132" s="391">
        <f t="shared" si="16"/>
        <v>-0.28087755943341097</v>
      </c>
      <c r="E132" s="392">
        <v>4.3439027797178378</v>
      </c>
      <c r="F132" s="381">
        <f t="shared" si="17"/>
        <v>1.143994973940333</v>
      </c>
      <c r="G132" s="390">
        <v>7.1401387512388501</v>
      </c>
      <c r="H132" s="391">
        <f t="shared" si="18"/>
        <v>-0.52429589520914721</v>
      </c>
      <c r="I132" s="392">
        <v>7.7958931693694735</v>
      </c>
      <c r="J132" s="381">
        <f t="shared" si="19"/>
        <v>-0.53523776426009295</v>
      </c>
      <c r="K132" s="390">
        <v>6.5986913849509268</v>
      </c>
      <c r="L132" s="391">
        <f t="shared" si="20"/>
        <v>0.66154694204819364</v>
      </c>
      <c r="M132" s="392">
        <v>7.3619623068673787</v>
      </c>
      <c r="N132" s="381">
        <f t="shared" si="21"/>
        <v>-0.35361736703479174</v>
      </c>
      <c r="O132" s="390">
        <v>8.7705923970720292</v>
      </c>
      <c r="P132" s="391">
        <f t="shared" si="22"/>
        <v>-0.10366121107154669</v>
      </c>
      <c r="Q132" s="392">
        <v>7.9562672927453706</v>
      </c>
      <c r="R132" s="381">
        <f t="shared" si="23"/>
        <v>-0.30613984028318253</v>
      </c>
    </row>
    <row r="133" spans="2:18" ht="15" customHeight="1" collapsed="1" x14ac:dyDescent="0.25">
      <c r="B133" s="30" t="s">
        <v>72</v>
      </c>
      <c r="C133" s="383">
        <v>5.7975432944019332</v>
      </c>
      <c r="D133" s="384">
        <f t="shared" si="16"/>
        <v>-0.51599535127315743</v>
      </c>
      <c r="E133" s="383">
        <v>3.3905331323804635</v>
      </c>
      <c r="F133" s="384">
        <f t="shared" si="17"/>
        <v>-6.5486613482960809E-2</v>
      </c>
      <c r="G133" s="383">
        <v>8.0566147844983149</v>
      </c>
      <c r="H133" s="384">
        <f t="shared" si="18"/>
        <v>-4.4796502236199132E-2</v>
      </c>
      <c r="I133" s="383">
        <v>8.3587783223918173</v>
      </c>
      <c r="J133" s="384">
        <f t="shared" si="19"/>
        <v>-0.10544168507698082</v>
      </c>
      <c r="K133" s="383">
        <v>6.6275379561855008</v>
      </c>
      <c r="L133" s="384">
        <f t="shared" si="20"/>
        <v>0.29068453094236713</v>
      </c>
      <c r="M133" s="383">
        <v>7.8627353894384546</v>
      </c>
      <c r="N133" s="384">
        <f t="shared" si="21"/>
        <v>-7.8551559545627647E-2</v>
      </c>
      <c r="O133" s="383">
        <v>9.1760490878392282</v>
      </c>
      <c r="P133" s="384">
        <f t="shared" si="22"/>
        <v>-0.34147160511127694</v>
      </c>
      <c r="Q133" s="383">
        <v>8.4906842189442582</v>
      </c>
      <c r="R133" s="384">
        <f t="shared" si="23"/>
        <v>-0.1867459912717333</v>
      </c>
    </row>
    <row r="134" spans="2:18" ht="15" hidden="1" customHeight="1" outlineLevel="1" x14ac:dyDescent="0.25">
      <c r="B134" s="43" t="s">
        <v>58</v>
      </c>
      <c r="C134" s="390">
        <v>5.1779260494856825</v>
      </c>
      <c r="D134" s="391">
        <f t="shared" si="16"/>
        <v>-1.3841225388268583</v>
      </c>
      <c r="E134" s="392">
        <v>4.5119934950535301</v>
      </c>
      <c r="F134" s="381">
        <f t="shared" si="17"/>
        <v>1.0832256182658515</v>
      </c>
      <c r="G134" s="390">
        <v>7.1772989868127626</v>
      </c>
      <c r="H134" s="391">
        <f t="shared" si="18"/>
        <v>-0.17467858107389667</v>
      </c>
      <c r="I134" s="392">
        <v>7.2453101312660309</v>
      </c>
      <c r="J134" s="381">
        <f t="shared" si="19"/>
        <v>-0.37180037558939372</v>
      </c>
      <c r="K134" s="390">
        <v>6.1455970384373027</v>
      </c>
      <c r="L134" s="391">
        <f t="shared" si="20"/>
        <v>-0.15751734903888348</v>
      </c>
      <c r="M134" s="392">
        <v>6.9898150537634409</v>
      </c>
      <c r="N134" s="381">
        <f t="shared" si="21"/>
        <v>-0.27940127980020701</v>
      </c>
      <c r="O134" s="390">
        <v>8.0761242303795502</v>
      </c>
      <c r="P134" s="391">
        <f t="shared" si="22"/>
        <v>-0.92694182586636131</v>
      </c>
      <c r="Q134" s="392">
        <v>7.4992188142422496</v>
      </c>
      <c r="R134" s="381">
        <f t="shared" si="23"/>
        <v>-0.54864448985303582</v>
      </c>
    </row>
    <row r="135" spans="2:18" ht="15" hidden="1" customHeight="1" outlineLevel="1" x14ac:dyDescent="0.25">
      <c r="B135" s="43" t="s">
        <v>59</v>
      </c>
      <c r="C135" s="390">
        <v>5.1444875599178266</v>
      </c>
      <c r="D135" s="391">
        <f t="shared" si="16"/>
        <v>-1.4011812674245423</v>
      </c>
      <c r="E135" s="392">
        <v>3.7911577672352883</v>
      </c>
      <c r="F135" s="381">
        <f t="shared" si="17"/>
        <v>0.20160896428869535</v>
      </c>
      <c r="G135" s="390">
        <v>8.2472660256967512</v>
      </c>
      <c r="H135" s="391">
        <f t="shared" si="18"/>
        <v>0.23343146952744576</v>
      </c>
      <c r="I135" s="392">
        <v>8.6926697384581146</v>
      </c>
      <c r="J135" s="381">
        <f t="shared" si="19"/>
        <v>0.15265788309356232</v>
      </c>
      <c r="K135" s="390">
        <v>7.0184616860074804</v>
      </c>
      <c r="L135" s="391">
        <f t="shared" si="20"/>
        <v>0.49511772873295179</v>
      </c>
      <c r="M135" s="392">
        <v>8.1101982446793599</v>
      </c>
      <c r="N135" s="381">
        <f t="shared" si="21"/>
        <v>0.14809585338090425</v>
      </c>
      <c r="O135" s="390">
        <v>9.6540136996844463</v>
      </c>
      <c r="P135" s="391">
        <f t="shared" si="22"/>
        <v>-0.22687746487071081</v>
      </c>
      <c r="Q135" s="392">
        <v>8.8460793449310664</v>
      </c>
      <c r="R135" s="381">
        <f t="shared" si="23"/>
        <v>1.7179322890397586E-2</v>
      </c>
    </row>
    <row r="136" spans="2:18" ht="15" hidden="1" customHeight="1" outlineLevel="1" x14ac:dyDescent="0.25">
      <c r="B136" s="43" t="s">
        <v>60</v>
      </c>
      <c r="C136" s="390">
        <v>6.3478260869565215</v>
      </c>
      <c r="D136" s="391">
        <f t="shared" si="16"/>
        <v>-5.2426040367777205E-2</v>
      </c>
      <c r="E136" s="392">
        <v>3.5672376873661671</v>
      </c>
      <c r="F136" s="381">
        <f t="shared" si="17"/>
        <v>0.24844574105744233</v>
      </c>
      <c r="G136" s="390">
        <v>8.4084186575654147</v>
      </c>
      <c r="H136" s="391">
        <f t="shared" si="18"/>
        <v>-4.886546550924642E-2</v>
      </c>
      <c r="I136" s="392">
        <v>8.7036420068361302</v>
      </c>
      <c r="J136" s="381">
        <f t="shared" si="19"/>
        <v>6.095440722947032E-2</v>
      </c>
      <c r="K136" s="390">
        <v>7.1493903800634184</v>
      </c>
      <c r="L136" s="391">
        <f t="shared" si="20"/>
        <v>0.42629707770182357</v>
      </c>
      <c r="M136" s="392">
        <v>8.2091195040333815</v>
      </c>
      <c r="N136" s="381">
        <f t="shared" si="21"/>
        <v>6.1620836219486108E-2</v>
      </c>
      <c r="O136" s="390">
        <v>9.3303289815147519</v>
      </c>
      <c r="P136" s="391">
        <f t="shared" si="22"/>
        <v>-0.26224456187333089</v>
      </c>
      <c r="Q136" s="392">
        <v>8.7447684080272179</v>
      </c>
      <c r="R136" s="381">
        <f t="shared" si="23"/>
        <v>-7.688119750189415E-2</v>
      </c>
    </row>
    <row r="137" spans="2:18" ht="15" hidden="1" customHeight="1" outlineLevel="1" x14ac:dyDescent="0.25">
      <c r="B137" s="43" t="s">
        <v>61</v>
      </c>
      <c r="C137" s="390">
        <v>6.4004187385501181</v>
      </c>
      <c r="D137" s="391">
        <f t="shared" si="16"/>
        <v>9.2193630325009934E-2</v>
      </c>
      <c r="E137" s="392">
        <v>2.9395080877465101</v>
      </c>
      <c r="F137" s="381">
        <f t="shared" si="17"/>
        <v>-0.6884268911818463</v>
      </c>
      <c r="G137" s="390">
        <v>8.7383968509572369</v>
      </c>
      <c r="H137" s="391">
        <f t="shared" si="18"/>
        <v>-7.5361982130470295E-2</v>
      </c>
      <c r="I137" s="392">
        <v>9.2423272763167628</v>
      </c>
      <c r="J137" s="381">
        <f t="shared" si="19"/>
        <v>-0.41789449610249285</v>
      </c>
      <c r="K137" s="390">
        <v>6.6066446074047578</v>
      </c>
      <c r="L137" s="391">
        <f t="shared" si="20"/>
        <v>-0.50716059276032688</v>
      </c>
      <c r="M137" s="392">
        <v>8.5141629206086478</v>
      </c>
      <c r="N137" s="381">
        <f t="shared" si="21"/>
        <v>-0.40209781012703516</v>
      </c>
      <c r="O137" s="390">
        <v>9.6424774320347488</v>
      </c>
      <c r="P137" s="391">
        <f t="shared" si="22"/>
        <v>-0.21737042181610278</v>
      </c>
      <c r="Q137" s="392">
        <v>9.0484950950420693</v>
      </c>
      <c r="R137" s="381">
        <f t="shared" si="23"/>
        <v>-0.31954172113492874</v>
      </c>
    </row>
    <row r="138" spans="2:18" ht="15" customHeight="1" collapsed="1" x14ac:dyDescent="0.25">
      <c r="B138" s="145">
        <v>2004</v>
      </c>
      <c r="C138" s="395">
        <v>6.0630700751587092</v>
      </c>
      <c r="D138" s="395">
        <f t="shared" si="16"/>
        <v>-0.18118561470299177</v>
      </c>
      <c r="E138" s="395">
        <v>4.0043080761808225</v>
      </c>
      <c r="F138" s="388">
        <f t="shared" si="17"/>
        <v>0.82723561143712487</v>
      </c>
      <c r="G138" s="395">
        <v>7.8275867487382849</v>
      </c>
      <c r="H138" s="395">
        <f t="shared" si="18"/>
        <v>-0.20849479421600403</v>
      </c>
      <c r="I138" s="395">
        <v>8.1110560862346617</v>
      </c>
      <c r="J138" s="388">
        <f t="shared" si="19"/>
        <v>-0.32705447100667762</v>
      </c>
      <c r="K138" s="395">
        <v>6.496262003123304</v>
      </c>
      <c r="L138" s="395">
        <f t="shared" si="20"/>
        <v>-0.21160518778276849</v>
      </c>
      <c r="M138" s="395">
        <v>7.6972615195202296</v>
      </c>
      <c r="N138" s="388">
        <f t="shared" si="21"/>
        <v>-0.25785553192384114</v>
      </c>
      <c r="O138" s="395">
        <v>9.0905606205365821</v>
      </c>
      <c r="P138" s="395">
        <f t="shared" si="22"/>
        <v>-0.28749331327543537</v>
      </c>
      <c r="Q138" s="395">
        <v>8.3243764873722501</v>
      </c>
      <c r="R138" s="388">
        <f t="shared" si="23"/>
        <v>-0.2996666175421403</v>
      </c>
    </row>
    <row r="139" spans="2:18" ht="15" hidden="1" customHeight="1" outlineLevel="1" x14ac:dyDescent="0.25">
      <c r="B139" s="43" t="s">
        <v>49</v>
      </c>
      <c r="C139" s="390">
        <v>6.2488464073829926</v>
      </c>
      <c r="D139" s="391">
        <f t="shared" si="16"/>
        <v>5.6354688575484424E-2</v>
      </c>
      <c r="E139" s="392">
        <v>2.9676367285499246</v>
      </c>
      <c r="F139" s="381">
        <f t="shared" si="17"/>
        <v>-0.49541308764984748</v>
      </c>
      <c r="G139" s="390">
        <v>8.0779854833020845</v>
      </c>
      <c r="H139" s="391">
        <f t="shared" si="18"/>
        <v>2.2958129972524333E-2</v>
      </c>
      <c r="I139" s="392">
        <v>8.3940351673680347</v>
      </c>
      <c r="J139" s="381">
        <f t="shared" si="19"/>
        <v>-0.15654614342578199</v>
      </c>
      <c r="K139" s="390">
        <v>6.4606529928840519</v>
      </c>
      <c r="L139" s="391">
        <f t="shared" si="20"/>
        <v>0.44096497228735387</v>
      </c>
      <c r="M139" s="392">
        <v>7.8714620324896112</v>
      </c>
      <c r="N139" s="381">
        <f t="shared" si="21"/>
        <v>-6.53577921873989E-2</v>
      </c>
      <c r="O139" s="390">
        <v>9.5886117936769928</v>
      </c>
      <c r="P139" s="391">
        <f t="shared" si="22"/>
        <v>0.20974710472968994</v>
      </c>
      <c r="Q139" s="392">
        <v>8.7076222128037877</v>
      </c>
      <c r="R139" s="381">
        <f t="shared" si="23"/>
        <v>6.5559425214386735E-2</v>
      </c>
    </row>
    <row r="140" spans="2:18" ht="15" hidden="1" customHeight="1" outlineLevel="1" x14ac:dyDescent="0.25">
      <c r="B140" s="43" t="s">
        <v>50</v>
      </c>
      <c r="C140" s="390">
        <v>5.756730769230769</v>
      </c>
      <c r="D140" s="391">
        <f t="shared" si="16"/>
        <v>-0.21092421729214195</v>
      </c>
      <c r="E140" s="392">
        <v>3.0839096357768558</v>
      </c>
      <c r="F140" s="381">
        <f t="shared" si="17"/>
        <v>-0.16886147609607294</v>
      </c>
      <c r="G140" s="390">
        <v>8.1639483200241081</v>
      </c>
      <c r="H140" s="391">
        <f t="shared" si="18"/>
        <v>0.21899257093827362</v>
      </c>
      <c r="I140" s="392">
        <v>8.2906436516549107</v>
      </c>
      <c r="J140" s="381">
        <f t="shared" si="19"/>
        <v>-3.654274582103767E-2</v>
      </c>
      <c r="K140" s="390">
        <v>6.7962668210099837</v>
      </c>
      <c r="L140" s="391">
        <f t="shared" si="20"/>
        <v>0.8225338775401978</v>
      </c>
      <c r="M140" s="392">
        <v>7.8446730229839323</v>
      </c>
      <c r="N140" s="381">
        <f t="shared" si="21"/>
        <v>7.5294086745252287E-2</v>
      </c>
      <c r="O140" s="390">
        <v>9.5207526974722683</v>
      </c>
      <c r="P140" s="391">
        <f t="shared" si="22"/>
        <v>0.12429448969330537</v>
      </c>
      <c r="Q140" s="392">
        <v>8.6426209257138442</v>
      </c>
      <c r="R140" s="381">
        <f t="shared" si="23"/>
        <v>0.10592761142493679</v>
      </c>
    </row>
    <row r="141" spans="2:18" ht="15" hidden="1" customHeight="1" outlineLevel="1" x14ac:dyDescent="0.25">
      <c r="B141" s="43" t="s">
        <v>51</v>
      </c>
      <c r="C141" s="390">
        <v>5.6210253082414017</v>
      </c>
      <c r="D141" s="391">
        <f t="shared" ref="D141:D204" si="24">C141-C155</f>
        <v>-0.54181252959643622</v>
      </c>
      <c r="E141" s="392">
        <v>2.9211536081198166</v>
      </c>
      <c r="F141" s="381">
        <f t="shared" ref="F141:F204" si="25">E141-E155</f>
        <v>-0.64237530703425705</v>
      </c>
      <c r="G141" s="390">
        <v>7.6077806569087469</v>
      </c>
      <c r="H141" s="391">
        <f t="shared" ref="H141:H204" si="26">G141-G155</f>
        <v>-0.58626229260139961</v>
      </c>
      <c r="I141" s="392">
        <v>8.1213939700672402</v>
      </c>
      <c r="J141" s="381">
        <f t="shared" ref="J141:J204" si="27">I141-I155</f>
        <v>-3.2566176468336039E-2</v>
      </c>
      <c r="K141" s="390">
        <v>6.3149626144669408</v>
      </c>
      <c r="L141" s="391">
        <f t="shared" ref="L141:L204" si="28">K141-K155</f>
        <v>0.56174246062778899</v>
      </c>
      <c r="M141" s="392">
        <v>7.5916108562326112</v>
      </c>
      <c r="N141" s="381">
        <f t="shared" ref="N141:N204" si="29">M141-M155</f>
        <v>-0.15916357223012589</v>
      </c>
      <c r="O141" s="390">
        <v>8.5866195702835828</v>
      </c>
      <c r="P141" s="391">
        <f t="shared" ref="P141:P204" si="30">O141-O155</f>
        <v>-0.96769871940353092</v>
      </c>
      <c r="Q141" s="392">
        <v>8.0763230825737082</v>
      </c>
      <c r="R141" s="381">
        <f t="shared" ref="R141:R204" si="31">Q141-Q155</f>
        <v>-0.51266365564982941</v>
      </c>
    </row>
    <row r="142" spans="2:18" ht="15" hidden="1" customHeight="1" outlineLevel="1" x14ac:dyDescent="0.25">
      <c r="B142" s="43" t="s">
        <v>52</v>
      </c>
      <c r="C142" s="390">
        <v>6.5483870967741939</v>
      </c>
      <c r="D142" s="391">
        <f t="shared" si="24"/>
        <v>-1.1280834914611004</v>
      </c>
      <c r="E142" s="392">
        <v>2.8701298701298703</v>
      </c>
      <c r="F142" s="381">
        <f t="shared" si="25"/>
        <v>-0.86370918000205599</v>
      </c>
      <c r="G142" s="390">
        <v>7.9126881720430111</v>
      </c>
      <c r="H142" s="391">
        <f t="shared" si="26"/>
        <v>-0.78051433461650088</v>
      </c>
      <c r="I142" s="392">
        <v>8.2459032524202041</v>
      </c>
      <c r="J142" s="381">
        <f t="shared" si="27"/>
        <v>-0.21540283576173636</v>
      </c>
      <c r="K142" s="390">
        <v>6.8650473694819594</v>
      </c>
      <c r="L142" s="391">
        <f t="shared" si="28"/>
        <v>0.81038480997481876</v>
      </c>
      <c r="M142" s="392">
        <v>7.8390266987057258</v>
      </c>
      <c r="N142" s="381">
        <f t="shared" si="29"/>
        <v>-0.3317620209444021</v>
      </c>
      <c r="O142" s="390">
        <v>9.0770520429370301</v>
      </c>
      <c r="P142" s="391">
        <f t="shared" si="30"/>
        <v>-0.74347724862741948</v>
      </c>
      <c r="Q142" s="392">
        <v>8.4106439334921088</v>
      </c>
      <c r="R142" s="381">
        <f t="shared" si="31"/>
        <v>-0.51862819061010867</v>
      </c>
    </row>
    <row r="143" spans="2:18" ht="15" hidden="1" customHeight="1" outlineLevel="1" x14ac:dyDescent="0.25">
      <c r="B143" s="43" t="s">
        <v>53</v>
      </c>
      <c r="C143" s="390">
        <v>6.0356333009394234</v>
      </c>
      <c r="D143" s="391">
        <f t="shared" si="24"/>
        <v>-0.93093875834786743</v>
      </c>
      <c r="E143" s="392">
        <v>3.394580863674852</v>
      </c>
      <c r="F143" s="381">
        <f t="shared" si="25"/>
        <v>-0.25936156436019164</v>
      </c>
      <c r="G143" s="390">
        <v>8.04950958783337</v>
      </c>
      <c r="H143" s="391">
        <f t="shared" si="26"/>
        <v>-0.17126529526616174</v>
      </c>
      <c r="I143" s="392">
        <v>8.5583134043529725</v>
      </c>
      <c r="J143" s="381">
        <f t="shared" si="27"/>
        <v>0.51861334053676345</v>
      </c>
      <c r="K143" s="390">
        <v>7.7500897343862167</v>
      </c>
      <c r="L143" s="391">
        <f t="shared" si="28"/>
        <v>0.75852066908065208</v>
      </c>
      <c r="M143" s="392">
        <v>8.1913087817440822</v>
      </c>
      <c r="N143" s="381">
        <f t="shared" si="29"/>
        <v>0.3148597488033813</v>
      </c>
      <c r="O143" s="390">
        <v>9.0996035064275169</v>
      </c>
      <c r="P143" s="391">
        <f t="shared" si="30"/>
        <v>-0.11795050496412607</v>
      </c>
      <c r="Q143" s="392">
        <v>8.6273977970809597</v>
      </c>
      <c r="R143" s="381">
        <f t="shared" si="31"/>
        <v>9.9765328129464592E-2</v>
      </c>
    </row>
    <row r="144" spans="2:18" ht="15" hidden="1" customHeight="1" outlineLevel="1" x14ac:dyDescent="0.25">
      <c r="B144" s="43" t="s">
        <v>54</v>
      </c>
      <c r="C144" s="390">
        <v>6.7455504284772578</v>
      </c>
      <c r="D144" s="391">
        <f t="shared" si="24"/>
        <v>-2.2295617706251489</v>
      </c>
      <c r="E144" s="392">
        <v>2.7212194752009706</v>
      </c>
      <c r="F144" s="381">
        <f t="shared" si="25"/>
        <v>-0.35378447237521771</v>
      </c>
      <c r="G144" s="390">
        <v>8.1518609118221672</v>
      </c>
      <c r="H144" s="391">
        <f t="shared" si="26"/>
        <v>-0.3615588764955735</v>
      </c>
      <c r="I144" s="392">
        <v>8.3672053992878244</v>
      </c>
      <c r="J144" s="381">
        <f t="shared" si="27"/>
        <v>0.30782954974196031</v>
      </c>
      <c r="K144" s="390">
        <v>7.1369607843137253</v>
      </c>
      <c r="L144" s="391">
        <f t="shared" si="28"/>
        <v>0.99907299553484741</v>
      </c>
      <c r="M144" s="392">
        <v>8.0264833832246474</v>
      </c>
      <c r="N144" s="381">
        <f t="shared" si="29"/>
        <v>0.11656728555855977</v>
      </c>
      <c r="O144" s="390">
        <v>9.4765366472715087</v>
      </c>
      <c r="P144" s="391">
        <f t="shared" si="30"/>
        <v>-0.32049683133388029</v>
      </c>
      <c r="Q144" s="392">
        <v>8.7074355520272739</v>
      </c>
      <c r="R144" s="381">
        <f t="shared" si="31"/>
        <v>-9.9738807901047721E-2</v>
      </c>
    </row>
    <row r="145" spans="2:18" ht="15" hidden="1" customHeight="1" outlineLevel="1" x14ac:dyDescent="0.25">
      <c r="B145" s="43" t="s">
        <v>55</v>
      </c>
      <c r="C145" s="390">
        <v>5.8820976491862567</v>
      </c>
      <c r="D145" s="391">
        <f t="shared" si="24"/>
        <v>-3.3593819850614572</v>
      </c>
      <c r="E145" s="392">
        <v>2.9248084291187739</v>
      </c>
      <c r="F145" s="381">
        <f t="shared" si="25"/>
        <v>-0.49443224012189546</v>
      </c>
      <c r="G145" s="390">
        <v>8.2841531256184169</v>
      </c>
      <c r="H145" s="391">
        <f t="shared" si="26"/>
        <v>9.1512068690743575E-2</v>
      </c>
      <c r="I145" s="392">
        <v>8.7312003819155901</v>
      </c>
      <c r="J145" s="381">
        <f t="shared" si="27"/>
        <v>0.20613369153678818</v>
      </c>
      <c r="K145" s="390">
        <v>6.6863553422991151</v>
      </c>
      <c r="L145" s="391">
        <f t="shared" si="28"/>
        <v>0.10601961088424705</v>
      </c>
      <c r="M145" s="392">
        <v>8.2113102253602968</v>
      </c>
      <c r="N145" s="381">
        <f t="shared" si="29"/>
        <v>6.2679231614639619E-2</v>
      </c>
      <c r="O145" s="390">
        <v>10.400957915492592</v>
      </c>
      <c r="P145" s="391">
        <f t="shared" si="30"/>
        <v>0.26401273736980713</v>
      </c>
      <c r="Q145" s="392">
        <v>9.2124724028968767</v>
      </c>
      <c r="R145" s="381">
        <f t="shared" si="31"/>
        <v>0.14279871852929027</v>
      </c>
    </row>
    <row r="146" spans="2:18" ht="15" hidden="1" customHeight="1" outlineLevel="1" x14ac:dyDescent="0.25">
      <c r="B146" s="43" t="s">
        <v>56</v>
      </c>
      <c r="C146" s="390">
        <v>6.2321630804077008</v>
      </c>
      <c r="D146" s="391">
        <f t="shared" si="24"/>
        <v>-1.8578843129572276</v>
      </c>
      <c r="E146" s="392">
        <v>3.1999078057775048</v>
      </c>
      <c r="F146" s="381">
        <f t="shared" si="25"/>
        <v>-0.26644203325361593</v>
      </c>
      <c r="G146" s="390">
        <v>7.6644346464479973</v>
      </c>
      <c r="H146" s="391">
        <f t="shared" si="26"/>
        <v>-0.22108436252252783</v>
      </c>
      <c r="I146" s="392">
        <v>8.3311309336295665</v>
      </c>
      <c r="J146" s="381">
        <f t="shared" si="27"/>
        <v>0.27535776182225646</v>
      </c>
      <c r="K146" s="390">
        <v>5.9371444429027331</v>
      </c>
      <c r="L146" s="391">
        <f t="shared" si="28"/>
        <v>0.57078208856442725</v>
      </c>
      <c r="M146" s="392">
        <v>7.7155796739021705</v>
      </c>
      <c r="N146" s="381">
        <f t="shared" si="29"/>
        <v>6.061495834238162E-2</v>
      </c>
      <c r="O146" s="390">
        <v>8.8742536081435759</v>
      </c>
      <c r="P146" s="391">
        <f t="shared" si="30"/>
        <v>0.22649550716392319</v>
      </c>
      <c r="Q146" s="392">
        <v>8.2624071330285531</v>
      </c>
      <c r="R146" s="381">
        <f t="shared" si="31"/>
        <v>0.14790349374757206</v>
      </c>
    </row>
    <row r="147" spans="2:18" ht="15" customHeight="1" collapsed="1" x14ac:dyDescent="0.25">
      <c r="B147" s="30" t="s">
        <v>73</v>
      </c>
      <c r="C147" s="383">
        <v>6.3135386456750906</v>
      </c>
      <c r="D147" s="384">
        <f t="shared" si="24"/>
        <v>-0.85554998872005861</v>
      </c>
      <c r="E147" s="383">
        <v>3.4560197458634243</v>
      </c>
      <c r="F147" s="384">
        <f t="shared" si="25"/>
        <v>-0.29635379809700346</v>
      </c>
      <c r="G147" s="383">
        <v>8.1014112867345141</v>
      </c>
      <c r="H147" s="384">
        <f t="shared" si="26"/>
        <v>-0.41096222023804252</v>
      </c>
      <c r="I147" s="383">
        <v>8.4642200074687981</v>
      </c>
      <c r="J147" s="384">
        <f t="shared" si="27"/>
        <v>0.13691375156430041</v>
      </c>
      <c r="K147" s="383">
        <v>6.3368534252431337</v>
      </c>
      <c r="L147" s="384">
        <f t="shared" si="28"/>
        <v>0.22632343645609332</v>
      </c>
      <c r="M147" s="383">
        <v>7.9412869489840823</v>
      </c>
      <c r="N147" s="384">
        <f t="shared" si="29"/>
        <v>-7.6761296526857592E-2</v>
      </c>
      <c r="O147" s="383">
        <v>9.5175206929505052</v>
      </c>
      <c r="P147" s="384">
        <f t="shared" si="30"/>
        <v>-0.1852269027080311</v>
      </c>
      <c r="Q147" s="383">
        <v>8.6774302102159915</v>
      </c>
      <c r="R147" s="384">
        <f t="shared" si="31"/>
        <v>-0.13995755860026371</v>
      </c>
    </row>
    <row r="148" spans="2:18" ht="15" hidden="1" customHeight="1" outlineLevel="1" x14ac:dyDescent="0.25">
      <c r="B148" s="43" t="s">
        <v>58</v>
      </c>
      <c r="C148" s="390">
        <v>6.5620485883125408</v>
      </c>
      <c r="D148" s="391">
        <f t="shared" si="24"/>
        <v>-0.67475382496046077</v>
      </c>
      <c r="E148" s="392">
        <v>3.4287678767876786</v>
      </c>
      <c r="F148" s="381">
        <f t="shared" si="25"/>
        <v>-0.12371174277753871</v>
      </c>
      <c r="G148" s="390">
        <v>7.3519775678866592</v>
      </c>
      <c r="H148" s="391">
        <f t="shared" si="26"/>
        <v>-0.62312490668446596</v>
      </c>
      <c r="I148" s="392">
        <v>7.6171105068554246</v>
      </c>
      <c r="J148" s="381">
        <f t="shared" si="27"/>
        <v>-0.25031510017678205</v>
      </c>
      <c r="K148" s="390">
        <v>6.3031143874761861</v>
      </c>
      <c r="L148" s="391">
        <f t="shared" si="28"/>
        <v>0.43774705429263161</v>
      </c>
      <c r="M148" s="392">
        <v>7.2692163335636479</v>
      </c>
      <c r="N148" s="381">
        <f t="shared" si="29"/>
        <v>-0.31848855633637729</v>
      </c>
      <c r="O148" s="390">
        <v>9.0030660562459115</v>
      </c>
      <c r="P148" s="391">
        <f t="shared" si="30"/>
        <v>-1.2795717733129468</v>
      </c>
      <c r="Q148" s="392">
        <v>8.0478633040952854</v>
      </c>
      <c r="R148" s="381">
        <f t="shared" si="31"/>
        <v>-0.73251617288026871</v>
      </c>
    </row>
    <row r="149" spans="2:18" ht="15" hidden="1" customHeight="1" outlineLevel="1" x14ac:dyDescent="0.25">
      <c r="B149" s="43" t="s">
        <v>59</v>
      </c>
      <c r="C149" s="390">
        <v>6.5456688273423689</v>
      </c>
      <c r="D149" s="391">
        <f t="shared" si="24"/>
        <v>-0.48287600666321584</v>
      </c>
      <c r="E149" s="392">
        <v>3.589548802946593</v>
      </c>
      <c r="F149" s="381">
        <f t="shared" si="25"/>
        <v>-0.43903481480084716</v>
      </c>
      <c r="G149" s="390">
        <v>8.0138345561693054</v>
      </c>
      <c r="H149" s="391">
        <f t="shared" si="26"/>
        <v>7.361388236290356E-2</v>
      </c>
      <c r="I149" s="392">
        <v>8.5400118553645523</v>
      </c>
      <c r="J149" s="381">
        <f t="shared" si="27"/>
        <v>0.642589981446271</v>
      </c>
      <c r="K149" s="390">
        <v>6.5233439572745286</v>
      </c>
      <c r="L149" s="391">
        <f t="shared" si="28"/>
        <v>0.81325708468765612</v>
      </c>
      <c r="M149" s="392">
        <v>7.9621023912984557</v>
      </c>
      <c r="N149" s="381">
        <f t="shared" si="29"/>
        <v>0.36234242023345065</v>
      </c>
      <c r="O149" s="390">
        <v>9.8808911645551571</v>
      </c>
      <c r="P149" s="391">
        <f t="shared" si="30"/>
        <v>0.8693015212576789</v>
      </c>
      <c r="Q149" s="392">
        <v>8.8289000220406688</v>
      </c>
      <c r="R149" s="381">
        <f t="shared" si="31"/>
        <v>0.53516566944074562</v>
      </c>
    </row>
    <row r="150" spans="2:18" ht="15" hidden="1" customHeight="1" outlineLevel="1" x14ac:dyDescent="0.25">
      <c r="B150" s="43" t="s">
        <v>60</v>
      </c>
      <c r="C150" s="390">
        <v>6.4002521273242987</v>
      </c>
      <c r="D150" s="391">
        <f t="shared" si="24"/>
        <v>-1.1266257651641309</v>
      </c>
      <c r="E150" s="392">
        <v>3.3187919463087248</v>
      </c>
      <c r="F150" s="381">
        <f t="shared" si="25"/>
        <v>-0.33482092288958754</v>
      </c>
      <c r="G150" s="390">
        <v>8.4572841230746612</v>
      </c>
      <c r="H150" s="391">
        <f t="shared" si="26"/>
        <v>-0.26657544720070092</v>
      </c>
      <c r="I150" s="392">
        <v>8.6426875996066599</v>
      </c>
      <c r="J150" s="381">
        <f t="shared" si="27"/>
        <v>0.2080916180118102</v>
      </c>
      <c r="K150" s="390">
        <v>6.7230933023615949</v>
      </c>
      <c r="L150" s="391">
        <f t="shared" si="28"/>
        <v>0.85164070618753573</v>
      </c>
      <c r="M150" s="392">
        <v>8.1474986678138954</v>
      </c>
      <c r="N150" s="381">
        <f t="shared" si="29"/>
        <v>4.4670639472734308E-2</v>
      </c>
      <c r="O150" s="390">
        <v>9.5925735433880828</v>
      </c>
      <c r="P150" s="391">
        <f t="shared" si="30"/>
        <v>-0.37593587058981726</v>
      </c>
      <c r="Q150" s="392">
        <v>8.821649605529112</v>
      </c>
      <c r="R150" s="381">
        <f t="shared" si="31"/>
        <v>-0.15904028220048616</v>
      </c>
    </row>
    <row r="151" spans="2:18" ht="15" hidden="1" customHeight="1" outlineLevel="1" x14ac:dyDescent="0.25">
      <c r="B151" s="43" t="s">
        <v>61</v>
      </c>
      <c r="C151" s="390">
        <v>6.3082251082251082</v>
      </c>
      <c r="D151" s="391">
        <f t="shared" si="24"/>
        <v>-1.6684403038938234</v>
      </c>
      <c r="E151" s="392">
        <v>3.6279349789283564</v>
      </c>
      <c r="F151" s="381">
        <f t="shared" si="25"/>
        <v>-0.33651233846013762</v>
      </c>
      <c r="G151" s="390">
        <v>8.8137588330877072</v>
      </c>
      <c r="H151" s="391">
        <f t="shared" si="26"/>
        <v>-0.49584560654988863</v>
      </c>
      <c r="I151" s="392">
        <v>9.6602217724192556</v>
      </c>
      <c r="J151" s="381">
        <f t="shared" si="27"/>
        <v>0.37978136978637345</v>
      </c>
      <c r="K151" s="390">
        <v>7.1138052001650847</v>
      </c>
      <c r="L151" s="391">
        <f t="shared" si="28"/>
        <v>-0.11288318329137503</v>
      </c>
      <c r="M151" s="392">
        <v>8.9162607307356829</v>
      </c>
      <c r="N151" s="381">
        <f t="shared" si="29"/>
        <v>1.4272155230923289E-3</v>
      </c>
      <c r="O151" s="390">
        <v>9.8598478538508516</v>
      </c>
      <c r="P151" s="391">
        <f t="shared" si="30"/>
        <v>-1.1194582423099959</v>
      </c>
      <c r="Q151" s="392">
        <v>9.368036816176998</v>
      </c>
      <c r="R151" s="381">
        <f t="shared" si="31"/>
        <v>-0.54287289377290371</v>
      </c>
    </row>
    <row r="152" spans="2:18" ht="15" customHeight="1" collapsed="1" x14ac:dyDescent="0.25">
      <c r="B152" s="145">
        <v>2003</v>
      </c>
      <c r="C152" s="395">
        <v>6.244255689861701</v>
      </c>
      <c r="D152" s="395">
        <f t="shared" si="24"/>
        <v>-1.1057443101382987</v>
      </c>
      <c r="E152" s="395">
        <v>3.1770724647436976</v>
      </c>
      <c r="F152" s="388">
        <f t="shared" si="25"/>
        <v>-0.38292753525630241</v>
      </c>
      <c r="G152" s="395">
        <v>8.0360815429542889</v>
      </c>
      <c r="H152" s="395">
        <f t="shared" si="26"/>
        <v>-0.26391845704571182</v>
      </c>
      <c r="I152" s="395">
        <v>8.4381105572413393</v>
      </c>
      <c r="J152" s="388">
        <f t="shared" si="27"/>
        <v>0.15811055724133993</v>
      </c>
      <c r="K152" s="395">
        <v>6.7078671909060725</v>
      </c>
      <c r="L152" s="395">
        <f t="shared" si="28"/>
        <v>0.57786719090607264</v>
      </c>
      <c r="M152" s="395">
        <v>7.9551170514440708</v>
      </c>
      <c r="N152" s="388">
        <f t="shared" si="29"/>
        <v>1.5117051444070384E-2</v>
      </c>
      <c r="O152" s="395">
        <v>9.3780539338120175</v>
      </c>
      <c r="P152" s="395">
        <f t="shared" si="30"/>
        <v>-0.27194606618798289</v>
      </c>
      <c r="Q152" s="395">
        <v>8.6240431049143904</v>
      </c>
      <c r="R152" s="388">
        <f t="shared" si="31"/>
        <v>-0.12595689508560959</v>
      </c>
    </row>
    <row r="153" spans="2:18" ht="15" hidden="1" customHeight="1" outlineLevel="1" x14ac:dyDescent="0.25">
      <c r="B153" s="43" t="s">
        <v>49</v>
      </c>
      <c r="C153" s="390">
        <v>6.1924917188075081</v>
      </c>
      <c r="D153" s="391">
        <f t="shared" si="24"/>
        <v>-0.11147850451755392</v>
      </c>
      <c r="E153" s="392">
        <v>3.463049816199772</v>
      </c>
      <c r="F153" s="381">
        <f t="shared" si="25"/>
        <v>-1.7733349256299213E-3</v>
      </c>
      <c r="G153" s="390">
        <v>8.0550273533295602</v>
      </c>
      <c r="H153" s="391">
        <f t="shared" si="26"/>
        <v>-0.69687771960751732</v>
      </c>
      <c r="I153" s="392">
        <v>8.5505813107938167</v>
      </c>
      <c r="J153" s="381">
        <f t="shared" si="27"/>
        <v>-0.23933473269840633</v>
      </c>
      <c r="K153" s="390">
        <v>6.0196880205966981</v>
      </c>
      <c r="L153" s="391">
        <f t="shared" si="28"/>
        <v>-0.25255234517730596</v>
      </c>
      <c r="M153" s="392">
        <v>7.9368198246770101</v>
      </c>
      <c r="N153" s="381">
        <f t="shared" si="29"/>
        <v>-0.38012781462764789</v>
      </c>
      <c r="O153" s="390">
        <v>9.3788646889473029</v>
      </c>
      <c r="P153" s="391">
        <f t="shared" si="30"/>
        <v>-0.36916031273593397</v>
      </c>
      <c r="Q153" s="392">
        <v>8.6420627875894009</v>
      </c>
      <c r="R153" s="381">
        <f t="shared" si="31"/>
        <v>-0.36677786367281229</v>
      </c>
    </row>
    <row r="154" spans="2:18" ht="15" hidden="1" customHeight="1" outlineLevel="1" x14ac:dyDescent="0.25">
      <c r="B154" s="43" t="s">
        <v>50</v>
      </c>
      <c r="C154" s="390">
        <v>5.9676549865229109</v>
      </c>
      <c r="D154" s="391">
        <f t="shared" si="24"/>
        <v>-1.5634395408402728</v>
      </c>
      <c r="E154" s="392">
        <v>3.2527711118729288</v>
      </c>
      <c r="F154" s="381">
        <f t="shared" si="25"/>
        <v>-0.6364378980799259</v>
      </c>
      <c r="G154" s="390">
        <v>7.9449557490858345</v>
      </c>
      <c r="H154" s="391">
        <f t="shared" si="26"/>
        <v>-0.64891858848591166</v>
      </c>
      <c r="I154" s="392">
        <v>8.3271863974759484</v>
      </c>
      <c r="J154" s="381">
        <f t="shared" si="27"/>
        <v>1.5910153078685596E-2</v>
      </c>
      <c r="K154" s="390">
        <v>5.9737329434697859</v>
      </c>
      <c r="L154" s="391">
        <f t="shared" si="28"/>
        <v>-2.3760005449048549E-2</v>
      </c>
      <c r="M154" s="392">
        <v>7.76937893623868</v>
      </c>
      <c r="N154" s="381">
        <f t="shared" si="29"/>
        <v>-0.24645135636506321</v>
      </c>
      <c r="O154" s="390">
        <v>9.3964582077789629</v>
      </c>
      <c r="P154" s="391">
        <f t="shared" si="30"/>
        <v>0.37816181013192818</v>
      </c>
      <c r="Q154" s="392">
        <v>8.5366933142889074</v>
      </c>
      <c r="R154" s="381">
        <f t="shared" si="31"/>
        <v>3.8853035193900709E-2</v>
      </c>
    </row>
    <row r="155" spans="2:18" ht="15" hidden="1" customHeight="1" outlineLevel="1" x14ac:dyDescent="0.25">
      <c r="B155" s="43" t="s">
        <v>51</v>
      </c>
      <c r="C155" s="390">
        <v>6.1628378378378379</v>
      </c>
      <c r="D155" s="391">
        <f t="shared" si="24"/>
        <v>-0.58891157902320845</v>
      </c>
      <c r="E155" s="392">
        <v>3.5635289151540737</v>
      </c>
      <c r="F155" s="381">
        <f t="shared" si="25"/>
        <v>-0.17168831377658744</v>
      </c>
      <c r="G155" s="390">
        <v>8.1940429495101466</v>
      </c>
      <c r="H155" s="391">
        <f t="shared" si="26"/>
        <v>-0.1835048291779664</v>
      </c>
      <c r="I155" s="392">
        <v>8.1539601465355762</v>
      </c>
      <c r="J155" s="381">
        <f t="shared" si="27"/>
        <v>0.15570631348617248</v>
      </c>
      <c r="K155" s="390">
        <v>5.7532201538391519</v>
      </c>
      <c r="L155" s="391">
        <f t="shared" si="28"/>
        <v>-0.23248789765550271</v>
      </c>
      <c r="M155" s="392">
        <v>7.7507744284627371</v>
      </c>
      <c r="N155" s="381">
        <f t="shared" si="29"/>
        <v>-2.0595647128539341E-2</v>
      </c>
      <c r="O155" s="390">
        <v>9.5543182896871137</v>
      </c>
      <c r="P155" s="391">
        <f t="shared" si="30"/>
        <v>0.25428236082625766</v>
      </c>
      <c r="Q155" s="392">
        <v>8.5889867382235376</v>
      </c>
      <c r="R155" s="381">
        <f t="shared" si="31"/>
        <v>0.10594461244324727</v>
      </c>
    </row>
    <row r="156" spans="2:18" ht="15" hidden="1" customHeight="1" outlineLevel="1" x14ac:dyDescent="0.25">
      <c r="B156" s="43" t="s">
        <v>52</v>
      </c>
      <c r="C156" s="390">
        <v>7.6764705882352944</v>
      </c>
      <c r="D156" s="391">
        <f t="shared" si="24"/>
        <v>0.90441176470588225</v>
      </c>
      <c r="E156" s="392">
        <v>3.7338390501319263</v>
      </c>
      <c r="F156" s="381">
        <f t="shared" si="25"/>
        <v>0.19425368767192897</v>
      </c>
      <c r="G156" s="390">
        <v>8.693202506659512</v>
      </c>
      <c r="H156" s="391">
        <f t="shared" si="26"/>
        <v>0.1137803505950199</v>
      </c>
      <c r="I156" s="392">
        <v>8.4613060881819404</v>
      </c>
      <c r="J156" s="381">
        <f t="shared" si="27"/>
        <v>-0.29179514290094133</v>
      </c>
      <c r="K156" s="390">
        <v>6.0546625595071406</v>
      </c>
      <c r="L156" s="391">
        <f t="shared" si="28"/>
        <v>-0.49106414945287113</v>
      </c>
      <c r="M156" s="392">
        <v>8.1707887196501279</v>
      </c>
      <c r="N156" s="381">
        <f t="shared" si="29"/>
        <v>-0.1793234772373129</v>
      </c>
      <c r="O156" s="390">
        <v>9.8205292915644495</v>
      </c>
      <c r="P156" s="391">
        <f t="shared" si="30"/>
        <v>-3.0842774847451793E-2</v>
      </c>
      <c r="Q156" s="392">
        <v>8.9292721241022175</v>
      </c>
      <c r="R156" s="381">
        <f t="shared" si="31"/>
        <v>-0.12947796825611668</v>
      </c>
    </row>
    <row r="157" spans="2:18" ht="15" hidden="1" customHeight="1" outlineLevel="1" x14ac:dyDescent="0.25">
      <c r="B157" s="43" t="s">
        <v>53</v>
      </c>
      <c r="C157" s="390">
        <v>6.9665720592872908</v>
      </c>
      <c r="D157" s="391">
        <f t="shared" si="24"/>
        <v>-0.11172771699906292</v>
      </c>
      <c r="E157" s="392">
        <v>3.6539424280350437</v>
      </c>
      <c r="F157" s="381">
        <f t="shared" si="25"/>
        <v>5.6401817742042226E-2</v>
      </c>
      <c r="G157" s="390">
        <v>8.2207748830995317</v>
      </c>
      <c r="H157" s="391">
        <f t="shared" si="26"/>
        <v>-0.72245498103131212</v>
      </c>
      <c r="I157" s="392">
        <v>8.0397000638162091</v>
      </c>
      <c r="J157" s="381">
        <f t="shared" si="27"/>
        <v>-0.71605724798653192</v>
      </c>
      <c r="K157" s="390">
        <v>6.9915690653055647</v>
      </c>
      <c r="L157" s="391">
        <f t="shared" si="28"/>
        <v>-0.4747617740158665</v>
      </c>
      <c r="M157" s="392">
        <v>7.8764490329407009</v>
      </c>
      <c r="N157" s="381">
        <f t="shared" si="29"/>
        <v>-0.69442585875990392</v>
      </c>
      <c r="O157" s="390">
        <v>9.217554011391643</v>
      </c>
      <c r="P157" s="391">
        <f t="shared" si="30"/>
        <v>-0.42533068139075603</v>
      </c>
      <c r="Q157" s="392">
        <v>8.5276324689514951</v>
      </c>
      <c r="R157" s="381">
        <f t="shared" si="31"/>
        <v>-0.57880612448989943</v>
      </c>
    </row>
    <row r="158" spans="2:18" ht="15" hidden="1" customHeight="1" outlineLevel="1" x14ac:dyDescent="0.25">
      <c r="B158" s="43" t="s">
        <v>54</v>
      </c>
      <c r="C158" s="390">
        <v>8.9751121991024068</v>
      </c>
      <c r="D158" s="391">
        <f t="shared" si="24"/>
        <v>1.8881052385455623</v>
      </c>
      <c r="E158" s="392">
        <v>3.0750039475761883</v>
      </c>
      <c r="F158" s="381">
        <f t="shared" si="25"/>
        <v>-2.5879153755947737E-2</v>
      </c>
      <c r="G158" s="390">
        <v>8.5134197883177407</v>
      </c>
      <c r="H158" s="391">
        <f t="shared" si="26"/>
        <v>-0.48574726082635955</v>
      </c>
      <c r="I158" s="392">
        <v>8.0593758495458641</v>
      </c>
      <c r="J158" s="381">
        <f t="shared" si="27"/>
        <v>-0.82900875684084774</v>
      </c>
      <c r="K158" s="390">
        <v>6.1378877887788779</v>
      </c>
      <c r="L158" s="391">
        <f t="shared" si="28"/>
        <v>-1.1249791109690692</v>
      </c>
      <c r="M158" s="392">
        <v>7.9099160976660876</v>
      </c>
      <c r="N158" s="381">
        <f t="shared" si="29"/>
        <v>-0.70621404785608632</v>
      </c>
      <c r="O158" s="390">
        <v>9.797033478605389</v>
      </c>
      <c r="P158" s="391">
        <f t="shared" si="30"/>
        <v>-0.26576087734142995</v>
      </c>
      <c r="Q158" s="392">
        <v>8.8071743599283216</v>
      </c>
      <c r="R158" s="381">
        <f t="shared" si="31"/>
        <v>-0.53646916064201555</v>
      </c>
    </row>
    <row r="159" spans="2:18" ht="15" hidden="1" customHeight="1" outlineLevel="1" x14ac:dyDescent="0.25">
      <c r="B159" s="43" t="s">
        <v>55</v>
      </c>
      <c r="C159" s="390">
        <v>9.2414796342477139</v>
      </c>
      <c r="D159" s="391">
        <f t="shared" si="24"/>
        <v>3.2967163630855909</v>
      </c>
      <c r="E159" s="392">
        <v>3.4192406692406694</v>
      </c>
      <c r="F159" s="381">
        <f t="shared" si="25"/>
        <v>0.65456653619519622</v>
      </c>
      <c r="G159" s="390">
        <v>8.1926410569276733</v>
      </c>
      <c r="H159" s="391">
        <f t="shared" si="26"/>
        <v>7.4803412606541997E-2</v>
      </c>
      <c r="I159" s="392">
        <v>8.5250666903788019</v>
      </c>
      <c r="J159" s="381">
        <f t="shared" si="27"/>
        <v>0.10081473602531155</v>
      </c>
      <c r="K159" s="390">
        <v>6.5803357314148681</v>
      </c>
      <c r="L159" s="391">
        <f t="shared" si="28"/>
        <v>-0.30488279624594217</v>
      </c>
      <c r="M159" s="392">
        <v>8.1486309937456571</v>
      </c>
      <c r="N159" s="381">
        <f t="shared" si="29"/>
        <v>0.18047352859141519</v>
      </c>
      <c r="O159" s="390">
        <v>10.136945178122785</v>
      </c>
      <c r="P159" s="391">
        <f t="shared" si="30"/>
        <v>1.6215577255533251</v>
      </c>
      <c r="Q159" s="392">
        <v>9.0696736843675865</v>
      </c>
      <c r="R159" s="381">
        <f t="shared" si="31"/>
        <v>0.82312376392054709</v>
      </c>
    </row>
    <row r="160" spans="2:18" ht="15" hidden="1" customHeight="1" outlineLevel="1" x14ac:dyDescent="0.25">
      <c r="B160" s="43" t="s">
        <v>56</v>
      </c>
      <c r="C160" s="390">
        <v>8.0900473933649284</v>
      </c>
      <c r="D160" s="391">
        <f t="shared" si="24"/>
        <v>1.4718360112511073</v>
      </c>
      <c r="E160" s="392">
        <v>3.4663498390311207</v>
      </c>
      <c r="F160" s="381">
        <f t="shared" si="25"/>
        <v>0.19343460815586244</v>
      </c>
      <c r="G160" s="390">
        <v>7.8855190089705252</v>
      </c>
      <c r="H160" s="391">
        <f t="shared" si="26"/>
        <v>-0.33431437417352772</v>
      </c>
      <c r="I160" s="392">
        <v>8.05577317180731</v>
      </c>
      <c r="J160" s="381">
        <f t="shared" si="27"/>
        <v>-0.99298768629498468</v>
      </c>
      <c r="K160" s="390">
        <v>5.3663623543383059</v>
      </c>
      <c r="L160" s="391">
        <f t="shared" si="28"/>
        <v>-2.3899054971374163</v>
      </c>
      <c r="M160" s="392">
        <v>7.6549647155597889</v>
      </c>
      <c r="N160" s="381">
        <f t="shared" si="29"/>
        <v>-0.78587802895331649</v>
      </c>
      <c r="O160" s="390">
        <v>8.6477581009796527</v>
      </c>
      <c r="P160" s="391">
        <f t="shared" si="30"/>
        <v>-0.78666640657082887</v>
      </c>
      <c r="Q160" s="392">
        <v>8.1145036392809811</v>
      </c>
      <c r="R160" s="381">
        <f t="shared" si="31"/>
        <v>-0.78635571694563211</v>
      </c>
    </row>
    <row r="161" spans="2:18" ht="15" customHeight="1" collapsed="1" x14ac:dyDescent="0.25">
      <c r="B161" s="30" t="s">
        <v>74</v>
      </c>
      <c r="C161" s="383">
        <v>7.1690886343951492</v>
      </c>
      <c r="D161" s="384">
        <f t="shared" si="24"/>
        <v>1.3388254765004124</v>
      </c>
      <c r="E161" s="383">
        <v>3.7523735439604278</v>
      </c>
      <c r="F161" s="384">
        <f t="shared" si="25"/>
        <v>3.3603656961580075E-2</v>
      </c>
      <c r="G161" s="383">
        <v>8.5123735069725566</v>
      </c>
      <c r="H161" s="384">
        <f t="shared" si="26"/>
        <v>0.3011242961329863</v>
      </c>
      <c r="I161" s="383">
        <v>8.3273062559044977</v>
      </c>
      <c r="J161" s="384">
        <f t="shared" si="27"/>
        <v>-0.17203188762955612</v>
      </c>
      <c r="K161" s="383">
        <v>6.1105299887870403</v>
      </c>
      <c r="L161" s="384">
        <f t="shared" si="28"/>
        <v>0.46820304110940825</v>
      </c>
      <c r="M161" s="383">
        <v>8.0180482455109399</v>
      </c>
      <c r="N161" s="384">
        <f t="shared" si="29"/>
        <v>7.8813363217426158E-2</v>
      </c>
      <c r="O161" s="383">
        <v>9.7027475956585363</v>
      </c>
      <c r="P161" s="384">
        <f t="shared" si="30"/>
        <v>0.24878522778181988</v>
      </c>
      <c r="Q161" s="383">
        <v>8.8173877688162552</v>
      </c>
      <c r="R161" s="384">
        <f t="shared" si="31"/>
        <v>0.14649895568479998</v>
      </c>
    </row>
    <row r="162" spans="2:18" ht="15" hidden="1" customHeight="1" outlineLevel="1" x14ac:dyDescent="0.25">
      <c r="B162" s="43" t="s">
        <v>58</v>
      </c>
      <c r="C162" s="390">
        <v>7.2368024132730016</v>
      </c>
      <c r="D162" s="391">
        <f t="shared" si="24"/>
        <v>0.91033984885954311</v>
      </c>
      <c r="E162" s="392">
        <v>3.5524796195652173</v>
      </c>
      <c r="F162" s="381">
        <f t="shared" si="25"/>
        <v>-0.88787215203814762</v>
      </c>
      <c r="G162" s="390">
        <v>7.9751024745711252</v>
      </c>
      <c r="H162" s="391">
        <f t="shared" si="26"/>
        <v>5.7314230600825411E-2</v>
      </c>
      <c r="I162" s="392">
        <v>7.8674256070322066</v>
      </c>
      <c r="J162" s="381">
        <f t="shared" si="27"/>
        <v>9.3692665084232019E-2</v>
      </c>
      <c r="K162" s="390">
        <v>5.8653673331835545</v>
      </c>
      <c r="L162" s="391">
        <f t="shared" si="28"/>
        <v>-0.82788168607986812</v>
      </c>
      <c r="M162" s="392">
        <v>7.5877048899000252</v>
      </c>
      <c r="N162" s="381">
        <f t="shared" si="29"/>
        <v>2.8193223216961272E-3</v>
      </c>
      <c r="O162" s="390">
        <v>10.282637829558858</v>
      </c>
      <c r="P162" s="391">
        <f t="shared" si="30"/>
        <v>1.3303764972645116</v>
      </c>
      <c r="Q162" s="392">
        <v>8.7803794769755541</v>
      </c>
      <c r="R162" s="381">
        <f t="shared" si="31"/>
        <v>0.5465974454993745</v>
      </c>
    </row>
    <row r="163" spans="2:18" ht="15" hidden="1" customHeight="1" outlineLevel="1" x14ac:dyDescent="0.25">
      <c r="B163" s="43" t="s">
        <v>59</v>
      </c>
      <c r="C163" s="390">
        <v>7.0285448340055847</v>
      </c>
      <c r="D163" s="391">
        <f t="shared" si="24"/>
        <v>1.5308436845802973</v>
      </c>
      <c r="E163" s="392">
        <v>4.0285836177474401</v>
      </c>
      <c r="F163" s="381">
        <f t="shared" si="25"/>
        <v>0.42845606672703207</v>
      </c>
      <c r="G163" s="390">
        <v>7.9402206738064018</v>
      </c>
      <c r="H163" s="391">
        <f t="shared" si="26"/>
        <v>-4.1464529288375296E-2</v>
      </c>
      <c r="I163" s="392">
        <v>7.8974218739182813</v>
      </c>
      <c r="J163" s="381">
        <f t="shared" si="27"/>
        <v>-0.48504544238724989</v>
      </c>
      <c r="K163" s="390">
        <v>5.7100868725868725</v>
      </c>
      <c r="L163" s="391">
        <f t="shared" si="28"/>
        <v>0.14565001605006245</v>
      </c>
      <c r="M163" s="392">
        <v>7.599759971065005</v>
      </c>
      <c r="N163" s="381">
        <f t="shared" si="29"/>
        <v>-0.18413556944458964</v>
      </c>
      <c r="O163" s="390">
        <v>9.0115896432974782</v>
      </c>
      <c r="P163" s="391">
        <f t="shared" si="30"/>
        <v>-8.5763849553439186E-2</v>
      </c>
      <c r="Q163" s="392">
        <v>8.2937343525999232</v>
      </c>
      <c r="R163" s="381">
        <f t="shared" si="31"/>
        <v>-0.12893265142619548</v>
      </c>
    </row>
    <row r="164" spans="2:18" ht="15" hidden="1" customHeight="1" outlineLevel="1" x14ac:dyDescent="0.25">
      <c r="B164" s="43" t="s">
        <v>60</v>
      </c>
      <c r="C164" s="390">
        <v>7.5268778924884296</v>
      </c>
      <c r="D164" s="391">
        <f t="shared" si="24"/>
        <v>2.0437234128278359</v>
      </c>
      <c r="E164" s="392">
        <v>3.6536128691983123</v>
      </c>
      <c r="F164" s="381">
        <f t="shared" si="25"/>
        <v>-0.49214428626758089</v>
      </c>
      <c r="G164" s="390">
        <v>8.7238595702753621</v>
      </c>
      <c r="H164" s="391">
        <f t="shared" si="26"/>
        <v>0.30926536292708739</v>
      </c>
      <c r="I164" s="392">
        <v>8.4345959815948497</v>
      </c>
      <c r="J164" s="381">
        <f t="shared" si="27"/>
        <v>-0.31273974652569692</v>
      </c>
      <c r="K164" s="390">
        <v>5.8714525961740591</v>
      </c>
      <c r="L164" s="391">
        <f t="shared" si="28"/>
        <v>0.96198940296308599</v>
      </c>
      <c r="M164" s="392">
        <v>8.1028280283411611</v>
      </c>
      <c r="N164" s="381">
        <f t="shared" si="29"/>
        <v>6.1483228768020481E-2</v>
      </c>
      <c r="O164" s="390">
        <v>9.9685094139779</v>
      </c>
      <c r="P164" s="391">
        <f t="shared" si="30"/>
        <v>0.26621175890982052</v>
      </c>
      <c r="Q164" s="392">
        <v>8.9806898877295982</v>
      </c>
      <c r="R164" s="381">
        <f t="shared" si="31"/>
        <v>0.14568779184080327</v>
      </c>
    </row>
    <row r="165" spans="2:18" ht="15" hidden="1" customHeight="1" outlineLevel="1" x14ac:dyDescent="0.25">
      <c r="B165" s="43" t="s">
        <v>61</v>
      </c>
      <c r="C165" s="390">
        <v>7.9766654121189315</v>
      </c>
      <c r="D165" s="391">
        <f t="shared" si="24"/>
        <v>2.1070100609916969</v>
      </c>
      <c r="E165" s="392">
        <v>3.964447317388494</v>
      </c>
      <c r="F165" s="381">
        <f t="shared" si="25"/>
        <v>9.5847230555876628E-3</v>
      </c>
      <c r="G165" s="390">
        <v>9.3096044396375959</v>
      </c>
      <c r="H165" s="391">
        <f t="shared" si="26"/>
        <v>0.54220037169882396</v>
      </c>
      <c r="I165" s="392">
        <v>9.2804404026328822</v>
      </c>
      <c r="J165" s="381">
        <f t="shared" si="27"/>
        <v>0.27751043443601731</v>
      </c>
      <c r="K165" s="390">
        <v>7.2266883834564597</v>
      </c>
      <c r="L165" s="391">
        <f t="shared" si="28"/>
        <v>1.5415593081928556</v>
      </c>
      <c r="M165" s="392">
        <v>8.9148335152125906</v>
      </c>
      <c r="N165" s="381">
        <f t="shared" si="29"/>
        <v>0.51343688313265901</v>
      </c>
      <c r="O165" s="390">
        <v>10.979306096160848</v>
      </c>
      <c r="P165" s="391">
        <f t="shared" si="30"/>
        <v>0.5837846421298849</v>
      </c>
      <c r="Q165" s="392">
        <v>9.9109097099499017</v>
      </c>
      <c r="R165" s="381">
        <f t="shared" si="31"/>
        <v>0.53550171267165503</v>
      </c>
    </row>
    <row r="166" spans="2:18" ht="15" customHeight="1" collapsed="1" x14ac:dyDescent="0.25">
      <c r="B166" s="145">
        <v>2002</v>
      </c>
      <c r="C166" s="395">
        <v>7.35</v>
      </c>
      <c r="D166" s="395">
        <f t="shared" si="24"/>
        <v>0.97999999999999954</v>
      </c>
      <c r="E166" s="395">
        <v>3.56</v>
      </c>
      <c r="F166" s="388">
        <f t="shared" si="25"/>
        <v>-8.0000000000000071E-2</v>
      </c>
      <c r="G166" s="395">
        <v>8.3000000000000007</v>
      </c>
      <c r="H166" s="395">
        <f t="shared" si="26"/>
        <v>-0.16999999999999993</v>
      </c>
      <c r="I166" s="395">
        <v>8.2799999999999994</v>
      </c>
      <c r="J166" s="388">
        <f t="shared" si="27"/>
        <v>-0.28000000000000114</v>
      </c>
      <c r="K166" s="395">
        <v>6.13</v>
      </c>
      <c r="L166" s="395">
        <f t="shared" si="28"/>
        <v>-0.19000000000000039</v>
      </c>
      <c r="M166" s="395">
        <v>7.94</v>
      </c>
      <c r="N166" s="388">
        <f t="shared" si="29"/>
        <v>-0.20999999999999996</v>
      </c>
      <c r="O166" s="395">
        <v>9.65</v>
      </c>
      <c r="P166" s="395">
        <f t="shared" si="30"/>
        <v>0.17999999999999972</v>
      </c>
      <c r="Q166" s="395">
        <v>8.75</v>
      </c>
      <c r="R166" s="388">
        <f t="shared" si="31"/>
        <v>-3.9999999999999147E-2</v>
      </c>
    </row>
    <row r="167" spans="2:18" ht="15" hidden="1" customHeight="1" outlineLevel="1" x14ac:dyDescent="0.25">
      <c r="B167" s="43" t="s">
        <v>49</v>
      </c>
      <c r="C167" s="390">
        <v>6.3039702233250621</v>
      </c>
      <c r="D167" s="391">
        <f t="shared" si="24"/>
        <v>0.68397022332506197</v>
      </c>
      <c r="E167" s="392">
        <v>3.464823151125402</v>
      </c>
      <c r="F167" s="381">
        <f t="shared" si="25"/>
        <v>4.4823151125402028E-2</v>
      </c>
      <c r="G167" s="390">
        <v>8.7519050729370775</v>
      </c>
      <c r="H167" s="391">
        <f t="shared" si="26"/>
        <v>0.77190507293707711</v>
      </c>
      <c r="I167" s="392">
        <v>8.789916043492223</v>
      </c>
      <c r="J167" s="381">
        <f t="shared" si="27"/>
        <v>0.20991604349222293</v>
      </c>
      <c r="K167" s="390">
        <v>6.272240365774004</v>
      </c>
      <c r="L167" s="391">
        <f t="shared" si="28"/>
        <v>1.0822403657740036</v>
      </c>
      <c r="M167" s="392">
        <v>8.316947639304658</v>
      </c>
      <c r="N167" s="381">
        <f t="shared" si="29"/>
        <v>0.47694763930465811</v>
      </c>
      <c r="O167" s="390">
        <v>9.7480250016832368</v>
      </c>
      <c r="P167" s="391">
        <f t="shared" si="30"/>
        <v>0.85802500168323625</v>
      </c>
      <c r="Q167" s="392">
        <v>9.0088406512622132</v>
      </c>
      <c r="R167" s="381">
        <f t="shared" si="31"/>
        <v>0.63884065126221401</v>
      </c>
    </row>
    <row r="168" spans="2:18" ht="15" hidden="1" customHeight="1" outlineLevel="1" x14ac:dyDescent="0.25">
      <c r="B168" s="43" t="s">
        <v>50</v>
      </c>
      <c r="C168" s="390">
        <v>7.5310945273631837</v>
      </c>
      <c r="D168" s="391">
        <f t="shared" si="24"/>
        <v>1.4110945273631836</v>
      </c>
      <c r="E168" s="392">
        <v>3.8892090099528547</v>
      </c>
      <c r="F168" s="381">
        <f t="shared" si="25"/>
        <v>0.4092090099528547</v>
      </c>
      <c r="G168" s="390">
        <v>8.5938743375717461</v>
      </c>
      <c r="H168" s="391">
        <f t="shared" si="26"/>
        <v>0.38387433757174527</v>
      </c>
      <c r="I168" s="392">
        <v>8.3112762443972628</v>
      </c>
      <c r="J168" s="381">
        <f t="shared" si="27"/>
        <v>-0.66872375560273767</v>
      </c>
      <c r="K168" s="390">
        <v>5.9974929489188344</v>
      </c>
      <c r="L168" s="391">
        <f t="shared" si="28"/>
        <v>8.7492948918834301E-2</v>
      </c>
      <c r="M168" s="392">
        <v>8.0158302926037432</v>
      </c>
      <c r="N168" s="381">
        <f t="shared" si="29"/>
        <v>-0.20416970739625739</v>
      </c>
      <c r="O168" s="390">
        <v>9.0182963976470347</v>
      </c>
      <c r="P168" s="391">
        <f t="shared" si="30"/>
        <v>-0.9617036023529657</v>
      </c>
      <c r="Q168" s="392">
        <v>8.4978402790950067</v>
      </c>
      <c r="R168" s="381">
        <f t="shared" si="31"/>
        <v>-0.56215972090499378</v>
      </c>
    </row>
    <row r="169" spans="2:18" ht="15" hidden="1" customHeight="1" outlineLevel="1" x14ac:dyDescent="0.25">
      <c r="B169" s="43" t="s">
        <v>51</v>
      </c>
      <c r="C169" s="390">
        <v>6.7517494168610463</v>
      </c>
      <c r="D169" s="391">
        <f t="shared" si="24"/>
        <v>0.59174941686104621</v>
      </c>
      <c r="E169" s="392">
        <v>3.7352172289306611</v>
      </c>
      <c r="F169" s="381">
        <f t="shared" si="25"/>
        <v>0.58521722893066119</v>
      </c>
      <c r="G169" s="390">
        <v>8.377547778688113</v>
      </c>
      <c r="H169" s="391">
        <f t="shared" si="26"/>
        <v>0.12754777868811296</v>
      </c>
      <c r="I169" s="392">
        <v>7.9982538330494037</v>
      </c>
      <c r="J169" s="381">
        <f t="shared" si="27"/>
        <v>-0.19174616695059576</v>
      </c>
      <c r="K169" s="390">
        <v>5.9857080514946546</v>
      </c>
      <c r="L169" s="391">
        <f t="shared" si="28"/>
        <v>0.30570805149465485</v>
      </c>
      <c r="M169" s="392">
        <v>7.7713700755912765</v>
      </c>
      <c r="N169" s="381">
        <f t="shared" si="29"/>
        <v>1.3700755912768869E-3</v>
      </c>
      <c r="O169" s="390">
        <v>9.3000359288608561</v>
      </c>
      <c r="P169" s="391">
        <f t="shared" si="30"/>
        <v>-9.964071139144437E-3</v>
      </c>
      <c r="Q169" s="392">
        <v>8.4830421257802904</v>
      </c>
      <c r="R169" s="381">
        <f t="shared" si="31"/>
        <v>-2.695787421970941E-2</v>
      </c>
    </row>
    <row r="170" spans="2:18" ht="15" hidden="1" customHeight="1" outlineLevel="1" x14ac:dyDescent="0.25">
      <c r="B170" s="43" t="s">
        <v>52</v>
      </c>
      <c r="C170" s="390">
        <v>6.7720588235294121</v>
      </c>
      <c r="D170" s="391">
        <f t="shared" si="24"/>
        <v>-0.59794117647058798</v>
      </c>
      <c r="E170" s="392">
        <v>3.5395853624599973</v>
      </c>
      <c r="F170" s="381">
        <f t="shared" si="25"/>
        <v>5.9585362459997349E-2</v>
      </c>
      <c r="G170" s="390">
        <v>8.5794221560644921</v>
      </c>
      <c r="H170" s="391">
        <f t="shared" si="26"/>
        <v>-3.0577843935507332E-2</v>
      </c>
      <c r="I170" s="392">
        <v>8.7531012310828817</v>
      </c>
      <c r="J170" s="381">
        <f t="shared" si="27"/>
        <v>0.48310123108288217</v>
      </c>
      <c r="K170" s="390">
        <v>6.5457267089600117</v>
      </c>
      <c r="L170" s="391">
        <f t="shared" si="28"/>
        <v>1.2757267089600122</v>
      </c>
      <c r="M170" s="392">
        <v>8.3501121968874408</v>
      </c>
      <c r="N170" s="381">
        <f t="shared" si="29"/>
        <v>0.43011219688744085</v>
      </c>
      <c r="O170" s="390">
        <v>9.8513720664119013</v>
      </c>
      <c r="P170" s="391">
        <f t="shared" si="30"/>
        <v>1.1113720664119011</v>
      </c>
      <c r="Q170" s="392">
        <v>9.0587500923583342</v>
      </c>
      <c r="R170" s="381">
        <f t="shared" si="31"/>
        <v>0.7287500923583341</v>
      </c>
    </row>
    <row r="171" spans="2:18" ht="15" hidden="1" customHeight="1" outlineLevel="1" x14ac:dyDescent="0.25">
      <c r="B171" s="43" t="s">
        <v>53</v>
      </c>
      <c r="C171" s="390">
        <v>7.0782997762863538</v>
      </c>
      <c r="D171" s="391">
        <f t="shared" si="24"/>
        <v>-0.36170022371364663</v>
      </c>
      <c r="E171" s="392">
        <v>3.5975406102930014</v>
      </c>
      <c r="F171" s="381">
        <f t="shared" si="25"/>
        <v>-0.74245938970699843</v>
      </c>
      <c r="G171" s="390">
        <v>8.9432298641308439</v>
      </c>
      <c r="H171" s="391">
        <f t="shared" si="26"/>
        <v>-0.57677013586915571</v>
      </c>
      <c r="I171" s="392">
        <v>8.755757311802741</v>
      </c>
      <c r="J171" s="381">
        <f t="shared" si="27"/>
        <v>-0.18424268819725853</v>
      </c>
      <c r="K171" s="390">
        <v>7.4663308393214312</v>
      </c>
      <c r="L171" s="391">
        <f t="shared" si="28"/>
        <v>0.71633083932143116</v>
      </c>
      <c r="M171" s="392">
        <v>8.5708748917006048</v>
      </c>
      <c r="N171" s="381">
        <f t="shared" si="29"/>
        <v>-0.19912510829939478</v>
      </c>
      <c r="O171" s="390">
        <v>9.642884692782399</v>
      </c>
      <c r="P171" s="391">
        <f t="shared" si="30"/>
        <v>-0.46711530721760042</v>
      </c>
      <c r="Q171" s="392">
        <v>9.1064385934413945</v>
      </c>
      <c r="R171" s="381">
        <f t="shared" si="31"/>
        <v>-0.32356140655860521</v>
      </c>
    </row>
    <row r="172" spans="2:18" ht="15" hidden="1" customHeight="1" outlineLevel="1" x14ac:dyDescent="0.25">
      <c r="B172" s="43" t="s">
        <v>54</v>
      </c>
      <c r="C172" s="390">
        <v>7.0870069605568444</v>
      </c>
      <c r="D172" s="391">
        <f t="shared" si="24"/>
        <v>0.95700696055684453</v>
      </c>
      <c r="E172" s="392">
        <v>3.1008831013321361</v>
      </c>
      <c r="F172" s="381">
        <f t="shared" si="25"/>
        <v>-9.9116898667864106E-2</v>
      </c>
      <c r="G172" s="390">
        <v>8.9991670491441003</v>
      </c>
      <c r="H172" s="391">
        <f t="shared" si="26"/>
        <v>-0.16083295085589988</v>
      </c>
      <c r="I172" s="392">
        <v>8.8883846063867118</v>
      </c>
      <c r="J172" s="381">
        <f t="shared" si="27"/>
        <v>-1.161539361328856E-2</v>
      </c>
      <c r="K172" s="390">
        <v>7.2628668997479471</v>
      </c>
      <c r="L172" s="391">
        <f t="shared" si="28"/>
        <v>1.3128668997479469</v>
      </c>
      <c r="M172" s="392">
        <v>8.6161301455221739</v>
      </c>
      <c r="N172" s="381">
        <f t="shared" si="29"/>
        <v>7.6130145522174786E-2</v>
      </c>
      <c r="O172" s="390">
        <v>10.062794355946819</v>
      </c>
      <c r="P172" s="391">
        <f t="shared" si="30"/>
        <v>0.21279435594681928</v>
      </c>
      <c r="Q172" s="392">
        <v>9.3436435205703372</v>
      </c>
      <c r="R172" s="381">
        <f t="shared" si="31"/>
        <v>0.1536435205703377</v>
      </c>
    </row>
    <row r="173" spans="2:18" ht="15" hidden="1" customHeight="1" outlineLevel="1" x14ac:dyDescent="0.25">
      <c r="B173" s="43" t="s">
        <v>55</v>
      </c>
      <c r="C173" s="390">
        <v>5.944763271162123</v>
      </c>
      <c r="D173" s="391">
        <f t="shared" si="24"/>
        <v>-3.5236728837877429E-2</v>
      </c>
      <c r="E173" s="392">
        <v>2.7646741330454732</v>
      </c>
      <c r="F173" s="381">
        <f t="shared" si="25"/>
        <v>7.4674133045473212E-2</v>
      </c>
      <c r="G173" s="390">
        <v>8.1178376443211313</v>
      </c>
      <c r="H173" s="391">
        <f t="shared" si="26"/>
        <v>0.45783764432113117</v>
      </c>
      <c r="I173" s="392">
        <v>8.4242519543534904</v>
      </c>
      <c r="J173" s="381">
        <f t="shared" si="27"/>
        <v>-0.51574804564650911</v>
      </c>
      <c r="K173" s="390">
        <v>6.8852185276608102</v>
      </c>
      <c r="L173" s="391">
        <f t="shared" si="28"/>
        <v>1.5352185276608106</v>
      </c>
      <c r="M173" s="392">
        <v>7.9681574651542419</v>
      </c>
      <c r="N173" s="381">
        <f t="shared" si="29"/>
        <v>-2.1842534845758266E-2</v>
      </c>
      <c r="O173" s="390">
        <v>8.5153874525694597</v>
      </c>
      <c r="P173" s="391">
        <f t="shared" si="30"/>
        <v>0.20538745256945923</v>
      </c>
      <c r="Q173" s="392">
        <v>8.2465499204470394</v>
      </c>
      <c r="R173" s="381">
        <f t="shared" si="31"/>
        <v>9.6549920447039028E-2</v>
      </c>
    </row>
    <row r="174" spans="2:18" ht="15" hidden="1" customHeight="1" outlineLevel="1" x14ac:dyDescent="0.25">
      <c r="B174" s="43" t="s">
        <v>56</v>
      </c>
      <c r="C174" s="390">
        <v>6.6182113821138211</v>
      </c>
      <c r="D174" s="391">
        <f t="shared" si="24"/>
        <v>0.75821138211382078</v>
      </c>
      <c r="E174" s="392">
        <v>3.2729152308752583</v>
      </c>
      <c r="F174" s="381">
        <f t="shared" si="25"/>
        <v>9.2915230875258104E-2</v>
      </c>
      <c r="G174" s="390">
        <v>8.2198333831440529</v>
      </c>
      <c r="H174" s="391">
        <f t="shared" si="26"/>
        <v>0.37983338314405302</v>
      </c>
      <c r="I174" s="392">
        <v>9.0487608581022947</v>
      </c>
      <c r="J174" s="381">
        <f t="shared" si="27"/>
        <v>-4.1239141897705167E-2</v>
      </c>
      <c r="K174" s="390">
        <v>7.7562678514757222</v>
      </c>
      <c r="L174" s="391">
        <f t="shared" si="28"/>
        <v>1.9762678514757219</v>
      </c>
      <c r="M174" s="392">
        <v>8.4408427445131053</v>
      </c>
      <c r="N174" s="381">
        <f t="shared" si="29"/>
        <v>0.29084274451310499</v>
      </c>
      <c r="O174" s="390">
        <v>9.4344245075504816</v>
      </c>
      <c r="P174" s="391">
        <f t="shared" si="30"/>
        <v>0.20442450755048114</v>
      </c>
      <c r="Q174" s="392">
        <v>8.9008593562266132</v>
      </c>
      <c r="R174" s="381">
        <f t="shared" si="31"/>
        <v>0.24085935622661303</v>
      </c>
    </row>
    <row r="175" spans="2:18" ht="15" customHeight="1" collapsed="1" x14ac:dyDescent="0.25">
      <c r="B175" s="30" t="s">
        <v>75</v>
      </c>
      <c r="C175" s="383">
        <v>5.8302631578947368</v>
      </c>
      <c r="D175" s="384">
        <f t="shared" si="24"/>
        <v>-0.3157616415217479</v>
      </c>
      <c r="E175" s="383">
        <v>3.7187698869988477</v>
      </c>
      <c r="F175" s="384">
        <f t="shared" si="25"/>
        <v>5.7789007488799893E-2</v>
      </c>
      <c r="G175" s="383">
        <v>8.2112492108395703</v>
      </c>
      <c r="H175" s="384">
        <f t="shared" si="26"/>
        <v>-0.10321991415587028</v>
      </c>
      <c r="I175" s="383">
        <v>8.4993381435340538</v>
      </c>
      <c r="J175" s="384">
        <f t="shared" si="27"/>
        <v>-0.40406850061534882</v>
      </c>
      <c r="K175" s="383">
        <v>5.6423269476776321</v>
      </c>
      <c r="L175" s="384">
        <f t="shared" si="28"/>
        <v>0.49708969764804944</v>
      </c>
      <c r="M175" s="383">
        <v>7.9392348822935137</v>
      </c>
      <c r="N175" s="384">
        <f t="shared" si="29"/>
        <v>-0.17090497407798111</v>
      </c>
      <c r="O175" s="383">
        <v>9.4539623678767164</v>
      </c>
      <c r="P175" s="384">
        <f t="shared" si="30"/>
        <v>0.32832157712271304</v>
      </c>
      <c r="Q175" s="383">
        <v>8.6708888131314552</v>
      </c>
      <c r="R175" s="384">
        <f t="shared" si="31"/>
        <v>5.3987614567514441E-2</v>
      </c>
    </row>
    <row r="176" spans="2:18" ht="15" hidden="1" customHeight="1" outlineLevel="1" x14ac:dyDescent="0.25">
      <c r="B176" s="43" t="s">
        <v>58</v>
      </c>
      <c r="C176" s="390">
        <v>6.3264625644134584</v>
      </c>
      <c r="D176" s="391">
        <f t="shared" si="24"/>
        <v>0.65646256441345852</v>
      </c>
      <c r="E176" s="392">
        <v>4.4403517716033649</v>
      </c>
      <c r="F176" s="381">
        <f t="shared" si="25"/>
        <v>0.91035177160336511</v>
      </c>
      <c r="G176" s="390">
        <v>7.9177882439702998</v>
      </c>
      <c r="H176" s="391">
        <f t="shared" si="26"/>
        <v>2.7788243970300108E-2</v>
      </c>
      <c r="I176" s="392">
        <v>7.7737329419479746</v>
      </c>
      <c r="J176" s="381">
        <f t="shared" si="27"/>
        <v>-0.21626705805202562</v>
      </c>
      <c r="K176" s="390">
        <v>6.6932490192634226</v>
      </c>
      <c r="L176" s="391">
        <f t="shared" si="28"/>
        <v>1.3532490192634228</v>
      </c>
      <c r="M176" s="392">
        <v>7.5848855675783291</v>
      </c>
      <c r="N176" s="381">
        <f t="shared" si="29"/>
        <v>9.4885567578328889E-2</v>
      </c>
      <c r="O176" s="390">
        <v>8.9522613322943467</v>
      </c>
      <c r="P176" s="391">
        <f t="shared" si="30"/>
        <v>0.55226133229434637</v>
      </c>
      <c r="Q176" s="392">
        <v>8.2337820314761796</v>
      </c>
      <c r="R176" s="381">
        <f t="shared" si="31"/>
        <v>0.30378203147617988</v>
      </c>
    </row>
    <row r="177" spans="2:18" ht="15" hidden="1" customHeight="1" outlineLevel="1" x14ac:dyDescent="0.25">
      <c r="B177" s="43" t="s">
        <v>59</v>
      </c>
      <c r="C177" s="390">
        <v>5.4977011494252874</v>
      </c>
      <c r="D177" s="391">
        <f t="shared" si="24"/>
        <v>-2.2622988505747124</v>
      </c>
      <c r="E177" s="392">
        <v>3.600127551020408</v>
      </c>
      <c r="F177" s="381">
        <f t="shared" si="25"/>
        <v>-0.22987244897959203</v>
      </c>
      <c r="G177" s="390">
        <v>7.9816852030947771</v>
      </c>
      <c r="H177" s="391">
        <f t="shared" si="26"/>
        <v>-0.32831479690522336</v>
      </c>
      <c r="I177" s="392">
        <v>8.3824673163055312</v>
      </c>
      <c r="J177" s="381">
        <f t="shared" si="27"/>
        <v>-0.69753268369446886</v>
      </c>
      <c r="K177" s="390">
        <v>5.5644368565368101</v>
      </c>
      <c r="L177" s="391">
        <f t="shared" si="28"/>
        <v>0.8044368565368103</v>
      </c>
      <c r="M177" s="392">
        <v>7.7838955405095946</v>
      </c>
      <c r="N177" s="381">
        <f t="shared" si="29"/>
        <v>-0.44610445949040578</v>
      </c>
      <c r="O177" s="390">
        <v>9.0973534928509174</v>
      </c>
      <c r="P177" s="391">
        <f t="shared" si="30"/>
        <v>-2.2646507149081785E-2</v>
      </c>
      <c r="Q177" s="392">
        <v>8.4226670040261187</v>
      </c>
      <c r="R177" s="381">
        <f t="shared" si="31"/>
        <v>-0.24733299597388125</v>
      </c>
    </row>
    <row r="178" spans="2:18" ht="15" hidden="1" customHeight="1" outlineLevel="1" x14ac:dyDescent="0.25">
      <c r="B178" s="43" t="s">
        <v>60</v>
      </c>
      <c r="C178" s="390">
        <v>5.4831544796605938</v>
      </c>
      <c r="D178" s="391">
        <f t="shared" si="24"/>
        <v>-1.1568455203394059</v>
      </c>
      <c r="E178" s="392">
        <v>4.1457571554658932</v>
      </c>
      <c r="F178" s="381">
        <f t="shared" si="25"/>
        <v>0.34575715546589336</v>
      </c>
      <c r="G178" s="390">
        <v>8.4145942073482747</v>
      </c>
      <c r="H178" s="391">
        <f t="shared" si="26"/>
        <v>2.4594207348274111E-2</v>
      </c>
      <c r="I178" s="392">
        <v>8.7473357281205466</v>
      </c>
      <c r="J178" s="381">
        <f t="shared" si="27"/>
        <v>-0.40266427187945375</v>
      </c>
      <c r="K178" s="390">
        <v>4.9094631932109731</v>
      </c>
      <c r="L178" s="391">
        <f t="shared" si="28"/>
        <v>-0.2605368067890268</v>
      </c>
      <c r="M178" s="392">
        <v>8.0413447995731406</v>
      </c>
      <c r="N178" s="381">
        <f t="shared" si="29"/>
        <v>-0.23865520042685873</v>
      </c>
      <c r="O178" s="390">
        <v>9.7022976550680795</v>
      </c>
      <c r="P178" s="391">
        <f t="shared" si="30"/>
        <v>0.23229765506807887</v>
      </c>
      <c r="Q178" s="392">
        <v>8.8350020958887949</v>
      </c>
      <c r="R178" s="381">
        <f t="shared" si="31"/>
        <v>-2.4997904111204505E-2</v>
      </c>
    </row>
    <row r="179" spans="2:18" ht="15" hidden="1" customHeight="1" outlineLevel="1" x14ac:dyDescent="0.25">
      <c r="B179" s="43" t="s">
        <v>61</v>
      </c>
      <c r="C179" s="390">
        <v>5.8696553511272347</v>
      </c>
      <c r="D179" s="391">
        <f t="shared" si="24"/>
        <v>0.12965535112723447</v>
      </c>
      <c r="E179" s="392">
        <v>3.9548625943329063</v>
      </c>
      <c r="F179" s="381">
        <f t="shared" si="25"/>
        <v>0.22486259433290634</v>
      </c>
      <c r="G179" s="390">
        <v>8.7674040679387719</v>
      </c>
      <c r="H179" s="391">
        <f t="shared" si="26"/>
        <v>0.43740406793877185</v>
      </c>
      <c r="I179" s="392">
        <v>9.0029299681968649</v>
      </c>
      <c r="J179" s="381">
        <f t="shared" si="27"/>
        <v>-0.587070031803135</v>
      </c>
      <c r="K179" s="390">
        <v>5.6851290752636041</v>
      </c>
      <c r="L179" s="391">
        <f t="shared" si="28"/>
        <v>0.97512907526360415</v>
      </c>
      <c r="M179" s="392">
        <v>8.4013966320799316</v>
      </c>
      <c r="N179" s="381">
        <f t="shared" si="29"/>
        <v>1.1396632079931024E-2</v>
      </c>
      <c r="O179" s="390">
        <v>10.395521454030963</v>
      </c>
      <c r="P179" s="391">
        <f t="shared" si="30"/>
        <v>0.89552145403096262</v>
      </c>
      <c r="Q179" s="392">
        <v>9.3754079972782467</v>
      </c>
      <c r="R179" s="381">
        <f t="shared" si="31"/>
        <v>0.40540799727824606</v>
      </c>
    </row>
    <row r="180" spans="2:18" ht="15" customHeight="1" collapsed="1" x14ac:dyDescent="0.25">
      <c r="B180" s="145">
        <v>2001</v>
      </c>
      <c r="C180" s="395">
        <v>6.37</v>
      </c>
      <c r="D180" s="395">
        <f t="shared" si="24"/>
        <v>3.0000000000000249E-2</v>
      </c>
      <c r="E180" s="395">
        <v>3.64</v>
      </c>
      <c r="F180" s="388">
        <f t="shared" si="25"/>
        <v>0.13000000000000034</v>
      </c>
      <c r="G180" s="395">
        <v>8.4700000000000006</v>
      </c>
      <c r="H180" s="395">
        <f t="shared" si="26"/>
        <v>0.11000000000000121</v>
      </c>
      <c r="I180" s="395">
        <v>8.56</v>
      </c>
      <c r="J180" s="388">
        <f t="shared" si="27"/>
        <v>-0.20999999999999908</v>
      </c>
      <c r="K180" s="395">
        <v>6.32</v>
      </c>
      <c r="L180" s="395">
        <f t="shared" si="28"/>
        <v>0.87000000000000011</v>
      </c>
      <c r="M180" s="395">
        <v>8.15</v>
      </c>
      <c r="N180" s="388">
        <f t="shared" si="29"/>
        <v>-0.20999999999999908</v>
      </c>
      <c r="O180" s="395">
        <v>9.4700000000000006</v>
      </c>
      <c r="P180" s="395">
        <f t="shared" si="30"/>
        <v>0.23000000000000043</v>
      </c>
      <c r="Q180" s="395">
        <v>8.7899999999999991</v>
      </c>
      <c r="R180" s="388">
        <f t="shared" si="31"/>
        <v>0.10999999999999943</v>
      </c>
    </row>
    <row r="181" spans="2:18" ht="15" hidden="1" customHeight="1" outlineLevel="1" x14ac:dyDescent="0.25">
      <c r="B181" s="43" t="s">
        <v>49</v>
      </c>
      <c r="C181" s="390">
        <v>5.62</v>
      </c>
      <c r="D181" s="391">
        <f t="shared" si="24"/>
        <v>0.41000000000000014</v>
      </c>
      <c r="E181" s="392">
        <v>3.42</v>
      </c>
      <c r="F181" s="381">
        <f t="shared" si="25"/>
        <v>4.9999999999999822E-2</v>
      </c>
      <c r="G181" s="390">
        <v>7.98</v>
      </c>
      <c r="H181" s="391">
        <f t="shared" si="26"/>
        <v>-0.46999999999999886</v>
      </c>
      <c r="I181" s="392">
        <v>8.58</v>
      </c>
      <c r="J181" s="381">
        <f t="shared" si="27"/>
        <v>-0.64000000000000057</v>
      </c>
      <c r="K181" s="390">
        <v>5.19</v>
      </c>
      <c r="L181" s="391">
        <f t="shared" si="28"/>
        <v>0.20000000000000018</v>
      </c>
      <c r="M181" s="392">
        <v>7.84</v>
      </c>
      <c r="N181" s="381">
        <f t="shared" si="29"/>
        <v>-0.39000000000000057</v>
      </c>
      <c r="O181" s="390">
        <v>8.89</v>
      </c>
      <c r="P181" s="391">
        <f t="shared" si="30"/>
        <v>-0.39999999999999858</v>
      </c>
      <c r="Q181" s="392">
        <v>8.3699999999999992</v>
      </c>
      <c r="R181" s="381">
        <f t="shared" si="31"/>
        <v>-0.41000000000000014</v>
      </c>
    </row>
    <row r="182" spans="2:18" ht="15" hidden="1" customHeight="1" outlineLevel="1" x14ac:dyDescent="0.25">
      <c r="B182" s="43" t="s">
        <v>50</v>
      </c>
      <c r="C182" s="390">
        <v>6.12</v>
      </c>
      <c r="D182" s="391">
        <f t="shared" si="24"/>
        <v>-0.33000000000000007</v>
      </c>
      <c r="E182" s="392">
        <v>3.48</v>
      </c>
      <c r="F182" s="381">
        <f t="shared" si="25"/>
        <v>-0.52</v>
      </c>
      <c r="G182" s="390">
        <v>8.2100000000000009</v>
      </c>
      <c r="H182" s="391">
        <f t="shared" si="26"/>
        <v>-0.21999999999999886</v>
      </c>
      <c r="I182" s="392">
        <v>8.98</v>
      </c>
      <c r="J182" s="381">
        <f t="shared" si="27"/>
        <v>-0.21999999999999886</v>
      </c>
      <c r="K182" s="390">
        <v>5.91</v>
      </c>
      <c r="L182" s="391">
        <f t="shared" si="28"/>
        <v>0.12000000000000011</v>
      </c>
      <c r="M182" s="392">
        <v>8.2200000000000006</v>
      </c>
      <c r="N182" s="381">
        <f t="shared" si="29"/>
        <v>-0.17999999999999972</v>
      </c>
      <c r="O182" s="390">
        <v>9.98</v>
      </c>
      <c r="P182" s="391">
        <f t="shared" si="30"/>
        <v>0.29000000000000092</v>
      </c>
      <c r="Q182" s="392">
        <v>9.06</v>
      </c>
      <c r="R182" s="381">
        <f t="shared" si="31"/>
        <v>4.0000000000000924E-2</v>
      </c>
    </row>
    <row r="183" spans="2:18" ht="15" hidden="1" customHeight="1" outlineLevel="1" x14ac:dyDescent="0.25">
      <c r="B183" s="43" t="s">
        <v>51</v>
      </c>
      <c r="C183" s="390">
        <v>6.16</v>
      </c>
      <c r="D183" s="391">
        <f t="shared" si="24"/>
        <v>0.20999999999999996</v>
      </c>
      <c r="E183" s="392">
        <v>3.15</v>
      </c>
      <c r="F183" s="381">
        <f t="shared" si="25"/>
        <v>-0.20000000000000018</v>
      </c>
      <c r="G183" s="390">
        <v>8.25</v>
      </c>
      <c r="H183" s="391">
        <f t="shared" si="26"/>
        <v>-0.15000000000000036</v>
      </c>
      <c r="I183" s="392">
        <v>8.19</v>
      </c>
      <c r="J183" s="381">
        <f t="shared" si="27"/>
        <v>-0.25</v>
      </c>
      <c r="K183" s="390">
        <v>5.68</v>
      </c>
      <c r="L183" s="391">
        <f t="shared" si="28"/>
        <v>0.58999999999999986</v>
      </c>
      <c r="M183" s="392">
        <v>7.77</v>
      </c>
      <c r="N183" s="381">
        <f t="shared" si="29"/>
        <v>-0.10000000000000053</v>
      </c>
      <c r="O183" s="390">
        <v>9.31</v>
      </c>
      <c r="P183" s="391">
        <f t="shared" si="30"/>
        <v>0.75</v>
      </c>
      <c r="Q183" s="392">
        <v>8.51</v>
      </c>
      <c r="R183" s="381">
        <f t="shared" si="31"/>
        <v>0.29999999999999893</v>
      </c>
    </row>
    <row r="184" spans="2:18" ht="15" hidden="1" customHeight="1" outlineLevel="1" x14ac:dyDescent="0.25">
      <c r="B184" s="43" t="s">
        <v>52</v>
      </c>
      <c r="C184" s="390">
        <v>7.37</v>
      </c>
      <c r="D184" s="391">
        <f t="shared" si="24"/>
        <v>0.46999999999999975</v>
      </c>
      <c r="E184" s="392">
        <v>3.48</v>
      </c>
      <c r="F184" s="381">
        <f t="shared" si="25"/>
        <v>0.23999999999999977</v>
      </c>
      <c r="G184" s="390">
        <v>8.61</v>
      </c>
      <c r="H184" s="391">
        <f t="shared" si="26"/>
        <v>-0.57000000000000028</v>
      </c>
      <c r="I184" s="392">
        <v>8.27</v>
      </c>
      <c r="J184" s="381">
        <f t="shared" si="27"/>
        <v>-0.8100000000000005</v>
      </c>
      <c r="K184" s="390">
        <v>5.27</v>
      </c>
      <c r="L184" s="391">
        <f t="shared" si="28"/>
        <v>0.3199999999999994</v>
      </c>
      <c r="M184" s="392">
        <v>7.92</v>
      </c>
      <c r="N184" s="381">
        <f t="shared" si="29"/>
        <v>-0.58999999999999986</v>
      </c>
      <c r="O184" s="390">
        <v>8.74</v>
      </c>
      <c r="P184" s="391">
        <f t="shared" si="30"/>
        <v>-1.1400000000000006</v>
      </c>
      <c r="Q184" s="392">
        <v>8.33</v>
      </c>
      <c r="R184" s="381">
        <f t="shared" si="31"/>
        <v>-0.84999999999999964</v>
      </c>
    </row>
    <row r="185" spans="2:18" ht="15" hidden="1" customHeight="1" outlineLevel="1" x14ac:dyDescent="0.25">
      <c r="B185" s="43" t="s">
        <v>53</v>
      </c>
      <c r="C185" s="390">
        <v>7.44</v>
      </c>
      <c r="D185" s="391">
        <f t="shared" si="24"/>
        <v>0.26000000000000068</v>
      </c>
      <c r="E185" s="392">
        <v>4.34</v>
      </c>
      <c r="F185" s="381">
        <f t="shared" si="25"/>
        <v>1.0299999999999998</v>
      </c>
      <c r="G185" s="390">
        <v>9.52</v>
      </c>
      <c r="H185" s="391">
        <f t="shared" si="26"/>
        <v>-0.17999999999999972</v>
      </c>
      <c r="I185" s="392">
        <v>8.94</v>
      </c>
      <c r="J185" s="381">
        <f t="shared" si="27"/>
        <v>-0.40000000000000036</v>
      </c>
      <c r="K185" s="390">
        <v>6.75</v>
      </c>
      <c r="L185" s="391">
        <f t="shared" si="28"/>
        <v>0.57000000000000028</v>
      </c>
      <c r="M185" s="392">
        <v>8.77</v>
      </c>
      <c r="N185" s="381">
        <f t="shared" si="29"/>
        <v>-0.19000000000000128</v>
      </c>
      <c r="O185" s="390">
        <v>10.11</v>
      </c>
      <c r="P185" s="391">
        <f t="shared" si="30"/>
        <v>-0.21000000000000085</v>
      </c>
      <c r="Q185" s="392">
        <v>9.43</v>
      </c>
      <c r="R185" s="381">
        <f t="shared" si="31"/>
        <v>-0.22000000000000064</v>
      </c>
    </row>
    <row r="186" spans="2:18" ht="15" hidden="1" customHeight="1" outlineLevel="1" x14ac:dyDescent="0.25">
      <c r="B186" s="43" t="s">
        <v>54</v>
      </c>
      <c r="C186" s="390">
        <v>6.13</v>
      </c>
      <c r="D186" s="391">
        <f t="shared" si="24"/>
        <v>0.47999999999999954</v>
      </c>
      <c r="E186" s="392">
        <v>3.2</v>
      </c>
      <c r="F186" s="381">
        <f t="shared" si="25"/>
        <v>0.48</v>
      </c>
      <c r="G186" s="390">
        <v>9.16</v>
      </c>
      <c r="H186" s="391">
        <f t="shared" si="26"/>
        <v>0.38000000000000078</v>
      </c>
      <c r="I186" s="392">
        <v>8.9</v>
      </c>
      <c r="J186" s="381">
        <f t="shared" si="27"/>
        <v>-0.25999999999999979</v>
      </c>
      <c r="K186" s="390">
        <v>5.95</v>
      </c>
      <c r="L186" s="391">
        <f t="shared" si="28"/>
        <v>0.9300000000000006</v>
      </c>
      <c r="M186" s="392">
        <v>8.5399999999999991</v>
      </c>
      <c r="N186" s="381">
        <f t="shared" si="29"/>
        <v>8.9999999999999858E-2</v>
      </c>
      <c r="O186" s="390">
        <v>9.85</v>
      </c>
      <c r="P186" s="391">
        <f t="shared" si="30"/>
        <v>0.41000000000000014</v>
      </c>
      <c r="Q186" s="392">
        <v>9.19</v>
      </c>
      <c r="R186" s="381">
        <f t="shared" si="31"/>
        <v>0.21999999999999886</v>
      </c>
    </row>
    <row r="187" spans="2:18" ht="15" hidden="1" customHeight="1" outlineLevel="1" x14ac:dyDescent="0.25">
      <c r="B187" s="43" t="s">
        <v>55</v>
      </c>
      <c r="C187" s="390">
        <v>5.98</v>
      </c>
      <c r="D187" s="391">
        <f t="shared" si="24"/>
        <v>-0.36999999999999922</v>
      </c>
      <c r="E187" s="392">
        <v>2.69</v>
      </c>
      <c r="F187" s="381">
        <f t="shared" si="25"/>
        <v>4.9999999999999822E-2</v>
      </c>
      <c r="G187" s="390">
        <v>7.66</v>
      </c>
      <c r="H187" s="391">
        <f t="shared" si="26"/>
        <v>-1.17</v>
      </c>
      <c r="I187" s="392">
        <v>8.94</v>
      </c>
      <c r="J187" s="381">
        <f t="shared" si="27"/>
        <v>-0.86000000000000121</v>
      </c>
      <c r="K187" s="390">
        <v>5.35</v>
      </c>
      <c r="L187" s="391">
        <f t="shared" si="28"/>
        <v>0.71</v>
      </c>
      <c r="M187" s="392">
        <v>7.99</v>
      </c>
      <c r="N187" s="381">
        <f t="shared" si="29"/>
        <v>-0.73000000000000043</v>
      </c>
      <c r="O187" s="390">
        <v>8.31</v>
      </c>
      <c r="P187" s="391">
        <f t="shared" si="30"/>
        <v>-1.0700000000000003</v>
      </c>
      <c r="Q187" s="392">
        <v>8.15</v>
      </c>
      <c r="R187" s="381">
        <f t="shared" si="31"/>
        <v>-0.90000000000000036</v>
      </c>
    </row>
    <row r="188" spans="2:18" ht="15" hidden="1" customHeight="1" outlineLevel="1" x14ac:dyDescent="0.25">
      <c r="B188" s="43" t="s">
        <v>56</v>
      </c>
      <c r="C188" s="390">
        <v>5.86</v>
      </c>
      <c r="D188" s="391">
        <f t="shared" si="24"/>
        <v>-1.5899999999999999</v>
      </c>
      <c r="E188" s="392">
        <v>3.18</v>
      </c>
      <c r="F188" s="381">
        <f t="shared" si="25"/>
        <v>0.45000000000000018</v>
      </c>
      <c r="G188" s="390">
        <v>7.84</v>
      </c>
      <c r="H188" s="391">
        <f t="shared" si="26"/>
        <v>-0.35999999999999943</v>
      </c>
      <c r="I188" s="392">
        <v>9.09</v>
      </c>
      <c r="J188" s="381">
        <f t="shared" si="27"/>
        <v>0.37999999999999901</v>
      </c>
      <c r="K188" s="390">
        <v>5.78</v>
      </c>
      <c r="L188" s="391">
        <f t="shared" si="28"/>
        <v>0.57000000000000028</v>
      </c>
      <c r="M188" s="392">
        <v>8.15</v>
      </c>
      <c r="N188" s="381">
        <f t="shared" si="29"/>
        <v>0.1800000000000006</v>
      </c>
      <c r="O188" s="390">
        <v>9.23</v>
      </c>
      <c r="P188" s="391">
        <f t="shared" si="30"/>
        <v>-0.24000000000000021</v>
      </c>
      <c r="Q188" s="392">
        <v>8.66</v>
      </c>
      <c r="R188" s="381">
        <f t="shared" si="31"/>
        <v>-2.9999999999999361E-2</v>
      </c>
    </row>
    <row r="189" spans="2:18" ht="15" customHeight="1" collapsed="1" x14ac:dyDescent="0.25">
      <c r="B189" s="30" t="s">
        <v>76</v>
      </c>
      <c r="C189" s="383">
        <v>6.1460247994164847</v>
      </c>
      <c r="D189" s="384">
        <f t="shared" si="24"/>
        <v>-0.87914224930809226</v>
      </c>
      <c r="E189" s="383">
        <v>3.6609808795100478</v>
      </c>
      <c r="F189" s="384">
        <f t="shared" si="25"/>
        <v>-7.9555463873637322E-4</v>
      </c>
      <c r="G189" s="383">
        <v>8.3144691249954406</v>
      </c>
      <c r="H189" s="384">
        <f t="shared" si="26"/>
        <v>-0.17322457854158202</v>
      </c>
      <c r="I189" s="383">
        <v>8.9034066441494026</v>
      </c>
      <c r="J189" s="384">
        <f t="shared" si="27"/>
        <v>-0.1937403657200214</v>
      </c>
      <c r="K189" s="383">
        <v>5.1452372500295827</v>
      </c>
      <c r="L189" s="384">
        <f t="shared" si="28"/>
        <v>-0.58016844297387582</v>
      </c>
      <c r="M189" s="383">
        <v>8.1101398563714948</v>
      </c>
      <c r="N189" s="384">
        <f t="shared" si="29"/>
        <v>-0.22047118221439632</v>
      </c>
      <c r="O189" s="383">
        <v>9.1256407907540034</v>
      </c>
      <c r="P189" s="384">
        <f t="shared" si="30"/>
        <v>-0.28745570331865622</v>
      </c>
      <c r="Q189" s="383">
        <v>8.6169011985639408</v>
      </c>
      <c r="R189" s="384">
        <f t="shared" si="31"/>
        <v>-0.25821800440735032</v>
      </c>
    </row>
    <row r="190" spans="2:18" ht="15" hidden="1" customHeight="1" outlineLevel="1" x14ac:dyDescent="0.25">
      <c r="B190" s="43" t="s">
        <v>58</v>
      </c>
      <c r="C190" s="390">
        <v>5.67</v>
      </c>
      <c r="D190" s="391">
        <f t="shared" si="24"/>
        <v>-0.67999999999999972</v>
      </c>
      <c r="E190" s="392">
        <v>3.53</v>
      </c>
      <c r="F190" s="381">
        <f t="shared" si="25"/>
        <v>0.38999999999999968</v>
      </c>
      <c r="G190" s="390">
        <v>7.89</v>
      </c>
      <c r="H190" s="391">
        <f t="shared" si="26"/>
        <v>-0.25000000000000089</v>
      </c>
      <c r="I190" s="392">
        <v>7.99</v>
      </c>
      <c r="J190" s="381">
        <f t="shared" si="27"/>
        <v>-0.57000000000000028</v>
      </c>
      <c r="K190" s="390">
        <v>5.34</v>
      </c>
      <c r="L190" s="391">
        <f t="shared" si="28"/>
        <v>-9.9999999999997868E-3</v>
      </c>
      <c r="M190" s="392">
        <v>7.49</v>
      </c>
      <c r="N190" s="381">
        <f t="shared" si="29"/>
        <v>-0.41999999999999993</v>
      </c>
      <c r="O190" s="390">
        <v>8.4</v>
      </c>
      <c r="P190" s="391">
        <f t="shared" si="30"/>
        <v>-0.19999999999999929</v>
      </c>
      <c r="Q190" s="392">
        <v>7.93</v>
      </c>
      <c r="R190" s="381">
        <f t="shared" si="31"/>
        <v>-0.33000000000000007</v>
      </c>
    </row>
    <row r="191" spans="2:18" ht="15" hidden="1" customHeight="1" outlineLevel="1" x14ac:dyDescent="0.25">
      <c r="B191" s="43" t="s">
        <v>59</v>
      </c>
      <c r="C191" s="390">
        <v>7.76</v>
      </c>
      <c r="D191" s="391">
        <f t="shared" si="24"/>
        <v>1</v>
      </c>
      <c r="E191" s="392">
        <v>3.83</v>
      </c>
      <c r="F191" s="381">
        <f t="shared" si="25"/>
        <v>0.56000000000000005</v>
      </c>
      <c r="G191" s="390">
        <v>8.31</v>
      </c>
      <c r="H191" s="391">
        <f t="shared" si="26"/>
        <v>8.0000000000000071E-2</v>
      </c>
      <c r="I191" s="392">
        <v>9.08</v>
      </c>
      <c r="J191" s="381">
        <f t="shared" si="27"/>
        <v>0.17999999999999972</v>
      </c>
      <c r="K191" s="390">
        <v>4.76</v>
      </c>
      <c r="L191" s="391">
        <f t="shared" si="28"/>
        <v>-1.2999999999999998</v>
      </c>
      <c r="M191" s="392">
        <v>8.23</v>
      </c>
      <c r="N191" s="381">
        <f t="shared" si="29"/>
        <v>6.0000000000000497E-2</v>
      </c>
      <c r="O191" s="390">
        <v>9.1199999999999992</v>
      </c>
      <c r="P191" s="391">
        <f t="shared" si="30"/>
        <v>-0.38000000000000078</v>
      </c>
      <c r="Q191" s="392">
        <v>8.67</v>
      </c>
      <c r="R191" s="381">
        <f t="shared" si="31"/>
        <v>-0.16000000000000014</v>
      </c>
    </row>
    <row r="192" spans="2:18" ht="15" hidden="1" customHeight="1" outlineLevel="1" x14ac:dyDescent="0.25">
      <c r="B192" s="43" t="s">
        <v>60</v>
      </c>
      <c r="C192" s="390">
        <v>6.64</v>
      </c>
      <c r="D192" s="391">
        <f t="shared" si="24"/>
        <v>-7.0000000000000284E-2</v>
      </c>
      <c r="E192" s="392">
        <v>3.8</v>
      </c>
      <c r="F192" s="381">
        <f t="shared" si="25"/>
        <v>-0.49000000000000021</v>
      </c>
      <c r="G192" s="390">
        <v>8.39</v>
      </c>
      <c r="H192" s="391">
        <f t="shared" si="26"/>
        <v>-0.29999999999999893</v>
      </c>
      <c r="I192" s="392">
        <v>9.15</v>
      </c>
      <c r="J192" s="381">
        <f t="shared" si="27"/>
        <v>-0.15000000000000036</v>
      </c>
      <c r="K192" s="390">
        <v>5.17</v>
      </c>
      <c r="L192" s="391">
        <f t="shared" si="28"/>
        <v>-0.91000000000000014</v>
      </c>
      <c r="M192" s="392">
        <v>8.2799999999999994</v>
      </c>
      <c r="N192" s="381">
        <f t="shared" si="29"/>
        <v>-0.28000000000000114</v>
      </c>
      <c r="O192" s="390">
        <v>9.4700000000000006</v>
      </c>
      <c r="P192" s="391">
        <f t="shared" si="30"/>
        <v>-0.34999999999999964</v>
      </c>
      <c r="Q192" s="392">
        <v>8.86</v>
      </c>
      <c r="R192" s="381">
        <f t="shared" si="31"/>
        <v>-0.33999999999999986</v>
      </c>
    </row>
    <row r="193" spans="2:18" ht="15" hidden="1" customHeight="1" outlineLevel="1" x14ac:dyDescent="0.25">
      <c r="B193" s="43" t="s">
        <v>61</v>
      </c>
      <c r="C193" s="390">
        <v>5.74</v>
      </c>
      <c r="D193" s="391">
        <f t="shared" si="24"/>
        <v>-1.8099999999999996</v>
      </c>
      <c r="E193" s="392">
        <v>3.73</v>
      </c>
      <c r="F193" s="381">
        <f t="shared" si="25"/>
        <v>-0.48</v>
      </c>
      <c r="G193" s="390">
        <v>8.33</v>
      </c>
      <c r="H193" s="391">
        <f t="shared" si="26"/>
        <v>-0.1899999999999995</v>
      </c>
      <c r="I193" s="392">
        <v>9.59</v>
      </c>
      <c r="J193" s="381">
        <f t="shared" si="27"/>
        <v>0.32000000000000028</v>
      </c>
      <c r="K193" s="390">
        <v>4.71</v>
      </c>
      <c r="L193" s="391">
        <f t="shared" si="28"/>
        <v>-0.98000000000000043</v>
      </c>
      <c r="M193" s="392">
        <v>8.39</v>
      </c>
      <c r="N193" s="381">
        <f t="shared" si="29"/>
        <v>-9.9999999999999645E-2</v>
      </c>
      <c r="O193" s="390">
        <v>9.5</v>
      </c>
      <c r="P193" s="391">
        <f t="shared" si="30"/>
        <v>6.0000000000000497E-2</v>
      </c>
      <c r="Q193" s="392">
        <v>8.9700000000000006</v>
      </c>
      <c r="R193" s="381">
        <f t="shared" si="31"/>
        <v>0</v>
      </c>
    </row>
    <row r="194" spans="2:18" ht="15" customHeight="1" collapsed="1" x14ac:dyDescent="0.25">
      <c r="B194" s="145">
        <v>2000</v>
      </c>
      <c r="C194" s="395">
        <v>6.34</v>
      </c>
      <c r="D194" s="395">
        <f t="shared" si="24"/>
        <v>-0.19000000000000039</v>
      </c>
      <c r="E194" s="395">
        <v>3.51</v>
      </c>
      <c r="F194" s="388">
        <f t="shared" si="25"/>
        <v>0.14999999999999991</v>
      </c>
      <c r="G194" s="395">
        <v>8.36</v>
      </c>
      <c r="H194" s="395">
        <f t="shared" si="26"/>
        <v>-0.27000000000000135</v>
      </c>
      <c r="I194" s="395">
        <v>8.77</v>
      </c>
      <c r="J194" s="388">
        <f t="shared" si="27"/>
        <v>-0.30000000000000071</v>
      </c>
      <c r="K194" s="395">
        <v>5.45</v>
      </c>
      <c r="L194" s="395">
        <f t="shared" si="28"/>
        <v>9.9999999999997868E-3</v>
      </c>
      <c r="M194" s="395">
        <v>8.36</v>
      </c>
      <c r="N194" s="388">
        <f t="shared" si="29"/>
        <v>9.9999999999997868E-3</v>
      </c>
      <c r="O194" s="395">
        <v>9.24</v>
      </c>
      <c r="P194" s="395">
        <f t="shared" si="30"/>
        <v>-0.20999999999999908</v>
      </c>
      <c r="Q194" s="395">
        <v>8.68</v>
      </c>
      <c r="R194" s="388">
        <f t="shared" si="31"/>
        <v>-0.22000000000000064</v>
      </c>
    </row>
    <row r="195" spans="2:18" ht="15" hidden="1" customHeight="1" outlineLevel="1" x14ac:dyDescent="0.25">
      <c r="B195" s="43" t="s">
        <v>49</v>
      </c>
      <c r="C195" s="390">
        <v>5.21</v>
      </c>
      <c r="D195" s="391">
        <f t="shared" si="24"/>
        <v>-0.91999999999999993</v>
      </c>
      <c r="E195" s="392">
        <v>3.37</v>
      </c>
      <c r="F195" s="381">
        <f t="shared" si="25"/>
        <v>-0.75999999999999979</v>
      </c>
      <c r="G195" s="390">
        <v>8.4499999999999993</v>
      </c>
      <c r="H195" s="391">
        <f t="shared" si="26"/>
        <v>-0.73000000000000043</v>
      </c>
      <c r="I195" s="392">
        <v>9.2200000000000006</v>
      </c>
      <c r="J195" s="381">
        <f t="shared" si="27"/>
        <v>-0.53999999999999915</v>
      </c>
      <c r="K195" s="390">
        <v>4.99</v>
      </c>
      <c r="L195" s="391">
        <f t="shared" si="28"/>
        <v>-0.92999999999999972</v>
      </c>
      <c r="M195" s="392">
        <v>8.23</v>
      </c>
      <c r="N195" s="381">
        <f t="shared" si="29"/>
        <v>-0.62999999999999901</v>
      </c>
      <c r="O195" s="390">
        <v>9.2899999999999991</v>
      </c>
      <c r="P195" s="391">
        <f t="shared" si="30"/>
        <v>-0.78000000000000114</v>
      </c>
      <c r="Q195" s="392">
        <v>8.7799999999999994</v>
      </c>
      <c r="R195" s="381">
        <f t="shared" si="31"/>
        <v>-0.70000000000000107</v>
      </c>
    </row>
    <row r="196" spans="2:18" ht="15" hidden="1" customHeight="1" outlineLevel="1" x14ac:dyDescent="0.25">
      <c r="B196" s="43" t="s">
        <v>50</v>
      </c>
      <c r="C196" s="390">
        <v>6.45</v>
      </c>
      <c r="D196" s="391">
        <f t="shared" si="24"/>
        <v>-2.0100000000000007</v>
      </c>
      <c r="E196" s="392">
        <v>4</v>
      </c>
      <c r="F196" s="381">
        <f t="shared" si="25"/>
        <v>0.37000000000000011</v>
      </c>
      <c r="G196" s="390">
        <v>8.43</v>
      </c>
      <c r="H196" s="391">
        <f t="shared" si="26"/>
        <v>-9.9999999999997868E-3</v>
      </c>
      <c r="I196" s="392">
        <v>9.1999999999999993</v>
      </c>
      <c r="J196" s="381">
        <f t="shared" si="27"/>
        <v>9.9999999999997868E-3</v>
      </c>
      <c r="K196" s="390">
        <v>5.79</v>
      </c>
      <c r="L196" s="391">
        <f t="shared" si="28"/>
        <v>-9.9999999999997868E-3</v>
      </c>
      <c r="M196" s="392">
        <v>8.4</v>
      </c>
      <c r="N196" s="381">
        <f t="shared" si="29"/>
        <v>6.0000000000000497E-2</v>
      </c>
      <c r="O196" s="390">
        <v>9.69</v>
      </c>
      <c r="P196" s="391">
        <f t="shared" si="30"/>
        <v>0.1899999999999995</v>
      </c>
      <c r="Q196" s="392">
        <v>9.02</v>
      </c>
      <c r="R196" s="381">
        <f t="shared" si="31"/>
        <v>0.10999999999999943</v>
      </c>
    </row>
    <row r="197" spans="2:18" ht="15" hidden="1" customHeight="1" outlineLevel="1" x14ac:dyDescent="0.25">
      <c r="B197" s="43" t="s">
        <v>51</v>
      </c>
      <c r="C197" s="390">
        <v>5.95</v>
      </c>
      <c r="D197" s="391">
        <f t="shared" si="24"/>
        <v>-2.0499999999999998</v>
      </c>
      <c r="E197" s="392">
        <v>3.35</v>
      </c>
      <c r="F197" s="381">
        <f t="shared" si="25"/>
        <v>0.24000000000000021</v>
      </c>
      <c r="G197" s="390">
        <v>8.4</v>
      </c>
      <c r="H197" s="391">
        <f t="shared" si="26"/>
        <v>0.13000000000000078</v>
      </c>
      <c r="I197" s="392">
        <v>8.44</v>
      </c>
      <c r="J197" s="381">
        <f t="shared" si="27"/>
        <v>-0.39000000000000057</v>
      </c>
      <c r="K197" s="390">
        <v>5.09</v>
      </c>
      <c r="L197" s="391">
        <f t="shared" si="28"/>
        <v>-8.9999999999999858E-2</v>
      </c>
      <c r="M197" s="392">
        <v>7.87</v>
      </c>
      <c r="N197" s="381">
        <f t="shared" si="29"/>
        <v>-0.19000000000000039</v>
      </c>
      <c r="O197" s="390">
        <v>8.56</v>
      </c>
      <c r="P197" s="391">
        <f t="shared" si="30"/>
        <v>-0.42999999999999972</v>
      </c>
      <c r="Q197" s="392">
        <v>8.2100000000000009</v>
      </c>
      <c r="R197" s="381">
        <f t="shared" si="31"/>
        <v>-0.31999999999999851</v>
      </c>
    </row>
    <row r="198" spans="2:18" ht="15" hidden="1" customHeight="1" outlineLevel="1" x14ac:dyDescent="0.25">
      <c r="B198" s="43" t="s">
        <v>52</v>
      </c>
      <c r="C198" s="390">
        <v>6.9</v>
      </c>
      <c r="D198" s="391">
        <f t="shared" si="24"/>
        <v>-1.8899999999999988</v>
      </c>
      <c r="E198" s="392">
        <v>3.24</v>
      </c>
      <c r="F198" s="381">
        <f t="shared" si="25"/>
        <v>-2.9999999999999805E-2</v>
      </c>
      <c r="G198" s="390">
        <v>9.18</v>
      </c>
      <c r="H198" s="391">
        <f t="shared" si="26"/>
        <v>-0.15000000000000036</v>
      </c>
      <c r="I198" s="392">
        <v>9.08</v>
      </c>
      <c r="J198" s="381">
        <f t="shared" si="27"/>
        <v>-0.38000000000000078</v>
      </c>
      <c r="K198" s="390">
        <v>4.95</v>
      </c>
      <c r="L198" s="391">
        <f t="shared" si="28"/>
        <v>-0.30999999999999961</v>
      </c>
      <c r="M198" s="392">
        <v>8.51</v>
      </c>
      <c r="N198" s="381">
        <f t="shared" si="29"/>
        <v>-0.3100000000000005</v>
      </c>
      <c r="O198" s="390">
        <v>9.8800000000000008</v>
      </c>
      <c r="P198" s="391">
        <f t="shared" si="30"/>
        <v>0.10000000000000142</v>
      </c>
      <c r="Q198" s="392">
        <v>9.18</v>
      </c>
      <c r="R198" s="381">
        <f t="shared" si="31"/>
        <v>-0.12000000000000099</v>
      </c>
    </row>
    <row r="199" spans="2:18" ht="15" hidden="1" customHeight="1" outlineLevel="1" x14ac:dyDescent="0.25">
      <c r="B199" s="43" t="s">
        <v>53</v>
      </c>
      <c r="C199" s="390">
        <v>7.18</v>
      </c>
      <c r="D199" s="391">
        <f t="shared" si="24"/>
        <v>0.4399999999999995</v>
      </c>
      <c r="E199" s="392">
        <v>3.31</v>
      </c>
      <c r="F199" s="381">
        <f t="shared" si="25"/>
        <v>-0.98999999999999977</v>
      </c>
      <c r="G199" s="390">
        <v>9.6999999999999993</v>
      </c>
      <c r="H199" s="391">
        <f t="shared" si="26"/>
        <v>0.30999999999999872</v>
      </c>
      <c r="I199" s="392">
        <v>9.34</v>
      </c>
      <c r="J199" s="381">
        <f t="shared" si="27"/>
        <v>-4.0000000000000924E-2</v>
      </c>
      <c r="K199" s="390">
        <v>6.18</v>
      </c>
      <c r="L199" s="391">
        <f t="shared" si="28"/>
        <v>0.22999999999999954</v>
      </c>
      <c r="M199" s="392">
        <v>8.9600000000000009</v>
      </c>
      <c r="N199" s="381">
        <f t="shared" si="29"/>
        <v>0</v>
      </c>
      <c r="O199" s="390">
        <v>10.32</v>
      </c>
      <c r="P199" s="391">
        <f t="shared" si="30"/>
        <v>1.9999999999999574E-2</v>
      </c>
      <c r="Q199" s="392">
        <v>9.65</v>
      </c>
      <c r="R199" s="381">
        <f t="shared" si="31"/>
        <v>0</v>
      </c>
    </row>
    <row r="200" spans="2:18" ht="15" hidden="1" customHeight="1" outlineLevel="1" x14ac:dyDescent="0.25">
      <c r="B200" s="43" t="s">
        <v>54</v>
      </c>
      <c r="C200" s="390">
        <v>5.65</v>
      </c>
      <c r="D200" s="391">
        <f t="shared" si="24"/>
        <v>-1.17</v>
      </c>
      <c r="E200" s="392">
        <v>2.72</v>
      </c>
      <c r="F200" s="381">
        <f t="shared" si="25"/>
        <v>6.0000000000000053E-2</v>
      </c>
      <c r="G200" s="390">
        <v>8.7799999999999994</v>
      </c>
      <c r="H200" s="391">
        <f t="shared" si="26"/>
        <v>-0.12000000000000099</v>
      </c>
      <c r="I200" s="392">
        <v>9.16</v>
      </c>
      <c r="J200" s="381">
        <f t="shared" si="27"/>
        <v>-0.27999999999999936</v>
      </c>
      <c r="K200" s="390">
        <v>5.0199999999999996</v>
      </c>
      <c r="L200" s="391">
        <f t="shared" si="28"/>
        <v>0.16999999999999993</v>
      </c>
      <c r="M200" s="392">
        <v>8.4499999999999993</v>
      </c>
      <c r="N200" s="381">
        <f t="shared" si="29"/>
        <v>-0.23000000000000043</v>
      </c>
      <c r="O200" s="390">
        <v>9.44</v>
      </c>
      <c r="P200" s="391">
        <f t="shared" si="30"/>
        <v>-2.000000000000135E-2</v>
      </c>
      <c r="Q200" s="392">
        <v>8.9700000000000006</v>
      </c>
      <c r="R200" s="381">
        <f t="shared" si="31"/>
        <v>-0.12999999999999901</v>
      </c>
    </row>
    <row r="201" spans="2:18" ht="15" hidden="1" customHeight="1" outlineLevel="1" x14ac:dyDescent="0.25">
      <c r="B201" s="43" t="s">
        <v>55</v>
      </c>
      <c r="C201" s="390">
        <v>6.35</v>
      </c>
      <c r="D201" s="391">
        <f t="shared" si="24"/>
        <v>-0.84000000000000075</v>
      </c>
      <c r="E201" s="392">
        <v>2.64</v>
      </c>
      <c r="F201" s="381">
        <f t="shared" si="25"/>
        <v>-0.77</v>
      </c>
      <c r="G201" s="390">
        <v>8.83</v>
      </c>
      <c r="H201" s="391">
        <f t="shared" si="26"/>
        <v>0.16000000000000014</v>
      </c>
      <c r="I201" s="392">
        <v>9.8000000000000007</v>
      </c>
      <c r="J201" s="381">
        <f t="shared" si="27"/>
        <v>0.38000000000000078</v>
      </c>
      <c r="K201" s="390">
        <v>4.6399999999999997</v>
      </c>
      <c r="L201" s="391">
        <f t="shared" si="28"/>
        <v>-0.20000000000000018</v>
      </c>
      <c r="M201" s="392">
        <v>8.7200000000000006</v>
      </c>
      <c r="N201" s="381">
        <f t="shared" si="29"/>
        <v>0.16000000000000014</v>
      </c>
      <c r="O201" s="390">
        <v>9.3800000000000008</v>
      </c>
      <c r="P201" s="391">
        <f t="shared" si="30"/>
        <v>0.15000000000000036</v>
      </c>
      <c r="Q201" s="392">
        <v>9.0500000000000007</v>
      </c>
      <c r="R201" s="381">
        <f t="shared" si="31"/>
        <v>0.16000000000000014</v>
      </c>
    </row>
    <row r="202" spans="2:18" ht="15" hidden="1" customHeight="1" outlineLevel="1" x14ac:dyDescent="0.25">
      <c r="B202" s="43" t="s">
        <v>56</v>
      </c>
      <c r="C202" s="390">
        <v>7.45</v>
      </c>
      <c r="D202" s="391">
        <f t="shared" si="24"/>
        <v>-3.2</v>
      </c>
      <c r="E202" s="392">
        <v>2.73</v>
      </c>
      <c r="F202" s="381">
        <f t="shared" si="25"/>
        <v>-0.58000000000000007</v>
      </c>
      <c r="G202" s="390">
        <v>8.1999999999999993</v>
      </c>
      <c r="H202" s="391">
        <f t="shared" si="26"/>
        <v>-0.19000000000000128</v>
      </c>
      <c r="I202" s="392">
        <v>8.7100000000000009</v>
      </c>
      <c r="J202" s="381">
        <f t="shared" si="27"/>
        <v>-0.27999999999999936</v>
      </c>
      <c r="K202" s="390">
        <v>5.21</v>
      </c>
      <c r="L202" s="391">
        <f t="shared" si="28"/>
        <v>0.19000000000000039</v>
      </c>
      <c r="M202" s="392">
        <v>7.97</v>
      </c>
      <c r="N202" s="381">
        <f t="shared" si="29"/>
        <v>-0.2400000000000011</v>
      </c>
      <c r="O202" s="390">
        <v>9.4700000000000006</v>
      </c>
      <c r="P202" s="391">
        <f t="shared" si="30"/>
        <v>0.48000000000000043</v>
      </c>
      <c r="Q202" s="392">
        <v>8.69</v>
      </c>
      <c r="R202" s="381">
        <f t="shared" si="31"/>
        <v>0.10999999999999943</v>
      </c>
    </row>
    <row r="203" spans="2:18" ht="15" customHeight="1" collapsed="1" x14ac:dyDescent="0.25">
      <c r="B203" s="30" t="s">
        <v>77</v>
      </c>
      <c r="C203" s="383">
        <v>7.025167048724577</v>
      </c>
      <c r="D203" s="384">
        <f t="shared" si="24"/>
        <v>-0.33508139848039153</v>
      </c>
      <c r="E203" s="383">
        <v>3.6617764341487842</v>
      </c>
      <c r="F203" s="384">
        <f t="shared" si="25"/>
        <v>-0.18524258724803788</v>
      </c>
      <c r="G203" s="383">
        <v>8.4876937035370226</v>
      </c>
      <c r="H203" s="384">
        <f t="shared" si="26"/>
        <v>-0.12363676376789456</v>
      </c>
      <c r="I203" s="383">
        <v>9.097147009869424</v>
      </c>
      <c r="J203" s="384">
        <f t="shared" si="27"/>
        <v>-5.6736658888906888E-2</v>
      </c>
      <c r="K203" s="383">
        <v>5.7254056930034585</v>
      </c>
      <c r="L203" s="384">
        <f t="shared" si="28"/>
        <v>0.30609082776402019</v>
      </c>
      <c r="M203" s="383">
        <v>8.3306110385858911</v>
      </c>
      <c r="N203" s="384">
        <f t="shared" si="29"/>
        <v>-5.3666938876521186E-2</v>
      </c>
      <c r="O203" s="383">
        <v>9.4130964940726596</v>
      </c>
      <c r="P203" s="384">
        <f t="shared" si="30"/>
        <v>-0.33846161139944897</v>
      </c>
      <c r="Q203" s="383">
        <v>8.8751192029712911</v>
      </c>
      <c r="R203" s="384">
        <f t="shared" si="31"/>
        <v>-0.19595627845924568</v>
      </c>
    </row>
    <row r="204" spans="2:18" ht="15" hidden="1" customHeight="1" outlineLevel="1" x14ac:dyDescent="0.25">
      <c r="B204" s="43" t="s">
        <v>58</v>
      </c>
      <c r="C204" s="390">
        <v>6.35</v>
      </c>
      <c r="D204" s="391">
        <f t="shared" si="24"/>
        <v>-1.4300000000000006</v>
      </c>
      <c r="E204" s="392">
        <v>3.14</v>
      </c>
      <c r="F204" s="381">
        <f t="shared" si="25"/>
        <v>-0.71</v>
      </c>
      <c r="G204" s="390">
        <v>8.14</v>
      </c>
      <c r="H204" s="391">
        <f t="shared" si="26"/>
        <v>-4.9999999999998934E-2</v>
      </c>
      <c r="I204" s="392">
        <v>8.56</v>
      </c>
      <c r="J204" s="381">
        <f t="shared" si="27"/>
        <v>0.34999999999999964</v>
      </c>
      <c r="K204" s="390">
        <v>5.35</v>
      </c>
      <c r="L204" s="391">
        <f t="shared" si="28"/>
        <v>0.20999999999999996</v>
      </c>
      <c r="M204" s="392">
        <v>7.91</v>
      </c>
      <c r="N204" s="381">
        <f t="shared" si="29"/>
        <v>0.15000000000000036</v>
      </c>
      <c r="O204" s="390">
        <v>8.6</v>
      </c>
      <c r="P204" s="391">
        <f t="shared" si="30"/>
        <v>-0.87000000000000099</v>
      </c>
      <c r="Q204" s="392">
        <v>8.26</v>
      </c>
      <c r="R204" s="381">
        <f t="shared" si="31"/>
        <v>-0.33000000000000007</v>
      </c>
    </row>
    <row r="205" spans="2:18" ht="15" hidden="1" customHeight="1" outlineLevel="1" x14ac:dyDescent="0.25">
      <c r="B205" s="43" t="s">
        <v>59</v>
      </c>
      <c r="C205" s="390">
        <v>6.76</v>
      </c>
      <c r="D205" s="391">
        <f t="shared" ref="D205:D268" si="32">C205-C219</f>
        <v>-3.9800000000000004</v>
      </c>
      <c r="E205" s="392">
        <v>3.27</v>
      </c>
      <c r="F205" s="381">
        <f t="shared" ref="F205:F268" si="33">E205-E219</f>
        <v>-0.7799999999999998</v>
      </c>
      <c r="G205" s="390">
        <v>8.23</v>
      </c>
      <c r="H205" s="391">
        <f t="shared" ref="H205:H268" si="34">G205-G219</f>
        <v>-0.25</v>
      </c>
      <c r="I205" s="392">
        <v>8.9</v>
      </c>
      <c r="J205" s="381">
        <f t="shared" ref="J205:J268" si="35">I205-I219</f>
        <v>-0.45999999999999908</v>
      </c>
      <c r="K205" s="390">
        <v>6.06</v>
      </c>
      <c r="L205" s="391">
        <f t="shared" ref="L205:L268" si="36">K205-K219</f>
        <v>0.57999999999999918</v>
      </c>
      <c r="M205" s="392">
        <v>8.17</v>
      </c>
      <c r="N205" s="381">
        <f t="shared" ref="N205:N268" si="37">M205-M219</f>
        <v>-0.34999999999999964</v>
      </c>
      <c r="O205" s="390">
        <v>9.5</v>
      </c>
      <c r="P205" s="391">
        <f t="shared" ref="P205:P268" si="38">O205-O219</f>
        <v>-0.27999999999999936</v>
      </c>
      <c r="Q205" s="392">
        <v>8.83</v>
      </c>
      <c r="R205" s="381">
        <f t="shared" ref="R205:R268" si="39">Q205-Q219</f>
        <v>-0.33999999999999986</v>
      </c>
    </row>
    <row r="206" spans="2:18" ht="15" hidden="1" customHeight="1" outlineLevel="1" x14ac:dyDescent="0.25">
      <c r="B206" s="43" t="s">
        <v>60</v>
      </c>
      <c r="C206" s="390">
        <v>6.71</v>
      </c>
      <c r="D206" s="391">
        <f t="shared" si="32"/>
        <v>-0.87999999999999989</v>
      </c>
      <c r="E206" s="392">
        <v>4.29</v>
      </c>
      <c r="F206" s="381">
        <f t="shared" si="33"/>
        <v>-0.16999999999999993</v>
      </c>
      <c r="G206" s="390">
        <v>8.69</v>
      </c>
      <c r="H206" s="391">
        <f t="shared" si="34"/>
        <v>-0.5</v>
      </c>
      <c r="I206" s="392">
        <v>9.3000000000000007</v>
      </c>
      <c r="J206" s="381">
        <f t="shared" si="35"/>
        <v>-0.38999999999999879</v>
      </c>
      <c r="K206" s="390">
        <v>6.08</v>
      </c>
      <c r="L206" s="391">
        <f t="shared" si="36"/>
        <v>9.9999999999997868E-3</v>
      </c>
      <c r="M206" s="392">
        <v>8.56</v>
      </c>
      <c r="N206" s="381">
        <f t="shared" si="37"/>
        <v>-0.36999999999999922</v>
      </c>
      <c r="O206" s="390">
        <v>9.82</v>
      </c>
      <c r="P206" s="391">
        <f t="shared" si="38"/>
        <v>-0.37999999999999901</v>
      </c>
      <c r="Q206" s="392">
        <v>9.1999999999999993</v>
      </c>
      <c r="R206" s="381">
        <f t="shared" si="39"/>
        <v>-0.37000000000000099</v>
      </c>
    </row>
    <row r="207" spans="2:18" ht="15" hidden="1" customHeight="1" outlineLevel="1" x14ac:dyDescent="0.25">
      <c r="B207" s="43" t="s">
        <v>61</v>
      </c>
      <c r="C207" s="390">
        <v>7.55</v>
      </c>
      <c r="D207" s="391">
        <f t="shared" si="32"/>
        <v>-0.12999999999999989</v>
      </c>
      <c r="E207" s="392">
        <v>4.21</v>
      </c>
      <c r="F207" s="381">
        <f t="shared" si="33"/>
        <v>-0.58999999999999986</v>
      </c>
      <c r="G207" s="390">
        <v>8.52</v>
      </c>
      <c r="H207" s="391">
        <f t="shared" si="34"/>
        <v>-0.61000000000000121</v>
      </c>
      <c r="I207" s="392">
        <v>9.27</v>
      </c>
      <c r="J207" s="381">
        <f t="shared" si="35"/>
        <v>-0.23000000000000043</v>
      </c>
      <c r="K207" s="390">
        <v>5.69</v>
      </c>
      <c r="L207" s="391">
        <f t="shared" si="36"/>
        <v>-0.35999999999999943</v>
      </c>
      <c r="M207" s="392">
        <v>8.49</v>
      </c>
      <c r="N207" s="381">
        <f t="shared" si="37"/>
        <v>-0.39000000000000057</v>
      </c>
      <c r="O207" s="390">
        <v>9.44</v>
      </c>
      <c r="P207" s="391">
        <f t="shared" si="38"/>
        <v>-0.75</v>
      </c>
      <c r="Q207" s="392">
        <v>8.9700000000000006</v>
      </c>
      <c r="R207" s="381">
        <f t="shared" si="39"/>
        <v>-0.58000000000000007</v>
      </c>
    </row>
    <row r="208" spans="2:18" ht="15" customHeight="1" collapsed="1" x14ac:dyDescent="0.25">
      <c r="B208" s="145">
        <v>1999</v>
      </c>
      <c r="C208" s="395">
        <v>6.53</v>
      </c>
      <c r="D208" s="395">
        <f t="shared" si="32"/>
        <v>-1.3599999999999994</v>
      </c>
      <c r="E208" s="395">
        <v>3.36</v>
      </c>
      <c r="F208" s="388">
        <f t="shared" si="33"/>
        <v>-0.39999999999999991</v>
      </c>
      <c r="G208" s="395">
        <v>8.6300000000000008</v>
      </c>
      <c r="H208" s="395">
        <f t="shared" si="34"/>
        <v>-0.15999999999999837</v>
      </c>
      <c r="I208" s="395">
        <v>9.07</v>
      </c>
      <c r="J208" s="388">
        <f t="shared" si="35"/>
        <v>-0.17999999999999972</v>
      </c>
      <c r="K208" s="395">
        <v>5.44</v>
      </c>
      <c r="L208" s="395">
        <f t="shared" si="36"/>
        <v>-4.9999999999999822E-2</v>
      </c>
      <c r="M208" s="395">
        <v>8.35</v>
      </c>
      <c r="N208" s="388">
        <f t="shared" si="37"/>
        <v>-0.1899999999999995</v>
      </c>
      <c r="O208" s="395">
        <v>9.4499999999999993</v>
      </c>
      <c r="P208" s="395">
        <f t="shared" si="38"/>
        <v>-0.23000000000000043</v>
      </c>
      <c r="Q208" s="395">
        <v>8.9</v>
      </c>
      <c r="R208" s="388">
        <f t="shared" si="39"/>
        <v>-0.21999999999999886</v>
      </c>
    </row>
    <row r="209" spans="2:18" ht="15" hidden="1" customHeight="1" outlineLevel="1" x14ac:dyDescent="0.25">
      <c r="B209" s="43" t="s">
        <v>49</v>
      </c>
      <c r="C209" s="390">
        <v>6.13</v>
      </c>
      <c r="D209" s="391">
        <f t="shared" si="32"/>
        <v>0.47999999999999954</v>
      </c>
      <c r="E209" s="392">
        <v>4.13</v>
      </c>
      <c r="F209" s="381">
        <f t="shared" si="33"/>
        <v>0.81999999999999984</v>
      </c>
      <c r="G209" s="390">
        <v>9.18</v>
      </c>
      <c r="H209" s="391">
        <f t="shared" si="34"/>
        <v>0.1899999999999995</v>
      </c>
      <c r="I209" s="392">
        <v>9.76</v>
      </c>
      <c r="J209" s="381">
        <f t="shared" si="35"/>
        <v>-6.0000000000000497E-2</v>
      </c>
      <c r="K209" s="390">
        <v>5.92</v>
      </c>
      <c r="L209" s="391">
        <f t="shared" si="36"/>
        <v>0.58999999999999986</v>
      </c>
      <c r="M209" s="392">
        <v>8.86</v>
      </c>
      <c r="N209" s="381">
        <f t="shared" si="37"/>
        <v>0.14999999999999858</v>
      </c>
      <c r="O209" s="390">
        <v>10.07</v>
      </c>
      <c r="P209" s="391">
        <f t="shared" si="38"/>
        <v>0.22000000000000064</v>
      </c>
      <c r="Q209" s="392">
        <v>9.48</v>
      </c>
      <c r="R209" s="381">
        <f t="shared" si="39"/>
        <v>0.19000000000000128</v>
      </c>
    </row>
    <row r="210" spans="2:18" ht="15" hidden="1" customHeight="1" outlineLevel="1" x14ac:dyDescent="0.25">
      <c r="B210" s="43" t="s">
        <v>50</v>
      </c>
      <c r="C210" s="390">
        <v>8.4600000000000009</v>
      </c>
      <c r="D210" s="391">
        <f t="shared" si="32"/>
        <v>2.9400000000000013</v>
      </c>
      <c r="E210" s="392">
        <v>3.63</v>
      </c>
      <c r="F210" s="381">
        <f t="shared" si="33"/>
        <v>6.0000000000000053E-2</v>
      </c>
      <c r="G210" s="390">
        <v>8.44</v>
      </c>
      <c r="H210" s="391">
        <f t="shared" si="34"/>
        <v>0.54999999999999982</v>
      </c>
      <c r="I210" s="392">
        <v>9.19</v>
      </c>
      <c r="J210" s="381">
        <f t="shared" si="35"/>
        <v>0.1899999999999995</v>
      </c>
      <c r="K210" s="390">
        <v>5.8</v>
      </c>
      <c r="L210" s="391">
        <f t="shared" si="36"/>
        <v>0.71</v>
      </c>
      <c r="M210" s="392">
        <v>8.34</v>
      </c>
      <c r="N210" s="381">
        <f t="shared" si="37"/>
        <v>0.37000000000000011</v>
      </c>
      <c r="O210" s="390">
        <v>9.5</v>
      </c>
      <c r="P210" s="391">
        <f t="shared" si="38"/>
        <v>-0.21000000000000085</v>
      </c>
      <c r="Q210" s="392">
        <v>8.91</v>
      </c>
      <c r="R210" s="381">
        <f t="shared" si="39"/>
        <v>8.9999999999999858E-2</v>
      </c>
    </row>
    <row r="211" spans="2:18" ht="15" hidden="1" customHeight="1" outlineLevel="1" x14ac:dyDescent="0.25">
      <c r="B211" s="43" t="s">
        <v>51</v>
      </c>
      <c r="C211" s="390">
        <v>8</v>
      </c>
      <c r="D211" s="391">
        <f t="shared" si="32"/>
        <v>0.88999999999999968</v>
      </c>
      <c r="E211" s="392">
        <v>3.11</v>
      </c>
      <c r="F211" s="381">
        <f t="shared" si="33"/>
        <v>-8.0000000000000071E-2</v>
      </c>
      <c r="G211" s="390">
        <v>8.27</v>
      </c>
      <c r="H211" s="391">
        <f t="shared" si="34"/>
        <v>-0.19000000000000128</v>
      </c>
      <c r="I211" s="392">
        <v>8.83</v>
      </c>
      <c r="J211" s="381">
        <f t="shared" si="35"/>
        <v>0.15000000000000036</v>
      </c>
      <c r="K211" s="390">
        <v>5.18</v>
      </c>
      <c r="L211" s="391">
        <f t="shared" si="36"/>
        <v>0.29999999999999982</v>
      </c>
      <c r="M211" s="392">
        <v>8.06</v>
      </c>
      <c r="N211" s="381">
        <f t="shared" si="37"/>
        <v>5.0000000000000711E-2</v>
      </c>
      <c r="O211" s="390">
        <v>8.99</v>
      </c>
      <c r="P211" s="391">
        <f t="shared" si="38"/>
        <v>-7.0000000000000284E-2</v>
      </c>
      <c r="Q211" s="392">
        <v>8.5299999999999994</v>
      </c>
      <c r="R211" s="381">
        <f t="shared" si="39"/>
        <v>0</v>
      </c>
    </row>
    <row r="212" spans="2:18" ht="15" hidden="1" customHeight="1" outlineLevel="1" x14ac:dyDescent="0.25">
      <c r="B212" s="43" t="s">
        <v>52</v>
      </c>
      <c r="C212" s="390">
        <v>8.7899999999999991</v>
      </c>
      <c r="D212" s="391">
        <f t="shared" si="32"/>
        <v>1.4099999999999993</v>
      </c>
      <c r="E212" s="392">
        <v>3.27</v>
      </c>
      <c r="F212" s="381">
        <f t="shared" si="33"/>
        <v>-0.45000000000000018</v>
      </c>
      <c r="G212" s="390">
        <v>9.33</v>
      </c>
      <c r="H212" s="391">
        <f t="shared" si="34"/>
        <v>8.9999999999999858E-2</v>
      </c>
      <c r="I212" s="392">
        <v>9.4600000000000009</v>
      </c>
      <c r="J212" s="381">
        <f t="shared" si="35"/>
        <v>0.33000000000000007</v>
      </c>
      <c r="K212" s="390">
        <v>5.26</v>
      </c>
      <c r="L212" s="391">
        <f t="shared" si="36"/>
        <v>0.54999999999999982</v>
      </c>
      <c r="M212" s="392">
        <v>8.82</v>
      </c>
      <c r="N212" s="381">
        <f t="shared" si="37"/>
        <v>0.25999999999999979</v>
      </c>
      <c r="O212" s="390">
        <v>9.7799999999999994</v>
      </c>
      <c r="P212" s="391">
        <f t="shared" si="38"/>
        <v>0.41999999999999993</v>
      </c>
      <c r="Q212" s="392">
        <v>9.3000000000000007</v>
      </c>
      <c r="R212" s="381">
        <f t="shared" si="39"/>
        <v>0.33999999999999986</v>
      </c>
    </row>
    <row r="213" spans="2:18" ht="15" hidden="1" customHeight="1" outlineLevel="1" x14ac:dyDescent="0.25">
      <c r="B213" s="43" t="s">
        <v>53</v>
      </c>
      <c r="C213" s="390">
        <v>6.74</v>
      </c>
      <c r="D213" s="391">
        <f t="shared" si="32"/>
        <v>-1.1299999999999999</v>
      </c>
      <c r="E213" s="392">
        <v>4.3</v>
      </c>
      <c r="F213" s="381">
        <f t="shared" si="33"/>
        <v>0.12000000000000011</v>
      </c>
      <c r="G213" s="390">
        <v>9.39</v>
      </c>
      <c r="H213" s="391">
        <f t="shared" si="34"/>
        <v>0.10000000000000142</v>
      </c>
      <c r="I213" s="392">
        <v>9.3800000000000008</v>
      </c>
      <c r="J213" s="381">
        <f t="shared" si="35"/>
        <v>0.23000000000000043</v>
      </c>
      <c r="K213" s="390">
        <v>5.95</v>
      </c>
      <c r="L213" s="391">
        <f t="shared" si="36"/>
        <v>0.23000000000000043</v>
      </c>
      <c r="M213" s="392">
        <v>8.9600000000000009</v>
      </c>
      <c r="N213" s="381">
        <f t="shared" si="37"/>
        <v>0.22000000000000064</v>
      </c>
      <c r="O213" s="390">
        <v>10.3</v>
      </c>
      <c r="P213" s="391">
        <f t="shared" si="38"/>
        <v>0.73000000000000043</v>
      </c>
      <c r="Q213" s="392">
        <v>9.65</v>
      </c>
      <c r="R213" s="381">
        <f t="shared" si="39"/>
        <v>0.48000000000000043</v>
      </c>
    </row>
    <row r="214" spans="2:18" ht="15" hidden="1" customHeight="1" outlineLevel="1" x14ac:dyDescent="0.25">
      <c r="B214" s="43" t="s">
        <v>54</v>
      </c>
      <c r="C214" s="390">
        <v>6.82</v>
      </c>
      <c r="D214" s="391">
        <f t="shared" si="32"/>
        <v>-0.20999999999999996</v>
      </c>
      <c r="E214" s="392">
        <v>2.66</v>
      </c>
      <c r="F214" s="381">
        <f t="shared" si="33"/>
        <v>-0.86999999999999966</v>
      </c>
      <c r="G214" s="390">
        <v>8.9</v>
      </c>
      <c r="H214" s="391">
        <f t="shared" si="34"/>
        <v>-0.53999999999999915</v>
      </c>
      <c r="I214" s="392">
        <v>9.44</v>
      </c>
      <c r="J214" s="381">
        <f t="shared" si="35"/>
        <v>0.19999999999999929</v>
      </c>
      <c r="K214" s="390">
        <v>4.8499999999999996</v>
      </c>
      <c r="L214" s="391">
        <f t="shared" si="36"/>
        <v>0.29000000000000004</v>
      </c>
      <c r="M214" s="392">
        <v>8.68</v>
      </c>
      <c r="N214" s="381">
        <f t="shared" si="37"/>
        <v>-1.9999999999999574E-2</v>
      </c>
      <c r="O214" s="390">
        <v>9.4600000000000009</v>
      </c>
      <c r="P214" s="391">
        <f t="shared" si="38"/>
        <v>-0.40999999999999837</v>
      </c>
      <c r="Q214" s="392">
        <v>9.1</v>
      </c>
      <c r="R214" s="381">
        <f t="shared" si="39"/>
        <v>-0.22000000000000064</v>
      </c>
    </row>
    <row r="215" spans="2:18" ht="15" hidden="1" customHeight="1" outlineLevel="1" x14ac:dyDescent="0.25">
      <c r="B215" s="43" t="s">
        <v>55</v>
      </c>
      <c r="C215" s="390">
        <v>7.19</v>
      </c>
      <c r="D215" s="391">
        <f t="shared" si="32"/>
        <v>1.25</v>
      </c>
      <c r="E215" s="392">
        <v>3.41</v>
      </c>
      <c r="F215" s="381">
        <f t="shared" si="33"/>
        <v>-0.6899999999999995</v>
      </c>
      <c r="G215" s="390">
        <v>8.67</v>
      </c>
      <c r="H215" s="391">
        <f t="shared" si="34"/>
        <v>8.9999999999999858E-2</v>
      </c>
      <c r="I215" s="392">
        <v>9.42</v>
      </c>
      <c r="J215" s="381">
        <f t="shared" si="35"/>
        <v>-9.9999999999997868E-3</v>
      </c>
      <c r="K215" s="390">
        <v>4.84</v>
      </c>
      <c r="L215" s="391">
        <f t="shared" si="36"/>
        <v>1.1799999999999997</v>
      </c>
      <c r="M215" s="392">
        <v>8.56</v>
      </c>
      <c r="N215" s="381">
        <f t="shared" si="37"/>
        <v>8.9999999999999858E-2</v>
      </c>
      <c r="O215" s="390">
        <v>9.23</v>
      </c>
      <c r="P215" s="391">
        <f t="shared" si="38"/>
        <v>-9.9999999999999645E-2</v>
      </c>
      <c r="Q215" s="392">
        <v>8.89</v>
      </c>
      <c r="R215" s="381">
        <f t="shared" si="39"/>
        <v>-9.9999999999997868E-3</v>
      </c>
    </row>
    <row r="216" spans="2:18" ht="15" hidden="1" customHeight="1" outlineLevel="1" x14ac:dyDescent="0.25">
      <c r="B216" s="43" t="s">
        <v>56</v>
      </c>
      <c r="C216" s="390">
        <v>10.65</v>
      </c>
      <c r="D216" s="391">
        <f t="shared" si="32"/>
        <v>2.0600000000000005</v>
      </c>
      <c r="E216" s="392">
        <v>3.31</v>
      </c>
      <c r="F216" s="381">
        <f t="shared" si="33"/>
        <v>-0.5299999999999998</v>
      </c>
      <c r="G216" s="390">
        <v>8.39</v>
      </c>
      <c r="H216" s="391">
        <f t="shared" si="34"/>
        <v>0.49000000000000021</v>
      </c>
      <c r="I216" s="392">
        <v>8.99</v>
      </c>
      <c r="J216" s="381">
        <f t="shared" si="35"/>
        <v>-4.9999999999998934E-2</v>
      </c>
      <c r="K216" s="390">
        <v>5.0199999999999996</v>
      </c>
      <c r="L216" s="391">
        <f t="shared" si="36"/>
        <v>-0.16000000000000014</v>
      </c>
      <c r="M216" s="392">
        <v>8.2100000000000009</v>
      </c>
      <c r="N216" s="381">
        <f t="shared" si="37"/>
        <v>9.0000000000001634E-2</v>
      </c>
      <c r="O216" s="390">
        <v>8.99</v>
      </c>
      <c r="P216" s="391">
        <f t="shared" si="38"/>
        <v>0.42999999999999972</v>
      </c>
      <c r="Q216" s="392">
        <v>8.58</v>
      </c>
      <c r="R216" s="381">
        <f t="shared" si="39"/>
        <v>0.24000000000000021</v>
      </c>
    </row>
    <row r="217" spans="2:18" ht="15" customHeight="1" collapsed="1" x14ac:dyDescent="0.25">
      <c r="B217" s="30" t="s">
        <v>78</v>
      </c>
      <c r="C217" s="383">
        <v>7.3602484472049685</v>
      </c>
      <c r="D217" s="384">
        <f t="shared" si="32"/>
        <v>0.70938112690561272</v>
      </c>
      <c r="E217" s="383">
        <v>3.8470190213968221</v>
      </c>
      <c r="F217" s="384">
        <f t="shared" si="33"/>
        <v>-0.29777905295460849</v>
      </c>
      <c r="G217" s="383">
        <v>8.6113304673049171</v>
      </c>
      <c r="H217" s="384">
        <f t="shared" si="34"/>
        <v>-0.28532688109662452</v>
      </c>
      <c r="I217" s="383">
        <v>9.1538836687583309</v>
      </c>
      <c r="J217" s="384">
        <f t="shared" si="35"/>
        <v>0.14541742676766489</v>
      </c>
      <c r="K217" s="383">
        <v>5.4193148652394383</v>
      </c>
      <c r="L217" s="384">
        <f t="shared" si="36"/>
        <v>0.42760304467191546</v>
      </c>
      <c r="M217" s="383">
        <v>8.3842779774624123</v>
      </c>
      <c r="N217" s="384">
        <f t="shared" si="37"/>
        <v>-8.7597463712363322E-4</v>
      </c>
      <c r="O217" s="383">
        <v>9.7515581054721086</v>
      </c>
      <c r="P217" s="384">
        <f t="shared" si="38"/>
        <v>0.11258526993332652</v>
      </c>
      <c r="Q217" s="383">
        <v>9.0710754814305368</v>
      </c>
      <c r="R217" s="384">
        <f t="shared" si="39"/>
        <v>5.1264059560265807E-2</v>
      </c>
    </row>
    <row r="218" spans="2:18" ht="15" hidden="1" customHeight="1" outlineLevel="1" x14ac:dyDescent="0.25">
      <c r="B218" s="43" t="s">
        <v>58</v>
      </c>
      <c r="C218" s="390">
        <v>7.78</v>
      </c>
      <c r="D218" s="391">
        <f t="shared" si="32"/>
        <v>1.1299999999999999</v>
      </c>
      <c r="E218" s="392">
        <v>3.85</v>
      </c>
      <c r="F218" s="381">
        <f t="shared" si="33"/>
        <v>6.0000000000000053E-2</v>
      </c>
      <c r="G218" s="390">
        <v>8.19</v>
      </c>
      <c r="H218" s="391">
        <f t="shared" si="34"/>
        <v>-0.46000000000000085</v>
      </c>
      <c r="I218" s="392">
        <v>8.2100000000000009</v>
      </c>
      <c r="J218" s="381">
        <f t="shared" si="35"/>
        <v>-0.69999999999999929</v>
      </c>
      <c r="K218" s="390">
        <v>5.14</v>
      </c>
      <c r="L218" s="391">
        <f t="shared" si="36"/>
        <v>0.37000000000000011</v>
      </c>
      <c r="M218" s="392">
        <v>7.76</v>
      </c>
      <c r="N218" s="381">
        <f t="shared" si="37"/>
        <v>-0.42999999999999972</v>
      </c>
      <c r="O218" s="390">
        <v>9.4700000000000006</v>
      </c>
      <c r="P218" s="391">
        <f t="shared" si="38"/>
        <v>-0.16000000000000014</v>
      </c>
      <c r="Q218" s="392">
        <v>8.59</v>
      </c>
      <c r="R218" s="381">
        <f t="shared" si="39"/>
        <v>-0.27999999999999936</v>
      </c>
    </row>
    <row r="219" spans="2:18" ht="15" hidden="1" customHeight="1" outlineLevel="1" x14ac:dyDescent="0.25">
      <c r="B219" s="43" t="s">
        <v>59</v>
      </c>
      <c r="C219" s="390">
        <v>10.74</v>
      </c>
      <c r="D219" s="391">
        <f t="shared" si="32"/>
        <v>4.32</v>
      </c>
      <c r="E219" s="392">
        <v>4.05</v>
      </c>
      <c r="F219" s="381">
        <f t="shared" si="33"/>
        <v>-0.62000000000000011</v>
      </c>
      <c r="G219" s="390">
        <v>8.48</v>
      </c>
      <c r="H219" s="391">
        <f t="shared" si="34"/>
        <v>1.9999999999999574E-2</v>
      </c>
      <c r="I219" s="392">
        <v>9.36</v>
      </c>
      <c r="J219" s="381">
        <f t="shared" si="35"/>
        <v>0.84999999999999964</v>
      </c>
      <c r="K219" s="390">
        <v>5.48</v>
      </c>
      <c r="L219" s="391">
        <f t="shared" si="36"/>
        <v>0.65000000000000036</v>
      </c>
      <c r="M219" s="392">
        <v>8.52</v>
      </c>
      <c r="N219" s="381">
        <f t="shared" si="37"/>
        <v>0.53999999999999915</v>
      </c>
      <c r="O219" s="390">
        <v>9.7799999999999994</v>
      </c>
      <c r="P219" s="391">
        <f t="shared" si="38"/>
        <v>8.0000000000000071E-2</v>
      </c>
      <c r="Q219" s="392">
        <v>9.17</v>
      </c>
      <c r="R219" s="381">
        <f t="shared" si="39"/>
        <v>0.32000000000000028</v>
      </c>
    </row>
    <row r="220" spans="2:18" ht="15" hidden="1" customHeight="1" outlineLevel="1" x14ac:dyDescent="0.25">
      <c r="B220" s="43" t="s">
        <v>60</v>
      </c>
      <c r="C220" s="390">
        <v>7.59</v>
      </c>
      <c r="D220" s="391">
        <f t="shared" si="32"/>
        <v>0.71</v>
      </c>
      <c r="E220" s="392">
        <v>4.46</v>
      </c>
      <c r="F220" s="381">
        <f t="shared" si="33"/>
        <v>-0.15000000000000036</v>
      </c>
      <c r="G220" s="390">
        <v>9.19</v>
      </c>
      <c r="H220" s="391">
        <f t="shared" si="34"/>
        <v>0.15000000000000036</v>
      </c>
      <c r="I220" s="392">
        <v>9.69</v>
      </c>
      <c r="J220" s="381">
        <f t="shared" si="35"/>
        <v>-4.0000000000000924E-2</v>
      </c>
      <c r="K220" s="390">
        <v>6.07</v>
      </c>
      <c r="L220" s="391">
        <f t="shared" si="36"/>
        <v>0.41999999999999993</v>
      </c>
      <c r="M220" s="392">
        <v>8.93</v>
      </c>
      <c r="N220" s="381">
        <f t="shared" si="37"/>
        <v>2.9999999999999361E-2</v>
      </c>
      <c r="O220" s="390">
        <v>10.199999999999999</v>
      </c>
      <c r="P220" s="391">
        <f t="shared" si="38"/>
        <v>0.83999999999999986</v>
      </c>
      <c r="Q220" s="392">
        <v>9.57</v>
      </c>
      <c r="R220" s="381">
        <f t="shared" si="39"/>
        <v>0.41999999999999993</v>
      </c>
    </row>
    <row r="221" spans="2:18" ht="15" hidden="1" customHeight="1" outlineLevel="1" x14ac:dyDescent="0.25">
      <c r="B221" s="43" t="s">
        <v>61</v>
      </c>
      <c r="C221" s="390">
        <v>7.68</v>
      </c>
      <c r="D221" s="391">
        <f t="shared" si="32"/>
        <v>-0.30000000000000071</v>
      </c>
      <c r="E221" s="392">
        <v>4.8</v>
      </c>
      <c r="F221" s="381">
        <f t="shared" si="33"/>
        <v>-3.0000000000000249E-2</v>
      </c>
      <c r="G221" s="390">
        <v>9.1300000000000008</v>
      </c>
      <c r="H221" s="391">
        <f t="shared" si="34"/>
        <v>-0.36999999999999922</v>
      </c>
      <c r="I221" s="392">
        <v>9.5</v>
      </c>
      <c r="J221" s="381">
        <f t="shared" si="35"/>
        <v>0.40000000000000036</v>
      </c>
      <c r="K221" s="390">
        <v>6.05</v>
      </c>
      <c r="L221" s="391">
        <f t="shared" si="36"/>
        <v>1.4699999999999998</v>
      </c>
      <c r="M221" s="392">
        <v>8.8800000000000008</v>
      </c>
      <c r="N221" s="381">
        <f t="shared" si="37"/>
        <v>0.27000000000000135</v>
      </c>
      <c r="O221" s="390">
        <v>10.19</v>
      </c>
      <c r="P221" s="391">
        <f t="shared" si="38"/>
        <v>-0.47000000000000064</v>
      </c>
      <c r="Q221" s="392">
        <v>9.5500000000000007</v>
      </c>
      <c r="R221" s="381">
        <f t="shared" si="39"/>
        <v>-8.0000000000000071E-2</v>
      </c>
    </row>
    <row r="222" spans="2:18" ht="15" customHeight="1" collapsed="1" x14ac:dyDescent="0.25">
      <c r="B222" s="145">
        <v>1998</v>
      </c>
      <c r="C222" s="395">
        <v>7.89</v>
      </c>
      <c r="D222" s="395">
        <f t="shared" si="32"/>
        <v>1.0099999999999998</v>
      </c>
      <c r="E222" s="395">
        <v>3.76</v>
      </c>
      <c r="F222" s="388">
        <f t="shared" si="33"/>
        <v>-0.17000000000000037</v>
      </c>
      <c r="G222" s="395">
        <v>8.7899999999999991</v>
      </c>
      <c r="H222" s="395">
        <f t="shared" si="34"/>
        <v>0</v>
      </c>
      <c r="I222" s="395">
        <v>9.25</v>
      </c>
      <c r="J222" s="388">
        <f t="shared" si="35"/>
        <v>0.13000000000000078</v>
      </c>
      <c r="K222" s="395">
        <v>5.49</v>
      </c>
      <c r="L222" s="395">
        <f t="shared" si="36"/>
        <v>0.54</v>
      </c>
      <c r="M222" s="395">
        <v>8.5399999999999991</v>
      </c>
      <c r="N222" s="388">
        <f t="shared" si="37"/>
        <v>0.12999999999999901</v>
      </c>
      <c r="O222" s="395">
        <v>9.68</v>
      </c>
      <c r="P222" s="395">
        <f t="shared" si="38"/>
        <v>0.10999999999999943</v>
      </c>
      <c r="Q222" s="395">
        <v>9.1199999999999992</v>
      </c>
      <c r="R222" s="388">
        <f t="shared" si="39"/>
        <v>0.12999999999999901</v>
      </c>
    </row>
    <row r="223" spans="2:18" ht="15" hidden="1" customHeight="1" outlineLevel="1" x14ac:dyDescent="0.25">
      <c r="B223" s="43" t="s">
        <v>49</v>
      </c>
      <c r="C223" s="390">
        <v>5.65</v>
      </c>
      <c r="D223" s="391">
        <f t="shared" si="32"/>
        <v>-1.6199999999999992</v>
      </c>
      <c r="E223" s="392">
        <v>3.31</v>
      </c>
      <c r="F223" s="381">
        <f t="shared" si="33"/>
        <v>-0.66000000000000014</v>
      </c>
      <c r="G223" s="390">
        <v>8.99</v>
      </c>
      <c r="H223" s="391">
        <f t="shared" si="34"/>
        <v>0.21000000000000085</v>
      </c>
      <c r="I223" s="392">
        <v>9.82</v>
      </c>
      <c r="J223" s="381">
        <f t="shared" si="35"/>
        <v>0.78000000000000114</v>
      </c>
      <c r="K223" s="390">
        <v>5.33</v>
      </c>
      <c r="L223" s="391">
        <f t="shared" si="36"/>
        <v>0.79</v>
      </c>
      <c r="M223" s="392">
        <v>8.7100000000000009</v>
      </c>
      <c r="N223" s="381">
        <f t="shared" si="37"/>
        <v>0.40000000000000036</v>
      </c>
      <c r="O223" s="390">
        <v>9.85</v>
      </c>
      <c r="P223" s="391">
        <f t="shared" si="38"/>
        <v>0.15000000000000036</v>
      </c>
      <c r="Q223" s="392">
        <v>9.2899999999999991</v>
      </c>
      <c r="R223" s="381">
        <f t="shared" si="39"/>
        <v>0.25999999999999979</v>
      </c>
    </row>
    <row r="224" spans="2:18" ht="15" hidden="1" customHeight="1" outlineLevel="1" x14ac:dyDescent="0.25">
      <c r="B224" s="43" t="s">
        <v>50</v>
      </c>
      <c r="C224" s="390">
        <v>5.52</v>
      </c>
      <c r="D224" s="391">
        <f t="shared" si="32"/>
        <v>0.26999999999999957</v>
      </c>
      <c r="E224" s="392">
        <v>3.57</v>
      </c>
      <c r="F224" s="381">
        <f t="shared" si="33"/>
        <v>-0.12000000000000011</v>
      </c>
      <c r="G224" s="390">
        <v>7.89</v>
      </c>
      <c r="H224" s="391">
        <f t="shared" si="34"/>
        <v>-0.46999999999999975</v>
      </c>
      <c r="I224" s="392">
        <v>9</v>
      </c>
      <c r="J224" s="381">
        <f t="shared" si="35"/>
        <v>0.25</v>
      </c>
      <c r="K224" s="390">
        <v>5.09</v>
      </c>
      <c r="L224" s="391">
        <f t="shared" si="36"/>
        <v>-0.58000000000000007</v>
      </c>
      <c r="M224" s="392">
        <v>7.97</v>
      </c>
      <c r="N224" s="381">
        <f t="shared" si="37"/>
        <v>-0.13999999999999968</v>
      </c>
      <c r="O224" s="390">
        <v>9.7100000000000009</v>
      </c>
      <c r="P224" s="391">
        <f t="shared" si="38"/>
        <v>0.8100000000000005</v>
      </c>
      <c r="Q224" s="392">
        <v>8.82</v>
      </c>
      <c r="R224" s="381">
        <f t="shared" si="39"/>
        <v>0.30000000000000071</v>
      </c>
    </row>
    <row r="225" spans="2:18" ht="15" hidden="1" customHeight="1" outlineLevel="1" x14ac:dyDescent="0.25">
      <c r="B225" s="43" t="s">
        <v>51</v>
      </c>
      <c r="C225" s="390">
        <v>7.11</v>
      </c>
      <c r="D225" s="391">
        <f t="shared" si="32"/>
        <v>0.90000000000000036</v>
      </c>
      <c r="E225" s="392">
        <v>3.19</v>
      </c>
      <c r="F225" s="381">
        <f t="shared" si="33"/>
        <v>-0.22999999999999998</v>
      </c>
      <c r="G225" s="390">
        <v>8.4600000000000009</v>
      </c>
      <c r="H225" s="391">
        <f t="shared" si="34"/>
        <v>-1.1599999999999984</v>
      </c>
      <c r="I225" s="392">
        <v>8.68</v>
      </c>
      <c r="J225" s="381">
        <f t="shared" si="35"/>
        <v>-0.42999999999999972</v>
      </c>
      <c r="K225" s="390">
        <v>4.88</v>
      </c>
      <c r="L225" s="391">
        <f t="shared" si="36"/>
        <v>-0.19000000000000039</v>
      </c>
      <c r="M225" s="392">
        <v>8.01</v>
      </c>
      <c r="N225" s="381">
        <f t="shared" si="37"/>
        <v>-0.65000000000000036</v>
      </c>
      <c r="O225" s="390">
        <v>9.06</v>
      </c>
      <c r="P225" s="391">
        <f t="shared" si="38"/>
        <v>-0.5</v>
      </c>
      <c r="Q225" s="392">
        <v>8.5299999999999994</v>
      </c>
      <c r="R225" s="381">
        <f t="shared" si="39"/>
        <v>-0.58000000000000007</v>
      </c>
    </row>
    <row r="226" spans="2:18" ht="15" hidden="1" customHeight="1" outlineLevel="1" x14ac:dyDescent="0.25">
      <c r="B226" s="43" t="s">
        <v>52</v>
      </c>
      <c r="C226" s="390">
        <v>7.38</v>
      </c>
      <c r="D226" s="391">
        <f t="shared" si="32"/>
        <v>1.37</v>
      </c>
      <c r="E226" s="392">
        <v>3.72</v>
      </c>
      <c r="F226" s="381">
        <f t="shared" si="33"/>
        <v>-0.74999999999999956</v>
      </c>
      <c r="G226" s="390">
        <v>9.24</v>
      </c>
      <c r="H226" s="391">
        <f t="shared" si="34"/>
        <v>0.12000000000000099</v>
      </c>
      <c r="I226" s="392">
        <v>9.1300000000000008</v>
      </c>
      <c r="J226" s="381">
        <f t="shared" si="35"/>
        <v>0.88000000000000078</v>
      </c>
      <c r="K226" s="390">
        <v>4.71</v>
      </c>
      <c r="L226" s="391">
        <f t="shared" si="36"/>
        <v>-0.52000000000000046</v>
      </c>
      <c r="M226" s="392">
        <v>8.56</v>
      </c>
      <c r="N226" s="381">
        <f t="shared" si="37"/>
        <v>0.41000000000000014</v>
      </c>
      <c r="O226" s="390">
        <v>9.36</v>
      </c>
      <c r="P226" s="391">
        <f t="shared" si="38"/>
        <v>-0.54000000000000092</v>
      </c>
      <c r="Q226" s="392">
        <v>8.9600000000000009</v>
      </c>
      <c r="R226" s="381">
        <f t="shared" si="39"/>
        <v>-3.9999999999999147E-2</v>
      </c>
    </row>
    <row r="227" spans="2:18" ht="15" hidden="1" customHeight="1" outlineLevel="1" x14ac:dyDescent="0.25">
      <c r="B227" s="43" t="s">
        <v>53</v>
      </c>
      <c r="C227" s="390">
        <v>7.87</v>
      </c>
      <c r="D227" s="391">
        <f t="shared" si="32"/>
        <v>1.2999999999999998</v>
      </c>
      <c r="E227" s="392">
        <v>4.18</v>
      </c>
      <c r="F227" s="381">
        <f t="shared" si="33"/>
        <v>0.10999999999999943</v>
      </c>
      <c r="G227" s="390">
        <v>9.2899999999999991</v>
      </c>
      <c r="H227" s="391">
        <f t="shared" si="34"/>
        <v>2.9999999999999361E-2</v>
      </c>
      <c r="I227" s="392">
        <v>9.15</v>
      </c>
      <c r="J227" s="381">
        <f t="shared" si="35"/>
        <v>0.25999999999999979</v>
      </c>
      <c r="K227" s="390">
        <v>5.72</v>
      </c>
      <c r="L227" s="391">
        <f t="shared" si="36"/>
        <v>0.64999999999999947</v>
      </c>
      <c r="M227" s="392">
        <v>8.74</v>
      </c>
      <c r="N227" s="381">
        <f t="shared" si="37"/>
        <v>0.16000000000000014</v>
      </c>
      <c r="O227" s="390">
        <v>9.57</v>
      </c>
      <c r="P227" s="391">
        <f t="shared" si="38"/>
        <v>0.12000000000000099</v>
      </c>
      <c r="Q227" s="392">
        <v>9.17</v>
      </c>
      <c r="R227" s="381">
        <f t="shared" si="39"/>
        <v>0.11999999999999922</v>
      </c>
    </row>
    <row r="228" spans="2:18" ht="15" hidden="1" customHeight="1" outlineLevel="1" x14ac:dyDescent="0.25">
      <c r="B228" s="43" t="s">
        <v>54</v>
      </c>
      <c r="C228" s="390">
        <v>7.03</v>
      </c>
      <c r="D228" s="391">
        <f t="shared" si="32"/>
        <v>0.83000000000000007</v>
      </c>
      <c r="E228" s="392">
        <v>3.53</v>
      </c>
      <c r="F228" s="381">
        <f t="shared" si="33"/>
        <v>-0.18000000000000016</v>
      </c>
      <c r="G228" s="390">
        <v>9.44</v>
      </c>
      <c r="H228" s="391">
        <f t="shared" si="34"/>
        <v>-0.39000000000000057</v>
      </c>
      <c r="I228" s="392">
        <v>9.24</v>
      </c>
      <c r="J228" s="381">
        <f t="shared" si="35"/>
        <v>9.9999999999999645E-2</v>
      </c>
      <c r="K228" s="390">
        <v>4.5599999999999996</v>
      </c>
      <c r="L228" s="391">
        <f t="shared" si="36"/>
        <v>0.73999999999999977</v>
      </c>
      <c r="M228" s="392">
        <v>8.6999999999999993</v>
      </c>
      <c r="N228" s="381">
        <f t="shared" si="37"/>
        <v>9.9999999999997868E-3</v>
      </c>
      <c r="O228" s="390">
        <v>9.8699999999999992</v>
      </c>
      <c r="P228" s="391">
        <f t="shared" si="38"/>
        <v>-0.46000000000000085</v>
      </c>
      <c r="Q228" s="392">
        <v>9.32</v>
      </c>
      <c r="R228" s="381">
        <f t="shared" si="39"/>
        <v>-0.24000000000000021</v>
      </c>
    </row>
    <row r="229" spans="2:18" ht="15" hidden="1" customHeight="1" outlineLevel="1" x14ac:dyDescent="0.25">
      <c r="B229" s="43" t="s">
        <v>55</v>
      </c>
      <c r="C229" s="390">
        <v>5.94</v>
      </c>
      <c r="D229" s="391">
        <f t="shared" si="32"/>
        <v>0.32000000000000028</v>
      </c>
      <c r="E229" s="392">
        <v>4.0999999999999996</v>
      </c>
      <c r="F229" s="381">
        <f t="shared" si="33"/>
        <v>0.24999999999999956</v>
      </c>
      <c r="G229" s="390">
        <v>8.58</v>
      </c>
      <c r="H229" s="391">
        <f t="shared" si="34"/>
        <v>-0.17999999999999972</v>
      </c>
      <c r="I229" s="392">
        <v>9.43</v>
      </c>
      <c r="J229" s="381">
        <f t="shared" si="35"/>
        <v>9.9999999999997868E-3</v>
      </c>
      <c r="K229" s="390">
        <v>3.66</v>
      </c>
      <c r="L229" s="391">
        <f t="shared" si="36"/>
        <v>-0.16999999999999993</v>
      </c>
      <c r="M229" s="392">
        <v>8.4700000000000006</v>
      </c>
      <c r="N229" s="381">
        <f t="shared" si="37"/>
        <v>2.000000000000135E-2</v>
      </c>
      <c r="O229" s="390">
        <v>9.33</v>
      </c>
      <c r="P229" s="391">
        <f t="shared" si="38"/>
        <v>-8.0000000000000071E-2</v>
      </c>
      <c r="Q229" s="392">
        <v>8.9</v>
      </c>
      <c r="R229" s="381">
        <f t="shared" si="39"/>
        <v>-1.9999999999999574E-2</v>
      </c>
    </row>
    <row r="230" spans="2:18" ht="15" hidden="1" customHeight="1" outlineLevel="1" x14ac:dyDescent="0.25">
      <c r="B230" s="43" t="s">
        <v>56</v>
      </c>
      <c r="C230" s="390">
        <v>8.59</v>
      </c>
      <c r="D230" s="391">
        <f t="shared" si="32"/>
        <v>2.7299999999999995</v>
      </c>
      <c r="E230" s="392">
        <v>3.84</v>
      </c>
      <c r="F230" s="381">
        <f t="shared" si="33"/>
        <v>0.43999999999999995</v>
      </c>
      <c r="G230" s="390">
        <v>7.9</v>
      </c>
      <c r="H230" s="391">
        <f t="shared" si="34"/>
        <v>-0.42999999999999972</v>
      </c>
      <c r="I230" s="392">
        <v>9.0399999999999991</v>
      </c>
      <c r="J230" s="381">
        <f t="shared" si="35"/>
        <v>0.13999999999999879</v>
      </c>
      <c r="K230" s="390">
        <v>5.18</v>
      </c>
      <c r="L230" s="391">
        <f t="shared" si="36"/>
        <v>0.79</v>
      </c>
      <c r="M230" s="392">
        <v>8.1199999999999992</v>
      </c>
      <c r="N230" s="381">
        <f t="shared" si="37"/>
        <v>3.9999999999999147E-2</v>
      </c>
      <c r="O230" s="390">
        <v>8.56</v>
      </c>
      <c r="P230" s="391">
        <f t="shared" si="38"/>
        <v>-0.44999999999999929</v>
      </c>
      <c r="Q230" s="392">
        <v>8.34</v>
      </c>
      <c r="R230" s="381">
        <f t="shared" si="39"/>
        <v>-0.1899999999999995</v>
      </c>
    </row>
    <row r="231" spans="2:18" ht="15" customHeight="1" collapsed="1" x14ac:dyDescent="0.25">
      <c r="B231" s="30" t="s">
        <v>79</v>
      </c>
      <c r="C231" s="383">
        <v>6.6508673202993558</v>
      </c>
      <c r="D231" s="384">
        <f t="shared" si="32"/>
        <v>0.11820892709230169</v>
      </c>
      <c r="E231" s="383">
        <v>4.1447980743514306</v>
      </c>
      <c r="F231" s="384">
        <f t="shared" si="33"/>
        <v>0.18994989528528983</v>
      </c>
      <c r="G231" s="383">
        <v>8.8966573484015417</v>
      </c>
      <c r="H231" s="384">
        <f t="shared" si="34"/>
        <v>1.56367406803124E-2</v>
      </c>
      <c r="I231" s="383">
        <v>9.008466241990666</v>
      </c>
      <c r="J231" s="384">
        <f t="shared" si="35"/>
        <v>4.7470546579011952E-2</v>
      </c>
      <c r="K231" s="383">
        <v>4.9917118205675228</v>
      </c>
      <c r="L231" s="384">
        <f t="shared" si="36"/>
        <v>1.0290948950468732</v>
      </c>
      <c r="M231" s="383">
        <v>8.385153952099536</v>
      </c>
      <c r="N231" s="384">
        <f t="shared" si="37"/>
        <v>7.9738044477149828E-2</v>
      </c>
      <c r="O231" s="383">
        <v>9.638972835538782</v>
      </c>
      <c r="P231" s="384">
        <f t="shared" si="38"/>
        <v>-8.0438398933077693E-2</v>
      </c>
      <c r="Q231" s="383">
        <v>9.019811421870271</v>
      </c>
      <c r="R231" s="384">
        <f t="shared" si="39"/>
        <v>-1.1340770620709151E-3</v>
      </c>
    </row>
    <row r="232" spans="2:18" ht="15" hidden="1" customHeight="1" outlineLevel="1" x14ac:dyDescent="0.25">
      <c r="B232" s="43" t="s">
        <v>58</v>
      </c>
      <c r="C232" s="390">
        <v>6.65</v>
      </c>
      <c r="D232" s="391">
        <f t="shared" si="32"/>
        <v>1.79</v>
      </c>
      <c r="E232" s="392">
        <v>3.79</v>
      </c>
      <c r="F232" s="381">
        <f t="shared" si="33"/>
        <v>0.20999999999999996</v>
      </c>
      <c r="G232" s="390">
        <v>8.65</v>
      </c>
      <c r="H232" s="391">
        <f t="shared" si="34"/>
        <v>0.58999999999999986</v>
      </c>
      <c r="I232" s="392">
        <v>8.91</v>
      </c>
      <c r="J232" s="381">
        <f t="shared" si="35"/>
        <v>0.46000000000000085</v>
      </c>
      <c r="K232" s="390">
        <v>4.7699999999999996</v>
      </c>
      <c r="L232" s="391">
        <f t="shared" si="36"/>
        <v>2.5499999999999994</v>
      </c>
      <c r="M232" s="392">
        <v>8.19</v>
      </c>
      <c r="N232" s="381">
        <f t="shared" si="37"/>
        <v>0.97999999999999954</v>
      </c>
      <c r="O232" s="390">
        <v>9.6300000000000008</v>
      </c>
      <c r="P232" s="391">
        <f t="shared" si="38"/>
        <v>0.40000000000000036</v>
      </c>
      <c r="Q232" s="392">
        <v>8.8699999999999992</v>
      </c>
      <c r="R232" s="381">
        <f t="shared" si="39"/>
        <v>0.69999999999999929</v>
      </c>
    </row>
    <row r="233" spans="2:18" ht="15" hidden="1" customHeight="1" outlineLevel="1" x14ac:dyDescent="0.25">
      <c r="B233" s="43" t="s">
        <v>59</v>
      </c>
      <c r="C233" s="390">
        <v>6.42</v>
      </c>
      <c r="D233" s="391">
        <f t="shared" si="32"/>
        <v>9.9999999999997868E-3</v>
      </c>
      <c r="E233" s="392">
        <v>4.67</v>
      </c>
      <c r="F233" s="381">
        <f t="shared" si="33"/>
        <v>0.75999999999999979</v>
      </c>
      <c r="G233" s="390">
        <v>8.4600000000000009</v>
      </c>
      <c r="H233" s="391">
        <f t="shared" si="34"/>
        <v>6.0000000000000497E-2</v>
      </c>
      <c r="I233" s="392">
        <v>8.51</v>
      </c>
      <c r="J233" s="381">
        <f t="shared" si="35"/>
        <v>2.9999999999999361E-2</v>
      </c>
      <c r="K233" s="390">
        <v>4.83</v>
      </c>
      <c r="L233" s="391">
        <f t="shared" si="36"/>
        <v>0.48000000000000043</v>
      </c>
      <c r="M233" s="392">
        <v>7.98</v>
      </c>
      <c r="N233" s="381">
        <f t="shared" si="37"/>
        <v>3.0000000000000249E-2</v>
      </c>
      <c r="O233" s="390">
        <v>9.6999999999999993</v>
      </c>
      <c r="P233" s="391">
        <f t="shared" si="38"/>
        <v>0.66999999999999993</v>
      </c>
      <c r="Q233" s="392">
        <v>8.85</v>
      </c>
      <c r="R233" s="381">
        <f t="shared" si="39"/>
        <v>0.33000000000000007</v>
      </c>
    </row>
    <row r="234" spans="2:18" ht="15" hidden="1" customHeight="1" outlineLevel="1" x14ac:dyDescent="0.25">
      <c r="B234" s="43" t="s">
        <v>60</v>
      </c>
      <c r="C234" s="390">
        <v>6.88</v>
      </c>
      <c r="D234" s="391">
        <f t="shared" si="32"/>
        <v>-0.36000000000000032</v>
      </c>
      <c r="E234" s="392">
        <v>4.6100000000000003</v>
      </c>
      <c r="F234" s="381">
        <f t="shared" si="33"/>
        <v>6.0000000000000497E-2</v>
      </c>
      <c r="G234" s="390">
        <v>9.0399999999999991</v>
      </c>
      <c r="H234" s="391">
        <f t="shared" si="34"/>
        <v>-0.61000000000000121</v>
      </c>
      <c r="I234" s="392">
        <v>9.73</v>
      </c>
      <c r="J234" s="381">
        <f t="shared" si="35"/>
        <v>-0.17999999999999972</v>
      </c>
      <c r="K234" s="390">
        <v>5.65</v>
      </c>
      <c r="L234" s="391">
        <f t="shared" si="36"/>
        <v>0.20999999999999996</v>
      </c>
      <c r="M234" s="392">
        <v>8.9</v>
      </c>
      <c r="N234" s="381">
        <f t="shared" si="37"/>
        <v>-0.25</v>
      </c>
      <c r="O234" s="390">
        <v>9.36</v>
      </c>
      <c r="P234" s="391">
        <f t="shared" si="38"/>
        <v>-1.1100000000000012</v>
      </c>
      <c r="Q234" s="392">
        <v>9.15</v>
      </c>
      <c r="R234" s="381">
        <f t="shared" si="39"/>
        <v>-0.67999999999999972</v>
      </c>
    </row>
    <row r="235" spans="2:18" ht="15" hidden="1" customHeight="1" outlineLevel="1" x14ac:dyDescent="0.25">
      <c r="B235" s="43" t="s">
        <v>61</v>
      </c>
      <c r="C235" s="390">
        <v>7.98</v>
      </c>
      <c r="D235" s="391">
        <f t="shared" si="32"/>
        <v>9.0000000000000746E-2</v>
      </c>
      <c r="E235" s="392">
        <v>4.83</v>
      </c>
      <c r="F235" s="381">
        <f t="shared" si="33"/>
        <v>0.36000000000000032</v>
      </c>
      <c r="G235" s="390">
        <v>9.5</v>
      </c>
      <c r="H235" s="391">
        <f t="shared" si="34"/>
        <v>-9.9999999999999645E-2</v>
      </c>
      <c r="I235" s="392">
        <v>9.1</v>
      </c>
      <c r="J235" s="381">
        <f t="shared" si="35"/>
        <v>-0.98000000000000043</v>
      </c>
      <c r="K235" s="390">
        <v>4.58</v>
      </c>
      <c r="L235" s="391">
        <f t="shared" si="36"/>
        <v>-0.49000000000000021</v>
      </c>
      <c r="M235" s="392">
        <v>8.61</v>
      </c>
      <c r="N235" s="381">
        <f t="shared" si="37"/>
        <v>-0.60000000000000142</v>
      </c>
      <c r="O235" s="390">
        <v>10.66</v>
      </c>
      <c r="P235" s="391">
        <f t="shared" si="38"/>
        <v>0.48000000000000043</v>
      </c>
      <c r="Q235" s="392">
        <v>9.6300000000000008</v>
      </c>
      <c r="R235" s="381">
        <f t="shared" si="39"/>
        <v>-8.9999999999999858E-2</v>
      </c>
    </row>
    <row r="236" spans="2:18" ht="15" customHeight="1" collapsed="1" x14ac:dyDescent="0.25">
      <c r="B236" s="145">
        <v>1997</v>
      </c>
      <c r="C236" s="395">
        <v>6.88</v>
      </c>
      <c r="D236" s="395">
        <f t="shared" si="32"/>
        <v>0.54</v>
      </c>
      <c r="E236" s="395">
        <v>3.93</v>
      </c>
      <c r="F236" s="388">
        <f t="shared" si="33"/>
        <v>1.0000000000000231E-2</v>
      </c>
      <c r="G236" s="395">
        <v>8.7899999999999991</v>
      </c>
      <c r="H236" s="395">
        <f t="shared" si="34"/>
        <v>-0.17000000000000171</v>
      </c>
      <c r="I236" s="395">
        <v>9.1199999999999992</v>
      </c>
      <c r="J236" s="388">
        <f t="shared" si="35"/>
        <v>0.10999999999999943</v>
      </c>
      <c r="K236" s="395">
        <v>4.95</v>
      </c>
      <c r="L236" s="395">
        <f t="shared" si="36"/>
        <v>0.58000000000000007</v>
      </c>
      <c r="M236" s="395">
        <v>8.41</v>
      </c>
      <c r="N236" s="388">
        <f t="shared" si="37"/>
        <v>5.0000000000000711E-2</v>
      </c>
      <c r="O236" s="395">
        <v>9.57</v>
      </c>
      <c r="P236" s="395">
        <f t="shared" si="38"/>
        <v>-1.9999999999999574E-2</v>
      </c>
      <c r="Q236" s="395">
        <v>8.99</v>
      </c>
      <c r="R236" s="388">
        <f t="shared" si="39"/>
        <v>0</v>
      </c>
    </row>
    <row r="237" spans="2:18" ht="15" hidden="1" customHeight="1" outlineLevel="1" x14ac:dyDescent="0.25">
      <c r="B237" s="43" t="s">
        <v>49</v>
      </c>
      <c r="C237" s="390">
        <v>7.27</v>
      </c>
      <c r="D237" s="391">
        <f t="shared" si="32"/>
        <v>2.0999999999999996</v>
      </c>
      <c r="E237" s="392">
        <v>3.97</v>
      </c>
      <c r="F237" s="381">
        <f t="shared" si="33"/>
        <v>-8.9999999999999414E-2</v>
      </c>
      <c r="G237" s="390">
        <v>8.7799999999999994</v>
      </c>
      <c r="H237" s="391">
        <f t="shared" si="34"/>
        <v>0.1899999999999995</v>
      </c>
      <c r="I237" s="392">
        <v>9.0399999999999991</v>
      </c>
      <c r="J237" s="381">
        <f t="shared" si="35"/>
        <v>0.31999999999999851</v>
      </c>
      <c r="K237" s="390">
        <v>4.54</v>
      </c>
      <c r="L237" s="391">
        <f t="shared" si="36"/>
        <v>0.32000000000000028</v>
      </c>
      <c r="M237" s="392">
        <v>8.31</v>
      </c>
      <c r="N237" s="381">
        <f t="shared" si="37"/>
        <v>0.12000000000000099</v>
      </c>
      <c r="O237" s="390">
        <v>9.6999999999999993</v>
      </c>
      <c r="P237" s="391">
        <f t="shared" si="38"/>
        <v>0.45999999999999908</v>
      </c>
      <c r="Q237" s="392">
        <v>9.0299999999999994</v>
      </c>
      <c r="R237" s="381">
        <f t="shared" si="39"/>
        <v>0.28999999999999915</v>
      </c>
    </row>
    <row r="238" spans="2:18" ht="15" hidden="1" customHeight="1" outlineLevel="1" x14ac:dyDescent="0.25">
      <c r="B238" s="43" t="s">
        <v>50</v>
      </c>
      <c r="C238" s="390">
        <v>5.25</v>
      </c>
      <c r="D238" s="391">
        <f t="shared" si="32"/>
        <v>-2.63</v>
      </c>
      <c r="E238" s="392">
        <v>3.69</v>
      </c>
      <c r="F238" s="381">
        <f t="shared" si="33"/>
        <v>0.10000000000000009</v>
      </c>
      <c r="G238" s="390">
        <v>8.36</v>
      </c>
      <c r="H238" s="391">
        <f t="shared" si="34"/>
        <v>-0.17999999999999972</v>
      </c>
      <c r="I238" s="392">
        <v>8.75</v>
      </c>
      <c r="J238" s="381">
        <f t="shared" si="35"/>
        <v>-0.22000000000000064</v>
      </c>
      <c r="K238" s="390">
        <v>5.67</v>
      </c>
      <c r="L238" s="391">
        <f t="shared" si="36"/>
        <v>1.5599999999999996</v>
      </c>
      <c r="M238" s="392">
        <v>8.11</v>
      </c>
      <c r="N238" s="381">
        <f t="shared" si="37"/>
        <v>-0.23000000000000043</v>
      </c>
      <c r="O238" s="390">
        <v>8.9</v>
      </c>
      <c r="P238" s="391">
        <f t="shared" si="38"/>
        <v>-1.4100000000000001</v>
      </c>
      <c r="Q238" s="392">
        <v>8.52</v>
      </c>
      <c r="R238" s="381">
        <f t="shared" si="39"/>
        <v>-0.76999999999999957</v>
      </c>
    </row>
    <row r="239" spans="2:18" ht="15" hidden="1" customHeight="1" outlineLevel="1" x14ac:dyDescent="0.25">
      <c r="B239" s="43" t="s">
        <v>51</v>
      </c>
      <c r="C239" s="390">
        <v>6.21</v>
      </c>
      <c r="D239" s="391">
        <f t="shared" si="32"/>
        <v>0.66000000000000014</v>
      </c>
      <c r="E239" s="392">
        <v>3.42</v>
      </c>
      <c r="F239" s="381">
        <f t="shared" si="33"/>
        <v>-0.12999999999999989</v>
      </c>
      <c r="G239" s="390">
        <v>9.6199999999999992</v>
      </c>
      <c r="H239" s="391">
        <f t="shared" si="34"/>
        <v>0.10999999999999943</v>
      </c>
      <c r="I239" s="392">
        <v>9.11</v>
      </c>
      <c r="J239" s="381">
        <f t="shared" si="35"/>
        <v>0.69999999999999929</v>
      </c>
      <c r="K239" s="390">
        <v>5.07</v>
      </c>
      <c r="L239" s="391">
        <f t="shared" si="36"/>
        <v>0.69000000000000039</v>
      </c>
      <c r="M239" s="392">
        <v>8.66</v>
      </c>
      <c r="N239" s="381">
        <f t="shared" si="37"/>
        <v>0.34999999999999964</v>
      </c>
      <c r="O239" s="390">
        <v>9.56</v>
      </c>
      <c r="P239" s="391">
        <f t="shared" si="38"/>
        <v>-0.17999999999999972</v>
      </c>
      <c r="Q239" s="392">
        <v>9.11</v>
      </c>
      <c r="R239" s="381">
        <f t="shared" si="39"/>
        <v>8.9999999999999858E-2</v>
      </c>
    </row>
    <row r="240" spans="2:18" ht="15" hidden="1" customHeight="1" outlineLevel="1" x14ac:dyDescent="0.25">
      <c r="B240" s="43" t="s">
        <v>52</v>
      </c>
      <c r="C240" s="390">
        <v>6.01</v>
      </c>
      <c r="D240" s="391">
        <f t="shared" si="32"/>
        <v>-0.11000000000000032</v>
      </c>
      <c r="E240" s="392">
        <v>4.47</v>
      </c>
      <c r="F240" s="381">
        <f t="shared" si="33"/>
        <v>0.96</v>
      </c>
      <c r="G240" s="390">
        <v>9.1199999999999992</v>
      </c>
      <c r="H240" s="391">
        <f t="shared" si="34"/>
        <v>0.13999999999999879</v>
      </c>
      <c r="I240" s="392">
        <v>8.25</v>
      </c>
      <c r="J240" s="381">
        <f t="shared" si="35"/>
        <v>-0.42999999999999972</v>
      </c>
      <c r="K240" s="390">
        <v>5.23</v>
      </c>
      <c r="L240" s="391">
        <f t="shared" si="36"/>
        <v>0.75</v>
      </c>
      <c r="M240" s="392">
        <v>8.15</v>
      </c>
      <c r="N240" s="381">
        <f t="shared" si="37"/>
        <v>-0.20999999999999908</v>
      </c>
      <c r="O240" s="390">
        <v>9.9</v>
      </c>
      <c r="P240" s="391">
        <f t="shared" si="38"/>
        <v>0.57000000000000028</v>
      </c>
      <c r="Q240" s="392">
        <v>9</v>
      </c>
      <c r="R240" s="381">
        <f t="shared" si="39"/>
        <v>0.13000000000000078</v>
      </c>
    </row>
    <row r="241" spans="2:18" ht="15" hidden="1" customHeight="1" outlineLevel="1" x14ac:dyDescent="0.25">
      <c r="B241" s="43" t="s">
        <v>53</v>
      </c>
      <c r="C241" s="390">
        <v>6.57</v>
      </c>
      <c r="D241" s="391">
        <f t="shared" si="32"/>
        <v>1.2300000000000004</v>
      </c>
      <c r="E241" s="392">
        <v>4.07</v>
      </c>
      <c r="F241" s="381">
        <f t="shared" si="33"/>
        <v>-4.0000000000000036E-2</v>
      </c>
      <c r="G241" s="390">
        <v>9.26</v>
      </c>
      <c r="H241" s="391">
        <f t="shared" si="34"/>
        <v>-0.66000000000000014</v>
      </c>
      <c r="I241" s="392">
        <v>8.89</v>
      </c>
      <c r="J241" s="381">
        <f t="shared" si="35"/>
        <v>-0.49000000000000021</v>
      </c>
      <c r="K241" s="390">
        <v>5.07</v>
      </c>
      <c r="L241" s="391">
        <f t="shared" si="36"/>
        <v>-0.38999999999999968</v>
      </c>
      <c r="M241" s="392">
        <v>8.58</v>
      </c>
      <c r="N241" s="381">
        <f t="shared" si="37"/>
        <v>-0.58999999999999986</v>
      </c>
      <c r="O241" s="390">
        <v>9.4499999999999993</v>
      </c>
      <c r="P241" s="391">
        <f t="shared" si="38"/>
        <v>-0.68000000000000149</v>
      </c>
      <c r="Q241" s="392">
        <v>9.0500000000000007</v>
      </c>
      <c r="R241" s="381">
        <f t="shared" si="39"/>
        <v>-0.61999999999999922</v>
      </c>
    </row>
    <row r="242" spans="2:18" ht="15" hidden="1" customHeight="1" outlineLevel="1" x14ac:dyDescent="0.25">
      <c r="B242" s="43" t="s">
        <v>54</v>
      </c>
      <c r="C242" s="390">
        <v>6.2</v>
      </c>
      <c r="D242" s="391">
        <f t="shared" si="32"/>
        <v>0.12000000000000011</v>
      </c>
      <c r="E242" s="392">
        <v>3.71</v>
      </c>
      <c r="F242" s="381">
        <f t="shared" si="33"/>
        <v>0.18000000000000016</v>
      </c>
      <c r="G242" s="390">
        <v>9.83</v>
      </c>
      <c r="H242" s="391">
        <f t="shared" si="34"/>
        <v>0.46000000000000085</v>
      </c>
      <c r="I242" s="392">
        <v>9.14</v>
      </c>
      <c r="J242" s="381">
        <f t="shared" si="35"/>
        <v>9.9999999999997868E-3</v>
      </c>
      <c r="K242" s="390">
        <v>3.82</v>
      </c>
      <c r="L242" s="391">
        <f t="shared" si="36"/>
        <v>-0.75000000000000044</v>
      </c>
      <c r="M242" s="392">
        <v>8.69</v>
      </c>
      <c r="N242" s="381">
        <f t="shared" si="37"/>
        <v>-8.9999999999999858E-2</v>
      </c>
      <c r="O242" s="390">
        <v>10.33</v>
      </c>
      <c r="P242" s="391">
        <f t="shared" si="38"/>
        <v>-0.16999999999999993</v>
      </c>
      <c r="Q242" s="392">
        <v>9.56</v>
      </c>
      <c r="R242" s="381">
        <f t="shared" si="39"/>
        <v>-0.10999999999999943</v>
      </c>
    </row>
    <row r="243" spans="2:18" ht="15" hidden="1" customHeight="1" outlineLevel="1" x14ac:dyDescent="0.25">
      <c r="B243" s="43" t="s">
        <v>55</v>
      </c>
      <c r="C243" s="390">
        <v>5.62</v>
      </c>
      <c r="D243" s="391">
        <f t="shared" si="32"/>
        <v>1.92</v>
      </c>
      <c r="E243" s="392">
        <v>3.85</v>
      </c>
      <c r="F243" s="381">
        <f t="shared" si="33"/>
        <v>-0.23999999999999977</v>
      </c>
      <c r="G243" s="390">
        <v>8.76</v>
      </c>
      <c r="H243" s="391">
        <f t="shared" si="34"/>
        <v>-8.0000000000000071E-2</v>
      </c>
      <c r="I243" s="392">
        <v>9.42</v>
      </c>
      <c r="J243" s="381">
        <f t="shared" si="35"/>
        <v>0.30000000000000071</v>
      </c>
      <c r="K243" s="390">
        <v>3.83</v>
      </c>
      <c r="L243" s="391">
        <f t="shared" si="36"/>
        <v>-0.82000000000000028</v>
      </c>
      <c r="M243" s="392">
        <v>8.4499999999999993</v>
      </c>
      <c r="N243" s="381">
        <f t="shared" si="37"/>
        <v>-6.0000000000000497E-2</v>
      </c>
      <c r="O243" s="390">
        <v>9.41</v>
      </c>
      <c r="P243" s="391">
        <f t="shared" si="38"/>
        <v>-0.14000000000000057</v>
      </c>
      <c r="Q243" s="392">
        <v>8.92</v>
      </c>
      <c r="R243" s="381">
        <f t="shared" si="39"/>
        <v>-0.13000000000000078</v>
      </c>
    </row>
    <row r="244" spans="2:18" ht="15" hidden="1" customHeight="1" outlineLevel="1" x14ac:dyDescent="0.25">
      <c r="B244" s="43" t="s">
        <v>56</v>
      </c>
      <c r="C244" s="390">
        <v>5.86</v>
      </c>
      <c r="D244" s="391">
        <f t="shared" si="32"/>
        <v>0.35000000000000053</v>
      </c>
      <c r="E244" s="392">
        <v>3.4</v>
      </c>
      <c r="F244" s="381">
        <f t="shared" si="33"/>
        <v>-1.1300000000000003</v>
      </c>
      <c r="G244" s="390">
        <v>8.33</v>
      </c>
      <c r="H244" s="391">
        <f t="shared" si="34"/>
        <v>1.5899999999999999</v>
      </c>
      <c r="I244" s="392">
        <v>8.9</v>
      </c>
      <c r="J244" s="381">
        <f t="shared" si="35"/>
        <v>-0.60999999999999943</v>
      </c>
      <c r="K244" s="390">
        <v>4.3899999999999997</v>
      </c>
      <c r="L244" s="391">
        <f t="shared" si="36"/>
        <v>-0.66000000000000014</v>
      </c>
      <c r="M244" s="392">
        <v>8.08</v>
      </c>
      <c r="N244" s="381">
        <f t="shared" si="37"/>
        <v>4.0000000000000924E-2</v>
      </c>
      <c r="O244" s="390">
        <v>9.01</v>
      </c>
      <c r="P244" s="391">
        <f t="shared" si="38"/>
        <v>-1.3900000000000006</v>
      </c>
      <c r="Q244" s="392">
        <v>8.5299999999999994</v>
      </c>
      <c r="R244" s="381">
        <f t="shared" si="39"/>
        <v>-0.61000000000000121</v>
      </c>
    </row>
    <row r="245" spans="2:18" ht="15" customHeight="1" collapsed="1" x14ac:dyDescent="0.25">
      <c r="B245" s="30" t="s">
        <v>80</v>
      </c>
      <c r="C245" s="383">
        <v>6.5326583932070541</v>
      </c>
      <c r="D245" s="384">
        <f t="shared" si="32"/>
        <v>-0.27942069735918729</v>
      </c>
      <c r="E245" s="383">
        <v>3.9548481790661407</v>
      </c>
      <c r="F245" s="384">
        <f t="shared" si="33"/>
        <v>-0.85305172636777193</v>
      </c>
      <c r="G245" s="383">
        <v>8.8810206077212293</v>
      </c>
      <c r="H245" s="384">
        <f t="shared" si="34"/>
        <v>-0.30468427206022319</v>
      </c>
      <c r="I245" s="383">
        <v>8.9609956954116541</v>
      </c>
      <c r="J245" s="384">
        <f t="shared" si="35"/>
        <v>-0.34009855409612477</v>
      </c>
      <c r="K245" s="383">
        <v>3.9626169255206496</v>
      </c>
      <c r="L245" s="384">
        <f t="shared" si="36"/>
        <v>-0.39534671084298667</v>
      </c>
      <c r="M245" s="383">
        <v>8.3054159076223861</v>
      </c>
      <c r="N245" s="384">
        <f t="shared" si="37"/>
        <v>-0.44973505649317502</v>
      </c>
      <c r="O245" s="383">
        <v>9.7194112344718597</v>
      </c>
      <c r="P245" s="384">
        <f t="shared" si="38"/>
        <v>-0.73624905342293978</v>
      </c>
      <c r="Q245" s="383">
        <v>9.0209454989323419</v>
      </c>
      <c r="R245" s="384">
        <f t="shared" si="39"/>
        <v>-0.58856515158492506</v>
      </c>
    </row>
    <row r="246" spans="2:18" ht="15" hidden="1" customHeight="1" outlineLevel="1" x14ac:dyDescent="0.25">
      <c r="B246" s="43" t="s">
        <v>58</v>
      </c>
      <c r="C246" s="390">
        <v>4.8600000000000003</v>
      </c>
      <c r="D246" s="391">
        <f t="shared" si="32"/>
        <v>-2.38</v>
      </c>
      <c r="E246" s="392">
        <v>3.58</v>
      </c>
      <c r="F246" s="381">
        <f t="shared" si="33"/>
        <v>-0.55999999999999961</v>
      </c>
      <c r="G246" s="390">
        <v>8.06</v>
      </c>
      <c r="H246" s="391">
        <f t="shared" si="34"/>
        <v>-0.33000000000000007</v>
      </c>
      <c r="I246" s="392">
        <v>8.4499999999999993</v>
      </c>
      <c r="J246" s="381">
        <f t="shared" si="35"/>
        <v>8.9999999999999858E-2</v>
      </c>
      <c r="K246" s="390">
        <v>2.2200000000000002</v>
      </c>
      <c r="L246" s="391">
        <f t="shared" si="36"/>
        <v>-1.5999999999999996</v>
      </c>
      <c r="M246" s="392">
        <v>7.21</v>
      </c>
      <c r="N246" s="381">
        <f t="shared" si="37"/>
        <v>-0.74000000000000021</v>
      </c>
      <c r="O246" s="390">
        <v>9.23</v>
      </c>
      <c r="P246" s="391">
        <f t="shared" si="38"/>
        <v>-9.9999999999999645E-2</v>
      </c>
      <c r="Q246" s="392">
        <v>8.17</v>
      </c>
      <c r="R246" s="381">
        <f t="shared" si="39"/>
        <v>-0.5</v>
      </c>
    </row>
    <row r="247" spans="2:18" ht="15" hidden="1" customHeight="1" outlineLevel="1" x14ac:dyDescent="0.25">
      <c r="B247" s="43" t="s">
        <v>59</v>
      </c>
      <c r="C247" s="390">
        <v>6.41</v>
      </c>
      <c r="D247" s="391">
        <f t="shared" si="32"/>
        <v>-1.8499999999999996</v>
      </c>
      <c r="E247" s="392">
        <v>3.91</v>
      </c>
      <c r="F247" s="381">
        <f t="shared" si="33"/>
        <v>-0.97999999999999954</v>
      </c>
      <c r="G247" s="390">
        <v>8.4</v>
      </c>
      <c r="H247" s="391">
        <f t="shared" si="34"/>
        <v>-0.69999999999999929</v>
      </c>
      <c r="I247" s="392">
        <v>8.48</v>
      </c>
      <c r="J247" s="381">
        <f t="shared" si="35"/>
        <v>-0.78999999999999915</v>
      </c>
      <c r="K247" s="390">
        <v>4.3499999999999996</v>
      </c>
      <c r="L247" s="391">
        <f t="shared" si="36"/>
        <v>-0.33000000000000007</v>
      </c>
      <c r="M247" s="392">
        <v>7.95</v>
      </c>
      <c r="N247" s="381">
        <f t="shared" si="37"/>
        <v>-0.79</v>
      </c>
      <c r="O247" s="390">
        <v>9.0299999999999994</v>
      </c>
      <c r="P247" s="391">
        <f t="shared" si="38"/>
        <v>-1.3000000000000007</v>
      </c>
      <c r="Q247" s="392">
        <v>8.52</v>
      </c>
      <c r="R247" s="381">
        <f t="shared" si="39"/>
        <v>-1.0300000000000011</v>
      </c>
    </row>
    <row r="248" spans="2:18" ht="15" hidden="1" customHeight="1" outlineLevel="1" x14ac:dyDescent="0.25">
      <c r="B248" s="43" t="s">
        <v>60</v>
      </c>
      <c r="C248" s="390">
        <v>7.24</v>
      </c>
      <c r="D248" s="391">
        <f t="shared" si="32"/>
        <v>-1.8200000000000003</v>
      </c>
      <c r="E248" s="392">
        <v>4.55</v>
      </c>
      <c r="F248" s="381">
        <f t="shared" si="33"/>
        <v>-0.36000000000000032</v>
      </c>
      <c r="G248" s="390">
        <v>9.65</v>
      </c>
      <c r="H248" s="391">
        <f t="shared" si="34"/>
        <v>9.9999999999999645E-2</v>
      </c>
      <c r="I248" s="392">
        <v>9.91</v>
      </c>
      <c r="J248" s="381">
        <f t="shared" si="35"/>
        <v>0.30000000000000071</v>
      </c>
      <c r="K248" s="390">
        <v>5.44</v>
      </c>
      <c r="L248" s="391">
        <f t="shared" si="36"/>
        <v>1.0900000000000007</v>
      </c>
      <c r="M248" s="392">
        <v>9.15</v>
      </c>
      <c r="N248" s="381">
        <f t="shared" si="37"/>
        <v>0.11000000000000121</v>
      </c>
      <c r="O248" s="390">
        <v>10.47</v>
      </c>
      <c r="P248" s="391">
        <f t="shared" si="38"/>
        <v>-0.50999999999999979</v>
      </c>
      <c r="Q248" s="392">
        <v>9.83</v>
      </c>
      <c r="R248" s="381">
        <f t="shared" si="39"/>
        <v>-0.1899999999999995</v>
      </c>
    </row>
    <row r="249" spans="2:18" ht="15" hidden="1" customHeight="1" outlineLevel="1" x14ac:dyDescent="0.25">
      <c r="B249" s="43" t="s">
        <v>61</v>
      </c>
      <c r="C249" s="390">
        <v>7.89</v>
      </c>
      <c r="D249" s="391">
        <f t="shared" si="32"/>
        <v>-1.1900000000000004</v>
      </c>
      <c r="E249" s="392">
        <v>4.47</v>
      </c>
      <c r="F249" s="381">
        <f t="shared" si="33"/>
        <v>-1.1100000000000003</v>
      </c>
      <c r="G249" s="390">
        <v>9.6</v>
      </c>
      <c r="H249" s="391">
        <f t="shared" si="34"/>
        <v>-0.25</v>
      </c>
      <c r="I249" s="392">
        <v>10.08</v>
      </c>
      <c r="J249" s="381">
        <f t="shared" si="35"/>
        <v>-0.3100000000000005</v>
      </c>
      <c r="K249" s="390">
        <v>5.07</v>
      </c>
      <c r="L249" s="391">
        <f t="shared" si="36"/>
        <v>0.20000000000000018</v>
      </c>
      <c r="M249" s="392">
        <v>9.2100000000000009</v>
      </c>
      <c r="N249" s="381">
        <f t="shared" si="37"/>
        <v>-0.50999999999999979</v>
      </c>
      <c r="O249" s="390">
        <v>10.18</v>
      </c>
      <c r="P249" s="391">
        <f t="shared" si="38"/>
        <v>-1.3800000000000008</v>
      </c>
      <c r="Q249" s="392">
        <v>9.7200000000000006</v>
      </c>
      <c r="R249" s="381">
        <f t="shared" si="39"/>
        <v>-0.92999999999999972</v>
      </c>
    </row>
    <row r="250" spans="2:18" ht="15" customHeight="1" collapsed="1" x14ac:dyDescent="0.25">
      <c r="B250" s="145">
        <v>1996</v>
      </c>
      <c r="C250" s="395">
        <v>6.34</v>
      </c>
      <c r="D250" s="395">
        <f t="shared" si="32"/>
        <v>-0.32000000000000028</v>
      </c>
      <c r="E250" s="395">
        <v>3.92</v>
      </c>
      <c r="F250" s="388">
        <f t="shared" si="33"/>
        <v>-0.34999999999999964</v>
      </c>
      <c r="G250" s="395">
        <v>8.9600000000000009</v>
      </c>
      <c r="H250" s="395">
        <f t="shared" si="34"/>
        <v>5.0000000000000711E-2</v>
      </c>
      <c r="I250" s="395">
        <v>9.01</v>
      </c>
      <c r="J250" s="388">
        <f t="shared" si="35"/>
        <v>-8.9999999999999858E-2</v>
      </c>
      <c r="K250" s="395">
        <v>4.37</v>
      </c>
      <c r="L250" s="395">
        <f t="shared" si="36"/>
        <v>-0.13999999999999968</v>
      </c>
      <c r="M250" s="395">
        <v>8.36</v>
      </c>
      <c r="N250" s="388">
        <f t="shared" si="37"/>
        <v>-0.22000000000000064</v>
      </c>
      <c r="O250" s="395">
        <v>9.59</v>
      </c>
      <c r="P250" s="395">
        <f t="shared" si="38"/>
        <v>-0.5</v>
      </c>
      <c r="Q250" s="395">
        <v>8.99</v>
      </c>
      <c r="R250" s="388">
        <f t="shared" si="39"/>
        <v>-0.35999999999999943</v>
      </c>
    </row>
    <row r="251" spans="2:18" ht="15" hidden="1" customHeight="1" outlineLevel="1" x14ac:dyDescent="0.25">
      <c r="B251" s="43" t="s">
        <v>49</v>
      </c>
      <c r="C251" s="390">
        <v>5.17</v>
      </c>
      <c r="D251" s="391">
        <f t="shared" si="32"/>
        <v>0.24000000000000021</v>
      </c>
      <c r="E251" s="392">
        <v>4.0599999999999996</v>
      </c>
      <c r="F251" s="381">
        <f t="shared" si="33"/>
        <v>-2.4900000000000002</v>
      </c>
      <c r="G251" s="390">
        <v>8.59</v>
      </c>
      <c r="H251" s="391">
        <f t="shared" si="34"/>
        <v>-0.58000000000000007</v>
      </c>
      <c r="I251" s="392">
        <v>8.7200000000000006</v>
      </c>
      <c r="J251" s="381">
        <f t="shared" si="35"/>
        <v>-0.61999999999999922</v>
      </c>
      <c r="K251" s="390">
        <v>4.22</v>
      </c>
      <c r="L251" s="391">
        <f t="shared" si="36"/>
        <v>0.10999999999999943</v>
      </c>
      <c r="M251" s="392">
        <v>8.19</v>
      </c>
      <c r="N251" s="381">
        <f t="shared" si="37"/>
        <v>-0.63000000000000078</v>
      </c>
      <c r="O251" s="390">
        <v>9.24</v>
      </c>
      <c r="P251" s="391">
        <f t="shared" si="38"/>
        <v>-0.66999999999999993</v>
      </c>
      <c r="Q251" s="392">
        <v>8.74</v>
      </c>
      <c r="R251" s="381">
        <f t="shared" si="39"/>
        <v>-0.65000000000000036</v>
      </c>
    </row>
    <row r="252" spans="2:18" ht="15" hidden="1" customHeight="1" outlineLevel="1" x14ac:dyDescent="0.25">
      <c r="B252" s="43" t="s">
        <v>50</v>
      </c>
      <c r="C252" s="390">
        <v>7.88</v>
      </c>
      <c r="D252" s="391">
        <f t="shared" si="32"/>
        <v>3.7299999999999995</v>
      </c>
      <c r="E252" s="392">
        <v>3.59</v>
      </c>
      <c r="F252" s="381">
        <f t="shared" si="33"/>
        <v>-0.54999999999999982</v>
      </c>
      <c r="G252" s="390">
        <v>8.5399999999999991</v>
      </c>
      <c r="H252" s="391">
        <f t="shared" si="34"/>
        <v>-0.54000000000000092</v>
      </c>
      <c r="I252" s="392">
        <v>8.9700000000000006</v>
      </c>
      <c r="J252" s="381">
        <f t="shared" si="35"/>
        <v>-0.53999999999999915</v>
      </c>
      <c r="K252" s="390">
        <v>4.1100000000000003</v>
      </c>
      <c r="L252" s="391">
        <f t="shared" si="36"/>
        <v>-0.22999999999999954</v>
      </c>
      <c r="M252" s="392">
        <v>8.34</v>
      </c>
      <c r="N252" s="381">
        <f t="shared" si="37"/>
        <v>-0.37000000000000099</v>
      </c>
      <c r="O252" s="390">
        <v>10.31</v>
      </c>
      <c r="P252" s="391">
        <f t="shared" si="38"/>
        <v>-0.16000000000000014</v>
      </c>
      <c r="Q252" s="392">
        <v>9.2899999999999991</v>
      </c>
      <c r="R252" s="381">
        <f t="shared" si="39"/>
        <v>-0.27000000000000135</v>
      </c>
    </row>
    <row r="253" spans="2:18" ht="15" hidden="1" customHeight="1" outlineLevel="1" x14ac:dyDescent="0.25">
      <c r="B253" s="43" t="s">
        <v>51</v>
      </c>
      <c r="C253" s="390">
        <v>5.55</v>
      </c>
      <c r="D253" s="391">
        <f t="shared" si="32"/>
        <v>-0.11000000000000032</v>
      </c>
      <c r="E253" s="392">
        <v>3.55</v>
      </c>
      <c r="F253" s="381">
        <f t="shared" si="33"/>
        <v>-0.3400000000000003</v>
      </c>
      <c r="G253" s="390">
        <v>9.51</v>
      </c>
      <c r="H253" s="391">
        <f t="shared" si="34"/>
        <v>0.25999999999999979</v>
      </c>
      <c r="I253" s="392">
        <v>8.41</v>
      </c>
      <c r="J253" s="381">
        <f t="shared" si="35"/>
        <v>-0.47000000000000064</v>
      </c>
      <c r="K253" s="390">
        <v>4.38</v>
      </c>
      <c r="L253" s="391">
        <f t="shared" si="36"/>
        <v>7.0000000000000284E-2</v>
      </c>
      <c r="M253" s="392">
        <v>8.31</v>
      </c>
      <c r="N253" s="381">
        <f t="shared" si="37"/>
        <v>-0.16000000000000014</v>
      </c>
      <c r="O253" s="390">
        <v>9.74</v>
      </c>
      <c r="P253" s="391">
        <f t="shared" si="38"/>
        <v>-1.129999999999999</v>
      </c>
      <c r="Q253" s="392">
        <v>9.02</v>
      </c>
      <c r="R253" s="381">
        <f t="shared" si="39"/>
        <v>-0.58999999999999986</v>
      </c>
    </row>
    <row r="254" spans="2:18" ht="15" hidden="1" customHeight="1" outlineLevel="1" x14ac:dyDescent="0.25">
      <c r="B254" s="43" t="s">
        <v>52</v>
      </c>
      <c r="C254" s="390">
        <v>6.12</v>
      </c>
      <c r="D254" s="391">
        <f t="shared" si="32"/>
        <v>6.0000000000000497E-2</v>
      </c>
      <c r="E254" s="392">
        <v>3.51</v>
      </c>
      <c r="F254" s="381">
        <f t="shared" si="33"/>
        <v>-1.5200000000000005</v>
      </c>
      <c r="G254" s="390">
        <v>8.98</v>
      </c>
      <c r="H254" s="391">
        <f t="shared" si="34"/>
        <v>-0.66999999999999993</v>
      </c>
      <c r="I254" s="392">
        <v>8.68</v>
      </c>
      <c r="J254" s="381">
        <f t="shared" si="35"/>
        <v>-0.73000000000000043</v>
      </c>
      <c r="K254" s="390">
        <v>4.4800000000000004</v>
      </c>
      <c r="L254" s="391">
        <f t="shared" si="36"/>
        <v>-0.87999999999999989</v>
      </c>
      <c r="M254" s="392">
        <v>8.36</v>
      </c>
      <c r="N254" s="381">
        <f t="shared" si="37"/>
        <v>-0.70000000000000107</v>
      </c>
      <c r="O254" s="390">
        <v>9.33</v>
      </c>
      <c r="P254" s="391">
        <f t="shared" si="38"/>
        <v>-1.0199999999999996</v>
      </c>
      <c r="Q254" s="392">
        <v>8.8699999999999992</v>
      </c>
      <c r="R254" s="381">
        <f t="shared" si="39"/>
        <v>-0.85000000000000142</v>
      </c>
    </row>
    <row r="255" spans="2:18" ht="15" hidden="1" customHeight="1" outlineLevel="1" x14ac:dyDescent="0.25">
      <c r="B255" s="43" t="s">
        <v>53</v>
      </c>
      <c r="C255" s="390">
        <v>5.34</v>
      </c>
      <c r="D255" s="391">
        <f t="shared" si="32"/>
        <v>-2.8499999999999996</v>
      </c>
      <c r="E255" s="392">
        <v>4.1100000000000003</v>
      </c>
      <c r="F255" s="381">
        <f t="shared" si="33"/>
        <v>-2.17</v>
      </c>
      <c r="G255" s="390">
        <v>9.92</v>
      </c>
      <c r="H255" s="391">
        <f t="shared" si="34"/>
        <v>1.0700000000000003</v>
      </c>
      <c r="I255" s="392">
        <v>9.3800000000000008</v>
      </c>
      <c r="J255" s="381">
        <f t="shared" si="35"/>
        <v>-0.38999999999999879</v>
      </c>
      <c r="K255" s="390">
        <v>5.46</v>
      </c>
      <c r="L255" s="391">
        <f t="shared" si="36"/>
        <v>-0.37000000000000011</v>
      </c>
      <c r="M255" s="392">
        <v>9.17</v>
      </c>
      <c r="N255" s="381">
        <f t="shared" si="37"/>
        <v>-9.9999999999997868E-3</v>
      </c>
      <c r="O255" s="390">
        <v>10.130000000000001</v>
      </c>
      <c r="P255" s="391">
        <f t="shared" si="38"/>
        <v>-1.629999999999999</v>
      </c>
      <c r="Q255" s="392">
        <v>9.67</v>
      </c>
      <c r="R255" s="381">
        <f t="shared" si="39"/>
        <v>-0.80000000000000071</v>
      </c>
    </row>
    <row r="256" spans="2:18" ht="15" hidden="1" customHeight="1" outlineLevel="1" x14ac:dyDescent="0.25">
      <c r="B256" s="43" t="s">
        <v>54</v>
      </c>
      <c r="C256" s="390">
        <v>6.08</v>
      </c>
      <c r="D256" s="391">
        <f t="shared" si="32"/>
        <v>-9.9999999999999645E-2</v>
      </c>
      <c r="E256" s="392">
        <v>3.53</v>
      </c>
      <c r="F256" s="381">
        <f t="shared" si="33"/>
        <v>-1.3000000000000003</v>
      </c>
      <c r="G256" s="390">
        <v>9.3699999999999992</v>
      </c>
      <c r="H256" s="391">
        <f t="shared" si="34"/>
        <v>-0.61000000000000121</v>
      </c>
      <c r="I256" s="392">
        <v>9.1300000000000008</v>
      </c>
      <c r="J256" s="381">
        <f t="shared" si="35"/>
        <v>0.13000000000000078</v>
      </c>
      <c r="K256" s="390">
        <v>4.57</v>
      </c>
      <c r="L256" s="391">
        <f t="shared" si="36"/>
        <v>8.0000000000000071E-2</v>
      </c>
      <c r="M256" s="392">
        <v>8.7799999999999994</v>
      </c>
      <c r="N256" s="381">
        <f t="shared" si="37"/>
        <v>-8.9999999999999858E-2</v>
      </c>
      <c r="O256" s="390">
        <v>10.5</v>
      </c>
      <c r="P256" s="391">
        <f t="shared" si="38"/>
        <v>9.9999999999999645E-2</v>
      </c>
      <c r="Q256" s="392">
        <v>9.67</v>
      </c>
      <c r="R256" s="381">
        <f t="shared" si="39"/>
        <v>0</v>
      </c>
    </row>
    <row r="257" spans="2:18" ht="15" hidden="1" customHeight="1" outlineLevel="1" x14ac:dyDescent="0.25">
      <c r="B257" s="43" t="s">
        <v>55</v>
      </c>
      <c r="C257" s="390">
        <v>3.7</v>
      </c>
      <c r="D257" s="391">
        <f t="shared" si="32"/>
        <v>-2.7699999999999996</v>
      </c>
      <c r="E257" s="392">
        <v>4.09</v>
      </c>
      <c r="F257" s="381">
        <f t="shared" si="33"/>
        <v>-0.58999999999999986</v>
      </c>
      <c r="G257" s="390">
        <v>8.84</v>
      </c>
      <c r="H257" s="391">
        <f t="shared" si="34"/>
        <v>-0.99000000000000021</v>
      </c>
      <c r="I257" s="392">
        <v>9.1199999999999992</v>
      </c>
      <c r="J257" s="381">
        <f t="shared" si="35"/>
        <v>-0.71000000000000085</v>
      </c>
      <c r="K257" s="390">
        <v>4.6500000000000004</v>
      </c>
      <c r="L257" s="391">
        <f t="shared" si="36"/>
        <v>-0.5699999999999994</v>
      </c>
      <c r="M257" s="392">
        <v>8.51</v>
      </c>
      <c r="N257" s="381">
        <f t="shared" si="37"/>
        <v>-0.76999999999999957</v>
      </c>
      <c r="O257" s="390">
        <v>9.5500000000000007</v>
      </c>
      <c r="P257" s="391">
        <f t="shared" si="38"/>
        <v>-0.91000000000000014</v>
      </c>
      <c r="Q257" s="392">
        <v>9.0500000000000007</v>
      </c>
      <c r="R257" s="381">
        <f t="shared" si="39"/>
        <v>-0.81999999999999851</v>
      </c>
    </row>
    <row r="258" spans="2:18" ht="15" hidden="1" customHeight="1" outlineLevel="1" x14ac:dyDescent="0.25">
      <c r="B258" s="43" t="s">
        <v>56</v>
      </c>
      <c r="C258" s="390">
        <v>5.51</v>
      </c>
      <c r="D258" s="391">
        <f t="shared" si="32"/>
        <v>0.96</v>
      </c>
      <c r="E258" s="392">
        <v>4.53</v>
      </c>
      <c r="F258" s="381">
        <f t="shared" si="33"/>
        <v>1.1300000000000003</v>
      </c>
      <c r="G258" s="390">
        <v>6.74</v>
      </c>
      <c r="H258" s="391">
        <f t="shared" si="34"/>
        <v>-1.5399999999999991</v>
      </c>
      <c r="I258" s="392">
        <v>9.51</v>
      </c>
      <c r="J258" s="381">
        <f t="shared" si="35"/>
        <v>1.9999999999999574E-2</v>
      </c>
      <c r="K258" s="390">
        <v>5.05</v>
      </c>
      <c r="L258" s="391">
        <f t="shared" si="36"/>
        <v>-0.32000000000000028</v>
      </c>
      <c r="M258" s="392">
        <v>8.0399999999999991</v>
      </c>
      <c r="N258" s="381">
        <f t="shared" si="37"/>
        <v>-0.42000000000000171</v>
      </c>
      <c r="O258" s="390">
        <v>10.4</v>
      </c>
      <c r="P258" s="391">
        <f t="shared" si="38"/>
        <v>-6.0000000000000497E-2</v>
      </c>
      <c r="Q258" s="392">
        <v>9.14</v>
      </c>
      <c r="R258" s="381">
        <f t="shared" si="39"/>
        <v>-0.25</v>
      </c>
    </row>
    <row r="259" spans="2:18" ht="15" customHeight="1" collapsed="1" x14ac:dyDescent="0.25">
      <c r="B259" s="30" t="s">
        <v>81</v>
      </c>
      <c r="C259" s="383">
        <v>6.8120790905662414</v>
      </c>
      <c r="D259" s="384">
        <f t="shared" si="32"/>
        <v>0.60032954394029847</v>
      </c>
      <c r="E259" s="383">
        <v>4.8078999054339127</v>
      </c>
      <c r="F259" s="384">
        <f t="shared" si="33"/>
        <v>-1.1332142834156427</v>
      </c>
      <c r="G259" s="383">
        <v>9.1857048797814524</v>
      </c>
      <c r="H259" s="384">
        <f t="shared" si="34"/>
        <v>7.6737657270822268E-2</v>
      </c>
      <c r="I259" s="383">
        <v>9.3010942495077789</v>
      </c>
      <c r="J259" s="384">
        <f t="shared" si="35"/>
        <v>1.7490800177462518E-2</v>
      </c>
      <c r="K259" s="383">
        <v>4.3579636363636363</v>
      </c>
      <c r="L259" s="384">
        <f t="shared" si="36"/>
        <v>-1.06837022421273</v>
      </c>
      <c r="M259" s="383">
        <v>8.7551509641155612</v>
      </c>
      <c r="N259" s="384">
        <f t="shared" si="37"/>
        <v>2.2062143689515423E-2</v>
      </c>
      <c r="O259" s="383">
        <v>10.4556602878948</v>
      </c>
      <c r="P259" s="384">
        <f t="shared" si="38"/>
        <v>-0.26156234251029176</v>
      </c>
      <c r="Q259" s="383">
        <v>9.6095106505172669</v>
      </c>
      <c r="R259" s="384">
        <f t="shared" si="39"/>
        <v>-7.8881508707519643E-2</v>
      </c>
    </row>
    <row r="260" spans="2:18" ht="15" hidden="1" customHeight="1" outlineLevel="1" x14ac:dyDescent="0.25">
      <c r="B260" s="43" t="s">
        <v>58</v>
      </c>
      <c r="C260" s="390">
        <v>7.24</v>
      </c>
      <c r="D260" s="391">
        <f t="shared" si="32"/>
        <v>1.1500000000000004</v>
      </c>
      <c r="E260" s="392">
        <v>4.1399999999999997</v>
      </c>
      <c r="F260" s="381">
        <f t="shared" si="33"/>
        <v>-0.1800000000000006</v>
      </c>
      <c r="G260" s="390">
        <v>8.39</v>
      </c>
      <c r="H260" s="391">
        <f t="shared" si="34"/>
        <v>-0.10999999999999943</v>
      </c>
      <c r="I260" s="392">
        <v>8.36</v>
      </c>
      <c r="J260" s="381">
        <f t="shared" si="35"/>
        <v>-0.30000000000000071</v>
      </c>
      <c r="K260" s="390">
        <v>3.82</v>
      </c>
      <c r="L260" s="391">
        <f t="shared" si="36"/>
        <v>-1.52</v>
      </c>
      <c r="M260" s="392">
        <v>7.95</v>
      </c>
      <c r="N260" s="381">
        <f t="shared" si="37"/>
        <v>-0.24999999999999911</v>
      </c>
      <c r="O260" s="390">
        <v>9.33</v>
      </c>
      <c r="P260" s="391">
        <f t="shared" si="38"/>
        <v>-8.9999999999999858E-2</v>
      </c>
      <c r="Q260" s="392">
        <v>8.67</v>
      </c>
      <c r="R260" s="381">
        <f t="shared" si="39"/>
        <v>-0.13000000000000078</v>
      </c>
    </row>
    <row r="261" spans="2:18" ht="15" hidden="1" customHeight="1" outlineLevel="1" x14ac:dyDescent="0.25">
      <c r="B261" s="43" t="s">
        <v>59</v>
      </c>
      <c r="C261" s="390">
        <v>8.26</v>
      </c>
      <c r="D261" s="391">
        <f t="shared" si="32"/>
        <v>1.6799999999999997</v>
      </c>
      <c r="E261" s="392">
        <v>4.8899999999999997</v>
      </c>
      <c r="F261" s="381">
        <f t="shared" si="33"/>
        <v>-5.0000000000000711E-2</v>
      </c>
      <c r="G261" s="390">
        <v>9.1</v>
      </c>
      <c r="H261" s="391">
        <f t="shared" si="34"/>
        <v>0.16999999999999993</v>
      </c>
      <c r="I261" s="392">
        <v>9.27</v>
      </c>
      <c r="J261" s="381">
        <f t="shared" si="35"/>
        <v>0.15000000000000036</v>
      </c>
      <c r="K261" s="390">
        <v>4.68</v>
      </c>
      <c r="L261" s="391">
        <f t="shared" si="36"/>
        <v>-0.66999999999999993</v>
      </c>
      <c r="M261" s="392">
        <v>8.74</v>
      </c>
      <c r="N261" s="381">
        <f t="shared" si="37"/>
        <v>0.16000000000000014</v>
      </c>
      <c r="O261" s="390">
        <v>10.33</v>
      </c>
      <c r="P261" s="391">
        <f t="shared" si="38"/>
        <v>-0.45999999999999908</v>
      </c>
      <c r="Q261" s="392">
        <v>9.5500000000000007</v>
      </c>
      <c r="R261" s="381">
        <f t="shared" si="39"/>
        <v>-0.12999999999999901</v>
      </c>
    </row>
    <row r="262" spans="2:18" ht="15" hidden="1" customHeight="1" outlineLevel="1" x14ac:dyDescent="0.25">
      <c r="B262" s="43" t="s">
        <v>60</v>
      </c>
      <c r="C262" s="390">
        <v>9.06</v>
      </c>
      <c r="D262" s="391">
        <f t="shared" si="32"/>
        <v>2.9300000000000006</v>
      </c>
      <c r="E262" s="392">
        <v>4.91</v>
      </c>
      <c r="F262" s="381">
        <f t="shared" si="33"/>
        <v>0.32000000000000028</v>
      </c>
      <c r="G262" s="390">
        <v>9.5500000000000007</v>
      </c>
      <c r="H262" s="391">
        <f t="shared" si="34"/>
        <v>0.29000000000000092</v>
      </c>
      <c r="I262" s="392">
        <v>9.61</v>
      </c>
      <c r="J262" s="381">
        <f t="shared" si="35"/>
        <v>-4.0000000000000924E-2</v>
      </c>
      <c r="K262" s="390">
        <v>4.3499999999999996</v>
      </c>
      <c r="L262" s="391">
        <f t="shared" si="36"/>
        <v>-0.85000000000000053</v>
      </c>
      <c r="M262" s="392">
        <v>9.0399999999999991</v>
      </c>
      <c r="N262" s="381">
        <f t="shared" si="37"/>
        <v>0.16999999999999993</v>
      </c>
      <c r="O262" s="390">
        <v>10.98</v>
      </c>
      <c r="P262" s="391">
        <f t="shared" si="38"/>
        <v>-0.41000000000000014</v>
      </c>
      <c r="Q262" s="392">
        <v>10.02</v>
      </c>
      <c r="R262" s="381">
        <f t="shared" si="39"/>
        <v>-9.9999999999999645E-2</v>
      </c>
    </row>
    <row r="263" spans="2:18" ht="15" hidden="1" customHeight="1" outlineLevel="1" x14ac:dyDescent="0.25">
      <c r="B263" s="43" t="s">
        <v>61</v>
      </c>
      <c r="C263" s="390">
        <v>9.08</v>
      </c>
      <c r="D263" s="391">
        <f t="shared" si="32"/>
        <v>2.9400000000000004</v>
      </c>
      <c r="E263" s="392">
        <v>5.58</v>
      </c>
      <c r="F263" s="381">
        <f t="shared" si="33"/>
        <v>-0.25</v>
      </c>
      <c r="G263" s="390">
        <v>9.85</v>
      </c>
      <c r="H263" s="391">
        <f t="shared" si="34"/>
        <v>-0.26999999999999957</v>
      </c>
      <c r="I263" s="392">
        <v>10.39</v>
      </c>
      <c r="J263" s="381">
        <f t="shared" si="35"/>
        <v>0.52000000000000135</v>
      </c>
      <c r="K263" s="390">
        <v>4.87</v>
      </c>
      <c r="L263" s="391">
        <f t="shared" si="36"/>
        <v>-1.4299999999999997</v>
      </c>
      <c r="M263" s="392">
        <v>9.7200000000000006</v>
      </c>
      <c r="N263" s="381">
        <f t="shared" si="37"/>
        <v>0.25999999999999979</v>
      </c>
      <c r="O263" s="390">
        <v>11.56</v>
      </c>
      <c r="P263" s="391">
        <f t="shared" si="38"/>
        <v>-8.0000000000000071E-2</v>
      </c>
      <c r="Q263" s="392">
        <v>10.65</v>
      </c>
      <c r="R263" s="381">
        <f t="shared" si="39"/>
        <v>0.11000000000000121</v>
      </c>
    </row>
    <row r="264" spans="2:18" ht="15" customHeight="1" collapsed="1" x14ac:dyDescent="0.25">
      <c r="B264" s="145">
        <v>1995</v>
      </c>
      <c r="C264" s="395">
        <v>6.66</v>
      </c>
      <c r="D264" s="395">
        <f t="shared" si="32"/>
        <v>0.77000000000000046</v>
      </c>
      <c r="E264" s="395">
        <v>4.2699999999999996</v>
      </c>
      <c r="F264" s="388">
        <f t="shared" si="33"/>
        <v>-0.54</v>
      </c>
      <c r="G264" s="395">
        <v>8.91</v>
      </c>
      <c r="H264" s="395">
        <f t="shared" si="34"/>
        <v>-0.3100000000000005</v>
      </c>
      <c r="I264" s="395">
        <v>9.1</v>
      </c>
      <c r="J264" s="388">
        <f t="shared" si="35"/>
        <v>-0.25999999999999979</v>
      </c>
      <c r="K264" s="395">
        <v>4.51</v>
      </c>
      <c r="L264" s="395">
        <f t="shared" si="36"/>
        <v>-0.60000000000000053</v>
      </c>
      <c r="M264" s="395">
        <v>8.58</v>
      </c>
      <c r="N264" s="388">
        <f t="shared" si="37"/>
        <v>-0.24000000000000021</v>
      </c>
      <c r="O264" s="395">
        <v>10.09</v>
      </c>
      <c r="P264" s="395">
        <f t="shared" si="38"/>
        <v>-0.57000000000000028</v>
      </c>
      <c r="Q264" s="395">
        <v>9.35</v>
      </c>
      <c r="R264" s="388">
        <f t="shared" si="39"/>
        <v>-0.39000000000000057</v>
      </c>
    </row>
    <row r="265" spans="2:18" ht="15" hidden="1" customHeight="1" outlineLevel="1" x14ac:dyDescent="0.25">
      <c r="B265" s="43" t="s">
        <v>49</v>
      </c>
      <c r="C265" s="390">
        <v>4.93</v>
      </c>
      <c r="D265" s="391">
        <f t="shared" si="32"/>
        <v>-0.66999999999999993</v>
      </c>
      <c r="E265" s="392">
        <v>6.55</v>
      </c>
      <c r="F265" s="381">
        <f t="shared" si="33"/>
        <v>9.9999999999999645E-2</v>
      </c>
      <c r="G265" s="390">
        <v>9.17</v>
      </c>
      <c r="H265" s="391">
        <f t="shared" si="34"/>
        <v>-0.36999999999999922</v>
      </c>
      <c r="I265" s="392">
        <v>9.34</v>
      </c>
      <c r="J265" s="381">
        <f t="shared" si="35"/>
        <v>7.0000000000000284E-2</v>
      </c>
      <c r="K265" s="390">
        <v>4.1100000000000003</v>
      </c>
      <c r="L265" s="391">
        <f t="shared" si="36"/>
        <v>-1.2999999999999998</v>
      </c>
      <c r="M265" s="392">
        <v>8.82</v>
      </c>
      <c r="N265" s="381">
        <f t="shared" si="37"/>
        <v>6.0000000000000497E-2</v>
      </c>
      <c r="O265" s="390">
        <v>9.91</v>
      </c>
      <c r="P265" s="391">
        <f t="shared" si="38"/>
        <v>-0.75999999999999979</v>
      </c>
      <c r="Q265" s="392">
        <v>9.39</v>
      </c>
      <c r="R265" s="381">
        <f t="shared" si="39"/>
        <v>-0.27999999999999936</v>
      </c>
    </row>
    <row r="266" spans="2:18" ht="15" hidden="1" customHeight="1" outlineLevel="1" x14ac:dyDescent="0.25">
      <c r="B266" s="43" t="s">
        <v>50</v>
      </c>
      <c r="C266" s="390">
        <v>4.1500000000000004</v>
      </c>
      <c r="D266" s="391">
        <f t="shared" si="32"/>
        <v>-2.1599999999999993</v>
      </c>
      <c r="E266" s="392">
        <v>4.1399999999999997</v>
      </c>
      <c r="F266" s="381">
        <f t="shared" si="33"/>
        <v>-2.7600000000000007</v>
      </c>
      <c r="G266" s="390">
        <v>9.08</v>
      </c>
      <c r="H266" s="391">
        <f t="shared" si="34"/>
        <v>0.42999999999999972</v>
      </c>
      <c r="I266" s="392">
        <v>9.51</v>
      </c>
      <c r="J266" s="381">
        <f t="shared" si="35"/>
        <v>-9.9999999999997868E-3</v>
      </c>
      <c r="K266" s="390">
        <v>4.34</v>
      </c>
      <c r="L266" s="391">
        <f t="shared" si="36"/>
        <v>-1.0600000000000005</v>
      </c>
      <c r="M266" s="392">
        <v>8.7100000000000009</v>
      </c>
      <c r="N266" s="381">
        <f t="shared" si="37"/>
        <v>-2.9999999999999361E-2</v>
      </c>
      <c r="O266" s="390">
        <v>10.47</v>
      </c>
      <c r="P266" s="391">
        <f t="shared" si="38"/>
        <v>-0.44999999999999929</v>
      </c>
      <c r="Q266" s="392">
        <v>9.56</v>
      </c>
      <c r="R266" s="381">
        <f t="shared" si="39"/>
        <v>-0.15000000000000036</v>
      </c>
    </row>
    <row r="267" spans="2:18" ht="15" hidden="1" customHeight="1" outlineLevel="1" x14ac:dyDescent="0.25">
      <c r="B267" s="43" t="s">
        <v>51</v>
      </c>
      <c r="C267" s="390">
        <v>5.66</v>
      </c>
      <c r="D267" s="391">
        <f t="shared" si="32"/>
        <v>-1.2299999999999995</v>
      </c>
      <c r="E267" s="392">
        <v>3.89</v>
      </c>
      <c r="F267" s="381">
        <f t="shared" si="33"/>
        <v>-3.1699999999999995</v>
      </c>
      <c r="G267" s="390">
        <v>9.25</v>
      </c>
      <c r="H267" s="391">
        <f t="shared" si="34"/>
        <v>0.30000000000000071</v>
      </c>
      <c r="I267" s="392">
        <v>8.8800000000000008</v>
      </c>
      <c r="J267" s="381">
        <f t="shared" si="35"/>
        <v>-0.10999999999999943</v>
      </c>
      <c r="K267" s="390">
        <v>4.3099999999999996</v>
      </c>
      <c r="L267" s="391">
        <f t="shared" si="36"/>
        <v>-0.74000000000000021</v>
      </c>
      <c r="M267" s="392">
        <v>8.4700000000000006</v>
      </c>
      <c r="N267" s="381">
        <f t="shared" si="37"/>
        <v>-0.11999999999999922</v>
      </c>
      <c r="O267" s="390">
        <v>10.87</v>
      </c>
      <c r="P267" s="391">
        <f t="shared" si="38"/>
        <v>0.55999999999999872</v>
      </c>
      <c r="Q267" s="392">
        <v>9.61</v>
      </c>
      <c r="R267" s="381">
        <f t="shared" si="39"/>
        <v>0.20999999999999908</v>
      </c>
    </row>
    <row r="268" spans="2:18" ht="15" hidden="1" customHeight="1" outlineLevel="1" x14ac:dyDescent="0.25">
      <c r="B268" s="43" t="s">
        <v>52</v>
      </c>
      <c r="C268" s="390">
        <v>6.06</v>
      </c>
      <c r="D268" s="391">
        <f t="shared" si="32"/>
        <v>0.42999999999999972</v>
      </c>
      <c r="E268" s="392">
        <v>5.03</v>
      </c>
      <c r="F268" s="381">
        <f t="shared" si="33"/>
        <v>-3.05</v>
      </c>
      <c r="G268" s="390">
        <v>9.65</v>
      </c>
      <c r="H268" s="391">
        <f t="shared" si="34"/>
        <v>-0.16999999999999993</v>
      </c>
      <c r="I268" s="392">
        <v>9.41</v>
      </c>
      <c r="J268" s="381">
        <f t="shared" si="35"/>
        <v>-8.9999999999999858E-2</v>
      </c>
      <c r="K268" s="390">
        <v>5.36</v>
      </c>
      <c r="L268" s="391">
        <f t="shared" si="36"/>
        <v>-0.12000000000000011</v>
      </c>
      <c r="M268" s="392">
        <v>9.06</v>
      </c>
      <c r="N268" s="381">
        <f t="shared" si="37"/>
        <v>-0.15000000000000036</v>
      </c>
      <c r="O268" s="390">
        <v>10.35</v>
      </c>
      <c r="P268" s="391">
        <f t="shared" si="38"/>
        <v>-0.33999999999999986</v>
      </c>
      <c r="Q268" s="392">
        <v>9.7200000000000006</v>
      </c>
      <c r="R268" s="381">
        <f t="shared" si="39"/>
        <v>-0.17999999999999972</v>
      </c>
    </row>
    <row r="269" spans="2:18" ht="15" hidden="1" customHeight="1" outlineLevel="1" x14ac:dyDescent="0.25">
      <c r="B269" s="43" t="s">
        <v>53</v>
      </c>
      <c r="C269" s="390">
        <v>8.19</v>
      </c>
      <c r="D269" s="391">
        <f t="shared" ref="D269:D332" si="40">C269-C283</f>
        <v>0.62999999999999989</v>
      </c>
      <c r="E269" s="392">
        <v>6.28</v>
      </c>
      <c r="F269" s="381">
        <f t="shared" ref="F269:F332" si="41">E269-E283</f>
        <v>-2.8099999999999996</v>
      </c>
      <c r="G269" s="390">
        <v>8.85</v>
      </c>
      <c r="H269" s="391">
        <f t="shared" ref="H269:H332" si="42">G269-G283</f>
        <v>-1.33</v>
      </c>
      <c r="I269" s="392">
        <v>9.77</v>
      </c>
      <c r="J269" s="381">
        <f t="shared" ref="J269:J332" si="43">I269-I283</f>
        <v>0.38999999999999879</v>
      </c>
      <c r="K269" s="390">
        <v>5.83</v>
      </c>
      <c r="L269" s="391">
        <f t="shared" ref="L269:L332" si="44">K269-K283</f>
        <v>-0.92999999999999972</v>
      </c>
      <c r="M269" s="392">
        <v>9.18</v>
      </c>
      <c r="N269" s="381">
        <f t="shared" ref="N269:N332" si="45">M269-M283</f>
        <v>-0.26999999999999957</v>
      </c>
      <c r="O269" s="390">
        <v>11.76</v>
      </c>
      <c r="P269" s="391">
        <f t="shared" ref="P269:P332" si="46">O269-O283</f>
        <v>-0.46000000000000085</v>
      </c>
      <c r="Q269" s="392">
        <v>10.47</v>
      </c>
      <c r="R269" s="381">
        <f t="shared" ref="R269:R332" si="47">Q269-Q283</f>
        <v>-0.25</v>
      </c>
    </row>
    <row r="270" spans="2:18" ht="15" hidden="1" customHeight="1" outlineLevel="1" x14ac:dyDescent="0.25">
      <c r="B270" s="43" t="s">
        <v>54</v>
      </c>
      <c r="C270" s="390">
        <v>6.18</v>
      </c>
      <c r="D270" s="391">
        <f t="shared" si="40"/>
        <v>1.0899999999999999</v>
      </c>
      <c r="E270" s="392">
        <v>4.83</v>
      </c>
      <c r="F270" s="381">
        <f t="shared" si="41"/>
        <v>-4</v>
      </c>
      <c r="G270" s="390">
        <v>9.98</v>
      </c>
      <c r="H270" s="391">
        <f t="shared" si="42"/>
        <v>-0.29999999999999893</v>
      </c>
      <c r="I270" s="392">
        <v>9</v>
      </c>
      <c r="J270" s="381">
        <f t="shared" si="43"/>
        <v>0</v>
      </c>
      <c r="K270" s="390">
        <v>4.49</v>
      </c>
      <c r="L270" s="391">
        <f t="shared" si="44"/>
        <v>-0.95000000000000018</v>
      </c>
      <c r="M270" s="392">
        <v>8.8699999999999992</v>
      </c>
      <c r="N270" s="381">
        <f t="shared" si="45"/>
        <v>-0.32000000000000028</v>
      </c>
      <c r="O270" s="390">
        <v>10.4</v>
      </c>
      <c r="P270" s="391">
        <f t="shared" si="46"/>
        <v>-0.13999999999999879</v>
      </c>
      <c r="Q270" s="392">
        <v>9.67</v>
      </c>
      <c r="R270" s="381">
        <f t="shared" si="47"/>
        <v>-0.17999999999999972</v>
      </c>
    </row>
    <row r="271" spans="2:18" ht="15" hidden="1" customHeight="1" outlineLevel="1" x14ac:dyDescent="0.25">
      <c r="B271" s="43" t="s">
        <v>55</v>
      </c>
      <c r="C271" s="390">
        <v>6.47</v>
      </c>
      <c r="D271" s="391">
        <f t="shared" si="40"/>
        <v>9.9999999999997868E-3</v>
      </c>
      <c r="E271" s="392">
        <v>4.68</v>
      </c>
      <c r="F271" s="381">
        <f t="shared" si="41"/>
        <v>-2.3000000000000007</v>
      </c>
      <c r="G271" s="390">
        <v>9.83</v>
      </c>
      <c r="H271" s="391">
        <f t="shared" si="42"/>
        <v>8.0000000000000071E-2</v>
      </c>
      <c r="I271" s="392">
        <v>9.83</v>
      </c>
      <c r="J271" s="381">
        <f t="shared" si="43"/>
        <v>-0.28999999999999915</v>
      </c>
      <c r="K271" s="390">
        <v>5.22</v>
      </c>
      <c r="L271" s="391">
        <f t="shared" si="44"/>
        <v>0.96</v>
      </c>
      <c r="M271" s="392">
        <v>9.2799999999999994</v>
      </c>
      <c r="N271" s="381">
        <f t="shared" si="45"/>
        <v>-4.0000000000000924E-2</v>
      </c>
      <c r="O271" s="390">
        <v>10.46</v>
      </c>
      <c r="P271" s="391">
        <f t="shared" si="46"/>
        <v>-0.26999999999999957</v>
      </c>
      <c r="Q271" s="392">
        <v>9.8699999999999992</v>
      </c>
      <c r="R271" s="381">
        <f t="shared" si="47"/>
        <v>-0.11000000000000121</v>
      </c>
    </row>
    <row r="272" spans="2:18" ht="15" hidden="1" customHeight="1" outlineLevel="1" x14ac:dyDescent="0.25">
      <c r="B272" s="43" t="s">
        <v>56</v>
      </c>
      <c r="C272" s="390">
        <v>4.55</v>
      </c>
      <c r="D272" s="391">
        <f t="shared" si="40"/>
        <v>-0.20000000000000018</v>
      </c>
      <c r="E272" s="392">
        <v>3.4</v>
      </c>
      <c r="F272" s="381">
        <f t="shared" si="41"/>
        <v>-3.32</v>
      </c>
      <c r="G272" s="390">
        <v>8.2799999999999994</v>
      </c>
      <c r="H272" s="391">
        <f t="shared" si="42"/>
        <v>-1.6100000000000012</v>
      </c>
      <c r="I272" s="392">
        <v>9.49</v>
      </c>
      <c r="J272" s="381">
        <f t="shared" si="43"/>
        <v>9.9999999999999645E-2</v>
      </c>
      <c r="K272" s="390">
        <v>5.37</v>
      </c>
      <c r="L272" s="391">
        <f t="shared" si="44"/>
        <v>-4.9999999999999822E-2</v>
      </c>
      <c r="M272" s="392">
        <v>8.4600000000000009</v>
      </c>
      <c r="N272" s="381">
        <f t="shared" si="45"/>
        <v>-0.47999999999999865</v>
      </c>
      <c r="O272" s="390">
        <v>10.46</v>
      </c>
      <c r="P272" s="391">
        <f t="shared" si="46"/>
        <v>0.26000000000000156</v>
      </c>
      <c r="Q272" s="392">
        <v>9.39</v>
      </c>
      <c r="R272" s="381">
        <f t="shared" si="47"/>
        <v>-0.11999999999999922</v>
      </c>
    </row>
    <row r="273" spans="2:18" ht="15" customHeight="1" collapsed="1" x14ac:dyDescent="0.25">
      <c r="B273" s="30" t="s">
        <v>82</v>
      </c>
      <c r="C273" s="383">
        <v>6.2117495466259429</v>
      </c>
      <c r="D273" s="384">
        <f t="shared" si="40"/>
        <v>0.41834389280239748</v>
      </c>
      <c r="E273" s="383">
        <v>5.9411141888495553</v>
      </c>
      <c r="F273" s="384">
        <f t="shared" si="41"/>
        <v>-1.9557300242061118</v>
      </c>
      <c r="G273" s="383">
        <v>9.1089672225106302</v>
      </c>
      <c r="H273" s="384">
        <f t="shared" si="42"/>
        <v>-0.47703978431952976</v>
      </c>
      <c r="I273" s="383">
        <v>9.2836034493303163</v>
      </c>
      <c r="J273" s="384">
        <f t="shared" si="43"/>
        <v>0.108172061394189</v>
      </c>
      <c r="K273" s="383">
        <v>5.4263338605763662</v>
      </c>
      <c r="L273" s="384">
        <f t="shared" si="44"/>
        <v>-0.19067900775173907</v>
      </c>
      <c r="M273" s="383">
        <v>8.7330888204260457</v>
      </c>
      <c r="N273" s="384">
        <f t="shared" si="45"/>
        <v>-0.2103784541071132</v>
      </c>
      <c r="O273" s="383">
        <v>10.717222630405091</v>
      </c>
      <c r="P273" s="384">
        <f t="shared" si="46"/>
        <v>0.37416631684604518</v>
      </c>
      <c r="Q273" s="383">
        <v>9.6883921592247866</v>
      </c>
      <c r="R273" s="384">
        <f t="shared" si="47"/>
        <v>9.1747543151699418E-2</v>
      </c>
    </row>
    <row r="274" spans="2:18" ht="15" hidden="1" customHeight="1" outlineLevel="1" x14ac:dyDescent="0.25">
      <c r="B274" s="43" t="s">
        <v>58</v>
      </c>
      <c r="C274" s="390">
        <v>6.09</v>
      </c>
      <c r="D274" s="391">
        <f t="shared" si="40"/>
        <v>1.4799999999999995</v>
      </c>
      <c r="E274" s="392">
        <v>4.32</v>
      </c>
      <c r="F274" s="381">
        <f t="shared" si="41"/>
        <v>-3.3999999999999995</v>
      </c>
      <c r="G274" s="390">
        <v>8.5</v>
      </c>
      <c r="H274" s="391">
        <f t="shared" si="42"/>
        <v>0</v>
      </c>
      <c r="I274" s="392">
        <v>8.66</v>
      </c>
      <c r="J274" s="381">
        <f t="shared" si="43"/>
        <v>8.0000000000000071E-2</v>
      </c>
      <c r="K274" s="390">
        <v>5.34</v>
      </c>
      <c r="L274" s="391">
        <f t="shared" si="44"/>
        <v>0.60999999999999943</v>
      </c>
      <c r="M274" s="392">
        <v>8.1999999999999993</v>
      </c>
      <c r="N274" s="381">
        <f t="shared" si="45"/>
        <v>-5.0000000000000711E-2</v>
      </c>
      <c r="O274" s="390">
        <v>9.42</v>
      </c>
      <c r="P274" s="391">
        <f t="shared" si="46"/>
        <v>-0.17999999999999972</v>
      </c>
      <c r="Q274" s="392">
        <v>8.8000000000000007</v>
      </c>
      <c r="R274" s="381">
        <f t="shared" si="47"/>
        <v>-8.9999999999999858E-2</v>
      </c>
    </row>
    <row r="275" spans="2:18" ht="15" hidden="1" customHeight="1" outlineLevel="1" x14ac:dyDescent="0.25">
      <c r="B275" s="43" t="s">
        <v>59</v>
      </c>
      <c r="C275" s="390">
        <v>6.58</v>
      </c>
      <c r="D275" s="391">
        <f t="shared" si="40"/>
        <v>0.66000000000000014</v>
      </c>
      <c r="E275" s="392">
        <v>4.9400000000000004</v>
      </c>
      <c r="F275" s="381">
        <f t="shared" si="41"/>
        <v>-2.8299999999999992</v>
      </c>
      <c r="G275" s="390">
        <v>8.93</v>
      </c>
      <c r="H275" s="391">
        <f t="shared" si="42"/>
        <v>-1.0300000000000011</v>
      </c>
      <c r="I275" s="392">
        <v>9.1199999999999992</v>
      </c>
      <c r="J275" s="381">
        <f t="shared" si="43"/>
        <v>-0.45000000000000107</v>
      </c>
      <c r="K275" s="390">
        <v>5.35</v>
      </c>
      <c r="L275" s="391">
        <f t="shared" si="44"/>
        <v>-5.0000000000000711E-2</v>
      </c>
      <c r="M275" s="392">
        <v>8.58</v>
      </c>
      <c r="N275" s="381">
        <f t="shared" si="45"/>
        <v>-0.67999999999999972</v>
      </c>
      <c r="O275" s="390">
        <v>10.79</v>
      </c>
      <c r="P275" s="391">
        <f t="shared" si="46"/>
        <v>0.38999999999999879</v>
      </c>
      <c r="Q275" s="392">
        <v>9.68</v>
      </c>
      <c r="R275" s="381">
        <f t="shared" si="47"/>
        <v>-0.10999999999999943</v>
      </c>
    </row>
    <row r="276" spans="2:18" ht="15" hidden="1" customHeight="1" outlineLevel="1" x14ac:dyDescent="0.25">
      <c r="B276" s="43" t="s">
        <v>60</v>
      </c>
      <c r="C276" s="390">
        <v>6.13</v>
      </c>
      <c r="D276" s="391">
        <f t="shared" si="40"/>
        <v>-0.16000000000000014</v>
      </c>
      <c r="E276" s="392">
        <v>4.59</v>
      </c>
      <c r="F276" s="381">
        <f t="shared" si="41"/>
        <v>-3.33</v>
      </c>
      <c r="G276" s="390">
        <v>9.26</v>
      </c>
      <c r="H276" s="391">
        <f t="shared" si="42"/>
        <v>-0.33000000000000007</v>
      </c>
      <c r="I276" s="392">
        <v>9.65</v>
      </c>
      <c r="J276" s="381">
        <f t="shared" si="43"/>
        <v>3.0000000000001137E-2</v>
      </c>
      <c r="K276" s="390">
        <v>5.2</v>
      </c>
      <c r="L276" s="391">
        <f t="shared" si="44"/>
        <v>0.19000000000000039</v>
      </c>
      <c r="M276" s="392">
        <v>8.8699999999999992</v>
      </c>
      <c r="N276" s="381">
        <f t="shared" si="45"/>
        <v>-0.29000000000000092</v>
      </c>
      <c r="O276" s="390">
        <v>11.39</v>
      </c>
      <c r="P276" s="391">
        <f t="shared" si="46"/>
        <v>0.33999999999999986</v>
      </c>
      <c r="Q276" s="392">
        <v>10.119999999999999</v>
      </c>
      <c r="R276" s="381">
        <f t="shared" si="47"/>
        <v>8.9999999999999858E-2</v>
      </c>
    </row>
    <row r="277" spans="2:18" ht="15" hidden="1" customHeight="1" outlineLevel="1" x14ac:dyDescent="0.25">
      <c r="B277" s="43" t="s">
        <v>61</v>
      </c>
      <c r="C277" s="390">
        <v>6.14</v>
      </c>
      <c r="D277" s="391">
        <f t="shared" si="40"/>
        <v>-1.0300000000000002</v>
      </c>
      <c r="E277" s="392">
        <v>5.83</v>
      </c>
      <c r="F277" s="381">
        <f t="shared" si="41"/>
        <v>-3.2099999999999991</v>
      </c>
      <c r="G277" s="390">
        <v>10.119999999999999</v>
      </c>
      <c r="H277" s="391">
        <f t="shared" si="42"/>
        <v>-0.48000000000000043</v>
      </c>
      <c r="I277" s="392">
        <v>9.8699999999999992</v>
      </c>
      <c r="J277" s="381">
        <f t="shared" si="43"/>
        <v>-7.0000000000000284E-2</v>
      </c>
      <c r="K277" s="390">
        <v>6.3</v>
      </c>
      <c r="L277" s="391">
        <f t="shared" si="44"/>
        <v>-2.080000000000001</v>
      </c>
      <c r="M277" s="392">
        <v>9.4600000000000009</v>
      </c>
      <c r="N277" s="381">
        <f t="shared" si="45"/>
        <v>-0.45999999999999908</v>
      </c>
      <c r="O277" s="390">
        <v>11.64</v>
      </c>
      <c r="P277" s="391">
        <f t="shared" si="46"/>
        <v>1.3000000000000007</v>
      </c>
      <c r="Q277" s="392">
        <v>10.54</v>
      </c>
      <c r="R277" s="381">
        <f t="shared" si="47"/>
        <v>0.40999999999999837</v>
      </c>
    </row>
    <row r="278" spans="2:18" ht="15" customHeight="1" collapsed="1" x14ac:dyDescent="0.25">
      <c r="B278" s="145">
        <v>1994</v>
      </c>
      <c r="C278" s="395">
        <v>5.89</v>
      </c>
      <c r="D278" s="395">
        <f t="shared" si="40"/>
        <v>-0.15000000000000036</v>
      </c>
      <c r="E278" s="395">
        <v>4.8099999999999996</v>
      </c>
      <c r="F278" s="388">
        <f t="shared" si="41"/>
        <v>-2.91</v>
      </c>
      <c r="G278" s="395">
        <v>9.2200000000000006</v>
      </c>
      <c r="H278" s="395">
        <f t="shared" si="42"/>
        <v>-0.39999999999999858</v>
      </c>
      <c r="I278" s="395">
        <v>9.36</v>
      </c>
      <c r="J278" s="388">
        <f t="shared" si="43"/>
        <v>-2.000000000000135E-2</v>
      </c>
      <c r="K278" s="395">
        <v>5.1100000000000003</v>
      </c>
      <c r="L278" s="395">
        <f t="shared" si="44"/>
        <v>-0.37999999999999989</v>
      </c>
      <c r="M278" s="395">
        <v>8.82</v>
      </c>
      <c r="N278" s="388">
        <f t="shared" si="45"/>
        <v>-0.24000000000000021</v>
      </c>
      <c r="O278" s="395">
        <v>10.66</v>
      </c>
      <c r="P278" s="395">
        <f t="shared" si="46"/>
        <v>9.9999999999997868E-3</v>
      </c>
      <c r="Q278" s="395">
        <v>9.74</v>
      </c>
      <c r="R278" s="388">
        <f t="shared" si="47"/>
        <v>-6.0000000000000497E-2</v>
      </c>
    </row>
    <row r="279" spans="2:18" ht="15" hidden="1" customHeight="1" outlineLevel="1" x14ac:dyDescent="0.25">
      <c r="B279" s="43" t="s">
        <v>49</v>
      </c>
      <c r="C279" s="390">
        <v>5.6</v>
      </c>
      <c r="D279" s="391">
        <f t="shared" si="40"/>
        <v>-0.16999999999999993</v>
      </c>
      <c r="E279" s="392">
        <v>6.45</v>
      </c>
      <c r="F279" s="381">
        <f t="shared" si="41"/>
        <v>-1.8299999999999992</v>
      </c>
      <c r="G279" s="390">
        <v>9.5399999999999991</v>
      </c>
      <c r="H279" s="391">
        <f t="shared" si="42"/>
        <v>0.20999999999999908</v>
      </c>
      <c r="I279" s="392">
        <v>9.27</v>
      </c>
      <c r="J279" s="381">
        <f t="shared" si="43"/>
        <v>-0.26999999999999957</v>
      </c>
      <c r="K279" s="390">
        <v>5.41</v>
      </c>
      <c r="L279" s="391">
        <f t="shared" si="44"/>
        <v>-0.70000000000000018</v>
      </c>
      <c r="M279" s="392">
        <v>8.76</v>
      </c>
      <c r="N279" s="381">
        <f t="shared" si="45"/>
        <v>-0.33000000000000007</v>
      </c>
      <c r="O279" s="390">
        <v>10.67</v>
      </c>
      <c r="P279" s="391">
        <f t="shared" si="46"/>
        <v>9.9999999999997868E-3</v>
      </c>
      <c r="Q279" s="392">
        <v>9.67</v>
      </c>
      <c r="R279" s="381">
        <f t="shared" si="47"/>
        <v>-0.16999999999999993</v>
      </c>
    </row>
    <row r="280" spans="2:18" ht="15" hidden="1" customHeight="1" outlineLevel="1" x14ac:dyDescent="0.25">
      <c r="B280" s="43" t="s">
        <v>50</v>
      </c>
      <c r="C280" s="390">
        <v>6.31</v>
      </c>
      <c r="D280" s="391">
        <f t="shared" si="40"/>
        <v>-2.0000000000000462E-2</v>
      </c>
      <c r="E280" s="392">
        <v>6.9</v>
      </c>
      <c r="F280" s="381">
        <f t="shared" si="41"/>
        <v>-0.46999999999999975</v>
      </c>
      <c r="G280" s="390">
        <v>8.65</v>
      </c>
      <c r="H280" s="391">
        <f t="shared" si="42"/>
        <v>-0.61999999999999922</v>
      </c>
      <c r="I280" s="392">
        <v>9.52</v>
      </c>
      <c r="J280" s="381">
        <f t="shared" si="43"/>
        <v>1.3099999999999987</v>
      </c>
      <c r="K280" s="390">
        <v>5.4</v>
      </c>
      <c r="L280" s="391">
        <f t="shared" si="44"/>
        <v>0.16000000000000014</v>
      </c>
      <c r="M280" s="392">
        <v>8.74</v>
      </c>
      <c r="N280" s="381">
        <f t="shared" si="45"/>
        <v>0.50999999999999979</v>
      </c>
      <c r="O280" s="390">
        <v>10.92</v>
      </c>
      <c r="P280" s="391">
        <f t="shared" si="46"/>
        <v>0.16000000000000014</v>
      </c>
      <c r="Q280" s="392">
        <v>9.7100000000000009</v>
      </c>
      <c r="R280" s="381">
        <f t="shared" si="47"/>
        <v>0.40000000000000036</v>
      </c>
    </row>
    <row r="281" spans="2:18" ht="15" hidden="1" customHeight="1" outlineLevel="1" x14ac:dyDescent="0.25">
      <c r="B281" s="43" t="s">
        <v>51</v>
      </c>
      <c r="C281" s="390">
        <v>6.89</v>
      </c>
      <c r="D281" s="391">
        <f t="shared" si="40"/>
        <v>2.8999999999999995</v>
      </c>
      <c r="E281" s="392">
        <v>7.06</v>
      </c>
      <c r="F281" s="381">
        <f t="shared" si="41"/>
        <v>0</v>
      </c>
      <c r="G281" s="390">
        <v>8.9499999999999993</v>
      </c>
      <c r="H281" s="391">
        <f t="shared" si="42"/>
        <v>-0.97000000000000064</v>
      </c>
      <c r="I281" s="392">
        <v>8.99</v>
      </c>
      <c r="J281" s="381">
        <f t="shared" si="43"/>
        <v>7.0000000000000284E-2</v>
      </c>
      <c r="K281" s="390">
        <v>5.05</v>
      </c>
      <c r="L281" s="391">
        <f t="shared" si="44"/>
        <v>-0.44000000000000039</v>
      </c>
      <c r="M281" s="392">
        <v>8.59</v>
      </c>
      <c r="N281" s="381">
        <f t="shared" si="45"/>
        <v>-0.1899999999999995</v>
      </c>
      <c r="O281" s="390">
        <v>10.31</v>
      </c>
      <c r="P281" s="391">
        <f t="shared" si="46"/>
        <v>0.52000000000000135</v>
      </c>
      <c r="Q281" s="392">
        <v>9.4</v>
      </c>
      <c r="R281" s="381">
        <f t="shared" si="47"/>
        <v>0.15000000000000036</v>
      </c>
    </row>
    <row r="282" spans="2:18" ht="15" hidden="1" customHeight="1" outlineLevel="1" x14ac:dyDescent="0.25">
      <c r="B282" s="43" t="s">
        <v>52</v>
      </c>
      <c r="C282" s="390">
        <v>5.63</v>
      </c>
      <c r="D282" s="391">
        <f t="shared" si="40"/>
        <v>-1.5499999999999998</v>
      </c>
      <c r="E282" s="392">
        <v>8.08</v>
      </c>
      <c r="F282" s="381">
        <f t="shared" si="41"/>
        <v>8.0000000000000071E-2</v>
      </c>
      <c r="G282" s="390">
        <v>9.82</v>
      </c>
      <c r="H282" s="391">
        <f t="shared" si="42"/>
        <v>-0.27999999999999936</v>
      </c>
      <c r="I282" s="392">
        <v>9.5</v>
      </c>
      <c r="J282" s="381">
        <f t="shared" si="43"/>
        <v>-9.9999999999997868E-3</v>
      </c>
      <c r="K282" s="390">
        <v>5.48</v>
      </c>
      <c r="L282" s="391">
        <f t="shared" si="44"/>
        <v>-0.71999999999999975</v>
      </c>
      <c r="M282" s="392">
        <v>9.2100000000000009</v>
      </c>
      <c r="N282" s="381">
        <f t="shared" si="45"/>
        <v>-0.15999999999999837</v>
      </c>
      <c r="O282" s="390">
        <v>10.69</v>
      </c>
      <c r="P282" s="391">
        <f t="shared" si="46"/>
        <v>-0.88000000000000078</v>
      </c>
      <c r="Q282" s="392">
        <v>9.9</v>
      </c>
      <c r="R282" s="381">
        <f t="shared" si="47"/>
        <v>-0.50999999999999979</v>
      </c>
    </row>
    <row r="283" spans="2:18" ht="15" hidden="1" customHeight="1" outlineLevel="1" x14ac:dyDescent="0.25">
      <c r="B283" s="43" t="s">
        <v>53</v>
      </c>
      <c r="C283" s="390">
        <v>7.56</v>
      </c>
      <c r="D283" s="391">
        <f t="shared" si="40"/>
        <v>0.21999999999999975</v>
      </c>
      <c r="E283" s="392">
        <v>9.09</v>
      </c>
      <c r="F283" s="381">
        <f t="shared" si="41"/>
        <v>6.8100000000000005</v>
      </c>
      <c r="G283" s="390">
        <v>10.18</v>
      </c>
      <c r="H283" s="391">
        <f t="shared" si="42"/>
        <v>-0.16000000000000014</v>
      </c>
      <c r="I283" s="392">
        <v>9.3800000000000008</v>
      </c>
      <c r="J283" s="381">
        <f t="shared" si="43"/>
        <v>-0.15999999999999837</v>
      </c>
      <c r="K283" s="390">
        <v>6.76</v>
      </c>
      <c r="L283" s="391">
        <f t="shared" si="44"/>
        <v>-0.3100000000000005</v>
      </c>
      <c r="M283" s="392">
        <v>9.4499999999999993</v>
      </c>
      <c r="N283" s="381">
        <f t="shared" si="45"/>
        <v>0.50999999999999979</v>
      </c>
      <c r="O283" s="390">
        <v>12.22</v>
      </c>
      <c r="P283" s="391">
        <f t="shared" si="46"/>
        <v>0.72000000000000064</v>
      </c>
      <c r="Q283" s="392">
        <v>10.72</v>
      </c>
      <c r="R283" s="381">
        <f t="shared" si="47"/>
        <v>0.53000000000000114</v>
      </c>
    </row>
    <row r="284" spans="2:18" ht="15" hidden="1" customHeight="1" outlineLevel="1" x14ac:dyDescent="0.25">
      <c r="B284" s="43" t="s">
        <v>54</v>
      </c>
      <c r="C284" s="390">
        <v>5.09</v>
      </c>
      <c r="D284" s="391">
        <f t="shared" si="40"/>
        <v>0.45999999999999996</v>
      </c>
      <c r="E284" s="392">
        <v>8.83</v>
      </c>
      <c r="F284" s="381">
        <f t="shared" si="41"/>
        <v>-7.0000000000000284E-2</v>
      </c>
      <c r="G284" s="390">
        <v>10.28</v>
      </c>
      <c r="H284" s="391">
        <f t="shared" si="42"/>
        <v>0.42999999999999972</v>
      </c>
      <c r="I284" s="392">
        <v>9</v>
      </c>
      <c r="J284" s="381">
        <f t="shared" si="43"/>
        <v>-9.9999999999997868E-3</v>
      </c>
      <c r="K284" s="390">
        <v>5.44</v>
      </c>
      <c r="L284" s="391">
        <f t="shared" si="44"/>
        <v>-0.48999999999999932</v>
      </c>
      <c r="M284" s="392">
        <v>9.19</v>
      </c>
      <c r="N284" s="381">
        <f t="shared" si="45"/>
        <v>0.12999999999999901</v>
      </c>
      <c r="O284" s="390">
        <v>10.54</v>
      </c>
      <c r="P284" s="391">
        <f t="shared" si="46"/>
        <v>0.27999999999999936</v>
      </c>
      <c r="Q284" s="392">
        <v>9.85</v>
      </c>
      <c r="R284" s="381">
        <f t="shared" si="47"/>
        <v>0.19999999999999929</v>
      </c>
    </row>
    <row r="285" spans="2:18" ht="15" hidden="1" customHeight="1" outlineLevel="1" x14ac:dyDescent="0.25">
      <c r="B285" s="43" t="s">
        <v>55</v>
      </c>
      <c r="C285" s="390">
        <v>6.46</v>
      </c>
      <c r="D285" s="391">
        <f t="shared" si="40"/>
        <v>-0.27000000000000046</v>
      </c>
      <c r="E285" s="392">
        <v>6.98</v>
      </c>
      <c r="F285" s="381">
        <f t="shared" si="41"/>
        <v>-0.90999999999999925</v>
      </c>
      <c r="G285" s="390">
        <v>9.75</v>
      </c>
      <c r="H285" s="391">
        <f t="shared" si="42"/>
        <v>-9.9999999999999645E-2</v>
      </c>
      <c r="I285" s="392">
        <v>10.119999999999999</v>
      </c>
      <c r="J285" s="381">
        <f t="shared" si="43"/>
        <v>1</v>
      </c>
      <c r="K285" s="390">
        <v>4.26</v>
      </c>
      <c r="L285" s="391">
        <f t="shared" si="44"/>
        <v>-0.99000000000000021</v>
      </c>
      <c r="M285" s="392">
        <v>9.32</v>
      </c>
      <c r="N285" s="381">
        <f t="shared" si="45"/>
        <v>0.38000000000000078</v>
      </c>
      <c r="O285" s="390">
        <v>10.73</v>
      </c>
      <c r="P285" s="391">
        <f t="shared" si="46"/>
        <v>1.1100000000000012</v>
      </c>
      <c r="Q285" s="392">
        <v>9.98</v>
      </c>
      <c r="R285" s="381">
        <f t="shared" si="47"/>
        <v>0.71000000000000085</v>
      </c>
    </row>
    <row r="286" spans="2:18" ht="15" hidden="1" customHeight="1" outlineLevel="1" x14ac:dyDescent="0.25">
      <c r="B286" s="43" t="s">
        <v>56</v>
      </c>
      <c r="C286" s="390">
        <v>4.75</v>
      </c>
      <c r="D286" s="391">
        <f t="shared" si="40"/>
        <v>0.13999999999999968</v>
      </c>
      <c r="E286" s="392">
        <v>6.72</v>
      </c>
      <c r="F286" s="381">
        <f t="shared" si="41"/>
        <v>2.9999999999999361E-2</v>
      </c>
      <c r="G286" s="390">
        <v>9.89</v>
      </c>
      <c r="H286" s="391">
        <f t="shared" si="42"/>
        <v>0.77000000000000135</v>
      </c>
      <c r="I286" s="392">
        <v>9.39</v>
      </c>
      <c r="J286" s="381">
        <f t="shared" si="43"/>
        <v>0.25999999999999979</v>
      </c>
      <c r="K286" s="390">
        <v>5.42</v>
      </c>
      <c r="L286" s="391">
        <f t="shared" si="44"/>
        <v>-0.48000000000000043</v>
      </c>
      <c r="M286" s="392">
        <v>8.94</v>
      </c>
      <c r="N286" s="381">
        <f t="shared" si="45"/>
        <v>0.30999999999999872</v>
      </c>
      <c r="O286" s="390">
        <v>10.199999999999999</v>
      </c>
      <c r="P286" s="391">
        <f t="shared" si="46"/>
        <v>0.46999999999999886</v>
      </c>
      <c r="Q286" s="392">
        <v>9.51</v>
      </c>
      <c r="R286" s="381">
        <f t="shared" si="47"/>
        <v>0.39000000000000057</v>
      </c>
    </row>
    <row r="287" spans="2:18" ht="15" customHeight="1" collapsed="1" x14ac:dyDescent="0.25">
      <c r="B287" s="30" t="s">
        <v>175</v>
      </c>
      <c r="C287" s="383">
        <v>5.7934056538235454</v>
      </c>
      <c r="D287" s="384">
        <f t="shared" si="40"/>
        <v>-1.8921079186767953</v>
      </c>
      <c r="E287" s="383">
        <v>7.8968442130556671</v>
      </c>
      <c r="F287" s="384">
        <f t="shared" si="41"/>
        <v>-0.10177132065608685</v>
      </c>
      <c r="G287" s="383">
        <v>9.5860070068301599</v>
      </c>
      <c r="H287" s="384">
        <f t="shared" si="42"/>
        <v>-5.0871329528737519E-2</v>
      </c>
      <c r="I287" s="383">
        <v>9.1754313879361273</v>
      </c>
      <c r="J287" s="384">
        <f t="shared" si="43"/>
        <v>-0.16930824855142212</v>
      </c>
      <c r="K287" s="383">
        <v>5.6170128683281053</v>
      </c>
      <c r="L287" s="384">
        <f t="shared" si="44"/>
        <v>0.44847948982669728</v>
      </c>
      <c r="M287" s="383">
        <v>8.9434672745331589</v>
      </c>
      <c r="N287" s="384">
        <f t="shared" si="45"/>
        <v>-0.1158720322473048</v>
      </c>
      <c r="O287" s="383">
        <v>10.343056313559046</v>
      </c>
      <c r="P287" s="384">
        <f t="shared" si="46"/>
        <v>-0.31409903924047455</v>
      </c>
      <c r="Q287" s="383">
        <v>9.5966446160730872</v>
      </c>
      <c r="R287" s="384">
        <f t="shared" si="47"/>
        <v>-0.21061812574124339</v>
      </c>
    </row>
    <row r="288" spans="2:18" ht="15" hidden="1" customHeight="1" outlineLevel="1" x14ac:dyDescent="0.25">
      <c r="B288" s="43" t="s">
        <v>58</v>
      </c>
      <c r="C288" s="390">
        <v>4.6100000000000003</v>
      </c>
      <c r="D288" s="391">
        <f t="shared" si="40"/>
        <v>-2.2399999999999993</v>
      </c>
      <c r="E288" s="392">
        <v>7.72</v>
      </c>
      <c r="F288" s="381">
        <f t="shared" si="41"/>
        <v>0.72999999999999954</v>
      </c>
      <c r="G288" s="390">
        <v>8.5</v>
      </c>
      <c r="H288" s="391">
        <f t="shared" si="42"/>
        <v>-0.44999999999999929</v>
      </c>
      <c r="I288" s="392">
        <v>8.58</v>
      </c>
      <c r="J288" s="381">
        <f t="shared" si="43"/>
        <v>-5.0000000000000711E-2</v>
      </c>
      <c r="K288" s="390">
        <v>4.7300000000000004</v>
      </c>
      <c r="L288" s="391">
        <f t="shared" si="44"/>
        <v>-0.63999999999999968</v>
      </c>
      <c r="M288" s="392">
        <v>8.25</v>
      </c>
      <c r="N288" s="381">
        <f t="shared" si="45"/>
        <v>-0.11999999999999922</v>
      </c>
      <c r="O288" s="390">
        <v>9.6</v>
      </c>
      <c r="P288" s="391">
        <f t="shared" si="46"/>
        <v>-0.40000000000000036</v>
      </c>
      <c r="Q288" s="392">
        <v>8.89</v>
      </c>
      <c r="R288" s="381">
        <f t="shared" si="47"/>
        <v>-0.26999999999999957</v>
      </c>
    </row>
    <row r="289" spans="2:18" ht="15" hidden="1" customHeight="1" outlineLevel="1" x14ac:dyDescent="0.25">
      <c r="B289" s="43" t="s">
        <v>59</v>
      </c>
      <c r="C289" s="390">
        <v>5.92</v>
      </c>
      <c r="D289" s="391">
        <f t="shared" si="40"/>
        <v>-0.11000000000000032</v>
      </c>
      <c r="E289" s="392">
        <v>7.77</v>
      </c>
      <c r="F289" s="381">
        <f t="shared" si="41"/>
        <v>-0.29000000000000092</v>
      </c>
      <c r="G289" s="390">
        <v>9.9600000000000009</v>
      </c>
      <c r="H289" s="391">
        <f t="shared" si="42"/>
        <v>0.97000000000000064</v>
      </c>
      <c r="I289" s="392">
        <v>9.57</v>
      </c>
      <c r="J289" s="381">
        <f t="shared" si="43"/>
        <v>-0.29999999999999893</v>
      </c>
      <c r="K289" s="390">
        <v>5.4</v>
      </c>
      <c r="L289" s="391">
        <f t="shared" si="44"/>
        <v>0.48000000000000043</v>
      </c>
      <c r="M289" s="392">
        <v>9.26</v>
      </c>
      <c r="N289" s="381">
        <f t="shared" si="45"/>
        <v>0.16000000000000014</v>
      </c>
      <c r="O289" s="390">
        <v>10.4</v>
      </c>
      <c r="P289" s="391">
        <f t="shared" si="46"/>
        <v>-0.37999999999999901</v>
      </c>
      <c r="Q289" s="392">
        <v>9.7899999999999991</v>
      </c>
      <c r="R289" s="381">
        <f t="shared" si="47"/>
        <v>-0.11000000000000121</v>
      </c>
    </row>
    <row r="290" spans="2:18" ht="15" hidden="1" customHeight="1" outlineLevel="1" x14ac:dyDescent="0.25">
      <c r="B290" s="43" t="s">
        <v>60</v>
      </c>
      <c r="C290" s="390">
        <v>6.29</v>
      </c>
      <c r="D290" s="391">
        <f t="shared" si="40"/>
        <v>-1.5099999999999998</v>
      </c>
      <c r="E290" s="392">
        <v>7.92</v>
      </c>
      <c r="F290" s="381">
        <f t="shared" si="41"/>
        <v>-6.0000000000000497E-2</v>
      </c>
      <c r="G290" s="390">
        <v>9.59</v>
      </c>
      <c r="H290" s="391">
        <f t="shared" si="42"/>
        <v>-8.9999999999999858E-2</v>
      </c>
      <c r="I290" s="392">
        <v>9.6199999999999992</v>
      </c>
      <c r="J290" s="381">
        <f t="shared" si="43"/>
        <v>-0.68000000000000149</v>
      </c>
      <c r="K290" s="390">
        <v>5.01</v>
      </c>
      <c r="L290" s="391">
        <f t="shared" si="44"/>
        <v>0.47999999999999954</v>
      </c>
      <c r="M290" s="392">
        <v>9.16</v>
      </c>
      <c r="N290" s="381">
        <f t="shared" si="45"/>
        <v>-0.35999999999999943</v>
      </c>
      <c r="O290" s="390">
        <v>11.05</v>
      </c>
      <c r="P290" s="391">
        <f t="shared" si="46"/>
        <v>5.0000000000000711E-2</v>
      </c>
      <c r="Q290" s="392">
        <v>10.029999999999999</v>
      </c>
      <c r="R290" s="381">
        <f t="shared" si="47"/>
        <v>-0.21000000000000085</v>
      </c>
    </row>
    <row r="291" spans="2:18" ht="15" hidden="1" customHeight="1" outlineLevel="1" x14ac:dyDescent="0.25">
      <c r="B291" s="43" t="s">
        <v>61</v>
      </c>
      <c r="C291" s="390">
        <v>7.17</v>
      </c>
      <c r="D291" s="391">
        <f t="shared" si="40"/>
        <v>8.0000000000000071E-2</v>
      </c>
      <c r="E291" s="392">
        <v>9.0399999999999991</v>
      </c>
      <c r="F291" s="381">
        <f t="shared" si="41"/>
        <v>-0.39000000000000057</v>
      </c>
      <c r="G291" s="390">
        <v>10.6</v>
      </c>
      <c r="H291" s="391">
        <f t="shared" si="42"/>
        <v>0.37999999999999901</v>
      </c>
      <c r="I291" s="392">
        <v>9.94</v>
      </c>
      <c r="J291" s="381">
        <f t="shared" si="43"/>
        <v>-3.0000000000001137E-2</v>
      </c>
      <c r="K291" s="390">
        <v>8.3800000000000008</v>
      </c>
      <c r="L291" s="391">
        <f t="shared" si="44"/>
        <v>3.1400000000000006</v>
      </c>
      <c r="M291" s="392">
        <v>9.92</v>
      </c>
      <c r="N291" s="381">
        <f t="shared" si="45"/>
        <v>0.17999999999999972</v>
      </c>
      <c r="O291" s="390">
        <v>10.34</v>
      </c>
      <c r="P291" s="391">
        <f t="shared" si="46"/>
        <v>-1.1400000000000006</v>
      </c>
      <c r="Q291" s="392">
        <v>10.130000000000001</v>
      </c>
      <c r="R291" s="381">
        <f t="shared" si="47"/>
        <v>-0.41999999999999993</v>
      </c>
    </row>
    <row r="292" spans="2:18" ht="15" customHeight="1" collapsed="1" x14ac:dyDescent="0.25">
      <c r="B292" s="145">
        <v>1993</v>
      </c>
      <c r="C292" s="395">
        <v>6.04</v>
      </c>
      <c r="D292" s="395">
        <f t="shared" si="40"/>
        <v>-0.12999999999999989</v>
      </c>
      <c r="E292" s="395">
        <v>7.72</v>
      </c>
      <c r="F292" s="388">
        <f t="shared" si="41"/>
        <v>0.33000000000000007</v>
      </c>
      <c r="G292" s="395">
        <v>9.6199999999999992</v>
      </c>
      <c r="H292" s="395">
        <f t="shared" si="42"/>
        <v>-3.0000000000001137E-2</v>
      </c>
      <c r="I292" s="395">
        <v>9.3800000000000008</v>
      </c>
      <c r="J292" s="388">
        <f t="shared" si="43"/>
        <v>8.0000000000000071E-2</v>
      </c>
      <c r="K292" s="395">
        <v>5.49</v>
      </c>
      <c r="L292" s="395">
        <f t="shared" si="44"/>
        <v>-9.9999999999999645E-2</v>
      </c>
      <c r="M292" s="395">
        <v>9.06</v>
      </c>
      <c r="N292" s="388">
        <f t="shared" si="45"/>
        <v>8.0000000000000071E-2</v>
      </c>
      <c r="O292" s="395">
        <v>10.65</v>
      </c>
      <c r="P292" s="395">
        <f t="shared" si="46"/>
        <v>3.0000000000001137E-2</v>
      </c>
      <c r="Q292" s="395">
        <v>9.8000000000000007</v>
      </c>
      <c r="R292" s="388">
        <f t="shared" si="47"/>
        <v>5.0000000000000711E-2</v>
      </c>
    </row>
    <row r="293" spans="2:18" ht="15" hidden="1" customHeight="1" outlineLevel="1" x14ac:dyDescent="0.25">
      <c r="B293" s="43" t="s">
        <v>49</v>
      </c>
      <c r="C293" s="390">
        <v>5.77</v>
      </c>
      <c r="D293" s="391">
        <f t="shared" si="40"/>
        <v>-3.1799999999999997</v>
      </c>
      <c r="E293" s="392">
        <v>8.2799999999999994</v>
      </c>
      <c r="F293" s="381">
        <f t="shared" si="41"/>
        <v>-1.3000000000000007</v>
      </c>
      <c r="G293" s="390">
        <v>9.33</v>
      </c>
      <c r="H293" s="391">
        <f t="shared" si="42"/>
        <v>-0.3100000000000005</v>
      </c>
      <c r="I293" s="392">
        <v>9.5399999999999991</v>
      </c>
      <c r="J293" s="381">
        <f t="shared" si="43"/>
        <v>0.89999999999999858</v>
      </c>
      <c r="K293" s="390">
        <v>6.11</v>
      </c>
      <c r="L293" s="391">
        <f t="shared" si="44"/>
        <v>1.3200000000000003</v>
      </c>
      <c r="M293" s="392">
        <v>9.09</v>
      </c>
      <c r="N293" s="381">
        <f t="shared" si="45"/>
        <v>0.26999999999999957</v>
      </c>
      <c r="O293" s="390">
        <v>10.66</v>
      </c>
      <c r="P293" s="391">
        <f t="shared" si="46"/>
        <v>-0.34999999999999964</v>
      </c>
      <c r="Q293" s="392">
        <v>9.84</v>
      </c>
      <c r="R293" s="381">
        <f t="shared" si="47"/>
        <v>1.9999999999999574E-2</v>
      </c>
    </row>
    <row r="294" spans="2:18" ht="15" hidden="1" customHeight="1" outlineLevel="1" x14ac:dyDescent="0.25">
      <c r="B294" s="43" t="s">
        <v>50</v>
      </c>
      <c r="C294" s="390">
        <v>6.33</v>
      </c>
      <c r="D294" s="391">
        <f t="shared" si="40"/>
        <v>-3.5399999999999991</v>
      </c>
      <c r="E294" s="392">
        <v>7.37</v>
      </c>
      <c r="F294" s="381">
        <f t="shared" si="41"/>
        <v>1</v>
      </c>
      <c r="G294" s="390">
        <v>9.27</v>
      </c>
      <c r="H294" s="391">
        <f t="shared" si="42"/>
        <v>-0.15000000000000036</v>
      </c>
      <c r="I294" s="392">
        <v>8.2100000000000009</v>
      </c>
      <c r="J294" s="381">
        <f t="shared" si="43"/>
        <v>-1.3899999999999988</v>
      </c>
      <c r="K294" s="390">
        <v>5.24</v>
      </c>
      <c r="L294" s="391">
        <f t="shared" si="44"/>
        <v>0.20000000000000018</v>
      </c>
      <c r="M294" s="392">
        <v>8.23</v>
      </c>
      <c r="N294" s="381">
        <f t="shared" si="45"/>
        <v>-0.75</v>
      </c>
      <c r="O294" s="390">
        <v>10.76</v>
      </c>
      <c r="P294" s="391">
        <f t="shared" si="46"/>
        <v>0.91000000000000014</v>
      </c>
      <c r="Q294" s="392">
        <v>9.31</v>
      </c>
      <c r="R294" s="381">
        <f t="shared" si="47"/>
        <v>-8.0000000000000071E-2</v>
      </c>
    </row>
    <row r="295" spans="2:18" ht="15" hidden="1" customHeight="1" outlineLevel="1" x14ac:dyDescent="0.25">
      <c r="B295" s="43" t="s">
        <v>51</v>
      </c>
      <c r="C295" s="390">
        <v>3.99</v>
      </c>
      <c r="D295" s="391">
        <f t="shared" si="40"/>
        <v>-3.95</v>
      </c>
      <c r="E295" s="392">
        <v>7.06</v>
      </c>
      <c r="F295" s="381">
        <f t="shared" si="41"/>
        <v>-1.0000000000000009</v>
      </c>
      <c r="G295" s="390">
        <v>9.92</v>
      </c>
      <c r="H295" s="391">
        <f t="shared" si="42"/>
        <v>-0.84999999999999964</v>
      </c>
      <c r="I295" s="392">
        <v>8.92</v>
      </c>
      <c r="J295" s="381">
        <f t="shared" si="43"/>
        <v>0.20999999999999908</v>
      </c>
      <c r="K295" s="390">
        <v>5.49</v>
      </c>
      <c r="L295" s="391">
        <f t="shared" si="44"/>
        <v>-0.62999999999999989</v>
      </c>
      <c r="M295" s="392">
        <v>8.7799999999999994</v>
      </c>
      <c r="N295" s="381">
        <f t="shared" si="45"/>
        <v>-0.19000000000000128</v>
      </c>
      <c r="O295" s="390">
        <v>9.7899999999999991</v>
      </c>
      <c r="P295" s="391">
        <f t="shared" si="46"/>
        <v>-0.77000000000000135</v>
      </c>
      <c r="Q295" s="392">
        <v>9.25</v>
      </c>
      <c r="R295" s="381">
        <f t="shared" si="47"/>
        <v>-0.41000000000000014</v>
      </c>
    </row>
    <row r="296" spans="2:18" ht="15" hidden="1" customHeight="1" outlineLevel="1" x14ac:dyDescent="0.25">
      <c r="B296" s="43" t="s">
        <v>52</v>
      </c>
      <c r="C296" s="390">
        <v>7.18</v>
      </c>
      <c r="D296" s="391">
        <f t="shared" si="40"/>
        <v>-0.95000000000000107</v>
      </c>
      <c r="E296" s="392">
        <v>8</v>
      </c>
      <c r="F296" s="381">
        <f t="shared" si="41"/>
        <v>-0.5</v>
      </c>
      <c r="G296" s="390">
        <v>10.1</v>
      </c>
      <c r="H296" s="391">
        <f t="shared" si="42"/>
        <v>0.58999999999999986</v>
      </c>
      <c r="I296" s="392">
        <v>9.51</v>
      </c>
      <c r="J296" s="381">
        <f t="shared" si="43"/>
        <v>0.78999999999999915</v>
      </c>
      <c r="K296" s="390">
        <v>6.2</v>
      </c>
      <c r="L296" s="391">
        <f t="shared" si="44"/>
        <v>0.61000000000000032</v>
      </c>
      <c r="M296" s="392">
        <v>9.3699999999999992</v>
      </c>
      <c r="N296" s="381">
        <f t="shared" si="45"/>
        <v>0.62999999999999901</v>
      </c>
      <c r="O296" s="390">
        <v>11.57</v>
      </c>
      <c r="P296" s="391">
        <f t="shared" si="46"/>
        <v>0.83999999999999986</v>
      </c>
      <c r="Q296" s="392">
        <v>10.41</v>
      </c>
      <c r="R296" s="381">
        <f t="shared" si="47"/>
        <v>0.75999999999999979</v>
      </c>
    </row>
    <row r="297" spans="2:18" ht="15" hidden="1" customHeight="1" outlineLevel="1" x14ac:dyDescent="0.25">
      <c r="B297" s="43" t="s">
        <v>53</v>
      </c>
      <c r="C297" s="390">
        <v>7.34</v>
      </c>
      <c r="D297" s="391">
        <f t="shared" si="40"/>
        <v>-0.85999999999999943</v>
      </c>
      <c r="E297" s="392">
        <v>2.2799999999999998</v>
      </c>
      <c r="F297" s="381">
        <f t="shared" si="41"/>
        <v>-1.5300000000000002</v>
      </c>
      <c r="G297" s="390">
        <v>10.34</v>
      </c>
      <c r="H297" s="391">
        <f t="shared" si="42"/>
        <v>0.11999999999999922</v>
      </c>
      <c r="I297" s="392">
        <v>9.5399999999999991</v>
      </c>
      <c r="J297" s="381">
        <f t="shared" si="43"/>
        <v>0.54999999999999893</v>
      </c>
      <c r="K297" s="390">
        <v>7.07</v>
      </c>
      <c r="L297" s="391">
        <f t="shared" si="44"/>
        <v>0.55000000000000071</v>
      </c>
      <c r="M297" s="392">
        <v>8.94</v>
      </c>
      <c r="N297" s="381">
        <f t="shared" si="45"/>
        <v>0.25999999999999979</v>
      </c>
      <c r="O297" s="390">
        <v>11.5</v>
      </c>
      <c r="P297" s="391">
        <f t="shared" si="46"/>
        <v>0.40000000000000036</v>
      </c>
      <c r="Q297" s="392">
        <v>10.19</v>
      </c>
      <c r="R297" s="381">
        <f t="shared" si="47"/>
        <v>0.37999999999999901</v>
      </c>
    </row>
    <row r="298" spans="2:18" ht="15" hidden="1" customHeight="1" outlineLevel="1" x14ac:dyDescent="0.25">
      <c r="B298" s="43" t="s">
        <v>54</v>
      </c>
      <c r="C298" s="390">
        <v>4.63</v>
      </c>
      <c r="D298" s="391">
        <f t="shared" si="40"/>
        <v>-3.9799999999999995</v>
      </c>
      <c r="E298" s="392">
        <v>8.9</v>
      </c>
      <c r="F298" s="381">
        <f t="shared" si="41"/>
        <v>7.0000000000000284E-2</v>
      </c>
      <c r="G298" s="390">
        <v>9.85</v>
      </c>
      <c r="H298" s="391">
        <f t="shared" si="42"/>
        <v>0.33999999999999986</v>
      </c>
      <c r="I298" s="392">
        <v>9.01</v>
      </c>
      <c r="J298" s="381">
        <f t="shared" si="43"/>
        <v>-0.26999999999999957</v>
      </c>
      <c r="K298" s="390">
        <v>5.93</v>
      </c>
      <c r="L298" s="391">
        <f t="shared" si="44"/>
        <v>0.58999999999999986</v>
      </c>
      <c r="M298" s="392">
        <v>9.06</v>
      </c>
      <c r="N298" s="381">
        <f t="shared" si="45"/>
        <v>-8.0000000000000071E-2</v>
      </c>
      <c r="O298" s="390">
        <v>10.26</v>
      </c>
      <c r="P298" s="391">
        <f t="shared" si="46"/>
        <v>-1.1799999999999997</v>
      </c>
      <c r="Q298" s="392">
        <v>9.65</v>
      </c>
      <c r="R298" s="381">
        <f t="shared" si="47"/>
        <v>-0.58999999999999986</v>
      </c>
    </row>
    <row r="299" spans="2:18" ht="15" hidden="1" customHeight="1" outlineLevel="1" x14ac:dyDescent="0.25">
      <c r="B299" s="43" t="s">
        <v>55</v>
      </c>
      <c r="C299" s="390">
        <v>6.73</v>
      </c>
      <c r="D299" s="391">
        <f t="shared" si="40"/>
        <v>-4.25</v>
      </c>
      <c r="E299" s="392">
        <v>7.89</v>
      </c>
      <c r="F299" s="381">
        <f t="shared" si="41"/>
        <v>-0.62000000000000011</v>
      </c>
      <c r="G299" s="390">
        <v>9.85</v>
      </c>
      <c r="H299" s="391">
        <f t="shared" si="42"/>
        <v>0.87999999999999901</v>
      </c>
      <c r="I299" s="392">
        <v>9.1199999999999992</v>
      </c>
      <c r="J299" s="381">
        <f t="shared" si="43"/>
        <v>-1.0000000000001563E-2</v>
      </c>
      <c r="K299" s="390">
        <v>5.25</v>
      </c>
      <c r="L299" s="391">
        <f t="shared" si="44"/>
        <v>-0.54999999999999982</v>
      </c>
      <c r="M299" s="392">
        <v>8.94</v>
      </c>
      <c r="N299" s="381">
        <f t="shared" si="45"/>
        <v>5.9999999999998721E-2</v>
      </c>
      <c r="O299" s="390">
        <v>9.6199999999999992</v>
      </c>
      <c r="P299" s="391">
        <f t="shared" si="46"/>
        <v>-0.37000000000000099</v>
      </c>
      <c r="Q299" s="392">
        <v>9.27</v>
      </c>
      <c r="R299" s="381">
        <f t="shared" si="47"/>
        <v>-0.11000000000000121</v>
      </c>
    </row>
    <row r="300" spans="2:18" ht="15" hidden="1" customHeight="1" outlineLevel="1" x14ac:dyDescent="0.25">
      <c r="B300" s="43" t="s">
        <v>56</v>
      </c>
      <c r="C300" s="390">
        <v>4.6100000000000003</v>
      </c>
      <c r="D300" s="391">
        <f t="shared" si="40"/>
        <v>-8.32</v>
      </c>
      <c r="E300" s="392">
        <v>6.69</v>
      </c>
      <c r="F300" s="381">
        <f t="shared" si="41"/>
        <v>-0.80999999999999961</v>
      </c>
      <c r="G300" s="390">
        <v>9.1199999999999992</v>
      </c>
      <c r="H300" s="391">
        <f t="shared" si="42"/>
        <v>-0.12000000000000099</v>
      </c>
      <c r="I300" s="392">
        <v>9.1300000000000008</v>
      </c>
      <c r="J300" s="381">
        <f t="shared" si="43"/>
        <v>0.15000000000000036</v>
      </c>
      <c r="K300" s="390">
        <v>5.9</v>
      </c>
      <c r="L300" s="391">
        <f t="shared" si="44"/>
        <v>-0.15999999999999925</v>
      </c>
      <c r="M300" s="392">
        <v>8.6300000000000008</v>
      </c>
      <c r="N300" s="381">
        <f t="shared" si="45"/>
        <v>-0.12999999999999901</v>
      </c>
      <c r="O300" s="390">
        <v>9.73</v>
      </c>
      <c r="P300" s="391">
        <f t="shared" si="46"/>
        <v>0.71000000000000085</v>
      </c>
      <c r="Q300" s="392">
        <v>9.1199999999999992</v>
      </c>
      <c r="R300" s="381">
        <f t="shared" si="47"/>
        <v>0.25</v>
      </c>
    </row>
    <row r="301" spans="2:18" ht="15" customHeight="1" collapsed="1" x14ac:dyDescent="0.25">
      <c r="B301" s="30" t="s">
        <v>176</v>
      </c>
      <c r="C301" s="383">
        <v>7.6855135725003407</v>
      </c>
      <c r="D301" s="384">
        <f t="shared" si="40"/>
        <v>-0.97350974132485391</v>
      </c>
      <c r="E301" s="383">
        <v>7.9986155337117539</v>
      </c>
      <c r="F301" s="384">
        <f t="shared" si="41"/>
        <v>0.52215306524585881</v>
      </c>
      <c r="G301" s="383">
        <v>9.6368783363588975</v>
      </c>
      <c r="H301" s="384">
        <f t="shared" si="42"/>
        <v>0.54055832641297918</v>
      </c>
      <c r="I301" s="383">
        <v>9.3447396364875495</v>
      </c>
      <c r="J301" s="384">
        <f t="shared" si="43"/>
        <v>0.25832308654156932</v>
      </c>
      <c r="K301" s="383">
        <v>5.168533378501408</v>
      </c>
      <c r="L301" s="384">
        <f t="shared" si="44"/>
        <v>0.38542830564066488</v>
      </c>
      <c r="M301" s="383">
        <v>9.0593393067804637</v>
      </c>
      <c r="N301" s="384">
        <f t="shared" si="45"/>
        <v>0.37585057303609304</v>
      </c>
      <c r="O301" s="383">
        <v>10.657155352799521</v>
      </c>
      <c r="P301" s="384">
        <f t="shared" si="46"/>
        <v>-0.18200223395120219</v>
      </c>
      <c r="Q301" s="383">
        <v>9.8072627418143306</v>
      </c>
      <c r="R301" s="384">
        <f t="shared" si="47"/>
        <v>0.18042533075911926</v>
      </c>
    </row>
    <row r="302" spans="2:18" ht="15" hidden="1" customHeight="1" outlineLevel="1" x14ac:dyDescent="0.25">
      <c r="B302" s="43" t="s">
        <v>58</v>
      </c>
      <c r="C302" s="390">
        <v>6.85</v>
      </c>
      <c r="D302" s="391">
        <f t="shared" si="40"/>
        <v>-2.92</v>
      </c>
      <c r="E302" s="392">
        <v>6.99</v>
      </c>
      <c r="F302" s="381">
        <f t="shared" si="41"/>
        <v>-0.25999999999999979</v>
      </c>
      <c r="G302" s="390">
        <v>8.9499999999999993</v>
      </c>
      <c r="H302" s="391">
        <f t="shared" si="42"/>
        <v>0.81999999999999851</v>
      </c>
      <c r="I302" s="392">
        <v>8.6300000000000008</v>
      </c>
      <c r="J302" s="381">
        <f t="shared" si="43"/>
        <v>0.24000000000000021</v>
      </c>
      <c r="K302" s="390">
        <v>5.37</v>
      </c>
      <c r="L302" s="391">
        <f t="shared" si="44"/>
        <v>1.0700000000000003</v>
      </c>
      <c r="M302" s="392">
        <v>8.3699999999999992</v>
      </c>
      <c r="N302" s="381">
        <f t="shared" si="45"/>
        <v>0.36999999999999922</v>
      </c>
      <c r="O302" s="390">
        <v>10</v>
      </c>
      <c r="P302" s="391">
        <f t="shared" si="46"/>
        <v>0.15000000000000036</v>
      </c>
      <c r="Q302" s="392">
        <v>9.16</v>
      </c>
      <c r="R302" s="381">
        <f t="shared" si="47"/>
        <v>0.38000000000000078</v>
      </c>
    </row>
    <row r="303" spans="2:18" ht="15" hidden="1" customHeight="1" outlineLevel="1" x14ac:dyDescent="0.25">
      <c r="B303" s="43" t="s">
        <v>59</v>
      </c>
      <c r="C303" s="390">
        <v>6.03</v>
      </c>
      <c r="D303" s="391">
        <f t="shared" si="40"/>
        <v>-4.4099999999999993</v>
      </c>
      <c r="E303" s="392">
        <v>8.06</v>
      </c>
      <c r="F303" s="381">
        <f t="shared" si="41"/>
        <v>1.3400000000000007</v>
      </c>
      <c r="G303" s="390">
        <v>8.99</v>
      </c>
      <c r="H303" s="391">
        <f t="shared" si="42"/>
        <v>0.91999999999999993</v>
      </c>
      <c r="I303" s="392">
        <v>9.8699999999999992</v>
      </c>
      <c r="J303" s="381">
        <f t="shared" si="43"/>
        <v>1.7799999999999994</v>
      </c>
      <c r="K303" s="390">
        <v>4.92</v>
      </c>
      <c r="L303" s="391">
        <f t="shared" si="44"/>
        <v>-6.0000000000000497E-2</v>
      </c>
      <c r="M303" s="392">
        <v>9.1</v>
      </c>
      <c r="N303" s="381">
        <f t="shared" si="45"/>
        <v>1.3199999999999994</v>
      </c>
      <c r="O303" s="390">
        <v>10.78</v>
      </c>
      <c r="P303" s="391">
        <f t="shared" si="46"/>
        <v>1.3599999999999994</v>
      </c>
      <c r="Q303" s="392">
        <v>9.9</v>
      </c>
      <c r="R303" s="381">
        <f t="shared" si="47"/>
        <v>1.370000000000001</v>
      </c>
    </row>
    <row r="304" spans="2:18" ht="15" hidden="1" customHeight="1" outlineLevel="1" x14ac:dyDescent="0.25">
      <c r="B304" s="43" t="s">
        <v>60</v>
      </c>
      <c r="C304" s="390">
        <v>7.8</v>
      </c>
      <c r="D304" s="391">
        <f t="shared" si="40"/>
        <v>-2.63</v>
      </c>
      <c r="E304" s="392">
        <v>7.98</v>
      </c>
      <c r="F304" s="381">
        <f t="shared" si="41"/>
        <v>0.33000000000000007</v>
      </c>
      <c r="G304" s="390">
        <v>9.68</v>
      </c>
      <c r="H304" s="391">
        <f t="shared" si="42"/>
        <v>-0.16999999999999993</v>
      </c>
      <c r="I304" s="392">
        <v>10.3</v>
      </c>
      <c r="J304" s="381">
        <f t="shared" si="43"/>
        <v>1.0899999999999999</v>
      </c>
      <c r="K304" s="390">
        <v>4.53</v>
      </c>
      <c r="L304" s="391">
        <f t="shared" si="44"/>
        <v>-0.14999999999999947</v>
      </c>
      <c r="M304" s="392">
        <v>9.52</v>
      </c>
      <c r="N304" s="381">
        <f t="shared" si="45"/>
        <v>0.55999999999999872</v>
      </c>
      <c r="O304" s="390">
        <v>11</v>
      </c>
      <c r="P304" s="391">
        <f t="shared" si="46"/>
        <v>-0.22000000000000064</v>
      </c>
      <c r="Q304" s="392">
        <v>10.24</v>
      </c>
      <c r="R304" s="381">
        <f t="shared" si="47"/>
        <v>0.25</v>
      </c>
    </row>
    <row r="305" spans="2:18" ht="15" hidden="1" customHeight="1" outlineLevel="1" x14ac:dyDescent="0.25">
      <c r="B305" s="43" t="s">
        <v>61</v>
      </c>
      <c r="C305" s="390">
        <v>7.09</v>
      </c>
      <c r="D305" s="391">
        <f t="shared" si="40"/>
        <v>-4.76</v>
      </c>
      <c r="E305" s="392">
        <v>9.43</v>
      </c>
      <c r="F305" s="381">
        <f t="shared" si="41"/>
        <v>0.98000000000000043</v>
      </c>
      <c r="G305" s="390">
        <v>10.220000000000001</v>
      </c>
      <c r="H305" s="391">
        <f t="shared" si="42"/>
        <v>-0.78999999999999915</v>
      </c>
      <c r="I305" s="392">
        <v>9.9700000000000006</v>
      </c>
      <c r="J305" s="381">
        <f t="shared" si="43"/>
        <v>-0.10999999999999943</v>
      </c>
      <c r="K305" s="390">
        <v>5.24</v>
      </c>
      <c r="L305" s="391">
        <f t="shared" si="44"/>
        <v>-1.5999999999999996</v>
      </c>
      <c r="M305" s="392">
        <v>9.74</v>
      </c>
      <c r="N305" s="381">
        <f t="shared" si="45"/>
        <v>-0.3100000000000005</v>
      </c>
      <c r="O305" s="390">
        <v>11.48</v>
      </c>
      <c r="P305" s="391">
        <f t="shared" si="46"/>
        <v>-0.91000000000000014</v>
      </c>
      <c r="Q305" s="392">
        <v>10.55</v>
      </c>
      <c r="R305" s="381">
        <f t="shared" si="47"/>
        <v>-0.56999999999999851</v>
      </c>
    </row>
    <row r="306" spans="2:18" ht="15" customHeight="1" collapsed="1" x14ac:dyDescent="0.25">
      <c r="B306" s="145">
        <v>1992</v>
      </c>
      <c r="C306" s="395">
        <v>6.17</v>
      </c>
      <c r="D306" s="395">
        <f t="shared" si="40"/>
        <v>-3.49</v>
      </c>
      <c r="E306" s="395">
        <v>7.39</v>
      </c>
      <c r="F306" s="388">
        <f t="shared" si="41"/>
        <v>-8.0000000000000071E-2</v>
      </c>
      <c r="G306" s="395">
        <v>9.65</v>
      </c>
      <c r="H306" s="395">
        <f t="shared" si="42"/>
        <v>0.14000000000000057</v>
      </c>
      <c r="I306" s="395">
        <v>9.3000000000000007</v>
      </c>
      <c r="J306" s="388">
        <f t="shared" si="43"/>
        <v>0.33999999999999986</v>
      </c>
      <c r="K306" s="395">
        <v>5.59</v>
      </c>
      <c r="L306" s="395">
        <f t="shared" si="44"/>
        <v>0.12000000000000011</v>
      </c>
      <c r="M306" s="395">
        <v>8.98</v>
      </c>
      <c r="N306" s="388">
        <f t="shared" si="45"/>
        <v>0.19000000000000128</v>
      </c>
      <c r="O306" s="395">
        <v>10.62</v>
      </c>
      <c r="P306" s="395">
        <f t="shared" si="46"/>
        <v>3.9999999999999147E-2</v>
      </c>
      <c r="Q306" s="395">
        <v>9.75</v>
      </c>
      <c r="R306" s="388">
        <f t="shared" si="47"/>
        <v>0.15000000000000036</v>
      </c>
    </row>
    <row r="307" spans="2:18" ht="15" hidden="1" customHeight="1" outlineLevel="1" x14ac:dyDescent="0.25">
      <c r="B307" s="43" t="s">
        <v>49</v>
      </c>
      <c r="C307" s="390">
        <v>8.9499999999999993</v>
      </c>
      <c r="D307" s="391">
        <f t="shared" si="40"/>
        <v>1.3699999999999992</v>
      </c>
      <c r="E307" s="392">
        <v>9.58</v>
      </c>
      <c r="F307" s="381">
        <f t="shared" si="41"/>
        <v>1.96</v>
      </c>
      <c r="G307" s="390">
        <v>9.64</v>
      </c>
      <c r="H307" s="391">
        <f t="shared" si="42"/>
        <v>0.72000000000000064</v>
      </c>
      <c r="I307" s="392">
        <v>8.64</v>
      </c>
      <c r="J307" s="381">
        <f t="shared" si="43"/>
        <v>-0.5</v>
      </c>
      <c r="K307" s="390">
        <v>4.79</v>
      </c>
      <c r="L307" s="391">
        <f t="shared" si="44"/>
        <v>0.20000000000000018</v>
      </c>
      <c r="M307" s="392">
        <v>8.82</v>
      </c>
      <c r="N307" s="381">
        <f t="shared" si="45"/>
        <v>0.16000000000000014</v>
      </c>
      <c r="O307" s="390">
        <v>11.01</v>
      </c>
      <c r="P307" s="391">
        <f t="shared" si="46"/>
        <v>3.9999999999999147E-2</v>
      </c>
      <c r="Q307" s="392">
        <v>9.82</v>
      </c>
      <c r="R307" s="381">
        <f t="shared" si="47"/>
        <v>9.9999999999999645E-2</v>
      </c>
    </row>
    <row r="308" spans="2:18" ht="15" hidden="1" customHeight="1" outlineLevel="1" x14ac:dyDescent="0.25">
      <c r="B308" s="43" t="s">
        <v>50</v>
      </c>
      <c r="C308" s="390">
        <v>9.8699999999999992</v>
      </c>
      <c r="D308" s="391">
        <f t="shared" si="40"/>
        <v>2.6999999999999993</v>
      </c>
      <c r="E308" s="392">
        <v>6.37</v>
      </c>
      <c r="F308" s="381">
        <f t="shared" si="41"/>
        <v>-1.4900000000000002</v>
      </c>
      <c r="G308" s="390">
        <v>9.42</v>
      </c>
      <c r="H308" s="391">
        <f t="shared" si="42"/>
        <v>0.66999999999999993</v>
      </c>
      <c r="I308" s="392">
        <v>9.6</v>
      </c>
      <c r="J308" s="381">
        <f t="shared" si="43"/>
        <v>9.9999999999997868E-3</v>
      </c>
      <c r="K308" s="390">
        <v>5.04</v>
      </c>
      <c r="L308" s="391">
        <f t="shared" si="44"/>
        <v>0.54</v>
      </c>
      <c r="M308" s="392">
        <v>8.98</v>
      </c>
      <c r="N308" s="381">
        <f t="shared" si="45"/>
        <v>0.15000000000000036</v>
      </c>
      <c r="O308" s="390">
        <v>9.85</v>
      </c>
      <c r="P308" s="391">
        <f t="shared" si="46"/>
        <v>-1.83</v>
      </c>
      <c r="Q308" s="392">
        <v>9.39</v>
      </c>
      <c r="R308" s="381">
        <f t="shared" si="47"/>
        <v>-0.62999999999999901</v>
      </c>
    </row>
    <row r="309" spans="2:18" ht="15" hidden="1" customHeight="1" outlineLevel="1" x14ac:dyDescent="0.25">
      <c r="B309" s="43" t="s">
        <v>51</v>
      </c>
      <c r="C309" s="390">
        <v>7.94</v>
      </c>
      <c r="D309" s="391">
        <f t="shared" si="40"/>
        <v>2.2300000000000004</v>
      </c>
      <c r="E309" s="392">
        <v>8.06</v>
      </c>
      <c r="F309" s="381">
        <f t="shared" si="41"/>
        <v>0.77000000000000046</v>
      </c>
      <c r="G309" s="390">
        <v>10.77</v>
      </c>
      <c r="H309" s="391">
        <f t="shared" si="42"/>
        <v>1.33</v>
      </c>
      <c r="I309" s="392">
        <v>8.7100000000000009</v>
      </c>
      <c r="J309" s="381">
        <f t="shared" si="43"/>
        <v>-0.57999999999999829</v>
      </c>
      <c r="K309" s="390">
        <v>6.12</v>
      </c>
      <c r="L309" s="391">
        <f t="shared" si="44"/>
        <v>1.63</v>
      </c>
      <c r="M309" s="392">
        <v>8.9700000000000006</v>
      </c>
      <c r="N309" s="381">
        <f t="shared" si="45"/>
        <v>0.16000000000000014</v>
      </c>
      <c r="O309" s="390">
        <v>10.56</v>
      </c>
      <c r="P309" s="391">
        <f t="shared" si="46"/>
        <v>-0.21999999999999886</v>
      </c>
      <c r="Q309" s="392">
        <v>9.66</v>
      </c>
      <c r="R309" s="381">
        <f t="shared" si="47"/>
        <v>8.0000000000000071E-2</v>
      </c>
    </row>
    <row r="310" spans="2:18" ht="15" hidden="1" customHeight="1" outlineLevel="1" x14ac:dyDescent="0.25">
      <c r="B310" s="43" t="s">
        <v>52</v>
      </c>
      <c r="C310" s="390">
        <v>8.1300000000000008</v>
      </c>
      <c r="D310" s="391">
        <f t="shared" si="40"/>
        <v>0.87000000000000099</v>
      </c>
      <c r="E310" s="392">
        <v>8.5</v>
      </c>
      <c r="F310" s="381">
        <f t="shared" si="41"/>
        <v>1.1799999999999997</v>
      </c>
      <c r="G310" s="390">
        <v>9.51</v>
      </c>
      <c r="H310" s="391">
        <f t="shared" si="42"/>
        <v>-0.57000000000000028</v>
      </c>
      <c r="I310" s="392">
        <v>8.7200000000000006</v>
      </c>
      <c r="J310" s="381">
        <f t="shared" si="43"/>
        <v>-0.39999999999999858</v>
      </c>
      <c r="K310" s="390">
        <v>5.59</v>
      </c>
      <c r="L310" s="391">
        <f t="shared" si="44"/>
        <v>0.28000000000000025</v>
      </c>
      <c r="M310" s="392">
        <v>8.74</v>
      </c>
      <c r="N310" s="381">
        <f t="shared" si="45"/>
        <v>-0.26999999999999957</v>
      </c>
      <c r="O310" s="390">
        <v>10.73</v>
      </c>
      <c r="P310" s="391">
        <f t="shared" si="46"/>
        <v>9.9999999999999645E-2</v>
      </c>
      <c r="Q310" s="392">
        <v>9.65</v>
      </c>
      <c r="R310" s="381">
        <f t="shared" si="47"/>
        <v>-6.0000000000000497E-2</v>
      </c>
    </row>
    <row r="311" spans="2:18" ht="15" hidden="1" customHeight="1" outlineLevel="1" x14ac:dyDescent="0.25">
      <c r="B311" s="43" t="s">
        <v>53</v>
      </c>
      <c r="C311" s="390">
        <v>8.1999999999999993</v>
      </c>
      <c r="D311" s="391">
        <f t="shared" si="40"/>
        <v>-0.41000000000000014</v>
      </c>
      <c r="E311" s="392">
        <v>3.81</v>
      </c>
      <c r="F311" s="381">
        <f t="shared" si="41"/>
        <v>-5.49</v>
      </c>
      <c r="G311" s="390">
        <v>10.220000000000001</v>
      </c>
      <c r="H311" s="391">
        <f t="shared" si="42"/>
        <v>0.20000000000000107</v>
      </c>
      <c r="I311" s="392">
        <v>8.99</v>
      </c>
      <c r="J311" s="381">
        <f t="shared" si="43"/>
        <v>-0.83000000000000007</v>
      </c>
      <c r="K311" s="390">
        <v>6.52</v>
      </c>
      <c r="L311" s="391">
        <f t="shared" si="44"/>
        <v>-0.70000000000000018</v>
      </c>
      <c r="M311" s="392">
        <v>8.68</v>
      </c>
      <c r="N311" s="381">
        <f t="shared" si="45"/>
        <v>-1.0400000000000009</v>
      </c>
      <c r="O311" s="390">
        <v>11.1</v>
      </c>
      <c r="P311" s="391">
        <f t="shared" si="46"/>
        <v>-6.0000000000000497E-2</v>
      </c>
      <c r="Q311" s="392">
        <v>9.81</v>
      </c>
      <c r="R311" s="381">
        <f t="shared" si="47"/>
        <v>-0.57000000000000028</v>
      </c>
    </row>
    <row r="312" spans="2:18" ht="15" hidden="1" customHeight="1" outlineLevel="1" x14ac:dyDescent="0.25">
      <c r="B312" s="43" t="s">
        <v>54</v>
      </c>
      <c r="C312" s="390">
        <v>8.61</v>
      </c>
      <c r="D312" s="391">
        <f t="shared" si="40"/>
        <v>2.2199999999999998</v>
      </c>
      <c r="E312" s="392">
        <v>8.83</v>
      </c>
      <c r="F312" s="381">
        <f t="shared" si="41"/>
        <v>0.47000000000000064</v>
      </c>
      <c r="G312" s="390">
        <v>9.51</v>
      </c>
      <c r="H312" s="391">
        <f t="shared" si="42"/>
        <v>-8.9999999999999858E-2</v>
      </c>
      <c r="I312" s="392">
        <v>9.2799999999999994</v>
      </c>
      <c r="J312" s="381">
        <f t="shared" si="43"/>
        <v>-0.3100000000000005</v>
      </c>
      <c r="K312" s="390">
        <v>5.34</v>
      </c>
      <c r="L312" s="391">
        <f t="shared" si="44"/>
        <v>0.12999999999999989</v>
      </c>
      <c r="M312" s="392">
        <v>9.14</v>
      </c>
      <c r="N312" s="381">
        <f t="shared" si="45"/>
        <v>-0.10999999999999943</v>
      </c>
      <c r="O312" s="390">
        <v>11.44</v>
      </c>
      <c r="P312" s="391">
        <f t="shared" si="46"/>
        <v>1.0700000000000003</v>
      </c>
      <c r="Q312" s="392">
        <v>10.24</v>
      </c>
      <c r="R312" s="381">
        <f t="shared" si="47"/>
        <v>0.45000000000000107</v>
      </c>
    </row>
    <row r="313" spans="2:18" ht="15" hidden="1" customHeight="1" outlineLevel="1" x14ac:dyDescent="0.25">
      <c r="B313" s="43" t="s">
        <v>55</v>
      </c>
      <c r="C313" s="390">
        <v>10.98</v>
      </c>
      <c r="D313" s="391">
        <f t="shared" si="40"/>
        <v>-0.42999999999999972</v>
      </c>
      <c r="E313" s="392">
        <v>8.51</v>
      </c>
      <c r="F313" s="381">
        <f t="shared" si="41"/>
        <v>0.25999999999999979</v>
      </c>
      <c r="G313" s="390">
        <v>8.9700000000000006</v>
      </c>
      <c r="H313" s="391">
        <f t="shared" si="42"/>
        <v>-0.31999999999999851</v>
      </c>
      <c r="I313" s="392">
        <v>9.1300000000000008</v>
      </c>
      <c r="J313" s="381">
        <f t="shared" si="43"/>
        <v>-0.69999999999999929</v>
      </c>
      <c r="K313" s="390">
        <v>5.8</v>
      </c>
      <c r="L313" s="391">
        <f t="shared" si="44"/>
        <v>0.67999999999999972</v>
      </c>
      <c r="M313" s="392">
        <v>8.8800000000000008</v>
      </c>
      <c r="N313" s="381">
        <f t="shared" si="45"/>
        <v>-0.36999999999999922</v>
      </c>
      <c r="O313" s="390">
        <v>9.99</v>
      </c>
      <c r="P313" s="391">
        <f t="shared" si="46"/>
        <v>0.49000000000000021</v>
      </c>
      <c r="Q313" s="392">
        <v>9.3800000000000008</v>
      </c>
      <c r="R313" s="381">
        <f t="shared" si="47"/>
        <v>2.000000000000135E-2</v>
      </c>
    </row>
    <row r="314" spans="2:18" ht="15" hidden="1" customHeight="1" outlineLevel="1" x14ac:dyDescent="0.25">
      <c r="B314" s="43" t="s">
        <v>56</v>
      </c>
      <c r="C314" s="390">
        <v>12.93</v>
      </c>
      <c r="D314" s="391">
        <f t="shared" si="40"/>
        <v>-18.95</v>
      </c>
      <c r="E314" s="392">
        <v>7.5</v>
      </c>
      <c r="F314" s="381">
        <f t="shared" si="41"/>
        <v>0.59999999999999964</v>
      </c>
      <c r="G314" s="390">
        <v>9.24</v>
      </c>
      <c r="H314" s="391">
        <f t="shared" si="42"/>
        <v>0.25</v>
      </c>
      <c r="I314" s="392">
        <v>8.98</v>
      </c>
      <c r="J314" s="381">
        <f t="shared" si="43"/>
        <v>-1.42</v>
      </c>
      <c r="K314" s="390">
        <v>6.06</v>
      </c>
      <c r="L314" s="391">
        <f t="shared" si="44"/>
        <v>1.1299999999999999</v>
      </c>
      <c r="M314" s="392">
        <v>8.76</v>
      </c>
      <c r="N314" s="381">
        <f t="shared" si="45"/>
        <v>-0.63000000000000078</v>
      </c>
      <c r="O314" s="390">
        <v>9.02</v>
      </c>
      <c r="P314" s="391">
        <f t="shared" si="46"/>
        <v>-1.3800000000000008</v>
      </c>
      <c r="Q314" s="392">
        <v>8.8699999999999992</v>
      </c>
      <c r="R314" s="381">
        <f t="shared" si="47"/>
        <v>-0.91000000000000014</v>
      </c>
    </row>
    <row r="315" spans="2:18" ht="15" customHeight="1" collapsed="1" x14ac:dyDescent="0.25">
      <c r="B315" s="30" t="s">
        <v>177</v>
      </c>
      <c r="C315" s="383">
        <v>8.6590233138251946</v>
      </c>
      <c r="D315" s="384">
        <f t="shared" si="40"/>
        <v>-4.8593666038702779</v>
      </c>
      <c r="E315" s="383">
        <v>7.4764624684658951</v>
      </c>
      <c r="F315" s="384">
        <f t="shared" si="41"/>
        <v>-0.5985311526388184</v>
      </c>
      <c r="G315" s="383">
        <v>9.0963200099459183</v>
      </c>
      <c r="H315" s="384">
        <f t="shared" si="42"/>
        <v>-0.38907734025413454</v>
      </c>
      <c r="I315" s="383">
        <v>9.0864165499459801</v>
      </c>
      <c r="J315" s="384">
        <f t="shared" si="43"/>
        <v>-0.18759242773626106</v>
      </c>
      <c r="K315" s="383">
        <v>4.7831050728607432</v>
      </c>
      <c r="L315" s="384">
        <f t="shared" si="44"/>
        <v>0.50552729424086351</v>
      </c>
      <c r="M315" s="383">
        <v>8.6834887337443707</v>
      </c>
      <c r="N315" s="384">
        <f t="shared" si="45"/>
        <v>-0.25185051187621177</v>
      </c>
      <c r="O315" s="383">
        <v>10.839157586750723</v>
      </c>
      <c r="P315" s="384">
        <f t="shared" si="46"/>
        <v>0.42758309952057516</v>
      </c>
      <c r="Q315" s="383">
        <v>9.6268374110552113</v>
      </c>
      <c r="R315" s="384">
        <f t="shared" si="47"/>
        <v>3.5129716500108543E-2</v>
      </c>
    </row>
    <row r="316" spans="2:18" ht="15" hidden="1" customHeight="1" outlineLevel="1" x14ac:dyDescent="0.25">
      <c r="B316" s="43" t="s">
        <v>58</v>
      </c>
      <c r="C316" s="390">
        <v>9.77</v>
      </c>
      <c r="D316" s="391">
        <f t="shared" si="40"/>
        <v>-1.0500000000000007</v>
      </c>
      <c r="E316" s="392">
        <v>7.25</v>
      </c>
      <c r="F316" s="381">
        <f t="shared" si="41"/>
        <v>0.45000000000000018</v>
      </c>
      <c r="G316" s="390">
        <v>8.1300000000000008</v>
      </c>
      <c r="H316" s="391">
        <f t="shared" si="42"/>
        <v>-0.37999999999999901</v>
      </c>
      <c r="I316" s="392">
        <v>8.39</v>
      </c>
      <c r="J316" s="381">
        <f t="shared" si="43"/>
        <v>-0.10999999999999943</v>
      </c>
      <c r="K316" s="390">
        <v>4.3</v>
      </c>
      <c r="L316" s="391">
        <f t="shared" si="44"/>
        <v>0.17999999999999972</v>
      </c>
      <c r="M316" s="392">
        <v>8</v>
      </c>
      <c r="N316" s="381">
        <f t="shared" si="45"/>
        <v>-8.9999999999999858E-2</v>
      </c>
      <c r="O316" s="390">
        <v>9.85</v>
      </c>
      <c r="P316" s="391">
        <f t="shared" si="46"/>
        <v>0.75</v>
      </c>
      <c r="Q316" s="392">
        <v>8.7799999999999994</v>
      </c>
      <c r="R316" s="381">
        <f t="shared" si="47"/>
        <v>0.22999999999999865</v>
      </c>
    </row>
    <row r="317" spans="2:18" ht="15" hidden="1" customHeight="1" outlineLevel="1" x14ac:dyDescent="0.25">
      <c r="B317" s="43" t="s">
        <v>59</v>
      </c>
      <c r="C317" s="390">
        <v>10.44</v>
      </c>
      <c r="D317" s="391">
        <f t="shared" si="40"/>
        <v>-5.7200000000000006</v>
      </c>
      <c r="E317" s="392">
        <v>6.72</v>
      </c>
      <c r="F317" s="381">
        <f t="shared" si="41"/>
        <v>-1.29</v>
      </c>
      <c r="G317" s="390">
        <v>8.07</v>
      </c>
      <c r="H317" s="391">
        <f t="shared" si="42"/>
        <v>-1.33</v>
      </c>
      <c r="I317" s="392">
        <v>8.09</v>
      </c>
      <c r="J317" s="381">
        <f t="shared" si="43"/>
        <v>-1.6099999999999994</v>
      </c>
      <c r="K317" s="390">
        <v>4.9800000000000004</v>
      </c>
      <c r="L317" s="391">
        <f t="shared" si="44"/>
        <v>1.2700000000000005</v>
      </c>
      <c r="M317" s="392">
        <v>7.78</v>
      </c>
      <c r="N317" s="381">
        <f t="shared" si="45"/>
        <v>-1.3199999999999994</v>
      </c>
      <c r="O317" s="390">
        <v>9.42</v>
      </c>
      <c r="P317" s="391">
        <f t="shared" si="46"/>
        <v>-0.84999999999999964</v>
      </c>
      <c r="Q317" s="392">
        <v>8.5299999999999994</v>
      </c>
      <c r="R317" s="381">
        <f t="shared" si="47"/>
        <v>-1.1100000000000012</v>
      </c>
    </row>
    <row r="318" spans="2:18" ht="15" hidden="1" customHeight="1" outlineLevel="1" x14ac:dyDescent="0.25">
      <c r="B318" s="43" t="s">
        <v>60</v>
      </c>
      <c r="C318" s="390">
        <v>10.43</v>
      </c>
      <c r="D318" s="391">
        <f t="shared" si="40"/>
        <v>-1.5300000000000011</v>
      </c>
      <c r="E318" s="392">
        <v>7.65</v>
      </c>
      <c r="F318" s="381">
        <f t="shared" si="41"/>
        <v>-0.33000000000000007</v>
      </c>
      <c r="G318" s="390">
        <v>9.85</v>
      </c>
      <c r="H318" s="391">
        <f t="shared" si="42"/>
        <v>0.16999999999999993</v>
      </c>
      <c r="I318" s="392">
        <v>9.2100000000000009</v>
      </c>
      <c r="J318" s="381">
        <f t="shared" si="43"/>
        <v>-0.50999999999999979</v>
      </c>
      <c r="K318" s="390">
        <v>4.68</v>
      </c>
      <c r="L318" s="391">
        <f t="shared" si="44"/>
        <v>0.73999999999999977</v>
      </c>
      <c r="M318" s="392">
        <v>8.9600000000000009</v>
      </c>
      <c r="N318" s="381">
        <f t="shared" si="45"/>
        <v>-0.20999999999999908</v>
      </c>
      <c r="O318" s="390">
        <v>11.22</v>
      </c>
      <c r="P318" s="391">
        <f t="shared" si="46"/>
        <v>0.70000000000000107</v>
      </c>
      <c r="Q318" s="392">
        <v>9.99</v>
      </c>
      <c r="R318" s="381">
        <f t="shared" si="47"/>
        <v>0.21000000000000085</v>
      </c>
    </row>
    <row r="319" spans="2:18" ht="15" hidden="1" customHeight="1" outlineLevel="1" x14ac:dyDescent="0.25">
      <c r="B319" s="43" t="s">
        <v>61</v>
      </c>
      <c r="C319" s="390">
        <v>11.85</v>
      </c>
      <c r="D319" s="391">
        <f t="shared" si="40"/>
        <v>0.84999999999999964</v>
      </c>
      <c r="E319" s="392">
        <v>8.4499999999999993</v>
      </c>
      <c r="F319" s="381">
        <f t="shared" si="41"/>
        <v>-1.0000000000001563E-2</v>
      </c>
      <c r="G319" s="390">
        <v>11.01</v>
      </c>
      <c r="H319" s="391">
        <f t="shared" si="42"/>
        <v>0.70999999999999908</v>
      </c>
      <c r="I319" s="392">
        <v>10.08</v>
      </c>
      <c r="J319" s="381">
        <f t="shared" si="43"/>
        <v>0.41999999999999993</v>
      </c>
      <c r="K319" s="390">
        <v>6.84</v>
      </c>
      <c r="L319" s="391">
        <f t="shared" si="44"/>
        <v>2.4299999999999997</v>
      </c>
      <c r="M319" s="392">
        <v>10.050000000000001</v>
      </c>
      <c r="N319" s="381">
        <f t="shared" si="45"/>
        <v>0.61000000000000121</v>
      </c>
      <c r="O319" s="390">
        <v>12.39</v>
      </c>
      <c r="P319" s="391">
        <f t="shared" si="46"/>
        <v>0.45000000000000107</v>
      </c>
      <c r="Q319" s="392">
        <v>11.12</v>
      </c>
      <c r="R319" s="381">
        <f t="shared" si="47"/>
        <v>0.58999999999999986</v>
      </c>
    </row>
    <row r="320" spans="2:18" ht="15" customHeight="1" collapsed="1" x14ac:dyDescent="0.25">
      <c r="B320" s="145">
        <v>1991</v>
      </c>
      <c r="C320" s="395">
        <v>9.66</v>
      </c>
      <c r="D320" s="395">
        <f t="shared" si="40"/>
        <v>6.0000000000000497E-2</v>
      </c>
      <c r="E320" s="395">
        <v>7.47</v>
      </c>
      <c r="F320" s="388">
        <f t="shared" si="41"/>
        <v>-0.37999999999999989</v>
      </c>
      <c r="G320" s="395">
        <v>9.51</v>
      </c>
      <c r="H320" s="395">
        <f t="shared" si="42"/>
        <v>7.0000000000000284E-2</v>
      </c>
      <c r="I320" s="395">
        <v>8.9600000000000009</v>
      </c>
      <c r="J320" s="388">
        <f t="shared" si="43"/>
        <v>-0.54999999999999893</v>
      </c>
      <c r="K320" s="395">
        <v>5.47</v>
      </c>
      <c r="L320" s="395">
        <f t="shared" si="44"/>
        <v>0.71999999999999975</v>
      </c>
      <c r="M320" s="395">
        <v>8.7899999999999991</v>
      </c>
      <c r="N320" s="388">
        <f t="shared" si="45"/>
        <v>-0.27000000000000135</v>
      </c>
      <c r="O320" s="395">
        <v>10.58</v>
      </c>
      <c r="P320" s="395">
        <f t="shared" si="46"/>
        <v>-2.9999999999999361E-2</v>
      </c>
      <c r="Q320" s="395">
        <v>9.6</v>
      </c>
      <c r="R320" s="388">
        <f t="shared" si="47"/>
        <v>-0.15000000000000036</v>
      </c>
    </row>
    <row r="321" spans="2:18" ht="15" hidden="1" customHeight="1" outlineLevel="1" x14ac:dyDescent="0.25">
      <c r="B321" s="43" t="s">
        <v>49</v>
      </c>
      <c r="C321" s="390">
        <v>7.58</v>
      </c>
      <c r="D321" s="391">
        <f t="shared" si="40"/>
        <v>-5.1199999999999992</v>
      </c>
      <c r="E321" s="392">
        <v>7.62</v>
      </c>
      <c r="F321" s="381">
        <f t="shared" si="41"/>
        <v>-0.79</v>
      </c>
      <c r="G321" s="390">
        <v>8.92</v>
      </c>
      <c r="H321" s="391">
        <f t="shared" si="42"/>
        <v>-4.0000000000000924E-2</v>
      </c>
      <c r="I321" s="392">
        <v>9.14</v>
      </c>
      <c r="J321" s="381">
        <f t="shared" si="43"/>
        <v>-0.11999999999999922</v>
      </c>
      <c r="K321" s="390">
        <v>4.59</v>
      </c>
      <c r="L321" s="391">
        <f t="shared" si="44"/>
        <v>4.9999999999999822E-2</v>
      </c>
      <c r="M321" s="392">
        <v>8.66</v>
      </c>
      <c r="N321" s="381">
        <f t="shared" si="45"/>
        <v>-0.15000000000000036</v>
      </c>
      <c r="O321" s="390">
        <v>10.97</v>
      </c>
      <c r="P321" s="391">
        <f t="shared" si="46"/>
        <v>1.42</v>
      </c>
      <c r="Q321" s="392">
        <v>9.7200000000000006</v>
      </c>
      <c r="R321" s="381">
        <f t="shared" si="47"/>
        <v>0.55000000000000071</v>
      </c>
    </row>
    <row r="322" spans="2:18" ht="15" hidden="1" customHeight="1" outlineLevel="1" x14ac:dyDescent="0.25">
      <c r="B322" s="43" t="s">
        <v>50</v>
      </c>
      <c r="C322" s="390">
        <v>7.17</v>
      </c>
      <c r="D322" s="391">
        <f t="shared" si="40"/>
        <v>-14.44</v>
      </c>
      <c r="E322" s="392">
        <v>7.86</v>
      </c>
      <c r="F322" s="381">
        <f t="shared" si="41"/>
        <v>-0.21999999999999975</v>
      </c>
      <c r="G322" s="390">
        <v>8.75</v>
      </c>
      <c r="H322" s="391">
        <f t="shared" si="42"/>
        <v>-0.91000000000000014</v>
      </c>
      <c r="I322" s="392">
        <v>9.59</v>
      </c>
      <c r="J322" s="381">
        <f t="shared" si="43"/>
        <v>0.5600000000000005</v>
      </c>
      <c r="K322" s="390">
        <v>4.5</v>
      </c>
      <c r="L322" s="391">
        <f t="shared" si="44"/>
        <v>0.37000000000000011</v>
      </c>
      <c r="M322" s="392">
        <v>8.83</v>
      </c>
      <c r="N322" s="381">
        <f t="shared" si="45"/>
        <v>-1.9999999999999574E-2</v>
      </c>
      <c r="O322" s="390">
        <v>11.68</v>
      </c>
      <c r="P322" s="391">
        <f t="shared" si="46"/>
        <v>0.48000000000000043</v>
      </c>
      <c r="Q322" s="392">
        <v>10.02</v>
      </c>
      <c r="R322" s="381">
        <f t="shared" si="47"/>
        <v>0.21999999999999886</v>
      </c>
    </row>
    <row r="323" spans="2:18" ht="15" hidden="1" customHeight="1" outlineLevel="1" x14ac:dyDescent="0.25">
      <c r="B323" s="43" t="s">
        <v>51</v>
      </c>
      <c r="C323" s="390">
        <v>5.71</v>
      </c>
      <c r="D323" s="391">
        <f t="shared" si="40"/>
        <v>-10.73</v>
      </c>
      <c r="E323" s="392">
        <v>7.29</v>
      </c>
      <c r="F323" s="381">
        <f t="shared" si="41"/>
        <v>-1.8999999999999995</v>
      </c>
      <c r="G323" s="390">
        <v>9.44</v>
      </c>
      <c r="H323" s="391">
        <f t="shared" si="42"/>
        <v>-0.54000000000000092</v>
      </c>
      <c r="I323" s="392">
        <v>9.2899999999999991</v>
      </c>
      <c r="J323" s="381">
        <f t="shared" si="43"/>
        <v>0.17999999999999972</v>
      </c>
      <c r="K323" s="390">
        <v>4.49</v>
      </c>
      <c r="L323" s="391">
        <f t="shared" si="44"/>
        <v>-0.54999999999999982</v>
      </c>
      <c r="M323" s="392">
        <v>8.81</v>
      </c>
      <c r="N323" s="381">
        <f t="shared" si="45"/>
        <v>-0.30999999999999872</v>
      </c>
      <c r="O323" s="390">
        <v>10.78</v>
      </c>
      <c r="P323" s="391">
        <f t="shared" si="46"/>
        <v>9.9999999999997868E-3</v>
      </c>
      <c r="Q323" s="392">
        <v>9.58</v>
      </c>
      <c r="R323" s="381">
        <f t="shared" si="47"/>
        <v>-0.22000000000000064</v>
      </c>
    </row>
    <row r="324" spans="2:18" ht="15" hidden="1" customHeight="1" outlineLevel="1" x14ac:dyDescent="0.25">
      <c r="B324" s="43" t="s">
        <v>52</v>
      </c>
      <c r="C324" s="390">
        <v>7.26</v>
      </c>
      <c r="D324" s="391">
        <f t="shared" si="40"/>
        <v>-1</v>
      </c>
      <c r="E324" s="392">
        <v>7.32</v>
      </c>
      <c r="F324" s="381">
        <f t="shared" si="41"/>
        <v>-0.89000000000000057</v>
      </c>
      <c r="G324" s="390">
        <v>10.08</v>
      </c>
      <c r="H324" s="391">
        <f t="shared" si="42"/>
        <v>0.88000000000000078</v>
      </c>
      <c r="I324" s="392">
        <v>9.1199999999999992</v>
      </c>
      <c r="J324" s="381">
        <f t="shared" si="43"/>
        <v>-0.30000000000000071</v>
      </c>
      <c r="K324" s="390">
        <v>5.31</v>
      </c>
      <c r="L324" s="391">
        <f t="shared" si="44"/>
        <v>0.17999999999999972</v>
      </c>
      <c r="M324" s="392">
        <v>9.01</v>
      </c>
      <c r="N324" s="381">
        <f t="shared" si="45"/>
        <v>9.9999999999997868E-3</v>
      </c>
      <c r="O324" s="390">
        <v>10.63</v>
      </c>
      <c r="P324" s="391">
        <f t="shared" si="46"/>
        <v>-0.85999999999999943</v>
      </c>
      <c r="Q324" s="392">
        <v>9.7100000000000009</v>
      </c>
      <c r="R324" s="381">
        <f t="shared" si="47"/>
        <v>-0.36999999999999922</v>
      </c>
    </row>
    <row r="325" spans="2:18" ht="15" hidden="1" customHeight="1" outlineLevel="1" x14ac:dyDescent="0.25">
      <c r="B325" s="43" t="s">
        <v>53</v>
      </c>
      <c r="C325" s="390">
        <v>8.61</v>
      </c>
      <c r="D325" s="391">
        <f t="shared" si="40"/>
        <v>-8.8100000000000023</v>
      </c>
      <c r="E325" s="392">
        <v>9.3000000000000007</v>
      </c>
      <c r="F325" s="381">
        <f t="shared" si="41"/>
        <v>1.9600000000000009</v>
      </c>
      <c r="G325" s="390">
        <v>10.02</v>
      </c>
      <c r="H325" s="391">
        <f t="shared" si="42"/>
        <v>-0.25</v>
      </c>
      <c r="I325" s="392">
        <v>9.82</v>
      </c>
      <c r="J325" s="381">
        <f t="shared" si="43"/>
        <v>0.21000000000000085</v>
      </c>
      <c r="K325" s="390">
        <v>7.22</v>
      </c>
      <c r="L325" s="391">
        <f t="shared" si="44"/>
        <v>0.60999999999999943</v>
      </c>
      <c r="M325" s="392">
        <v>9.7200000000000006</v>
      </c>
      <c r="N325" s="381">
        <f t="shared" si="45"/>
        <v>0.27000000000000135</v>
      </c>
      <c r="O325" s="390">
        <v>11.16</v>
      </c>
      <c r="P325" s="391">
        <f t="shared" si="46"/>
        <v>-0.90000000000000036</v>
      </c>
      <c r="Q325" s="392">
        <v>10.38</v>
      </c>
      <c r="R325" s="381">
        <f t="shared" si="47"/>
        <v>-0.25</v>
      </c>
    </row>
    <row r="326" spans="2:18" ht="15" hidden="1" customHeight="1" outlineLevel="1" x14ac:dyDescent="0.25">
      <c r="B326" s="43" t="s">
        <v>54</v>
      </c>
      <c r="C326" s="390">
        <v>6.39</v>
      </c>
      <c r="D326" s="391">
        <f t="shared" si="40"/>
        <v>-19.099999999999998</v>
      </c>
      <c r="E326" s="392">
        <v>8.36</v>
      </c>
      <c r="F326" s="381">
        <f t="shared" si="41"/>
        <v>-0.53000000000000114</v>
      </c>
      <c r="G326" s="390">
        <v>9.6</v>
      </c>
      <c r="H326" s="391">
        <f t="shared" si="42"/>
        <v>-0.36000000000000121</v>
      </c>
      <c r="I326" s="392">
        <v>9.59</v>
      </c>
      <c r="J326" s="381">
        <f t="shared" si="43"/>
        <v>1.9999999999999574E-2</v>
      </c>
      <c r="K326" s="390">
        <v>5.21</v>
      </c>
      <c r="L326" s="391">
        <f t="shared" si="44"/>
        <v>-1.1399999999999997</v>
      </c>
      <c r="M326" s="392">
        <v>9.25</v>
      </c>
      <c r="N326" s="381">
        <f t="shared" si="45"/>
        <v>-0.28999999999999915</v>
      </c>
      <c r="O326" s="390">
        <v>10.37</v>
      </c>
      <c r="P326" s="391">
        <f t="shared" si="46"/>
        <v>-1.2600000000000016</v>
      </c>
      <c r="Q326" s="392">
        <v>9.7899999999999991</v>
      </c>
      <c r="R326" s="381">
        <f t="shared" si="47"/>
        <v>-0.79000000000000092</v>
      </c>
    </row>
    <row r="327" spans="2:18" ht="15" hidden="1" customHeight="1" outlineLevel="1" x14ac:dyDescent="0.25">
      <c r="B327" s="43" t="s">
        <v>55</v>
      </c>
      <c r="C327" s="390">
        <v>11.41</v>
      </c>
      <c r="D327" s="391">
        <f t="shared" si="40"/>
        <v>0.75</v>
      </c>
      <c r="E327" s="392">
        <v>8.25</v>
      </c>
      <c r="F327" s="381">
        <f t="shared" si="41"/>
        <v>7.0000000000000284E-2</v>
      </c>
      <c r="G327" s="390">
        <v>9.2899999999999991</v>
      </c>
      <c r="H327" s="391">
        <f t="shared" si="42"/>
        <v>-0.43000000000000149</v>
      </c>
      <c r="I327" s="392">
        <v>9.83</v>
      </c>
      <c r="J327" s="381">
        <f t="shared" si="43"/>
        <v>5.0000000000000711E-2</v>
      </c>
      <c r="K327" s="390">
        <v>5.12</v>
      </c>
      <c r="L327" s="391">
        <f t="shared" si="44"/>
        <v>0.78000000000000025</v>
      </c>
      <c r="M327" s="392">
        <v>9.25</v>
      </c>
      <c r="N327" s="381">
        <f t="shared" si="45"/>
        <v>9.9999999999997868E-3</v>
      </c>
      <c r="O327" s="390">
        <v>9.5</v>
      </c>
      <c r="P327" s="391">
        <f t="shared" si="46"/>
        <v>-1.7100000000000009</v>
      </c>
      <c r="Q327" s="392">
        <v>9.36</v>
      </c>
      <c r="R327" s="381">
        <f t="shared" si="47"/>
        <v>-0.75</v>
      </c>
    </row>
    <row r="328" spans="2:18" ht="15" hidden="1" customHeight="1" outlineLevel="1" x14ac:dyDescent="0.25">
      <c r="B328" s="43" t="s">
        <v>56</v>
      </c>
      <c r="C328" s="390">
        <v>31.88</v>
      </c>
      <c r="D328" s="391">
        <f t="shared" si="40"/>
        <v>19.64</v>
      </c>
      <c r="E328" s="392">
        <v>6.9</v>
      </c>
      <c r="F328" s="381">
        <f t="shared" si="41"/>
        <v>-1.2899999999999991</v>
      </c>
      <c r="G328" s="390">
        <v>8.99</v>
      </c>
      <c r="H328" s="391">
        <f t="shared" si="42"/>
        <v>-0.72000000000000064</v>
      </c>
      <c r="I328" s="392">
        <v>10.4</v>
      </c>
      <c r="J328" s="381">
        <f t="shared" si="43"/>
        <v>1.1600000000000001</v>
      </c>
      <c r="K328" s="390">
        <v>4.93</v>
      </c>
      <c r="L328" s="391">
        <f t="shared" si="44"/>
        <v>1.0499999999999998</v>
      </c>
      <c r="M328" s="392">
        <v>9.39</v>
      </c>
      <c r="N328" s="381">
        <f t="shared" si="45"/>
        <v>0.47000000000000064</v>
      </c>
      <c r="O328" s="390">
        <v>10.4</v>
      </c>
      <c r="P328" s="391">
        <f t="shared" si="46"/>
        <v>-1.9900000000000002</v>
      </c>
      <c r="Q328" s="392">
        <v>9.7799999999999994</v>
      </c>
      <c r="R328" s="381">
        <f t="shared" si="47"/>
        <v>-0.48000000000000043</v>
      </c>
    </row>
    <row r="329" spans="2:18" ht="15" customHeight="1" collapsed="1" x14ac:dyDescent="0.25">
      <c r="B329" s="30" t="s">
        <v>178</v>
      </c>
      <c r="C329" s="383">
        <v>13.518389917695472</v>
      </c>
      <c r="D329" s="384">
        <f t="shared" si="40"/>
        <v>-1.9246380961540712</v>
      </c>
      <c r="E329" s="383">
        <v>8.0749936211047135</v>
      </c>
      <c r="F329" s="384">
        <f t="shared" si="41"/>
        <v>-0.85175290032760564</v>
      </c>
      <c r="G329" s="383">
        <v>9.4853973502000528</v>
      </c>
      <c r="H329" s="384">
        <f t="shared" si="42"/>
        <v>-0.14566945929260378</v>
      </c>
      <c r="I329" s="383">
        <v>9.2740089776822412</v>
      </c>
      <c r="J329" s="384">
        <f t="shared" si="43"/>
        <v>0.29190604471734005</v>
      </c>
      <c r="K329" s="383">
        <v>4.2775777786198796</v>
      </c>
      <c r="L329" s="384">
        <f t="shared" si="44"/>
        <v>-0.98069280346649457</v>
      </c>
      <c r="M329" s="383">
        <v>8.9353392456205825</v>
      </c>
      <c r="N329" s="384">
        <f t="shared" si="45"/>
        <v>-7.2437761642994758E-2</v>
      </c>
      <c r="O329" s="383">
        <v>10.411574487230148</v>
      </c>
      <c r="P329" s="384">
        <f t="shared" si="46"/>
        <v>-1.1066089650186992</v>
      </c>
      <c r="Q329" s="383">
        <v>9.5917076945551027</v>
      </c>
      <c r="R329" s="384">
        <f t="shared" si="47"/>
        <v>-0.49040106711607478</v>
      </c>
    </row>
    <row r="330" spans="2:18" ht="15" hidden="1" customHeight="1" outlineLevel="1" x14ac:dyDescent="0.25">
      <c r="B330" s="43" t="s">
        <v>58</v>
      </c>
      <c r="C330" s="390">
        <v>10.82</v>
      </c>
      <c r="D330" s="391">
        <f t="shared" si="40"/>
        <v>-11.620000000000001</v>
      </c>
      <c r="E330" s="392">
        <v>6.8</v>
      </c>
      <c r="F330" s="381">
        <f t="shared" si="41"/>
        <v>-0.96999999999999975</v>
      </c>
      <c r="G330" s="390">
        <v>8.51</v>
      </c>
      <c r="H330" s="391">
        <f t="shared" si="42"/>
        <v>0.54</v>
      </c>
      <c r="I330" s="392">
        <v>8.5</v>
      </c>
      <c r="J330" s="381">
        <f t="shared" si="43"/>
        <v>-9.9999999999997868E-3</v>
      </c>
      <c r="K330" s="390">
        <v>4.12</v>
      </c>
      <c r="L330" s="391">
        <f t="shared" si="44"/>
        <v>-0.11000000000000032</v>
      </c>
      <c r="M330" s="392">
        <v>8.09</v>
      </c>
      <c r="N330" s="381">
        <f t="shared" si="45"/>
        <v>3.9999999999999147E-2</v>
      </c>
      <c r="O330" s="390">
        <v>9.1</v>
      </c>
      <c r="P330" s="391">
        <f t="shared" si="46"/>
        <v>-2.1100000000000012</v>
      </c>
      <c r="Q330" s="392">
        <v>8.5500000000000007</v>
      </c>
      <c r="R330" s="381">
        <f t="shared" si="47"/>
        <v>-0.75</v>
      </c>
    </row>
    <row r="331" spans="2:18" ht="15" hidden="1" customHeight="1" outlineLevel="1" x14ac:dyDescent="0.25">
      <c r="B331" s="43" t="s">
        <v>59</v>
      </c>
      <c r="C331" s="390">
        <v>16.16</v>
      </c>
      <c r="D331" s="391">
        <f t="shared" si="40"/>
        <v>2.0600000000000005</v>
      </c>
      <c r="E331" s="392">
        <v>8.01</v>
      </c>
      <c r="F331" s="381">
        <f t="shared" si="41"/>
        <v>-0.62000000000000099</v>
      </c>
      <c r="G331" s="390">
        <v>9.4</v>
      </c>
      <c r="H331" s="391">
        <f t="shared" si="42"/>
        <v>0.14000000000000057</v>
      </c>
      <c r="I331" s="392">
        <v>9.6999999999999993</v>
      </c>
      <c r="J331" s="381">
        <f t="shared" si="43"/>
        <v>1.5</v>
      </c>
      <c r="K331" s="390">
        <v>3.71</v>
      </c>
      <c r="L331" s="391">
        <f t="shared" si="44"/>
        <v>-1.2800000000000002</v>
      </c>
      <c r="M331" s="392">
        <v>9.1</v>
      </c>
      <c r="N331" s="381">
        <f t="shared" si="45"/>
        <v>0.66000000000000014</v>
      </c>
      <c r="O331" s="390">
        <v>10.27</v>
      </c>
      <c r="P331" s="391">
        <f t="shared" si="46"/>
        <v>-0.13000000000000078</v>
      </c>
      <c r="Q331" s="392">
        <v>9.64</v>
      </c>
      <c r="R331" s="381">
        <f t="shared" si="47"/>
        <v>0.3100000000000005</v>
      </c>
    </row>
    <row r="332" spans="2:18" ht="15" hidden="1" customHeight="1" outlineLevel="1" x14ac:dyDescent="0.25">
      <c r="B332" s="43" t="s">
        <v>60</v>
      </c>
      <c r="C332" s="390">
        <v>11.96</v>
      </c>
      <c r="D332" s="391">
        <f t="shared" si="40"/>
        <v>2.5600000000000005</v>
      </c>
      <c r="E332" s="392">
        <v>7.98</v>
      </c>
      <c r="F332" s="381">
        <f t="shared" si="41"/>
        <v>-1.6899999999999995</v>
      </c>
      <c r="G332" s="390">
        <v>9.68</v>
      </c>
      <c r="H332" s="391">
        <f t="shared" si="42"/>
        <v>-0.75999999999999979</v>
      </c>
      <c r="I332" s="392">
        <v>9.7200000000000006</v>
      </c>
      <c r="J332" s="381">
        <f t="shared" si="43"/>
        <v>0.25999999999999979</v>
      </c>
      <c r="K332" s="390">
        <v>3.94</v>
      </c>
      <c r="L332" s="391">
        <f t="shared" si="44"/>
        <v>-0.73</v>
      </c>
      <c r="M332" s="392">
        <v>9.17</v>
      </c>
      <c r="N332" s="381">
        <f t="shared" si="45"/>
        <v>-0.3100000000000005</v>
      </c>
      <c r="O332" s="390">
        <v>10.52</v>
      </c>
      <c r="P332" s="391">
        <f t="shared" si="46"/>
        <v>-1.3000000000000007</v>
      </c>
      <c r="Q332" s="392">
        <v>9.7799999999999994</v>
      </c>
      <c r="R332" s="381">
        <f t="shared" si="47"/>
        <v>-0.69000000000000128</v>
      </c>
    </row>
    <row r="333" spans="2:18" ht="15" hidden="1" customHeight="1" outlineLevel="1" x14ac:dyDescent="0.25">
      <c r="B333" s="43" t="s">
        <v>61</v>
      </c>
      <c r="C333" s="390">
        <v>11</v>
      </c>
      <c r="D333" s="391">
        <f t="shared" ref="D333:D396" si="48">C333-C347</f>
        <v>-3.3800000000000008</v>
      </c>
      <c r="E333" s="392">
        <v>8.4600000000000009</v>
      </c>
      <c r="F333" s="381">
        <f t="shared" ref="F333:F396" si="49">E333-E347</f>
        <v>-0.55999999999999872</v>
      </c>
      <c r="G333" s="390">
        <v>10.3</v>
      </c>
      <c r="H333" s="391">
        <f t="shared" ref="H333:H396" si="50">G333-G347</f>
        <v>-0.41000000000000014</v>
      </c>
      <c r="I333" s="392">
        <v>9.66</v>
      </c>
      <c r="J333" s="381">
        <f t="shared" ref="J333:J396" si="51">I333-I347</f>
        <v>0.44999999999999929</v>
      </c>
      <c r="K333" s="390">
        <v>4.41</v>
      </c>
      <c r="L333" s="391">
        <f t="shared" ref="L333:L396" si="52">K333-K347</f>
        <v>-2.0999999999999996</v>
      </c>
      <c r="M333" s="392">
        <v>9.44</v>
      </c>
      <c r="N333" s="381">
        <f t="shared" ref="N333:N396" si="53">M333-M347</f>
        <v>-0.12000000000000099</v>
      </c>
      <c r="O333" s="390">
        <v>11.94</v>
      </c>
      <c r="P333" s="391">
        <f t="shared" ref="P333:P396" si="54">O333-O347</f>
        <v>-0.23000000000000043</v>
      </c>
      <c r="Q333" s="392">
        <v>10.53</v>
      </c>
      <c r="R333" s="381">
        <f t="shared" ref="R333:R396" si="55">Q333-Q347</f>
        <v>-0.16999999999999993</v>
      </c>
    </row>
    <row r="334" spans="2:18" ht="15" customHeight="1" collapsed="1" x14ac:dyDescent="0.25">
      <c r="B334" s="145">
        <v>1990</v>
      </c>
      <c r="C334" s="395">
        <v>9.6</v>
      </c>
      <c r="D334" s="395">
        <f t="shared" si="48"/>
        <v>-4.2699999999999996</v>
      </c>
      <c r="E334" s="395">
        <v>7.85</v>
      </c>
      <c r="F334" s="388">
        <f t="shared" si="49"/>
        <v>-0.64000000000000057</v>
      </c>
      <c r="G334" s="395">
        <v>9.44</v>
      </c>
      <c r="H334" s="395">
        <f t="shared" si="50"/>
        <v>-0.22000000000000064</v>
      </c>
      <c r="I334" s="395">
        <v>9.51</v>
      </c>
      <c r="J334" s="388">
        <f t="shared" si="51"/>
        <v>0.32000000000000028</v>
      </c>
      <c r="K334" s="395">
        <v>4.75</v>
      </c>
      <c r="L334" s="395">
        <f t="shared" si="52"/>
        <v>-0.19000000000000039</v>
      </c>
      <c r="M334" s="395">
        <v>9.06</v>
      </c>
      <c r="N334" s="388">
        <f t="shared" si="53"/>
        <v>2.000000000000135E-2</v>
      </c>
      <c r="O334" s="395">
        <v>10.61</v>
      </c>
      <c r="P334" s="395">
        <f t="shared" si="54"/>
        <v>-0.70000000000000107</v>
      </c>
      <c r="Q334" s="395">
        <v>9.75</v>
      </c>
      <c r="R334" s="388">
        <f t="shared" si="55"/>
        <v>-0.27999999999999936</v>
      </c>
    </row>
    <row r="335" spans="2:18" ht="15" hidden="1" customHeight="1" outlineLevel="1" x14ac:dyDescent="0.25">
      <c r="B335" s="43" t="s">
        <v>49</v>
      </c>
      <c r="C335" s="390">
        <v>12.7</v>
      </c>
      <c r="D335" s="391">
        <f t="shared" si="48"/>
        <v>-5.18</v>
      </c>
      <c r="E335" s="392">
        <v>8.41</v>
      </c>
      <c r="F335" s="381">
        <f t="shared" si="49"/>
        <v>-0.90000000000000036</v>
      </c>
      <c r="G335" s="390">
        <v>8.9600000000000009</v>
      </c>
      <c r="H335" s="391">
        <f t="shared" si="50"/>
        <v>-0.5</v>
      </c>
      <c r="I335" s="392">
        <v>9.26</v>
      </c>
      <c r="J335" s="381">
        <f t="shared" si="51"/>
        <v>0.91000000000000014</v>
      </c>
      <c r="K335" s="390">
        <v>4.54</v>
      </c>
      <c r="L335" s="391">
        <f t="shared" si="52"/>
        <v>-0.91000000000000014</v>
      </c>
      <c r="M335" s="392">
        <v>8.81</v>
      </c>
      <c r="N335" s="381">
        <f t="shared" si="53"/>
        <v>7.0000000000000284E-2</v>
      </c>
      <c r="O335" s="390">
        <v>9.5500000000000007</v>
      </c>
      <c r="P335" s="391">
        <f t="shared" si="54"/>
        <v>-1.1600000000000001</v>
      </c>
      <c r="Q335" s="392">
        <v>9.17</v>
      </c>
      <c r="R335" s="381">
        <f t="shared" si="55"/>
        <v>-0.47000000000000064</v>
      </c>
    </row>
    <row r="336" spans="2:18" ht="15" hidden="1" customHeight="1" outlineLevel="1" x14ac:dyDescent="0.25">
      <c r="B336" s="43" t="s">
        <v>50</v>
      </c>
      <c r="C336" s="390">
        <v>21.61</v>
      </c>
      <c r="D336" s="391">
        <f t="shared" si="48"/>
        <v>4.66</v>
      </c>
      <c r="E336" s="392">
        <v>8.08</v>
      </c>
      <c r="F336" s="381">
        <f t="shared" si="49"/>
        <v>-0.92999999999999972</v>
      </c>
      <c r="G336" s="390">
        <v>9.66</v>
      </c>
      <c r="H336" s="391">
        <f t="shared" si="50"/>
        <v>-0.12999999999999901</v>
      </c>
      <c r="I336" s="392">
        <v>9.0299999999999994</v>
      </c>
      <c r="J336" s="381">
        <f t="shared" si="51"/>
        <v>-0.45000000000000107</v>
      </c>
      <c r="K336" s="390">
        <v>4.13</v>
      </c>
      <c r="L336" s="391">
        <f t="shared" si="52"/>
        <v>-2.13</v>
      </c>
      <c r="M336" s="392">
        <v>8.85</v>
      </c>
      <c r="N336" s="381">
        <f t="shared" si="53"/>
        <v>-0.55000000000000071</v>
      </c>
      <c r="O336" s="390">
        <v>11.2</v>
      </c>
      <c r="P336" s="391">
        <f t="shared" si="54"/>
        <v>-1.3000000000000007</v>
      </c>
      <c r="Q336" s="392">
        <v>9.8000000000000007</v>
      </c>
      <c r="R336" s="381">
        <f t="shared" si="55"/>
        <v>-0.91000000000000014</v>
      </c>
    </row>
    <row r="337" spans="2:18" ht="15" hidden="1" customHeight="1" outlineLevel="1" x14ac:dyDescent="0.25">
      <c r="B337" s="43" t="s">
        <v>51</v>
      </c>
      <c r="C337" s="390">
        <v>16.440000000000001</v>
      </c>
      <c r="D337" s="391">
        <f t="shared" si="48"/>
        <v>-16.099999999999998</v>
      </c>
      <c r="E337" s="392">
        <v>9.19</v>
      </c>
      <c r="F337" s="381">
        <f t="shared" si="49"/>
        <v>0.1899999999999995</v>
      </c>
      <c r="G337" s="390">
        <v>9.98</v>
      </c>
      <c r="H337" s="391">
        <f t="shared" si="50"/>
        <v>0.24000000000000021</v>
      </c>
      <c r="I337" s="392">
        <v>9.11</v>
      </c>
      <c r="J337" s="381">
        <f t="shared" si="51"/>
        <v>-0.58000000000000007</v>
      </c>
      <c r="K337" s="390">
        <v>5.04</v>
      </c>
      <c r="L337" s="391">
        <f t="shared" si="52"/>
        <v>-0.29999999999999982</v>
      </c>
      <c r="M337" s="392">
        <v>9.1199999999999992</v>
      </c>
      <c r="N337" s="381">
        <f t="shared" si="53"/>
        <v>-0.28000000000000114</v>
      </c>
      <c r="O337" s="390">
        <v>10.77</v>
      </c>
      <c r="P337" s="391">
        <f t="shared" si="54"/>
        <v>-1.4400000000000013</v>
      </c>
      <c r="Q337" s="392">
        <v>9.8000000000000007</v>
      </c>
      <c r="R337" s="381">
        <f t="shared" si="55"/>
        <v>-0.71999999999999886</v>
      </c>
    </row>
    <row r="338" spans="2:18" ht="15" hidden="1" customHeight="1" outlineLevel="1" x14ac:dyDescent="0.25">
      <c r="B338" s="43" t="s">
        <v>52</v>
      </c>
      <c r="C338" s="390">
        <v>8.26</v>
      </c>
      <c r="D338" s="391">
        <f t="shared" si="48"/>
        <v>-11.4</v>
      </c>
      <c r="E338" s="392">
        <v>8.2100000000000009</v>
      </c>
      <c r="F338" s="381">
        <f t="shared" si="49"/>
        <v>-0.19999999999999929</v>
      </c>
      <c r="G338" s="390">
        <v>9.1999999999999993</v>
      </c>
      <c r="H338" s="391">
        <f t="shared" si="50"/>
        <v>-1.3100000000000005</v>
      </c>
      <c r="I338" s="392">
        <v>9.42</v>
      </c>
      <c r="J338" s="381">
        <f t="shared" si="51"/>
        <v>-0.69999999999999929</v>
      </c>
      <c r="K338" s="390">
        <v>5.13</v>
      </c>
      <c r="L338" s="391">
        <f t="shared" si="52"/>
        <v>-2.33</v>
      </c>
      <c r="M338" s="392">
        <v>9</v>
      </c>
      <c r="N338" s="381">
        <f t="shared" si="53"/>
        <v>-0.9399999999999995</v>
      </c>
      <c r="O338" s="390">
        <v>11.49</v>
      </c>
      <c r="P338" s="391">
        <f t="shared" si="54"/>
        <v>-0.82000000000000028</v>
      </c>
      <c r="Q338" s="392">
        <v>10.08</v>
      </c>
      <c r="R338" s="381">
        <f t="shared" si="55"/>
        <v>-0.83999999999999986</v>
      </c>
    </row>
    <row r="339" spans="2:18" ht="15" hidden="1" customHeight="1" outlineLevel="1" x14ac:dyDescent="0.25">
      <c r="B339" s="43" t="s">
        <v>53</v>
      </c>
      <c r="C339" s="390">
        <v>17.420000000000002</v>
      </c>
      <c r="D339" s="391">
        <f t="shared" si="48"/>
        <v>-2.7099999999999973</v>
      </c>
      <c r="E339" s="392">
        <v>7.34</v>
      </c>
      <c r="F339" s="381">
        <f t="shared" si="49"/>
        <v>-3.25</v>
      </c>
      <c r="G339" s="390">
        <v>10.27</v>
      </c>
      <c r="H339" s="391">
        <f t="shared" si="50"/>
        <v>-0.58999999999999986</v>
      </c>
      <c r="I339" s="392">
        <v>9.61</v>
      </c>
      <c r="J339" s="381">
        <f t="shared" si="51"/>
        <v>-0.36000000000000121</v>
      </c>
      <c r="K339" s="390">
        <v>6.61</v>
      </c>
      <c r="L339" s="391">
        <f t="shared" si="52"/>
        <v>-1.1299999999999999</v>
      </c>
      <c r="M339" s="392">
        <v>9.4499999999999993</v>
      </c>
      <c r="N339" s="381">
        <f t="shared" si="53"/>
        <v>-0.82000000000000028</v>
      </c>
      <c r="O339" s="390">
        <v>12.06</v>
      </c>
      <c r="P339" s="391">
        <f t="shared" si="54"/>
        <v>-1.5099999999999998</v>
      </c>
      <c r="Q339" s="392">
        <v>10.63</v>
      </c>
      <c r="R339" s="381">
        <f t="shared" si="55"/>
        <v>-1.0299999999999994</v>
      </c>
    </row>
    <row r="340" spans="2:18" ht="15" hidden="1" customHeight="1" outlineLevel="1" x14ac:dyDescent="0.25">
      <c r="B340" s="43" t="s">
        <v>54</v>
      </c>
      <c r="C340" s="390">
        <v>25.49</v>
      </c>
      <c r="D340" s="391">
        <f t="shared" si="48"/>
        <v>14.379999999999999</v>
      </c>
      <c r="E340" s="392">
        <v>8.89</v>
      </c>
      <c r="F340" s="381">
        <f t="shared" si="49"/>
        <v>1.1500000000000004</v>
      </c>
      <c r="G340" s="390">
        <v>9.9600000000000009</v>
      </c>
      <c r="H340" s="391">
        <f t="shared" si="50"/>
        <v>0.52000000000000135</v>
      </c>
      <c r="I340" s="392">
        <v>9.57</v>
      </c>
      <c r="J340" s="381">
        <f t="shared" si="51"/>
        <v>-0.5600000000000005</v>
      </c>
      <c r="K340" s="390">
        <v>6.35</v>
      </c>
      <c r="L340" s="391">
        <f t="shared" si="52"/>
        <v>-2</v>
      </c>
      <c r="M340" s="392">
        <v>9.5399999999999991</v>
      </c>
      <c r="N340" s="381">
        <f t="shared" si="53"/>
        <v>5.9999999999998721E-2</v>
      </c>
      <c r="O340" s="390">
        <v>11.63</v>
      </c>
      <c r="P340" s="391">
        <f t="shared" si="54"/>
        <v>9.0000000000001634E-2</v>
      </c>
      <c r="Q340" s="392">
        <v>10.58</v>
      </c>
      <c r="R340" s="381">
        <f t="shared" si="55"/>
        <v>0.16999999999999993</v>
      </c>
    </row>
    <row r="341" spans="2:18" ht="15" hidden="1" customHeight="1" outlineLevel="1" x14ac:dyDescent="0.25">
      <c r="B341" s="43" t="s">
        <v>55</v>
      </c>
      <c r="C341" s="390">
        <v>10.66</v>
      </c>
      <c r="D341" s="391">
        <f t="shared" si="48"/>
        <v>1.6999999999999993</v>
      </c>
      <c r="E341" s="392">
        <v>8.18</v>
      </c>
      <c r="F341" s="381">
        <f t="shared" si="49"/>
        <v>0.10999999999999943</v>
      </c>
      <c r="G341" s="390">
        <v>9.7200000000000006</v>
      </c>
      <c r="H341" s="391">
        <f t="shared" si="50"/>
        <v>-0.66999999999999993</v>
      </c>
      <c r="I341" s="392">
        <v>9.7799999999999994</v>
      </c>
      <c r="J341" s="381">
        <f t="shared" si="51"/>
        <v>-0.23000000000000043</v>
      </c>
      <c r="K341" s="390">
        <v>4.34</v>
      </c>
      <c r="L341" s="391">
        <f t="shared" si="52"/>
        <v>-2.1400000000000006</v>
      </c>
      <c r="M341" s="392">
        <v>9.24</v>
      </c>
      <c r="N341" s="381">
        <f t="shared" si="53"/>
        <v>-0.44999999999999929</v>
      </c>
      <c r="O341" s="390">
        <v>11.21</v>
      </c>
      <c r="P341" s="391">
        <f t="shared" si="54"/>
        <v>-1.5</v>
      </c>
      <c r="Q341" s="392">
        <v>10.11</v>
      </c>
      <c r="R341" s="381">
        <f t="shared" si="55"/>
        <v>-0.72000000000000064</v>
      </c>
    </row>
    <row r="342" spans="2:18" ht="15" hidden="1" customHeight="1" outlineLevel="1" x14ac:dyDescent="0.25">
      <c r="B342" s="43" t="s">
        <v>56</v>
      </c>
      <c r="C342" s="390">
        <v>12.24</v>
      </c>
      <c r="D342" s="391">
        <f t="shared" si="48"/>
        <v>0.91000000000000014</v>
      </c>
      <c r="E342" s="392">
        <v>8.19</v>
      </c>
      <c r="F342" s="381">
        <f t="shared" si="49"/>
        <v>0.78999999999999915</v>
      </c>
      <c r="G342" s="390">
        <v>9.7100000000000009</v>
      </c>
      <c r="H342" s="391">
        <f t="shared" si="50"/>
        <v>0.17000000000000171</v>
      </c>
      <c r="I342" s="392">
        <v>9.24</v>
      </c>
      <c r="J342" s="381">
        <f t="shared" si="51"/>
        <v>-0.53999999999999915</v>
      </c>
      <c r="K342" s="390">
        <v>3.88</v>
      </c>
      <c r="L342" s="391">
        <f t="shared" si="52"/>
        <v>-2.59</v>
      </c>
      <c r="M342" s="392">
        <v>8.92</v>
      </c>
      <c r="N342" s="381">
        <f t="shared" si="53"/>
        <v>-0.32000000000000028</v>
      </c>
      <c r="O342" s="390">
        <v>12.39</v>
      </c>
      <c r="P342" s="391">
        <f t="shared" si="54"/>
        <v>-0.58000000000000007</v>
      </c>
      <c r="Q342" s="392">
        <v>10.26</v>
      </c>
      <c r="R342" s="381">
        <f t="shared" si="55"/>
        <v>-0.30000000000000071</v>
      </c>
    </row>
    <row r="343" spans="2:18" ht="15" customHeight="1" collapsed="1" x14ac:dyDescent="0.25">
      <c r="B343" s="30" t="s">
        <v>179</v>
      </c>
      <c r="C343" s="383">
        <v>15.443028013849544</v>
      </c>
      <c r="D343" s="384">
        <f t="shared" si="48"/>
        <v>-0.53495248316209576</v>
      </c>
      <c r="E343" s="383">
        <v>8.9267465214323192</v>
      </c>
      <c r="F343" s="384">
        <f t="shared" si="49"/>
        <v>0.48246748386956995</v>
      </c>
      <c r="G343" s="383">
        <v>9.6310668094926566</v>
      </c>
      <c r="H343" s="384">
        <f t="shared" si="50"/>
        <v>-0.66754599733517139</v>
      </c>
      <c r="I343" s="383">
        <v>8.9821029329649011</v>
      </c>
      <c r="J343" s="384">
        <f t="shared" si="51"/>
        <v>-0.38710188389015876</v>
      </c>
      <c r="K343" s="383">
        <v>5.2582705820863742</v>
      </c>
      <c r="L343" s="384">
        <f t="shared" si="52"/>
        <v>-1.4875227323555347</v>
      </c>
      <c r="M343" s="383">
        <v>9.0077770072635772</v>
      </c>
      <c r="N343" s="384">
        <f t="shared" si="53"/>
        <v>-0.44158196636481861</v>
      </c>
      <c r="O343" s="383">
        <v>11.518183452248847</v>
      </c>
      <c r="P343" s="384">
        <f t="shared" si="54"/>
        <v>-1.2954094588491518</v>
      </c>
      <c r="Q343" s="383">
        <v>10.082108761671178</v>
      </c>
      <c r="R343" s="384">
        <f t="shared" si="55"/>
        <v>-0.70790086317903445</v>
      </c>
    </row>
    <row r="344" spans="2:18" ht="15" hidden="1" customHeight="1" outlineLevel="1" x14ac:dyDescent="0.25">
      <c r="B344" s="43" t="s">
        <v>58</v>
      </c>
      <c r="C344" s="390">
        <v>22.44</v>
      </c>
      <c r="D344" s="391">
        <f t="shared" si="48"/>
        <v>10.990000000000002</v>
      </c>
      <c r="E344" s="392">
        <v>7.77</v>
      </c>
      <c r="F344" s="381">
        <f t="shared" si="49"/>
        <v>0.27999999999999936</v>
      </c>
      <c r="G344" s="390">
        <v>7.97</v>
      </c>
      <c r="H344" s="391">
        <f t="shared" si="50"/>
        <v>-1.2400000000000011</v>
      </c>
      <c r="I344" s="392">
        <v>8.51</v>
      </c>
      <c r="J344" s="381">
        <f t="shared" si="51"/>
        <v>-0.25999999999999979</v>
      </c>
      <c r="K344" s="390">
        <v>4.2300000000000004</v>
      </c>
      <c r="L344" s="391">
        <f t="shared" si="52"/>
        <v>-1.75</v>
      </c>
      <c r="M344" s="392">
        <v>8.0500000000000007</v>
      </c>
      <c r="N344" s="381">
        <f t="shared" si="53"/>
        <v>-0.54999999999999893</v>
      </c>
      <c r="O344" s="390">
        <v>11.21</v>
      </c>
      <c r="P344" s="391">
        <f t="shared" si="54"/>
        <v>-1.4099999999999984</v>
      </c>
      <c r="Q344" s="392">
        <v>9.3000000000000007</v>
      </c>
      <c r="R344" s="381">
        <f t="shared" si="55"/>
        <v>-0.81999999999999851</v>
      </c>
    </row>
    <row r="345" spans="2:18" ht="15" hidden="1" customHeight="1" outlineLevel="1" x14ac:dyDescent="0.25">
      <c r="B345" s="43" t="s">
        <v>59</v>
      </c>
      <c r="C345" s="390">
        <v>14.1</v>
      </c>
      <c r="D345" s="391">
        <f t="shared" si="48"/>
        <v>0.75999999999999979</v>
      </c>
      <c r="E345" s="392">
        <v>8.6300000000000008</v>
      </c>
      <c r="F345" s="381">
        <f t="shared" si="49"/>
        <v>0.32000000000000028</v>
      </c>
      <c r="G345" s="390">
        <v>9.26</v>
      </c>
      <c r="H345" s="391">
        <f t="shared" si="50"/>
        <v>-0.98000000000000043</v>
      </c>
      <c r="I345" s="392">
        <v>8.1999999999999993</v>
      </c>
      <c r="J345" s="381">
        <f t="shared" si="51"/>
        <v>-1.2600000000000016</v>
      </c>
      <c r="K345" s="390">
        <v>4.99</v>
      </c>
      <c r="L345" s="391">
        <f t="shared" si="52"/>
        <v>-2.2999999999999998</v>
      </c>
      <c r="M345" s="392">
        <v>8.44</v>
      </c>
      <c r="N345" s="381">
        <f t="shared" si="53"/>
        <v>-1.0200000000000014</v>
      </c>
      <c r="O345" s="390">
        <v>10.4</v>
      </c>
      <c r="P345" s="391">
        <f t="shared" si="54"/>
        <v>-1.9299999999999997</v>
      </c>
      <c r="Q345" s="392">
        <v>9.33</v>
      </c>
      <c r="R345" s="381">
        <f t="shared" si="55"/>
        <v>-1.3699999999999992</v>
      </c>
    </row>
    <row r="346" spans="2:18" ht="15" hidden="1" customHeight="1" outlineLevel="1" x14ac:dyDescent="0.25">
      <c r="B346" s="43" t="s">
        <v>60</v>
      </c>
      <c r="C346" s="390">
        <v>9.4</v>
      </c>
      <c r="D346" s="391">
        <f t="shared" si="48"/>
        <v>-8.85</v>
      </c>
      <c r="E346" s="392">
        <v>9.67</v>
      </c>
      <c r="F346" s="381">
        <f t="shared" si="49"/>
        <v>1.0199999999999996</v>
      </c>
      <c r="G346" s="390">
        <v>10.44</v>
      </c>
      <c r="H346" s="391">
        <f t="shared" si="50"/>
        <v>-0.64000000000000057</v>
      </c>
      <c r="I346" s="392">
        <v>9.4600000000000009</v>
      </c>
      <c r="J346" s="381">
        <f t="shared" si="51"/>
        <v>-0.52999999999999936</v>
      </c>
      <c r="K346" s="390">
        <v>4.67</v>
      </c>
      <c r="L346" s="391">
        <f t="shared" si="52"/>
        <v>-3.26</v>
      </c>
      <c r="M346" s="392">
        <v>9.48</v>
      </c>
      <c r="N346" s="381">
        <f t="shared" si="53"/>
        <v>-0.59999999999999964</v>
      </c>
      <c r="O346" s="390">
        <v>11.82</v>
      </c>
      <c r="P346" s="391">
        <f t="shared" si="54"/>
        <v>-2.33</v>
      </c>
      <c r="Q346" s="392">
        <v>10.47</v>
      </c>
      <c r="R346" s="381">
        <f t="shared" si="55"/>
        <v>-1.2799999999999994</v>
      </c>
    </row>
    <row r="347" spans="2:18" ht="15" hidden="1" customHeight="1" outlineLevel="1" x14ac:dyDescent="0.25">
      <c r="B347" s="43" t="s">
        <v>61</v>
      </c>
      <c r="C347" s="390">
        <v>14.38</v>
      </c>
      <c r="D347" s="391">
        <f t="shared" si="48"/>
        <v>-4.9299999999999979</v>
      </c>
      <c r="E347" s="392">
        <v>9.02</v>
      </c>
      <c r="F347" s="381">
        <f t="shared" si="49"/>
        <v>-8.0000000000000071E-2</v>
      </c>
      <c r="G347" s="390">
        <v>10.71</v>
      </c>
      <c r="H347" s="391">
        <f t="shared" si="50"/>
        <v>0.15000000000000036</v>
      </c>
      <c r="I347" s="392">
        <v>9.2100000000000009</v>
      </c>
      <c r="J347" s="381">
        <f t="shared" si="51"/>
        <v>-0.42999999999999972</v>
      </c>
      <c r="K347" s="390">
        <v>6.51</v>
      </c>
      <c r="L347" s="391">
        <f t="shared" si="52"/>
        <v>-0.62999999999999989</v>
      </c>
      <c r="M347" s="392">
        <v>9.56</v>
      </c>
      <c r="N347" s="381">
        <f t="shared" si="53"/>
        <v>-0.24000000000000021</v>
      </c>
      <c r="O347" s="390">
        <v>12.17</v>
      </c>
      <c r="P347" s="391">
        <f t="shared" si="54"/>
        <v>-0.85999999999999943</v>
      </c>
      <c r="Q347" s="392">
        <v>10.7</v>
      </c>
      <c r="R347" s="381">
        <f t="shared" si="55"/>
        <v>-0.45000000000000107</v>
      </c>
    </row>
    <row r="348" spans="2:18" ht="15" customHeight="1" collapsed="1" x14ac:dyDescent="0.25">
      <c r="B348" s="145">
        <v>1989</v>
      </c>
      <c r="C348" s="395">
        <v>13.87</v>
      </c>
      <c r="D348" s="395">
        <f t="shared" si="48"/>
        <v>-1.7800000000000011</v>
      </c>
      <c r="E348" s="395">
        <v>8.49</v>
      </c>
      <c r="F348" s="388">
        <f t="shared" si="49"/>
        <v>-0.11999999999999922</v>
      </c>
      <c r="G348" s="395">
        <v>9.66</v>
      </c>
      <c r="H348" s="395">
        <f t="shared" si="50"/>
        <v>-0.41999999999999993</v>
      </c>
      <c r="I348" s="395">
        <v>9.19</v>
      </c>
      <c r="J348" s="388">
        <f t="shared" si="51"/>
        <v>-0.42999999999999972</v>
      </c>
      <c r="K348" s="395">
        <v>4.9400000000000004</v>
      </c>
      <c r="L348" s="395">
        <f t="shared" si="52"/>
        <v>-1.7599999999999998</v>
      </c>
      <c r="M348" s="395">
        <v>9.0399999999999991</v>
      </c>
      <c r="N348" s="388">
        <f t="shared" si="53"/>
        <v>-0.48000000000000043</v>
      </c>
      <c r="O348" s="395">
        <v>11.31</v>
      </c>
      <c r="P348" s="395">
        <f t="shared" si="54"/>
        <v>-1.1999999999999993</v>
      </c>
      <c r="Q348" s="395">
        <v>10.029999999999999</v>
      </c>
      <c r="R348" s="388">
        <f t="shared" si="55"/>
        <v>-0.73000000000000043</v>
      </c>
    </row>
    <row r="349" spans="2:18" ht="15" hidden="1" customHeight="1" outlineLevel="1" x14ac:dyDescent="0.25">
      <c r="B349" s="43" t="s">
        <v>49</v>
      </c>
      <c r="C349" s="390">
        <v>17.88</v>
      </c>
      <c r="D349" s="391">
        <f t="shared" si="48"/>
        <v>-1.3599999999999994</v>
      </c>
      <c r="E349" s="392">
        <v>9.31</v>
      </c>
      <c r="F349" s="381">
        <f t="shared" si="49"/>
        <v>0.24000000000000021</v>
      </c>
      <c r="G349" s="390">
        <v>9.4600000000000009</v>
      </c>
      <c r="H349" s="391">
        <f t="shared" si="50"/>
        <v>-0.81999999999999851</v>
      </c>
      <c r="I349" s="392">
        <v>8.35</v>
      </c>
      <c r="J349" s="381">
        <f t="shared" si="51"/>
        <v>-1.4900000000000002</v>
      </c>
      <c r="K349" s="390">
        <v>5.45</v>
      </c>
      <c r="L349" s="391">
        <f t="shared" si="52"/>
        <v>-0.87999999999999989</v>
      </c>
      <c r="M349" s="392">
        <v>8.74</v>
      </c>
      <c r="N349" s="381">
        <f t="shared" si="53"/>
        <v>-1.0399999999999991</v>
      </c>
      <c r="O349" s="390">
        <v>10.71</v>
      </c>
      <c r="P349" s="391">
        <f t="shared" si="54"/>
        <v>-2.3099999999999987</v>
      </c>
      <c r="Q349" s="392">
        <v>9.64</v>
      </c>
      <c r="R349" s="381">
        <f t="shared" si="55"/>
        <v>-1.4399999999999995</v>
      </c>
    </row>
    <row r="350" spans="2:18" ht="15" hidden="1" customHeight="1" outlineLevel="1" x14ac:dyDescent="0.25">
      <c r="B350" s="43" t="s">
        <v>50</v>
      </c>
      <c r="C350" s="390">
        <v>16.95</v>
      </c>
      <c r="D350" s="391">
        <f t="shared" si="48"/>
        <v>-2.5300000000000011</v>
      </c>
      <c r="E350" s="392">
        <v>9.01</v>
      </c>
      <c r="F350" s="381">
        <f t="shared" si="49"/>
        <v>0.85999999999999943</v>
      </c>
      <c r="G350" s="390">
        <v>9.7899999999999991</v>
      </c>
      <c r="H350" s="391">
        <f t="shared" si="50"/>
        <v>-0.25</v>
      </c>
      <c r="I350" s="392">
        <v>9.48</v>
      </c>
      <c r="J350" s="381">
        <f t="shared" si="51"/>
        <v>0.99000000000000021</v>
      </c>
      <c r="K350" s="390">
        <v>6.26</v>
      </c>
      <c r="L350" s="391">
        <f t="shared" si="52"/>
        <v>-0.37000000000000011</v>
      </c>
      <c r="M350" s="392">
        <v>9.4</v>
      </c>
      <c r="N350" s="381">
        <f t="shared" si="53"/>
        <v>0.50999999999999979</v>
      </c>
      <c r="O350" s="390">
        <v>12.5</v>
      </c>
      <c r="P350" s="391">
        <f t="shared" si="54"/>
        <v>0.64000000000000057</v>
      </c>
      <c r="Q350" s="392">
        <v>10.71</v>
      </c>
      <c r="R350" s="381">
        <f t="shared" si="55"/>
        <v>0.72000000000000064</v>
      </c>
    </row>
    <row r="351" spans="2:18" ht="15" hidden="1" customHeight="1" outlineLevel="1" x14ac:dyDescent="0.25">
      <c r="B351" s="43" t="s">
        <v>51</v>
      </c>
      <c r="C351" s="390">
        <v>32.54</v>
      </c>
      <c r="D351" s="391">
        <f t="shared" si="48"/>
        <v>19.72</v>
      </c>
      <c r="E351" s="392">
        <v>9</v>
      </c>
      <c r="F351" s="381">
        <f t="shared" si="49"/>
        <v>0.75999999999999979</v>
      </c>
      <c r="G351" s="390">
        <v>9.74</v>
      </c>
      <c r="H351" s="391">
        <f t="shared" si="50"/>
        <v>-0.83999999999999986</v>
      </c>
      <c r="I351" s="392">
        <v>9.69</v>
      </c>
      <c r="J351" s="381">
        <f t="shared" si="51"/>
        <v>0.29999999999999893</v>
      </c>
      <c r="K351" s="390">
        <v>5.34</v>
      </c>
      <c r="L351" s="391">
        <f t="shared" si="52"/>
        <v>-0.87000000000000011</v>
      </c>
      <c r="M351" s="392">
        <v>9.4</v>
      </c>
      <c r="N351" s="381">
        <f t="shared" si="53"/>
        <v>-3.9999999999999147E-2</v>
      </c>
      <c r="O351" s="390">
        <v>12.21</v>
      </c>
      <c r="P351" s="391">
        <f t="shared" si="54"/>
        <v>-0.27999999999999936</v>
      </c>
      <c r="Q351" s="392">
        <v>10.52</v>
      </c>
      <c r="R351" s="381">
        <f t="shared" si="55"/>
        <v>-4.0000000000000924E-2</v>
      </c>
    </row>
    <row r="352" spans="2:18" ht="15" hidden="1" customHeight="1" outlineLevel="1" x14ac:dyDescent="0.25">
      <c r="B352" s="43" t="s">
        <v>52</v>
      </c>
      <c r="C352" s="390">
        <v>19.66</v>
      </c>
      <c r="D352" s="391">
        <f t="shared" si="48"/>
        <v>7.8800000000000008</v>
      </c>
      <c r="E352" s="392">
        <v>8.41</v>
      </c>
      <c r="F352" s="381">
        <f t="shared" si="49"/>
        <v>-0.16999999999999993</v>
      </c>
      <c r="G352" s="390">
        <v>10.51</v>
      </c>
      <c r="H352" s="391">
        <f t="shared" si="50"/>
        <v>8.9999999999999858E-2</v>
      </c>
      <c r="I352" s="392">
        <v>10.119999999999999</v>
      </c>
      <c r="J352" s="381">
        <f t="shared" si="51"/>
        <v>0.11999999999999922</v>
      </c>
      <c r="K352" s="390">
        <v>7.46</v>
      </c>
      <c r="L352" s="391">
        <f t="shared" si="52"/>
        <v>0.42999999999999972</v>
      </c>
      <c r="M352" s="392">
        <v>9.94</v>
      </c>
      <c r="N352" s="381">
        <f t="shared" si="53"/>
        <v>9.9999999999999645E-2</v>
      </c>
      <c r="O352" s="390">
        <v>12.31</v>
      </c>
      <c r="P352" s="391">
        <f t="shared" si="54"/>
        <v>-0.24000000000000021</v>
      </c>
      <c r="Q352" s="392">
        <v>10.92</v>
      </c>
      <c r="R352" s="381">
        <f t="shared" si="55"/>
        <v>0.10999999999999943</v>
      </c>
    </row>
    <row r="353" spans="2:18" ht="15" hidden="1" customHeight="1" outlineLevel="1" x14ac:dyDescent="0.25">
      <c r="B353" s="43" t="s">
        <v>53</v>
      </c>
      <c r="C353" s="390">
        <v>20.13</v>
      </c>
      <c r="D353" s="391">
        <f t="shared" si="48"/>
        <v>3.9699999999999989</v>
      </c>
      <c r="E353" s="392">
        <v>10.59</v>
      </c>
      <c r="F353" s="381">
        <f t="shared" si="49"/>
        <v>-4.7300000000000004</v>
      </c>
      <c r="G353" s="390">
        <v>10.86</v>
      </c>
      <c r="H353" s="391">
        <f t="shared" si="50"/>
        <v>0.32000000000000028</v>
      </c>
      <c r="I353" s="392">
        <v>9.9700000000000006</v>
      </c>
      <c r="J353" s="381">
        <f t="shared" si="51"/>
        <v>-0.14999999999999858</v>
      </c>
      <c r="K353" s="390">
        <v>7.74</v>
      </c>
      <c r="L353" s="391">
        <f t="shared" si="52"/>
        <v>0.82000000000000028</v>
      </c>
      <c r="M353" s="392">
        <v>10.27</v>
      </c>
      <c r="N353" s="381">
        <f t="shared" si="53"/>
        <v>-0.44000000000000128</v>
      </c>
      <c r="O353" s="390">
        <v>13.57</v>
      </c>
      <c r="P353" s="391">
        <f t="shared" si="54"/>
        <v>-0.44999999999999929</v>
      </c>
      <c r="Q353" s="392">
        <v>11.66</v>
      </c>
      <c r="R353" s="381">
        <f t="shared" si="55"/>
        <v>-0.28999999999999915</v>
      </c>
    </row>
    <row r="354" spans="2:18" ht="15" hidden="1" customHeight="1" outlineLevel="1" x14ac:dyDescent="0.25">
      <c r="B354" s="43" t="s">
        <v>54</v>
      </c>
      <c r="C354" s="390">
        <v>11.11</v>
      </c>
      <c r="D354" s="391">
        <f t="shared" si="48"/>
        <v>1.33</v>
      </c>
      <c r="E354" s="392">
        <v>7.74</v>
      </c>
      <c r="F354" s="381">
        <f t="shared" si="49"/>
        <v>-3.0299999999999994</v>
      </c>
      <c r="G354" s="390">
        <v>9.44</v>
      </c>
      <c r="H354" s="391">
        <f t="shared" si="50"/>
        <v>2.1999999999999993</v>
      </c>
      <c r="I354" s="392">
        <v>10.130000000000001</v>
      </c>
      <c r="J354" s="381">
        <f t="shared" si="51"/>
        <v>0.11000000000000121</v>
      </c>
      <c r="K354" s="390">
        <v>8.35</v>
      </c>
      <c r="L354" s="391">
        <f t="shared" si="52"/>
        <v>0.98999999999999932</v>
      </c>
      <c r="M354" s="392">
        <v>9.48</v>
      </c>
      <c r="N354" s="381">
        <f t="shared" si="53"/>
        <v>0.54000000000000092</v>
      </c>
      <c r="O354" s="390">
        <v>11.54</v>
      </c>
      <c r="P354" s="391">
        <f t="shared" si="54"/>
        <v>-1.3100000000000005</v>
      </c>
      <c r="Q354" s="392">
        <v>10.41</v>
      </c>
      <c r="R354" s="381">
        <f t="shared" si="55"/>
        <v>-2.9999999999999361E-2</v>
      </c>
    </row>
    <row r="355" spans="2:18" ht="15" hidden="1" customHeight="1" outlineLevel="1" x14ac:dyDescent="0.25">
      <c r="B355" s="43" t="s">
        <v>55</v>
      </c>
      <c r="C355" s="390">
        <v>8.9600000000000009</v>
      </c>
      <c r="D355" s="391">
        <f t="shared" si="48"/>
        <v>-4.8299999999999983</v>
      </c>
      <c r="E355" s="392">
        <v>8.07</v>
      </c>
      <c r="F355" s="381">
        <f t="shared" si="49"/>
        <v>-3.08</v>
      </c>
      <c r="G355" s="390">
        <v>10.39</v>
      </c>
      <c r="H355" s="391">
        <f t="shared" si="50"/>
        <v>0.70000000000000107</v>
      </c>
      <c r="I355" s="392">
        <v>10.01</v>
      </c>
      <c r="J355" s="381">
        <f t="shared" si="51"/>
        <v>0.20999999999999908</v>
      </c>
      <c r="K355" s="390">
        <v>6.48</v>
      </c>
      <c r="L355" s="391">
        <f t="shared" si="52"/>
        <v>-0.5699999999999994</v>
      </c>
      <c r="M355" s="392">
        <v>9.69</v>
      </c>
      <c r="N355" s="381">
        <f t="shared" si="53"/>
        <v>-9.9999999999999645E-2</v>
      </c>
      <c r="O355" s="390">
        <v>12.71</v>
      </c>
      <c r="P355" s="391">
        <f t="shared" si="54"/>
        <v>-6.9999999999998508E-2</v>
      </c>
      <c r="Q355" s="392">
        <v>10.83</v>
      </c>
      <c r="R355" s="381">
        <f t="shared" si="55"/>
        <v>-9.9999999999997868E-3</v>
      </c>
    </row>
    <row r="356" spans="2:18" ht="15" hidden="1" customHeight="1" outlineLevel="1" x14ac:dyDescent="0.25">
      <c r="B356" s="43" t="s">
        <v>56</v>
      </c>
      <c r="C356" s="390">
        <v>11.33</v>
      </c>
      <c r="D356" s="391">
        <f t="shared" si="48"/>
        <v>-1.25</v>
      </c>
      <c r="E356" s="392">
        <v>7.4</v>
      </c>
      <c r="F356" s="381">
        <f t="shared" si="49"/>
        <v>-4.6199999999999992</v>
      </c>
      <c r="G356" s="390">
        <v>9.5399999999999991</v>
      </c>
      <c r="H356" s="391">
        <f t="shared" si="50"/>
        <v>0.38999999999999879</v>
      </c>
      <c r="I356" s="392">
        <v>9.7799999999999994</v>
      </c>
      <c r="J356" s="381">
        <f t="shared" si="51"/>
        <v>0.66999999999999993</v>
      </c>
      <c r="K356" s="390">
        <v>6.47</v>
      </c>
      <c r="L356" s="391">
        <f t="shared" si="52"/>
        <v>-0.10000000000000053</v>
      </c>
      <c r="M356" s="392">
        <v>9.24</v>
      </c>
      <c r="N356" s="381">
        <f t="shared" si="53"/>
        <v>-8.0000000000000071E-2</v>
      </c>
      <c r="O356" s="390">
        <v>12.97</v>
      </c>
      <c r="P356" s="391">
        <f t="shared" si="54"/>
        <v>2.33</v>
      </c>
      <c r="Q356" s="392">
        <v>10.56</v>
      </c>
      <c r="R356" s="381">
        <f t="shared" si="55"/>
        <v>0.80000000000000071</v>
      </c>
    </row>
    <row r="357" spans="2:18" ht="15" customHeight="1" collapsed="1" x14ac:dyDescent="0.25">
      <c r="B357" s="30" t="s">
        <v>180</v>
      </c>
      <c r="C357" s="383">
        <v>15.977980497011639</v>
      </c>
      <c r="D357" s="384">
        <f t="shared" si="48"/>
        <v>3.3981971794561545</v>
      </c>
      <c r="E357" s="383">
        <v>8.4442790375627492</v>
      </c>
      <c r="F357" s="384">
        <f t="shared" si="49"/>
        <v>-1.0952010092101823</v>
      </c>
      <c r="G357" s="383">
        <v>10.298612806827828</v>
      </c>
      <c r="H357" s="384">
        <f t="shared" si="50"/>
        <v>0.19349296593415666</v>
      </c>
      <c r="I357" s="383">
        <v>9.3692048168550599</v>
      </c>
      <c r="J357" s="384">
        <f t="shared" si="51"/>
        <v>-0.13436021381250818</v>
      </c>
      <c r="K357" s="383">
        <v>6.7457933144419089</v>
      </c>
      <c r="L357" s="384">
        <f t="shared" si="52"/>
        <v>-0.2017495977018271</v>
      </c>
      <c r="M357" s="383">
        <v>9.4493589736283958</v>
      </c>
      <c r="N357" s="384">
        <f t="shared" si="53"/>
        <v>-0.13847231344170474</v>
      </c>
      <c r="O357" s="383">
        <v>12.813592911097999</v>
      </c>
      <c r="P357" s="384">
        <f t="shared" si="54"/>
        <v>0.74465318185088769</v>
      </c>
      <c r="Q357" s="383">
        <v>10.790009624850212</v>
      </c>
      <c r="R357" s="384">
        <f t="shared" si="55"/>
        <v>0.29613166435165894</v>
      </c>
    </row>
    <row r="358" spans="2:18" ht="15" hidden="1" customHeight="1" outlineLevel="1" x14ac:dyDescent="0.25">
      <c r="B358" s="43" t="s">
        <v>58</v>
      </c>
      <c r="C358" s="390">
        <v>11.45</v>
      </c>
      <c r="D358" s="391">
        <f t="shared" si="48"/>
        <v>1.17</v>
      </c>
      <c r="E358" s="392">
        <v>7.49</v>
      </c>
      <c r="F358" s="381">
        <f t="shared" si="49"/>
        <v>-0.29999999999999982</v>
      </c>
      <c r="G358" s="390">
        <v>9.2100000000000009</v>
      </c>
      <c r="H358" s="391">
        <f t="shared" si="50"/>
        <v>0.25</v>
      </c>
      <c r="I358" s="392">
        <v>8.77</v>
      </c>
      <c r="J358" s="381">
        <f t="shared" si="51"/>
        <v>0.42999999999999972</v>
      </c>
      <c r="K358" s="390">
        <v>5.98</v>
      </c>
      <c r="L358" s="391">
        <f t="shared" si="52"/>
        <v>8.0000000000000071E-2</v>
      </c>
      <c r="M358" s="392">
        <v>8.6</v>
      </c>
      <c r="N358" s="381">
        <f t="shared" si="53"/>
        <v>0.28999999999999915</v>
      </c>
      <c r="O358" s="390">
        <v>12.62</v>
      </c>
      <c r="P358" s="391">
        <f t="shared" si="54"/>
        <v>1.1399999999999988</v>
      </c>
      <c r="Q358" s="392">
        <v>10.119999999999999</v>
      </c>
      <c r="R358" s="381">
        <f t="shared" si="55"/>
        <v>0.70999999999999908</v>
      </c>
    </row>
    <row r="359" spans="2:18" ht="15" hidden="1" customHeight="1" outlineLevel="1" x14ac:dyDescent="0.25">
      <c r="B359" s="43" t="s">
        <v>59</v>
      </c>
      <c r="C359" s="390">
        <v>13.34</v>
      </c>
      <c r="D359" s="391">
        <f t="shared" si="48"/>
        <v>-1.0700000000000003</v>
      </c>
      <c r="E359" s="392">
        <v>8.31</v>
      </c>
      <c r="F359" s="381">
        <f t="shared" si="49"/>
        <v>-2.6500000000000004</v>
      </c>
      <c r="G359" s="390">
        <v>10.24</v>
      </c>
      <c r="H359" s="391">
        <f t="shared" si="50"/>
        <v>0.26999999999999957</v>
      </c>
      <c r="I359" s="392">
        <v>9.4600000000000009</v>
      </c>
      <c r="J359" s="381">
        <f t="shared" si="51"/>
        <v>9.0000000000001634E-2</v>
      </c>
      <c r="K359" s="390">
        <v>7.29</v>
      </c>
      <c r="L359" s="391">
        <f t="shared" si="52"/>
        <v>-0.19000000000000039</v>
      </c>
      <c r="M359" s="392">
        <v>9.4600000000000009</v>
      </c>
      <c r="N359" s="381">
        <f t="shared" si="53"/>
        <v>-0.26999999999999957</v>
      </c>
      <c r="O359" s="390">
        <v>12.33</v>
      </c>
      <c r="P359" s="391">
        <f t="shared" si="54"/>
        <v>-8.0000000000000071E-2</v>
      </c>
      <c r="Q359" s="392">
        <v>10.7</v>
      </c>
      <c r="R359" s="381">
        <f t="shared" si="55"/>
        <v>-3.0000000000001137E-2</v>
      </c>
    </row>
    <row r="360" spans="2:18" ht="15" hidden="1" customHeight="1" outlineLevel="1" x14ac:dyDescent="0.25">
      <c r="B360" s="43" t="s">
        <v>60</v>
      </c>
      <c r="C360" s="390">
        <v>18.25</v>
      </c>
      <c r="D360" s="391">
        <f t="shared" si="48"/>
        <v>4.34</v>
      </c>
      <c r="E360" s="392">
        <v>8.65</v>
      </c>
      <c r="F360" s="381">
        <f t="shared" si="49"/>
        <v>-2.0199999999999996</v>
      </c>
      <c r="G360" s="390">
        <v>11.08</v>
      </c>
      <c r="H360" s="391">
        <f t="shared" si="50"/>
        <v>-7.0000000000000284E-2</v>
      </c>
      <c r="I360" s="392">
        <v>9.99</v>
      </c>
      <c r="J360" s="381">
        <f t="shared" si="51"/>
        <v>0.35999999999999943</v>
      </c>
      <c r="K360" s="390">
        <v>7.93</v>
      </c>
      <c r="L360" s="391">
        <f t="shared" si="52"/>
        <v>0.4399999999999995</v>
      </c>
      <c r="M360" s="392">
        <v>10.08</v>
      </c>
      <c r="N360" s="381">
        <f t="shared" si="53"/>
        <v>-3.9999999999999147E-2</v>
      </c>
      <c r="O360" s="390">
        <v>14.15</v>
      </c>
      <c r="P360" s="391">
        <f t="shared" si="54"/>
        <v>1.4100000000000001</v>
      </c>
      <c r="Q360" s="392">
        <v>11.75</v>
      </c>
      <c r="R360" s="381">
        <f t="shared" si="55"/>
        <v>0.64000000000000057</v>
      </c>
    </row>
    <row r="361" spans="2:18" ht="15" hidden="1" customHeight="1" outlineLevel="1" x14ac:dyDescent="0.25">
      <c r="B361" s="43" t="s">
        <v>61</v>
      </c>
      <c r="C361" s="390">
        <v>19.309999999999999</v>
      </c>
      <c r="D361" s="391">
        <f t="shared" si="48"/>
        <v>7.2399999999999984</v>
      </c>
      <c r="E361" s="392">
        <v>9.1</v>
      </c>
      <c r="F361" s="381">
        <f t="shared" si="49"/>
        <v>-0.14000000000000057</v>
      </c>
      <c r="G361" s="390">
        <v>10.56</v>
      </c>
      <c r="H361" s="391">
        <f t="shared" si="50"/>
        <v>-0.15000000000000036</v>
      </c>
      <c r="I361" s="392">
        <v>9.64</v>
      </c>
      <c r="J361" s="381">
        <f t="shared" si="51"/>
        <v>-0.1899999999999995</v>
      </c>
      <c r="K361" s="390">
        <v>7.14</v>
      </c>
      <c r="L361" s="391">
        <f t="shared" si="52"/>
        <v>-4.0000000000000036E-2</v>
      </c>
      <c r="M361" s="392">
        <v>9.8000000000000007</v>
      </c>
      <c r="N361" s="381">
        <f t="shared" si="53"/>
        <v>-0.11999999999999922</v>
      </c>
      <c r="O361" s="390">
        <v>13.03</v>
      </c>
      <c r="P361" s="391">
        <f t="shared" si="54"/>
        <v>0.39999999999999858</v>
      </c>
      <c r="Q361" s="392">
        <v>11.15</v>
      </c>
      <c r="R361" s="381">
        <f t="shared" si="55"/>
        <v>0.16000000000000014</v>
      </c>
    </row>
    <row r="362" spans="2:18" ht="15" customHeight="1" collapsed="1" x14ac:dyDescent="0.25">
      <c r="B362" s="145">
        <v>1988</v>
      </c>
      <c r="C362" s="395">
        <v>15.65</v>
      </c>
      <c r="D362" s="395">
        <f t="shared" si="48"/>
        <v>2.0700000000000003</v>
      </c>
      <c r="E362" s="395">
        <v>8.61</v>
      </c>
      <c r="F362" s="388">
        <f t="shared" si="49"/>
        <v>-1.33</v>
      </c>
      <c r="G362" s="395">
        <v>10.08</v>
      </c>
      <c r="H362" s="395">
        <f t="shared" si="50"/>
        <v>0.25</v>
      </c>
      <c r="I362" s="395">
        <v>9.6199999999999992</v>
      </c>
      <c r="J362" s="388">
        <f t="shared" si="51"/>
        <v>0.13999999999999879</v>
      </c>
      <c r="K362" s="395">
        <v>6.7</v>
      </c>
      <c r="L362" s="395">
        <f t="shared" si="52"/>
        <v>-0.10999999999999943</v>
      </c>
      <c r="M362" s="395">
        <v>9.52</v>
      </c>
      <c r="N362" s="388">
        <f t="shared" si="53"/>
        <v>-4.0000000000000924E-2</v>
      </c>
      <c r="O362" s="395">
        <v>12.51</v>
      </c>
      <c r="P362" s="395">
        <f t="shared" si="54"/>
        <v>9.9999999999997868E-3</v>
      </c>
      <c r="Q362" s="395">
        <v>10.76</v>
      </c>
      <c r="R362" s="388">
        <f t="shared" si="55"/>
        <v>0.10999999999999943</v>
      </c>
    </row>
    <row r="363" spans="2:18" ht="15" hidden="1" customHeight="1" outlineLevel="1" x14ac:dyDescent="0.25">
      <c r="B363" s="43" t="s">
        <v>49</v>
      </c>
      <c r="C363" s="390">
        <v>19.239999999999998</v>
      </c>
      <c r="D363" s="391">
        <f t="shared" si="48"/>
        <v>5.009999999999998</v>
      </c>
      <c r="E363" s="392">
        <v>9.07</v>
      </c>
      <c r="F363" s="381">
        <f t="shared" si="49"/>
        <v>-0.89000000000000057</v>
      </c>
      <c r="G363" s="390">
        <v>10.28</v>
      </c>
      <c r="H363" s="391">
        <f t="shared" si="50"/>
        <v>0.16999999999999993</v>
      </c>
      <c r="I363" s="392">
        <v>9.84</v>
      </c>
      <c r="J363" s="381">
        <f t="shared" si="51"/>
        <v>0.30000000000000071</v>
      </c>
      <c r="K363" s="390">
        <v>6.33</v>
      </c>
      <c r="L363" s="391">
        <f t="shared" si="52"/>
        <v>-0.96999999999999975</v>
      </c>
      <c r="M363" s="392">
        <v>9.7799999999999994</v>
      </c>
      <c r="N363" s="381">
        <f t="shared" si="53"/>
        <v>6.9999999999998508E-2</v>
      </c>
      <c r="O363" s="390">
        <v>13.02</v>
      </c>
      <c r="P363" s="391">
        <f t="shared" si="54"/>
        <v>1.1399999999999988</v>
      </c>
      <c r="Q363" s="392">
        <v>11.08</v>
      </c>
      <c r="R363" s="381">
        <f t="shared" si="55"/>
        <v>0.55000000000000071</v>
      </c>
    </row>
    <row r="364" spans="2:18" ht="15" hidden="1" customHeight="1" outlineLevel="1" x14ac:dyDescent="0.25">
      <c r="B364" s="43" t="s">
        <v>50</v>
      </c>
      <c r="C364" s="390">
        <v>19.48</v>
      </c>
      <c r="D364" s="391">
        <f t="shared" si="48"/>
        <v>7.33</v>
      </c>
      <c r="E364" s="392">
        <v>8.15</v>
      </c>
      <c r="F364" s="381">
        <f t="shared" si="49"/>
        <v>-1.92</v>
      </c>
      <c r="G364" s="390">
        <v>10.039999999999999</v>
      </c>
      <c r="H364" s="391">
        <f t="shared" si="50"/>
        <v>0.28999999999999915</v>
      </c>
      <c r="I364" s="392">
        <v>8.49</v>
      </c>
      <c r="J364" s="381">
        <f t="shared" si="51"/>
        <v>-0.90000000000000036</v>
      </c>
      <c r="K364" s="390">
        <v>6.63</v>
      </c>
      <c r="L364" s="391">
        <f t="shared" si="52"/>
        <v>0.28000000000000025</v>
      </c>
      <c r="M364" s="392">
        <v>8.89</v>
      </c>
      <c r="N364" s="381">
        <f t="shared" si="53"/>
        <v>-0.54999999999999893</v>
      </c>
      <c r="O364" s="390">
        <v>11.86</v>
      </c>
      <c r="P364" s="391">
        <f t="shared" si="54"/>
        <v>0.75999999999999979</v>
      </c>
      <c r="Q364" s="392">
        <v>9.99</v>
      </c>
      <c r="R364" s="381">
        <f t="shared" si="55"/>
        <v>-3.9999999999999147E-2</v>
      </c>
    </row>
    <row r="365" spans="2:18" ht="15" hidden="1" customHeight="1" outlineLevel="1" x14ac:dyDescent="0.25">
      <c r="B365" s="43" t="s">
        <v>51</v>
      </c>
      <c r="C365" s="390">
        <v>12.82</v>
      </c>
      <c r="D365" s="391">
        <f t="shared" si="48"/>
        <v>1.8499999999999996</v>
      </c>
      <c r="E365" s="392">
        <v>8.24</v>
      </c>
      <c r="F365" s="381">
        <f t="shared" si="49"/>
        <v>-0.86999999999999922</v>
      </c>
      <c r="G365" s="390">
        <v>10.58</v>
      </c>
      <c r="H365" s="391">
        <f t="shared" si="50"/>
        <v>0.51999999999999957</v>
      </c>
      <c r="I365" s="392">
        <v>9.39</v>
      </c>
      <c r="J365" s="381">
        <f t="shared" si="51"/>
        <v>-1.0599999999999987</v>
      </c>
      <c r="K365" s="390">
        <v>6.21</v>
      </c>
      <c r="L365" s="391">
        <f t="shared" si="52"/>
        <v>-0.86000000000000032</v>
      </c>
      <c r="M365" s="392">
        <v>9.44</v>
      </c>
      <c r="N365" s="381">
        <f t="shared" si="53"/>
        <v>-0.5600000000000005</v>
      </c>
      <c r="O365" s="390">
        <v>12.49</v>
      </c>
      <c r="P365" s="391">
        <f t="shared" si="54"/>
        <v>0.47000000000000064</v>
      </c>
      <c r="Q365" s="392">
        <v>10.56</v>
      </c>
      <c r="R365" s="381">
        <f t="shared" si="55"/>
        <v>-9.9999999999999645E-2</v>
      </c>
    </row>
    <row r="366" spans="2:18" ht="15" hidden="1" customHeight="1" outlineLevel="1" x14ac:dyDescent="0.25">
      <c r="B366" s="43" t="s">
        <v>52</v>
      </c>
      <c r="C366" s="390">
        <v>11.78</v>
      </c>
      <c r="D366" s="391">
        <f t="shared" si="48"/>
        <v>-3.6400000000000006</v>
      </c>
      <c r="E366" s="392">
        <v>8.58</v>
      </c>
      <c r="F366" s="381">
        <f t="shared" si="49"/>
        <v>0.24000000000000021</v>
      </c>
      <c r="G366" s="390">
        <v>10.42</v>
      </c>
      <c r="H366" s="391">
        <f t="shared" si="50"/>
        <v>0.10999999999999943</v>
      </c>
      <c r="I366" s="392">
        <v>10</v>
      </c>
      <c r="J366" s="381">
        <f t="shared" si="51"/>
        <v>-0.36999999999999922</v>
      </c>
      <c r="K366" s="390">
        <v>7.03</v>
      </c>
      <c r="L366" s="391">
        <f t="shared" si="52"/>
        <v>-0.26999999999999957</v>
      </c>
      <c r="M366" s="392">
        <v>9.84</v>
      </c>
      <c r="N366" s="381">
        <f t="shared" si="53"/>
        <v>-0.17999999999999972</v>
      </c>
      <c r="O366" s="390">
        <v>12.55</v>
      </c>
      <c r="P366" s="391">
        <f t="shared" si="54"/>
        <v>0.40000000000000036</v>
      </c>
      <c r="Q366" s="392">
        <v>10.81</v>
      </c>
      <c r="R366" s="381">
        <f t="shared" si="55"/>
        <v>8.0000000000000071E-2</v>
      </c>
    </row>
    <row r="367" spans="2:18" ht="15" hidden="1" customHeight="1" outlineLevel="1" x14ac:dyDescent="0.25">
      <c r="B367" s="43" t="s">
        <v>53</v>
      </c>
      <c r="C367" s="390">
        <v>16.16</v>
      </c>
      <c r="D367" s="391">
        <f t="shared" si="48"/>
        <v>0.87000000000000099</v>
      </c>
      <c r="E367" s="392">
        <v>15.32</v>
      </c>
      <c r="F367" s="381">
        <f t="shared" si="49"/>
        <v>3.7800000000000011</v>
      </c>
      <c r="G367" s="390">
        <v>10.54</v>
      </c>
      <c r="H367" s="391">
        <f t="shared" si="50"/>
        <v>7.9999999999998295E-2</v>
      </c>
      <c r="I367" s="392">
        <v>10.119999999999999</v>
      </c>
      <c r="J367" s="381">
        <f t="shared" si="51"/>
        <v>-0.76000000000000156</v>
      </c>
      <c r="K367" s="390">
        <v>6.92</v>
      </c>
      <c r="L367" s="391">
        <f t="shared" si="52"/>
        <v>-1.3499999999999996</v>
      </c>
      <c r="M367" s="392">
        <v>10.71</v>
      </c>
      <c r="N367" s="381">
        <f t="shared" si="53"/>
        <v>-4.9999999999998934E-2</v>
      </c>
      <c r="O367" s="390">
        <v>14.02</v>
      </c>
      <c r="P367" s="391">
        <f t="shared" si="54"/>
        <v>1.2699999999999996</v>
      </c>
      <c r="Q367" s="392">
        <v>11.95</v>
      </c>
      <c r="R367" s="381">
        <f t="shared" si="55"/>
        <v>0.48999999999999844</v>
      </c>
    </row>
    <row r="368" spans="2:18" ht="15" hidden="1" customHeight="1" outlineLevel="1" x14ac:dyDescent="0.25">
      <c r="B368" s="43" t="s">
        <v>54</v>
      </c>
      <c r="C368" s="390">
        <v>9.7799999999999994</v>
      </c>
      <c r="D368" s="391">
        <f t="shared" si="48"/>
        <v>-3.42</v>
      </c>
      <c r="E368" s="392">
        <v>10.77</v>
      </c>
      <c r="F368" s="381">
        <f t="shared" si="49"/>
        <v>2.0099999999999998</v>
      </c>
      <c r="G368" s="390">
        <v>7.24</v>
      </c>
      <c r="H368" s="391">
        <f t="shared" si="50"/>
        <v>-2.5499999999999989</v>
      </c>
      <c r="I368" s="392">
        <v>10.02</v>
      </c>
      <c r="J368" s="381">
        <f t="shared" si="51"/>
        <v>-0.5</v>
      </c>
      <c r="K368" s="390">
        <v>7.36</v>
      </c>
      <c r="L368" s="391">
        <f t="shared" si="52"/>
        <v>-0.29999999999999982</v>
      </c>
      <c r="M368" s="392">
        <v>8.94</v>
      </c>
      <c r="N368" s="381">
        <f t="shared" si="53"/>
        <v>-1.0600000000000005</v>
      </c>
      <c r="O368" s="390">
        <v>12.85</v>
      </c>
      <c r="P368" s="391">
        <f t="shared" si="54"/>
        <v>0.85999999999999943</v>
      </c>
      <c r="Q368" s="392">
        <v>10.44</v>
      </c>
      <c r="R368" s="381">
        <f t="shared" si="55"/>
        <v>-0.29000000000000092</v>
      </c>
    </row>
    <row r="369" spans="2:18" ht="15" hidden="1" customHeight="1" outlineLevel="1" x14ac:dyDescent="0.25">
      <c r="B369" s="43" t="s">
        <v>55</v>
      </c>
      <c r="C369" s="390">
        <v>13.79</v>
      </c>
      <c r="D369" s="391">
        <f t="shared" si="48"/>
        <v>0.20999999999999908</v>
      </c>
      <c r="E369" s="392">
        <v>11.15</v>
      </c>
      <c r="F369" s="381">
        <f t="shared" si="49"/>
        <v>1.3600000000000012</v>
      </c>
      <c r="G369" s="390">
        <v>9.69</v>
      </c>
      <c r="H369" s="391">
        <f t="shared" si="50"/>
        <v>0.11999999999999922</v>
      </c>
      <c r="I369" s="392">
        <v>9.8000000000000007</v>
      </c>
      <c r="J369" s="381">
        <f t="shared" si="51"/>
        <v>-0.69999999999999929</v>
      </c>
      <c r="K369" s="390">
        <v>7.05</v>
      </c>
      <c r="L369" s="391">
        <f t="shared" si="52"/>
        <v>-1.1299999999999999</v>
      </c>
      <c r="M369" s="392">
        <v>9.7899999999999991</v>
      </c>
      <c r="N369" s="381">
        <f t="shared" si="53"/>
        <v>-0.3100000000000005</v>
      </c>
      <c r="O369" s="390">
        <v>12.78</v>
      </c>
      <c r="P369" s="391">
        <f t="shared" si="54"/>
        <v>1.8599999999999994</v>
      </c>
      <c r="Q369" s="392">
        <v>10.84</v>
      </c>
      <c r="R369" s="381">
        <f t="shared" si="55"/>
        <v>0.47000000000000064</v>
      </c>
    </row>
    <row r="370" spans="2:18" ht="15" hidden="1" customHeight="1" outlineLevel="1" x14ac:dyDescent="0.25">
      <c r="B370" s="43" t="s">
        <v>56</v>
      </c>
      <c r="C370" s="390">
        <v>12.58</v>
      </c>
      <c r="D370" s="391">
        <f t="shared" si="48"/>
        <v>-0.42999999999999972</v>
      </c>
      <c r="E370" s="392">
        <v>12.02</v>
      </c>
      <c r="F370" s="381">
        <f t="shared" si="49"/>
        <v>3.4800000000000004</v>
      </c>
      <c r="G370" s="390">
        <v>9.15</v>
      </c>
      <c r="H370" s="391">
        <f t="shared" si="50"/>
        <v>-0.99000000000000021</v>
      </c>
      <c r="I370" s="392">
        <v>9.11</v>
      </c>
      <c r="J370" s="381">
        <f t="shared" si="51"/>
        <v>-0.98000000000000043</v>
      </c>
      <c r="K370" s="390">
        <v>6.57</v>
      </c>
      <c r="L370" s="391">
        <f t="shared" si="52"/>
        <v>0.14000000000000057</v>
      </c>
      <c r="M370" s="392">
        <v>9.32</v>
      </c>
      <c r="N370" s="381">
        <f t="shared" si="53"/>
        <v>-0.34999999999999964</v>
      </c>
      <c r="O370" s="390">
        <v>10.64</v>
      </c>
      <c r="P370" s="391">
        <f t="shared" si="54"/>
        <v>-0.96999999999999886</v>
      </c>
      <c r="Q370" s="392">
        <v>9.76</v>
      </c>
      <c r="R370" s="381">
        <f t="shared" si="55"/>
        <v>-0.47000000000000064</v>
      </c>
    </row>
    <row r="371" spans="2:18" ht="15" customHeight="1" collapsed="1" x14ac:dyDescent="0.25">
      <c r="B371" s="30" t="s">
        <v>181</v>
      </c>
      <c r="C371" s="383">
        <v>12.579783317555485</v>
      </c>
      <c r="D371" s="384">
        <f t="shared" si="48"/>
        <v>1.1787795711781612</v>
      </c>
      <c r="E371" s="383">
        <v>9.5394800467729315</v>
      </c>
      <c r="F371" s="384">
        <f t="shared" si="49"/>
        <v>-1.8901565063367265</v>
      </c>
      <c r="G371" s="383">
        <v>10.105119840893671</v>
      </c>
      <c r="H371" s="384">
        <f t="shared" si="50"/>
        <v>-0.17499615806295132</v>
      </c>
      <c r="I371" s="383">
        <v>9.5035650306675681</v>
      </c>
      <c r="J371" s="384">
        <f t="shared" si="51"/>
        <v>-0.49935599512639506</v>
      </c>
      <c r="K371" s="383">
        <v>6.947542912143736</v>
      </c>
      <c r="L371" s="384">
        <f t="shared" si="52"/>
        <v>-0.6185354137742225</v>
      </c>
      <c r="M371" s="383">
        <v>9.5878312870701006</v>
      </c>
      <c r="N371" s="384">
        <f t="shared" si="53"/>
        <v>-0.56399586676343283</v>
      </c>
      <c r="O371" s="383">
        <v>12.068939729247111</v>
      </c>
      <c r="P371" s="384">
        <f t="shared" si="54"/>
        <v>-0.47875425154018103</v>
      </c>
      <c r="Q371" s="383">
        <v>10.493877960498553</v>
      </c>
      <c r="R371" s="384">
        <f t="shared" si="55"/>
        <v>-0.46325184177958612</v>
      </c>
    </row>
    <row r="372" spans="2:18" ht="15" hidden="1" customHeight="1" outlineLevel="1" x14ac:dyDescent="0.25">
      <c r="B372" s="43" t="s">
        <v>58</v>
      </c>
      <c r="C372" s="390">
        <v>10.28</v>
      </c>
      <c r="D372" s="391">
        <f t="shared" si="48"/>
        <v>-3.25</v>
      </c>
      <c r="E372" s="392">
        <v>7.79</v>
      </c>
      <c r="F372" s="381">
        <f t="shared" si="49"/>
        <v>-3.45</v>
      </c>
      <c r="G372" s="390">
        <v>8.9600000000000009</v>
      </c>
      <c r="H372" s="391">
        <f t="shared" si="50"/>
        <v>-1.0799999999999983</v>
      </c>
      <c r="I372" s="392">
        <v>8.34</v>
      </c>
      <c r="J372" s="381">
        <f t="shared" si="51"/>
        <v>-1.1400000000000006</v>
      </c>
      <c r="K372" s="390">
        <v>5.9</v>
      </c>
      <c r="L372" s="391">
        <f t="shared" si="52"/>
        <v>-0.98999999999999932</v>
      </c>
      <c r="M372" s="392">
        <v>8.31</v>
      </c>
      <c r="N372" s="381">
        <f t="shared" si="53"/>
        <v>-1.4000000000000004</v>
      </c>
      <c r="O372" s="390">
        <v>11.48</v>
      </c>
      <c r="P372" s="391">
        <f t="shared" si="54"/>
        <v>-0.95999999999999908</v>
      </c>
      <c r="Q372" s="392">
        <v>9.41</v>
      </c>
      <c r="R372" s="381">
        <f t="shared" si="55"/>
        <v>-1.1799999999999997</v>
      </c>
    </row>
    <row r="373" spans="2:18" ht="15" hidden="1" customHeight="1" outlineLevel="1" x14ac:dyDescent="0.25">
      <c r="B373" s="43" t="s">
        <v>59</v>
      </c>
      <c r="C373" s="390">
        <v>14.41</v>
      </c>
      <c r="D373" s="391">
        <f t="shared" si="48"/>
        <v>3.2900000000000009</v>
      </c>
      <c r="E373" s="392">
        <v>10.96</v>
      </c>
      <c r="F373" s="381">
        <f t="shared" si="49"/>
        <v>1.5400000000000009</v>
      </c>
      <c r="G373" s="390">
        <v>9.9700000000000006</v>
      </c>
      <c r="H373" s="391">
        <f t="shared" si="50"/>
        <v>-0.16999999999999993</v>
      </c>
      <c r="I373" s="392">
        <v>9.3699999999999992</v>
      </c>
      <c r="J373" s="381">
        <f t="shared" si="51"/>
        <v>-0.55000000000000071</v>
      </c>
      <c r="K373" s="390">
        <v>7.48</v>
      </c>
      <c r="L373" s="391">
        <f t="shared" si="52"/>
        <v>0.29000000000000004</v>
      </c>
      <c r="M373" s="392">
        <v>9.73</v>
      </c>
      <c r="N373" s="381">
        <f t="shared" si="53"/>
        <v>-7.0000000000000284E-2</v>
      </c>
      <c r="O373" s="390">
        <v>12.41</v>
      </c>
      <c r="P373" s="391">
        <f t="shared" si="54"/>
        <v>0.60999999999999943</v>
      </c>
      <c r="Q373" s="392">
        <v>10.73</v>
      </c>
      <c r="R373" s="381">
        <f t="shared" si="55"/>
        <v>0.17999999999999972</v>
      </c>
    </row>
    <row r="374" spans="2:18" ht="15" hidden="1" customHeight="1" outlineLevel="1" x14ac:dyDescent="0.25">
      <c r="B374" s="43" t="s">
        <v>60</v>
      </c>
      <c r="C374" s="390">
        <v>13.91</v>
      </c>
      <c r="D374" s="391">
        <f t="shared" si="48"/>
        <v>0.72000000000000064</v>
      </c>
      <c r="E374" s="392">
        <v>10.67</v>
      </c>
      <c r="F374" s="381">
        <f t="shared" si="49"/>
        <v>-0.39000000000000057</v>
      </c>
      <c r="G374" s="390">
        <v>11.15</v>
      </c>
      <c r="H374" s="391">
        <f t="shared" si="50"/>
        <v>1.9999999999999574E-2</v>
      </c>
      <c r="I374" s="392">
        <v>9.6300000000000008</v>
      </c>
      <c r="J374" s="381">
        <f t="shared" si="51"/>
        <v>-1.5299999999999994</v>
      </c>
      <c r="K374" s="390">
        <v>7.49</v>
      </c>
      <c r="L374" s="391">
        <f t="shared" si="52"/>
        <v>-1.1500000000000004</v>
      </c>
      <c r="M374" s="392">
        <v>10.119999999999999</v>
      </c>
      <c r="N374" s="381">
        <f t="shared" si="53"/>
        <v>-0.91999999999999993</v>
      </c>
      <c r="O374" s="390">
        <v>12.74</v>
      </c>
      <c r="P374" s="391">
        <f t="shared" si="54"/>
        <v>-0.58000000000000007</v>
      </c>
      <c r="Q374" s="392">
        <v>11.11</v>
      </c>
      <c r="R374" s="381">
        <f t="shared" si="55"/>
        <v>-0.70000000000000107</v>
      </c>
    </row>
    <row r="375" spans="2:18" ht="15" hidden="1" customHeight="1" outlineLevel="1" x14ac:dyDescent="0.25">
      <c r="B375" s="43" t="s">
        <v>61</v>
      </c>
      <c r="C375" s="390">
        <v>12.07</v>
      </c>
      <c r="D375" s="391">
        <f t="shared" si="48"/>
        <v>0.95000000000000107</v>
      </c>
      <c r="E375" s="392">
        <v>9.24</v>
      </c>
      <c r="F375" s="381">
        <f t="shared" si="49"/>
        <v>-0.8100000000000005</v>
      </c>
      <c r="G375" s="390">
        <v>10.71</v>
      </c>
      <c r="H375" s="391">
        <f t="shared" si="50"/>
        <v>-0.35999999999999943</v>
      </c>
      <c r="I375" s="392">
        <v>9.83</v>
      </c>
      <c r="J375" s="381">
        <f t="shared" si="51"/>
        <v>-1</v>
      </c>
      <c r="K375" s="390">
        <v>7.18</v>
      </c>
      <c r="L375" s="391">
        <f t="shared" si="52"/>
        <v>-1.8000000000000007</v>
      </c>
      <c r="M375" s="392">
        <v>9.92</v>
      </c>
      <c r="N375" s="381">
        <f t="shared" si="53"/>
        <v>-0.77999999999999936</v>
      </c>
      <c r="O375" s="390">
        <v>12.63</v>
      </c>
      <c r="P375" s="391">
        <f t="shared" si="54"/>
        <v>-0.39999999999999858</v>
      </c>
      <c r="Q375" s="392">
        <v>10.99</v>
      </c>
      <c r="R375" s="381">
        <f t="shared" si="55"/>
        <v>-0.5</v>
      </c>
    </row>
    <row r="376" spans="2:18" ht="15" customHeight="1" collapsed="1" x14ac:dyDescent="0.25">
      <c r="B376" s="145">
        <v>1987</v>
      </c>
      <c r="C376" s="395">
        <v>13.58</v>
      </c>
      <c r="D376" s="395">
        <f t="shared" si="48"/>
        <v>0.8100000000000005</v>
      </c>
      <c r="E376" s="395">
        <v>9.94</v>
      </c>
      <c r="F376" s="388">
        <f t="shared" si="49"/>
        <v>0.11999999999999922</v>
      </c>
      <c r="G376" s="395">
        <v>9.83</v>
      </c>
      <c r="H376" s="395">
        <f t="shared" si="50"/>
        <v>-0.40000000000000036</v>
      </c>
      <c r="I376" s="395">
        <v>9.48</v>
      </c>
      <c r="J376" s="388">
        <f t="shared" si="51"/>
        <v>-0.76999999999999957</v>
      </c>
      <c r="K376" s="395">
        <v>6.81</v>
      </c>
      <c r="L376" s="395">
        <f t="shared" si="52"/>
        <v>-0.65000000000000036</v>
      </c>
      <c r="M376" s="395">
        <v>9.56</v>
      </c>
      <c r="N376" s="388">
        <f t="shared" si="53"/>
        <v>-0.51999999999999957</v>
      </c>
      <c r="O376" s="395">
        <v>12.5</v>
      </c>
      <c r="P376" s="395">
        <f t="shared" si="54"/>
        <v>0.41000000000000014</v>
      </c>
      <c r="Q376" s="395">
        <v>10.65</v>
      </c>
      <c r="R376" s="388">
        <f t="shared" si="55"/>
        <v>-0.11999999999999922</v>
      </c>
    </row>
    <row r="377" spans="2:18" ht="15" hidden="1" customHeight="1" outlineLevel="1" x14ac:dyDescent="0.25">
      <c r="B377" s="43" t="s">
        <v>49</v>
      </c>
      <c r="C377" s="390">
        <v>14.23</v>
      </c>
      <c r="D377" s="391">
        <f t="shared" si="48"/>
        <v>3.1100000000000012</v>
      </c>
      <c r="E377" s="392">
        <v>9.9600000000000009</v>
      </c>
      <c r="F377" s="381">
        <f t="shared" si="49"/>
        <v>-3.4499999999999993</v>
      </c>
      <c r="G377" s="390">
        <v>10.11</v>
      </c>
      <c r="H377" s="391">
        <f t="shared" si="50"/>
        <v>0.17999999999999972</v>
      </c>
      <c r="I377" s="392">
        <v>9.5399999999999991</v>
      </c>
      <c r="J377" s="381">
        <f t="shared" si="51"/>
        <v>0.29999999999999893</v>
      </c>
      <c r="K377" s="390">
        <v>7.3</v>
      </c>
      <c r="L377" s="391">
        <f t="shared" si="52"/>
        <v>0.87999999999999989</v>
      </c>
      <c r="M377" s="392">
        <v>9.7100000000000009</v>
      </c>
      <c r="N377" s="381">
        <f t="shared" si="53"/>
        <v>-0.15999999999999837</v>
      </c>
      <c r="O377" s="390">
        <v>11.88</v>
      </c>
      <c r="P377" s="391">
        <f t="shared" si="54"/>
        <v>-0.10999999999999943</v>
      </c>
      <c r="Q377" s="392">
        <v>10.53</v>
      </c>
      <c r="R377" s="381">
        <f t="shared" si="55"/>
        <v>-0.11000000000000121</v>
      </c>
    </row>
    <row r="378" spans="2:18" ht="15" hidden="1" customHeight="1" outlineLevel="1" x14ac:dyDescent="0.25">
      <c r="B378" s="43" t="s">
        <v>50</v>
      </c>
      <c r="C378" s="390">
        <v>12.15</v>
      </c>
      <c r="D378" s="391">
        <f t="shared" si="48"/>
        <v>2.0400000000000009</v>
      </c>
      <c r="E378" s="392">
        <v>10.07</v>
      </c>
      <c r="F378" s="381">
        <f t="shared" si="49"/>
        <v>-3.379999999999999</v>
      </c>
      <c r="G378" s="390">
        <v>9.75</v>
      </c>
      <c r="H378" s="391">
        <f t="shared" si="50"/>
        <v>0.1899999999999995</v>
      </c>
      <c r="I378" s="392">
        <v>9.39</v>
      </c>
      <c r="J378" s="381">
        <f t="shared" si="51"/>
        <v>-0.28999999999999915</v>
      </c>
      <c r="K378" s="390">
        <v>6.35</v>
      </c>
      <c r="L378" s="391">
        <f t="shared" si="52"/>
        <v>-1.6300000000000008</v>
      </c>
      <c r="M378" s="392">
        <v>9.44</v>
      </c>
      <c r="N378" s="381">
        <f t="shared" si="53"/>
        <v>-0.62000000000000099</v>
      </c>
      <c r="O378" s="390">
        <v>11.1</v>
      </c>
      <c r="P378" s="391">
        <f t="shared" si="54"/>
        <v>-1.370000000000001</v>
      </c>
      <c r="Q378" s="392">
        <v>10.029999999999999</v>
      </c>
      <c r="R378" s="381">
        <f t="shared" si="55"/>
        <v>-0.79000000000000092</v>
      </c>
    </row>
    <row r="379" spans="2:18" ht="15" hidden="1" customHeight="1" outlineLevel="1" x14ac:dyDescent="0.25">
      <c r="B379" s="43" t="s">
        <v>51</v>
      </c>
      <c r="C379" s="390">
        <v>10.97</v>
      </c>
      <c r="D379" s="391">
        <f t="shared" si="48"/>
        <v>0.21000000000000085</v>
      </c>
      <c r="E379" s="392">
        <v>9.11</v>
      </c>
      <c r="F379" s="381">
        <f t="shared" si="49"/>
        <v>-2.42</v>
      </c>
      <c r="G379" s="390">
        <v>10.06</v>
      </c>
      <c r="H379" s="391">
        <f t="shared" si="50"/>
        <v>-3.9999999999999147E-2</v>
      </c>
      <c r="I379" s="392">
        <v>10.45</v>
      </c>
      <c r="J379" s="381">
        <f t="shared" si="51"/>
        <v>0.71999999999999886</v>
      </c>
      <c r="K379" s="390">
        <v>7.07</v>
      </c>
      <c r="L379" s="391">
        <f t="shared" si="52"/>
        <v>4.0000000000000036E-2</v>
      </c>
      <c r="M379" s="392">
        <v>10</v>
      </c>
      <c r="N379" s="381">
        <f t="shared" si="53"/>
        <v>9.9999999999999645E-2</v>
      </c>
      <c r="O379" s="390">
        <v>12.02</v>
      </c>
      <c r="P379" s="391">
        <f t="shared" si="54"/>
        <v>-1.1300000000000008</v>
      </c>
      <c r="Q379" s="392">
        <v>10.66</v>
      </c>
      <c r="R379" s="381">
        <f t="shared" si="55"/>
        <v>-0.17999999999999972</v>
      </c>
    </row>
    <row r="380" spans="2:18" ht="15" hidden="1" customHeight="1" outlineLevel="1" x14ac:dyDescent="0.25">
      <c r="B380" s="43" t="s">
        <v>52</v>
      </c>
      <c r="C380" s="390">
        <v>15.42</v>
      </c>
      <c r="D380" s="391">
        <f t="shared" si="48"/>
        <v>4.57</v>
      </c>
      <c r="E380" s="392">
        <v>8.34</v>
      </c>
      <c r="F380" s="381">
        <f t="shared" si="49"/>
        <v>-4.4800000000000004</v>
      </c>
      <c r="G380" s="390">
        <v>10.31</v>
      </c>
      <c r="H380" s="391">
        <f t="shared" si="50"/>
        <v>-0.33999999999999986</v>
      </c>
      <c r="I380" s="392">
        <v>10.37</v>
      </c>
      <c r="J380" s="381">
        <f t="shared" si="51"/>
        <v>0.20999999999999908</v>
      </c>
      <c r="K380" s="390">
        <v>7.3</v>
      </c>
      <c r="L380" s="391">
        <f t="shared" si="52"/>
        <v>0.96</v>
      </c>
      <c r="M380" s="392">
        <v>10.02</v>
      </c>
      <c r="N380" s="381">
        <f t="shared" si="53"/>
        <v>-0.38000000000000078</v>
      </c>
      <c r="O380" s="390">
        <v>12.15</v>
      </c>
      <c r="P380" s="391">
        <f t="shared" si="54"/>
        <v>-1.1199999999999992</v>
      </c>
      <c r="Q380" s="392">
        <v>10.73</v>
      </c>
      <c r="R380" s="381">
        <f t="shared" si="55"/>
        <v>-0.52999999999999936</v>
      </c>
    </row>
    <row r="381" spans="2:18" ht="15" hidden="1" customHeight="1" outlineLevel="1" x14ac:dyDescent="0.25">
      <c r="B381" s="43" t="s">
        <v>53</v>
      </c>
      <c r="C381" s="390">
        <v>15.29</v>
      </c>
      <c r="D381" s="391">
        <f t="shared" si="48"/>
        <v>3.7399999999999984</v>
      </c>
      <c r="E381" s="392">
        <v>11.54</v>
      </c>
      <c r="F381" s="381">
        <f t="shared" si="49"/>
        <v>-0.54000000000000092</v>
      </c>
      <c r="G381" s="390">
        <v>10.46</v>
      </c>
      <c r="H381" s="391">
        <f t="shared" si="50"/>
        <v>-0.32999999999999829</v>
      </c>
      <c r="I381" s="392">
        <v>10.88</v>
      </c>
      <c r="J381" s="381">
        <f t="shared" si="51"/>
        <v>0.34000000000000163</v>
      </c>
      <c r="K381" s="390">
        <v>8.27</v>
      </c>
      <c r="L381" s="391">
        <f t="shared" si="52"/>
        <v>1.1799999999999997</v>
      </c>
      <c r="M381" s="392">
        <v>10.76</v>
      </c>
      <c r="N381" s="381">
        <f t="shared" si="53"/>
        <v>0.12999999999999901</v>
      </c>
      <c r="O381" s="390">
        <v>12.75</v>
      </c>
      <c r="P381" s="391">
        <f t="shared" si="54"/>
        <v>-3.9999999999999147E-2</v>
      </c>
      <c r="Q381" s="392">
        <v>11.46</v>
      </c>
      <c r="R381" s="381">
        <f t="shared" si="55"/>
        <v>0.12000000000000099</v>
      </c>
    </row>
    <row r="382" spans="2:18" ht="15" hidden="1" customHeight="1" outlineLevel="1" x14ac:dyDescent="0.25">
      <c r="B382" s="43" t="s">
        <v>54</v>
      </c>
      <c r="C382" s="390">
        <v>13.2</v>
      </c>
      <c r="D382" s="391">
        <f t="shared" si="48"/>
        <v>3.7199999999999989</v>
      </c>
      <c r="E382" s="392">
        <v>8.76</v>
      </c>
      <c r="F382" s="381">
        <f t="shared" si="49"/>
        <v>-3.5</v>
      </c>
      <c r="G382" s="390">
        <v>9.7899999999999991</v>
      </c>
      <c r="H382" s="391">
        <f t="shared" si="50"/>
        <v>-0.11000000000000121</v>
      </c>
      <c r="I382" s="392">
        <v>10.52</v>
      </c>
      <c r="J382" s="381">
        <f t="shared" si="51"/>
        <v>1.1500000000000004</v>
      </c>
      <c r="K382" s="390">
        <v>7.66</v>
      </c>
      <c r="L382" s="391">
        <f t="shared" si="52"/>
        <v>-0.1899999999999995</v>
      </c>
      <c r="M382" s="392">
        <v>10</v>
      </c>
      <c r="N382" s="381">
        <f t="shared" si="53"/>
        <v>0.19999999999999929</v>
      </c>
      <c r="O382" s="390">
        <v>11.99</v>
      </c>
      <c r="P382" s="391">
        <f t="shared" si="54"/>
        <v>-0.74000000000000021</v>
      </c>
      <c r="Q382" s="392">
        <v>10.73</v>
      </c>
      <c r="R382" s="381">
        <f t="shared" si="55"/>
        <v>-9.9999999999997868E-3</v>
      </c>
    </row>
    <row r="383" spans="2:18" ht="15" hidden="1" customHeight="1" outlineLevel="1" x14ac:dyDescent="0.25">
      <c r="B383" s="43" t="s">
        <v>55</v>
      </c>
      <c r="C383" s="390">
        <v>13.58</v>
      </c>
      <c r="D383" s="391">
        <f t="shared" si="48"/>
        <v>3.7100000000000009</v>
      </c>
      <c r="E383" s="392">
        <v>9.7899999999999991</v>
      </c>
      <c r="F383" s="381">
        <f t="shared" si="49"/>
        <v>-4.4700000000000006</v>
      </c>
      <c r="G383" s="390">
        <v>9.57</v>
      </c>
      <c r="H383" s="391">
        <f t="shared" si="50"/>
        <v>-1.1799999999999997</v>
      </c>
      <c r="I383" s="392">
        <v>10.5</v>
      </c>
      <c r="J383" s="381">
        <f t="shared" si="51"/>
        <v>0.28999999999999915</v>
      </c>
      <c r="K383" s="390">
        <v>8.18</v>
      </c>
      <c r="L383" s="391">
        <f t="shared" si="52"/>
        <v>0.96999999999999975</v>
      </c>
      <c r="M383" s="392">
        <v>10.1</v>
      </c>
      <c r="N383" s="381">
        <f t="shared" si="53"/>
        <v>-0.46000000000000085</v>
      </c>
      <c r="O383" s="390">
        <v>10.92</v>
      </c>
      <c r="P383" s="391">
        <f t="shared" si="54"/>
        <v>-0.55000000000000071</v>
      </c>
      <c r="Q383" s="392">
        <v>10.37</v>
      </c>
      <c r="R383" s="381">
        <f t="shared" si="55"/>
        <v>-0.46000000000000085</v>
      </c>
    </row>
    <row r="384" spans="2:18" ht="15" hidden="1" customHeight="1" outlineLevel="1" x14ac:dyDescent="0.25">
      <c r="B384" s="43" t="s">
        <v>56</v>
      </c>
      <c r="C384" s="390">
        <v>13.01</v>
      </c>
      <c r="D384" s="391">
        <f t="shared" si="48"/>
        <v>2.2899999999999991</v>
      </c>
      <c r="E384" s="392">
        <v>8.5399999999999991</v>
      </c>
      <c r="F384" s="381">
        <f t="shared" si="49"/>
        <v>-5.41</v>
      </c>
      <c r="G384" s="390">
        <v>10.14</v>
      </c>
      <c r="H384" s="391">
        <f t="shared" si="50"/>
        <v>-0.89999999999999858</v>
      </c>
      <c r="I384" s="392">
        <v>10.09</v>
      </c>
      <c r="J384" s="381">
        <f t="shared" si="51"/>
        <v>0.33999999999999986</v>
      </c>
      <c r="K384" s="390">
        <v>6.43</v>
      </c>
      <c r="L384" s="391">
        <f t="shared" si="52"/>
        <v>0.33000000000000007</v>
      </c>
      <c r="M384" s="392">
        <v>9.67</v>
      </c>
      <c r="N384" s="381">
        <f t="shared" si="53"/>
        <v>-0.58999999999999986</v>
      </c>
      <c r="O384" s="390">
        <v>11.61</v>
      </c>
      <c r="P384" s="391">
        <f t="shared" si="54"/>
        <v>-0.39000000000000057</v>
      </c>
      <c r="Q384" s="392">
        <v>10.23</v>
      </c>
      <c r="R384" s="381">
        <f t="shared" si="55"/>
        <v>-0.48000000000000043</v>
      </c>
    </row>
    <row r="385" spans="2:18" ht="15" customHeight="1" collapsed="1" x14ac:dyDescent="0.25">
      <c r="B385" s="30" t="s">
        <v>182</v>
      </c>
      <c r="C385" s="383">
        <v>11.401003746377324</v>
      </c>
      <c r="D385" s="384">
        <f t="shared" si="48"/>
        <v>-6.4924676559936501E-3</v>
      </c>
      <c r="E385" s="383">
        <v>11.429636553109658</v>
      </c>
      <c r="F385" s="384">
        <f t="shared" si="49"/>
        <v>0.52456100853690124</v>
      </c>
      <c r="G385" s="383">
        <v>10.280115998956623</v>
      </c>
      <c r="H385" s="384">
        <f t="shared" si="50"/>
        <v>-0.36865665974465678</v>
      </c>
      <c r="I385" s="383">
        <v>10.002921025793963</v>
      </c>
      <c r="J385" s="384">
        <f t="shared" si="51"/>
        <v>-0.22702685505033671</v>
      </c>
      <c r="K385" s="383">
        <v>7.5660783259179585</v>
      </c>
      <c r="L385" s="384">
        <f t="shared" si="52"/>
        <v>0.7147955545701965</v>
      </c>
      <c r="M385" s="383">
        <v>10.151827153833533</v>
      </c>
      <c r="N385" s="384">
        <f t="shared" si="53"/>
        <v>-8.739065747176511E-2</v>
      </c>
      <c r="O385" s="383">
        <v>12.547693980787292</v>
      </c>
      <c r="P385" s="384">
        <f t="shared" si="54"/>
        <v>-0.41950116435698703</v>
      </c>
      <c r="Q385" s="383">
        <v>10.957129802278139</v>
      </c>
      <c r="R385" s="384">
        <f t="shared" si="55"/>
        <v>-7.7128017189581399E-2</v>
      </c>
    </row>
    <row r="386" spans="2:18" ht="15" hidden="1" customHeight="1" outlineLevel="1" x14ac:dyDescent="0.25">
      <c r="B386" s="43" t="s">
        <v>58</v>
      </c>
      <c r="C386" s="390">
        <v>13.53</v>
      </c>
      <c r="D386" s="391">
        <f t="shared" si="48"/>
        <v>1.83</v>
      </c>
      <c r="E386" s="392">
        <v>11.24</v>
      </c>
      <c r="F386" s="381">
        <f t="shared" si="49"/>
        <v>-4.8499999999999996</v>
      </c>
      <c r="G386" s="390">
        <v>10.039999999999999</v>
      </c>
      <c r="H386" s="391">
        <f t="shared" si="50"/>
        <v>-0.17000000000000171</v>
      </c>
      <c r="I386" s="392">
        <v>9.48</v>
      </c>
      <c r="J386" s="381">
        <f t="shared" si="51"/>
        <v>0.29000000000000092</v>
      </c>
      <c r="K386" s="390">
        <v>6.89</v>
      </c>
      <c r="L386" s="391">
        <f t="shared" si="52"/>
        <v>-0.41000000000000014</v>
      </c>
      <c r="M386" s="392">
        <v>9.7100000000000009</v>
      </c>
      <c r="N386" s="381">
        <f t="shared" si="53"/>
        <v>-0.54999999999999893</v>
      </c>
      <c r="O386" s="390">
        <v>12.44</v>
      </c>
      <c r="P386" s="391">
        <f t="shared" si="54"/>
        <v>-1.42</v>
      </c>
      <c r="Q386" s="392">
        <v>10.59</v>
      </c>
      <c r="R386" s="381">
        <f t="shared" si="55"/>
        <v>-0.58999999999999986</v>
      </c>
    </row>
    <row r="387" spans="2:18" ht="15" hidden="1" customHeight="1" outlineLevel="1" x14ac:dyDescent="0.25">
      <c r="B387" s="43" t="s">
        <v>59</v>
      </c>
      <c r="C387" s="390">
        <v>11.12</v>
      </c>
      <c r="D387" s="391">
        <f t="shared" si="48"/>
        <v>0.72999999999999865</v>
      </c>
      <c r="E387" s="392">
        <v>9.42</v>
      </c>
      <c r="F387" s="381">
        <f t="shared" si="49"/>
        <v>-3.08</v>
      </c>
      <c r="G387" s="390">
        <v>10.14</v>
      </c>
      <c r="H387" s="391">
        <f t="shared" si="50"/>
        <v>0</v>
      </c>
      <c r="I387" s="392">
        <v>9.92</v>
      </c>
      <c r="J387" s="381">
        <f t="shared" si="51"/>
        <v>-0.33000000000000007</v>
      </c>
      <c r="K387" s="390">
        <v>7.19</v>
      </c>
      <c r="L387" s="391">
        <f t="shared" si="52"/>
        <v>1.1000000000000005</v>
      </c>
      <c r="M387" s="392">
        <v>9.8000000000000007</v>
      </c>
      <c r="N387" s="381">
        <f t="shared" si="53"/>
        <v>-0.44999999999999929</v>
      </c>
      <c r="O387" s="390">
        <v>11.8</v>
      </c>
      <c r="P387" s="391">
        <f t="shared" si="54"/>
        <v>-0.66000000000000014</v>
      </c>
      <c r="Q387" s="392">
        <v>10.55</v>
      </c>
      <c r="R387" s="381">
        <f t="shared" si="55"/>
        <v>-0.36999999999999922</v>
      </c>
    </row>
    <row r="388" spans="2:18" ht="15" hidden="1" customHeight="1" outlineLevel="1" x14ac:dyDescent="0.25">
      <c r="B388" s="43" t="s">
        <v>60</v>
      </c>
      <c r="C388" s="390">
        <v>13.19</v>
      </c>
      <c r="D388" s="391">
        <f t="shared" si="48"/>
        <v>2.0700000000000003</v>
      </c>
      <c r="E388" s="392">
        <v>11.06</v>
      </c>
      <c r="F388" s="381">
        <f t="shared" si="49"/>
        <v>-0.70999999999999908</v>
      </c>
      <c r="G388" s="390">
        <v>11.13</v>
      </c>
      <c r="H388" s="391">
        <f t="shared" si="50"/>
        <v>-0.25</v>
      </c>
      <c r="I388" s="392">
        <v>11.16</v>
      </c>
      <c r="J388" s="381">
        <f t="shared" si="51"/>
        <v>0.55000000000000071</v>
      </c>
      <c r="K388" s="390">
        <v>8.64</v>
      </c>
      <c r="L388" s="391">
        <f t="shared" si="52"/>
        <v>2.5700000000000003</v>
      </c>
      <c r="M388" s="392">
        <v>11.04</v>
      </c>
      <c r="N388" s="381">
        <f t="shared" si="53"/>
        <v>0.37999999999999901</v>
      </c>
      <c r="O388" s="390">
        <v>13.32</v>
      </c>
      <c r="P388" s="391">
        <f t="shared" si="54"/>
        <v>-0.74000000000000021</v>
      </c>
      <c r="Q388" s="392">
        <v>11.81</v>
      </c>
      <c r="R388" s="381">
        <f t="shared" si="55"/>
        <v>0.19000000000000128</v>
      </c>
    </row>
    <row r="389" spans="2:18" ht="15" hidden="1" customHeight="1" outlineLevel="1" x14ac:dyDescent="0.25">
      <c r="B389" s="43" t="s">
        <v>61</v>
      </c>
      <c r="C389" s="390">
        <v>11.12</v>
      </c>
      <c r="D389" s="391">
        <f t="shared" si="48"/>
        <v>-0.59000000000000163</v>
      </c>
      <c r="E389" s="392">
        <v>10.050000000000001</v>
      </c>
      <c r="F389" s="381">
        <f t="shared" si="49"/>
        <v>-1.7699999999999996</v>
      </c>
      <c r="G389" s="390">
        <v>11.07</v>
      </c>
      <c r="H389" s="391">
        <f t="shared" si="50"/>
        <v>-0.62999999999999901</v>
      </c>
      <c r="I389" s="392">
        <v>10.83</v>
      </c>
      <c r="J389" s="381">
        <f t="shared" si="51"/>
        <v>4.0000000000000924E-2</v>
      </c>
      <c r="K389" s="390">
        <v>8.98</v>
      </c>
      <c r="L389" s="391">
        <f t="shared" si="52"/>
        <v>1.4700000000000006</v>
      </c>
      <c r="M389" s="392">
        <v>10.7</v>
      </c>
      <c r="N389" s="381">
        <f t="shared" si="53"/>
        <v>-0.32000000000000028</v>
      </c>
      <c r="O389" s="390">
        <v>13.03</v>
      </c>
      <c r="P389" s="391">
        <f t="shared" si="54"/>
        <v>-1.08</v>
      </c>
      <c r="Q389" s="392">
        <v>11.49</v>
      </c>
      <c r="R389" s="381">
        <f t="shared" si="55"/>
        <v>-0.42999999999999972</v>
      </c>
    </row>
    <row r="390" spans="2:18" ht="15" customHeight="1" collapsed="1" x14ac:dyDescent="0.25">
      <c r="B390" s="145">
        <v>1986</v>
      </c>
      <c r="C390" s="395">
        <v>12.77</v>
      </c>
      <c r="D390" s="395">
        <f t="shared" si="48"/>
        <v>1.9900000000000002</v>
      </c>
      <c r="E390" s="395">
        <v>9.82</v>
      </c>
      <c r="F390" s="388">
        <f t="shared" si="49"/>
        <v>-3.08</v>
      </c>
      <c r="G390" s="395">
        <v>10.23</v>
      </c>
      <c r="H390" s="395">
        <f t="shared" si="50"/>
        <v>-0.26999999999999957</v>
      </c>
      <c r="I390" s="395">
        <v>10.25</v>
      </c>
      <c r="J390" s="388">
        <f t="shared" si="51"/>
        <v>0.30000000000000071</v>
      </c>
      <c r="K390" s="395">
        <v>7.46</v>
      </c>
      <c r="L390" s="395">
        <f t="shared" si="52"/>
        <v>0.62000000000000011</v>
      </c>
      <c r="M390" s="395">
        <v>10.08</v>
      </c>
      <c r="N390" s="388">
        <f t="shared" si="53"/>
        <v>-0.22000000000000064</v>
      </c>
      <c r="O390" s="395">
        <v>12.09</v>
      </c>
      <c r="P390" s="395">
        <f t="shared" si="54"/>
        <v>-0.75999999999999979</v>
      </c>
      <c r="Q390" s="395">
        <v>10.77</v>
      </c>
      <c r="R390" s="388">
        <f t="shared" si="55"/>
        <v>-0.30000000000000071</v>
      </c>
    </row>
    <row r="391" spans="2:18" ht="15" hidden="1" customHeight="1" outlineLevel="1" x14ac:dyDescent="0.25">
      <c r="B391" s="43" t="s">
        <v>49</v>
      </c>
      <c r="C391" s="390">
        <v>11.12</v>
      </c>
      <c r="D391" s="391">
        <f t="shared" si="48"/>
        <v>-1.4800000000000004</v>
      </c>
      <c r="E391" s="392">
        <v>13.41</v>
      </c>
      <c r="F391" s="381">
        <f t="shared" si="49"/>
        <v>4.3900000000000006</v>
      </c>
      <c r="G391" s="390">
        <v>9.93</v>
      </c>
      <c r="H391" s="391">
        <f t="shared" si="50"/>
        <v>-0.8100000000000005</v>
      </c>
      <c r="I391" s="392">
        <v>9.24</v>
      </c>
      <c r="J391" s="381">
        <f t="shared" si="51"/>
        <v>-1.0899999999999999</v>
      </c>
      <c r="K391" s="390">
        <v>6.42</v>
      </c>
      <c r="L391" s="391">
        <f t="shared" si="52"/>
        <v>-1.2199999999999998</v>
      </c>
      <c r="M391" s="392">
        <v>9.8699999999999992</v>
      </c>
      <c r="N391" s="381">
        <f t="shared" si="53"/>
        <v>-0.27000000000000135</v>
      </c>
      <c r="O391" s="390">
        <v>11.99</v>
      </c>
      <c r="P391" s="391">
        <f t="shared" si="54"/>
        <v>-0.5600000000000005</v>
      </c>
      <c r="Q391" s="392">
        <v>10.64</v>
      </c>
      <c r="R391" s="381">
        <f t="shared" si="55"/>
        <v>-0.25999999999999979</v>
      </c>
    </row>
    <row r="392" spans="2:18" ht="15" hidden="1" customHeight="1" outlineLevel="1" x14ac:dyDescent="0.25">
      <c r="B392" s="43" t="s">
        <v>50</v>
      </c>
      <c r="C392" s="390">
        <v>10.11</v>
      </c>
      <c r="D392" s="391">
        <f t="shared" si="48"/>
        <v>-1.4700000000000006</v>
      </c>
      <c r="E392" s="392">
        <v>13.45</v>
      </c>
      <c r="F392" s="381">
        <f t="shared" si="49"/>
        <v>5.839999999999999</v>
      </c>
      <c r="G392" s="390">
        <v>9.56</v>
      </c>
      <c r="H392" s="391">
        <f t="shared" si="50"/>
        <v>-0.75999999999999979</v>
      </c>
      <c r="I392" s="392">
        <v>9.68</v>
      </c>
      <c r="J392" s="381">
        <f t="shared" si="51"/>
        <v>-0.70000000000000107</v>
      </c>
      <c r="K392" s="390">
        <v>7.98</v>
      </c>
      <c r="L392" s="391">
        <f t="shared" si="52"/>
        <v>0.71000000000000085</v>
      </c>
      <c r="M392" s="392">
        <v>10.06</v>
      </c>
      <c r="N392" s="381">
        <f t="shared" si="53"/>
        <v>0.30000000000000071</v>
      </c>
      <c r="O392" s="390">
        <v>12.47</v>
      </c>
      <c r="P392" s="391">
        <f t="shared" si="54"/>
        <v>-0.13999999999999879</v>
      </c>
      <c r="Q392" s="392">
        <v>10.82</v>
      </c>
      <c r="R392" s="381">
        <f t="shared" si="55"/>
        <v>0.1899999999999995</v>
      </c>
    </row>
    <row r="393" spans="2:18" ht="15" hidden="1" customHeight="1" outlineLevel="1" x14ac:dyDescent="0.25">
      <c r="B393" s="43" t="s">
        <v>51</v>
      </c>
      <c r="C393" s="390">
        <v>10.76</v>
      </c>
      <c r="D393" s="391">
        <f t="shared" si="48"/>
        <v>-8.0000000000000071E-2</v>
      </c>
      <c r="E393" s="392">
        <v>11.53</v>
      </c>
      <c r="F393" s="381">
        <f t="shared" si="49"/>
        <v>3.6199999999999992</v>
      </c>
      <c r="G393" s="390">
        <v>10.1</v>
      </c>
      <c r="H393" s="391">
        <f t="shared" si="50"/>
        <v>-1.9999999999999574E-2</v>
      </c>
      <c r="I393" s="392">
        <v>9.73</v>
      </c>
      <c r="J393" s="381">
        <f t="shared" si="51"/>
        <v>-0.41999999999999993</v>
      </c>
      <c r="K393" s="390">
        <v>7.03</v>
      </c>
      <c r="L393" s="391">
        <f t="shared" si="52"/>
        <v>0.45000000000000018</v>
      </c>
      <c r="M393" s="392">
        <v>9.9</v>
      </c>
      <c r="N393" s="381">
        <f t="shared" si="53"/>
        <v>0.33999999999999986</v>
      </c>
      <c r="O393" s="390">
        <v>13.15</v>
      </c>
      <c r="P393" s="391">
        <f t="shared" si="54"/>
        <v>1.7100000000000009</v>
      </c>
      <c r="Q393" s="392">
        <v>10.84</v>
      </c>
      <c r="R393" s="381">
        <f t="shared" si="55"/>
        <v>0.74000000000000021</v>
      </c>
    </row>
    <row r="394" spans="2:18" ht="15" hidden="1" customHeight="1" outlineLevel="1" x14ac:dyDescent="0.25">
      <c r="B394" s="43" t="s">
        <v>52</v>
      </c>
      <c r="C394" s="390">
        <v>10.85</v>
      </c>
      <c r="D394" s="391">
        <f t="shared" si="48"/>
        <v>1.3399999999999999</v>
      </c>
      <c r="E394" s="392">
        <v>12.82</v>
      </c>
      <c r="F394" s="381">
        <f t="shared" si="49"/>
        <v>3.3900000000000006</v>
      </c>
      <c r="G394" s="390">
        <v>10.65</v>
      </c>
      <c r="H394" s="391">
        <f t="shared" si="50"/>
        <v>8.9999999999999858E-2</v>
      </c>
      <c r="I394" s="392">
        <v>10.16</v>
      </c>
      <c r="J394" s="381">
        <f t="shared" si="51"/>
        <v>-0.34999999999999964</v>
      </c>
      <c r="K394" s="390">
        <v>6.34</v>
      </c>
      <c r="L394" s="391">
        <f t="shared" si="52"/>
        <v>8.9999999999999858E-2</v>
      </c>
      <c r="M394" s="392">
        <v>10.4</v>
      </c>
      <c r="N394" s="381">
        <f t="shared" si="53"/>
        <v>0.39000000000000057</v>
      </c>
      <c r="O394" s="390">
        <v>13.27</v>
      </c>
      <c r="P394" s="391">
        <f t="shared" si="54"/>
        <v>1.1399999999999988</v>
      </c>
      <c r="Q394" s="392">
        <v>11.26</v>
      </c>
      <c r="R394" s="381">
        <f t="shared" si="55"/>
        <v>0.65000000000000036</v>
      </c>
    </row>
    <row r="395" spans="2:18" ht="15" hidden="1" customHeight="1" outlineLevel="1" x14ac:dyDescent="0.25">
      <c r="B395" s="43" t="s">
        <v>53</v>
      </c>
      <c r="C395" s="390">
        <v>11.55</v>
      </c>
      <c r="D395" s="391">
        <f t="shared" si="48"/>
        <v>0.32000000000000028</v>
      </c>
      <c r="E395" s="392">
        <v>12.08</v>
      </c>
      <c r="F395" s="381">
        <f t="shared" si="49"/>
        <v>-0.64000000000000057</v>
      </c>
      <c r="G395" s="390">
        <v>10.79</v>
      </c>
      <c r="H395" s="391">
        <f t="shared" si="50"/>
        <v>0.31999999999999851</v>
      </c>
      <c r="I395" s="392">
        <v>10.54</v>
      </c>
      <c r="J395" s="381">
        <f t="shared" si="51"/>
        <v>-0.18000000000000149</v>
      </c>
      <c r="K395" s="390">
        <v>7.09</v>
      </c>
      <c r="L395" s="391">
        <f t="shared" si="52"/>
        <v>-0.10000000000000053</v>
      </c>
      <c r="M395" s="392">
        <v>10.63</v>
      </c>
      <c r="N395" s="381">
        <f t="shared" si="53"/>
        <v>-3.9999999999999147E-2</v>
      </c>
      <c r="O395" s="390">
        <v>12.79</v>
      </c>
      <c r="P395" s="391">
        <f t="shared" si="54"/>
        <v>0.5</v>
      </c>
      <c r="Q395" s="392">
        <v>11.34</v>
      </c>
      <c r="R395" s="381">
        <f t="shared" si="55"/>
        <v>0.17999999999999972</v>
      </c>
    </row>
    <row r="396" spans="2:18" ht="15" hidden="1" customHeight="1" outlineLevel="1" x14ac:dyDescent="0.25">
      <c r="B396" s="43" t="s">
        <v>54</v>
      </c>
      <c r="C396" s="390">
        <v>9.48</v>
      </c>
      <c r="D396" s="391">
        <f t="shared" si="48"/>
        <v>-1.8200000000000003</v>
      </c>
      <c r="E396" s="392">
        <v>12.26</v>
      </c>
      <c r="F396" s="381">
        <f t="shared" si="49"/>
        <v>-1.42</v>
      </c>
      <c r="G396" s="390">
        <v>9.9</v>
      </c>
      <c r="H396" s="391">
        <f t="shared" si="50"/>
        <v>0.46000000000000085</v>
      </c>
      <c r="I396" s="392">
        <v>9.3699999999999992</v>
      </c>
      <c r="J396" s="381">
        <f t="shared" si="51"/>
        <v>-0.79000000000000092</v>
      </c>
      <c r="K396" s="390">
        <v>7.85</v>
      </c>
      <c r="L396" s="391">
        <f t="shared" si="52"/>
        <v>1.3999999999999995</v>
      </c>
      <c r="M396" s="392">
        <v>9.8000000000000007</v>
      </c>
      <c r="N396" s="381">
        <f t="shared" si="53"/>
        <v>-0.37999999999999901</v>
      </c>
      <c r="O396" s="390">
        <v>12.73</v>
      </c>
      <c r="P396" s="391">
        <f t="shared" si="54"/>
        <v>1.1500000000000004</v>
      </c>
      <c r="Q396" s="392">
        <v>10.74</v>
      </c>
      <c r="R396" s="381">
        <f t="shared" si="55"/>
        <v>0.14000000000000057</v>
      </c>
    </row>
    <row r="397" spans="2:18" ht="15" hidden="1" customHeight="1" outlineLevel="1" x14ac:dyDescent="0.25">
      <c r="B397" s="43" t="s">
        <v>55</v>
      </c>
      <c r="C397" s="390">
        <v>9.8699999999999992</v>
      </c>
      <c r="D397" s="391">
        <f t="shared" ref="D397:D460" si="56">C397-C411</f>
        <v>-1.1400000000000006</v>
      </c>
      <c r="E397" s="392">
        <v>14.26</v>
      </c>
      <c r="F397" s="381">
        <f t="shared" ref="F397:F460" si="57">E397-E411</f>
        <v>2.6899999999999995</v>
      </c>
      <c r="G397" s="390">
        <v>10.75</v>
      </c>
      <c r="H397" s="391">
        <f t="shared" ref="H397:H460" si="58">G397-G411</f>
        <v>0.38000000000000078</v>
      </c>
      <c r="I397" s="392">
        <v>10.210000000000001</v>
      </c>
      <c r="J397" s="381">
        <f t="shared" ref="J397:J460" si="59">I397-I411</f>
        <v>-0.23999999999999844</v>
      </c>
      <c r="K397" s="390">
        <v>7.21</v>
      </c>
      <c r="L397" s="391">
        <f t="shared" ref="L397:L460" si="60">K397-K411</f>
        <v>0.96</v>
      </c>
      <c r="M397" s="392">
        <v>10.56</v>
      </c>
      <c r="N397" s="381">
        <f t="shared" ref="N397:N460" si="61">M397-M411</f>
        <v>0.33000000000000007</v>
      </c>
      <c r="O397" s="390">
        <v>11.47</v>
      </c>
      <c r="P397" s="391">
        <f t="shared" ref="P397:P460" si="62">O397-O411</f>
        <v>0.11000000000000121</v>
      </c>
      <c r="Q397" s="392">
        <v>10.83</v>
      </c>
      <c r="R397" s="381">
        <f t="shared" ref="R397:R460" si="63">Q397-Q411</f>
        <v>0.30000000000000071</v>
      </c>
    </row>
    <row r="398" spans="2:18" ht="15" hidden="1" customHeight="1" outlineLevel="1" x14ac:dyDescent="0.25">
      <c r="B398" s="43" t="s">
        <v>56</v>
      </c>
      <c r="C398" s="390">
        <v>10.72</v>
      </c>
      <c r="D398" s="391">
        <f t="shared" si="56"/>
        <v>-2.2299999999999986</v>
      </c>
      <c r="E398" s="392">
        <v>13.95</v>
      </c>
      <c r="F398" s="381">
        <f t="shared" si="57"/>
        <v>4.7299999999999986</v>
      </c>
      <c r="G398" s="390">
        <v>11.04</v>
      </c>
      <c r="H398" s="391">
        <f t="shared" si="58"/>
        <v>1.5</v>
      </c>
      <c r="I398" s="392">
        <v>9.75</v>
      </c>
      <c r="J398" s="381">
        <f t="shared" si="59"/>
        <v>2.9999999999999361E-2</v>
      </c>
      <c r="K398" s="390">
        <v>6.1</v>
      </c>
      <c r="L398" s="391">
        <f t="shared" si="60"/>
        <v>-0.13000000000000078</v>
      </c>
      <c r="M398" s="392">
        <v>10.26</v>
      </c>
      <c r="N398" s="381">
        <f t="shared" si="61"/>
        <v>0.87999999999999901</v>
      </c>
      <c r="O398" s="390">
        <v>12</v>
      </c>
      <c r="P398" s="391">
        <f t="shared" si="62"/>
        <v>-8.0000000000000071E-2</v>
      </c>
      <c r="Q398" s="392">
        <v>10.71</v>
      </c>
      <c r="R398" s="381">
        <f t="shared" si="63"/>
        <v>0.74000000000000021</v>
      </c>
    </row>
    <row r="399" spans="2:18" ht="15" customHeight="1" collapsed="1" x14ac:dyDescent="0.25">
      <c r="B399" s="30" t="s">
        <v>183</v>
      </c>
      <c r="C399" s="383">
        <v>11.407496214033317</v>
      </c>
      <c r="D399" s="384">
        <f t="shared" si="56"/>
        <v>1.5613875848304026</v>
      </c>
      <c r="E399" s="383">
        <v>10.905075544572757</v>
      </c>
      <c r="F399" s="384">
        <f t="shared" si="57"/>
        <v>0.2073117334874528</v>
      </c>
      <c r="G399" s="383">
        <v>10.648772658701279</v>
      </c>
      <c r="H399" s="384">
        <f t="shared" si="58"/>
        <v>0.183432166868716</v>
      </c>
      <c r="I399" s="383">
        <v>10.2299478808443</v>
      </c>
      <c r="J399" s="384">
        <f t="shared" si="59"/>
        <v>0.22928153438473053</v>
      </c>
      <c r="K399" s="383">
        <v>6.851282771347762</v>
      </c>
      <c r="L399" s="384">
        <f t="shared" si="60"/>
        <v>0.77743803759264196</v>
      </c>
      <c r="M399" s="383">
        <v>10.239217811305299</v>
      </c>
      <c r="N399" s="384">
        <f t="shared" si="61"/>
        <v>0.29277032531475378</v>
      </c>
      <c r="O399" s="383">
        <v>12.967195145144279</v>
      </c>
      <c r="P399" s="384">
        <f t="shared" si="62"/>
        <v>1.290973077383839E-2</v>
      </c>
      <c r="Q399" s="383">
        <v>11.034257819467721</v>
      </c>
      <c r="R399" s="384">
        <f t="shared" si="63"/>
        <v>0.19401272892084087</v>
      </c>
    </row>
    <row r="400" spans="2:18" ht="15" hidden="1" customHeight="1" outlineLevel="1" x14ac:dyDescent="0.25">
      <c r="B400" s="43" t="s">
        <v>58</v>
      </c>
      <c r="C400" s="390">
        <v>11.7</v>
      </c>
      <c r="D400" s="391">
        <f t="shared" si="56"/>
        <v>2.129999999999999</v>
      </c>
      <c r="E400" s="392">
        <v>16.09</v>
      </c>
      <c r="F400" s="381">
        <f t="shared" si="57"/>
        <v>5.9599999999999991</v>
      </c>
      <c r="G400" s="390">
        <v>10.210000000000001</v>
      </c>
      <c r="H400" s="391">
        <f t="shared" si="58"/>
        <v>0.70000000000000107</v>
      </c>
      <c r="I400" s="392">
        <v>9.19</v>
      </c>
      <c r="J400" s="381">
        <f t="shared" si="59"/>
        <v>-0.27000000000000135</v>
      </c>
      <c r="K400" s="390">
        <v>7.3</v>
      </c>
      <c r="L400" s="391">
        <f t="shared" si="60"/>
        <v>1.71</v>
      </c>
      <c r="M400" s="392">
        <v>10.26</v>
      </c>
      <c r="N400" s="381">
        <f t="shared" si="61"/>
        <v>1.0099999999999998</v>
      </c>
      <c r="O400" s="390">
        <v>13.86</v>
      </c>
      <c r="P400" s="391">
        <f t="shared" si="62"/>
        <v>1.8499999999999996</v>
      </c>
      <c r="Q400" s="392">
        <v>11.18</v>
      </c>
      <c r="R400" s="381">
        <f t="shared" si="63"/>
        <v>1.08</v>
      </c>
    </row>
    <row r="401" spans="2:18" ht="15" hidden="1" customHeight="1" outlineLevel="1" x14ac:dyDescent="0.25">
      <c r="B401" s="43" t="s">
        <v>59</v>
      </c>
      <c r="C401" s="390">
        <v>10.39</v>
      </c>
      <c r="D401" s="391">
        <f t="shared" si="56"/>
        <v>1.2900000000000009</v>
      </c>
      <c r="E401" s="392">
        <v>12.5</v>
      </c>
      <c r="F401" s="381">
        <f t="shared" si="57"/>
        <v>1.25</v>
      </c>
      <c r="G401" s="390">
        <v>10.14</v>
      </c>
      <c r="H401" s="391">
        <f t="shared" si="58"/>
        <v>-0.44999999999999929</v>
      </c>
      <c r="I401" s="392">
        <v>10.25</v>
      </c>
      <c r="J401" s="381">
        <f t="shared" si="59"/>
        <v>0.53999999999999915</v>
      </c>
      <c r="K401" s="390">
        <v>6.09</v>
      </c>
      <c r="L401" s="391">
        <f t="shared" si="60"/>
        <v>-0.19000000000000039</v>
      </c>
      <c r="M401" s="392">
        <v>10.25</v>
      </c>
      <c r="N401" s="381">
        <f t="shared" si="61"/>
        <v>0.32000000000000028</v>
      </c>
      <c r="O401" s="390">
        <v>12.46</v>
      </c>
      <c r="P401" s="391">
        <f t="shared" si="62"/>
        <v>-0.27999999999999936</v>
      </c>
      <c r="Q401" s="392">
        <v>10.92</v>
      </c>
      <c r="R401" s="381">
        <f t="shared" si="63"/>
        <v>0.16999999999999993</v>
      </c>
    </row>
    <row r="402" spans="2:18" ht="15" hidden="1" customHeight="1" outlineLevel="1" x14ac:dyDescent="0.25">
      <c r="B402" s="43" t="s">
        <v>60</v>
      </c>
      <c r="C402" s="390">
        <v>11.12</v>
      </c>
      <c r="D402" s="391">
        <f t="shared" si="56"/>
        <v>1.1899999999999995</v>
      </c>
      <c r="E402" s="392">
        <v>11.77</v>
      </c>
      <c r="F402" s="381">
        <f t="shared" si="57"/>
        <v>0.90000000000000036</v>
      </c>
      <c r="G402" s="390">
        <v>11.38</v>
      </c>
      <c r="H402" s="391">
        <f t="shared" si="58"/>
        <v>-0.27999999999999936</v>
      </c>
      <c r="I402" s="392">
        <v>10.61</v>
      </c>
      <c r="J402" s="381">
        <f t="shared" si="59"/>
        <v>-0.11000000000000121</v>
      </c>
      <c r="K402" s="390">
        <v>6.07</v>
      </c>
      <c r="L402" s="391">
        <f t="shared" si="60"/>
        <v>-0.79999999999999982</v>
      </c>
      <c r="M402" s="392">
        <v>10.66</v>
      </c>
      <c r="N402" s="381">
        <f t="shared" si="61"/>
        <v>-3.9999999999999147E-2</v>
      </c>
      <c r="O402" s="390">
        <v>14.06</v>
      </c>
      <c r="P402" s="391">
        <f t="shared" si="62"/>
        <v>-0.27999999999999936</v>
      </c>
      <c r="Q402" s="392">
        <v>11.62</v>
      </c>
      <c r="R402" s="381">
        <f t="shared" si="63"/>
        <v>-0.16000000000000014</v>
      </c>
    </row>
    <row r="403" spans="2:18" ht="15" hidden="1" customHeight="1" outlineLevel="1" x14ac:dyDescent="0.25">
      <c r="B403" s="43" t="s">
        <v>61</v>
      </c>
      <c r="C403" s="390">
        <v>11.71</v>
      </c>
      <c r="D403" s="391">
        <f t="shared" si="56"/>
        <v>1.3400000000000016</v>
      </c>
      <c r="E403" s="392">
        <v>11.82</v>
      </c>
      <c r="F403" s="381">
        <f t="shared" si="57"/>
        <v>1.0300000000000011</v>
      </c>
      <c r="G403" s="390">
        <v>11.7</v>
      </c>
      <c r="H403" s="391">
        <f t="shared" si="58"/>
        <v>0.62999999999999901</v>
      </c>
      <c r="I403" s="392">
        <v>10.79</v>
      </c>
      <c r="J403" s="381">
        <f t="shared" si="59"/>
        <v>0.31999999999999851</v>
      </c>
      <c r="K403" s="390">
        <v>7.51</v>
      </c>
      <c r="L403" s="391">
        <f t="shared" si="60"/>
        <v>1.1799999999999997</v>
      </c>
      <c r="M403" s="392">
        <v>11.02</v>
      </c>
      <c r="N403" s="381">
        <f t="shared" si="61"/>
        <v>0.62999999999999901</v>
      </c>
      <c r="O403" s="390">
        <v>14.11</v>
      </c>
      <c r="P403" s="391">
        <f t="shared" si="62"/>
        <v>1.9999999999999574E-2</v>
      </c>
      <c r="Q403" s="392">
        <v>11.92</v>
      </c>
      <c r="R403" s="381">
        <f t="shared" si="63"/>
        <v>0.41999999999999993</v>
      </c>
    </row>
    <row r="404" spans="2:18" ht="15" customHeight="1" collapsed="1" x14ac:dyDescent="0.25">
      <c r="B404" s="145">
        <v>1985</v>
      </c>
      <c r="C404" s="395">
        <v>10.78</v>
      </c>
      <c r="D404" s="395">
        <f t="shared" si="56"/>
        <v>3.9999999999999147E-2</v>
      </c>
      <c r="E404" s="395">
        <v>12.9</v>
      </c>
      <c r="F404" s="388">
        <f t="shared" si="57"/>
        <v>2.6100000000000012</v>
      </c>
      <c r="G404" s="395">
        <v>10.5</v>
      </c>
      <c r="H404" s="395">
        <f t="shared" si="58"/>
        <v>0.13000000000000078</v>
      </c>
      <c r="I404" s="395">
        <v>9.9499999999999993</v>
      </c>
      <c r="J404" s="388">
        <f t="shared" si="59"/>
        <v>-0.27000000000000135</v>
      </c>
      <c r="K404" s="395">
        <v>6.84</v>
      </c>
      <c r="L404" s="395">
        <f t="shared" si="60"/>
        <v>0.29000000000000004</v>
      </c>
      <c r="M404" s="395">
        <v>10.3</v>
      </c>
      <c r="N404" s="388">
        <f t="shared" si="61"/>
        <v>0.29000000000000092</v>
      </c>
      <c r="O404" s="395">
        <v>12.85</v>
      </c>
      <c r="P404" s="395">
        <f t="shared" si="62"/>
        <v>0.36999999999999922</v>
      </c>
      <c r="Q404" s="395">
        <v>11.07</v>
      </c>
      <c r="R404" s="388">
        <f t="shared" si="63"/>
        <v>0.33999999999999986</v>
      </c>
    </row>
    <row r="405" spans="2:18" ht="15" hidden="1" customHeight="1" outlineLevel="1" x14ac:dyDescent="0.25">
      <c r="B405" s="43" t="s">
        <v>49</v>
      </c>
      <c r="C405" s="390">
        <v>12.6</v>
      </c>
      <c r="D405" s="391">
        <f t="shared" si="56"/>
        <v>1.75</v>
      </c>
      <c r="E405" s="392">
        <v>9.02</v>
      </c>
      <c r="F405" s="381">
        <f t="shared" si="57"/>
        <v>0.41999999999999993</v>
      </c>
      <c r="G405" s="390">
        <v>10.74</v>
      </c>
      <c r="H405" s="391">
        <f t="shared" si="58"/>
        <v>-1.9999999999999574E-2</v>
      </c>
      <c r="I405" s="392">
        <v>10.33</v>
      </c>
      <c r="J405" s="381">
        <f t="shared" si="59"/>
        <v>0.80000000000000071</v>
      </c>
      <c r="K405" s="390">
        <v>7.64</v>
      </c>
      <c r="L405" s="391">
        <f t="shared" si="60"/>
        <v>0.9399999999999995</v>
      </c>
      <c r="M405" s="392">
        <v>10.14</v>
      </c>
      <c r="N405" s="381">
        <f t="shared" si="61"/>
        <v>0.58000000000000007</v>
      </c>
      <c r="O405" s="390">
        <v>12.55</v>
      </c>
      <c r="P405" s="391">
        <f t="shared" si="62"/>
        <v>0.13000000000000078</v>
      </c>
      <c r="Q405" s="392">
        <v>10.9</v>
      </c>
      <c r="R405" s="381">
        <f t="shared" si="63"/>
        <v>0.46000000000000085</v>
      </c>
    </row>
    <row r="406" spans="2:18" ht="15" hidden="1" customHeight="1" outlineLevel="1" x14ac:dyDescent="0.25">
      <c r="B406" s="43" t="s">
        <v>50</v>
      </c>
      <c r="C406" s="390">
        <v>11.58</v>
      </c>
      <c r="D406" s="391">
        <f t="shared" si="56"/>
        <v>3.67</v>
      </c>
      <c r="E406" s="392">
        <v>7.61</v>
      </c>
      <c r="F406" s="381">
        <f t="shared" si="57"/>
        <v>-4.4999999999999991</v>
      </c>
      <c r="G406" s="390">
        <v>10.32</v>
      </c>
      <c r="H406" s="391">
        <f t="shared" si="58"/>
        <v>0.20000000000000107</v>
      </c>
      <c r="I406" s="392">
        <v>10.38</v>
      </c>
      <c r="J406" s="381">
        <f t="shared" si="59"/>
        <v>0.73000000000000043</v>
      </c>
      <c r="K406" s="390">
        <v>7.27</v>
      </c>
      <c r="L406" s="391">
        <f t="shared" si="60"/>
        <v>1.3499999999999996</v>
      </c>
      <c r="M406" s="392">
        <v>9.76</v>
      </c>
      <c r="N406" s="381">
        <f t="shared" si="61"/>
        <v>-9.9999999999999645E-2</v>
      </c>
      <c r="O406" s="390">
        <v>12.61</v>
      </c>
      <c r="P406" s="391">
        <f t="shared" si="62"/>
        <v>-0.22000000000000064</v>
      </c>
      <c r="Q406" s="392">
        <v>10.63</v>
      </c>
      <c r="R406" s="381">
        <f t="shared" si="63"/>
        <v>-0.10999999999999943</v>
      </c>
    </row>
    <row r="407" spans="2:18" ht="15" hidden="1" customHeight="1" outlineLevel="1" x14ac:dyDescent="0.25">
      <c r="B407" s="43" t="s">
        <v>51</v>
      </c>
      <c r="C407" s="390">
        <v>10.84</v>
      </c>
      <c r="D407" s="391">
        <f t="shared" si="56"/>
        <v>-0.42999999999999972</v>
      </c>
      <c r="E407" s="392">
        <v>7.91</v>
      </c>
      <c r="F407" s="381">
        <f t="shared" si="57"/>
        <v>-3.9299999999999997</v>
      </c>
      <c r="G407" s="390">
        <v>10.119999999999999</v>
      </c>
      <c r="H407" s="391">
        <f t="shared" si="58"/>
        <v>0.51999999999999957</v>
      </c>
      <c r="I407" s="392">
        <v>10.15</v>
      </c>
      <c r="J407" s="381">
        <f t="shared" si="59"/>
        <v>-0.36999999999999922</v>
      </c>
      <c r="K407" s="390">
        <v>6.58</v>
      </c>
      <c r="L407" s="391">
        <f t="shared" si="60"/>
        <v>1.4800000000000004</v>
      </c>
      <c r="M407" s="392">
        <v>9.56</v>
      </c>
      <c r="N407" s="381">
        <f t="shared" si="61"/>
        <v>-0.36999999999999922</v>
      </c>
      <c r="O407" s="390">
        <v>11.44</v>
      </c>
      <c r="P407" s="391">
        <f t="shared" si="62"/>
        <v>-0.75999999999999979</v>
      </c>
      <c r="Q407" s="392">
        <v>10.1</v>
      </c>
      <c r="R407" s="381">
        <f t="shared" si="63"/>
        <v>-0.47000000000000064</v>
      </c>
    </row>
    <row r="408" spans="2:18" ht="15" hidden="1" customHeight="1" outlineLevel="1" x14ac:dyDescent="0.25">
      <c r="B408" s="43" t="s">
        <v>52</v>
      </c>
      <c r="C408" s="390">
        <v>9.51</v>
      </c>
      <c r="D408" s="391">
        <f t="shared" si="56"/>
        <v>-8.9999999999999858E-2</v>
      </c>
      <c r="E408" s="392">
        <v>9.43</v>
      </c>
      <c r="F408" s="381">
        <f t="shared" si="57"/>
        <v>3.76</v>
      </c>
      <c r="G408" s="390">
        <v>10.56</v>
      </c>
      <c r="H408" s="391">
        <f t="shared" si="58"/>
        <v>1.4600000000000009</v>
      </c>
      <c r="I408" s="392">
        <v>10.51</v>
      </c>
      <c r="J408" s="381">
        <f t="shared" si="59"/>
        <v>0.72000000000000064</v>
      </c>
      <c r="K408" s="390">
        <v>6.25</v>
      </c>
      <c r="L408" s="391">
        <f t="shared" si="60"/>
        <v>0.37999999999999989</v>
      </c>
      <c r="M408" s="392">
        <v>10.01</v>
      </c>
      <c r="N408" s="381">
        <f t="shared" si="61"/>
        <v>1.3200000000000003</v>
      </c>
      <c r="O408" s="390">
        <v>12.13</v>
      </c>
      <c r="P408" s="391">
        <f t="shared" si="62"/>
        <v>-0.25999999999999979</v>
      </c>
      <c r="Q408" s="392">
        <v>10.61</v>
      </c>
      <c r="R408" s="381">
        <f t="shared" si="63"/>
        <v>0.86999999999999922</v>
      </c>
    </row>
    <row r="409" spans="2:18" ht="15" hidden="1" customHeight="1" outlineLevel="1" x14ac:dyDescent="0.25">
      <c r="B409" s="43" t="s">
        <v>53</v>
      </c>
      <c r="C409" s="390">
        <v>11.23</v>
      </c>
      <c r="D409" s="391">
        <f t="shared" si="56"/>
        <v>0.92999999999999972</v>
      </c>
      <c r="E409" s="392">
        <v>12.72</v>
      </c>
      <c r="F409" s="381">
        <f t="shared" si="57"/>
        <v>-8.0000000000000071E-2</v>
      </c>
      <c r="G409" s="390">
        <v>10.47</v>
      </c>
      <c r="H409" s="391">
        <f t="shared" si="58"/>
        <v>1.4000000000000004</v>
      </c>
      <c r="I409" s="392">
        <v>10.72</v>
      </c>
      <c r="J409" s="381">
        <f t="shared" si="59"/>
        <v>0.45000000000000107</v>
      </c>
      <c r="K409" s="390">
        <v>7.19</v>
      </c>
      <c r="L409" s="391">
        <f t="shared" si="60"/>
        <v>0.32000000000000028</v>
      </c>
      <c r="M409" s="392">
        <v>10.67</v>
      </c>
      <c r="N409" s="381">
        <f t="shared" si="61"/>
        <v>0.75999999999999979</v>
      </c>
      <c r="O409" s="390">
        <v>12.29</v>
      </c>
      <c r="P409" s="391">
        <f t="shared" si="62"/>
        <v>-0.78000000000000114</v>
      </c>
      <c r="Q409" s="392">
        <v>11.16</v>
      </c>
      <c r="R409" s="381">
        <f t="shared" si="63"/>
        <v>0.27999999999999936</v>
      </c>
    </row>
    <row r="410" spans="2:18" ht="15" hidden="1" customHeight="1" outlineLevel="1" x14ac:dyDescent="0.25">
      <c r="B410" s="43" t="s">
        <v>54</v>
      </c>
      <c r="C410" s="390">
        <v>11.3</v>
      </c>
      <c r="D410" s="391">
        <f t="shared" si="56"/>
        <v>0.57000000000000028</v>
      </c>
      <c r="E410" s="392">
        <v>13.68</v>
      </c>
      <c r="F410" s="381">
        <f t="shared" si="57"/>
        <v>4</v>
      </c>
      <c r="G410" s="390">
        <v>9.44</v>
      </c>
      <c r="H410" s="391">
        <f t="shared" si="58"/>
        <v>-2.000000000000135E-2</v>
      </c>
      <c r="I410" s="392">
        <v>10.16</v>
      </c>
      <c r="J410" s="381">
        <f t="shared" si="59"/>
        <v>0.27999999999999936</v>
      </c>
      <c r="K410" s="390">
        <v>6.45</v>
      </c>
      <c r="L410" s="391">
        <f t="shared" si="60"/>
        <v>-1.6399999999999997</v>
      </c>
      <c r="M410" s="392">
        <v>10.18</v>
      </c>
      <c r="N410" s="381">
        <f t="shared" si="61"/>
        <v>0.51999999999999957</v>
      </c>
      <c r="O410" s="390">
        <v>11.58</v>
      </c>
      <c r="P410" s="391">
        <f t="shared" si="62"/>
        <v>0.15000000000000036</v>
      </c>
      <c r="Q410" s="392">
        <v>10.6</v>
      </c>
      <c r="R410" s="381">
        <f t="shared" si="63"/>
        <v>0.34999999999999964</v>
      </c>
    </row>
    <row r="411" spans="2:18" ht="15" hidden="1" customHeight="1" outlineLevel="1" x14ac:dyDescent="0.25">
      <c r="B411" s="43" t="s">
        <v>55</v>
      </c>
      <c r="C411" s="390">
        <v>11.01</v>
      </c>
      <c r="D411" s="391">
        <f t="shared" si="56"/>
        <v>-1.6099999999999994</v>
      </c>
      <c r="E411" s="392">
        <v>11.57</v>
      </c>
      <c r="F411" s="381">
        <f t="shared" si="57"/>
        <v>-0.25</v>
      </c>
      <c r="G411" s="390">
        <v>10.37</v>
      </c>
      <c r="H411" s="391">
        <f t="shared" si="58"/>
        <v>0.12999999999999901</v>
      </c>
      <c r="I411" s="392">
        <v>10.45</v>
      </c>
      <c r="J411" s="381">
        <f t="shared" si="59"/>
        <v>-4.0000000000000924E-2</v>
      </c>
      <c r="K411" s="390">
        <v>6.25</v>
      </c>
      <c r="L411" s="391">
        <f t="shared" si="60"/>
        <v>0.38999999999999968</v>
      </c>
      <c r="M411" s="392">
        <v>10.23</v>
      </c>
      <c r="N411" s="381">
        <f t="shared" si="61"/>
        <v>1.9999999999999574E-2</v>
      </c>
      <c r="O411" s="390">
        <v>11.36</v>
      </c>
      <c r="P411" s="391">
        <f t="shared" si="62"/>
        <v>1.4799999999999986</v>
      </c>
      <c r="Q411" s="392">
        <v>10.53</v>
      </c>
      <c r="R411" s="381">
        <f t="shared" si="63"/>
        <v>0.41000000000000014</v>
      </c>
    </row>
    <row r="412" spans="2:18" ht="15" hidden="1" customHeight="1" outlineLevel="1" x14ac:dyDescent="0.25">
      <c r="B412" s="43" t="s">
        <v>56</v>
      </c>
      <c r="C412" s="390">
        <v>12.95</v>
      </c>
      <c r="D412" s="391">
        <f t="shared" si="56"/>
        <v>1.7099999999999991</v>
      </c>
      <c r="E412" s="392">
        <v>9.2200000000000006</v>
      </c>
      <c r="F412" s="381">
        <f t="shared" si="57"/>
        <v>-2.0699999999999985</v>
      </c>
      <c r="G412" s="390">
        <v>9.5399999999999991</v>
      </c>
      <c r="H412" s="391">
        <f t="shared" si="58"/>
        <v>-0.42000000000000171</v>
      </c>
      <c r="I412" s="392">
        <v>9.7200000000000006</v>
      </c>
      <c r="J412" s="381">
        <f t="shared" si="59"/>
        <v>0.11000000000000121</v>
      </c>
      <c r="K412" s="390">
        <v>6.23</v>
      </c>
      <c r="L412" s="391">
        <f t="shared" si="60"/>
        <v>0.58000000000000007</v>
      </c>
      <c r="M412" s="392">
        <v>9.3800000000000008</v>
      </c>
      <c r="N412" s="381">
        <f t="shared" si="61"/>
        <v>-0.25999999999999979</v>
      </c>
      <c r="O412" s="390">
        <v>12.08</v>
      </c>
      <c r="P412" s="391">
        <f t="shared" si="62"/>
        <v>-0.40000000000000036</v>
      </c>
      <c r="Q412" s="392">
        <v>9.9700000000000006</v>
      </c>
      <c r="R412" s="381">
        <f t="shared" si="63"/>
        <v>-0.33000000000000007</v>
      </c>
    </row>
    <row r="413" spans="2:18" ht="15" customHeight="1" collapsed="1" x14ac:dyDescent="0.25">
      <c r="B413" s="30" t="s">
        <v>184</v>
      </c>
      <c r="C413" s="383">
        <v>9.8461086292029147</v>
      </c>
      <c r="D413" s="384">
        <f t="shared" si="56"/>
        <v>-1.2285911588827929</v>
      </c>
      <c r="E413" s="383">
        <v>10.697763811085304</v>
      </c>
      <c r="F413" s="384">
        <f t="shared" si="57"/>
        <v>0.4231766417151448</v>
      </c>
      <c r="G413" s="383">
        <v>10.465340491832563</v>
      </c>
      <c r="H413" s="384">
        <f t="shared" si="58"/>
        <v>7.2706533582330479E-2</v>
      </c>
      <c r="I413" s="383">
        <v>10.000666346459569</v>
      </c>
      <c r="J413" s="384">
        <f t="shared" si="59"/>
        <v>-0.13249344233722127</v>
      </c>
      <c r="K413" s="383">
        <v>6.07384473375512</v>
      </c>
      <c r="L413" s="384">
        <f t="shared" si="60"/>
        <v>0.27627580289457487</v>
      </c>
      <c r="M413" s="383">
        <v>9.9464474859905447</v>
      </c>
      <c r="N413" s="384">
        <f t="shared" si="61"/>
        <v>3.9948052585586424E-2</v>
      </c>
      <c r="O413" s="383">
        <v>12.954285414370441</v>
      </c>
      <c r="P413" s="384">
        <f t="shared" si="62"/>
        <v>-4.4060913003882263E-2</v>
      </c>
      <c r="Q413" s="383">
        <v>10.84024509054688</v>
      </c>
      <c r="R413" s="384">
        <f t="shared" si="63"/>
        <v>3.4650407022310148E-2</v>
      </c>
    </row>
    <row r="414" spans="2:18" ht="15" hidden="1" customHeight="1" outlineLevel="1" x14ac:dyDescent="0.25">
      <c r="B414" s="43" t="s">
        <v>58</v>
      </c>
      <c r="C414" s="390">
        <v>9.57</v>
      </c>
      <c r="D414" s="391">
        <f t="shared" si="56"/>
        <v>-2.2599999999999998</v>
      </c>
      <c r="E414" s="392">
        <v>10.130000000000001</v>
      </c>
      <c r="F414" s="381">
        <f t="shared" si="57"/>
        <v>1.0100000000000016</v>
      </c>
      <c r="G414" s="390">
        <v>9.51</v>
      </c>
      <c r="H414" s="391">
        <f t="shared" si="58"/>
        <v>-0.32000000000000028</v>
      </c>
      <c r="I414" s="392">
        <v>9.4600000000000009</v>
      </c>
      <c r="J414" s="381">
        <f t="shared" si="59"/>
        <v>-0.33999999999999986</v>
      </c>
      <c r="K414" s="390">
        <v>5.59</v>
      </c>
      <c r="L414" s="391">
        <f t="shared" si="60"/>
        <v>3.0000000000000249E-2</v>
      </c>
      <c r="M414" s="392">
        <v>9.25</v>
      </c>
      <c r="N414" s="381">
        <f t="shared" si="61"/>
        <v>-0.16999999999999993</v>
      </c>
      <c r="O414" s="390">
        <v>12.01</v>
      </c>
      <c r="P414" s="391">
        <f t="shared" si="62"/>
        <v>-0.87000000000000099</v>
      </c>
      <c r="Q414" s="392">
        <v>10.1</v>
      </c>
      <c r="R414" s="381">
        <f t="shared" si="63"/>
        <v>-0.30000000000000071</v>
      </c>
    </row>
    <row r="415" spans="2:18" ht="15" hidden="1" customHeight="1" outlineLevel="1" x14ac:dyDescent="0.25">
      <c r="B415" s="43" t="s">
        <v>59</v>
      </c>
      <c r="C415" s="390">
        <v>9.1</v>
      </c>
      <c r="D415" s="391">
        <f t="shared" si="56"/>
        <v>-1.9900000000000002</v>
      </c>
      <c r="E415" s="392">
        <v>11.25</v>
      </c>
      <c r="F415" s="381">
        <f t="shared" si="57"/>
        <v>0.77999999999999936</v>
      </c>
      <c r="G415" s="390">
        <v>10.59</v>
      </c>
      <c r="H415" s="391">
        <f t="shared" si="58"/>
        <v>6.0000000000000497E-2</v>
      </c>
      <c r="I415" s="392">
        <v>9.7100000000000009</v>
      </c>
      <c r="J415" s="381">
        <f t="shared" si="59"/>
        <v>-0.11999999999999922</v>
      </c>
      <c r="K415" s="390">
        <v>6.28</v>
      </c>
      <c r="L415" s="391">
        <f t="shared" si="60"/>
        <v>0.91999999999999993</v>
      </c>
      <c r="M415" s="392">
        <v>9.93</v>
      </c>
      <c r="N415" s="381">
        <f t="shared" si="61"/>
        <v>9.9999999999999645E-2</v>
      </c>
      <c r="O415" s="390">
        <v>12.74</v>
      </c>
      <c r="P415" s="391">
        <f t="shared" si="62"/>
        <v>0.16000000000000014</v>
      </c>
      <c r="Q415" s="392">
        <v>10.75</v>
      </c>
      <c r="R415" s="381">
        <f t="shared" si="63"/>
        <v>8.9999999999999858E-2</v>
      </c>
    </row>
    <row r="416" spans="2:18" ht="15" hidden="1" customHeight="1" outlineLevel="1" x14ac:dyDescent="0.25">
      <c r="B416" s="43" t="s">
        <v>60</v>
      </c>
      <c r="C416" s="390">
        <v>9.93</v>
      </c>
      <c r="D416" s="391">
        <f t="shared" si="56"/>
        <v>-1.370000000000001</v>
      </c>
      <c r="E416" s="392">
        <v>10.87</v>
      </c>
      <c r="F416" s="381">
        <f t="shared" si="57"/>
        <v>0.88999999999999879</v>
      </c>
      <c r="G416" s="390">
        <v>11.66</v>
      </c>
      <c r="H416" s="391">
        <f t="shared" si="58"/>
        <v>0.21000000000000085</v>
      </c>
      <c r="I416" s="392">
        <v>10.72</v>
      </c>
      <c r="J416" s="381">
        <f t="shared" si="59"/>
        <v>0.20000000000000107</v>
      </c>
      <c r="K416" s="390">
        <v>6.87</v>
      </c>
      <c r="L416" s="391">
        <f t="shared" si="60"/>
        <v>1.42</v>
      </c>
      <c r="M416" s="392">
        <v>10.7</v>
      </c>
      <c r="N416" s="381">
        <f t="shared" si="61"/>
        <v>0.45999999999999908</v>
      </c>
      <c r="O416" s="390">
        <v>14.34</v>
      </c>
      <c r="P416" s="391">
        <f t="shared" si="62"/>
        <v>-0.49000000000000021</v>
      </c>
      <c r="Q416" s="392">
        <v>11.78</v>
      </c>
      <c r="R416" s="381">
        <f t="shared" si="63"/>
        <v>0.26999999999999957</v>
      </c>
    </row>
    <row r="417" spans="2:18" ht="15" hidden="1" customHeight="1" outlineLevel="1" x14ac:dyDescent="0.25">
      <c r="B417" s="43" t="s">
        <v>61</v>
      </c>
      <c r="C417" s="390">
        <v>10.37</v>
      </c>
      <c r="D417" s="391">
        <f t="shared" si="56"/>
        <v>-1.3800000000000008</v>
      </c>
      <c r="E417" s="392">
        <v>10.79</v>
      </c>
      <c r="F417" s="381">
        <f t="shared" si="57"/>
        <v>-1.4200000000000017</v>
      </c>
      <c r="G417" s="390">
        <v>11.07</v>
      </c>
      <c r="H417" s="391">
        <f t="shared" si="58"/>
        <v>-9.9999999999997868E-3</v>
      </c>
      <c r="I417" s="392">
        <v>10.47</v>
      </c>
      <c r="J417" s="381">
        <f t="shared" si="59"/>
        <v>8.0000000000000071E-2</v>
      </c>
      <c r="K417" s="390">
        <v>6.33</v>
      </c>
      <c r="L417" s="391">
        <f t="shared" si="60"/>
        <v>-0.24000000000000021</v>
      </c>
      <c r="M417" s="392">
        <v>10.39</v>
      </c>
      <c r="N417" s="381">
        <f t="shared" si="61"/>
        <v>-0.26999999999999957</v>
      </c>
      <c r="O417" s="390">
        <v>14.09</v>
      </c>
      <c r="P417" s="391">
        <f t="shared" si="62"/>
        <v>7.0000000000000284E-2</v>
      </c>
      <c r="Q417" s="392">
        <v>11.5</v>
      </c>
      <c r="R417" s="381">
        <f t="shared" si="63"/>
        <v>-0.15000000000000036</v>
      </c>
    </row>
    <row r="418" spans="2:18" ht="15" customHeight="1" collapsed="1" x14ac:dyDescent="0.25">
      <c r="B418" s="145">
        <v>1984</v>
      </c>
      <c r="C418" s="395">
        <v>10.74</v>
      </c>
      <c r="D418" s="395">
        <f t="shared" si="56"/>
        <v>-9.9999999999999645E-2</v>
      </c>
      <c r="E418" s="395">
        <v>10.29</v>
      </c>
      <c r="F418" s="388">
        <f t="shared" si="57"/>
        <v>-7.0000000000000284E-2</v>
      </c>
      <c r="G418" s="395">
        <v>10.37</v>
      </c>
      <c r="H418" s="395">
        <f t="shared" si="58"/>
        <v>0.27999999999999936</v>
      </c>
      <c r="I418" s="395">
        <v>10.220000000000001</v>
      </c>
      <c r="J418" s="388">
        <f t="shared" si="59"/>
        <v>0.20000000000000107</v>
      </c>
      <c r="K418" s="395">
        <v>6.55</v>
      </c>
      <c r="L418" s="395">
        <f t="shared" si="60"/>
        <v>0.5699999999999994</v>
      </c>
      <c r="M418" s="395">
        <v>10.01</v>
      </c>
      <c r="N418" s="388">
        <f t="shared" si="61"/>
        <v>0.20999999999999908</v>
      </c>
      <c r="O418" s="395">
        <v>12.48</v>
      </c>
      <c r="P418" s="395">
        <f t="shared" si="62"/>
        <v>-0.16999999999999993</v>
      </c>
      <c r="Q418" s="395">
        <v>10.73</v>
      </c>
      <c r="R418" s="388">
        <f t="shared" si="63"/>
        <v>9.9999999999999645E-2</v>
      </c>
    </row>
    <row r="419" spans="2:18" ht="15" hidden="1" customHeight="1" outlineLevel="1" x14ac:dyDescent="0.25">
      <c r="B419" s="43" t="s">
        <v>49</v>
      </c>
      <c r="C419" s="390">
        <v>10.85</v>
      </c>
      <c r="D419" s="391">
        <f t="shared" si="56"/>
        <v>0.37999999999999901</v>
      </c>
      <c r="E419" s="392">
        <v>8.6</v>
      </c>
      <c r="F419" s="381">
        <f t="shared" si="57"/>
        <v>-1.75</v>
      </c>
      <c r="G419" s="390">
        <v>10.76</v>
      </c>
      <c r="H419" s="391">
        <f t="shared" si="58"/>
        <v>0.6899999999999995</v>
      </c>
      <c r="I419" s="392">
        <v>9.5299999999999994</v>
      </c>
      <c r="J419" s="381">
        <f t="shared" si="59"/>
        <v>-0.79000000000000092</v>
      </c>
      <c r="K419" s="390">
        <v>6.7</v>
      </c>
      <c r="L419" s="391">
        <f t="shared" si="60"/>
        <v>1.3500000000000005</v>
      </c>
      <c r="M419" s="392">
        <v>9.56</v>
      </c>
      <c r="N419" s="381">
        <f t="shared" si="61"/>
        <v>-0.26999999999999957</v>
      </c>
      <c r="O419" s="390">
        <v>12.42</v>
      </c>
      <c r="P419" s="391">
        <f t="shared" si="62"/>
        <v>-0.24000000000000021</v>
      </c>
      <c r="Q419" s="392">
        <v>10.44</v>
      </c>
      <c r="R419" s="381">
        <f t="shared" si="63"/>
        <v>-0.24000000000000021</v>
      </c>
    </row>
    <row r="420" spans="2:18" ht="15" hidden="1" customHeight="1" outlineLevel="1" x14ac:dyDescent="0.25">
      <c r="B420" s="43" t="s">
        <v>50</v>
      </c>
      <c r="C420" s="390">
        <v>7.91</v>
      </c>
      <c r="D420" s="391">
        <f t="shared" si="56"/>
        <v>-3.25</v>
      </c>
      <c r="E420" s="392">
        <v>12.11</v>
      </c>
      <c r="F420" s="381">
        <f t="shared" si="57"/>
        <v>2.1399999999999988</v>
      </c>
      <c r="G420" s="390">
        <v>10.119999999999999</v>
      </c>
      <c r="H420" s="391">
        <f t="shared" si="58"/>
        <v>0.33999999999999986</v>
      </c>
      <c r="I420" s="392">
        <v>9.65</v>
      </c>
      <c r="J420" s="381">
        <f t="shared" si="59"/>
        <v>-0.36999999999999922</v>
      </c>
      <c r="K420" s="390">
        <v>5.92</v>
      </c>
      <c r="L420" s="391">
        <f t="shared" si="60"/>
        <v>-0.62000000000000011</v>
      </c>
      <c r="M420" s="392">
        <v>9.86</v>
      </c>
      <c r="N420" s="381">
        <f t="shared" si="61"/>
        <v>0.14999999999999858</v>
      </c>
      <c r="O420" s="390">
        <v>12.83</v>
      </c>
      <c r="P420" s="391">
        <f t="shared" si="62"/>
        <v>0.23000000000000043</v>
      </c>
      <c r="Q420" s="392">
        <v>10.74</v>
      </c>
      <c r="R420" s="381">
        <f t="shared" si="63"/>
        <v>0.16999999999999993</v>
      </c>
    </row>
    <row r="421" spans="2:18" ht="15" hidden="1" customHeight="1" outlineLevel="1" x14ac:dyDescent="0.25">
      <c r="B421" s="43" t="s">
        <v>51</v>
      </c>
      <c r="C421" s="390">
        <v>11.27</v>
      </c>
      <c r="D421" s="391">
        <f t="shared" si="56"/>
        <v>1.6199999999999992</v>
      </c>
      <c r="E421" s="392">
        <v>11.84</v>
      </c>
      <c r="F421" s="381">
        <f t="shared" si="57"/>
        <v>2.5600000000000005</v>
      </c>
      <c r="G421" s="390">
        <v>9.6</v>
      </c>
      <c r="H421" s="391">
        <f t="shared" si="58"/>
        <v>-0.26999999999999957</v>
      </c>
      <c r="I421" s="392">
        <v>10.52</v>
      </c>
      <c r="J421" s="381">
        <f t="shared" si="59"/>
        <v>0.41999999999999993</v>
      </c>
      <c r="K421" s="390">
        <v>5.0999999999999996</v>
      </c>
      <c r="L421" s="391">
        <f t="shared" si="60"/>
        <v>-0.85000000000000053</v>
      </c>
      <c r="M421" s="392">
        <v>9.93</v>
      </c>
      <c r="N421" s="381">
        <f t="shared" si="61"/>
        <v>0.40000000000000036</v>
      </c>
      <c r="O421" s="390">
        <v>12.2</v>
      </c>
      <c r="P421" s="391">
        <f t="shared" si="62"/>
        <v>0.91999999999999993</v>
      </c>
      <c r="Q421" s="392">
        <v>10.57</v>
      </c>
      <c r="R421" s="381">
        <f t="shared" si="63"/>
        <v>0.55000000000000071</v>
      </c>
    </row>
    <row r="422" spans="2:18" ht="15" hidden="1" customHeight="1" outlineLevel="1" x14ac:dyDescent="0.25">
      <c r="B422" s="43" t="s">
        <v>52</v>
      </c>
      <c r="C422" s="390">
        <v>9.6</v>
      </c>
      <c r="D422" s="391">
        <f t="shared" si="56"/>
        <v>-3.0000000000001137E-2</v>
      </c>
      <c r="E422" s="392">
        <v>5.67</v>
      </c>
      <c r="F422" s="381">
        <f t="shared" si="57"/>
        <v>1.3899999999999997</v>
      </c>
      <c r="G422" s="390">
        <v>9.1</v>
      </c>
      <c r="H422" s="391">
        <f t="shared" si="58"/>
        <v>-6.0000000000000497E-2</v>
      </c>
      <c r="I422" s="392">
        <v>9.7899999999999991</v>
      </c>
      <c r="J422" s="381">
        <f t="shared" si="59"/>
        <v>-0.24000000000000021</v>
      </c>
      <c r="K422" s="390">
        <v>5.87</v>
      </c>
      <c r="L422" s="391">
        <f t="shared" si="60"/>
        <v>-0.30999999999999961</v>
      </c>
      <c r="M422" s="392">
        <v>8.69</v>
      </c>
      <c r="N422" s="381">
        <f t="shared" si="61"/>
        <v>0.70999999999999908</v>
      </c>
      <c r="O422" s="390">
        <v>12.39</v>
      </c>
      <c r="P422" s="391">
        <f t="shared" si="62"/>
        <v>0.63000000000000078</v>
      </c>
      <c r="Q422" s="392">
        <v>9.74</v>
      </c>
      <c r="R422" s="381">
        <f t="shared" si="63"/>
        <v>0.87000000000000099</v>
      </c>
    </row>
    <row r="423" spans="2:18" ht="15" hidden="1" customHeight="1" outlineLevel="1" x14ac:dyDescent="0.25">
      <c r="B423" s="43" t="s">
        <v>53</v>
      </c>
      <c r="C423" s="390">
        <v>10.3</v>
      </c>
      <c r="D423" s="391">
        <f t="shared" si="56"/>
        <v>0.72000000000000064</v>
      </c>
      <c r="E423" s="392">
        <v>12.8</v>
      </c>
      <c r="F423" s="381">
        <f t="shared" si="57"/>
        <v>2.41</v>
      </c>
      <c r="G423" s="390">
        <v>9.07</v>
      </c>
      <c r="H423" s="391">
        <f t="shared" si="58"/>
        <v>-0.23000000000000043</v>
      </c>
      <c r="I423" s="392">
        <v>10.27</v>
      </c>
      <c r="J423" s="381">
        <f t="shared" si="59"/>
        <v>0.98000000000000043</v>
      </c>
      <c r="K423" s="390">
        <v>6.87</v>
      </c>
      <c r="L423" s="391">
        <f t="shared" si="60"/>
        <v>-0.29999999999999982</v>
      </c>
      <c r="M423" s="392">
        <v>9.91</v>
      </c>
      <c r="N423" s="381">
        <f t="shared" si="61"/>
        <v>0.59999999999999964</v>
      </c>
      <c r="O423" s="390">
        <v>13.07</v>
      </c>
      <c r="P423" s="391">
        <f t="shared" si="62"/>
        <v>0.39000000000000057</v>
      </c>
      <c r="Q423" s="392">
        <v>10.88</v>
      </c>
      <c r="R423" s="381">
        <f t="shared" si="63"/>
        <v>0.59000000000000163</v>
      </c>
    </row>
    <row r="424" spans="2:18" ht="15" hidden="1" customHeight="1" outlineLevel="1" x14ac:dyDescent="0.25">
      <c r="B424" s="43" t="s">
        <v>54</v>
      </c>
      <c r="C424" s="390">
        <v>10.73</v>
      </c>
      <c r="D424" s="391">
        <f t="shared" si="56"/>
        <v>1.92</v>
      </c>
      <c r="E424" s="392">
        <v>9.68</v>
      </c>
      <c r="F424" s="381">
        <f t="shared" si="57"/>
        <v>-0.39000000000000057</v>
      </c>
      <c r="G424" s="390">
        <v>9.4600000000000009</v>
      </c>
      <c r="H424" s="391">
        <f t="shared" si="58"/>
        <v>0.23000000000000043</v>
      </c>
      <c r="I424" s="392">
        <v>9.8800000000000008</v>
      </c>
      <c r="J424" s="381">
        <f t="shared" si="59"/>
        <v>-0.19999999999999929</v>
      </c>
      <c r="K424" s="390">
        <v>8.09</v>
      </c>
      <c r="L424" s="391">
        <f t="shared" si="60"/>
        <v>2.34</v>
      </c>
      <c r="M424" s="392">
        <v>9.66</v>
      </c>
      <c r="N424" s="381">
        <f t="shared" si="61"/>
        <v>0.16000000000000014</v>
      </c>
      <c r="O424" s="390">
        <v>11.43</v>
      </c>
      <c r="P424" s="391">
        <f t="shared" si="62"/>
        <v>4.9999999999998934E-2</v>
      </c>
      <c r="Q424" s="392">
        <v>10.25</v>
      </c>
      <c r="R424" s="381">
        <f t="shared" si="63"/>
        <v>0.13000000000000078</v>
      </c>
    </row>
    <row r="425" spans="2:18" ht="15" hidden="1" customHeight="1" outlineLevel="1" x14ac:dyDescent="0.25">
      <c r="B425" s="43" t="s">
        <v>55</v>
      </c>
      <c r="C425" s="390">
        <v>12.62</v>
      </c>
      <c r="D425" s="391">
        <f t="shared" si="56"/>
        <v>2.75</v>
      </c>
      <c r="E425" s="392">
        <v>11.82</v>
      </c>
      <c r="F425" s="381">
        <f t="shared" si="57"/>
        <v>2.4399999999999995</v>
      </c>
      <c r="G425" s="390">
        <v>10.24</v>
      </c>
      <c r="H425" s="391">
        <f t="shared" si="58"/>
        <v>-4.9999999999998934E-2</v>
      </c>
      <c r="I425" s="392">
        <v>10.49</v>
      </c>
      <c r="J425" s="381">
        <f t="shared" si="59"/>
        <v>0.52999999999999936</v>
      </c>
      <c r="K425" s="390">
        <v>5.86</v>
      </c>
      <c r="L425" s="391">
        <f t="shared" si="60"/>
        <v>-0.85999999999999943</v>
      </c>
      <c r="M425" s="392">
        <v>10.210000000000001</v>
      </c>
      <c r="N425" s="381">
        <f t="shared" si="61"/>
        <v>0.46000000000000085</v>
      </c>
      <c r="O425" s="390">
        <v>9.8800000000000008</v>
      </c>
      <c r="P425" s="391">
        <f t="shared" si="62"/>
        <v>-2.129999999999999</v>
      </c>
      <c r="Q425" s="392">
        <v>10.119999999999999</v>
      </c>
      <c r="R425" s="381">
        <f t="shared" si="63"/>
        <v>-0.24000000000000021</v>
      </c>
    </row>
    <row r="426" spans="2:18" ht="15" hidden="1" customHeight="1" outlineLevel="1" x14ac:dyDescent="0.25">
      <c r="B426" s="43" t="s">
        <v>56</v>
      </c>
      <c r="C426" s="390">
        <v>11.24</v>
      </c>
      <c r="D426" s="391">
        <f t="shared" si="56"/>
        <v>-1.4499999999999993</v>
      </c>
      <c r="E426" s="392">
        <v>11.29</v>
      </c>
      <c r="F426" s="381">
        <f t="shared" si="57"/>
        <v>-1.4100000000000001</v>
      </c>
      <c r="G426" s="390">
        <v>9.9600000000000009</v>
      </c>
      <c r="H426" s="391">
        <f t="shared" si="58"/>
        <v>0.99000000000000021</v>
      </c>
      <c r="I426" s="392">
        <v>9.61</v>
      </c>
      <c r="J426" s="381">
        <f t="shared" si="59"/>
        <v>-3.0000000000001137E-2</v>
      </c>
      <c r="K426" s="390">
        <v>5.65</v>
      </c>
      <c r="L426" s="391">
        <f t="shared" si="60"/>
        <v>-1.9999999999999574E-2</v>
      </c>
      <c r="M426" s="392">
        <v>9.64</v>
      </c>
      <c r="N426" s="381">
        <f t="shared" si="61"/>
        <v>0.12000000000000099</v>
      </c>
      <c r="O426" s="390">
        <v>12.48</v>
      </c>
      <c r="P426" s="391">
        <f t="shared" si="62"/>
        <v>-7.0000000000000284E-2</v>
      </c>
      <c r="Q426" s="392">
        <v>10.3</v>
      </c>
      <c r="R426" s="381">
        <f t="shared" si="63"/>
        <v>6.0000000000000497E-2</v>
      </c>
    </row>
    <row r="427" spans="2:18" ht="15" customHeight="1" collapsed="1" x14ac:dyDescent="0.25">
      <c r="B427" s="30" t="s">
        <v>185</v>
      </c>
      <c r="C427" s="383">
        <v>11.074699788085708</v>
      </c>
      <c r="D427" s="384">
        <f t="shared" si="56"/>
        <v>-1.6123692387146047</v>
      </c>
      <c r="E427" s="383">
        <v>10.274587169370159</v>
      </c>
      <c r="F427" s="384">
        <f t="shared" si="57"/>
        <v>0.71533551032370646</v>
      </c>
      <c r="G427" s="383">
        <v>10.392633958250233</v>
      </c>
      <c r="H427" s="384">
        <f t="shared" si="58"/>
        <v>0.70838715179084488</v>
      </c>
      <c r="I427" s="383">
        <v>10.133159788796791</v>
      </c>
      <c r="J427" s="384">
        <f t="shared" si="59"/>
        <v>0.28383625579252936</v>
      </c>
      <c r="K427" s="383">
        <v>5.7975689308605451</v>
      </c>
      <c r="L427" s="384">
        <f t="shared" si="60"/>
        <v>-0.28929250348789104</v>
      </c>
      <c r="M427" s="383">
        <v>9.9064994334049583</v>
      </c>
      <c r="N427" s="384">
        <f t="shared" si="61"/>
        <v>0.37515256777490258</v>
      </c>
      <c r="O427" s="383">
        <v>12.998346327374323</v>
      </c>
      <c r="P427" s="384">
        <f t="shared" si="62"/>
        <v>0.60496004867704656</v>
      </c>
      <c r="Q427" s="383">
        <v>10.80559468352457</v>
      </c>
      <c r="R427" s="384">
        <f t="shared" si="63"/>
        <v>0.4178706673982937</v>
      </c>
    </row>
    <row r="428" spans="2:18" ht="15" hidden="1" customHeight="1" outlineLevel="1" x14ac:dyDescent="0.25">
      <c r="B428" s="43" t="s">
        <v>58</v>
      </c>
      <c r="C428" s="390">
        <v>11.83</v>
      </c>
      <c r="D428" s="391">
        <f t="shared" si="56"/>
        <v>0.44999999999999929</v>
      </c>
      <c r="E428" s="392">
        <v>9.1199999999999992</v>
      </c>
      <c r="F428" s="381">
        <f t="shared" si="57"/>
        <v>-1.0900000000000016</v>
      </c>
      <c r="G428" s="390">
        <v>9.83</v>
      </c>
      <c r="H428" s="391">
        <f t="shared" si="58"/>
        <v>1.1999999999999993</v>
      </c>
      <c r="I428" s="392">
        <v>9.8000000000000007</v>
      </c>
      <c r="J428" s="381">
        <f t="shared" si="59"/>
        <v>0.66000000000000014</v>
      </c>
      <c r="K428" s="390">
        <v>5.56</v>
      </c>
      <c r="L428" s="391">
        <f t="shared" si="60"/>
        <v>0.22999999999999954</v>
      </c>
      <c r="M428" s="392">
        <v>9.42</v>
      </c>
      <c r="N428" s="381">
        <f t="shared" si="61"/>
        <v>0.57000000000000028</v>
      </c>
      <c r="O428" s="390">
        <v>12.88</v>
      </c>
      <c r="P428" s="391">
        <f t="shared" si="62"/>
        <v>0.57000000000000028</v>
      </c>
      <c r="Q428" s="392">
        <v>10.4</v>
      </c>
      <c r="R428" s="381">
        <f t="shared" si="63"/>
        <v>0.5600000000000005</v>
      </c>
    </row>
    <row r="429" spans="2:18" ht="15" hidden="1" customHeight="1" outlineLevel="1" x14ac:dyDescent="0.25">
      <c r="B429" s="43" t="s">
        <v>59</v>
      </c>
      <c r="C429" s="390">
        <v>11.09</v>
      </c>
      <c r="D429" s="391">
        <f t="shared" si="56"/>
        <v>-3.120000000000001</v>
      </c>
      <c r="E429" s="392">
        <v>10.47</v>
      </c>
      <c r="F429" s="381">
        <f t="shared" si="57"/>
        <v>2.8200000000000003</v>
      </c>
      <c r="G429" s="390">
        <v>10.53</v>
      </c>
      <c r="H429" s="391">
        <f t="shared" si="58"/>
        <v>0.66999999999999993</v>
      </c>
      <c r="I429" s="392">
        <v>9.83</v>
      </c>
      <c r="J429" s="381">
        <f t="shared" si="59"/>
        <v>-6.0000000000000497E-2</v>
      </c>
      <c r="K429" s="390">
        <v>5.36</v>
      </c>
      <c r="L429" s="391">
        <f t="shared" si="60"/>
        <v>-0.87000000000000011</v>
      </c>
      <c r="M429" s="392">
        <v>9.83</v>
      </c>
      <c r="N429" s="381">
        <f t="shared" si="61"/>
        <v>0.44999999999999929</v>
      </c>
      <c r="O429" s="390">
        <v>12.58</v>
      </c>
      <c r="P429" s="391">
        <f t="shared" si="62"/>
        <v>-0.49000000000000021</v>
      </c>
      <c r="Q429" s="392">
        <v>10.66</v>
      </c>
      <c r="R429" s="381">
        <f t="shared" si="63"/>
        <v>0.23000000000000043</v>
      </c>
    </row>
    <row r="430" spans="2:18" ht="15" hidden="1" customHeight="1" outlineLevel="1" x14ac:dyDescent="0.25">
      <c r="B430" s="43" t="s">
        <v>60</v>
      </c>
      <c r="C430" s="390">
        <v>11.3</v>
      </c>
      <c r="D430" s="391">
        <f t="shared" si="56"/>
        <v>-4.91</v>
      </c>
      <c r="E430" s="392">
        <v>9.98</v>
      </c>
      <c r="F430" s="381">
        <f t="shared" si="57"/>
        <v>-1.3699999999999992</v>
      </c>
      <c r="G430" s="390">
        <v>11.45</v>
      </c>
      <c r="H430" s="391">
        <f t="shared" si="58"/>
        <v>0.59999999999999964</v>
      </c>
      <c r="I430" s="392">
        <v>10.52</v>
      </c>
      <c r="J430" s="381">
        <f t="shared" si="59"/>
        <v>-0.30000000000000071</v>
      </c>
      <c r="K430" s="390">
        <v>5.45</v>
      </c>
      <c r="L430" s="391">
        <f t="shared" si="60"/>
        <v>-0.87000000000000011</v>
      </c>
      <c r="M430" s="392">
        <v>10.24</v>
      </c>
      <c r="N430" s="381">
        <f t="shared" si="61"/>
        <v>-0.41000000000000014</v>
      </c>
      <c r="O430" s="390">
        <v>14.83</v>
      </c>
      <c r="P430" s="391">
        <f t="shared" si="62"/>
        <v>0.32000000000000028</v>
      </c>
      <c r="Q430" s="392">
        <v>11.51</v>
      </c>
      <c r="R430" s="381">
        <f t="shared" si="63"/>
        <v>-0.22000000000000064</v>
      </c>
    </row>
    <row r="431" spans="2:18" ht="15" hidden="1" customHeight="1" outlineLevel="1" x14ac:dyDescent="0.25">
      <c r="B431" s="43" t="s">
        <v>61</v>
      </c>
      <c r="C431" s="390">
        <v>11.75</v>
      </c>
      <c r="D431" s="391">
        <f t="shared" si="56"/>
        <v>-2.7899999999999991</v>
      </c>
      <c r="E431" s="392">
        <v>12.21</v>
      </c>
      <c r="F431" s="381">
        <f t="shared" si="57"/>
        <v>2.58</v>
      </c>
      <c r="G431" s="390">
        <v>11.08</v>
      </c>
      <c r="H431" s="391">
        <f t="shared" si="58"/>
        <v>0.34999999999999964</v>
      </c>
      <c r="I431" s="392">
        <v>10.39</v>
      </c>
      <c r="J431" s="381">
        <f t="shared" si="59"/>
        <v>-8.0000000000000071E-2</v>
      </c>
      <c r="K431" s="390">
        <v>6.57</v>
      </c>
      <c r="L431" s="391">
        <f t="shared" si="60"/>
        <v>2.0000000000000462E-2</v>
      </c>
      <c r="M431" s="392">
        <v>10.66</v>
      </c>
      <c r="N431" s="381">
        <f t="shared" si="61"/>
        <v>0.41999999999999993</v>
      </c>
      <c r="O431" s="390">
        <v>14.02</v>
      </c>
      <c r="P431" s="391">
        <f t="shared" si="62"/>
        <v>1.0399999999999991</v>
      </c>
      <c r="Q431" s="392">
        <v>11.65</v>
      </c>
      <c r="R431" s="381">
        <f t="shared" si="63"/>
        <v>0.5600000000000005</v>
      </c>
    </row>
    <row r="432" spans="2:18" ht="15" customHeight="1" collapsed="1" x14ac:dyDescent="0.25">
      <c r="B432" s="145">
        <v>1983</v>
      </c>
      <c r="C432" s="395">
        <v>10.84</v>
      </c>
      <c r="D432" s="395">
        <f t="shared" si="56"/>
        <v>-0.51999999999999957</v>
      </c>
      <c r="E432" s="395">
        <v>10.36</v>
      </c>
      <c r="F432" s="388">
        <f t="shared" si="57"/>
        <v>1.3200000000000003</v>
      </c>
      <c r="G432" s="395">
        <v>10.09</v>
      </c>
      <c r="H432" s="395">
        <f t="shared" si="58"/>
        <v>0.34999999999999964</v>
      </c>
      <c r="I432" s="395">
        <v>10.02</v>
      </c>
      <c r="J432" s="388">
        <f t="shared" si="59"/>
        <v>5.9999999999998721E-2</v>
      </c>
      <c r="K432" s="395">
        <v>5.98</v>
      </c>
      <c r="L432" s="395">
        <f t="shared" si="60"/>
        <v>-0.13999999999999968</v>
      </c>
      <c r="M432" s="395">
        <v>9.8000000000000007</v>
      </c>
      <c r="N432" s="388">
        <f t="shared" si="61"/>
        <v>0.3100000000000005</v>
      </c>
      <c r="O432" s="395">
        <v>12.65</v>
      </c>
      <c r="P432" s="395">
        <f t="shared" si="62"/>
        <v>0.15000000000000036</v>
      </c>
      <c r="Q432" s="395">
        <v>10.63</v>
      </c>
      <c r="R432" s="388">
        <f t="shared" si="63"/>
        <v>0.28000000000000114</v>
      </c>
    </row>
    <row r="433" spans="2:18" ht="15" hidden="1" customHeight="1" outlineLevel="1" x14ac:dyDescent="0.25">
      <c r="B433" s="43" t="s">
        <v>49</v>
      </c>
      <c r="C433" s="390">
        <v>10.47</v>
      </c>
      <c r="D433" s="391">
        <f t="shared" si="56"/>
        <v>-1.2599999999999998</v>
      </c>
      <c r="E433" s="392">
        <v>10.35</v>
      </c>
      <c r="F433" s="381">
        <f t="shared" si="57"/>
        <v>-0.17999999999999972</v>
      </c>
      <c r="G433" s="390">
        <v>10.07</v>
      </c>
      <c r="H433" s="391">
        <f t="shared" si="58"/>
        <v>0.47000000000000064</v>
      </c>
      <c r="I433" s="392">
        <v>10.32</v>
      </c>
      <c r="J433" s="381">
        <f t="shared" si="59"/>
        <v>0.38000000000000078</v>
      </c>
      <c r="K433" s="390">
        <v>5.35</v>
      </c>
      <c r="L433" s="391">
        <f t="shared" si="60"/>
        <v>-0.79</v>
      </c>
      <c r="M433" s="392">
        <v>9.83</v>
      </c>
      <c r="N433" s="381">
        <f t="shared" si="61"/>
        <v>0.15000000000000036</v>
      </c>
      <c r="O433" s="390">
        <v>12.66</v>
      </c>
      <c r="P433" s="391">
        <f t="shared" si="62"/>
        <v>1.0400000000000009</v>
      </c>
      <c r="Q433" s="392">
        <v>10.68</v>
      </c>
      <c r="R433" s="381">
        <f t="shared" si="63"/>
        <v>0.33999999999999986</v>
      </c>
    </row>
    <row r="434" spans="2:18" ht="15" hidden="1" customHeight="1" outlineLevel="1" x14ac:dyDescent="0.25">
      <c r="B434" s="43" t="s">
        <v>50</v>
      </c>
      <c r="C434" s="390">
        <v>11.16</v>
      </c>
      <c r="D434" s="391">
        <f t="shared" si="56"/>
        <v>0.76999999999999957</v>
      </c>
      <c r="E434" s="392">
        <v>9.9700000000000006</v>
      </c>
      <c r="F434" s="381">
        <f t="shared" si="57"/>
        <v>1.8100000000000005</v>
      </c>
      <c r="G434" s="390">
        <v>9.7799999999999994</v>
      </c>
      <c r="H434" s="391">
        <f t="shared" si="58"/>
        <v>0.52999999999999936</v>
      </c>
      <c r="I434" s="392">
        <v>10.02</v>
      </c>
      <c r="J434" s="381">
        <f t="shared" si="59"/>
        <v>0.33999999999999986</v>
      </c>
      <c r="K434" s="390">
        <v>6.54</v>
      </c>
      <c r="L434" s="391">
        <f t="shared" si="60"/>
        <v>0.19000000000000039</v>
      </c>
      <c r="M434" s="392">
        <v>9.7100000000000009</v>
      </c>
      <c r="N434" s="381">
        <f t="shared" si="61"/>
        <v>0.61000000000000121</v>
      </c>
      <c r="O434" s="390">
        <v>12.6</v>
      </c>
      <c r="P434" s="391">
        <f t="shared" si="62"/>
        <v>1.0299999999999994</v>
      </c>
      <c r="Q434" s="392">
        <v>10.57</v>
      </c>
      <c r="R434" s="381">
        <f t="shared" si="63"/>
        <v>0.6899999999999995</v>
      </c>
    </row>
    <row r="435" spans="2:18" ht="15" hidden="1" customHeight="1" outlineLevel="1" x14ac:dyDescent="0.25">
      <c r="B435" s="43" t="s">
        <v>51</v>
      </c>
      <c r="C435" s="390">
        <v>9.65</v>
      </c>
      <c r="D435" s="391">
        <f t="shared" si="56"/>
        <v>-1.8499999999999996</v>
      </c>
      <c r="E435" s="392">
        <v>9.2799999999999994</v>
      </c>
      <c r="F435" s="381">
        <f t="shared" si="57"/>
        <v>-0.45000000000000107</v>
      </c>
      <c r="G435" s="390">
        <v>9.8699999999999992</v>
      </c>
      <c r="H435" s="391">
        <f t="shared" si="58"/>
        <v>1.1399999999999988</v>
      </c>
      <c r="I435" s="392">
        <v>10.1</v>
      </c>
      <c r="J435" s="381">
        <f t="shared" si="59"/>
        <v>0.90000000000000036</v>
      </c>
      <c r="K435" s="390">
        <v>5.95</v>
      </c>
      <c r="L435" s="391">
        <f t="shared" si="60"/>
        <v>0.21999999999999975</v>
      </c>
      <c r="M435" s="392">
        <v>9.5299999999999994</v>
      </c>
      <c r="N435" s="381">
        <f t="shared" si="61"/>
        <v>0.61999999999999922</v>
      </c>
      <c r="O435" s="390">
        <v>11.28</v>
      </c>
      <c r="P435" s="391">
        <f t="shared" si="62"/>
        <v>0.29999999999999893</v>
      </c>
      <c r="Q435" s="392">
        <v>10.02</v>
      </c>
      <c r="R435" s="381">
        <f t="shared" si="63"/>
        <v>0.53999999999999915</v>
      </c>
    </row>
    <row r="436" spans="2:18" ht="15" hidden="1" customHeight="1" outlineLevel="1" x14ac:dyDescent="0.25">
      <c r="B436" s="43" t="s">
        <v>52</v>
      </c>
      <c r="C436" s="390">
        <v>9.6300000000000008</v>
      </c>
      <c r="D436" s="391">
        <f t="shared" si="56"/>
        <v>-3.5</v>
      </c>
      <c r="E436" s="392">
        <v>4.28</v>
      </c>
      <c r="F436" s="381">
        <f t="shared" si="57"/>
        <v>-7.03</v>
      </c>
      <c r="G436" s="390">
        <v>9.16</v>
      </c>
      <c r="H436" s="391">
        <f t="shared" si="58"/>
        <v>-0.30000000000000071</v>
      </c>
      <c r="I436" s="392">
        <v>10.029999999999999</v>
      </c>
      <c r="J436" s="381">
        <f t="shared" si="59"/>
        <v>0.9399999999999995</v>
      </c>
      <c r="K436" s="390">
        <v>6.18</v>
      </c>
      <c r="L436" s="391">
        <f t="shared" si="60"/>
        <v>-6.0000000000000497E-2</v>
      </c>
      <c r="M436" s="392">
        <v>7.98</v>
      </c>
      <c r="N436" s="381">
        <f t="shared" si="61"/>
        <v>-1.4399999999999995</v>
      </c>
      <c r="O436" s="390">
        <v>11.76</v>
      </c>
      <c r="P436" s="391">
        <f t="shared" si="62"/>
        <v>-0.37000000000000099</v>
      </c>
      <c r="Q436" s="392">
        <v>8.8699999999999992</v>
      </c>
      <c r="R436" s="381">
        <f t="shared" si="63"/>
        <v>-1.3900000000000006</v>
      </c>
    </row>
    <row r="437" spans="2:18" ht="15" hidden="1" customHeight="1" outlineLevel="1" x14ac:dyDescent="0.25">
      <c r="B437" s="43" t="s">
        <v>53</v>
      </c>
      <c r="C437" s="390">
        <v>9.58</v>
      </c>
      <c r="D437" s="391">
        <f t="shared" si="56"/>
        <v>-1.83</v>
      </c>
      <c r="E437" s="392">
        <v>10.39</v>
      </c>
      <c r="F437" s="381">
        <f t="shared" si="57"/>
        <v>-1.9799999999999986</v>
      </c>
      <c r="G437" s="390">
        <v>9.3000000000000007</v>
      </c>
      <c r="H437" s="391">
        <f t="shared" si="58"/>
        <v>0.55000000000000071</v>
      </c>
      <c r="I437" s="392">
        <v>9.2899999999999991</v>
      </c>
      <c r="J437" s="381">
        <f t="shared" si="59"/>
        <v>-0.80000000000000071</v>
      </c>
      <c r="K437" s="390">
        <v>7.17</v>
      </c>
      <c r="L437" s="391">
        <f t="shared" si="60"/>
        <v>-0.16000000000000014</v>
      </c>
      <c r="M437" s="392">
        <v>9.31</v>
      </c>
      <c r="N437" s="381">
        <f t="shared" si="61"/>
        <v>-0.49000000000000021</v>
      </c>
      <c r="O437" s="390">
        <v>12.68</v>
      </c>
      <c r="P437" s="391">
        <f t="shared" si="62"/>
        <v>0.42999999999999972</v>
      </c>
      <c r="Q437" s="392">
        <v>10.29</v>
      </c>
      <c r="R437" s="381">
        <f t="shared" si="63"/>
        <v>-0.32000000000000028</v>
      </c>
    </row>
    <row r="438" spans="2:18" ht="15" hidden="1" customHeight="1" outlineLevel="1" x14ac:dyDescent="0.25">
      <c r="B438" s="43" t="s">
        <v>54</v>
      </c>
      <c r="C438" s="390">
        <v>8.81</v>
      </c>
      <c r="D438" s="391">
        <f t="shared" si="56"/>
        <v>-4.9799999999999986</v>
      </c>
      <c r="E438" s="392">
        <v>10.07</v>
      </c>
      <c r="F438" s="381">
        <f t="shared" si="57"/>
        <v>0.76999999999999957</v>
      </c>
      <c r="G438" s="390">
        <v>9.23</v>
      </c>
      <c r="H438" s="391">
        <f t="shared" si="58"/>
        <v>0.86000000000000121</v>
      </c>
      <c r="I438" s="392">
        <v>10.08</v>
      </c>
      <c r="J438" s="381">
        <f t="shared" si="59"/>
        <v>0.69999999999999929</v>
      </c>
      <c r="K438" s="390">
        <v>5.75</v>
      </c>
      <c r="L438" s="391">
        <f t="shared" si="60"/>
        <v>-0.62000000000000011</v>
      </c>
      <c r="M438" s="392">
        <v>9.5</v>
      </c>
      <c r="N438" s="381">
        <f t="shared" si="61"/>
        <v>0.51999999999999957</v>
      </c>
      <c r="O438" s="390">
        <v>11.38</v>
      </c>
      <c r="P438" s="391">
        <f t="shared" si="62"/>
        <v>-0.1899999999999995</v>
      </c>
      <c r="Q438" s="392">
        <v>10.119999999999999</v>
      </c>
      <c r="R438" s="381">
        <f t="shared" si="63"/>
        <v>0.31999999999999851</v>
      </c>
    </row>
    <row r="439" spans="2:18" ht="15" hidden="1" customHeight="1" outlineLevel="1" x14ac:dyDescent="0.25">
      <c r="B439" s="43" t="s">
        <v>55</v>
      </c>
      <c r="C439" s="390">
        <v>9.8699999999999992</v>
      </c>
      <c r="D439" s="391">
        <f t="shared" si="56"/>
        <v>-0.29000000000000092</v>
      </c>
      <c r="E439" s="392">
        <v>9.3800000000000008</v>
      </c>
      <c r="F439" s="381">
        <f t="shared" si="57"/>
        <v>0.96000000000000085</v>
      </c>
      <c r="G439" s="390">
        <v>10.29</v>
      </c>
      <c r="H439" s="391">
        <f t="shared" si="58"/>
        <v>1.1499999999999986</v>
      </c>
      <c r="I439" s="392">
        <v>9.9600000000000009</v>
      </c>
      <c r="J439" s="381">
        <f t="shared" si="59"/>
        <v>0.57000000000000028</v>
      </c>
      <c r="K439" s="390">
        <v>6.72</v>
      </c>
      <c r="L439" s="391">
        <f t="shared" si="60"/>
        <v>-7.0000000000000284E-2</v>
      </c>
      <c r="M439" s="392">
        <v>9.75</v>
      </c>
      <c r="N439" s="381">
        <f t="shared" si="61"/>
        <v>0.73000000000000043</v>
      </c>
      <c r="O439" s="390">
        <v>12.01</v>
      </c>
      <c r="P439" s="391">
        <f t="shared" si="62"/>
        <v>1.4800000000000004</v>
      </c>
      <c r="Q439" s="392">
        <v>10.36</v>
      </c>
      <c r="R439" s="381">
        <f t="shared" si="63"/>
        <v>0.91000000000000014</v>
      </c>
    </row>
    <row r="440" spans="2:18" ht="15" hidden="1" customHeight="1" outlineLevel="1" x14ac:dyDescent="0.25">
      <c r="B440" s="43" t="s">
        <v>56</v>
      </c>
      <c r="C440" s="390">
        <v>12.69</v>
      </c>
      <c r="D440" s="391">
        <f t="shared" si="56"/>
        <v>-3.0600000000000005</v>
      </c>
      <c r="E440" s="392">
        <v>12.7</v>
      </c>
      <c r="F440" s="381">
        <f t="shared" si="57"/>
        <v>3.1899999999999995</v>
      </c>
      <c r="G440" s="390">
        <v>8.9700000000000006</v>
      </c>
      <c r="H440" s="391">
        <f t="shared" si="58"/>
        <v>0.78000000000000114</v>
      </c>
      <c r="I440" s="392">
        <v>9.64</v>
      </c>
      <c r="J440" s="381">
        <f t="shared" si="59"/>
        <v>0.16999999999999993</v>
      </c>
      <c r="K440" s="390">
        <v>5.67</v>
      </c>
      <c r="L440" s="391">
        <f t="shared" si="60"/>
        <v>0.38999999999999968</v>
      </c>
      <c r="M440" s="392">
        <v>9.52</v>
      </c>
      <c r="N440" s="381">
        <f t="shared" si="61"/>
        <v>0.71999999999999886</v>
      </c>
      <c r="O440" s="390">
        <v>12.55</v>
      </c>
      <c r="P440" s="391">
        <f t="shared" si="62"/>
        <v>0.28000000000000114</v>
      </c>
      <c r="Q440" s="392">
        <v>10.24</v>
      </c>
      <c r="R440" s="381">
        <f t="shared" si="63"/>
        <v>0.59999999999999964</v>
      </c>
    </row>
    <row r="441" spans="2:18" ht="15" customHeight="1" collapsed="1" x14ac:dyDescent="0.25">
      <c r="B441" s="30" t="s">
        <v>186</v>
      </c>
      <c r="C441" s="383">
        <v>12.687069026800312</v>
      </c>
      <c r="D441" s="384">
        <f t="shared" si="56"/>
        <v>-1.1750815108340955</v>
      </c>
      <c r="E441" s="383">
        <v>9.5592516590464527</v>
      </c>
      <c r="F441" s="384">
        <f t="shared" si="57"/>
        <v>-1.9292637893333513</v>
      </c>
      <c r="G441" s="383">
        <v>9.6842468064593881</v>
      </c>
      <c r="H441" s="384">
        <f t="shared" si="58"/>
        <v>0.29281205678313604</v>
      </c>
      <c r="I441" s="383">
        <v>9.8493235330042612</v>
      </c>
      <c r="J441" s="384">
        <f t="shared" si="59"/>
        <v>0.8188007250386562</v>
      </c>
      <c r="K441" s="383">
        <v>6.0868614343484362</v>
      </c>
      <c r="L441" s="384">
        <f t="shared" si="60"/>
        <v>0.24460791322167541</v>
      </c>
      <c r="M441" s="383">
        <v>9.5313468656300557</v>
      </c>
      <c r="N441" s="384">
        <f t="shared" si="61"/>
        <v>0.13861666220633495</v>
      </c>
      <c r="O441" s="383">
        <v>12.393386278697276</v>
      </c>
      <c r="P441" s="384">
        <f t="shared" si="62"/>
        <v>-0.23323447096424132</v>
      </c>
      <c r="Q441" s="383">
        <v>10.387724016126276</v>
      </c>
      <c r="R441" s="384">
        <f t="shared" si="63"/>
        <v>-8.5594092019652734E-2</v>
      </c>
    </row>
    <row r="442" spans="2:18" ht="15" hidden="1" customHeight="1" outlineLevel="1" x14ac:dyDescent="0.25">
      <c r="B442" s="43" t="s">
        <v>58</v>
      </c>
      <c r="C442" s="390">
        <v>11.38</v>
      </c>
      <c r="D442" s="391">
        <f t="shared" si="56"/>
        <v>-5.4299999999999979</v>
      </c>
      <c r="E442" s="392">
        <v>10.210000000000001</v>
      </c>
      <c r="F442" s="381">
        <f t="shared" si="57"/>
        <v>2.0300000000000011</v>
      </c>
      <c r="G442" s="390">
        <v>8.6300000000000008</v>
      </c>
      <c r="H442" s="391">
        <f t="shared" si="58"/>
        <v>5.0000000000000711E-2</v>
      </c>
      <c r="I442" s="392">
        <v>9.14</v>
      </c>
      <c r="J442" s="381">
        <f t="shared" si="59"/>
        <v>1.1400000000000006</v>
      </c>
      <c r="K442" s="390">
        <v>5.33</v>
      </c>
      <c r="L442" s="391">
        <f t="shared" si="60"/>
        <v>-0.54999999999999982</v>
      </c>
      <c r="M442" s="392">
        <v>8.85</v>
      </c>
      <c r="N442" s="381">
        <f t="shared" si="61"/>
        <v>0.62999999999999901</v>
      </c>
      <c r="O442" s="390">
        <v>12.31</v>
      </c>
      <c r="P442" s="391">
        <f t="shared" si="62"/>
        <v>1.4000000000000004</v>
      </c>
      <c r="Q442" s="392">
        <v>9.84</v>
      </c>
      <c r="R442" s="381">
        <f t="shared" si="63"/>
        <v>0.70999999999999908</v>
      </c>
    </row>
    <row r="443" spans="2:18" ht="15" hidden="1" customHeight="1" outlineLevel="1" x14ac:dyDescent="0.25">
      <c r="B443" s="43" t="s">
        <v>59</v>
      </c>
      <c r="C443" s="390">
        <v>14.21</v>
      </c>
      <c r="D443" s="391">
        <f t="shared" si="56"/>
        <v>-0.85999999999999943</v>
      </c>
      <c r="E443" s="392">
        <v>7.65</v>
      </c>
      <c r="F443" s="381">
        <f t="shared" si="57"/>
        <v>-4.629999999999999</v>
      </c>
      <c r="G443" s="390">
        <v>9.86</v>
      </c>
      <c r="H443" s="391">
        <f t="shared" si="58"/>
        <v>-0.16000000000000014</v>
      </c>
      <c r="I443" s="392">
        <v>9.89</v>
      </c>
      <c r="J443" s="381">
        <f t="shared" si="59"/>
        <v>0.86000000000000121</v>
      </c>
      <c r="K443" s="390">
        <v>6.23</v>
      </c>
      <c r="L443" s="391">
        <f t="shared" si="60"/>
        <v>5.0000000000000711E-2</v>
      </c>
      <c r="M443" s="392">
        <v>9.3800000000000008</v>
      </c>
      <c r="N443" s="381">
        <f t="shared" si="61"/>
        <v>-0.34999999999999964</v>
      </c>
      <c r="O443" s="390">
        <v>13.07</v>
      </c>
      <c r="P443" s="391">
        <f t="shared" si="62"/>
        <v>-4.9999999999998934E-2</v>
      </c>
      <c r="Q443" s="392">
        <v>10.43</v>
      </c>
      <c r="R443" s="381">
        <f t="shared" si="63"/>
        <v>-0.41999999999999993</v>
      </c>
    </row>
    <row r="444" spans="2:18" ht="15" hidden="1" customHeight="1" outlineLevel="1" x14ac:dyDescent="0.25">
      <c r="B444" s="43" t="s">
        <v>60</v>
      </c>
      <c r="C444" s="390">
        <v>16.21</v>
      </c>
      <c r="D444" s="391">
        <f t="shared" si="56"/>
        <v>1.8100000000000005</v>
      </c>
      <c r="E444" s="392">
        <v>11.35</v>
      </c>
      <c r="F444" s="381">
        <f t="shared" si="57"/>
        <v>-1.1400000000000006</v>
      </c>
      <c r="G444" s="390">
        <v>10.85</v>
      </c>
      <c r="H444" s="391">
        <f t="shared" si="58"/>
        <v>-0.14000000000000057</v>
      </c>
      <c r="I444" s="392">
        <v>10.82</v>
      </c>
      <c r="J444" s="381">
        <f t="shared" si="59"/>
        <v>1.3000000000000007</v>
      </c>
      <c r="K444" s="390">
        <v>6.32</v>
      </c>
      <c r="L444" s="391">
        <f t="shared" si="60"/>
        <v>-9.9999999999997868E-3</v>
      </c>
      <c r="M444" s="392">
        <v>10.65</v>
      </c>
      <c r="N444" s="381">
        <f t="shared" si="61"/>
        <v>0.40000000000000036</v>
      </c>
      <c r="O444" s="390">
        <v>14.51</v>
      </c>
      <c r="P444" s="391">
        <f t="shared" si="62"/>
        <v>-9.9999999999999645E-2</v>
      </c>
      <c r="Q444" s="392">
        <v>11.73</v>
      </c>
      <c r="R444" s="381">
        <f t="shared" si="63"/>
        <v>9.9999999999997868E-3</v>
      </c>
    </row>
    <row r="445" spans="2:18" ht="15" hidden="1" customHeight="1" outlineLevel="1" x14ac:dyDescent="0.25">
      <c r="B445" s="43" t="s">
        <v>61</v>
      </c>
      <c r="C445" s="390">
        <v>14.54</v>
      </c>
      <c r="D445" s="391">
        <f t="shared" si="56"/>
        <v>0.71999999999999886</v>
      </c>
      <c r="E445" s="392">
        <v>9.6300000000000008</v>
      </c>
      <c r="F445" s="381">
        <f t="shared" si="57"/>
        <v>-5.4099999999999984</v>
      </c>
      <c r="G445" s="390">
        <v>10.73</v>
      </c>
      <c r="H445" s="391">
        <f t="shared" si="58"/>
        <v>0.75999999999999979</v>
      </c>
      <c r="I445" s="392">
        <v>10.47</v>
      </c>
      <c r="J445" s="381">
        <f t="shared" si="59"/>
        <v>0.91000000000000014</v>
      </c>
      <c r="K445" s="390">
        <v>6.55</v>
      </c>
      <c r="L445" s="391">
        <f t="shared" si="60"/>
        <v>-0.83999999999999986</v>
      </c>
      <c r="M445" s="392">
        <v>10.24</v>
      </c>
      <c r="N445" s="381">
        <f t="shared" si="61"/>
        <v>-8.9999999999999858E-2</v>
      </c>
      <c r="O445" s="390">
        <v>12.98</v>
      </c>
      <c r="P445" s="391">
        <f t="shared" si="62"/>
        <v>-0.15000000000000036</v>
      </c>
      <c r="Q445" s="392">
        <v>11.09</v>
      </c>
      <c r="R445" s="381">
        <f t="shared" si="63"/>
        <v>-0.21000000000000085</v>
      </c>
    </row>
    <row r="446" spans="2:18" ht="15" customHeight="1" collapsed="1" x14ac:dyDescent="0.25">
      <c r="B446" s="145">
        <v>1982</v>
      </c>
      <c r="C446" s="395">
        <v>11.36</v>
      </c>
      <c r="D446" s="395">
        <f t="shared" si="56"/>
        <v>-1.58</v>
      </c>
      <c r="E446" s="395">
        <v>9.0399999999999991</v>
      </c>
      <c r="F446" s="388">
        <f t="shared" si="57"/>
        <v>-1.4400000000000013</v>
      </c>
      <c r="G446" s="395">
        <v>9.74</v>
      </c>
      <c r="H446" s="395">
        <f t="shared" si="58"/>
        <v>0.48000000000000043</v>
      </c>
      <c r="I446" s="395">
        <v>9.9600000000000009</v>
      </c>
      <c r="J446" s="388">
        <f t="shared" si="59"/>
        <v>0.59000000000000163</v>
      </c>
      <c r="K446" s="395">
        <v>6.12</v>
      </c>
      <c r="L446" s="395">
        <f t="shared" si="60"/>
        <v>-0.16999999999999993</v>
      </c>
      <c r="M446" s="395">
        <v>9.49</v>
      </c>
      <c r="N446" s="388">
        <f t="shared" si="61"/>
        <v>0.13000000000000078</v>
      </c>
      <c r="O446" s="395">
        <v>12.5</v>
      </c>
      <c r="P446" s="395">
        <f t="shared" si="62"/>
        <v>0.41000000000000014</v>
      </c>
      <c r="Q446" s="395">
        <v>10.35</v>
      </c>
      <c r="R446" s="388">
        <f t="shared" si="63"/>
        <v>0.12999999999999901</v>
      </c>
    </row>
    <row r="447" spans="2:18" ht="15" hidden="1" customHeight="1" outlineLevel="1" x14ac:dyDescent="0.25">
      <c r="B447" s="43" t="s">
        <v>49</v>
      </c>
      <c r="C447" s="390">
        <v>11.73</v>
      </c>
      <c r="D447" s="391">
        <f t="shared" si="56"/>
        <v>-1.8399999999999999</v>
      </c>
      <c r="E447" s="392">
        <v>10.53</v>
      </c>
      <c r="F447" s="381">
        <f t="shared" si="57"/>
        <v>-2.75</v>
      </c>
      <c r="G447" s="390">
        <v>9.6</v>
      </c>
      <c r="H447" s="391">
        <f t="shared" si="58"/>
        <v>0.48000000000000043</v>
      </c>
      <c r="I447" s="392">
        <v>9.94</v>
      </c>
      <c r="J447" s="381">
        <f t="shared" si="59"/>
        <v>1.0700000000000003</v>
      </c>
      <c r="K447" s="390">
        <v>6.14</v>
      </c>
      <c r="L447" s="391">
        <f t="shared" si="60"/>
        <v>0.66999999999999993</v>
      </c>
      <c r="M447" s="392">
        <v>9.68</v>
      </c>
      <c r="N447" s="381">
        <f t="shared" si="61"/>
        <v>0.1899999999999995</v>
      </c>
      <c r="O447" s="390">
        <v>11.62</v>
      </c>
      <c r="P447" s="391">
        <f t="shared" si="62"/>
        <v>-1.9900000000000002</v>
      </c>
      <c r="Q447" s="392">
        <v>10.34</v>
      </c>
      <c r="R447" s="381">
        <f t="shared" si="63"/>
        <v>-0.63000000000000078</v>
      </c>
    </row>
    <row r="448" spans="2:18" ht="15" hidden="1" customHeight="1" outlineLevel="1" x14ac:dyDescent="0.25">
      <c r="B448" s="43" t="s">
        <v>50</v>
      </c>
      <c r="C448" s="390">
        <v>10.39</v>
      </c>
      <c r="D448" s="391">
        <f t="shared" si="56"/>
        <v>-1</v>
      </c>
      <c r="E448" s="392">
        <v>8.16</v>
      </c>
      <c r="F448" s="381">
        <f t="shared" si="57"/>
        <v>-1.5500000000000007</v>
      </c>
      <c r="G448" s="390">
        <v>9.25</v>
      </c>
      <c r="H448" s="391">
        <f t="shared" si="58"/>
        <v>1.08</v>
      </c>
      <c r="I448" s="392">
        <v>9.68</v>
      </c>
      <c r="J448" s="381">
        <f t="shared" si="59"/>
        <v>0.66999999999999993</v>
      </c>
      <c r="K448" s="390">
        <v>6.35</v>
      </c>
      <c r="L448" s="391">
        <f t="shared" si="60"/>
        <v>0.71999999999999975</v>
      </c>
      <c r="M448" s="392">
        <v>9.1</v>
      </c>
      <c r="N448" s="381">
        <f t="shared" si="61"/>
        <v>0.41999999999999993</v>
      </c>
      <c r="O448" s="390">
        <v>11.57</v>
      </c>
      <c r="P448" s="391">
        <f t="shared" si="62"/>
        <v>-0.11999999999999922</v>
      </c>
      <c r="Q448" s="392">
        <v>9.8800000000000008</v>
      </c>
      <c r="R448" s="381">
        <f t="shared" si="63"/>
        <v>0.15000000000000036</v>
      </c>
    </row>
    <row r="449" spans="2:18" ht="15" hidden="1" customHeight="1" outlineLevel="1" x14ac:dyDescent="0.25">
      <c r="B449" s="43" t="s">
        <v>51</v>
      </c>
      <c r="C449" s="390">
        <v>11.5</v>
      </c>
      <c r="D449" s="391">
        <f t="shared" si="56"/>
        <v>-1.2899999999999991</v>
      </c>
      <c r="E449" s="392">
        <v>9.73</v>
      </c>
      <c r="F449" s="381">
        <f t="shared" si="57"/>
        <v>-1.0999999999999996</v>
      </c>
      <c r="G449" s="390">
        <v>8.73</v>
      </c>
      <c r="H449" s="391">
        <f t="shared" si="58"/>
        <v>0.21000000000000085</v>
      </c>
      <c r="I449" s="392">
        <v>9.1999999999999993</v>
      </c>
      <c r="J449" s="381">
        <f t="shared" si="59"/>
        <v>-4.0000000000000924E-2</v>
      </c>
      <c r="K449" s="390">
        <v>5.73</v>
      </c>
      <c r="L449" s="391">
        <f t="shared" si="60"/>
        <v>1.4800000000000004</v>
      </c>
      <c r="M449" s="392">
        <v>8.91</v>
      </c>
      <c r="N449" s="381">
        <f t="shared" si="61"/>
        <v>-9.9999999999997868E-3</v>
      </c>
      <c r="O449" s="390">
        <v>10.98</v>
      </c>
      <c r="P449" s="391">
        <f t="shared" si="62"/>
        <v>0.26999999999999957</v>
      </c>
      <c r="Q449" s="392">
        <v>9.48</v>
      </c>
      <c r="R449" s="381">
        <f t="shared" si="63"/>
        <v>7.0000000000000284E-2</v>
      </c>
    </row>
    <row r="450" spans="2:18" ht="15" hidden="1" customHeight="1" outlineLevel="1" x14ac:dyDescent="0.25">
      <c r="B450" s="43" t="s">
        <v>52</v>
      </c>
      <c r="C450" s="390">
        <v>13.13</v>
      </c>
      <c r="D450" s="391">
        <f t="shared" si="56"/>
        <v>6.6400000000000006</v>
      </c>
      <c r="E450" s="392">
        <v>11.31</v>
      </c>
      <c r="F450" s="381">
        <f t="shared" si="57"/>
        <v>2.8100000000000005</v>
      </c>
      <c r="G450" s="390">
        <v>9.4600000000000009</v>
      </c>
      <c r="H450" s="391">
        <f t="shared" si="58"/>
        <v>0.84000000000000163</v>
      </c>
      <c r="I450" s="392">
        <v>9.09</v>
      </c>
      <c r="J450" s="381">
        <f t="shared" si="59"/>
        <v>-0.16000000000000014</v>
      </c>
      <c r="K450" s="390">
        <v>6.24</v>
      </c>
      <c r="L450" s="391">
        <f t="shared" si="60"/>
        <v>1.1400000000000006</v>
      </c>
      <c r="M450" s="392">
        <v>9.42</v>
      </c>
      <c r="N450" s="381">
        <f t="shared" si="61"/>
        <v>0.83999999999999986</v>
      </c>
      <c r="O450" s="390">
        <v>12.13</v>
      </c>
      <c r="P450" s="391">
        <f t="shared" si="62"/>
        <v>1.2000000000000011</v>
      </c>
      <c r="Q450" s="392">
        <v>10.26</v>
      </c>
      <c r="R450" s="381">
        <f t="shared" si="63"/>
        <v>1.0299999999999994</v>
      </c>
    </row>
    <row r="451" spans="2:18" ht="15" hidden="1" customHeight="1" outlineLevel="1" x14ac:dyDescent="0.25">
      <c r="B451" s="43" t="s">
        <v>53</v>
      </c>
      <c r="C451" s="390">
        <v>11.41</v>
      </c>
      <c r="D451" s="391">
        <f t="shared" si="56"/>
        <v>1.3200000000000003</v>
      </c>
      <c r="E451" s="392">
        <v>12.37</v>
      </c>
      <c r="F451" s="381">
        <f t="shared" si="57"/>
        <v>3.6899999999999995</v>
      </c>
      <c r="G451" s="390">
        <v>8.75</v>
      </c>
      <c r="H451" s="391">
        <f t="shared" si="58"/>
        <v>-0.46000000000000085</v>
      </c>
      <c r="I451" s="392">
        <v>10.09</v>
      </c>
      <c r="J451" s="381">
        <f t="shared" si="59"/>
        <v>0.55000000000000071</v>
      </c>
      <c r="K451" s="390">
        <v>7.33</v>
      </c>
      <c r="L451" s="391">
        <f t="shared" si="60"/>
        <v>1.1900000000000004</v>
      </c>
      <c r="M451" s="392">
        <v>9.8000000000000007</v>
      </c>
      <c r="N451" s="381">
        <f t="shared" si="61"/>
        <v>0.68000000000000149</v>
      </c>
      <c r="O451" s="390">
        <v>12.25</v>
      </c>
      <c r="P451" s="391">
        <f t="shared" si="62"/>
        <v>-0.66000000000000014</v>
      </c>
      <c r="Q451" s="392">
        <v>10.61</v>
      </c>
      <c r="R451" s="381">
        <f t="shared" si="63"/>
        <v>0.33999999999999986</v>
      </c>
    </row>
    <row r="452" spans="2:18" ht="15" hidden="1" customHeight="1" outlineLevel="1" x14ac:dyDescent="0.25">
      <c r="B452" s="43" t="s">
        <v>54</v>
      </c>
      <c r="C452" s="390">
        <v>13.79</v>
      </c>
      <c r="D452" s="391">
        <f t="shared" si="56"/>
        <v>3.2099999999999991</v>
      </c>
      <c r="E452" s="392">
        <v>9.3000000000000007</v>
      </c>
      <c r="F452" s="381">
        <f t="shared" si="57"/>
        <v>4.2700000000000005</v>
      </c>
      <c r="G452" s="390">
        <v>8.3699999999999992</v>
      </c>
      <c r="H452" s="391">
        <f t="shared" si="58"/>
        <v>0.1899999999999995</v>
      </c>
      <c r="I452" s="392">
        <v>9.3800000000000008</v>
      </c>
      <c r="J452" s="381">
        <f t="shared" si="59"/>
        <v>0.68000000000000149</v>
      </c>
      <c r="K452" s="390">
        <v>6.37</v>
      </c>
      <c r="L452" s="391">
        <f t="shared" si="60"/>
        <v>1.46</v>
      </c>
      <c r="M452" s="392">
        <v>8.98</v>
      </c>
      <c r="N452" s="381">
        <f t="shared" si="61"/>
        <v>1.3100000000000005</v>
      </c>
      <c r="O452" s="390">
        <v>11.57</v>
      </c>
      <c r="P452" s="391">
        <f t="shared" si="62"/>
        <v>-9.9999999999999645E-2</v>
      </c>
      <c r="Q452" s="392">
        <v>9.8000000000000007</v>
      </c>
      <c r="R452" s="381">
        <f t="shared" si="63"/>
        <v>0.85000000000000142</v>
      </c>
    </row>
    <row r="453" spans="2:18" ht="15" hidden="1" customHeight="1" outlineLevel="1" x14ac:dyDescent="0.25">
      <c r="B453" s="43" t="s">
        <v>55</v>
      </c>
      <c r="C453" s="390">
        <v>10.16</v>
      </c>
      <c r="D453" s="391">
        <f t="shared" si="56"/>
        <v>0.66000000000000014</v>
      </c>
      <c r="E453" s="392">
        <v>8.42</v>
      </c>
      <c r="F453" s="381">
        <f t="shared" si="57"/>
        <v>2.6399999999999997</v>
      </c>
      <c r="G453" s="390">
        <v>9.14</v>
      </c>
      <c r="H453" s="391">
        <f t="shared" si="58"/>
        <v>0.85000000000000142</v>
      </c>
      <c r="I453" s="392">
        <v>9.39</v>
      </c>
      <c r="J453" s="381">
        <f t="shared" si="59"/>
        <v>0.94000000000000128</v>
      </c>
      <c r="K453" s="390">
        <v>6.79</v>
      </c>
      <c r="L453" s="391">
        <f t="shared" si="60"/>
        <v>1.8600000000000003</v>
      </c>
      <c r="M453" s="392">
        <v>9.02</v>
      </c>
      <c r="N453" s="381">
        <f t="shared" si="61"/>
        <v>1.3199999999999994</v>
      </c>
      <c r="O453" s="390">
        <v>10.53</v>
      </c>
      <c r="P453" s="391">
        <f t="shared" si="62"/>
        <v>-0.24000000000000021</v>
      </c>
      <c r="Q453" s="392">
        <v>9.4499999999999993</v>
      </c>
      <c r="R453" s="381">
        <f t="shared" si="63"/>
        <v>0.91999999999999993</v>
      </c>
    </row>
    <row r="454" spans="2:18" ht="15" hidden="1" customHeight="1" outlineLevel="1" x14ac:dyDescent="0.25">
      <c r="B454" s="43" t="s">
        <v>56</v>
      </c>
      <c r="C454" s="390">
        <v>15.75</v>
      </c>
      <c r="D454" s="391">
        <f t="shared" si="56"/>
        <v>6.6400000000000006</v>
      </c>
      <c r="E454" s="392">
        <v>9.51</v>
      </c>
      <c r="F454" s="381">
        <f t="shared" si="57"/>
        <v>3.24</v>
      </c>
      <c r="G454" s="390">
        <v>8.19</v>
      </c>
      <c r="H454" s="391">
        <f t="shared" si="58"/>
        <v>-3.0000000000001137E-2</v>
      </c>
      <c r="I454" s="392">
        <v>9.4700000000000006</v>
      </c>
      <c r="J454" s="381">
        <f t="shared" si="59"/>
        <v>1.1300000000000008</v>
      </c>
      <c r="K454" s="390">
        <v>5.28</v>
      </c>
      <c r="L454" s="391">
        <f t="shared" si="60"/>
        <v>-0.5</v>
      </c>
      <c r="M454" s="392">
        <v>8.8000000000000007</v>
      </c>
      <c r="N454" s="381">
        <f t="shared" si="61"/>
        <v>0.92000000000000082</v>
      </c>
      <c r="O454" s="390">
        <v>12.27</v>
      </c>
      <c r="P454" s="391">
        <f t="shared" si="62"/>
        <v>-0.16000000000000014</v>
      </c>
      <c r="Q454" s="392">
        <v>9.64</v>
      </c>
      <c r="R454" s="381">
        <f t="shared" si="63"/>
        <v>0.80000000000000071</v>
      </c>
    </row>
    <row r="455" spans="2:18" ht="15" customHeight="1" collapsed="1" x14ac:dyDescent="0.25">
      <c r="B455" s="30" t="s">
        <v>187</v>
      </c>
      <c r="C455" s="383">
        <v>13.862150537634408</v>
      </c>
      <c r="D455" s="384">
        <f t="shared" si="56"/>
        <v>3.6528013865677984</v>
      </c>
      <c r="E455" s="383">
        <v>11.488515448379804</v>
      </c>
      <c r="F455" s="384">
        <f t="shared" si="57"/>
        <v>1.8405022839284584</v>
      </c>
      <c r="G455" s="383">
        <v>9.391434749676252</v>
      </c>
      <c r="H455" s="384">
        <f t="shared" si="58"/>
        <v>0.601983971203774</v>
      </c>
      <c r="I455" s="383">
        <v>9.030522807965605</v>
      </c>
      <c r="J455" s="384">
        <f t="shared" si="59"/>
        <v>0.21142692555932641</v>
      </c>
      <c r="K455" s="383">
        <v>5.8422535211267608</v>
      </c>
      <c r="L455" s="384">
        <f t="shared" si="60"/>
        <v>0.96699343988233366</v>
      </c>
      <c r="M455" s="383">
        <v>9.3927302034237208</v>
      </c>
      <c r="N455" s="384">
        <f t="shared" si="61"/>
        <v>0.70582387910633138</v>
      </c>
      <c r="O455" s="383">
        <v>12.626620749661518</v>
      </c>
      <c r="P455" s="384">
        <f t="shared" si="62"/>
        <v>-0.35151330311917839</v>
      </c>
      <c r="Q455" s="383">
        <v>10.473318108145929</v>
      </c>
      <c r="R455" s="384">
        <f t="shared" si="63"/>
        <v>0.36371506117620989</v>
      </c>
    </row>
    <row r="456" spans="2:18" ht="15" hidden="1" customHeight="1" outlineLevel="1" x14ac:dyDescent="0.25">
      <c r="B456" s="43" t="s">
        <v>58</v>
      </c>
      <c r="C456" s="390">
        <v>16.809999999999999</v>
      </c>
      <c r="D456" s="391">
        <f t="shared" si="56"/>
        <v>7.7099999999999991</v>
      </c>
      <c r="E456" s="392">
        <v>8.18</v>
      </c>
      <c r="F456" s="381">
        <f t="shared" si="57"/>
        <v>2.1499999999999995</v>
      </c>
      <c r="G456" s="390">
        <v>8.58</v>
      </c>
      <c r="H456" s="391">
        <f t="shared" si="58"/>
        <v>2.9999999999999361E-2</v>
      </c>
      <c r="I456" s="392">
        <v>8</v>
      </c>
      <c r="J456" s="381">
        <f t="shared" si="59"/>
        <v>-0.65000000000000036</v>
      </c>
      <c r="K456" s="390">
        <v>5.88</v>
      </c>
      <c r="L456" s="391">
        <f t="shared" si="60"/>
        <v>0.38999999999999968</v>
      </c>
      <c r="M456" s="392">
        <v>8.2200000000000006</v>
      </c>
      <c r="N456" s="381">
        <f t="shared" si="61"/>
        <v>0.32000000000000028</v>
      </c>
      <c r="O456" s="390">
        <v>10.91</v>
      </c>
      <c r="P456" s="391">
        <f t="shared" si="62"/>
        <v>-5.3999999999999986</v>
      </c>
      <c r="Q456" s="392">
        <v>9.1300000000000008</v>
      </c>
      <c r="R456" s="381">
        <f t="shared" si="63"/>
        <v>-1.33</v>
      </c>
    </row>
    <row r="457" spans="2:18" ht="15" hidden="1" customHeight="1" outlineLevel="1" x14ac:dyDescent="0.25">
      <c r="B457" s="43" t="s">
        <v>59</v>
      </c>
      <c r="C457" s="390">
        <v>15.07</v>
      </c>
      <c r="D457" s="391">
        <f t="shared" si="56"/>
        <v>1.620000000000001</v>
      </c>
      <c r="E457" s="392">
        <v>12.28</v>
      </c>
      <c r="F457" s="381">
        <f t="shared" si="57"/>
        <v>1.9299999999999997</v>
      </c>
      <c r="G457" s="390">
        <v>10.02</v>
      </c>
      <c r="H457" s="391">
        <f t="shared" si="58"/>
        <v>1.42</v>
      </c>
      <c r="I457" s="392">
        <v>9.0299999999999994</v>
      </c>
      <c r="J457" s="381">
        <f t="shared" si="59"/>
        <v>0.36999999999999922</v>
      </c>
      <c r="K457" s="390">
        <v>6.18</v>
      </c>
      <c r="L457" s="391">
        <f t="shared" si="60"/>
        <v>1.8899999999999997</v>
      </c>
      <c r="M457" s="392">
        <v>9.73</v>
      </c>
      <c r="N457" s="381">
        <f t="shared" si="61"/>
        <v>1.0199999999999996</v>
      </c>
      <c r="O457" s="390">
        <v>13.12</v>
      </c>
      <c r="P457" s="391">
        <f t="shared" si="62"/>
        <v>0.42999999999999972</v>
      </c>
      <c r="Q457" s="392">
        <v>10.85</v>
      </c>
      <c r="R457" s="381">
        <f t="shared" si="63"/>
        <v>0.75999999999999979</v>
      </c>
    </row>
    <row r="458" spans="2:18" ht="15" hidden="1" customHeight="1" outlineLevel="1" x14ac:dyDescent="0.25">
      <c r="B458" s="43" t="s">
        <v>60</v>
      </c>
      <c r="C458" s="390">
        <v>14.4</v>
      </c>
      <c r="D458" s="391">
        <f t="shared" si="56"/>
        <v>4.0400000000000009</v>
      </c>
      <c r="E458" s="392">
        <v>12.49</v>
      </c>
      <c r="F458" s="381">
        <f t="shared" si="57"/>
        <v>1.1899999999999995</v>
      </c>
      <c r="G458" s="390">
        <v>10.99</v>
      </c>
      <c r="H458" s="391">
        <f t="shared" si="58"/>
        <v>1.9500000000000011</v>
      </c>
      <c r="I458" s="392">
        <v>9.52</v>
      </c>
      <c r="J458" s="381">
        <f t="shared" si="59"/>
        <v>0.58000000000000007</v>
      </c>
      <c r="K458" s="390">
        <v>6.33</v>
      </c>
      <c r="L458" s="391">
        <f t="shared" si="60"/>
        <v>1.4900000000000002</v>
      </c>
      <c r="M458" s="392">
        <v>10.25</v>
      </c>
      <c r="N458" s="381">
        <f t="shared" si="61"/>
        <v>1.2400000000000002</v>
      </c>
      <c r="O458" s="390">
        <v>14.61</v>
      </c>
      <c r="P458" s="391">
        <f t="shared" si="62"/>
        <v>1.8399999999999999</v>
      </c>
      <c r="Q458" s="392">
        <v>11.72</v>
      </c>
      <c r="R458" s="381">
        <f t="shared" si="63"/>
        <v>1.4700000000000006</v>
      </c>
    </row>
    <row r="459" spans="2:18" ht="15" hidden="1" customHeight="1" outlineLevel="1" x14ac:dyDescent="0.25">
      <c r="B459" s="43" t="s">
        <v>61</v>
      </c>
      <c r="C459" s="390">
        <v>13.82</v>
      </c>
      <c r="D459" s="391">
        <f t="shared" si="56"/>
        <v>3.01</v>
      </c>
      <c r="E459" s="392">
        <v>15.04</v>
      </c>
      <c r="F459" s="381">
        <f t="shared" si="57"/>
        <v>3.76</v>
      </c>
      <c r="G459" s="390">
        <v>9.9700000000000006</v>
      </c>
      <c r="H459" s="391">
        <f t="shared" si="58"/>
        <v>0.93000000000000149</v>
      </c>
      <c r="I459" s="392">
        <v>9.56</v>
      </c>
      <c r="J459" s="381">
        <f t="shared" si="59"/>
        <v>0.5600000000000005</v>
      </c>
      <c r="K459" s="390">
        <v>7.39</v>
      </c>
      <c r="L459" s="391">
        <f t="shared" si="60"/>
        <v>1.8899999999999997</v>
      </c>
      <c r="M459" s="392">
        <v>10.33</v>
      </c>
      <c r="N459" s="381">
        <f t="shared" si="61"/>
        <v>1.0999999999999996</v>
      </c>
      <c r="O459" s="390">
        <v>13.13</v>
      </c>
      <c r="P459" s="391">
        <f t="shared" si="62"/>
        <v>-0.35999999999999943</v>
      </c>
      <c r="Q459" s="392">
        <v>11.3</v>
      </c>
      <c r="R459" s="381">
        <f t="shared" si="63"/>
        <v>0.57000000000000028</v>
      </c>
    </row>
    <row r="460" spans="2:18" ht="15" customHeight="1" collapsed="1" x14ac:dyDescent="0.25">
      <c r="B460" s="145">
        <v>1981</v>
      </c>
      <c r="C460" s="395">
        <v>12.94</v>
      </c>
      <c r="D460" s="395">
        <f t="shared" si="56"/>
        <v>2.58</v>
      </c>
      <c r="E460" s="395">
        <v>10.48</v>
      </c>
      <c r="F460" s="388">
        <f t="shared" si="57"/>
        <v>1.5400000000000009</v>
      </c>
      <c r="G460" s="395">
        <v>9.26</v>
      </c>
      <c r="H460" s="395">
        <f t="shared" si="58"/>
        <v>0.59999999999999964</v>
      </c>
      <c r="I460" s="395">
        <v>9.3699999999999992</v>
      </c>
      <c r="J460" s="388">
        <f t="shared" si="59"/>
        <v>0.45999999999999908</v>
      </c>
      <c r="K460" s="395">
        <v>6.29</v>
      </c>
      <c r="L460" s="395">
        <f t="shared" si="60"/>
        <v>1.1600000000000001</v>
      </c>
      <c r="M460" s="395">
        <v>9.36</v>
      </c>
      <c r="N460" s="388">
        <f t="shared" si="61"/>
        <v>0.75</v>
      </c>
      <c r="O460" s="395">
        <v>12.09</v>
      </c>
      <c r="P460" s="395">
        <f t="shared" si="62"/>
        <v>-0.52999999999999936</v>
      </c>
      <c r="Q460" s="395">
        <v>10.220000000000001</v>
      </c>
      <c r="R460" s="388">
        <f t="shared" si="63"/>
        <v>0.36000000000000121</v>
      </c>
    </row>
    <row r="461" spans="2:18" ht="15" hidden="1" customHeight="1" outlineLevel="1" x14ac:dyDescent="0.25">
      <c r="B461" s="43" t="s">
        <v>49</v>
      </c>
      <c r="C461" s="390">
        <v>13.57</v>
      </c>
      <c r="D461" s="391">
        <f t="shared" ref="D461:D524" si="64">C461-C475</f>
        <v>2.66</v>
      </c>
      <c r="E461" s="392">
        <v>13.28</v>
      </c>
      <c r="F461" s="381">
        <f t="shared" ref="F461:F524" si="65">E461-E475</f>
        <v>3.59</v>
      </c>
      <c r="G461" s="390">
        <v>9.1199999999999992</v>
      </c>
      <c r="H461" s="391">
        <f t="shared" ref="H461:H524" si="66">G461-G475</f>
        <v>0.33000000000000007</v>
      </c>
      <c r="I461" s="392">
        <v>8.8699999999999992</v>
      </c>
      <c r="J461" s="381">
        <f t="shared" ref="J461:J524" si="67">I461-I475</f>
        <v>3.9999999999999147E-2</v>
      </c>
      <c r="K461" s="390">
        <v>5.47</v>
      </c>
      <c r="L461" s="391">
        <f t="shared" ref="L461:L524" si="68">K461-K475</f>
        <v>0.48999999999999932</v>
      </c>
      <c r="M461" s="392">
        <v>9.49</v>
      </c>
      <c r="N461" s="381">
        <f t="shared" ref="N461:N524" si="69">M461-M475</f>
        <v>0.73000000000000043</v>
      </c>
      <c r="O461" s="390">
        <v>13.61</v>
      </c>
      <c r="P461" s="391">
        <f t="shared" ref="P461:P524" si="70">O461-O475</f>
        <v>1.9399999999999995</v>
      </c>
      <c r="Q461" s="392">
        <v>10.97</v>
      </c>
      <c r="R461" s="381">
        <f t="shared" ref="R461:R524" si="71">Q461-Q475</f>
        <v>1.1400000000000006</v>
      </c>
    </row>
    <row r="462" spans="2:18" ht="15" hidden="1" customHeight="1" outlineLevel="1" x14ac:dyDescent="0.25">
      <c r="B462" s="43" t="s">
        <v>50</v>
      </c>
      <c r="C462" s="390">
        <v>11.39</v>
      </c>
      <c r="D462" s="391">
        <f t="shared" si="64"/>
        <v>2.7200000000000006</v>
      </c>
      <c r="E462" s="392">
        <v>9.7100000000000009</v>
      </c>
      <c r="F462" s="381">
        <f t="shared" si="65"/>
        <v>-0.16999999999999993</v>
      </c>
      <c r="G462" s="390">
        <v>8.17</v>
      </c>
      <c r="H462" s="391">
        <f t="shared" si="66"/>
        <v>-0.90000000000000036</v>
      </c>
      <c r="I462" s="392">
        <v>9.01</v>
      </c>
      <c r="J462" s="381">
        <f t="shared" si="67"/>
        <v>0.58999999999999986</v>
      </c>
      <c r="K462" s="390">
        <v>5.63</v>
      </c>
      <c r="L462" s="391">
        <f t="shared" si="68"/>
        <v>0.9399999999999995</v>
      </c>
      <c r="M462" s="392">
        <v>8.68</v>
      </c>
      <c r="N462" s="381">
        <f t="shared" si="69"/>
        <v>1.9999999999999574E-2</v>
      </c>
      <c r="O462" s="390">
        <v>11.69</v>
      </c>
      <c r="P462" s="391">
        <f t="shared" si="70"/>
        <v>-0.86000000000000121</v>
      </c>
      <c r="Q462" s="392">
        <v>9.73</v>
      </c>
      <c r="R462" s="381">
        <f t="shared" si="71"/>
        <v>-0.1899999999999995</v>
      </c>
    </row>
    <row r="463" spans="2:18" ht="15" hidden="1" customHeight="1" outlineLevel="1" x14ac:dyDescent="0.25">
      <c r="B463" s="43" t="s">
        <v>51</v>
      </c>
      <c r="C463" s="390">
        <v>12.79</v>
      </c>
      <c r="D463" s="391">
        <f t="shared" si="64"/>
        <v>4.5599999999999987</v>
      </c>
      <c r="E463" s="392">
        <v>10.83</v>
      </c>
      <c r="F463" s="381">
        <f t="shared" si="65"/>
        <v>1.7300000000000004</v>
      </c>
      <c r="G463" s="390">
        <v>8.52</v>
      </c>
      <c r="H463" s="391">
        <f t="shared" si="66"/>
        <v>4.9999999999998934E-2</v>
      </c>
      <c r="I463" s="392">
        <v>9.24</v>
      </c>
      <c r="J463" s="381">
        <f t="shared" si="67"/>
        <v>8.0000000000000071E-2</v>
      </c>
      <c r="K463" s="390">
        <v>4.25</v>
      </c>
      <c r="L463" s="391">
        <f t="shared" si="68"/>
        <v>-0.33000000000000007</v>
      </c>
      <c r="M463" s="392">
        <v>8.92</v>
      </c>
      <c r="N463" s="381">
        <f t="shared" si="69"/>
        <v>0.41000000000000014</v>
      </c>
      <c r="O463" s="390">
        <v>10.71</v>
      </c>
      <c r="P463" s="391">
        <f t="shared" si="70"/>
        <v>-1.3099999999999987</v>
      </c>
      <c r="Q463" s="392">
        <v>9.41</v>
      </c>
      <c r="R463" s="381">
        <f t="shared" si="71"/>
        <v>-0.11999999999999922</v>
      </c>
    </row>
    <row r="464" spans="2:18" ht="15" hidden="1" customHeight="1" outlineLevel="1" x14ac:dyDescent="0.25">
      <c r="B464" s="43" t="s">
        <v>52</v>
      </c>
      <c r="C464" s="390">
        <v>6.49</v>
      </c>
      <c r="D464" s="391">
        <f t="shared" si="64"/>
        <v>-0.51999999999999957</v>
      </c>
      <c r="E464" s="392">
        <v>8.5</v>
      </c>
      <c r="F464" s="381">
        <f t="shared" si="65"/>
        <v>-0.46000000000000085</v>
      </c>
      <c r="G464" s="390">
        <v>8.6199999999999992</v>
      </c>
      <c r="H464" s="391">
        <f t="shared" si="66"/>
        <v>0.12999999999999901</v>
      </c>
      <c r="I464" s="392">
        <v>9.25</v>
      </c>
      <c r="J464" s="381">
        <f t="shared" si="67"/>
        <v>-0.91000000000000014</v>
      </c>
      <c r="K464" s="390">
        <v>5.0999999999999996</v>
      </c>
      <c r="L464" s="391">
        <f t="shared" si="68"/>
        <v>0.15999999999999925</v>
      </c>
      <c r="M464" s="392">
        <v>8.58</v>
      </c>
      <c r="N464" s="381">
        <f t="shared" si="69"/>
        <v>-0.38000000000000078</v>
      </c>
      <c r="O464" s="390">
        <v>10.93</v>
      </c>
      <c r="P464" s="391">
        <f t="shared" si="70"/>
        <v>-1.1099999999999994</v>
      </c>
      <c r="Q464" s="392">
        <v>9.23</v>
      </c>
      <c r="R464" s="381">
        <f t="shared" si="71"/>
        <v>-0.62999999999999901</v>
      </c>
    </row>
    <row r="465" spans="2:18" ht="15" hidden="1" customHeight="1" outlineLevel="1" x14ac:dyDescent="0.25">
      <c r="B465" s="43" t="s">
        <v>53</v>
      </c>
      <c r="C465" s="390">
        <v>10.09</v>
      </c>
      <c r="D465" s="391">
        <f t="shared" si="64"/>
        <v>3.83</v>
      </c>
      <c r="E465" s="392">
        <v>8.68</v>
      </c>
      <c r="F465" s="381">
        <f t="shared" si="65"/>
        <v>-0.58000000000000007</v>
      </c>
      <c r="G465" s="390">
        <v>9.2100000000000009</v>
      </c>
      <c r="H465" s="391">
        <f t="shared" si="66"/>
        <v>-9.9999999999997868E-3</v>
      </c>
      <c r="I465" s="392">
        <v>9.5399999999999991</v>
      </c>
      <c r="J465" s="381">
        <f t="shared" si="67"/>
        <v>-0.32000000000000028</v>
      </c>
      <c r="K465" s="390">
        <v>6.14</v>
      </c>
      <c r="L465" s="391">
        <f t="shared" si="68"/>
        <v>0.51999999999999957</v>
      </c>
      <c r="M465" s="392">
        <v>9.1199999999999992</v>
      </c>
      <c r="N465" s="381">
        <f t="shared" si="69"/>
        <v>-5.0000000000000711E-2</v>
      </c>
      <c r="O465" s="390">
        <v>12.91</v>
      </c>
      <c r="P465" s="391">
        <f t="shared" si="70"/>
        <v>0.1899999999999995</v>
      </c>
      <c r="Q465" s="392">
        <v>10.27</v>
      </c>
      <c r="R465" s="381">
        <f t="shared" si="71"/>
        <v>4.9999999999998934E-2</v>
      </c>
    </row>
    <row r="466" spans="2:18" ht="15" hidden="1" customHeight="1" outlineLevel="1" x14ac:dyDescent="0.25">
      <c r="B466" s="43" t="s">
        <v>54</v>
      </c>
      <c r="C466" s="390">
        <v>10.58</v>
      </c>
      <c r="D466" s="391">
        <f t="shared" si="64"/>
        <v>2.1799999999999997</v>
      </c>
      <c r="E466" s="392">
        <v>5.03</v>
      </c>
      <c r="F466" s="381">
        <f t="shared" si="65"/>
        <v>-4.0200000000000005</v>
      </c>
      <c r="G466" s="390">
        <v>8.18</v>
      </c>
      <c r="H466" s="391">
        <f t="shared" si="66"/>
        <v>-0.1899999999999995</v>
      </c>
      <c r="I466" s="392">
        <v>8.6999999999999993</v>
      </c>
      <c r="J466" s="381">
        <f t="shared" si="67"/>
        <v>-0.99000000000000021</v>
      </c>
      <c r="K466" s="390">
        <v>4.91</v>
      </c>
      <c r="L466" s="391">
        <f t="shared" si="68"/>
        <v>0.29999999999999982</v>
      </c>
      <c r="M466" s="392">
        <v>7.67</v>
      </c>
      <c r="N466" s="381">
        <f t="shared" si="69"/>
        <v>-1.1199999999999992</v>
      </c>
      <c r="O466" s="390">
        <v>11.67</v>
      </c>
      <c r="P466" s="391">
        <f t="shared" si="70"/>
        <v>1.1199999999999992</v>
      </c>
      <c r="Q466" s="392">
        <v>8.9499999999999993</v>
      </c>
      <c r="R466" s="381">
        <f t="shared" si="71"/>
        <v>-0.38000000000000078</v>
      </c>
    </row>
    <row r="467" spans="2:18" ht="15" hidden="1" customHeight="1" outlineLevel="1" x14ac:dyDescent="0.25">
      <c r="B467" s="43" t="s">
        <v>55</v>
      </c>
      <c r="C467" s="390">
        <v>9.5</v>
      </c>
      <c r="D467" s="391">
        <f t="shared" si="64"/>
        <v>2.0199999999999996</v>
      </c>
      <c r="E467" s="392">
        <v>5.78</v>
      </c>
      <c r="F467" s="381">
        <f t="shared" si="65"/>
        <v>-1.8199999999999994</v>
      </c>
      <c r="G467" s="390">
        <v>8.2899999999999991</v>
      </c>
      <c r="H467" s="391">
        <f t="shared" si="66"/>
        <v>-1.33</v>
      </c>
      <c r="I467" s="392">
        <v>8.4499999999999993</v>
      </c>
      <c r="J467" s="381">
        <f t="shared" si="67"/>
        <v>-1.7100000000000009</v>
      </c>
      <c r="K467" s="390">
        <v>4.93</v>
      </c>
      <c r="L467" s="391">
        <f t="shared" si="68"/>
        <v>0.16000000000000014</v>
      </c>
      <c r="M467" s="392">
        <v>7.7</v>
      </c>
      <c r="N467" s="381">
        <f t="shared" si="69"/>
        <v>-1.2800000000000002</v>
      </c>
      <c r="O467" s="390">
        <v>10.77</v>
      </c>
      <c r="P467" s="391">
        <f t="shared" si="70"/>
        <v>-1.1100000000000012</v>
      </c>
      <c r="Q467" s="392">
        <v>8.5299999999999994</v>
      </c>
      <c r="R467" s="381">
        <f t="shared" si="71"/>
        <v>-1.2900000000000009</v>
      </c>
    </row>
    <row r="468" spans="2:18" ht="15" hidden="1" customHeight="1" outlineLevel="1" x14ac:dyDescent="0.25">
      <c r="B468" s="43" t="s">
        <v>56</v>
      </c>
      <c r="C468" s="390">
        <v>9.11</v>
      </c>
      <c r="D468" s="391">
        <f t="shared" si="64"/>
        <v>0.22999999999999865</v>
      </c>
      <c r="E468" s="392">
        <v>6.27</v>
      </c>
      <c r="F468" s="381">
        <f t="shared" si="65"/>
        <v>-1.9299999999999997</v>
      </c>
      <c r="G468" s="390">
        <v>8.2200000000000006</v>
      </c>
      <c r="H468" s="391">
        <f t="shared" si="66"/>
        <v>8.9999999999999858E-2</v>
      </c>
      <c r="I468" s="392">
        <v>8.34</v>
      </c>
      <c r="J468" s="381">
        <f t="shared" si="67"/>
        <v>-0.66000000000000014</v>
      </c>
      <c r="K468" s="390">
        <v>5.78</v>
      </c>
      <c r="L468" s="391">
        <f t="shared" si="68"/>
        <v>1.37</v>
      </c>
      <c r="M468" s="392">
        <v>7.88</v>
      </c>
      <c r="N468" s="381">
        <f t="shared" si="69"/>
        <v>-0.3199999999999994</v>
      </c>
      <c r="O468" s="390">
        <v>12.43</v>
      </c>
      <c r="P468" s="391">
        <f t="shared" si="70"/>
        <v>1.8499999999999996</v>
      </c>
      <c r="Q468" s="392">
        <v>8.84</v>
      </c>
      <c r="R468" s="381">
        <f t="shared" si="71"/>
        <v>3.9999999999999147E-2</v>
      </c>
    </row>
    <row r="469" spans="2:18" ht="15" customHeight="1" collapsed="1" x14ac:dyDescent="0.25">
      <c r="B469" s="30" t="s">
        <v>188</v>
      </c>
      <c r="C469" s="383">
        <v>10.209349151066609</v>
      </c>
      <c r="D469" s="384">
        <f t="shared" si="64"/>
        <v>0.8640108084488265</v>
      </c>
      <c r="E469" s="383">
        <v>9.6480131644513456</v>
      </c>
      <c r="F469" s="384">
        <f t="shared" si="65"/>
        <v>0.1557300622177209</v>
      </c>
      <c r="G469" s="383">
        <v>8.789450778472478</v>
      </c>
      <c r="H469" s="384">
        <f t="shared" si="66"/>
        <v>-0.33506248881217715</v>
      </c>
      <c r="I469" s="383">
        <v>8.8190958824062786</v>
      </c>
      <c r="J469" s="384">
        <f t="shared" si="67"/>
        <v>-0.43900490007657211</v>
      </c>
      <c r="K469" s="383">
        <v>4.8752600812444271</v>
      </c>
      <c r="L469" s="384">
        <f t="shared" si="68"/>
        <v>-1.9435841354052741E-2</v>
      </c>
      <c r="M469" s="383">
        <v>8.6869063243173894</v>
      </c>
      <c r="N469" s="384">
        <f t="shared" si="69"/>
        <v>-0.15839863521629205</v>
      </c>
      <c r="O469" s="383">
        <v>12.978134052780696</v>
      </c>
      <c r="P469" s="384">
        <f t="shared" si="70"/>
        <v>1.3369833379800138</v>
      </c>
      <c r="Q469" s="383">
        <v>10.109603046969719</v>
      </c>
      <c r="R469" s="384">
        <f t="shared" si="71"/>
        <v>0.37749259908532018</v>
      </c>
    </row>
    <row r="470" spans="2:18" ht="15" hidden="1" customHeight="1" outlineLevel="1" x14ac:dyDescent="0.25">
      <c r="B470" s="43" t="s">
        <v>58</v>
      </c>
      <c r="C470" s="390">
        <v>9.1</v>
      </c>
      <c r="D470" s="391">
        <f t="shared" si="64"/>
        <v>-1.9999999999999574E-2</v>
      </c>
      <c r="E470" s="392">
        <v>6.03</v>
      </c>
      <c r="F470" s="381">
        <f t="shared" si="65"/>
        <v>-3.669999999999999</v>
      </c>
      <c r="G470" s="390">
        <v>8.5500000000000007</v>
      </c>
      <c r="H470" s="391">
        <f t="shared" si="66"/>
        <v>0.26000000000000156</v>
      </c>
      <c r="I470" s="392">
        <v>8.65</v>
      </c>
      <c r="J470" s="381">
        <f t="shared" si="67"/>
        <v>0.24000000000000021</v>
      </c>
      <c r="K470" s="390">
        <v>5.49</v>
      </c>
      <c r="L470" s="391">
        <f t="shared" si="68"/>
        <v>0.58999999999999986</v>
      </c>
      <c r="M470" s="392">
        <v>7.9</v>
      </c>
      <c r="N470" s="381">
        <f t="shared" si="69"/>
        <v>-0.36999999999999922</v>
      </c>
      <c r="O470" s="390">
        <v>16.309999999999999</v>
      </c>
      <c r="P470" s="391">
        <f t="shared" si="70"/>
        <v>4.6599999999999984</v>
      </c>
      <c r="Q470" s="392">
        <v>10.46</v>
      </c>
      <c r="R470" s="381">
        <f t="shared" si="71"/>
        <v>1.2600000000000016</v>
      </c>
    </row>
    <row r="471" spans="2:18" ht="15" hidden="1" customHeight="1" outlineLevel="1" x14ac:dyDescent="0.25">
      <c r="B471" s="43" t="s">
        <v>59</v>
      </c>
      <c r="C471" s="390">
        <v>13.45</v>
      </c>
      <c r="D471" s="391">
        <f t="shared" si="64"/>
        <v>5.33</v>
      </c>
      <c r="E471" s="392">
        <v>10.35</v>
      </c>
      <c r="F471" s="381">
        <f t="shared" si="65"/>
        <v>0.99000000000000021</v>
      </c>
      <c r="G471" s="390">
        <v>8.6</v>
      </c>
      <c r="H471" s="391">
        <f t="shared" si="66"/>
        <v>-0.50999999999999979</v>
      </c>
      <c r="I471" s="392">
        <v>8.66</v>
      </c>
      <c r="J471" s="381">
        <f t="shared" si="67"/>
        <v>-0.85999999999999943</v>
      </c>
      <c r="K471" s="390">
        <v>4.29</v>
      </c>
      <c r="L471" s="391">
        <f t="shared" si="68"/>
        <v>-0.96</v>
      </c>
      <c r="M471" s="392">
        <v>8.7100000000000009</v>
      </c>
      <c r="N471" s="381">
        <f t="shared" si="69"/>
        <v>-0.21999999999999886</v>
      </c>
      <c r="O471" s="390">
        <v>12.69</v>
      </c>
      <c r="P471" s="391">
        <f t="shared" si="70"/>
        <v>1.5599999999999987</v>
      </c>
      <c r="Q471" s="392">
        <v>10.09</v>
      </c>
      <c r="R471" s="381">
        <f t="shared" si="71"/>
        <v>0.42999999999999972</v>
      </c>
    </row>
    <row r="472" spans="2:18" ht="15" hidden="1" customHeight="1" outlineLevel="1" x14ac:dyDescent="0.25">
      <c r="B472" s="43" t="s">
        <v>60</v>
      </c>
      <c r="C472" s="390">
        <v>10.36</v>
      </c>
      <c r="D472" s="391">
        <f t="shared" si="64"/>
        <v>0.99000000000000021</v>
      </c>
      <c r="E472" s="392">
        <v>11.3</v>
      </c>
      <c r="F472" s="381">
        <f t="shared" si="65"/>
        <v>4.3100000000000005</v>
      </c>
      <c r="G472" s="390">
        <v>9.0399999999999991</v>
      </c>
      <c r="H472" s="391">
        <f t="shared" si="66"/>
        <v>0</v>
      </c>
      <c r="I472" s="392">
        <v>8.94</v>
      </c>
      <c r="J472" s="381">
        <f t="shared" si="67"/>
        <v>-0.75999999999999979</v>
      </c>
      <c r="K472" s="390">
        <v>4.84</v>
      </c>
      <c r="L472" s="391">
        <f t="shared" si="68"/>
        <v>-0.77000000000000046</v>
      </c>
      <c r="M472" s="392">
        <v>9.01</v>
      </c>
      <c r="N472" s="381">
        <f t="shared" si="69"/>
        <v>0.39000000000000057</v>
      </c>
      <c r="O472" s="390">
        <v>12.77</v>
      </c>
      <c r="P472" s="391">
        <f t="shared" si="70"/>
        <v>-1.9999999999999574E-2</v>
      </c>
      <c r="Q472" s="392">
        <v>10.25</v>
      </c>
      <c r="R472" s="381">
        <f t="shared" si="71"/>
        <v>0.32000000000000028</v>
      </c>
    </row>
    <row r="473" spans="2:18" ht="15" hidden="1" customHeight="1" outlineLevel="1" x14ac:dyDescent="0.25">
      <c r="B473" s="43" t="s">
        <v>61</v>
      </c>
      <c r="C473" s="390">
        <v>10.81</v>
      </c>
      <c r="D473" s="391">
        <f t="shared" si="64"/>
        <v>-0.74000000000000021</v>
      </c>
      <c r="E473" s="392">
        <v>11.28</v>
      </c>
      <c r="F473" s="381">
        <f t="shared" si="65"/>
        <v>0.4399999999999995</v>
      </c>
      <c r="G473" s="390">
        <v>9.0399999999999991</v>
      </c>
      <c r="H473" s="391">
        <f t="shared" si="66"/>
        <v>-0.64000000000000057</v>
      </c>
      <c r="I473" s="392">
        <v>9</v>
      </c>
      <c r="J473" s="381">
        <f t="shared" si="67"/>
        <v>-0.51999999999999957</v>
      </c>
      <c r="K473" s="390">
        <v>5.5</v>
      </c>
      <c r="L473" s="391">
        <f t="shared" si="68"/>
        <v>0.45999999999999996</v>
      </c>
      <c r="M473" s="392">
        <v>9.23</v>
      </c>
      <c r="N473" s="381">
        <f t="shared" si="69"/>
        <v>-0.16000000000000014</v>
      </c>
      <c r="O473" s="390">
        <v>13.49</v>
      </c>
      <c r="P473" s="391">
        <f t="shared" si="70"/>
        <v>1.0899999999999999</v>
      </c>
      <c r="Q473" s="392">
        <v>10.73</v>
      </c>
      <c r="R473" s="381">
        <f t="shared" si="71"/>
        <v>0.38000000000000078</v>
      </c>
    </row>
    <row r="474" spans="2:18" ht="15" customHeight="1" collapsed="1" x14ac:dyDescent="0.25">
      <c r="B474" s="145">
        <v>1980</v>
      </c>
      <c r="C474" s="395">
        <v>10.36</v>
      </c>
      <c r="D474" s="395">
        <f t="shared" si="64"/>
        <v>1.7099999999999991</v>
      </c>
      <c r="E474" s="395">
        <v>8.94</v>
      </c>
      <c r="F474" s="388">
        <f t="shared" si="65"/>
        <v>-0.17999999999999972</v>
      </c>
      <c r="G474" s="395">
        <v>8.66</v>
      </c>
      <c r="H474" s="395">
        <f t="shared" si="66"/>
        <v>-0.19999999999999929</v>
      </c>
      <c r="I474" s="395">
        <v>8.91</v>
      </c>
      <c r="J474" s="388">
        <f t="shared" si="67"/>
        <v>-0.45999999999999908</v>
      </c>
      <c r="K474" s="395">
        <v>5.13</v>
      </c>
      <c r="L474" s="395">
        <f t="shared" si="68"/>
        <v>0.13999999999999968</v>
      </c>
      <c r="M474" s="395">
        <v>8.61</v>
      </c>
      <c r="N474" s="388">
        <f t="shared" si="69"/>
        <v>-0.17999999999999972</v>
      </c>
      <c r="O474" s="395">
        <v>12.62</v>
      </c>
      <c r="P474" s="395">
        <f t="shared" si="70"/>
        <v>0.73999999999999844</v>
      </c>
      <c r="Q474" s="395">
        <v>9.86</v>
      </c>
      <c r="R474" s="388">
        <f t="shared" si="71"/>
        <v>0.12999999999999901</v>
      </c>
    </row>
    <row r="475" spans="2:18" ht="15" hidden="1" customHeight="1" outlineLevel="1" x14ac:dyDescent="0.25">
      <c r="B475" s="43" t="s">
        <v>49</v>
      </c>
      <c r="C475" s="390">
        <v>10.91</v>
      </c>
      <c r="D475" s="391">
        <f t="shared" si="64"/>
        <v>1.370000000000001</v>
      </c>
      <c r="E475" s="392">
        <v>9.69</v>
      </c>
      <c r="F475" s="381">
        <f t="shared" si="65"/>
        <v>-0.72000000000000064</v>
      </c>
      <c r="G475" s="390">
        <v>8.7899999999999991</v>
      </c>
      <c r="H475" s="391">
        <f t="shared" si="66"/>
        <v>-0.77000000000000135</v>
      </c>
      <c r="I475" s="392">
        <v>8.83</v>
      </c>
      <c r="J475" s="381">
        <f t="shared" si="67"/>
        <v>-0.52999999999999936</v>
      </c>
      <c r="K475" s="390">
        <v>4.9800000000000004</v>
      </c>
      <c r="L475" s="391">
        <f t="shared" si="68"/>
        <v>0.39000000000000057</v>
      </c>
      <c r="M475" s="392">
        <v>8.76</v>
      </c>
      <c r="N475" s="381">
        <f t="shared" si="69"/>
        <v>-0.41000000000000014</v>
      </c>
      <c r="O475" s="390">
        <v>11.67</v>
      </c>
      <c r="P475" s="391">
        <f t="shared" si="70"/>
        <v>-0.16999999999999993</v>
      </c>
      <c r="Q475" s="392">
        <v>9.83</v>
      </c>
      <c r="R475" s="381">
        <f t="shared" si="71"/>
        <v>-0.26999999999999957</v>
      </c>
    </row>
    <row r="476" spans="2:18" ht="15" hidden="1" customHeight="1" outlineLevel="1" x14ac:dyDescent="0.25">
      <c r="B476" s="43" t="s">
        <v>50</v>
      </c>
      <c r="C476" s="390">
        <v>8.67</v>
      </c>
      <c r="D476" s="391">
        <f t="shared" si="64"/>
        <v>-0.64000000000000057</v>
      </c>
      <c r="E476" s="392">
        <v>9.8800000000000008</v>
      </c>
      <c r="F476" s="381">
        <f t="shared" si="65"/>
        <v>0.80000000000000071</v>
      </c>
      <c r="G476" s="390">
        <v>9.07</v>
      </c>
      <c r="H476" s="391">
        <f t="shared" si="66"/>
        <v>-0.58999999999999986</v>
      </c>
      <c r="I476" s="392">
        <v>8.42</v>
      </c>
      <c r="J476" s="381">
        <f t="shared" si="67"/>
        <v>-0.85999999999999943</v>
      </c>
      <c r="K476" s="390">
        <v>4.6900000000000004</v>
      </c>
      <c r="L476" s="391">
        <f t="shared" si="68"/>
        <v>-0.29000000000000004</v>
      </c>
      <c r="M476" s="392">
        <v>8.66</v>
      </c>
      <c r="N476" s="381">
        <f t="shared" si="69"/>
        <v>-0.33000000000000007</v>
      </c>
      <c r="O476" s="390">
        <v>12.55</v>
      </c>
      <c r="P476" s="391">
        <f t="shared" si="70"/>
        <v>2.0200000000000014</v>
      </c>
      <c r="Q476" s="392">
        <v>9.92</v>
      </c>
      <c r="R476" s="381">
        <f t="shared" si="71"/>
        <v>0.41999999999999993</v>
      </c>
    </row>
    <row r="477" spans="2:18" ht="15" hidden="1" customHeight="1" outlineLevel="1" x14ac:dyDescent="0.25">
      <c r="B477" s="43" t="s">
        <v>51</v>
      </c>
      <c r="C477" s="390">
        <v>8.23</v>
      </c>
      <c r="D477" s="391">
        <f t="shared" si="64"/>
        <v>-0.61999999999999922</v>
      </c>
      <c r="E477" s="392">
        <v>9.1</v>
      </c>
      <c r="F477" s="381">
        <f t="shared" si="65"/>
        <v>-0.98000000000000043</v>
      </c>
      <c r="G477" s="390">
        <v>8.4700000000000006</v>
      </c>
      <c r="H477" s="391">
        <f t="shared" si="66"/>
        <v>-1.9999999999999574E-2</v>
      </c>
      <c r="I477" s="392">
        <v>9.16</v>
      </c>
      <c r="J477" s="381">
        <f t="shared" si="67"/>
        <v>0.16000000000000014</v>
      </c>
      <c r="K477" s="390">
        <v>4.58</v>
      </c>
      <c r="L477" s="391">
        <f t="shared" si="68"/>
        <v>0.74000000000000021</v>
      </c>
      <c r="M477" s="392">
        <v>8.51</v>
      </c>
      <c r="N477" s="381">
        <f t="shared" si="69"/>
        <v>2.9999999999999361E-2</v>
      </c>
      <c r="O477" s="390">
        <v>12.02</v>
      </c>
      <c r="P477" s="391">
        <f t="shared" si="70"/>
        <v>0.85999999999999943</v>
      </c>
      <c r="Q477" s="392">
        <v>9.5299999999999994</v>
      </c>
      <c r="R477" s="381">
        <f t="shared" si="71"/>
        <v>0.25999999999999979</v>
      </c>
    </row>
    <row r="478" spans="2:18" ht="15" hidden="1" customHeight="1" outlineLevel="1" x14ac:dyDescent="0.25">
      <c r="B478" s="43" t="s">
        <v>52</v>
      </c>
      <c r="C478" s="390">
        <v>7.01</v>
      </c>
      <c r="D478" s="391">
        <f t="shared" si="64"/>
        <v>-0.83000000000000007</v>
      </c>
      <c r="E478" s="392">
        <v>8.9600000000000009</v>
      </c>
      <c r="F478" s="381">
        <f t="shared" si="65"/>
        <v>1.1100000000000012</v>
      </c>
      <c r="G478" s="390">
        <v>8.49</v>
      </c>
      <c r="H478" s="391">
        <f t="shared" si="66"/>
        <v>-0.73000000000000043</v>
      </c>
      <c r="I478" s="392">
        <v>10.16</v>
      </c>
      <c r="J478" s="381">
        <f t="shared" si="67"/>
        <v>0.50999999999999979</v>
      </c>
      <c r="K478" s="390">
        <v>4.9400000000000004</v>
      </c>
      <c r="L478" s="391">
        <f t="shared" si="68"/>
        <v>1.0000000000000004</v>
      </c>
      <c r="M478" s="392">
        <v>8.9600000000000009</v>
      </c>
      <c r="N478" s="381">
        <f t="shared" si="69"/>
        <v>0.32000000000000028</v>
      </c>
      <c r="O478" s="390">
        <v>12.04</v>
      </c>
      <c r="P478" s="391">
        <f t="shared" si="70"/>
        <v>0.12999999999999901</v>
      </c>
      <c r="Q478" s="392">
        <v>9.86</v>
      </c>
      <c r="R478" s="381">
        <f t="shared" si="71"/>
        <v>0.24000000000000021</v>
      </c>
    </row>
    <row r="479" spans="2:18" ht="15" hidden="1" customHeight="1" outlineLevel="1" x14ac:dyDescent="0.25">
      <c r="B479" s="43" t="s">
        <v>53</v>
      </c>
      <c r="C479" s="390">
        <v>6.26</v>
      </c>
      <c r="D479" s="391">
        <f t="shared" si="64"/>
        <v>0.47999999999999954</v>
      </c>
      <c r="E479" s="392">
        <v>9.26</v>
      </c>
      <c r="F479" s="381">
        <f t="shared" si="65"/>
        <v>-0.83000000000000007</v>
      </c>
      <c r="G479" s="390">
        <v>9.2200000000000006</v>
      </c>
      <c r="H479" s="391">
        <f t="shared" si="66"/>
        <v>0</v>
      </c>
      <c r="I479" s="392">
        <v>9.86</v>
      </c>
      <c r="J479" s="381">
        <f t="shared" si="67"/>
        <v>0.46999999999999886</v>
      </c>
      <c r="K479" s="390">
        <v>5.62</v>
      </c>
      <c r="L479" s="391">
        <f t="shared" si="68"/>
        <v>0.91000000000000014</v>
      </c>
      <c r="M479" s="392">
        <v>9.17</v>
      </c>
      <c r="N479" s="381">
        <f t="shared" si="69"/>
        <v>0.3100000000000005</v>
      </c>
      <c r="O479" s="390">
        <v>12.72</v>
      </c>
      <c r="P479" s="391">
        <f t="shared" si="70"/>
        <v>-0.10999999999999943</v>
      </c>
      <c r="Q479" s="392">
        <v>10.220000000000001</v>
      </c>
      <c r="R479" s="381">
        <f t="shared" si="71"/>
        <v>0.18000000000000149</v>
      </c>
    </row>
    <row r="480" spans="2:18" ht="15" hidden="1" customHeight="1" outlineLevel="1" x14ac:dyDescent="0.25">
      <c r="B480" s="43" t="s">
        <v>54</v>
      </c>
      <c r="C480" s="390">
        <v>8.4</v>
      </c>
      <c r="D480" s="391">
        <f t="shared" si="64"/>
        <v>1.3000000000000007</v>
      </c>
      <c r="E480" s="392">
        <v>9.0500000000000007</v>
      </c>
      <c r="F480" s="381">
        <f t="shared" si="65"/>
        <v>2.5700000000000003</v>
      </c>
      <c r="G480" s="390">
        <v>8.3699999999999992</v>
      </c>
      <c r="H480" s="391">
        <f t="shared" si="66"/>
        <v>-0.47000000000000064</v>
      </c>
      <c r="I480" s="392">
        <v>9.69</v>
      </c>
      <c r="J480" s="381">
        <f t="shared" si="67"/>
        <v>0.17999999999999972</v>
      </c>
      <c r="K480" s="390">
        <v>4.6100000000000003</v>
      </c>
      <c r="L480" s="391">
        <f t="shared" si="68"/>
        <v>0.94000000000000039</v>
      </c>
      <c r="M480" s="392">
        <v>8.7899999999999991</v>
      </c>
      <c r="N480" s="381">
        <f t="shared" si="69"/>
        <v>0.51999999999999957</v>
      </c>
      <c r="O480" s="390">
        <v>10.55</v>
      </c>
      <c r="P480" s="391">
        <f t="shared" si="70"/>
        <v>-1.1099999999999994</v>
      </c>
      <c r="Q480" s="392">
        <v>9.33</v>
      </c>
      <c r="R480" s="381">
        <f t="shared" si="71"/>
        <v>-9.9999999999997868E-3</v>
      </c>
    </row>
    <row r="481" spans="2:18" ht="15" hidden="1" customHeight="1" outlineLevel="1" x14ac:dyDescent="0.25">
      <c r="B481" s="43" t="s">
        <v>55</v>
      </c>
      <c r="C481" s="390">
        <v>7.48</v>
      </c>
      <c r="D481" s="391">
        <f t="shared" si="64"/>
        <v>-1.5399999999999991</v>
      </c>
      <c r="E481" s="392">
        <v>7.6</v>
      </c>
      <c r="F481" s="381">
        <f t="shared" si="65"/>
        <v>-2.33</v>
      </c>
      <c r="G481" s="390">
        <v>9.6199999999999992</v>
      </c>
      <c r="H481" s="391">
        <f t="shared" si="66"/>
        <v>1.2699999999999996</v>
      </c>
      <c r="I481" s="392">
        <v>10.16</v>
      </c>
      <c r="J481" s="381">
        <f t="shared" si="67"/>
        <v>0</v>
      </c>
      <c r="K481" s="390">
        <v>4.7699999999999996</v>
      </c>
      <c r="L481" s="391">
        <f t="shared" si="68"/>
        <v>1.6599999999999997</v>
      </c>
      <c r="M481" s="392">
        <v>8.98</v>
      </c>
      <c r="N481" s="381">
        <f t="shared" si="69"/>
        <v>8.0000000000000071E-2</v>
      </c>
      <c r="O481" s="390">
        <v>11.88</v>
      </c>
      <c r="P481" s="391">
        <f t="shared" si="70"/>
        <v>0.5</v>
      </c>
      <c r="Q481" s="392">
        <v>9.82</v>
      </c>
      <c r="R481" s="381">
        <f t="shared" si="71"/>
        <v>0.28000000000000114</v>
      </c>
    </row>
    <row r="482" spans="2:18" ht="15" hidden="1" customHeight="1" outlineLevel="1" x14ac:dyDescent="0.25">
      <c r="B482" s="43" t="s">
        <v>56</v>
      </c>
      <c r="C482" s="390">
        <v>8.8800000000000008</v>
      </c>
      <c r="D482" s="391">
        <f t="shared" si="64"/>
        <v>-2.0199999999999996</v>
      </c>
      <c r="E482" s="392">
        <v>8.1999999999999993</v>
      </c>
      <c r="F482" s="381">
        <f t="shared" si="65"/>
        <v>-1.4600000000000009</v>
      </c>
      <c r="G482" s="390">
        <v>8.1300000000000008</v>
      </c>
      <c r="H482" s="391">
        <f t="shared" si="66"/>
        <v>-0.1899999999999995</v>
      </c>
      <c r="I482" s="392">
        <v>9</v>
      </c>
      <c r="J482" s="381">
        <f t="shared" si="67"/>
        <v>-0.47000000000000064</v>
      </c>
      <c r="K482" s="390">
        <v>4.41</v>
      </c>
      <c r="L482" s="391">
        <f t="shared" si="68"/>
        <v>0.55000000000000027</v>
      </c>
      <c r="M482" s="392">
        <v>8.1999999999999993</v>
      </c>
      <c r="N482" s="381">
        <f t="shared" si="69"/>
        <v>-0.41999999999999993</v>
      </c>
      <c r="O482" s="390">
        <v>10.58</v>
      </c>
      <c r="P482" s="391">
        <f t="shared" si="70"/>
        <v>-2.7899999999999991</v>
      </c>
      <c r="Q482" s="392">
        <v>8.8000000000000007</v>
      </c>
      <c r="R482" s="381">
        <f t="shared" si="71"/>
        <v>-0.81999999999999851</v>
      </c>
    </row>
    <row r="483" spans="2:18" ht="15" hidden="1" customHeight="1" outlineLevel="1" x14ac:dyDescent="0.25">
      <c r="B483" s="30" t="s">
        <v>189</v>
      </c>
      <c r="C483" s="383">
        <v>9.345338342617783</v>
      </c>
      <c r="D483" s="384"/>
      <c r="E483" s="383">
        <v>9.4922831022336247</v>
      </c>
      <c r="F483" s="384"/>
      <c r="G483" s="383">
        <v>9.1245132672846552</v>
      </c>
      <c r="H483" s="384"/>
      <c r="I483" s="383">
        <v>9.2581007824828507</v>
      </c>
      <c r="J483" s="384"/>
      <c r="K483" s="383">
        <v>4.8946959225984799</v>
      </c>
      <c r="L483" s="384"/>
      <c r="M483" s="383">
        <v>8.8453049595336815</v>
      </c>
      <c r="N483" s="384"/>
      <c r="O483" s="383">
        <v>11.641150714800682</v>
      </c>
      <c r="P483" s="384"/>
      <c r="Q483" s="383">
        <v>9.7321104478843985</v>
      </c>
      <c r="R483" s="384"/>
    </row>
    <row r="484" spans="2:18" ht="15" hidden="1" customHeight="1" outlineLevel="1" x14ac:dyDescent="0.25">
      <c r="B484" s="43" t="s">
        <v>58</v>
      </c>
      <c r="C484" s="390">
        <v>9.1199999999999992</v>
      </c>
      <c r="D484" s="391">
        <f>C484-C497</f>
        <v>0.4399999999999995</v>
      </c>
      <c r="E484" s="392">
        <v>9.6999999999999993</v>
      </c>
      <c r="F484" s="381">
        <f>E484-E497</f>
        <v>-1.1000000000000014</v>
      </c>
      <c r="G484" s="390">
        <v>8.2899999999999991</v>
      </c>
      <c r="H484" s="391">
        <f>G484-G497</f>
        <v>3.9999999999999147E-2</v>
      </c>
      <c r="I484" s="392">
        <v>8.41</v>
      </c>
      <c r="J484" s="381">
        <f>I484-I497</f>
        <v>-0.64000000000000057</v>
      </c>
      <c r="K484" s="390">
        <v>4.9000000000000004</v>
      </c>
      <c r="L484" s="391">
        <f>K484-K497</f>
        <v>0.85000000000000053</v>
      </c>
      <c r="M484" s="392">
        <v>8.27</v>
      </c>
      <c r="N484" s="381">
        <f>M484-M497</f>
        <v>-0.26999999999999957</v>
      </c>
      <c r="O484" s="390">
        <v>11.65</v>
      </c>
      <c r="P484" s="391">
        <f>O484-O497</f>
        <v>-1.2699999999999996</v>
      </c>
      <c r="Q484" s="392">
        <v>9.1999999999999993</v>
      </c>
      <c r="R484" s="381">
        <f>Q484-Q497</f>
        <v>-0.39000000000000057</v>
      </c>
    </row>
    <row r="485" spans="2:18" ht="15" hidden="1" customHeight="1" outlineLevel="1" x14ac:dyDescent="0.25">
      <c r="B485" s="43" t="s">
        <v>59</v>
      </c>
      <c r="C485" s="390">
        <v>8.1199999999999992</v>
      </c>
      <c r="D485" s="391">
        <f t="shared" ref="D485:D488" si="72">C485-C498</f>
        <v>-1.6000000000000014</v>
      </c>
      <c r="E485" s="392">
        <v>9.36</v>
      </c>
      <c r="F485" s="381">
        <f t="shared" ref="F485:F488" si="73">E485-E498</f>
        <v>-0.8100000000000005</v>
      </c>
      <c r="G485" s="390">
        <v>9.11</v>
      </c>
      <c r="H485" s="391">
        <f t="shared" ref="H485:H488" si="74">G485-G498</f>
        <v>-0.10000000000000142</v>
      </c>
      <c r="I485" s="392">
        <v>9.52</v>
      </c>
      <c r="J485" s="381">
        <f t="shared" ref="J485:J488" si="75">I485-I498</f>
        <v>0.37999999999999901</v>
      </c>
      <c r="K485" s="390">
        <v>5.25</v>
      </c>
      <c r="L485" s="391">
        <f t="shared" ref="L485:L488" si="76">K485-K498</f>
        <v>0.54999999999999982</v>
      </c>
      <c r="M485" s="392">
        <v>8.93</v>
      </c>
      <c r="N485" s="381">
        <f t="shared" ref="N485:N488" si="77">M485-M498</f>
        <v>7.0000000000000284E-2</v>
      </c>
      <c r="O485" s="390">
        <v>11.13</v>
      </c>
      <c r="P485" s="391">
        <f t="shared" ref="P485:P488" si="78">O485-O498</f>
        <v>-0.11999999999999922</v>
      </c>
      <c r="Q485" s="392">
        <v>9.66</v>
      </c>
      <c r="R485" s="381">
        <f t="shared" ref="R485:R488" si="79">Q485-Q498</f>
        <v>5.0000000000000711E-2</v>
      </c>
    </row>
    <row r="486" spans="2:18" ht="15" hidden="1" customHeight="1" outlineLevel="1" x14ac:dyDescent="0.25">
      <c r="B486" s="43" t="s">
        <v>60</v>
      </c>
      <c r="C486" s="390">
        <v>9.3699999999999992</v>
      </c>
      <c r="D486" s="391">
        <f t="shared" si="72"/>
        <v>0.96999999999999886</v>
      </c>
      <c r="E486" s="392">
        <v>6.99</v>
      </c>
      <c r="F486" s="381">
        <f t="shared" si="73"/>
        <v>-3.99</v>
      </c>
      <c r="G486" s="390">
        <v>9.0399999999999991</v>
      </c>
      <c r="H486" s="391">
        <f t="shared" si="74"/>
        <v>-1.1000000000000014</v>
      </c>
      <c r="I486" s="392">
        <v>9.6999999999999993</v>
      </c>
      <c r="J486" s="381">
        <f t="shared" si="75"/>
        <v>0.27999999999999936</v>
      </c>
      <c r="K486" s="390">
        <v>5.61</v>
      </c>
      <c r="L486" s="391">
        <f t="shared" si="76"/>
        <v>0.65000000000000036</v>
      </c>
      <c r="M486" s="392">
        <v>8.6199999999999992</v>
      </c>
      <c r="N486" s="381">
        <f t="shared" si="77"/>
        <v>-0.64000000000000057</v>
      </c>
      <c r="O486" s="390">
        <v>12.79</v>
      </c>
      <c r="P486" s="391">
        <f t="shared" si="78"/>
        <v>0.5</v>
      </c>
      <c r="Q486" s="392">
        <v>9.93</v>
      </c>
      <c r="R486" s="381">
        <f t="shared" si="79"/>
        <v>-0.24000000000000021</v>
      </c>
    </row>
    <row r="487" spans="2:18" ht="15" customHeight="1" collapsed="1" x14ac:dyDescent="0.25">
      <c r="B487" s="43" t="s">
        <v>61</v>
      </c>
      <c r="C487" s="390">
        <v>11.55</v>
      </c>
      <c r="D487" s="391">
        <f t="shared" si="72"/>
        <v>1.6400000000000006</v>
      </c>
      <c r="E487" s="392">
        <v>10.84</v>
      </c>
      <c r="F487" s="381">
        <f t="shared" si="73"/>
        <v>-0.69999999999999929</v>
      </c>
      <c r="G487" s="390">
        <v>9.68</v>
      </c>
      <c r="H487" s="391">
        <f t="shared" si="74"/>
        <v>0.1899999999999995</v>
      </c>
      <c r="I487" s="392">
        <v>9.52</v>
      </c>
      <c r="J487" s="381">
        <f t="shared" si="75"/>
        <v>-0.38000000000000078</v>
      </c>
      <c r="K487" s="390">
        <v>5.04</v>
      </c>
      <c r="L487" s="391">
        <f t="shared" si="76"/>
        <v>-5.9999999999999609E-2</v>
      </c>
      <c r="M487" s="392">
        <v>9.39</v>
      </c>
      <c r="N487" s="381">
        <f t="shared" si="77"/>
        <v>-0.11999999999999922</v>
      </c>
      <c r="O487" s="390">
        <v>12.4</v>
      </c>
      <c r="P487" s="391">
        <f t="shared" si="78"/>
        <v>0.33999999999999986</v>
      </c>
      <c r="Q487" s="392">
        <v>10.35</v>
      </c>
      <c r="R487" s="381">
        <f t="shared" si="79"/>
        <v>1.9999999999999574E-2</v>
      </c>
    </row>
    <row r="488" spans="2:18" ht="15" customHeight="1" x14ac:dyDescent="0.25">
      <c r="B488" s="145">
        <v>1979</v>
      </c>
      <c r="C488" s="395">
        <v>8.65</v>
      </c>
      <c r="D488" s="395">
        <f t="shared" si="72"/>
        <v>3.0000000000001137E-2</v>
      </c>
      <c r="E488" s="395">
        <v>9.1199999999999992</v>
      </c>
      <c r="F488" s="388">
        <f t="shared" si="73"/>
        <v>-0.60000000000000142</v>
      </c>
      <c r="G488" s="395">
        <v>8.86</v>
      </c>
      <c r="H488" s="395">
        <f t="shared" si="74"/>
        <v>-0.24000000000000021</v>
      </c>
      <c r="I488" s="395">
        <v>9.3699999999999992</v>
      </c>
      <c r="J488" s="388">
        <f t="shared" si="75"/>
        <v>-5.0000000000000711E-2</v>
      </c>
      <c r="K488" s="395">
        <v>4.99</v>
      </c>
      <c r="L488" s="395">
        <f t="shared" si="76"/>
        <v>0.61000000000000032</v>
      </c>
      <c r="M488" s="395">
        <v>8.7899999999999991</v>
      </c>
      <c r="N488" s="388">
        <f t="shared" si="77"/>
        <v>-6.0000000000000497E-2</v>
      </c>
      <c r="O488" s="395">
        <v>11.88</v>
      </c>
      <c r="P488" s="395">
        <f t="shared" si="78"/>
        <v>5.0000000000000711E-2</v>
      </c>
      <c r="Q488" s="395">
        <v>9.73</v>
      </c>
      <c r="R488" s="388">
        <f t="shared" si="79"/>
        <v>-9.9999999999997868E-3</v>
      </c>
    </row>
    <row r="489" spans="2:18" x14ac:dyDescent="0.25">
      <c r="B489" s="43" t="s">
        <v>49</v>
      </c>
      <c r="C489" s="390">
        <v>9.5399999999999991</v>
      </c>
      <c r="D489" s="396"/>
      <c r="E489" s="392">
        <v>10.41</v>
      </c>
      <c r="F489" s="389"/>
      <c r="G489" s="390">
        <v>9.56</v>
      </c>
      <c r="H489" s="396"/>
      <c r="I489" s="392">
        <v>9.36</v>
      </c>
      <c r="J489" s="389"/>
      <c r="K489" s="390">
        <v>4.59</v>
      </c>
      <c r="L489" s="396"/>
      <c r="M489" s="392">
        <v>9.17</v>
      </c>
      <c r="N489" s="389"/>
      <c r="O489" s="390">
        <v>11.84</v>
      </c>
      <c r="P489" s="396"/>
      <c r="Q489" s="392">
        <v>10.1</v>
      </c>
      <c r="R489" s="389"/>
    </row>
    <row r="490" spans="2:18" ht="30" customHeight="1" x14ac:dyDescent="0.25">
      <c r="B490" s="43" t="s">
        <v>50</v>
      </c>
      <c r="C490" s="390">
        <v>9.31</v>
      </c>
      <c r="D490" s="396"/>
      <c r="E490" s="392">
        <v>9.08</v>
      </c>
      <c r="F490" s="389"/>
      <c r="G490" s="390">
        <v>9.66</v>
      </c>
      <c r="H490" s="396"/>
      <c r="I490" s="392">
        <v>9.2799999999999994</v>
      </c>
      <c r="J490" s="389"/>
      <c r="K490" s="390">
        <v>4.9800000000000004</v>
      </c>
      <c r="L490" s="396"/>
      <c r="M490" s="392">
        <v>8.99</v>
      </c>
      <c r="N490" s="389"/>
      <c r="O490" s="390">
        <v>10.53</v>
      </c>
      <c r="P490" s="396"/>
      <c r="Q490" s="392">
        <v>9.5</v>
      </c>
      <c r="R490" s="389"/>
    </row>
    <row r="491" spans="2:18" x14ac:dyDescent="0.25">
      <c r="B491" s="43" t="s">
        <v>51</v>
      </c>
      <c r="C491" s="390">
        <v>8.85</v>
      </c>
      <c r="D491" s="396"/>
      <c r="E491" s="392">
        <v>10.08</v>
      </c>
      <c r="F491" s="389"/>
      <c r="G491" s="390">
        <v>8.49</v>
      </c>
      <c r="H491" s="396"/>
      <c r="I491" s="392">
        <v>9</v>
      </c>
      <c r="J491" s="389"/>
      <c r="K491" s="390">
        <v>3.84</v>
      </c>
      <c r="L491" s="396"/>
      <c r="M491" s="392">
        <v>8.48</v>
      </c>
      <c r="N491" s="389"/>
      <c r="O491" s="390">
        <v>11.16</v>
      </c>
      <c r="P491" s="396"/>
      <c r="Q491" s="392">
        <v>9.27</v>
      </c>
      <c r="R491" s="389"/>
    </row>
    <row r="492" spans="2:18" ht="30" customHeight="1" x14ac:dyDescent="0.25">
      <c r="B492" s="43" t="s">
        <v>52</v>
      </c>
      <c r="C492" s="390">
        <v>7.84</v>
      </c>
      <c r="D492" s="396"/>
      <c r="E492" s="392">
        <v>7.85</v>
      </c>
      <c r="F492" s="389"/>
      <c r="G492" s="390">
        <v>9.2200000000000006</v>
      </c>
      <c r="H492" s="396"/>
      <c r="I492" s="392">
        <v>9.65</v>
      </c>
      <c r="J492" s="389"/>
      <c r="K492" s="390">
        <v>3.94</v>
      </c>
      <c r="L492" s="396"/>
      <c r="M492" s="392">
        <v>8.64</v>
      </c>
      <c r="N492" s="389"/>
      <c r="O492" s="390">
        <v>11.91</v>
      </c>
      <c r="P492" s="396"/>
      <c r="Q492" s="392">
        <v>9.6199999999999992</v>
      </c>
      <c r="R492" s="389"/>
    </row>
    <row r="493" spans="2:18" x14ac:dyDescent="0.25">
      <c r="B493" s="43" t="s">
        <v>53</v>
      </c>
      <c r="C493" s="390">
        <v>5.78</v>
      </c>
      <c r="D493" s="396"/>
      <c r="E493" s="392">
        <v>10.09</v>
      </c>
      <c r="F493" s="389"/>
      <c r="G493" s="390">
        <v>9.2200000000000006</v>
      </c>
      <c r="H493" s="396"/>
      <c r="I493" s="392">
        <v>9.39</v>
      </c>
      <c r="J493" s="389"/>
      <c r="K493" s="390">
        <v>4.71</v>
      </c>
      <c r="L493" s="396"/>
      <c r="M493" s="392">
        <v>8.86</v>
      </c>
      <c r="N493" s="389"/>
      <c r="O493" s="390">
        <v>12.83</v>
      </c>
      <c r="P493" s="396"/>
      <c r="Q493" s="392">
        <v>10.039999999999999</v>
      </c>
      <c r="R493" s="389"/>
    </row>
    <row r="494" spans="2:18" x14ac:dyDescent="0.25">
      <c r="B494" s="43" t="s">
        <v>54</v>
      </c>
      <c r="C494" s="390">
        <v>7.1</v>
      </c>
      <c r="D494" s="396"/>
      <c r="E494" s="392">
        <v>6.48</v>
      </c>
      <c r="F494" s="389"/>
      <c r="G494" s="390">
        <v>8.84</v>
      </c>
      <c r="H494" s="396"/>
      <c r="I494" s="392">
        <v>9.51</v>
      </c>
      <c r="J494" s="389"/>
      <c r="K494" s="390">
        <v>3.67</v>
      </c>
      <c r="L494" s="396"/>
      <c r="M494" s="392">
        <v>8.27</v>
      </c>
      <c r="N494" s="389"/>
      <c r="O494" s="390">
        <v>11.66</v>
      </c>
      <c r="P494" s="396"/>
      <c r="Q494" s="392">
        <v>9.34</v>
      </c>
      <c r="R494" s="389"/>
    </row>
    <row r="495" spans="2:18" x14ac:dyDescent="0.25">
      <c r="B495" s="43" t="s">
        <v>55</v>
      </c>
      <c r="C495" s="390">
        <v>9.02</v>
      </c>
      <c r="D495" s="396"/>
      <c r="E495" s="392">
        <v>9.93</v>
      </c>
      <c r="F495" s="389"/>
      <c r="G495" s="390">
        <v>8.35</v>
      </c>
      <c r="H495" s="396"/>
      <c r="I495" s="392">
        <v>10.16</v>
      </c>
      <c r="J495" s="389"/>
      <c r="K495" s="390">
        <v>3.11</v>
      </c>
      <c r="L495" s="396"/>
      <c r="M495" s="392">
        <v>8.9</v>
      </c>
      <c r="N495" s="389"/>
      <c r="O495" s="390">
        <v>11.38</v>
      </c>
      <c r="P495" s="396"/>
      <c r="Q495" s="392">
        <v>9.5399999999999991</v>
      </c>
      <c r="R495" s="389"/>
    </row>
    <row r="496" spans="2:18" x14ac:dyDescent="0.25">
      <c r="B496" s="43" t="s">
        <v>56</v>
      </c>
      <c r="C496" s="390">
        <v>10.9</v>
      </c>
      <c r="D496" s="396"/>
      <c r="E496" s="392">
        <v>9.66</v>
      </c>
      <c r="F496" s="389"/>
      <c r="G496" s="390">
        <v>8.32</v>
      </c>
      <c r="H496" s="396"/>
      <c r="I496" s="392">
        <v>9.4700000000000006</v>
      </c>
      <c r="J496" s="389"/>
      <c r="K496" s="390">
        <v>3.86</v>
      </c>
      <c r="L496" s="396"/>
      <c r="M496" s="392">
        <v>8.6199999999999992</v>
      </c>
      <c r="N496" s="389"/>
      <c r="O496" s="390">
        <v>13.37</v>
      </c>
      <c r="P496" s="396"/>
      <c r="Q496" s="392">
        <v>9.6199999999999992</v>
      </c>
      <c r="R496" s="389"/>
    </row>
    <row r="497" spans="2:18" x14ac:dyDescent="0.25">
      <c r="B497" s="43" t="s">
        <v>58</v>
      </c>
      <c r="C497" s="390">
        <v>8.68</v>
      </c>
      <c r="D497" s="396"/>
      <c r="E497" s="392">
        <v>10.8</v>
      </c>
      <c r="F497" s="389"/>
      <c r="G497" s="390">
        <v>8.25</v>
      </c>
      <c r="H497" s="396"/>
      <c r="I497" s="392">
        <v>9.0500000000000007</v>
      </c>
      <c r="J497" s="389"/>
      <c r="K497" s="390">
        <v>4.05</v>
      </c>
      <c r="L497" s="396"/>
      <c r="M497" s="392">
        <v>8.5399999999999991</v>
      </c>
      <c r="N497" s="389"/>
      <c r="O497" s="390">
        <v>12.92</v>
      </c>
      <c r="P497" s="396"/>
      <c r="Q497" s="392">
        <v>9.59</v>
      </c>
      <c r="R497" s="389"/>
    </row>
    <row r="498" spans="2:18" x14ac:dyDescent="0.25">
      <c r="B498" s="43" t="s">
        <v>59</v>
      </c>
      <c r="C498" s="390">
        <v>9.7200000000000006</v>
      </c>
      <c r="D498" s="396"/>
      <c r="E498" s="392">
        <v>10.17</v>
      </c>
      <c r="F498" s="389"/>
      <c r="G498" s="390">
        <v>9.2100000000000009</v>
      </c>
      <c r="H498" s="396"/>
      <c r="I498" s="392">
        <v>9.14</v>
      </c>
      <c r="J498" s="389"/>
      <c r="K498" s="390">
        <v>4.7</v>
      </c>
      <c r="L498" s="396"/>
      <c r="M498" s="392">
        <v>8.86</v>
      </c>
      <c r="N498" s="389"/>
      <c r="O498" s="390">
        <v>11.25</v>
      </c>
      <c r="P498" s="396"/>
      <c r="Q498" s="392">
        <v>9.61</v>
      </c>
      <c r="R498" s="389"/>
    </row>
    <row r="499" spans="2:18" x14ac:dyDescent="0.25">
      <c r="B499" s="43" t="s">
        <v>60</v>
      </c>
      <c r="C499" s="390">
        <v>8.4</v>
      </c>
      <c r="D499" s="396"/>
      <c r="E499" s="392">
        <v>10.98</v>
      </c>
      <c r="F499" s="389"/>
      <c r="G499" s="390">
        <v>10.14</v>
      </c>
      <c r="H499" s="396"/>
      <c r="I499" s="392">
        <v>9.42</v>
      </c>
      <c r="J499" s="389"/>
      <c r="K499" s="390">
        <v>4.96</v>
      </c>
      <c r="L499" s="396"/>
      <c r="M499" s="392">
        <v>9.26</v>
      </c>
      <c r="N499" s="389"/>
      <c r="O499" s="390">
        <v>12.29</v>
      </c>
      <c r="P499" s="396"/>
      <c r="Q499" s="392">
        <v>10.17</v>
      </c>
      <c r="R499" s="389"/>
    </row>
    <row r="500" spans="2:18" x14ac:dyDescent="0.25">
      <c r="B500" s="43" t="s">
        <v>61</v>
      </c>
      <c r="C500" s="390">
        <v>9.91</v>
      </c>
      <c r="D500" s="396"/>
      <c r="E500" s="392">
        <v>11.54</v>
      </c>
      <c r="F500" s="389"/>
      <c r="G500" s="390">
        <v>9.49</v>
      </c>
      <c r="H500" s="396"/>
      <c r="I500" s="392">
        <v>9.9</v>
      </c>
      <c r="J500" s="389"/>
      <c r="K500" s="390">
        <v>5.0999999999999996</v>
      </c>
      <c r="L500" s="396"/>
      <c r="M500" s="392">
        <v>9.51</v>
      </c>
      <c r="N500" s="389"/>
      <c r="O500" s="390">
        <v>12.06</v>
      </c>
      <c r="P500" s="396"/>
      <c r="Q500" s="392">
        <v>10.33</v>
      </c>
      <c r="R500" s="389"/>
    </row>
    <row r="501" spans="2:18" x14ac:dyDescent="0.25">
      <c r="B501" s="145">
        <v>1978</v>
      </c>
      <c r="C501" s="395">
        <v>8.6199999999999992</v>
      </c>
      <c r="D501" s="395"/>
      <c r="E501" s="395">
        <v>9.7200000000000006</v>
      </c>
      <c r="F501" s="382"/>
      <c r="G501" s="395">
        <v>9.1</v>
      </c>
      <c r="H501" s="395"/>
      <c r="I501" s="395">
        <v>9.42</v>
      </c>
      <c r="J501" s="382"/>
      <c r="K501" s="395">
        <v>4.38</v>
      </c>
      <c r="L501" s="395"/>
      <c r="M501" s="395">
        <v>8.85</v>
      </c>
      <c r="N501" s="382"/>
      <c r="O501" s="395">
        <v>11.83</v>
      </c>
      <c r="P501" s="395"/>
      <c r="Q501" s="395">
        <v>9.74</v>
      </c>
      <c r="R501" s="382"/>
    </row>
    <row r="502" spans="2:18" x14ac:dyDescent="0.25">
      <c r="B502" s="197" t="s">
        <v>169</v>
      </c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</row>
  </sheetData>
  <mergeCells count="2">
    <mergeCell ref="B5:R5"/>
    <mergeCell ref="B502:R5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9" fitToHeight="2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25.7109375" style="121" customWidth="1"/>
    <col min="3" max="6" width="10.7109375" style="121" customWidth="1"/>
    <col min="7" max="12" width="11.42578125" style="121"/>
    <col min="13" max="13" width="14.42578125" style="121" customWidth="1"/>
    <col min="14" max="257" width="11.42578125" style="121"/>
    <col min="258" max="258" width="35.7109375" style="121" customWidth="1"/>
    <col min="259" max="260" width="12.85546875" style="121" customWidth="1"/>
    <col min="261" max="261" width="14.7109375" style="121" customWidth="1"/>
    <col min="262" max="262" width="10.7109375" style="121" customWidth="1"/>
    <col min="263" max="268" width="11.42578125" style="121"/>
    <col min="269" max="269" width="14.42578125" style="121" customWidth="1"/>
    <col min="270" max="513" width="11.42578125" style="121"/>
    <col min="514" max="514" width="35.7109375" style="121" customWidth="1"/>
    <col min="515" max="516" width="12.85546875" style="121" customWidth="1"/>
    <col min="517" max="517" width="14.7109375" style="121" customWidth="1"/>
    <col min="518" max="518" width="10.7109375" style="121" customWidth="1"/>
    <col min="519" max="524" width="11.42578125" style="121"/>
    <col min="525" max="525" width="14.42578125" style="121" customWidth="1"/>
    <col min="526" max="769" width="11.42578125" style="121"/>
    <col min="770" max="770" width="35.7109375" style="121" customWidth="1"/>
    <col min="771" max="772" width="12.85546875" style="121" customWidth="1"/>
    <col min="773" max="773" width="14.7109375" style="121" customWidth="1"/>
    <col min="774" max="774" width="10.7109375" style="121" customWidth="1"/>
    <col min="775" max="780" width="11.42578125" style="121"/>
    <col min="781" max="781" width="14.42578125" style="121" customWidth="1"/>
    <col min="782" max="1025" width="11.42578125" style="121"/>
    <col min="1026" max="1026" width="35.7109375" style="121" customWidth="1"/>
    <col min="1027" max="1028" width="12.85546875" style="121" customWidth="1"/>
    <col min="1029" max="1029" width="14.7109375" style="121" customWidth="1"/>
    <col min="1030" max="1030" width="10.7109375" style="121" customWidth="1"/>
    <col min="1031" max="1036" width="11.42578125" style="121"/>
    <col min="1037" max="1037" width="14.42578125" style="121" customWidth="1"/>
    <col min="1038" max="1281" width="11.42578125" style="121"/>
    <col min="1282" max="1282" width="35.7109375" style="121" customWidth="1"/>
    <col min="1283" max="1284" width="12.85546875" style="121" customWidth="1"/>
    <col min="1285" max="1285" width="14.7109375" style="121" customWidth="1"/>
    <col min="1286" max="1286" width="10.7109375" style="121" customWidth="1"/>
    <col min="1287" max="1292" width="11.42578125" style="121"/>
    <col min="1293" max="1293" width="14.42578125" style="121" customWidth="1"/>
    <col min="1294" max="1537" width="11.42578125" style="121"/>
    <col min="1538" max="1538" width="35.7109375" style="121" customWidth="1"/>
    <col min="1539" max="1540" width="12.85546875" style="121" customWidth="1"/>
    <col min="1541" max="1541" width="14.7109375" style="121" customWidth="1"/>
    <col min="1542" max="1542" width="10.7109375" style="121" customWidth="1"/>
    <col min="1543" max="1548" width="11.42578125" style="121"/>
    <col min="1549" max="1549" width="14.42578125" style="121" customWidth="1"/>
    <col min="1550" max="1793" width="11.42578125" style="121"/>
    <col min="1794" max="1794" width="35.7109375" style="121" customWidth="1"/>
    <col min="1795" max="1796" width="12.85546875" style="121" customWidth="1"/>
    <col min="1797" max="1797" width="14.7109375" style="121" customWidth="1"/>
    <col min="1798" max="1798" width="10.7109375" style="121" customWidth="1"/>
    <col min="1799" max="1804" width="11.42578125" style="121"/>
    <col min="1805" max="1805" width="14.42578125" style="121" customWidth="1"/>
    <col min="1806" max="2049" width="11.42578125" style="121"/>
    <col min="2050" max="2050" width="35.7109375" style="121" customWidth="1"/>
    <col min="2051" max="2052" width="12.85546875" style="121" customWidth="1"/>
    <col min="2053" max="2053" width="14.7109375" style="121" customWidth="1"/>
    <col min="2054" max="2054" width="10.7109375" style="121" customWidth="1"/>
    <col min="2055" max="2060" width="11.42578125" style="121"/>
    <col min="2061" max="2061" width="14.42578125" style="121" customWidth="1"/>
    <col min="2062" max="2305" width="11.42578125" style="121"/>
    <col min="2306" max="2306" width="35.7109375" style="121" customWidth="1"/>
    <col min="2307" max="2308" width="12.85546875" style="121" customWidth="1"/>
    <col min="2309" max="2309" width="14.7109375" style="121" customWidth="1"/>
    <col min="2310" max="2310" width="10.7109375" style="121" customWidth="1"/>
    <col min="2311" max="2316" width="11.42578125" style="121"/>
    <col min="2317" max="2317" width="14.42578125" style="121" customWidth="1"/>
    <col min="2318" max="2561" width="11.42578125" style="121"/>
    <col min="2562" max="2562" width="35.7109375" style="121" customWidth="1"/>
    <col min="2563" max="2564" width="12.85546875" style="121" customWidth="1"/>
    <col min="2565" max="2565" width="14.7109375" style="121" customWidth="1"/>
    <col min="2566" max="2566" width="10.7109375" style="121" customWidth="1"/>
    <col min="2567" max="2572" width="11.42578125" style="121"/>
    <col min="2573" max="2573" width="14.42578125" style="121" customWidth="1"/>
    <col min="2574" max="2817" width="11.42578125" style="121"/>
    <col min="2818" max="2818" width="35.7109375" style="121" customWidth="1"/>
    <col min="2819" max="2820" width="12.85546875" style="121" customWidth="1"/>
    <col min="2821" max="2821" width="14.7109375" style="121" customWidth="1"/>
    <col min="2822" max="2822" width="10.7109375" style="121" customWidth="1"/>
    <col min="2823" max="2828" width="11.42578125" style="121"/>
    <col min="2829" max="2829" width="14.42578125" style="121" customWidth="1"/>
    <col min="2830" max="3073" width="11.42578125" style="121"/>
    <col min="3074" max="3074" width="35.7109375" style="121" customWidth="1"/>
    <col min="3075" max="3076" width="12.85546875" style="121" customWidth="1"/>
    <col min="3077" max="3077" width="14.7109375" style="121" customWidth="1"/>
    <col min="3078" max="3078" width="10.7109375" style="121" customWidth="1"/>
    <col min="3079" max="3084" width="11.42578125" style="121"/>
    <col min="3085" max="3085" width="14.42578125" style="121" customWidth="1"/>
    <col min="3086" max="3329" width="11.42578125" style="121"/>
    <col min="3330" max="3330" width="35.7109375" style="121" customWidth="1"/>
    <col min="3331" max="3332" width="12.85546875" style="121" customWidth="1"/>
    <col min="3333" max="3333" width="14.7109375" style="121" customWidth="1"/>
    <col min="3334" max="3334" width="10.7109375" style="121" customWidth="1"/>
    <col min="3335" max="3340" width="11.42578125" style="121"/>
    <col min="3341" max="3341" width="14.42578125" style="121" customWidth="1"/>
    <col min="3342" max="3585" width="11.42578125" style="121"/>
    <col min="3586" max="3586" width="35.7109375" style="121" customWidth="1"/>
    <col min="3587" max="3588" width="12.85546875" style="121" customWidth="1"/>
    <col min="3589" max="3589" width="14.7109375" style="121" customWidth="1"/>
    <col min="3590" max="3590" width="10.7109375" style="121" customWidth="1"/>
    <col min="3591" max="3596" width="11.42578125" style="121"/>
    <col min="3597" max="3597" width="14.42578125" style="121" customWidth="1"/>
    <col min="3598" max="3841" width="11.42578125" style="121"/>
    <col min="3842" max="3842" width="35.7109375" style="121" customWidth="1"/>
    <col min="3843" max="3844" width="12.85546875" style="121" customWidth="1"/>
    <col min="3845" max="3845" width="14.7109375" style="121" customWidth="1"/>
    <col min="3846" max="3846" width="10.7109375" style="121" customWidth="1"/>
    <col min="3847" max="3852" width="11.42578125" style="121"/>
    <col min="3853" max="3853" width="14.42578125" style="121" customWidth="1"/>
    <col min="3854" max="4097" width="11.42578125" style="121"/>
    <col min="4098" max="4098" width="35.7109375" style="121" customWidth="1"/>
    <col min="4099" max="4100" width="12.85546875" style="121" customWidth="1"/>
    <col min="4101" max="4101" width="14.7109375" style="121" customWidth="1"/>
    <col min="4102" max="4102" width="10.7109375" style="121" customWidth="1"/>
    <col min="4103" max="4108" width="11.42578125" style="121"/>
    <col min="4109" max="4109" width="14.42578125" style="121" customWidth="1"/>
    <col min="4110" max="4353" width="11.42578125" style="121"/>
    <col min="4354" max="4354" width="35.7109375" style="121" customWidth="1"/>
    <col min="4355" max="4356" width="12.85546875" style="121" customWidth="1"/>
    <col min="4357" max="4357" width="14.7109375" style="121" customWidth="1"/>
    <col min="4358" max="4358" width="10.7109375" style="121" customWidth="1"/>
    <col min="4359" max="4364" width="11.42578125" style="121"/>
    <col min="4365" max="4365" width="14.42578125" style="121" customWidth="1"/>
    <col min="4366" max="4609" width="11.42578125" style="121"/>
    <col min="4610" max="4610" width="35.7109375" style="121" customWidth="1"/>
    <col min="4611" max="4612" width="12.85546875" style="121" customWidth="1"/>
    <col min="4613" max="4613" width="14.7109375" style="121" customWidth="1"/>
    <col min="4614" max="4614" width="10.7109375" style="121" customWidth="1"/>
    <col min="4615" max="4620" width="11.42578125" style="121"/>
    <col min="4621" max="4621" width="14.42578125" style="121" customWidth="1"/>
    <col min="4622" max="4865" width="11.42578125" style="121"/>
    <col min="4866" max="4866" width="35.7109375" style="121" customWidth="1"/>
    <col min="4867" max="4868" width="12.85546875" style="121" customWidth="1"/>
    <col min="4869" max="4869" width="14.7109375" style="121" customWidth="1"/>
    <col min="4870" max="4870" width="10.7109375" style="121" customWidth="1"/>
    <col min="4871" max="4876" width="11.42578125" style="121"/>
    <col min="4877" max="4877" width="14.42578125" style="121" customWidth="1"/>
    <col min="4878" max="5121" width="11.42578125" style="121"/>
    <col min="5122" max="5122" width="35.7109375" style="121" customWidth="1"/>
    <col min="5123" max="5124" width="12.85546875" style="121" customWidth="1"/>
    <col min="5125" max="5125" width="14.7109375" style="121" customWidth="1"/>
    <col min="5126" max="5126" width="10.7109375" style="121" customWidth="1"/>
    <col min="5127" max="5132" width="11.42578125" style="121"/>
    <col min="5133" max="5133" width="14.42578125" style="121" customWidth="1"/>
    <col min="5134" max="5377" width="11.42578125" style="121"/>
    <col min="5378" max="5378" width="35.7109375" style="121" customWidth="1"/>
    <col min="5379" max="5380" width="12.85546875" style="121" customWidth="1"/>
    <col min="5381" max="5381" width="14.7109375" style="121" customWidth="1"/>
    <col min="5382" max="5382" width="10.7109375" style="121" customWidth="1"/>
    <col min="5383" max="5388" width="11.42578125" style="121"/>
    <col min="5389" max="5389" width="14.42578125" style="121" customWidth="1"/>
    <col min="5390" max="5633" width="11.42578125" style="121"/>
    <col min="5634" max="5634" width="35.7109375" style="121" customWidth="1"/>
    <col min="5635" max="5636" width="12.85546875" style="121" customWidth="1"/>
    <col min="5637" max="5637" width="14.7109375" style="121" customWidth="1"/>
    <col min="5638" max="5638" width="10.7109375" style="121" customWidth="1"/>
    <col min="5639" max="5644" width="11.42578125" style="121"/>
    <col min="5645" max="5645" width="14.42578125" style="121" customWidth="1"/>
    <col min="5646" max="5889" width="11.42578125" style="121"/>
    <col min="5890" max="5890" width="35.7109375" style="121" customWidth="1"/>
    <col min="5891" max="5892" width="12.85546875" style="121" customWidth="1"/>
    <col min="5893" max="5893" width="14.7109375" style="121" customWidth="1"/>
    <col min="5894" max="5894" width="10.7109375" style="121" customWidth="1"/>
    <col min="5895" max="5900" width="11.42578125" style="121"/>
    <col min="5901" max="5901" width="14.42578125" style="121" customWidth="1"/>
    <col min="5902" max="6145" width="11.42578125" style="121"/>
    <col min="6146" max="6146" width="35.7109375" style="121" customWidth="1"/>
    <col min="6147" max="6148" width="12.85546875" style="121" customWidth="1"/>
    <col min="6149" max="6149" width="14.7109375" style="121" customWidth="1"/>
    <col min="6150" max="6150" width="10.7109375" style="121" customWidth="1"/>
    <col min="6151" max="6156" width="11.42578125" style="121"/>
    <col min="6157" max="6157" width="14.42578125" style="121" customWidth="1"/>
    <col min="6158" max="6401" width="11.42578125" style="121"/>
    <col min="6402" max="6402" width="35.7109375" style="121" customWidth="1"/>
    <col min="6403" max="6404" width="12.85546875" style="121" customWidth="1"/>
    <col min="6405" max="6405" width="14.7109375" style="121" customWidth="1"/>
    <col min="6406" max="6406" width="10.7109375" style="121" customWidth="1"/>
    <col min="6407" max="6412" width="11.42578125" style="121"/>
    <col min="6413" max="6413" width="14.42578125" style="121" customWidth="1"/>
    <col min="6414" max="6657" width="11.42578125" style="121"/>
    <col min="6658" max="6658" width="35.7109375" style="121" customWidth="1"/>
    <col min="6659" max="6660" width="12.85546875" style="121" customWidth="1"/>
    <col min="6661" max="6661" width="14.7109375" style="121" customWidth="1"/>
    <col min="6662" max="6662" width="10.7109375" style="121" customWidth="1"/>
    <col min="6663" max="6668" width="11.42578125" style="121"/>
    <col min="6669" max="6669" width="14.42578125" style="121" customWidth="1"/>
    <col min="6670" max="6913" width="11.42578125" style="121"/>
    <col min="6914" max="6914" width="35.7109375" style="121" customWidth="1"/>
    <col min="6915" max="6916" width="12.85546875" style="121" customWidth="1"/>
    <col min="6917" max="6917" width="14.7109375" style="121" customWidth="1"/>
    <col min="6918" max="6918" width="10.7109375" style="121" customWidth="1"/>
    <col min="6919" max="6924" width="11.42578125" style="121"/>
    <col min="6925" max="6925" width="14.42578125" style="121" customWidth="1"/>
    <col min="6926" max="7169" width="11.42578125" style="121"/>
    <col min="7170" max="7170" width="35.7109375" style="121" customWidth="1"/>
    <col min="7171" max="7172" width="12.85546875" style="121" customWidth="1"/>
    <col min="7173" max="7173" width="14.7109375" style="121" customWidth="1"/>
    <col min="7174" max="7174" width="10.7109375" style="121" customWidth="1"/>
    <col min="7175" max="7180" width="11.42578125" style="121"/>
    <col min="7181" max="7181" width="14.42578125" style="121" customWidth="1"/>
    <col min="7182" max="7425" width="11.42578125" style="121"/>
    <col min="7426" max="7426" width="35.7109375" style="121" customWidth="1"/>
    <col min="7427" max="7428" width="12.85546875" style="121" customWidth="1"/>
    <col min="7429" max="7429" width="14.7109375" style="121" customWidth="1"/>
    <col min="7430" max="7430" width="10.7109375" style="121" customWidth="1"/>
    <col min="7431" max="7436" width="11.42578125" style="121"/>
    <col min="7437" max="7437" width="14.42578125" style="121" customWidth="1"/>
    <col min="7438" max="7681" width="11.42578125" style="121"/>
    <col min="7682" max="7682" width="35.7109375" style="121" customWidth="1"/>
    <col min="7683" max="7684" width="12.85546875" style="121" customWidth="1"/>
    <col min="7685" max="7685" width="14.7109375" style="121" customWidth="1"/>
    <col min="7686" max="7686" width="10.7109375" style="121" customWidth="1"/>
    <col min="7687" max="7692" width="11.42578125" style="121"/>
    <col min="7693" max="7693" width="14.42578125" style="121" customWidth="1"/>
    <col min="7694" max="7937" width="11.42578125" style="121"/>
    <col min="7938" max="7938" width="35.7109375" style="121" customWidth="1"/>
    <col min="7939" max="7940" width="12.85546875" style="121" customWidth="1"/>
    <col min="7941" max="7941" width="14.7109375" style="121" customWidth="1"/>
    <col min="7942" max="7942" width="10.7109375" style="121" customWidth="1"/>
    <col min="7943" max="7948" width="11.42578125" style="121"/>
    <col min="7949" max="7949" width="14.42578125" style="121" customWidth="1"/>
    <col min="7950" max="8193" width="11.42578125" style="121"/>
    <col min="8194" max="8194" width="35.7109375" style="121" customWidth="1"/>
    <col min="8195" max="8196" width="12.85546875" style="121" customWidth="1"/>
    <col min="8197" max="8197" width="14.7109375" style="121" customWidth="1"/>
    <col min="8198" max="8198" width="10.7109375" style="121" customWidth="1"/>
    <col min="8199" max="8204" width="11.42578125" style="121"/>
    <col min="8205" max="8205" width="14.42578125" style="121" customWidth="1"/>
    <col min="8206" max="8449" width="11.42578125" style="121"/>
    <col min="8450" max="8450" width="35.7109375" style="121" customWidth="1"/>
    <col min="8451" max="8452" width="12.85546875" style="121" customWidth="1"/>
    <col min="8453" max="8453" width="14.7109375" style="121" customWidth="1"/>
    <col min="8454" max="8454" width="10.7109375" style="121" customWidth="1"/>
    <col min="8455" max="8460" width="11.42578125" style="121"/>
    <col min="8461" max="8461" width="14.42578125" style="121" customWidth="1"/>
    <col min="8462" max="8705" width="11.42578125" style="121"/>
    <col min="8706" max="8706" width="35.7109375" style="121" customWidth="1"/>
    <col min="8707" max="8708" width="12.85546875" style="121" customWidth="1"/>
    <col min="8709" max="8709" width="14.7109375" style="121" customWidth="1"/>
    <col min="8710" max="8710" width="10.7109375" style="121" customWidth="1"/>
    <col min="8711" max="8716" width="11.42578125" style="121"/>
    <col min="8717" max="8717" width="14.42578125" style="121" customWidth="1"/>
    <col min="8718" max="8961" width="11.42578125" style="121"/>
    <col min="8962" max="8962" width="35.7109375" style="121" customWidth="1"/>
    <col min="8963" max="8964" width="12.85546875" style="121" customWidth="1"/>
    <col min="8965" max="8965" width="14.7109375" style="121" customWidth="1"/>
    <col min="8966" max="8966" width="10.7109375" style="121" customWidth="1"/>
    <col min="8967" max="8972" width="11.42578125" style="121"/>
    <col min="8973" max="8973" width="14.42578125" style="121" customWidth="1"/>
    <col min="8974" max="9217" width="11.42578125" style="121"/>
    <col min="9218" max="9218" width="35.7109375" style="121" customWidth="1"/>
    <col min="9219" max="9220" width="12.85546875" style="121" customWidth="1"/>
    <col min="9221" max="9221" width="14.7109375" style="121" customWidth="1"/>
    <col min="9222" max="9222" width="10.7109375" style="121" customWidth="1"/>
    <col min="9223" max="9228" width="11.42578125" style="121"/>
    <col min="9229" max="9229" width="14.42578125" style="121" customWidth="1"/>
    <col min="9230" max="9473" width="11.42578125" style="121"/>
    <col min="9474" max="9474" width="35.7109375" style="121" customWidth="1"/>
    <col min="9475" max="9476" width="12.85546875" style="121" customWidth="1"/>
    <col min="9477" max="9477" width="14.7109375" style="121" customWidth="1"/>
    <col min="9478" max="9478" width="10.7109375" style="121" customWidth="1"/>
    <col min="9479" max="9484" width="11.42578125" style="121"/>
    <col min="9485" max="9485" width="14.42578125" style="121" customWidth="1"/>
    <col min="9486" max="9729" width="11.42578125" style="121"/>
    <col min="9730" max="9730" width="35.7109375" style="121" customWidth="1"/>
    <col min="9731" max="9732" width="12.85546875" style="121" customWidth="1"/>
    <col min="9733" max="9733" width="14.7109375" style="121" customWidth="1"/>
    <col min="9734" max="9734" width="10.7109375" style="121" customWidth="1"/>
    <col min="9735" max="9740" width="11.42578125" style="121"/>
    <col min="9741" max="9741" width="14.42578125" style="121" customWidth="1"/>
    <col min="9742" max="9985" width="11.42578125" style="121"/>
    <col min="9986" max="9986" width="35.7109375" style="121" customWidth="1"/>
    <col min="9987" max="9988" width="12.85546875" style="121" customWidth="1"/>
    <col min="9989" max="9989" width="14.7109375" style="121" customWidth="1"/>
    <col min="9990" max="9990" width="10.7109375" style="121" customWidth="1"/>
    <col min="9991" max="9996" width="11.42578125" style="121"/>
    <col min="9997" max="9997" width="14.42578125" style="121" customWidth="1"/>
    <col min="9998" max="10241" width="11.42578125" style="121"/>
    <col min="10242" max="10242" width="35.7109375" style="121" customWidth="1"/>
    <col min="10243" max="10244" width="12.85546875" style="121" customWidth="1"/>
    <col min="10245" max="10245" width="14.7109375" style="121" customWidth="1"/>
    <col min="10246" max="10246" width="10.7109375" style="121" customWidth="1"/>
    <col min="10247" max="10252" width="11.42578125" style="121"/>
    <col min="10253" max="10253" width="14.42578125" style="121" customWidth="1"/>
    <col min="10254" max="10497" width="11.42578125" style="121"/>
    <col min="10498" max="10498" width="35.7109375" style="121" customWidth="1"/>
    <col min="10499" max="10500" width="12.85546875" style="121" customWidth="1"/>
    <col min="10501" max="10501" width="14.7109375" style="121" customWidth="1"/>
    <col min="10502" max="10502" width="10.7109375" style="121" customWidth="1"/>
    <col min="10503" max="10508" width="11.42578125" style="121"/>
    <col min="10509" max="10509" width="14.42578125" style="121" customWidth="1"/>
    <col min="10510" max="10753" width="11.42578125" style="121"/>
    <col min="10754" max="10754" width="35.7109375" style="121" customWidth="1"/>
    <col min="10755" max="10756" width="12.85546875" style="121" customWidth="1"/>
    <col min="10757" max="10757" width="14.7109375" style="121" customWidth="1"/>
    <col min="10758" max="10758" width="10.7109375" style="121" customWidth="1"/>
    <col min="10759" max="10764" width="11.42578125" style="121"/>
    <col min="10765" max="10765" width="14.42578125" style="121" customWidth="1"/>
    <col min="10766" max="11009" width="11.42578125" style="121"/>
    <col min="11010" max="11010" width="35.7109375" style="121" customWidth="1"/>
    <col min="11011" max="11012" width="12.85546875" style="121" customWidth="1"/>
    <col min="11013" max="11013" width="14.7109375" style="121" customWidth="1"/>
    <col min="11014" max="11014" width="10.7109375" style="121" customWidth="1"/>
    <col min="11015" max="11020" width="11.42578125" style="121"/>
    <col min="11021" max="11021" width="14.42578125" style="121" customWidth="1"/>
    <col min="11022" max="11265" width="11.42578125" style="121"/>
    <col min="11266" max="11266" width="35.7109375" style="121" customWidth="1"/>
    <col min="11267" max="11268" width="12.85546875" style="121" customWidth="1"/>
    <col min="11269" max="11269" width="14.7109375" style="121" customWidth="1"/>
    <col min="11270" max="11270" width="10.7109375" style="121" customWidth="1"/>
    <col min="11271" max="11276" width="11.42578125" style="121"/>
    <col min="11277" max="11277" width="14.42578125" style="121" customWidth="1"/>
    <col min="11278" max="11521" width="11.42578125" style="121"/>
    <col min="11522" max="11522" width="35.7109375" style="121" customWidth="1"/>
    <col min="11523" max="11524" width="12.85546875" style="121" customWidth="1"/>
    <col min="11525" max="11525" width="14.7109375" style="121" customWidth="1"/>
    <col min="11526" max="11526" width="10.7109375" style="121" customWidth="1"/>
    <col min="11527" max="11532" width="11.42578125" style="121"/>
    <col min="11533" max="11533" width="14.42578125" style="121" customWidth="1"/>
    <col min="11534" max="11777" width="11.42578125" style="121"/>
    <col min="11778" max="11778" width="35.7109375" style="121" customWidth="1"/>
    <col min="11779" max="11780" width="12.85546875" style="121" customWidth="1"/>
    <col min="11781" max="11781" width="14.7109375" style="121" customWidth="1"/>
    <col min="11782" max="11782" width="10.7109375" style="121" customWidth="1"/>
    <col min="11783" max="11788" width="11.42578125" style="121"/>
    <col min="11789" max="11789" width="14.42578125" style="121" customWidth="1"/>
    <col min="11790" max="12033" width="11.42578125" style="121"/>
    <col min="12034" max="12034" width="35.7109375" style="121" customWidth="1"/>
    <col min="12035" max="12036" width="12.85546875" style="121" customWidth="1"/>
    <col min="12037" max="12037" width="14.7109375" style="121" customWidth="1"/>
    <col min="12038" max="12038" width="10.7109375" style="121" customWidth="1"/>
    <col min="12039" max="12044" width="11.42578125" style="121"/>
    <col min="12045" max="12045" width="14.42578125" style="121" customWidth="1"/>
    <col min="12046" max="12289" width="11.42578125" style="121"/>
    <col min="12290" max="12290" width="35.7109375" style="121" customWidth="1"/>
    <col min="12291" max="12292" width="12.85546875" style="121" customWidth="1"/>
    <col min="12293" max="12293" width="14.7109375" style="121" customWidth="1"/>
    <col min="12294" max="12294" width="10.7109375" style="121" customWidth="1"/>
    <col min="12295" max="12300" width="11.42578125" style="121"/>
    <col min="12301" max="12301" width="14.42578125" style="121" customWidth="1"/>
    <col min="12302" max="12545" width="11.42578125" style="121"/>
    <col min="12546" max="12546" width="35.7109375" style="121" customWidth="1"/>
    <col min="12547" max="12548" width="12.85546875" style="121" customWidth="1"/>
    <col min="12549" max="12549" width="14.7109375" style="121" customWidth="1"/>
    <col min="12550" max="12550" width="10.7109375" style="121" customWidth="1"/>
    <col min="12551" max="12556" width="11.42578125" style="121"/>
    <col min="12557" max="12557" width="14.42578125" style="121" customWidth="1"/>
    <col min="12558" max="12801" width="11.42578125" style="121"/>
    <col min="12802" max="12802" width="35.7109375" style="121" customWidth="1"/>
    <col min="12803" max="12804" width="12.85546875" style="121" customWidth="1"/>
    <col min="12805" max="12805" width="14.7109375" style="121" customWidth="1"/>
    <col min="12806" max="12806" width="10.7109375" style="121" customWidth="1"/>
    <col min="12807" max="12812" width="11.42578125" style="121"/>
    <col min="12813" max="12813" width="14.42578125" style="121" customWidth="1"/>
    <col min="12814" max="13057" width="11.42578125" style="121"/>
    <col min="13058" max="13058" width="35.7109375" style="121" customWidth="1"/>
    <col min="13059" max="13060" width="12.85546875" style="121" customWidth="1"/>
    <col min="13061" max="13061" width="14.7109375" style="121" customWidth="1"/>
    <col min="13062" max="13062" width="10.7109375" style="121" customWidth="1"/>
    <col min="13063" max="13068" width="11.42578125" style="121"/>
    <col min="13069" max="13069" width="14.42578125" style="121" customWidth="1"/>
    <col min="13070" max="13313" width="11.42578125" style="121"/>
    <col min="13314" max="13314" width="35.7109375" style="121" customWidth="1"/>
    <col min="13315" max="13316" width="12.85546875" style="121" customWidth="1"/>
    <col min="13317" max="13317" width="14.7109375" style="121" customWidth="1"/>
    <col min="13318" max="13318" width="10.7109375" style="121" customWidth="1"/>
    <col min="13319" max="13324" width="11.42578125" style="121"/>
    <col min="13325" max="13325" width="14.42578125" style="121" customWidth="1"/>
    <col min="13326" max="13569" width="11.42578125" style="121"/>
    <col min="13570" max="13570" width="35.7109375" style="121" customWidth="1"/>
    <col min="13571" max="13572" width="12.85546875" style="121" customWidth="1"/>
    <col min="13573" max="13573" width="14.7109375" style="121" customWidth="1"/>
    <col min="13574" max="13574" width="10.7109375" style="121" customWidth="1"/>
    <col min="13575" max="13580" width="11.42578125" style="121"/>
    <col min="13581" max="13581" width="14.42578125" style="121" customWidth="1"/>
    <col min="13582" max="13825" width="11.42578125" style="121"/>
    <col min="13826" max="13826" width="35.7109375" style="121" customWidth="1"/>
    <col min="13827" max="13828" width="12.85546875" style="121" customWidth="1"/>
    <col min="13829" max="13829" width="14.7109375" style="121" customWidth="1"/>
    <col min="13830" max="13830" width="10.7109375" style="121" customWidth="1"/>
    <col min="13831" max="13836" width="11.42578125" style="121"/>
    <col min="13837" max="13837" width="14.42578125" style="121" customWidth="1"/>
    <col min="13838" max="14081" width="11.42578125" style="121"/>
    <col min="14082" max="14082" width="35.7109375" style="121" customWidth="1"/>
    <col min="14083" max="14084" width="12.85546875" style="121" customWidth="1"/>
    <col min="14085" max="14085" width="14.7109375" style="121" customWidth="1"/>
    <col min="14086" max="14086" width="10.7109375" style="121" customWidth="1"/>
    <col min="14087" max="14092" width="11.42578125" style="121"/>
    <col min="14093" max="14093" width="14.42578125" style="121" customWidth="1"/>
    <col min="14094" max="14337" width="11.42578125" style="121"/>
    <col min="14338" max="14338" width="35.7109375" style="121" customWidth="1"/>
    <col min="14339" max="14340" width="12.85546875" style="121" customWidth="1"/>
    <col min="14341" max="14341" width="14.7109375" style="121" customWidth="1"/>
    <col min="14342" max="14342" width="10.7109375" style="121" customWidth="1"/>
    <col min="14343" max="14348" width="11.42578125" style="121"/>
    <col min="14349" max="14349" width="14.42578125" style="121" customWidth="1"/>
    <col min="14350" max="14593" width="11.42578125" style="121"/>
    <col min="14594" max="14594" width="35.7109375" style="121" customWidth="1"/>
    <col min="14595" max="14596" width="12.85546875" style="121" customWidth="1"/>
    <col min="14597" max="14597" width="14.7109375" style="121" customWidth="1"/>
    <col min="14598" max="14598" width="10.7109375" style="121" customWidth="1"/>
    <col min="14599" max="14604" width="11.42578125" style="121"/>
    <col min="14605" max="14605" width="14.42578125" style="121" customWidth="1"/>
    <col min="14606" max="14849" width="11.42578125" style="121"/>
    <col min="14850" max="14850" width="35.7109375" style="121" customWidth="1"/>
    <col min="14851" max="14852" width="12.85546875" style="121" customWidth="1"/>
    <col min="14853" max="14853" width="14.7109375" style="121" customWidth="1"/>
    <col min="14854" max="14854" width="10.7109375" style="121" customWidth="1"/>
    <col min="14855" max="14860" width="11.42578125" style="121"/>
    <col min="14861" max="14861" width="14.42578125" style="121" customWidth="1"/>
    <col min="14862" max="15105" width="11.42578125" style="121"/>
    <col min="15106" max="15106" width="35.7109375" style="121" customWidth="1"/>
    <col min="15107" max="15108" width="12.85546875" style="121" customWidth="1"/>
    <col min="15109" max="15109" width="14.7109375" style="121" customWidth="1"/>
    <col min="15110" max="15110" width="10.7109375" style="121" customWidth="1"/>
    <col min="15111" max="15116" width="11.42578125" style="121"/>
    <col min="15117" max="15117" width="14.42578125" style="121" customWidth="1"/>
    <col min="15118" max="15361" width="11.42578125" style="121"/>
    <col min="15362" max="15362" width="35.7109375" style="121" customWidth="1"/>
    <col min="15363" max="15364" width="12.85546875" style="121" customWidth="1"/>
    <col min="15365" max="15365" width="14.7109375" style="121" customWidth="1"/>
    <col min="15366" max="15366" width="10.7109375" style="121" customWidth="1"/>
    <col min="15367" max="15372" width="11.42578125" style="121"/>
    <col min="15373" max="15373" width="14.42578125" style="121" customWidth="1"/>
    <col min="15374" max="15617" width="11.42578125" style="121"/>
    <col min="15618" max="15618" width="35.7109375" style="121" customWidth="1"/>
    <col min="15619" max="15620" width="12.85546875" style="121" customWidth="1"/>
    <col min="15621" max="15621" width="14.7109375" style="121" customWidth="1"/>
    <col min="15622" max="15622" width="10.7109375" style="121" customWidth="1"/>
    <col min="15623" max="15628" width="11.42578125" style="121"/>
    <col min="15629" max="15629" width="14.42578125" style="121" customWidth="1"/>
    <col min="15630" max="15873" width="11.42578125" style="121"/>
    <col min="15874" max="15874" width="35.7109375" style="121" customWidth="1"/>
    <col min="15875" max="15876" width="12.85546875" style="121" customWidth="1"/>
    <col min="15877" max="15877" width="14.7109375" style="121" customWidth="1"/>
    <col min="15878" max="15878" width="10.7109375" style="121" customWidth="1"/>
    <col min="15879" max="15884" width="11.42578125" style="121"/>
    <col min="15885" max="15885" width="14.42578125" style="121" customWidth="1"/>
    <col min="15886" max="16129" width="11.42578125" style="121"/>
    <col min="16130" max="16130" width="35.7109375" style="121" customWidth="1"/>
    <col min="16131" max="16132" width="12.85546875" style="121" customWidth="1"/>
    <col min="16133" max="16133" width="14.7109375" style="121" customWidth="1"/>
    <col min="16134" max="16134" width="10.7109375" style="121" customWidth="1"/>
    <col min="16135" max="16140" width="11.42578125" style="121"/>
    <col min="16141" max="16141" width="14.42578125" style="121" customWidth="1"/>
    <col min="16142" max="16384" width="11.42578125" style="12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1" t="s">
        <v>337</v>
      </c>
      <c r="C5" s="171"/>
      <c r="D5" s="171"/>
      <c r="E5" s="171"/>
    </row>
    <row r="6" spans="2:5" ht="30" customHeight="1" x14ac:dyDescent="0.25">
      <c r="B6" s="123" t="s">
        <v>164</v>
      </c>
      <c r="C6" s="186" t="str">
        <f>actualizaciones!A3</f>
        <v>invierno 11/12</v>
      </c>
      <c r="D6" s="186" t="str">
        <f>actualizaciones!A2</f>
        <v>invierno 12/13</v>
      </c>
      <c r="E6" s="348" t="s">
        <v>338</v>
      </c>
    </row>
    <row r="7" spans="2:5" ht="15" customHeight="1" x14ac:dyDescent="0.2">
      <c r="B7" s="316" t="s">
        <v>339</v>
      </c>
      <c r="C7" s="397">
        <v>8.0082035872910087</v>
      </c>
      <c r="D7" s="397">
        <v>7.930020002653845</v>
      </c>
      <c r="E7" s="398">
        <f>D7-C7</f>
        <v>-7.8183584637163683E-2</v>
      </c>
    </row>
    <row r="8" spans="2:5" ht="15" customHeight="1" x14ac:dyDescent="0.2">
      <c r="B8" s="317" t="s">
        <v>340</v>
      </c>
      <c r="C8" s="399">
        <v>7.5077647002995009</v>
      </c>
      <c r="D8" s="399">
        <v>7.4706059337912096</v>
      </c>
      <c r="E8" s="400">
        <f>D8-C8</f>
        <v>-3.7158766508291308E-2</v>
      </c>
    </row>
    <row r="9" spans="2:5" ht="15" customHeight="1" x14ac:dyDescent="0.2">
      <c r="B9" s="317" t="s">
        <v>341</v>
      </c>
      <c r="C9" s="399">
        <v>8.8646569425922763</v>
      </c>
      <c r="D9" s="399">
        <v>8.7651386857249118</v>
      </c>
      <c r="E9" s="400">
        <f>D9-C9</f>
        <v>-9.9518256867364485E-2</v>
      </c>
    </row>
    <row r="10" spans="2:5" ht="15" customHeight="1" x14ac:dyDescent="0.25">
      <c r="B10" s="283" t="s">
        <v>169</v>
      </c>
      <c r="C10" s="283"/>
      <c r="D10" s="283"/>
      <c r="E10" s="283"/>
    </row>
    <row r="23" spans="2:11" x14ac:dyDescent="0.25">
      <c r="B23" s="136"/>
      <c r="C23" s="136"/>
      <c r="D23" s="136"/>
      <c r="E23" s="136"/>
      <c r="F23" s="136"/>
      <c r="G23" s="136"/>
      <c r="H23" s="136"/>
      <c r="I23" s="136"/>
      <c r="J23" s="136"/>
      <c r="K23" s="136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0099"/>
    <pageSetUpPr autoPageBreaks="0" fitToPage="1"/>
  </sheetPr>
  <dimension ref="B1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25.7109375" style="121" customWidth="1"/>
    <col min="3" max="6" width="10.7109375" style="121" customWidth="1"/>
    <col min="7" max="12" width="11.42578125" style="121"/>
    <col min="13" max="13" width="14.42578125" style="121" customWidth="1"/>
    <col min="14" max="256" width="11.42578125" style="121"/>
    <col min="257" max="257" width="13.5703125" style="121" customWidth="1"/>
    <col min="258" max="258" width="35.7109375" style="121" customWidth="1"/>
    <col min="259" max="260" width="12.85546875" style="121" customWidth="1"/>
    <col min="261" max="261" width="13.7109375" style="121" customWidth="1"/>
    <col min="262" max="262" width="10.7109375" style="121" customWidth="1"/>
    <col min="263" max="268" width="11.42578125" style="121"/>
    <col min="269" max="269" width="14.42578125" style="121" customWidth="1"/>
    <col min="270" max="512" width="11.42578125" style="121"/>
    <col min="513" max="513" width="13.5703125" style="121" customWidth="1"/>
    <col min="514" max="514" width="35.7109375" style="121" customWidth="1"/>
    <col min="515" max="516" width="12.85546875" style="121" customWidth="1"/>
    <col min="517" max="517" width="13.7109375" style="121" customWidth="1"/>
    <col min="518" max="518" width="10.7109375" style="121" customWidth="1"/>
    <col min="519" max="524" width="11.42578125" style="121"/>
    <col min="525" max="525" width="14.42578125" style="121" customWidth="1"/>
    <col min="526" max="768" width="11.42578125" style="121"/>
    <col min="769" max="769" width="13.5703125" style="121" customWidth="1"/>
    <col min="770" max="770" width="35.7109375" style="121" customWidth="1"/>
    <col min="771" max="772" width="12.85546875" style="121" customWidth="1"/>
    <col min="773" max="773" width="13.7109375" style="121" customWidth="1"/>
    <col min="774" max="774" width="10.7109375" style="121" customWidth="1"/>
    <col min="775" max="780" width="11.42578125" style="121"/>
    <col min="781" max="781" width="14.42578125" style="121" customWidth="1"/>
    <col min="782" max="1024" width="11.42578125" style="121"/>
    <col min="1025" max="1025" width="13.5703125" style="121" customWidth="1"/>
    <col min="1026" max="1026" width="35.7109375" style="121" customWidth="1"/>
    <col min="1027" max="1028" width="12.85546875" style="121" customWidth="1"/>
    <col min="1029" max="1029" width="13.7109375" style="121" customWidth="1"/>
    <col min="1030" max="1030" width="10.7109375" style="121" customWidth="1"/>
    <col min="1031" max="1036" width="11.42578125" style="121"/>
    <col min="1037" max="1037" width="14.42578125" style="121" customWidth="1"/>
    <col min="1038" max="1280" width="11.42578125" style="121"/>
    <col min="1281" max="1281" width="13.5703125" style="121" customWidth="1"/>
    <col min="1282" max="1282" width="35.7109375" style="121" customWidth="1"/>
    <col min="1283" max="1284" width="12.85546875" style="121" customWidth="1"/>
    <col min="1285" max="1285" width="13.7109375" style="121" customWidth="1"/>
    <col min="1286" max="1286" width="10.7109375" style="121" customWidth="1"/>
    <col min="1287" max="1292" width="11.42578125" style="121"/>
    <col min="1293" max="1293" width="14.42578125" style="121" customWidth="1"/>
    <col min="1294" max="1536" width="11.42578125" style="121"/>
    <col min="1537" max="1537" width="13.5703125" style="121" customWidth="1"/>
    <col min="1538" max="1538" width="35.7109375" style="121" customWidth="1"/>
    <col min="1539" max="1540" width="12.85546875" style="121" customWidth="1"/>
    <col min="1541" max="1541" width="13.7109375" style="121" customWidth="1"/>
    <col min="1542" max="1542" width="10.7109375" style="121" customWidth="1"/>
    <col min="1543" max="1548" width="11.42578125" style="121"/>
    <col min="1549" max="1549" width="14.42578125" style="121" customWidth="1"/>
    <col min="1550" max="1792" width="11.42578125" style="121"/>
    <col min="1793" max="1793" width="13.5703125" style="121" customWidth="1"/>
    <col min="1794" max="1794" width="35.7109375" style="121" customWidth="1"/>
    <col min="1795" max="1796" width="12.85546875" style="121" customWidth="1"/>
    <col min="1797" max="1797" width="13.7109375" style="121" customWidth="1"/>
    <col min="1798" max="1798" width="10.7109375" style="121" customWidth="1"/>
    <col min="1799" max="1804" width="11.42578125" style="121"/>
    <col min="1805" max="1805" width="14.42578125" style="121" customWidth="1"/>
    <col min="1806" max="2048" width="11.42578125" style="121"/>
    <col min="2049" max="2049" width="13.5703125" style="121" customWidth="1"/>
    <col min="2050" max="2050" width="35.7109375" style="121" customWidth="1"/>
    <col min="2051" max="2052" width="12.85546875" style="121" customWidth="1"/>
    <col min="2053" max="2053" width="13.7109375" style="121" customWidth="1"/>
    <col min="2054" max="2054" width="10.7109375" style="121" customWidth="1"/>
    <col min="2055" max="2060" width="11.42578125" style="121"/>
    <col min="2061" max="2061" width="14.42578125" style="121" customWidth="1"/>
    <col min="2062" max="2304" width="11.42578125" style="121"/>
    <col min="2305" max="2305" width="13.5703125" style="121" customWidth="1"/>
    <col min="2306" max="2306" width="35.7109375" style="121" customWidth="1"/>
    <col min="2307" max="2308" width="12.85546875" style="121" customWidth="1"/>
    <col min="2309" max="2309" width="13.7109375" style="121" customWidth="1"/>
    <col min="2310" max="2310" width="10.7109375" style="121" customWidth="1"/>
    <col min="2311" max="2316" width="11.42578125" style="121"/>
    <col min="2317" max="2317" width="14.42578125" style="121" customWidth="1"/>
    <col min="2318" max="2560" width="11.42578125" style="121"/>
    <col min="2561" max="2561" width="13.5703125" style="121" customWidth="1"/>
    <col min="2562" max="2562" width="35.7109375" style="121" customWidth="1"/>
    <col min="2563" max="2564" width="12.85546875" style="121" customWidth="1"/>
    <col min="2565" max="2565" width="13.7109375" style="121" customWidth="1"/>
    <col min="2566" max="2566" width="10.7109375" style="121" customWidth="1"/>
    <col min="2567" max="2572" width="11.42578125" style="121"/>
    <col min="2573" max="2573" width="14.42578125" style="121" customWidth="1"/>
    <col min="2574" max="2816" width="11.42578125" style="121"/>
    <col min="2817" max="2817" width="13.5703125" style="121" customWidth="1"/>
    <col min="2818" max="2818" width="35.7109375" style="121" customWidth="1"/>
    <col min="2819" max="2820" width="12.85546875" style="121" customWidth="1"/>
    <col min="2821" max="2821" width="13.7109375" style="121" customWidth="1"/>
    <col min="2822" max="2822" width="10.7109375" style="121" customWidth="1"/>
    <col min="2823" max="2828" width="11.42578125" style="121"/>
    <col min="2829" max="2829" width="14.42578125" style="121" customWidth="1"/>
    <col min="2830" max="3072" width="11.42578125" style="121"/>
    <col min="3073" max="3073" width="13.5703125" style="121" customWidth="1"/>
    <col min="3074" max="3074" width="35.7109375" style="121" customWidth="1"/>
    <col min="3075" max="3076" width="12.85546875" style="121" customWidth="1"/>
    <col min="3077" max="3077" width="13.7109375" style="121" customWidth="1"/>
    <col min="3078" max="3078" width="10.7109375" style="121" customWidth="1"/>
    <col min="3079" max="3084" width="11.42578125" style="121"/>
    <col min="3085" max="3085" width="14.42578125" style="121" customWidth="1"/>
    <col min="3086" max="3328" width="11.42578125" style="121"/>
    <col min="3329" max="3329" width="13.5703125" style="121" customWidth="1"/>
    <col min="3330" max="3330" width="35.7109375" style="121" customWidth="1"/>
    <col min="3331" max="3332" width="12.85546875" style="121" customWidth="1"/>
    <col min="3333" max="3333" width="13.7109375" style="121" customWidth="1"/>
    <col min="3334" max="3334" width="10.7109375" style="121" customWidth="1"/>
    <col min="3335" max="3340" width="11.42578125" style="121"/>
    <col min="3341" max="3341" width="14.42578125" style="121" customWidth="1"/>
    <col min="3342" max="3584" width="11.42578125" style="121"/>
    <col min="3585" max="3585" width="13.5703125" style="121" customWidth="1"/>
    <col min="3586" max="3586" width="35.7109375" style="121" customWidth="1"/>
    <col min="3587" max="3588" width="12.85546875" style="121" customWidth="1"/>
    <col min="3589" max="3589" width="13.7109375" style="121" customWidth="1"/>
    <col min="3590" max="3590" width="10.7109375" style="121" customWidth="1"/>
    <col min="3591" max="3596" width="11.42578125" style="121"/>
    <col min="3597" max="3597" width="14.42578125" style="121" customWidth="1"/>
    <col min="3598" max="3840" width="11.42578125" style="121"/>
    <col min="3841" max="3841" width="13.5703125" style="121" customWidth="1"/>
    <col min="3842" max="3842" width="35.7109375" style="121" customWidth="1"/>
    <col min="3843" max="3844" width="12.85546875" style="121" customWidth="1"/>
    <col min="3845" max="3845" width="13.7109375" style="121" customWidth="1"/>
    <col min="3846" max="3846" width="10.7109375" style="121" customWidth="1"/>
    <col min="3847" max="3852" width="11.42578125" style="121"/>
    <col min="3853" max="3853" width="14.42578125" style="121" customWidth="1"/>
    <col min="3854" max="4096" width="11.42578125" style="121"/>
    <col min="4097" max="4097" width="13.5703125" style="121" customWidth="1"/>
    <col min="4098" max="4098" width="35.7109375" style="121" customWidth="1"/>
    <col min="4099" max="4100" width="12.85546875" style="121" customWidth="1"/>
    <col min="4101" max="4101" width="13.7109375" style="121" customWidth="1"/>
    <col min="4102" max="4102" width="10.7109375" style="121" customWidth="1"/>
    <col min="4103" max="4108" width="11.42578125" style="121"/>
    <col min="4109" max="4109" width="14.42578125" style="121" customWidth="1"/>
    <col min="4110" max="4352" width="11.42578125" style="121"/>
    <col min="4353" max="4353" width="13.5703125" style="121" customWidth="1"/>
    <col min="4354" max="4354" width="35.7109375" style="121" customWidth="1"/>
    <col min="4355" max="4356" width="12.85546875" style="121" customWidth="1"/>
    <col min="4357" max="4357" width="13.7109375" style="121" customWidth="1"/>
    <col min="4358" max="4358" width="10.7109375" style="121" customWidth="1"/>
    <col min="4359" max="4364" width="11.42578125" style="121"/>
    <col min="4365" max="4365" width="14.42578125" style="121" customWidth="1"/>
    <col min="4366" max="4608" width="11.42578125" style="121"/>
    <col min="4609" max="4609" width="13.5703125" style="121" customWidth="1"/>
    <col min="4610" max="4610" width="35.7109375" style="121" customWidth="1"/>
    <col min="4611" max="4612" width="12.85546875" style="121" customWidth="1"/>
    <col min="4613" max="4613" width="13.7109375" style="121" customWidth="1"/>
    <col min="4614" max="4614" width="10.7109375" style="121" customWidth="1"/>
    <col min="4615" max="4620" width="11.42578125" style="121"/>
    <col min="4621" max="4621" width="14.42578125" style="121" customWidth="1"/>
    <col min="4622" max="4864" width="11.42578125" style="121"/>
    <col min="4865" max="4865" width="13.5703125" style="121" customWidth="1"/>
    <col min="4866" max="4866" width="35.7109375" style="121" customWidth="1"/>
    <col min="4867" max="4868" width="12.85546875" style="121" customWidth="1"/>
    <col min="4869" max="4869" width="13.7109375" style="121" customWidth="1"/>
    <col min="4870" max="4870" width="10.7109375" style="121" customWidth="1"/>
    <col min="4871" max="4876" width="11.42578125" style="121"/>
    <col min="4877" max="4877" width="14.42578125" style="121" customWidth="1"/>
    <col min="4878" max="5120" width="11.42578125" style="121"/>
    <col min="5121" max="5121" width="13.5703125" style="121" customWidth="1"/>
    <col min="5122" max="5122" width="35.7109375" style="121" customWidth="1"/>
    <col min="5123" max="5124" width="12.85546875" style="121" customWidth="1"/>
    <col min="5125" max="5125" width="13.7109375" style="121" customWidth="1"/>
    <col min="5126" max="5126" width="10.7109375" style="121" customWidth="1"/>
    <col min="5127" max="5132" width="11.42578125" style="121"/>
    <col min="5133" max="5133" width="14.42578125" style="121" customWidth="1"/>
    <col min="5134" max="5376" width="11.42578125" style="121"/>
    <col min="5377" max="5377" width="13.5703125" style="121" customWidth="1"/>
    <col min="5378" max="5378" width="35.7109375" style="121" customWidth="1"/>
    <col min="5379" max="5380" width="12.85546875" style="121" customWidth="1"/>
    <col min="5381" max="5381" width="13.7109375" style="121" customWidth="1"/>
    <col min="5382" max="5382" width="10.7109375" style="121" customWidth="1"/>
    <col min="5383" max="5388" width="11.42578125" style="121"/>
    <col min="5389" max="5389" width="14.42578125" style="121" customWidth="1"/>
    <col min="5390" max="5632" width="11.42578125" style="121"/>
    <col min="5633" max="5633" width="13.5703125" style="121" customWidth="1"/>
    <col min="5634" max="5634" width="35.7109375" style="121" customWidth="1"/>
    <col min="5635" max="5636" width="12.85546875" style="121" customWidth="1"/>
    <col min="5637" max="5637" width="13.7109375" style="121" customWidth="1"/>
    <col min="5638" max="5638" width="10.7109375" style="121" customWidth="1"/>
    <col min="5639" max="5644" width="11.42578125" style="121"/>
    <col min="5645" max="5645" width="14.42578125" style="121" customWidth="1"/>
    <col min="5646" max="5888" width="11.42578125" style="121"/>
    <col min="5889" max="5889" width="13.5703125" style="121" customWidth="1"/>
    <col min="5890" max="5890" width="35.7109375" style="121" customWidth="1"/>
    <col min="5891" max="5892" width="12.85546875" style="121" customWidth="1"/>
    <col min="5893" max="5893" width="13.7109375" style="121" customWidth="1"/>
    <col min="5894" max="5894" width="10.7109375" style="121" customWidth="1"/>
    <col min="5895" max="5900" width="11.42578125" style="121"/>
    <col min="5901" max="5901" width="14.42578125" style="121" customWidth="1"/>
    <col min="5902" max="6144" width="11.42578125" style="121"/>
    <col min="6145" max="6145" width="13.5703125" style="121" customWidth="1"/>
    <col min="6146" max="6146" width="35.7109375" style="121" customWidth="1"/>
    <col min="6147" max="6148" width="12.85546875" style="121" customWidth="1"/>
    <col min="6149" max="6149" width="13.7109375" style="121" customWidth="1"/>
    <col min="6150" max="6150" width="10.7109375" style="121" customWidth="1"/>
    <col min="6151" max="6156" width="11.42578125" style="121"/>
    <col min="6157" max="6157" width="14.42578125" style="121" customWidth="1"/>
    <col min="6158" max="6400" width="11.42578125" style="121"/>
    <col min="6401" max="6401" width="13.5703125" style="121" customWidth="1"/>
    <col min="6402" max="6402" width="35.7109375" style="121" customWidth="1"/>
    <col min="6403" max="6404" width="12.85546875" style="121" customWidth="1"/>
    <col min="6405" max="6405" width="13.7109375" style="121" customWidth="1"/>
    <col min="6406" max="6406" width="10.7109375" style="121" customWidth="1"/>
    <col min="6407" max="6412" width="11.42578125" style="121"/>
    <col min="6413" max="6413" width="14.42578125" style="121" customWidth="1"/>
    <col min="6414" max="6656" width="11.42578125" style="121"/>
    <col min="6657" max="6657" width="13.5703125" style="121" customWidth="1"/>
    <col min="6658" max="6658" width="35.7109375" style="121" customWidth="1"/>
    <col min="6659" max="6660" width="12.85546875" style="121" customWidth="1"/>
    <col min="6661" max="6661" width="13.7109375" style="121" customWidth="1"/>
    <col min="6662" max="6662" width="10.7109375" style="121" customWidth="1"/>
    <col min="6663" max="6668" width="11.42578125" style="121"/>
    <col min="6669" max="6669" width="14.42578125" style="121" customWidth="1"/>
    <col min="6670" max="6912" width="11.42578125" style="121"/>
    <col min="6913" max="6913" width="13.5703125" style="121" customWidth="1"/>
    <col min="6914" max="6914" width="35.7109375" style="121" customWidth="1"/>
    <col min="6915" max="6916" width="12.85546875" style="121" customWidth="1"/>
    <col min="6917" max="6917" width="13.7109375" style="121" customWidth="1"/>
    <col min="6918" max="6918" width="10.7109375" style="121" customWidth="1"/>
    <col min="6919" max="6924" width="11.42578125" style="121"/>
    <col min="6925" max="6925" width="14.42578125" style="121" customWidth="1"/>
    <col min="6926" max="7168" width="11.42578125" style="121"/>
    <col min="7169" max="7169" width="13.5703125" style="121" customWidth="1"/>
    <col min="7170" max="7170" width="35.7109375" style="121" customWidth="1"/>
    <col min="7171" max="7172" width="12.85546875" style="121" customWidth="1"/>
    <col min="7173" max="7173" width="13.7109375" style="121" customWidth="1"/>
    <col min="7174" max="7174" width="10.7109375" style="121" customWidth="1"/>
    <col min="7175" max="7180" width="11.42578125" style="121"/>
    <col min="7181" max="7181" width="14.42578125" style="121" customWidth="1"/>
    <col min="7182" max="7424" width="11.42578125" style="121"/>
    <col min="7425" max="7425" width="13.5703125" style="121" customWidth="1"/>
    <col min="7426" max="7426" width="35.7109375" style="121" customWidth="1"/>
    <col min="7427" max="7428" width="12.85546875" style="121" customWidth="1"/>
    <col min="7429" max="7429" width="13.7109375" style="121" customWidth="1"/>
    <col min="7430" max="7430" width="10.7109375" style="121" customWidth="1"/>
    <col min="7431" max="7436" width="11.42578125" style="121"/>
    <col min="7437" max="7437" width="14.42578125" style="121" customWidth="1"/>
    <col min="7438" max="7680" width="11.42578125" style="121"/>
    <col min="7681" max="7681" width="13.5703125" style="121" customWidth="1"/>
    <col min="7682" max="7682" width="35.7109375" style="121" customWidth="1"/>
    <col min="7683" max="7684" width="12.85546875" style="121" customWidth="1"/>
    <col min="7685" max="7685" width="13.7109375" style="121" customWidth="1"/>
    <col min="7686" max="7686" width="10.7109375" style="121" customWidth="1"/>
    <col min="7687" max="7692" width="11.42578125" style="121"/>
    <col min="7693" max="7693" width="14.42578125" style="121" customWidth="1"/>
    <col min="7694" max="7936" width="11.42578125" style="121"/>
    <col min="7937" max="7937" width="13.5703125" style="121" customWidth="1"/>
    <col min="7938" max="7938" width="35.7109375" style="121" customWidth="1"/>
    <col min="7939" max="7940" width="12.85546875" style="121" customWidth="1"/>
    <col min="7941" max="7941" width="13.7109375" style="121" customWidth="1"/>
    <col min="7942" max="7942" width="10.7109375" style="121" customWidth="1"/>
    <col min="7943" max="7948" width="11.42578125" style="121"/>
    <col min="7949" max="7949" width="14.42578125" style="121" customWidth="1"/>
    <col min="7950" max="8192" width="11.42578125" style="121"/>
    <col min="8193" max="8193" width="13.5703125" style="121" customWidth="1"/>
    <col min="8194" max="8194" width="35.7109375" style="121" customWidth="1"/>
    <col min="8195" max="8196" width="12.85546875" style="121" customWidth="1"/>
    <col min="8197" max="8197" width="13.7109375" style="121" customWidth="1"/>
    <col min="8198" max="8198" width="10.7109375" style="121" customWidth="1"/>
    <col min="8199" max="8204" width="11.42578125" style="121"/>
    <col min="8205" max="8205" width="14.42578125" style="121" customWidth="1"/>
    <col min="8206" max="8448" width="11.42578125" style="121"/>
    <col min="8449" max="8449" width="13.5703125" style="121" customWidth="1"/>
    <col min="8450" max="8450" width="35.7109375" style="121" customWidth="1"/>
    <col min="8451" max="8452" width="12.85546875" style="121" customWidth="1"/>
    <col min="8453" max="8453" width="13.7109375" style="121" customWidth="1"/>
    <col min="8454" max="8454" width="10.7109375" style="121" customWidth="1"/>
    <col min="8455" max="8460" width="11.42578125" style="121"/>
    <col min="8461" max="8461" width="14.42578125" style="121" customWidth="1"/>
    <col min="8462" max="8704" width="11.42578125" style="121"/>
    <col min="8705" max="8705" width="13.5703125" style="121" customWidth="1"/>
    <col min="8706" max="8706" width="35.7109375" style="121" customWidth="1"/>
    <col min="8707" max="8708" width="12.85546875" style="121" customWidth="1"/>
    <col min="8709" max="8709" width="13.7109375" style="121" customWidth="1"/>
    <col min="8710" max="8710" width="10.7109375" style="121" customWidth="1"/>
    <col min="8711" max="8716" width="11.42578125" style="121"/>
    <col min="8717" max="8717" width="14.42578125" style="121" customWidth="1"/>
    <col min="8718" max="8960" width="11.42578125" style="121"/>
    <col min="8961" max="8961" width="13.5703125" style="121" customWidth="1"/>
    <col min="8962" max="8962" width="35.7109375" style="121" customWidth="1"/>
    <col min="8963" max="8964" width="12.85546875" style="121" customWidth="1"/>
    <col min="8965" max="8965" width="13.7109375" style="121" customWidth="1"/>
    <col min="8966" max="8966" width="10.7109375" style="121" customWidth="1"/>
    <col min="8967" max="8972" width="11.42578125" style="121"/>
    <col min="8973" max="8973" width="14.42578125" style="121" customWidth="1"/>
    <col min="8974" max="9216" width="11.42578125" style="121"/>
    <col min="9217" max="9217" width="13.5703125" style="121" customWidth="1"/>
    <col min="9218" max="9218" width="35.7109375" style="121" customWidth="1"/>
    <col min="9219" max="9220" width="12.85546875" style="121" customWidth="1"/>
    <col min="9221" max="9221" width="13.7109375" style="121" customWidth="1"/>
    <col min="9222" max="9222" width="10.7109375" style="121" customWidth="1"/>
    <col min="9223" max="9228" width="11.42578125" style="121"/>
    <col min="9229" max="9229" width="14.42578125" style="121" customWidth="1"/>
    <col min="9230" max="9472" width="11.42578125" style="121"/>
    <col min="9473" max="9473" width="13.5703125" style="121" customWidth="1"/>
    <col min="9474" max="9474" width="35.7109375" style="121" customWidth="1"/>
    <col min="9475" max="9476" width="12.85546875" style="121" customWidth="1"/>
    <col min="9477" max="9477" width="13.7109375" style="121" customWidth="1"/>
    <col min="9478" max="9478" width="10.7109375" style="121" customWidth="1"/>
    <col min="9479" max="9484" width="11.42578125" style="121"/>
    <col min="9485" max="9485" width="14.42578125" style="121" customWidth="1"/>
    <col min="9486" max="9728" width="11.42578125" style="121"/>
    <col min="9729" max="9729" width="13.5703125" style="121" customWidth="1"/>
    <col min="9730" max="9730" width="35.7109375" style="121" customWidth="1"/>
    <col min="9731" max="9732" width="12.85546875" style="121" customWidth="1"/>
    <col min="9733" max="9733" width="13.7109375" style="121" customWidth="1"/>
    <col min="9734" max="9734" width="10.7109375" style="121" customWidth="1"/>
    <col min="9735" max="9740" width="11.42578125" style="121"/>
    <col min="9741" max="9741" width="14.42578125" style="121" customWidth="1"/>
    <col min="9742" max="9984" width="11.42578125" style="121"/>
    <col min="9985" max="9985" width="13.5703125" style="121" customWidth="1"/>
    <col min="9986" max="9986" width="35.7109375" style="121" customWidth="1"/>
    <col min="9987" max="9988" width="12.85546875" style="121" customWidth="1"/>
    <col min="9989" max="9989" width="13.7109375" style="121" customWidth="1"/>
    <col min="9990" max="9990" width="10.7109375" style="121" customWidth="1"/>
    <col min="9991" max="9996" width="11.42578125" style="121"/>
    <col min="9997" max="9997" width="14.42578125" style="121" customWidth="1"/>
    <col min="9998" max="10240" width="11.42578125" style="121"/>
    <col min="10241" max="10241" width="13.5703125" style="121" customWidth="1"/>
    <col min="10242" max="10242" width="35.7109375" style="121" customWidth="1"/>
    <col min="10243" max="10244" width="12.85546875" style="121" customWidth="1"/>
    <col min="10245" max="10245" width="13.7109375" style="121" customWidth="1"/>
    <col min="10246" max="10246" width="10.7109375" style="121" customWidth="1"/>
    <col min="10247" max="10252" width="11.42578125" style="121"/>
    <col min="10253" max="10253" width="14.42578125" style="121" customWidth="1"/>
    <col min="10254" max="10496" width="11.42578125" style="121"/>
    <col min="10497" max="10497" width="13.5703125" style="121" customWidth="1"/>
    <col min="10498" max="10498" width="35.7109375" style="121" customWidth="1"/>
    <col min="10499" max="10500" width="12.85546875" style="121" customWidth="1"/>
    <col min="10501" max="10501" width="13.7109375" style="121" customWidth="1"/>
    <col min="10502" max="10502" width="10.7109375" style="121" customWidth="1"/>
    <col min="10503" max="10508" width="11.42578125" style="121"/>
    <col min="10509" max="10509" width="14.42578125" style="121" customWidth="1"/>
    <col min="10510" max="10752" width="11.42578125" style="121"/>
    <col min="10753" max="10753" width="13.5703125" style="121" customWidth="1"/>
    <col min="10754" max="10754" width="35.7109375" style="121" customWidth="1"/>
    <col min="10755" max="10756" width="12.85546875" style="121" customWidth="1"/>
    <col min="10757" max="10757" width="13.7109375" style="121" customWidth="1"/>
    <col min="10758" max="10758" width="10.7109375" style="121" customWidth="1"/>
    <col min="10759" max="10764" width="11.42578125" style="121"/>
    <col min="10765" max="10765" width="14.42578125" style="121" customWidth="1"/>
    <col min="10766" max="11008" width="11.42578125" style="121"/>
    <col min="11009" max="11009" width="13.5703125" style="121" customWidth="1"/>
    <col min="11010" max="11010" width="35.7109375" style="121" customWidth="1"/>
    <col min="11011" max="11012" width="12.85546875" style="121" customWidth="1"/>
    <col min="11013" max="11013" width="13.7109375" style="121" customWidth="1"/>
    <col min="11014" max="11014" width="10.7109375" style="121" customWidth="1"/>
    <col min="11015" max="11020" width="11.42578125" style="121"/>
    <col min="11021" max="11021" width="14.42578125" style="121" customWidth="1"/>
    <col min="11022" max="11264" width="11.42578125" style="121"/>
    <col min="11265" max="11265" width="13.5703125" style="121" customWidth="1"/>
    <col min="11266" max="11266" width="35.7109375" style="121" customWidth="1"/>
    <col min="11267" max="11268" width="12.85546875" style="121" customWidth="1"/>
    <col min="11269" max="11269" width="13.7109375" style="121" customWidth="1"/>
    <col min="11270" max="11270" width="10.7109375" style="121" customWidth="1"/>
    <col min="11271" max="11276" width="11.42578125" style="121"/>
    <col min="11277" max="11277" width="14.42578125" style="121" customWidth="1"/>
    <col min="11278" max="11520" width="11.42578125" style="121"/>
    <col min="11521" max="11521" width="13.5703125" style="121" customWidth="1"/>
    <col min="11522" max="11522" width="35.7109375" style="121" customWidth="1"/>
    <col min="11523" max="11524" width="12.85546875" style="121" customWidth="1"/>
    <col min="11525" max="11525" width="13.7109375" style="121" customWidth="1"/>
    <col min="11526" max="11526" width="10.7109375" style="121" customWidth="1"/>
    <col min="11527" max="11532" width="11.42578125" style="121"/>
    <col min="11533" max="11533" width="14.42578125" style="121" customWidth="1"/>
    <col min="11534" max="11776" width="11.42578125" style="121"/>
    <col min="11777" max="11777" width="13.5703125" style="121" customWidth="1"/>
    <col min="11778" max="11778" width="35.7109375" style="121" customWidth="1"/>
    <col min="11779" max="11780" width="12.85546875" style="121" customWidth="1"/>
    <col min="11781" max="11781" width="13.7109375" style="121" customWidth="1"/>
    <col min="11782" max="11782" width="10.7109375" style="121" customWidth="1"/>
    <col min="11783" max="11788" width="11.42578125" style="121"/>
    <col min="11789" max="11789" width="14.42578125" style="121" customWidth="1"/>
    <col min="11790" max="12032" width="11.42578125" style="121"/>
    <col min="12033" max="12033" width="13.5703125" style="121" customWidth="1"/>
    <col min="12034" max="12034" width="35.7109375" style="121" customWidth="1"/>
    <col min="12035" max="12036" width="12.85546875" style="121" customWidth="1"/>
    <col min="12037" max="12037" width="13.7109375" style="121" customWidth="1"/>
    <col min="12038" max="12038" width="10.7109375" style="121" customWidth="1"/>
    <col min="12039" max="12044" width="11.42578125" style="121"/>
    <col min="12045" max="12045" width="14.42578125" style="121" customWidth="1"/>
    <col min="12046" max="12288" width="11.42578125" style="121"/>
    <col min="12289" max="12289" width="13.5703125" style="121" customWidth="1"/>
    <col min="12290" max="12290" width="35.7109375" style="121" customWidth="1"/>
    <col min="12291" max="12292" width="12.85546875" style="121" customWidth="1"/>
    <col min="12293" max="12293" width="13.7109375" style="121" customWidth="1"/>
    <col min="12294" max="12294" width="10.7109375" style="121" customWidth="1"/>
    <col min="12295" max="12300" width="11.42578125" style="121"/>
    <col min="12301" max="12301" width="14.42578125" style="121" customWidth="1"/>
    <col min="12302" max="12544" width="11.42578125" style="121"/>
    <col min="12545" max="12545" width="13.5703125" style="121" customWidth="1"/>
    <col min="12546" max="12546" width="35.7109375" style="121" customWidth="1"/>
    <col min="12547" max="12548" width="12.85546875" style="121" customWidth="1"/>
    <col min="12549" max="12549" width="13.7109375" style="121" customWidth="1"/>
    <col min="12550" max="12550" width="10.7109375" style="121" customWidth="1"/>
    <col min="12551" max="12556" width="11.42578125" style="121"/>
    <col min="12557" max="12557" width="14.42578125" style="121" customWidth="1"/>
    <col min="12558" max="12800" width="11.42578125" style="121"/>
    <col min="12801" max="12801" width="13.5703125" style="121" customWidth="1"/>
    <col min="12802" max="12802" width="35.7109375" style="121" customWidth="1"/>
    <col min="12803" max="12804" width="12.85546875" style="121" customWidth="1"/>
    <col min="12805" max="12805" width="13.7109375" style="121" customWidth="1"/>
    <col min="12806" max="12806" width="10.7109375" style="121" customWidth="1"/>
    <col min="12807" max="12812" width="11.42578125" style="121"/>
    <col min="12813" max="12813" width="14.42578125" style="121" customWidth="1"/>
    <col min="12814" max="13056" width="11.42578125" style="121"/>
    <col min="13057" max="13057" width="13.5703125" style="121" customWidth="1"/>
    <col min="13058" max="13058" width="35.7109375" style="121" customWidth="1"/>
    <col min="13059" max="13060" width="12.85546875" style="121" customWidth="1"/>
    <col min="13061" max="13061" width="13.7109375" style="121" customWidth="1"/>
    <col min="13062" max="13062" width="10.7109375" style="121" customWidth="1"/>
    <col min="13063" max="13068" width="11.42578125" style="121"/>
    <col min="13069" max="13069" width="14.42578125" style="121" customWidth="1"/>
    <col min="13070" max="13312" width="11.42578125" style="121"/>
    <col min="13313" max="13313" width="13.5703125" style="121" customWidth="1"/>
    <col min="13314" max="13314" width="35.7109375" style="121" customWidth="1"/>
    <col min="13315" max="13316" width="12.85546875" style="121" customWidth="1"/>
    <col min="13317" max="13317" width="13.7109375" style="121" customWidth="1"/>
    <col min="13318" max="13318" width="10.7109375" style="121" customWidth="1"/>
    <col min="13319" max="13324" width="11.42578125" style="121"/>
    <col min="13325" max="13325" width="14.42578125" style="121" customWidth="1"/>
    <col min="13326" max="13568" width="11.42578125" style="121"/>
    <col min="13569" max="13569" width="13.5703125" style="121" customWidth="1"/>
    <col min="13570" max="13570" width="35.7109375" style="121" customWidth="1"/>
    <col min="13571" max="13572" width="12.85546875" style="121" customWidth="1"/>
    <col min="13573" max="13573" width="13.7109375" style="121" customWidth="1"/>
    <col min="13574" max="13574" width="10.7109375" style="121" customWidth="1"/>
    <col min="13575" max="13580" width="11.42578125" style="121"/>
    <col min="13581" max="13581" width="14.42578125" style="121" customWidth="1"/>
    <col min="13582" max="13824" width="11.42578125" style="121"/>
    <col min="13825" max="13825" width="13.5703125" style="121" customWidth="1"/>
    <col min="13826" max="13826" width="35.7109375" style="121" customWidth="1"/>
    <col min="13827" max="13828" width="12.85546875" style="121" customWidth="1"/>
    <col min="13829" max="13829" width="13.7109375" style="121" customWidth="1"/>
    <col min="13830" max="13830" width="10.7109375" style="121" customWidth="1"/>
    <col min="13831" max="13836" width="11.42578125" style="121"/>
    <col min="13837" max="13837" width="14.42578125" style="121" customWidth="1"/>
    <col min="13838" max="14080" width="11.42578125" style="121"/>
    <col min="14081" max="14081" width="13.5703125" style="121" customWidth="1"/>
    <col min="14082" max="14082" width="35.7109375" style="121" customWidth="1"/>
    <col min="14083" max="14084" width="12.85546875" style="121" customWidth="1"/>
    <col min="14085" max="14085" width="13.7109375" style="121" customWidth="1"/>
    <col min="14086" max="14086" width="10.7109375" style="121" customWidth="1"/>
    <col min="14087" max="14092" width="11.42578125" style="121"/>
    <col min="14093" max="14093" width="14.42578125" style="121" customWidth="1"/>
    <col min="14094" max="14336" width="11.42578125" style="121"/>
    <col min="14337" max="14337" width="13.5703125" style="121" customWidth="1"/>
    <col min="14338" max="14338" width="35.7109375" style="121" customWidth="1"/>
    <col min="14339" max="14340" width="12.85546875" style="121" customWidth="1"/>
    <col min="14341" max="14341" width="13.7109375" style="121" customWidth="1"/>
    <col min="14342" max="14342" width="10.7109375" style="121" customWidth="1"/>
    <col min="14343" max="14348" width="11.42578125" style="121"/>
    <col min="14349" max="14349" width="14.42578125" style="121" customWidth="1"/>
    <col min="14350" max="14592" width="11.42578125" style="121"/>
    <col min="14593" max="14593" width="13.5703125" style="121" customWidth="1"/>
    <col min="14594" max="14594" width="35.7109375" style="121" customWidth="1"/>
    <col min="14595" max="14596" width="12.85546875" style="121" customWidth="1"/>
    <col min="14597" max="14597" width="13.7109375" style="121" customWidth="1"/>
    <col min="14598" max="14598" width="10.7109375" style="121" customWidth="1"/>
    <col min="14599" max="14604" width="11.42578125" style="121"/>
    <col min="14605" max="14605" width="14.42578125" style="121" customWidth="1"/>
    <col min="14606" max="14848" width="11.42578125" style="121"/>
    <col min="14849" max="14849" width="13.5703125" style="121" customWidth="1"/>
    <col min="14850" max="14850" width="35.7109375" style="121" customWidth="1"/>
    <col min="14851" max="14852" width="12.85546875" style="121" customWidth="1"/>
    <col min="14853" max="14853" width="13.7109375" style="121" customWidth="1"/>
    <col min="14854" max="14854" width="10.7109375" style="121" customWidth="1"/>
    <col min="14855" max="14860" width="11.42578125" style="121"/>
    <col min="14861" max="14861" width="14.42578125" style="121" customWidth="1"/>
    <col min="14862" max="15104" width="11.42578125" style="121"/>
    <col min="15105" max="15105" width="13.5703125" style="121" customWidth="1"/>
    <col min="15106" max="15106" width="35.7109375" style="121" customWidth="1"/>
    <col min="15107" max="15108" width="12.85546875" style="121" customWidth="1"/>
    <col min="15109" max="15109" width="13.7109375" style="121" customWidth="1"/>
    <col min="15110" max="15110" width="10.7109375" style="121" customWidth="1"/>
    <col min="15111" max="15116" width="11.42578125" style="121"/>
    <col min="15117" max="15117" width="14.42578125" style="121" customWidth="1"/>
    <col min="15118" max="15360" width="11.42578125" style="121"/>
    <col min="15361" max="15361" width="13.5703125" style="121" customWidth="1"/>
    <col min="15362" max="15362" width="35.7109375" style="121" customWidth="1"/>
    <col min="15363" max="15364" width="12.85546875" style="121" customWidth="1"/>
    <col min="15365" max="15365" width="13.7109375" style="121" customWidth="1"/>
    <col min="15366" max="15366" width="10.7109375" style="121" customWidth="1"/>
    <col min="15367" max="15372" width="11.42578125" style="121"/>
    <col min="15373" max="15373" width="14.42578125" style="121" customWidth="1"/>
    <col min="15374" max="15616" width="11.42578125" style="121"/>
    <col min="15617" max="15617" width="13.5703125" style="121" customWidth="1"/>
    <col min="15618" max="15618" width="35.7109375" style="121" customWidth="1"/>
    <col min="15619" max="15620" width="12.85546875" style="121" customWidth="1"/>
    <col min="15621" max="15621" width="13.7109375" style="121" customWidth="1"/>
    <col min="15622" max="15622" width="10.7109375" style="121" customWidth="1"/>
    <col min="15623" max="15628" width="11.42578125" style="121"/>
    <col min="15629" max="15629" width="14.42578125" style="121" customWidth="1"/>
    <col min="15630" max="15872" width="11.42578125" style="121"/>
    <col min="15873" max="15873" width="13.5703125" style="121" customWidth="1"/>
    <col min="15874" max="15874" width="35.7109375" style="121" customWidth="1"/>
    <col min="15875" max="15876" width="12.85546875" style="121" customWidth="1"/>
    <col min="15877" max="15877" width="13.7109375" style="121" customWidth="1"/>
    <col min="15878" max="15878" width="10.7109375" style="121" customWidth="1"/>
    <col min="15879" max="15884" width="11.42578125" style="121"/>
    <col min="15885" max="15885" width="14.42578125" style="121" customWidth="1"/>
    <col min="15886" max="16128" width="11.42578125" style="121"/>
    <col min="16129" max="16129" width="13.5703125" style="121" customWidth="1"/>
    <col min="16130" max="16130" width="35.7109375" style="121" customWidth="1"/>
    <col min="16131" max="16132" width="12.85546875" style="121" customWidth="1"/>
    <col min="16133" max="16133" width="13.7109375" style="121" customWidth="1"/>
    <col min="16134" max="16134" width="10.7109375" style="121" customWidth="1"/>
    <col min="16135" max="16140" width="11.42578125" style="121"/>
    <col min="16141" max="16141" width="14.42578125" style="121" customWidth="1"/>
    <col min="16142" max="16384" width="11.42578125" style="12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1" t="s">
        <v>342</v>
      </c>
      <c r="C5" s="171"/>
      <c r="D5" s="171"/>
      <c r="E5" s="171"/>
    </row>
    <row r="6" spans="2:5" ht="30" customHeight="1" x14ac:dyDescent="0.25">
      <c r="B6" s="123" t="s">
        <v>216</v>
      </c>
      <c r="C6" s="186" t="str">
        <f>actualizaciones!A3</f>
        <v>invierno 11/12</v>
      </c>
      <c r="D6" s="186" t="str">
        <f>actualizaciones!A2</f>
        <v>invierno 12/13</v>
      </c>
      <c r="E6" s="348" t="s">
        <v>338</v>
      </c>
    </row>
    <row r="7" spans="2:5" ht="15" customHeight="1" x14ac:dyDescent="0.25">
      <c r="B7" s="157" t="s">
        <v>128</v>
      </c>
      <c r="C7" s="158"/>
      <c r="D7" s="158"/>
      <c r="E7" s="158"/>
    </row>
    <row r="8" spans="2:5" ht="15" customHeight="1" x14ac:dyDescent="0.2">
      <c r="B8" s="126" t="s">
        <v>339</v>
      </c>
      <c r="C8" s="401">
        <v>8.0082035872910087</v>
      </c>
      <c r="D8" s="401">
        <v>7.930020002653845</v>
      </c>
      <c r="E8" s="398">
        <f>D8-C8</f>
        <v>-7.8183584637163683E-2</v>
      </c>
    </row>
    <row r="9" spans="2:5" ht="15" customHeight="1" x14ac:dyDescent="0.2">
      <c r="B9" s="129" t="s">
        <v>340</v>
      </c>
      <c r="C9" s="402">
        <v>7.5077647002995009</v>
      </c>
      <c r="D9" s="402">
        <v>7.4706059337912096</v>
      </c>
      <c r="E9" s="400">
        <f>D9-C9</f>
        <v>-3.7158766508291308E-2</v>
      </c>
    </row>
    <row r="10" spans="2:5" ht="15" customHeight="1" x14ac:dyDescent="0.2">
      <c r="B10" s="129" t="s">
        <v>341</v>
      </c>
      <c r="C10" s="402">
        <v>8.8646569425922763</v>
      </c>
      <c r="D10" s="402">
        <v>8.7651386857249118</v>
      </c>
      <c r="E10" s="400">
        <f>D10-C10</f>
        <v>-9.9518256867364485E-2</v>
      </c>
    </row>
    <row r="11" spans="2:5" ht="15" customHeight="1" x14ac:dyDescent="0.25">
      <c r="B11" s="157" t="s">
        <v>219</v>
      </c>
      <c r="C11" s="403"/>
      <c r="D11" s="403"/>
      <c r="E11" s="404"/>
    </row>
    <row r="12" spans="2:5" ht="15" customHeight="1" x14ac:dyDescent="0.2">
      <c r="B12" s="126" t="s">
        <v>339</v>
      </c>
      <c r="C12" s="401">
        <v>2.15121379377717</v>
      </c>
      <c r="D12" s="401">
        <v>2.1997686715135494</v>
      </c>
      <c r="E12" s="398">
        <f>D12-C12</f>
        <v>4.8554877736379343E-2</v>
      </c>
    </row>
    <row r="13" spans="2:5" ht="15" customHeight="1" x14ac:dyDescent="0.2">
      <c r="B13" s="129" t="s">
        <v>340</v>
      </c>
      <c r="C13" s="402">
        <v>2.15121379377717</v>
      </c>
      <c r="D13" s="402">
        <v>2.1997686715135494</v>
      </c>
      <c r="E13" s="400">
        <f>D13-C13</f>
        <v>4.8554877736379343E-2</v>
      </c>
    </row>
    <row r="14" spans="2:5" ht="15" customHeight="1" x14ac:dyDescent="0.2">
      <c r="B14" s="129" t="s">
        <v>341</v>
      </c>
      <c r="C14" s="405" t="s">
        <v>121</v>
      </c>
      <c r="D14" s="405" t="s">
        <v>121</v>
      </c>
      <c r="E14" s="406" t="s">
        <v>121</v>
      </c>
    </row>
    <row r="15" spans="2:5" ht="15" customHeight="1" x14ac:dyDescent="0.25">
      <c r="B15" s="157" t="s">
        <v>158</v>
      </c>
      <c r="C15" s="403"/>
      <c r="D15" s="403"/>
      <c r="E15" s="404"/>
    </row>
    <row r="16" spans="2:5" ht="15" customHeight="1" x14ac:dyDescent="0.2">
      <c r="B16" s="126" t="s">
        <v>339</v>
      </c>
      <c r="C16" s="401">
        <v>6.1527718744307487</v>
      </c>
      <c r="D16" s="401">
        <v>4.67018356031652</v>
      </c>
      <c r="E16" s="398">
        <f>D16-C16</f>
        <v>-1.4825883141142286</v>
      </c>
    </row>
    <row r="17" spans="2:12" ht="15" customHeight="1" x14ac:dyDescent="0.2">
      <c r="B17" s="129" t="s">
        <v>340</v>
      </c>
      <c r="C17" s="402">
        <v>3.0759351748037917</v>
      </c>
      <c r="D17" s="402">
        <v>4.0238290361217928</v>
      </c>
      <c r="E17" s="400">
        <f>D17-C17</f>
        <v>0.94789386131800102</v>
      </c>
    </row>
    <row r="18" spans="2:12" ht="15" customHeight="1" x14ac:dyDescent="0.2">
      <c r="B18" s="129" t="s">
        <v>341</v>
      </c>
      <c r="C18" s="402">
        <v>10.686692700510664</v>
      </c>
      <c r="D18" s="402">
        <v>8.4480471628592486</v>
      </c>
      <c r="E18" s="400">
        <f>D18-C18</f>
        <v>-2.2386455376514149</v>
      </c>
    </row>
    <row r="19" spans="2:12" ht="15" customHeight="1" x14ac:dyDescent="0.25">
      <c r="B19" s="157" t="s">
        <v>220</v>
      </c>
      <c r="C19" s="403"/>
      <c r="D19" s="403"/>
      <c r="E19" s="404"/>
    </row>
    <row r="20" spans="2:12" ht="15" customHeight="1" x14ac:dyDescent="0.2">
      <c r="B20" s="126" t="s">
        <v>339</v>
      </c>
      <c r="C20" s="401">
        <v>8.0696305000652835</v>
      </c>
      <c r="D20" s="401">
        <v>7.9445463343326814</v>
      </c>
      <c r="E20" s="398">
        <f>D20-C20</f>
        <v>-0.12508416573260206</v>
      </c>
    </row>
    <row r="21" spans="2:12" ht="15" customHeight="1" x14ac:dyDescent="0.2">
      <c r="B21" s="129" t="s">
        <v>340</v>
      </c>
      <c r="C21" s="402">
        <v>7.7481413210445469</v>
      </c>
      <c r="D21" s="402">
        <v>7.6340589925554445</v>
      </c>
      <c r="E21" s="400">
        <f>D21-C21</f>
        <v>-0.11408232848910238</v>
      </c>
    </row>
    <row r="22" spans="2:12" ht="15" customHeight="1" x14ac:dyDescent="0.2">
      <c r="B22" s="129" t="s">
        <v>341</v>
      </c>
      <c r="C22" s="402">
        <v>9.0026493440326067</v>
      </c>
      <c r="D22" s="402">
        <v>8.8865330190825453</v>
      </c>
      <c r="E22" s="400">
        <f>D22-C22</f>
        <v>-0.11611632495006141</v>
      </c>
    </row>
    <row r="23" spans="2:12" ht="15" customHeight="1" x14ac:dyDescent="0.25">
      <c r="B23" s="157" t="s">
        <v>221</v>
      </c>
      <c r="C23" s="403"/>
      <c r="D23" s="403"/>
      <c r="E23" s="404"/>
    </row>
    <row r="24" spans="2:12" ht="15" customHeight="1" x14ac:dyDescent="0.2">
      <c r="B24" s="126" t="s">
        <v>339</v>
      </c>
      <c r="C24" s="401">
        <v>8.2632796365838583</v>
      </c>
      <c r="D24" s="401">
        <v>8.2298002229075014</v>
      </c>
      <c r="E24" s="398">
        <f>D24-C24</f>
        <v>-3.3479413676356984E-2</v>
      </c>
    </row>
    <row r="25" spans="2:12" ht="15" customHeight="1" x14ac:dyDescent="0.2">
      <c r="B25" s="129" t="s">
        <v>340</v>
      </c>
      <c r="C25" s="402">
        <v>7.8716785186655596</v>
      </c>
      <c r="D25" s="402">
        <v>7.889909388761053</v>
      </c>
      <c r="E25" s="400">
        <f>D25-C25</f>
        <v>1.8230870095493401E-2</v>
      </c>
    </row>
    <row r="26" spans="2:12" ht="15" customHeight="1" x14ac:dyDescent="0.2">
      <c r="B26" s="317" t="s">
        <v>341</v>
      </c>
      <c r="C26" s="402">
        <v>8.8350661320221615</v>
      </c>
      <c r="D26" s="402">
        <v>8.7511640355022422</v>
      </c>
      <c r="E26" s="400">
        <f>D26-C26</f>
        <v>-8.3902096519919311E-2</v>
      </c>
    </row>
    <row r="27" spans="2:12" ht="40.5" customHeight="1" x14ac:dyDescent="0.25">
      <c r="B27" s="165" t="s">
        <v>343</v>
      </c>
      <c r="C27" s="165"/>
      <c r="D27" s="165"/>
      <c r="E27" s="165"/>
    </row>
    <row r="28" spans="2:12" ht="15" customHeight="1" thickBot="1" x14ac:dyDescent="0.3"/>
    <row r="29" spans="2:12" ht="30" customHeight="1" thickBot="1" x14ac:dyDescent="0.3">
      <c r="B29" s="136"/>
      <c r="C29" s="136"/>
      <c r="D29" s="136"/>
      <c r="E29" s="46" t="s">
        <v>66</v>
      </c>
      <c r="F29" s="136"/>
      <c r="G29" s="136"/>
      <c r="H29" s="136"/>
      <c r="I29" s="136"/>
      <c r="J29" s="136"/>
      <c r="K29" s="136"/>
      <c r="L29" s="136"/>
    </row>
  </sheetData>
  <mergeCells count="2">
    <mergeCell ref="B5:E5"/>
    <mergeCell ref="B27:E27"/>
  </mergeCells>
  <hyperlinks>
    <hyperlink ref="E29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12.7109375" style="121" customWidth="1"/>
    <col min="3" max="18" width="11.42578125" style="121"/>
    <col min="19" max="19" width="10.7109375" style="121" customWidth="1"/>
    <col min="20" max="25" width="11.42578125" style="121"/>
    <col min="26" max="26" width="14.42578125" style="121" customWidth="1"/>
    <col min="27" max="256" width="11.42578125" style="121"/>
    <col min="257" max="257" width="15.7109375" style="121" customWidth="1"/>
    <col min="258" max="258" width="12.7109375" style="121" customWidth="1"/>
    <col min="259" max="274" width="11.42578125" style="121"/>
    <col min="275" max="275" width="10.7109375" style="121" customWidth="1"/>
    <col min="276" max="281" width="11.42578125" style="121"/>
    <col min="282" max="282" width="14.42578125" style="121" customWidth="1"/>
    <col min="283" max="512" width="11.42578125" style="121"/>
    <col min="513" max="513" width="15.7109375" style="121" customWidth="1"/>
    <col min="514" max="514" width="12.7109375" style="121" customWidth="1"/>
    <col min="515" max="530" width="11.42578125" style="121"/>
    <col min="531" max="531" width="10.7109375" style="121" customWidth="1"/>
    <col min="532" max="537" width="11.42578125" style="121"/>
    <col min="538" max="538" width="14.42578125" style="121" customWidth="1"/>
    <col min="539" max="768" width="11.42578125" style="121"/>
    <col min="769" max="769" width="15.7109375" style="121" customWidth="1"/>
    <col min="770" max="770" width="12.7109375" style="121" customWidth="1"/>
    <col min="771" max="786" width="11.42578125" style="121"/>
    <col min="787" max="787" width="10.7109375" style="121" customWidth="1"/>
    <col min="788" max="793" width="11.42578125" style="121"/>
    <col min="794" max="794" width="14.42578125" style="121" customWidth="1"/>
    <col min="795" max="1024" width="11.42578125" style="121"/>
    <col min="1025" max="1025" width="15.7109375" style="121" customWidth="1"/>
    <col min="1026" max="1026" width="12.7109375" style="121" customWidth="1"/>
    <col min="1027" max="1042" width="11.42578125" style="121"/>
    <col min="1043" max="1043" width="10.7109375" style="121" customWidth="1"/>
    <col min="1044" max="1049" width="11.42578125" style="121"/>
    <col min="1050" max="1050" width="14.42578125" style="121" customWidth="1"/>
    <col min="1051" max="1280" width="11.42578125" style="121"/>
    <col min="1281" max="1281" width="15.7109375" style="121" customWidth="1"/>
    <col min="1282" max="1282" width="12.7109375" style="121" customWidth="1"/>
    <col min="1283" max="1298" width="11.42578125" style="121"/>
    <col min="1299" max="1299" width="10.7109375" style="121" customWidth="1"/>
    <col min="1300" max="1305" width="11.42578125" style="121"/>
    <col min="1306" max="1306" width="14.42578125" style="121" customWidth="1"/>
    <col min="1307" max="1536" width="11.42578125" style="121"/>
    <col min="1537" max="1537" width="15.7109375" style="121" customWidth="1"/>
    <col min="1538" max="1538" width="12.7109375" style="121" customWidth="1"/>
    <col min="1539" max="1554" width="11.42578125" style="121"/>
    <col min="1555" max="1555" width="10.7109375" style="121" customWidth="1"/>
    <col min="1556" max="1561" width="11.42578125" style="121"/>
    <col min="1562" max="1562" width="14.42578125" style="121" customWidth="1"/>
    <col min="1563" max="1792" width="11.42578125" style="121"/>
    <col min="1793" max="1793" width="15.7109375" style="121" customWidth="1"/>
    <col min="1794" max="1794" width="12.7109375" style="121" customWidth="1"/>
    <col min="1795" max="1810" width="11.42578125" style="121"/>
    <col min="1811" max="1811" width="10.7109375" style="121" customWidth="1"/>
    <col min="1812" max="1817" width="11.42578125" style="121"/>
    <col min="1818" max="1818" width="14.42578125" style="121" customWidth="1"/>
    <col min="1819" max="2048" width="11.42578125" style="121"/>
    <col min="2049" max="2049" width="15.7109375" style="121" customWidth="1"/>
    <col min="2050" max="2050" width="12.7109375" style="121" customWidth="1"/>
    <col min="2051" max="2066" width="11.42578125" style="121"/>
    <col min="2067" max="2067" width="10.7109375" style="121" customWidth="1"/>
    <col min="2068" max="2073" width="11.42578125" style="121"/>
    <col min="2074" max="2074" width="14.42578125" style="121" customWidth="1"/>
    <col min="2075" max="2304" width="11.42578125" style="121"/>
    <col min="2305" max="2305" width="15.7109375" style="121" customWidth="1"/>
    <col min="2306" max="2306" width="12.7109375" style="121" customWidth="1"/>
    <col min="2307" max="2322" width="11.42578125" style="121"/>
    <col min="2323" max="2323" width="10.7109375" style="121" customWidth="1"/>
    <col min="2324" max="2329" width="11.42578125" style="121"/>
    <col min="2330" max="2330" width="14.42578125" style="121" customWidth="1"/>
    <col min="2331" max="2560" width="11.42578125" style="121"/>
    <col min="2561" max="2561" width="15.7109375" style="121" customWidth="1"/>
    <col min="2562" max="2562" width="12.7109375" style="121" customWidth="1"/>
    <col min="2563" max="2578" width="11.42578125" style="121"/>
    <col min="2579" max="2579" width="10.7109375" style="121" customWidth="1"/>
    <col min="2580" max="2585" width="11.42578125" style="121"/>
    <col min="2586" max="2586" width="14.42578125" style="121" customWidth="1"/>
    <col min="2587" max="2816" width="11.42578125" style="121"/>
    <col min="2817" max="2817" width="15.7109375" style="121" customWidth="1"/>
    <col min="2818" max="2818" width="12.7109375" style="121" customWidth="1"/>
    <col min="2819" max="2834" width="11.42578125" style="121"/>
    <col min="2835" max="2835" width="10.7109375" style="121" customWidth="1"/>
    <col min="2836" max="2841" width="11.42578125" style="121"/>
    <col min="2842" max="2842" width="14.42578125" style="121" customWidth="1"/>
    <col min="2843" max="3072" width="11.42578125" style="121"/>
    <col min="3073" max="3073" width="15.7109375" style="121" customWidth="1"/>
    <col min="3074" max="3074" width="12.7109375" style="121" customWidth="1"/>
    <col min="3075" max="3090" width="11.42578125" style="121"/>
    <col min="3091" max="3091" width="10.7109375" style="121" customWidth="1"/>
    <col min="3092" max="3097" width="11.42578125" style="121"/>
    <col min="3098" max="3098" width="14.42578125" style="121" customWidth="1"/>
    <col min="3099" max="3328" width="11.42578125" style="121"/>
    <col min="3329" max="3329" width="15.7109375" style="121" customWidth="1"/>
    <col min="3330" max="3330" width="12.7109375" style="121" customWidth="1"/>
    <col min="3331" max="3346" width="11.42578125" style="121"/>
    <col min="3347" max="3347" width="10.7109375" style="121" customWidth="1"/>
    <col min="3348" max="3353" width="11.42578125" style="121"/>
    <col min="3354" max="3354" width="14.42578125" style="121" customWidth="1"/>
    <col min="3355" max="3584" width="11.42578125" style="121"/>
    <col min="3585" max="3585" width="15.7109375" style="121" customWidth="1"/>
    <col min="3586" max="3586" width="12.7109375" style="121" customWidth="1"/>
    <col min="3587" max="3602" width="11.42578125" style="121"/>
    <col min="3603" max="3603" width="10.7109375" style="121" customWidth="1"/>
    <col min="3604" max="3609" width="11.42578125" style="121"/>
    <col min="3610" max="3610" width="14.42578125" style="121" customWidth="1"/>
    <col min="3611" max="3840" width="11.42578125" style="121"/>
    <col min="3841" max="3841" width="15.7109375" style="121" customWidth="1"/>
    <col min="3842" max="3842" width="12.7109375" style="121" customWidth="1"/>
    <col min="3843" max="3858" width="11.42578125" style="121"/>
    <col min="3859" max="3859" width="10.7109375" style="121" customWidth="1"/>
    <col min="3860" max="3865" width="11.42578125" style="121"/>
    <col min="3866" max="3866" width="14.42578125" style="121" customWidth="1"/>
    <col min="3867" max="4096" width="11.42578125" style="121"/>
    <col min="4097" max="4097" width="15.7109375" style="121" customWidth="1"/>
    <col min="4098" max="4098" width="12.7109375" style="121" customWidth="1"/>
    <col min="4099" max="4114" width="11.42578125" style="121"/>
    <col min="4115" max="4115" width="10.7109375" style="121" customWidth="1"/>
    <col min="4116" max="4121" width="11.42578125" style="121"/>
    <col min="4122" max="4122" width="14.42578125" style="121" customWidth="1"/>
    <col min="4123" max="4352" width="11.42578125" style="121"/>
    <col min="4353" max="4353" width="15.7109375" style="121" customWidth="1"/>
    <col min="4354" max="4354" width="12.7109375" style="121" customWidth="1"/>
    <col min="4355" max="4370" width="11.42578125" style="121"/>
    <col min="4371" max="4371" width="10.7109375" style="121" customWidth="1"/>
    <col min="4372" max="4377" width="11.42578125" style="121"/>
    <col min="4378" max="4378" width="14.42578125" style="121" customWidth="1"/>
    <col min="4379" max="4608" width="11.42578125" style="121"/>
    <col min="4609" max="4609" width="15.7109375" style="121" customWidth="1"/>
    <col min="4610" max="4610" width="12.7109375" style="121" customWidth="1"/>
    <col min="4611" max="4626" width="11.42578125" style="121"/>
    <col min="4627" max="4627" width="10.7109375" style="121" customWidth="1"/>
    <col min="4628" max="4633" width="11.42578125" style="121"/>
    <col min="4634" max="4634" width="14.42578125" style="121" customWidth="1"/>
    <col min="4635" max="4864" width="11.42578125" style="121"/>
    <col min="4865" max="4865" width="15.7109375" style="121" customWidth="1"/>
    <col min="4866" max="4866" width="12.7109375" style="121" customWidth="1"/>
    <col min="4867" max="4882" width="11.42578125" style="121"/>
    <col min="4883" max="4883" width="10.7109375" style="121" customWidth="1"/>
    <col min="4884" max="4889" width="11.42578125" style="121"/>
    <col min="4890" max="4890" width="14.42578125" style="121" customWidth="1"/>
    <col min="4891" max="5120" width="11.42578125" style="121"/>
    <col min="5121" max="5121" width="15.7109375" style="121" customWidth="1"/>
    <col min="5122" max="5122" width="12.7109375" style="121" customWidth="1"/>
    <col min="5123" max="5138" width="11.42578125" style="121"/>
    <col min="5139" max="5139" width="10.7109375" style="121" customWidth="1"/>
    <col min="5140" max="5145" width="11.42578125" style="121"/>
    <col min="5146" max="5146" width="14.42578125" style="121" customWidth="1"/>
    <col min="5147" max="5376" width="11.42578125" style="121"/>
    <col min="5377" max="5377" width="15.7109375" style="121" customWidth="1"/>
    <col min="5378" max="5378" width="12.7109375" style="121" customWidth="1"/>
    <col min="5379" max="5394" width="11.42578125" style="121"/>
    <col min="5395" max="5395" width="10.7109375" style="121" customWidth="1"/>
    <col min="5396" max="5401" width="11.42578125" style="121"/>
    <col min="5402" max="5402" width="14.42578125" style="121" customWidth="1"/>
    <col min="5403" max="5632" width="11.42578125" style="121"/>
    <col min="5633" max="5633" width="15.7109375" style="121" customWidth="1"/>
    <col min="5634" max="5634" width="12.7109375" style="121" customWidth="1"/>
    <col min="5635" max="5650" width="11.42578125" style="121"/>
    <col min="5651" max="5651" width="10.7109375" style="121" customWidth="1"/>
    <col min="5652" max="5657" width="11.42578125" style="121"/>
    <col min="5658" max="5658" width="14.42578125" style="121" customWidth="1"/>
    <col min="5659" max="5888" width="11.42578125" style="121"/>
    <col min="5889" max="5889" width="15.7109375" style="121" customWidth="1"/>
    <col min="5890" max="5890" width="12.7109375" style="121" customWidth="1"/>
    <col min="5891" max="5906" width="11.42578125" style="121"/>
    <col min="5907" max="5907" width="10.7109375" style="121" customWidth="1"/>
    <col min="5908" max="5913" width="11.42578125" style="121"/>
    <col min="5914" max="5914" width="14.42578125" style="121" customWidth="1"/>
    <col min="5915" max="6144" width="11.42578125" style="121"/>
    <col min="6145" max="6145" width="15.7109375" style="121" customWidth="1"/>
    <col min="6146" max="6146" width="12.7109375" style="121" customWidth="1"/>
    <col min="6147" max="6162" width="11.42578125" style="121"/>
    <col min="6163" max="6163" width="10.7109375" style="121" customWidth="1"/>
    <col min="6164" max="6169" width="11.42578125" style="121"/>
    <col min="6170" max="6170" width="14.42578125" style="121" customWidth="1"/>
    <col min="6171" max="6400" width="11.42578125" style="121"/>
    <col min="6401" max="6401" width="15.7109375" style="121" customWidth="1"/>
    <col min="6402" max="6402" width="12.7109375" style="121" customWidth="1"/>
    <col min="6403" max="6418" width="11.42578125" style="121"/>
    <col min="6419" max="6419" width="10.7109375" style="121" customWidth="1"/>
    <col min="6420" max="6425" width="11.42578125" style="121"/>
    <col min="6426" max="6426" width="14.42578125" style="121" customWidth="1"/>
    <col min="6427" max="6656" width="11.42578125" style="121"/>
    <col min="6657" max="6657" width="15.7109375" style="121" customWidth="1"/>
    <col min="6658" max="6658" width="12.7109375" style="121" customWidth="1"/>
    <col min="6659" max="6674" width="11.42578125" style="121"/>
    <col min="6675" max="6675" width="10.7109375" style="121" customWidth="1"/>
    <col min="6676" max="6681" width="11.42578125" style="121"/>
    <col min="6682" max="6682" width="14.42578125" style="121" customWidth="1"/>
    <col min="6683" max="6912" width="11.42578125" style="121"/>
    <col min="6913" max="6913" width="15.7109375" style="121" customWidth="1"/>
    <col min="6914" max="6914" width="12.7109375" style="121" customWidth="1"/>
    <col min="6915" max="6930" width="11.42578125" style="121"/>
    <col min="6931" max="6931" width="10.7109375" style="121" customWidth="1"/>
    <col min="6932" max="6937" width="11.42578125" style="121"/>
    <col min="6938" max="6938" width="14.42578125" style="121" customWidth="1"/>
    <col min="6939" max="7168" width="11.42578125" style="121"/>
    <col min="7169" max="7169" width="15.7109375" style="121" customWidth="1"/>
    <col min="7170" max="7170" width="12.7109375" style="121" customWidth="1"/>
    <col min="7171" max="7186" width="11.42578125" style="121"/>
    <col min="7187" max="7187" width="10.7109375" style="121" customWidth="1"/>
    <col min="7188" max="7193" width="11.42578125" style="121"/>
    <col min="7194" max="7194" width="14.42578125" style="121" customWidth="1"/>
    <col min="7195" max="7424" width="11.42578125" style="121"/>
    <col min="7425" max="7425" width="15.7109375" style="121" customWidth="1"/>
    <col min="7426" max="7426" width="12.7109375" style="121" customWidth="1"/>
    <col min="7427" max="7442" width="11.42578125" style="121"/>
    <col min="7443" max="7443" width="10.7109375" style="121" customWidth="1"/>
    <col min="7444" max="7449" width="11.42578125" style="121"/>
    <col min="7450" max="7450" width="14.42578125" style="121" customWidth="1"/>
    <col min="7451" max="7680" width="11.42578125" style="121"/>
    <col min="7681" max="7681" width="15.7109375" style="121" customWidth="1"/>
    <col min="7682" max="7682" width="12.7109375" style="121" customWidth="1"/>
    <col min="7683" max="7698" width="11.42578125" style="121"/>
    <col min="7699" max="7699" width="10.7109375" style="121" customWidth="1"/>
    <col min="7700" max="7705" width="11.42578125" style="121"/>
    <col min="7706" max="7706" width="14.42578125" style="121" customWidth="1"/>
    <col min="7707" max="7936" width="11.42578125" style="121"/>
    <col min="7937" max="7937" width="15.7109375" style="121" customWidth="1"/>
    <col min="7938" max="7938" width="12.7109375" style="121" customWidth="1"/>
    <col min="7939" max="7954" width="11.42578125" style="121"/>
    <col min="7955" max="7955" width="10.7109375" style="121" customWidth="1"/>
    <col min="7956" max="7961" width="11.42578125" style="121"/>
    <col min="7962" max="7962" width="14.42578125" style="121" customWidth="1"/>
    <col min="7963" max="8192" width="11.42578125" style="121"/>
    <col min="8193" max="8193" width="15.7109375" style="121" customWidth="1"/>
    <col min="8194" max="8194" width="12.7109375" style="121" customWidth="1"/>
    <col min="8195" max="8210" width="11.42578125" style="121"/>
    <col min="8211" max="8211" width="10.7109375" style="121" customWidth="1"/>
    <col min="8212" max="8217" width="11.42578125" style="121"/>
    <col min="8218" max="8218" width="14.42578125" style="121" customWidth="1"/>
    <col min="8219" max="8448" width="11.42578125" style="121"/>
    <col min="8449" max="8449" width="15.7109375" style="121" customWidth="1"/>
    <col min="8450" max="8450" width="12.7109375" style="121" customWidth="1"/>
    <col min="8451" max="8466" width="11.42578125" style="121"/>
    <col min="8467" max="8467" width="10.7109375" style="121" customWidth="1"/>
    <col min="8468" max="8473" width="11.42578125" style="121"/>
    <col min="8474" max="8474" width="14.42578125" style="121" customWidth="1"/>
    <col min="8475" max="8704" width="11.42578125" style="121"/>
    <col min="8705" max="8705" width="15.7109375" style="121" customWidth="1"/>
    <col min="8706" max="8706" width="12.7109375" style="121" customWidth="1"/>
    <col min="8707" max="8722" width="11.42578125" style="121"/>
    <col min="8723" max="8723" width="10.7109375" style="121" customWidth="1"/>
    <col min="8724" max="8729" width="11.42578125" style="121"/>
    <col min="8730" max="8730" width="14.42578125" style="121" customWidth="1"/>
    <col min="8731" max="8960" width="11.42578125" style="121"/>
    <col min="8961" max="8961" width="15.7109375" style="121" customWidth="1"/>
    <col min="8962" max="8962" width="12.7109375" style="121" customWidth="1"/>
    <col min="8963" max="8978" width="11.42578125" style="121"/>
    <col min="8979" max="8979" width="10.7109375" style="121" customWidth="1"/>
    <col min="8980" max="8985" width="11.42578125" style="121"/>
    <col min="8986" max="8986" width="14.42578125" style="121" customWidth="1"/>
    <col min="8987" max="9216" width="11.42578125" style="121"/>
    <col min="9217" max="9217" width="15.7109375" style="121" customWidth="1"/>
    <col min="9218" max="9218" width="12.7109375" style="121" customWidth="1"/>
    <col min="9219" max="9234" width="11.42578125" style="121"/>
    <col min="9235" max="9235" width="10.7109375" style="121" customWidth="1"/>
    <col min="9236" max="9241" width="11.42578125" style="121"/>
    <col min="9242" max="9242" width="14.42578125" style="121" customWidth="1"/>
    <col min="9243" max="9472" width="11.42578125" style="121"/>
    <col min="9473" max="9473" width="15.7109375" style="121" customWidth="1"/>
    <col min="9474" max="9474" width="12.7109375" style="121" customWidth="1"/>
    <col min="9475" max="9490" width="11.42578125" style="121"/>
    <col min="9491" max="9491" width="10.7109375" style="121" customWidth="1"/>
    <col min="9492" max="9497" width="11.42578125" style="121"/>
    <col min="9498" max="9498" width="14.42578125" style="121" customWidth="1"/>
    <col min="9499" max="9728" width="11.42578125" style="121"/>
    <col min="9729" max="9729" width="15.7109375" style="121" customWidth="1"/>
    <col min="9730" max="9730" width="12.7109375" style="121" customWidth="1"/>
    <col min="9731" max="9746" width="11.42578125" style="121"/>
    <col min="9747" max="9747" width="10.7109375" style="121" customWidth="1"/>
    <col min="9748" max="9753" width="11.42578125" style="121"/>
    <col min="9754" max="9754" width="14.42578125" style="121" customWidth="1"/>
    <col min="9755" max="9984" width="11.42578125" style="121"/>
    <col min="9985" max="9985" width="15.7109375" style="121" customWidth="1"/>
    <col min="9986" max="9986" width="12.7109375" style="121" customWidth="1"/>
    <col min="9987" max="10002" width="11.42578125" style="121"/>
    <col min="10003" max="10003" width="10.7109375" style="121" customWidth="1"/>
    <col min="10004" max="10009" width="11.42578125" style="121"/>
    <col min="10010" max="10010" width="14.42578125" style="121" customWidth="1"/>
    <col min="10011" max="10240" width="11.42578125" style="121"/>
    <col min="10241" max="10241" width="15.7109375" style="121" customWidth="1"/>
    <col min="10242" max="10242" width="12.7109375" style="121" customWidth="1"/>
    <col min="10243" max="10258" width="11.42578125" style="121"/>
    <col min="10259" max="10259" width="10.7109375" style="121" customWidth="1"/>
    <col min="10260" max="10265" width="11.42578125" style="121"/>
    <col min="10266" max="10266" width="14.42578125" style="121" customWidth="1"/>
    <col min="10267" max="10496" width="11.42578125" style="121"/>
    <col min="10497" max="10497" width="15.7109375" style="121" customWidth="1"/>
    <col min="10498" max="10498" width="12.7109375" style="121" customWidth="1"/>
    <col min="10499" max="10514" width="11.42578125" style="121"/>
    <col min="10515" max="10515" width="10.7109375" style="121" customWidth="1"/>
    <col min="10516" max="10521" width="11.42578125" style="121"/>
    <col min="10522" max="10522" width="14.42578125" style="121" customWidth="1"/>
    <col min="10523" max="10752" width="11.42578125" style="121"/>
    <col min="10753" max="10753" width="15.7109375" style="121" customWidth="1"/>
    <col min="10754" max="10754" width="12.7109375" style="121" customWidth="1"/>
    <col min="10755" max="10770" width="11.42578125" style="121"/>
    <col min="10771" max="10771" width="10.7109375" style="121" customWidth="1"/>
    <col min="10772" max="10777" width="11.42578125" style="121"/>
    <col min="10778" max="10778" width="14.42578125" style="121" customWidth="1"/>
    <col min="10779" max="11008" width="11.42578125" style="121"/>
    <col min="11009" max="11009" width="15.7109375" style="121" customWidth="1"/>
    <col min="11010" max="11010" width="12.7109375" style="121" customWidth="1"/>
    <col min="11011" max="11026" width="11.42578125" style="121"/>
    <col min="11027" max="11027" width="10.7109375" style="121" customWidth="1"/>
    <col min="11028" max="11033" width="11.42578125" style="121"/>
    <col min="11034" max="11034" width="14.42578125" style="121" customWidth="1"/>
    <col min="11035" max="11264" width="11.42578125" style="121"/>
    <col min="11265" max="11265" width="15.7109375" style="121" customWidth="1"/>
    <col min="11266" max="11266" width="12.7109375" style="121" customWidth="1"/>
    <col min="11267" max="11282" width="11.42578125" style="121"/>
    <col min="11283" max="11283" width="10.7109375" style="121" customWidth="1"/>
    <col min="11284" max="11289" width="11.42578125" style="121"/>
    <col min="11290" max="11290" width="14.42578125" style="121" customWidth="1"/>
    <col min="11291" max="11520" width="11.42578125" style="121"/>
    <col min="11521" max="11521" width="15.7109375" style="121" customWidth="1"/>
    <col min="11522" max="11522" width="12.7109375" style="121" customWidth="1"/>
    <col min="11523" max="11538" width="11.42578125" style="121"/>
    <col min="11539" max="11539" width="10.7109375" style="121" customWidth="1"/>
    <col min="11540" max="11545" width="11.42578125" style="121"/>
    <col min="11546" max="11546" width="14.42578125" style="121" customWidth="1"/>
    <col min="11547" max="11776" width="11.42578125" style="121"/>
    <col min="11777" max="11777" width="15.7109375" style="121" customWidth="1"/>
    <col min="11778" max="11778" width="12.7109375" style="121" customWidth="1"/>
    <col min="11779" max="11794" width="11.42578125" style="121"/>
    <col min="11795" max="11795" width="10.7109375" style="121" customWidth="1"/>
    <col min="11796" max="11801" width="11.42578125" style="121"/>
    <col min="11802" max="11802" width="14.42578125" style="121" customWidth="1"/>
    <col min="11803" max="12032" width="11.42578125" style="121"/>
    <col min="12033" max="12033" width="15.7109375" style="121" customWidth="1"/>
    <col min="12034" max="12034" width="12.7109375" style="121" customWidth="1"/>
    <col min="12035" max="12050" width="11.42578125" style="121"/>
    <col min="12051" max="12051" width="10.7109375" style="121" customWidth="1"/>
    <col min="12052" max="12057" width="11.42578125" style="121"/>
    <col min="12058" max="12058" width="14.42578125" style="121" customWidth="1"/>
    <col min="12059" max="12288" width="11.42578125" style="121"/>
    <col min="12289" max="12289" width="15.7109375" style="121" customWidth="1"/>
    <col min="12290" max="12290" width="12.7109375" style="121" customWidth="1"/>
    <col min="12291" max="12306" width="11.42578125" style="121"/>
    <col min="12307" max="12307" width="10.7109375" style="121" customWidth="1"/>
    <col min="12308" max="12313" width="11.42578125" style="121"/>
    <col min="12314" max="12314" width="14.42578125" style="121" customWidth="1"/>
    <col min="12315" max="12544" width="11.42578125" style="121"/>
    <col min="12545" max="12545" width="15.7109375" style="121" customWidth="1"/>
    <col min="12546" max="12546" width="12.7109375" style="121" customWidth="1"/>
    <col min="12547" max="12562" width="11.42578125" style="121"/>
    <col min="12563" max="12563" width="10.7109375" style="121" customWidth="1"/>
    <col min="12564" max="12569" width="11.42578125" style="121"/>
    <col min="12570" max="12570" width="14.42578125" style="121" customWidth="1"/>
    <col min="12571" max="12800" width="11.42578125" style="121"/>
    <col min="12801" max="12801" width="15.7109375" style="121" customWidth="1"/>
    <col min="12802" max="12802" width="12.7109375" style="121" customWidth="1"/>
    <col min="12803" max="12818" width="11.42578125" style="121"/>
    <col min="12819" max="12819" width="10.7109375" style="121" customWidth="1"/>
    <col min="12820" max="12825" width="11.42578125" style="121"/>
    <col min="12826" max="12826" width="14.42578125" style="121" customWidth="1"/>
    <col min="12827" max="13056" width="11.42578125" style="121"/>
    <col min="13057" max="13057" width="15.7109375" style="121" customWidth="1"/>
    <col min="13058" max="13058" width="12.7109375" style="121" customWidth="1"/>
    <col min="13059" max="13074" width="11.42578125" style="121"/>
    <col min="13075" max="13075" width="10.7109375" style="121" customWidth="1"/>
    <col min="13076" max="13081" width="11.42578125" style="121"/>
    <col min="13082" max="13082" width="14.42578125" style="121" customWidth="1"/>
    <col min="13083" max="13312" width="11.42578125" style="121"/>
    <col min="13313" max="13313" width="15.7109375" style="121" customWidth="1"/>
    <col min="13314" max="13314" width="12.7109375" style="121" customWidth="1"/>
    <col min="13315" max="13330" width="11.42578125" style="121"/>
    <col min="13331" max="13331" width="10.7109375" style="121" customWidth="1"/>
    <col min="13332" max="13337" width="11.42578125" style="121"/>
    <col min="13338" max="13338" width="14.42578125" style="121" customWidth="1"/>
    <col min="13339" max="13568" width="11.42578125" style="121"/>
    <col min="13569" max="13569" width="15.7109375" style="121" customWidth="1"/>
    <col min="13570" max="13570" width="12.7109375" style="121" customWidth="1"/>
    <col min="13571" max="13586" width="11.42578125" style="121"/>
    <col min="13587" max="13587" width="10.7109375" style="121" customWidth="1"/>
    <col min="13588" max="13593" width="11.42578125" style="121"/>
    <col min="13594" max="13594" width="14.42578125" style="121" customWidth="1"/>
    <col min="13595" max="13824" width="11.42578125" style="121"/>
    <col min="13825" max="13825" width="15.7109375" style="121" customWidth="1"/>
    <col min="13826" max="13826" width="12.7109375" style="121" customWidth="1"/>
    <col min="13827" max="13842" width="11.42578125" style="121"/>
    <col min="13843" max="13843" width="10.7109375" style="121" customWidth="1"/>
    <col min="13844" max="13849" width="11.42578125" style="121"/>
    <col min="13850" max="13850" width="14.42578125" style="121" customWidth="1"/>
    <col min="13851" max="14080" width="11.42578125" style="121"/>
    <col min="14081" max="14081" width="15.7109375" style="121" customWidth="1"/>
    <col min="14082" max="14082" width="12.7109375" style="121" customWidth="1"/>
    <col min="14083" max="14098" width="11.42578125" style="121"/>
    <col min="14099" max="14099" width="10.7109375" style="121" customWidth="1"/>
    <col min="14100" max="14105" width="11.42578125" style="121"/>
    <col min="14106" max="14106" width="14.42578125" style="121" customWidth="1"/>
    <col min="14107" max="14336" width="11.42578125" style="121"/>
    <col min="14337" max="14337" width="15.7109375" style="121" customWidth="1"/>
    <col min="14338" max="14338" width="12.7109375" style="121" customWidth="1"/>
    <col min="14339" max="14354" width="11.42578125" style="121"/>
    <col min="14355" max="14355" width="10.7109375" style="121" customWidth="1"/>
    <col min="14356" max="14361" width="11.42578125" style="121"/>
    <col min="14362" max="14362" width="14.42578125" style="121" customWidth="1"/>
    <col min="14363" max="14592" width="11.42578125" style="121"/>
    <col min="14593" max="14593" width="15.7109375" style="121" customWidth="1"/>
    <col min="14594" max="14594" width="12.7109375" style="121" customWidth="1"/>
    <col min="14595" max="14610" width="11.42578125" style="121"/>
    <col min="14611" max="14611" width="10.7109375" style="121" customWidth="1"/>
    <col min="14612" max="14617" width="11.42578125" style="121"/>
    <col min="14618" max="14618" width="14.42578125" style="121" customWidth="1"/>
    <col min="14619" max="14848" width="11.42578125" style="121"/>
    <col min="14849" max="14849" width="15.7109375" style="121" customWidth="1"/>
    <col min="14850" max="14850" width="12.7109375" style="121" customWidth="1"/>
    <col min="14851" max="14866" width="11.42578125" style="121"/>
    <col min="14867" max="14867" width="10.7109375" style="121" customWidth="1"/>
    <col min="14868" max="14873" width="11.42578125" style="121"/>
    <col min="14874" max="14874" width="14.42578125" style="121" customWidth="1"/>
    <col min="14875" max="15104" width="11.42578125" style="121"/>
    <col min="15105" max="15105" width="15.7109375" style="121" customWidth="1"/>
    <col min="15106" max="15106" width="12.7109375" style="121" customWidth="1"/>
    <col min="15107" max="15122" width="11.42578125" style="121"/>
    <col min="15123" max="15123" width="10.7109375" style="121" customWidth="1"/>
    <col min="15124" max="15129" width="11.42578125" style="121"/>
    <col min="15130" max="15130" width="14.42578125" style="121" customWidth="1"/>
    <col min="15131" max="15360" width="11.42578125" style="121"/>
    <col min="15361" max="15361" width="15.7109375" style="121" customWidth="1"/>
    <col min="15362" max="15362" width="12.7109375" style="121" customWidth="1"/>
    <col min="15363" max="15378" width="11.42578125" style="121"/>
    <col min="15379" max="15379" width="10.7109375" style="121" customWidth="1"/>
    <col min="15380" max="15385" width="11.42578125" style="121"/>
    <col min="15386" max="15386" width="14.42578125" style="121" customWidth="1"/>
    <col min="15387" max="15616" width="11.42578125" style="121"/>
    <col min="15617" max="15617" width="15.7109375" style="121" customWidth="1"/>
    <col min="15618" max="15618" width="12.7109375" style="121" customWidth="1"/>
    <col min="15619" max="15634" width="11.42578125" style="121"/>
    <col min="15635" max="15635" width="10.7109375" style="121" customWidth="1"/>
    <col min="15636" max="15641" width="11.42578125" style="121"/>
    <col min="15642" max="15642" width="14.42578125" style="121" customWidth="1"/>
    <col min="15643" max="15872" width="11.42578125" style="121"/>
    <col min="15873" max="15873" width="15.7109375" style="121" customWidth="1"/>
    <col min="15874" max="15874" width="12.7109375" style="121" customWidth="1"/>
    <col min="15875" max="15890" width="11.42578125" style="121"/>
    <col min="15891" max="15891" width="10.7109375" style="121" customWidth="1"/>
    <col min="15892" max="15897" width="11.42578125" style="121"/>
    <col min="15898" max="15898" width="14.42578125" style="121" customWidth="1"/>
    <col min="15899" max="16128" width="11.42578125" style="121"/>
    <col min="16129" max="16129" width="15.7109375" style="121" customWidth="1"/>
    <col min="16130" max="16130" width="12.7109375" style="121" customWidth="1"/>
    <col min="16131" max="16146" width="11.42578125" style="121"/>
    <col min="16147" max="16147" width="10.7109375" style="121" customWidth="1"/>
    <col min="16148" max="16153" width="11.42578125" style="121"/>
    <col min="16154" max="16154" width="14.42578125" style="121" customWidth="1"/>
    <col min="16155" max="16384" width="11.42578125" style="12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136"/>
      <c r="C28" s="136"/>
      <c r="D28" s="136"/>
      <c r="E28" s="136"/>
      <c r="F28" s="136"/>
      <c r="G28" s="136"/>
      <c r="H28" s="136"/>
      <c r="I28" s="46" t="s">
        <v>84</v>
      </c>
      <c r="J28" s="136"/>
      <c r="K28" s="136"/>
      <c r="L28" s="136"/>
    </row>
  </sheetData>
  <hyperlinks>
    <hyperlink ref="I28" location="'EM zonas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1" customWidth="1"/>
    <col min="2" max="2" width="23.7109375" style="121" customWidth="1"/>
    <col min="3" max="6" width="10.7109375" style="121" customWidth="1"/>
    <col min="7" max="12" width="11.42578125" style="121"/>
    <col min="13" max="13" width="14.42578125" style="121" customWidth="1"/>
    <col min="14" max="256" width="11.42578125" style="121"/>
    <col min="257" max="257" width="15.7109375" style="121" customWidth="1"/>
    <col min="258" max="258" width="35.7109375" style="121" customWidth="1"/>
    <col min="259" max="259" width="12.85546875" style="121" customWidth="1"/>
    <col min="260" max="260" width="13.28515625" style="121" customWidth="1"/>
    <col min="261" max="261" width="13.7109375" style="121" customWidth="1"/>
    <col min="262" max="262" width="10.7109375" style="121" customWidth="1"/>
    <col min="263" max="268" width="11.42578125" style="121"/>
    <col min="269" max="269" width="14.42578125" style="121" customWidth="1"/>
    <col min="270" max="512" width="11.42578125" style="121"/>
    <col min="513" max="513" width="15.7109375" style="121" customWidth="1"/>
    <col min="514" max="514" width="35.7109375" style="121" customWidth="1"/>
    <col min="515" max="515" width="12.85546875" style="121" customWidth="1"/>
    <col min="516" max="516" width="13.28515625" style="121" customWidth="1"/>
    <col min="517" max="517" width="13.7109375" style="121" customWidth="1"/>
    <col min="518" max="518" width="10.7109375" style="121" customWidth="1"/>
    <col min="519" max="524" width="11.42578125" style="121"/>
    <col min="525" max="525" width="14.42578125" style="121" customWidth="1"/>
    <col min="526" max="768" width="11.42578125" style="121"/>
    <col min="769" max="769" width="15.7109375" style="121" customWidth="1"/>
    <col min="770" max="770" width="35.7109375" style="121" customWidth="1"/>
    <col min="771" max="771" width="12.85546875" style="121" customWidth="1"/>
    <col min="772" max="772" width="13.28515625" style="121" customWidth="1"/>
    <col min="773" max="773" width="13.7109375" style="121" customWidth="1"/>
    <col min="774" max="774" width="10.7109375" style="121" customWidth="1"/>
    <col min="775" max="780" width="11.42578125" style="121"/>
    <col min="781" max="781" width="14.42578125" style="121" customWidth="1"/>
    <col min="782" max="1024" width="11.42578125" style="121"/>
    <col min="1025" max="1025" width="15.7109375" style="121" customWidth="1"/>
    <col min="1026" max="1026" width="35.7109375" style="121" customWidth="1"/>
    <col min="1027" max="1027" width="12.85546875" style="121" customWidth="1"/>
    <col min="1028" max="1028" width="13.28515625" style="121" customWidth="1"/>
    <col min="1029" max="1029" width="13.7109375" style="121" customWidth="1"/>
    <col min="1030" max="1030" width="10.7109375" style="121" customWidth="1"/>
    <col min="1031" max="1036" width="11.42578125" style="121"/>
    <col min="1037" max="1037" width="14.42578125" style="121" customWidth="1"/>
    <col min="1038" max="1280" width="11.42578125" style="121"/>
    <col min="1281" max="1281" width="15.7109375" style="121" customWidth="1"/>
    <col min="1282" max="1282" width="35.7109375" style="121" customWidth="1"/>
    <col min="1283" max="1283" width="12.85546875" style="121" customWidth="1"/>
    <col min="1284" max="1284" width="13.28515625" style="121" customWidth="1"/>
    <col min="1285" max="1285" width="13.7109375" style="121" customWidth="1"/>
    <col min="1286" max="1286" width="10.7109375" style="121" customWidth="1"/>
    <col min="1287" max="1292" width="11.42578125" style="121"/>
    <col min="1293" max="1293" width="14.42578125" style="121" customWidth="1"/>
    <col min="1294" max="1536" width="11.42578125" style="121"/>
    <col min="1537" max="1537" width="15.7109375" style="121" customWidth="1"/>
    <col min="1538" max="1538" width="35.7109375" style="121" customWidth="1"/>
    <col min="1539" max="1539" width="12.85546875" style="121" customWidth="1"/>
    <col min="1540" max="1540" width="13.28515625" style="121" customWidth="1"/>
    <col min="1541" max="1541" width="13.7109375" style="121" customWidth="1"/>
    <col min="1542" max="1542" width="10.7109375" style="121" customWidth="1"/>
    <col min="1543" max="1548" width="11.42578125" style="121"/>
    <col min="1549" max="1549" width="14.42578125" style="121" customWidth="1"/>
    <col min="1550" max="1792" width="11.42578125" style="121"/>
    <col min="1793" max="1793" width="15.7109375" style="121" customWidth="1"/>
    <col min="1794" max="1794" width="35.7109375" style="121" customWidth="1"/>
    <col min="1795" max="1795" width="12.85546875" style="121" customWidth="1"/>
    <col min="1796" max="1796" width="13.28515625" style="121" customWidth="1"/>
    <col min="1797" max="1797" width="13.7109375" style="121" customWidth="1"/>
    <col min="1798" max="1798" width="10.7109375" style="121" customWidth="1"/>
    <col min="1799" max="1804" width="11.42578125" style="121"/>
    <col min="1805" max="1805" width="14.42578125" style="121" customWidth="1"/>
    <col min="1806" max="2048" width="11.42578125" style="121"/>
    <col min="2049" max="2049" width="15.7109375" style="121" customWidth="1"/>
    <col min="2050" max="2050" width="35.7109375" style="121" customWidth="1"/>
    <col min="2051" max="2051" width="12.85546875" style="121" customWidth="1"/>
    <col min="2052" max="2052" width="13.28515625" style="121" customWidth="1"/>
    <col min="2053" max="2053" width="13.7109375" style="121" customWidth="1"/>
    <col min="2054" max="2054" width="10.7109375" style="121" customWidth="1"/>
    <col min="2055" max="2060" width="11.42578125" style="121"/>
    <col min="2061" max="2061" width="14.42578125" style="121" customWidth="1"/>
    <col min="2062" max="2304" width="11.42578125" style="121"/>
    <col min="2305" max="2305" width="15.7109375" style="121" customWidth="1"/>
    <col min="2306" max="2306" width="35.7109375" style="121" customWidth="1"/>
    <col min="2307" max="2307" width="12.85546875" style="121" customWidth="1"/>
    <col min="2308" max="2308" width="13.28515625" style="121" customWidth="1"/>
    <col min="2309" max="2309" width="13.7109375" style="121" customWidth="1"/>
    <col min="2310" max="2310" width="10.7109375" style="121" customWidth="1"/>
    <col min="2311" max="2316" width="11.42578125" style="121"/>
    <col min="2317" max="2317" width="14.42578125" style="121" customWidth="1"/>
    <col min="2318" max="2560" width="11.42578125" style="121"/>
    <col min="2561" max="2561" width="15.7109375" style="121" customWidth="1"/>
    <col min="2562" max="2562" width="35.7109375" style="121" customWidth="1"/>
    <col min="2563" max="2563" width="12.85546875" style="121" customWidth="1"/>
    <col min="2564" max="2564" width="13.28515625" style="121" customWidth="1"/>
    <col min="2565" max="2565" width="13.7109375" style="121" customWidth="1"/>
    <col min="2566" max="2566" width="10.7109375" style="121" customWidth="1"/>
    <col min="2567" max="2572" width="11.42578125" style="121"/>
    <col min="2573" max="2573" width="14.42578125" style="121" customWidth="1"/>
    <col min="2574" max="2816" width="11.42578125" style="121"/>
    <col min="2817" max="2817" width="15.7109375" style="121" customWidth="1"/>
    <col min="2818" max="2818" width="35.7109375" style="121" customWidth="1"/>
    <col min="2819" max="2819" width="12.85546875" style="121" customWidth="1"/>
    <col min="2820" max="2820" width="13.28515625" style="121" customWidth="1"/>
    <col min="2821" max="2821" width="13.7109375" style="121" customWidth="1"/>
    <col min="2822" max="2822" width="10.7109375" style="121" customWidth="1"/>
    <col min="2823" max="2828" width="11.42578125" style="121"/>
    <col min="2829" max="2829" width="14.42578125" style="121" customWidth="1"/>
    <col min="2830" max="3072" width="11.42578125" style="121"/>
    <col min="3073" max="3073" width="15.7109375" style="121" customWidth="1"/>
    <col min="3074" max="3074" width="35.7109375" style="121" customWidth="1"/>
    <col min="3075" max="3075" width="12.85546875" style="121" customWidth="1"/>
    <col min="3076" max="3076" width="13.28515625" style="121" customWidth="1"/>
    <col min="3077" max="3077" width="13.7109375" style="121" customWidth="1"/>
    <col min="3078" max="3078" width="10.7109375" style="121" customWidth="1"/>
    <col min="3079" max="3084" width="11.42578125" style="121"/>
    <col min="3085" max="3085" width="14.42578125" style="121" customWidth="1"/>
    <col min="3086" max="3328" width="11.42578125" style="121"/>
    <col min="3329" max="3329" width="15.7109375" style="121" customWidth="1"/>
    <col min="3330" max="3330" width="35.7109375" style="121" customWidth="1"/>
    <col min="3331" max="3331" width="12.85546875" style="121" customWidth="1"/>
    <col min="3332" max="3332" width="13.28515625" style="121" customWidth="1"/>
    <col min="3333" max="3333" width="13.7109375" style="121" customWidth="1"/>
    <col min="3334" max="3334" width="10.7109375" style="121" customWidth="1"/>
    <col min="3335" max="3340" width="11.42578125" style="121"/>
    <col min="3341" max="3341" width="14.42578125" style="121" customWidth="1"/>
    <col min="3342" max="3584" width="11.42578125" style="121"/>
    <col min="3585" max="3585" width="15.7109375" style="121" customWidth="1"/>
    <col min="3586" max="3586" width="35.7109375" style="121" customWidth="1"/>
    <col min="3587" max="3587" width="12.85546875" style="121" customWidth="1"/>
    <col min="3588" max="3588" width="13.28515625" style="121" customWidth="1"/>
    <col min="3589" max="3589" width="13.7109375" style="121" customWidth="1"/>
    <col min="3590" max="3590" width="10.7109375" style="121" customWidth="1"/>
    <col min="3591" max="3596" width="11.42578125" style="121"/>
    <col min="3597" max="3597" width="14.42578125" style="121" customWidth="1"/>
    <col min="3598" max="3840" width="11.42578125" style="121"/>
    <col min="3841" max="3841" width="15.7109375" style="121" customWidth="1"/>
    <col min="3842" max="3842" width="35.7109375" style="121" customWidth="1"/>
    <col min="3843" max="3843" width="12.85546875" style="121" customWidth="1"/>
    <col min="3844" max="3844" width="13.28515625" style="121" customWidth="1"/>
    <col min="3845" max="3845" width="13.7109375" style="121" customWidth="1"/>
    <col min="3846" max="3846" width="10.7109375" style="121" customWidth="1"/>
    <col min="3847" max="3852" width="11.42578125" style="121"/>
    <col min="3853" max="3853" width="14.42578125" style="121" customWidth="1"/>
    <col min="3854" max="4096" width="11.42578125" style="121"/>
    <col min="4097" max="4097" width="15.7109375" style="121" customWidth="1"/>
    <col min="4098" max="4098" width="35.7109375" style="121" customWidth="1"/>
    <col min="4099" max="4099" width="12.85546875" style="121" customWidth="1"/>
    <col min="4100" max="4100" width="13.28515625" style="121" customWidth="1"/>
    <col min="4101" max="4101" width="13.7109375" style="121" customWidth="1"/>
    <col min="4102" max="4102" width="10.7109375" style="121" customWidth="1"/>
    <col min="4103" max="4108" width="11.42578125" style="121"/>
    <col min="4109" max="4109" width="14.42578125" style="121" customWidth="1"/>
    <col min="4110" max="4352" width="11.42578125" style="121"/>
    <col min="4353" max="4353" width="15.7109375" style="121" customWidth="1"/>
    <col min="4354" max="4354" width="35.7109375" style="121" customWidth="1"/>
    <col min="4355" max="4355" width="12.85546875" style="121" customWidth="1"/>
    <col min="4356" max="4356" width="13.28515625" style="121" customWidth="1"/>
    <col min="4357" max="4357" width="13.7109375" style="121" customWidth="1"/>
    <col min="4358" max="4358" width="10.7109375" style="121" customWidth="1"/>
    <col min="4359" max="4364" width="11.42578125" style="121"/>
    <col min="4365" max="4365" width="14.42578125" style="121" customWidth="1"/>
    <col min="4366" max="4608" width="11.42578125" style="121"/>
    <col min="4609" max="4609" width="15.7109375" style="121" customWidth="1"/>
    <col min="4610" max="4610" width="35.7109375" style="121" customWidth="1"/>
    <col min="4611" max="4611" width="12.85546875" style="121" customWidth="1"/>
    <col min="4612" max="4612" width="13.28515625" style="121" customWidth="1"/>
    <col min="4613" max="4613" width="13.7109375" style="121" customWidth="1"/>
    <col min="4614" max="4614" width="10.7109375" style="121" customWidth="1"/>
    <col min="4615" max="4620" width="11.42578125" style="121"/>
    <col min="4621" max="4621" width="14.42578125" style="121" customWidth="1"/>
    <col min="4622" max="4864" width="11.42578125" style="121"/>
    <col min="4865" max="4865" width="15.7109375" style="121" customWidth="1"/>
    <col min="4866" max="4866" width="35.7109375" style="121" customWidth="1"/>
    <col min="4867" max="4867" width="12.85546875" style="121" customWidth="1"/>
    <col min="4868" max="4868" width="13.28515625" style="121" customWidth="1"/>
    <col min="4869" max="4869" width="13.7109375" style="121" customWidth="1"/>
    <col min="4870" max="4870" width="10.7109375" style="121" customWidth="1"/>
    <col min="4871" max="4876" width="11.42578125" style="121"/>
    <col min="4877" max="4877" width="14.42578125" style="121" customWidth="1"/>
    <col min="4878" max="5120" width="11.42578125" style="121"/>
    <col min="5121" max="5121" width="15.7109375" style="121" customWidth="1"/>
    <col min="5122" max="5122" width="35.7109375" style="121" customWidth="1"/>
    <col min="5123" max="5123" width="12.85546875" style="121" customWidth="1"/>
    <col min="5124" max="5124" width="13.28515625" style="121" customWidth="1"/>
    <col min="5125" max="5125" width="13.7109375" style="121" customWidth="1"/>
    <col min="5126" max="5126" width="10.7109375" style="121" customWidth="1"/>
    <col min="5127" max="5132" width="11.42578125" style="121"/>
    <col min="5133" max="5133" width="14.42578125" style="121" customWidth="1"/>
    <col min="5134" max="5376" width="11.42578125" style="121"/>
    <col min="5377" max="5377" width="15.7109375" style="121" customWidth="1"/>
    <col min="5378" max="5378" width="35.7109375" style="121" customWidth="1"/>
    <col min="5379" max="5379" width="12.85546875" style="121" customWidth="1"/>
    <col min="5380" max="5380" width="13.28515625" style="121" customWidth="1"/>
    <col min="5381" max="5381" width="13.7109375" style="121" customWidth="1"/>
    <col min="5382" max="5382" width="10.7109375" style="121" customWidth="1"/>
    <col min="5383" max="5388" width="11.42578125" style="121"/>
    <col min="5389" max="5389" width="14.42578125" style="121" customWidth="1"/>
    <col min="5390" max="5632" width="11.42578125" style="121"/>
    <col min="5633" max="5633" width="15.7109375" style="121" customWidth="1"/>
    <col min="5634" max="5634" width="35.7109375" style="121" customWidth="1"/>
    <col min="5635" max="5635" width="12.85546875" style="121" customWidth="1"/>
    <col min="5636" max="5636" width="13.28515625" style="121" customWidth="1"/>
    <col min="5637" max="5637" width="13.7109375" style="121" customWidth="1"/>
    <col min="5638" max="5638" width="10.7109375" style="121" customWidth="1"/>
    <col min="5639" max="5644" width="11.42578125" style="121"/>
    <col min="5645" max="5645" width="14.42578125" style="121" customWidth="1"/>
    <col min="5646" max="5888" width="11.42578125" style="121"/>
    <col min="5889" max="5889" width="15.7109375" style="121" customWidth="1"/>
    <col min="5890" max="5890" width="35.7109375" style="121" customWidth="1"/>
    <col min="5891" max="5891" width="12.85546875" style="121" customWidth="1"/>
    <col min="5892" max="5892" width="13.28515625" style="121" customWidth="1"/>
    <col min="5893" max="5893" width="13.7109375" style="121" customWidth="1"/>
    <col min="5894" max="5894" width="10.7109375" style="121" customWidth="1"/>
    <col min="5895" max="5900" width="11.42578125" style="121"/>
    <col min="5901" max="5901" width="14.42578125" style="121" customWidth="1"/>
    <col min="5902" max="6144" width="11.42578125" style="121"/>
    <col min="6145" max="6145" width="15.7109375" style="121" customWidth="1"/>
    <col min="6146" max="6146" width="35.7109375" style="121" customWidth="1"/>
    <col min="6147" max="6147" width="12.85546875" style="121" customWidth="1"/>
    <col min="6148" max="6148" width="13.28515625" style="121" customWidth="1"/>
    <col min="6149" max="6149" width="13.7109375" style="121" customWidth="1"/>
    <col min="6150" max="6150" width="10.7109375" style="121" customWidth="1"/>
    <col min="6151" max="6156" width="11.42578125" style="121"/>
    <col min="6157" max="6157" width="14.42578125" style="121" customWidth="1"/>
    <col min="6158" max="6400" width="11.42578125" style="121"/>
    <col min="6401" max="6401" width="15.7109375" style="121" customWidth="1"/>
    <col min="6402" max="6402" width="35.7109375" style="121" customWidth="1"/>
    <col min="6403" max="6403" width="12.85546875" style="121" customWidth="1"/>
    <col min="6404" max="6404" width="13.28515625" style="121" customWidth="1"/>
    <col min="6405" max="6405" width="13.7109375" style="121" customWidth="1"/>
    <col min="6406" max="6406" width="10.7109375" style="121" customWidth="1"/>
    <col min="6407" max="6412" width="11.42578125" style="121"/>
    <col min="6413" max="6413" width="14.42578125" style="121" customWidth="1"/>
    <col min="6414" max="6656" width="11.42578125" style="121"/>
    <col min="6657" max="6657" width="15.7109375" style="121" customWidth="1"/>
    <col min="6658" max="6658" width="35.7109375" style="121" customWidth="1"/>
    <col min="6659" max="6659" width="12.85546875" style="121" customWidth="1"/>
    <col min="6660" max="6660" width="13.28515625" style="121" customWidth="1"/>
    <col min="6661" max="6661" width="13.7109375" style="121" customWidth="1"/>
    <col min="6662" max="6662" width="10.7109375" style="121" customWidth="1"/>
    <col min="6663" max="6668" width="11.42578125" style="121"/>
    <col min="6669" max="6669" width="14.42578125" style="121" customWidth="1"/>
    <col min="6670" max="6912" width="11.42578125" style="121"/>
    <col min="6913" max="6913" width="15.7109375" style="121" customWidth="1"/>
    <col min="6914" max="6914" width="35.7109375" style="121" customWidth="1"/>
    <col min="6915" max="6915" width="12.85546875" style="121" customWidth="1"/>
    <col min="6916" max="6916" width="13.28515625" style="121" customWidth="1"/>
    <col min="6917" max="6917" width="13.7109375" style="121" customWidth="1"/>
    <col min="6918" max="6918" width="10.7109375" style="121" customWidth="1"/>
    <col min="6919" max="6924" width="11.42578125" style="121"/>
    <col min="6925" max="6925" width="14.42578125" style="121" customWidth="1"/>
    <col min="6926" max="7168" width="11.42578125" style="121"/>
    <col min="7169" max="7169" width="15.7109375" style="121" customWidth="1"/>
    <col min="7170" max="7170" width="35.7109375" style="121" customWidth="1"/>
    <col min="7171" max="7171" width="12.85546875" style="121" customWidth="1"/>
    <col min="7172" max="7172" width="13.28515625" style="121" customWidth="1"/>
    <col min="7173" max="7173" width="13.7109375" style="121" customWidth="1"/>
    <col min="7174" max="7174" width="10.7109375" style="121" customWidth="1"/>
    <col min="7175" max="7180" width="11.42578125" style="121"/>
    <col min="7181" max="7181" width="14.42578125" style="121" customWidth="1"/>
    <col min="7182" max="7424" width="11.42578125" style="121"/>
    <col min="7425" max="7425" width="15.7109375" style="121" customWidth="1"/>
    <col min="7426" max="7426" width="35.7109375" style="121" customWidth="1"/>
    <col min="7427" max="7427" width="12.85546875" style="121" customWidth="1"/>
    <col min="7428" max="7428" width="13.28515625" style="121" customWidth="1"/>
    <col min="7429" max="7429" width="13.7109375" style="121" customWidth="1"/>
    <col min="7430" max="7430" width="10.7109375" style="121" customWidth="1"/>
    <col min="7431" max="7436" width="11.42578125" style="121"/>
    <col min="7437" max="7437" width="14.42578125" style="121" customWidth="1"/>
    <col min="7438" max="7680" width="11.42578125" style="121"/>
    <col min="7681" max="7681" width="15.7109375" style="121" customWidth="1"/>
    <col min="7682" max="7682" width="35.7109375" style="121" customWidth="1"/>
    <col min="7683" max="7683" width="12.85546875" style="121" customWidth="1"/>
    <col min="7684" max="7684" width="13.28515625" style="121" customWidth="1"/>
    <col min="7685" max="7685" width="13.7109375" style="121" customWidth="1"/>
    <col min="7686" max="7686" width="10.7109375" style="121" customWidth="1"/>
    <col min="7687" max="7692" width="11.42578125" style="121"/>
    <col min="7693" max="7693" width="14.42578125" style="121" customWidth="1"/>
    <col min="7694" max="7936" width="11.42578125" style="121"/>
    <col min="7937" max="7937" width="15.7109375" style="121" customWidth="1"/>
    <col min="7938" max="7938" width="35.7109375" style="121" customWidth="1"/>
    <col min="7939" max="7939" width="12.85546875" style="121" customWidth="1"/>
    <col min="7940" max="7940" width="13.28515625" style="121" customWidth="1"/>
    <col min="7941" max="7941" width="13.7109375" style="121" customWidth="1"/>
    <col min="7942" max="7942" width="10.7109375" style="121" customWidth="1"/>
    <col min="7943" max="7948" width="11.42578125" style="121"/>
    <col min="7949" max="7949" width="14.42578125" style="121" customWidth="1"/>
    <col min="7950" max="8192" width="11.42578125" style="121"/>
    <col min="8193" max="8193" width="15.7109375" style="121" customWidth="1"/>
    <col min="8194" max="8194" width="35.7109375" style="121" customWidth="1"/>
    <col min="8195" max="8195" width="12.85546875" style="121" customWidth="1"/>
    <col min="8196" max="8196" width="13.28515625" style="121" customWidth="1"/>
    <col min="8197" max="8197" width="13.7109375" style="121" customWidth="1"/>
    <col min="8198" max="8198" width="10.7109375" style="121" customWidth="1"/>
    <col min="8199" max="8204" width="11.42578125" style="121"/>
    <col min="8205" max="8205" width="14.42578125" style="121" customWidth="1"/>
    <col min="8206" max="8448" width="11.42578125" style="121"/>
    <col min="8449" max="8449" width="15.7109375" style="121" customWidth="1"/>
    <col min="8450" max="8450" width="35.7109375" style="121" customWidth="1"/>
    <col min="8451" max="8451" width="12.85546875" style="121" customWidth="1"/>
    <col min="8452" max="8452" width="13.28515625" style="121" customWidth="1"/>
    <col min="8453" max="8453" width="13.7109375" style="121" customWidth="1"/>
    <col min="8454" max="8454" width="10.7109375" style="121" customWidth="1"/>
    <col min="8455" max="8460" width="11.42578125" style="121"/>
    <col min="8461" max="8461" width="14.42578125" style="121" customWidth="1"/>
    <col min="8462" max="8704" width="11.42578125" style="121"/>
    <col min="8705" max="8705" width="15.7109375" style="121" customWidth="1"/>
    <col min="8706" max="8706" width="35.7109375" style="121" customWidth="1"/>
    <col min="8707" max="8707" width="12.85546875" style="121" customWidth="1"/>
    <col min="8708" max="8708" width="13.28515625" style="121" customWidth="1"/>
    <col min="8709" max="8709" width="13.7109375" style="121" customWidth="1"/>
    <col min="8710" max="8710" width="10.7109375" style="121" customWidth="1"/>
    <col min="8711" max="8716" width="11.42578125" style="121"/>
    <col min="8717" max="8717" width="14.42578125" style="121" customWidth="1"/>
    <col min="8718" max="8960" width="11.42578125" style="121"/>
    <col min="8961" max="8961" width="15.7109375" style="121" customWidth="1"/>
    <col min="8962" max="8962" width="35.7109375" style="121" customWidth="1"/>
    <col min="8963" max="8963" width="12.85546875" style="121" customWidth="1"/>
    <col min="8964" max="8964" width="13.28515625" style="121" customWidth="1"/>
    <col min="8965" max="8965" width="13.7109375" style="121" customWidth="1"/>
    <col min="8966" max="8966" width="10.7109375" style="121" customWidth="1"/>
    <col min="8967" max="8972" width="11.42578125" style="121"/>
    <col min="8973" max="8973" width="14.42578125" style="121" customWidth="1"/>
    <col min="8974" max="9216" width="11.42578125" style="121"/>
    <col min="9217" max="9217" width="15.7109375" style="121" customWidth="1"/>
    <col min="9218" max="9218" width="35.7109375" style="121" customWidth="1"/>
    <col min="9219" max="9219" width="12.85546875" style="121" customWidth="1"/>
    <col min="9220" max="9220" width="13.28515625" style="121" customWidth="1"/>
    <col min="9221" max="9221" width="13.7109375" style="121" customWidth="1"/>
    <col min="9222" max="9222" width="10.7109375" style="121" customWidth="1"/>
    <col min="9223" max="9228" width="11.42578125" style="121"/>
    <col min="9229" max="9229" width="14.42578125" style="121" customWidth="1"/>
    <col min="9230" max="9472" width="11.42578125" style="121"/>
    <col min="9473" max="9473" width="15.7109375" style="121" customWidth="1"/>
    <col min="9474" max="9474" width="35.7109375" style="121" customWidth="1"/>
    <col min="9475" max="9475" width="12.85546875" style="121" customWidth="1"/>
    <col min="9476" max="9476" width="13.28515625" style="121" customWidth="1"/>
    <col min="9477" max="9477" width="13.7109375" style="121" customWidth="1"/>
    <col min="9478" max="9478" width="10.7109375" style="121" customWidth="1"/>
    <col min="9479" max="9484" width="11.42578125" style="121"/>
    <col min="9485" max="9485" width="14.42578125" style="121" customWidth="1"/>
    <col min="9486" max="9728" width="11.42578125" style="121"/>
    <col min="9729" max="9729" width="15.7109375" style="121" customWidth="1"/>
    <col min="9730" max="9730" width="35.7109375" style="121" customWidth="1"/>
    <col min="9731" max="9731" width="12.85546875" style="121" customWidth="1"/>
    <col min="9732" max="9732" width="13.28515625" style="121" customWidth="1"/>
    <col min="9733" max="9733" width="13.7109375" style="121" customWidth="1"/>
    <col min="9734" max="9734" width="10.7109375" style="121" customWidth="1"/>
    <col min="9735" max="9740" width="11.42578125" style="121"/>
    <col min="9741" max="9741" width="14.42578125" style="121" customWidth="1"/>
    <col min="9742" max="9984" width="11.42578125" style="121"/>
    <col min="9985" max="9985" width="15.7109375" style="121" customWidth="1"/>
    <col min="9986" max="9986" width="35.7109375" style="121" customWidth="1"/>
    <col min="9987" max="9987" width="12.85546875" style="121" customWidth="1"/>
    <col min="9988" max="9988" width="13.28515625" style="121" customWidth="1"/>
    <col min="9989" max="9989" width="13.7109375" style="121" customWidth="1"/>
    <col min="9990" max="9990" width="10.7109375" style="121" customWidth="1"/>
    <col min="9991" max="9996" width="11.42578125" style="121"/>
    <col min="9997" max="9997" width="14.42578125" style="121" customWidth="1"/>
    <col min="9998" max="10240" width="11.42578125" style="121"/>
    <col min="10241" max="10241" width="15.7109375" style="121" customWidth="1"/>
    <col min="10242" max="10242" width="35.7109375" style="121" customWidth="1"/>
    <col min="10243" max="10243" width="12.85546875" style="121" customWidth="1"/>
    <col min="10244" max="10244" width="13.28515625" style="121" customWidth="1"/>
    <col min="10245" max="10245" width="13.7109375" style="121" customWidth="1"/>
    <col min="10246" max="10246" width="10.7109375" style="121" customWidth="1"/>
    <col min="10247" max="10252" width="11.42578125" style="121"/>
    <col min="10253" max="10253" width="14.42578125" style="121" customWidth="1"/>
    <col min="10254" max="10496" width="11.42578125" style="121"/>
    <col min="10497" max="10497" width="15.7109375" style="121" customWidth="1"/>
    <col min="10498" max="10498" width="35.7109375" style="121" customWidth="1"/>
    <col min="10499" max="10499" width="12.85546875" style="121" customWidth="1"/>
    <col min="10500" max="10500" width="13.28515625" style="121" customWidth="1"/>
    <col min="10501" max="10501" width="13.7109375" style="121" customWidth="1"/>
    <col min="10502" max="10502" width="10.7109375" style="121" customWidth="1"/>
    <col min="10503" max="10508" width="11.42578125" style="121"/>
    <col min="10509" max="10509" width="14.42578125" style="121" customWidth="1"/>
    <col min="10510" max="10752" width="11.42578125" style="121"/>
    <col min="10753" max="10753" width="15.7109375" style="121" customWidth="1"/>
    <col min="10754" max="10754" width="35.7109375" style="121" customWidth="1"/>
    <col min="10755" max="10755" width="12.85546875" style="121" customWidth="1"/>
    <col min="10756" max="10756" width="13.28515625" style="121" customWidth="1"/>
    <col min="10757" max="10757" width="13.7109375" style="121" customWidth="1"/>
    <col min="10758" max="10758" width="10.7109375" style="121" customWidth="1"/>
    <col min="10759" max="10764" width="11.42578125" style="121"/>
    <col min="10765" max="10765" width="14.42578125" style="121" customWidth="1"/>
    <col min="10766" max="11008" width="11.42578125" style="121"/>
    <col min="11009" max="11009" width="15.7109375" style="121" customWidth="1"/>
    <col min="11010" max="11010" width="35.7109375" style="121" customWidth="1"/>
    <col min="11011" max="11011" width="12.85546875" style="121" customWidth="1"/>
    <col min="11012" max="11012" width="13.28515625" style="121" customWidth="1"/>
    <col min="11013" max="11013" width="13.7109375" style="121" customWidth="1"/>
    <col min="11014" max="11014" width="10.7109375" style="121" customWidth="1"/>
    <col min="11015" max="11020" width="11.42578125" style="121"/>
    <col min="11021" max="11021" width="14.42578125" style="121" customWidth="1"/>
    <col min="11022" max="11264" width="11.42578125" style="121"/>
    <col min="11265" max="11265" width="15.7109375" style="121" customWidth="1"/>
    <col min="11266" max="11266" width="35.7109375" style="121" customWidth="1"/>
    <col min="11267" max="11267" width="12.85546875" style="121" customWidth="1"/>
    <col min="11268" max="11268" width="13.28515625" style="121" customWidth="1"/>
    <col min="11269" max="11269" width="13.7109375" style="121" customWidth="1"/>
    <col min="11270" max="11270" width="10.7109375" style="121" customWidth="1"/>
    <col min="11271" max="11276" width="11.42578125" style="121"/>
    <col min="11277" max="11277" width="14.42578125" style="121" customWidth="1"/>
    <col min="11278" max="11520" width="11.42578125" style="121"/>
    <col min="11521" max="11521" width="15.7109375" style="121" customWidth="1"/>
    <col min="11522" max="11522" width="35.7109375" style="121" customWidth="1"/>
    <col min="11523" max="11523" width="12.85546875" style="121" customWidth="1"/>
    <col min="11524" max="11524" width="13.28515625" style="121" customWidth="1"/>
    <col min="11525" max="11525" width="13.7109375" style="121" customWidth="1"/>
    <col min="11526" max="11526" width="10.7109375" style="121" customWidth="1"/>
    <col min="11527" max="11532" width="11.42578125" style="121"/>
    <col min="11533" max="11533" width="14.42578125" style="121" customWidth="1"/>
    <col min="11534" max="11776" width="11.42578125" style="121"/>
    <col min="11777" max="11777" width="15.7109375" style="121" customWidth="1"/>
    <col min="11778" max="11778" width="35.7109375" style="121" customWidth="1"/>
    <col min="11779" max="11779" width="12.85546875" style="121" customWidth="1"/>
    <col min="11780" max="11780" width="13.28515625" style="121" customWidth="1"/>
    <col min="11781" max="11781" width="13.7109375" style="121" customWidth="1"/>
    <col min="11782" max="11782" width="10.7109375" style="121" customWidth="1"/>
    <col min="11783" max="11788" width="11.42578125" style="121"/>
    <col min="11789" max="11789" width="14.42578125" style="121" customWidth="1"/>
    <col min="11790" max="12032" width="11.42578125" style="121"/>
    <col min="12033" max="12033" width="15.7109375" style="121" customWidth="1"/>
    <col min="12034" max="12034" width="35.7109375" style="121" customWidth="1"/>
    <col min="12035" max="12035" width="12.85546875" style="121" customWidth="1"/>
    <col min="12036" max="12036" width="13.28515625" style="121" customWidth="1"/>
    <col min="12037" max="12037" width="13.7109375" style="121" customWidth="1"/>
    <col min="12038" max="12038" width="10.7109375" style="121" customWidth="1"/>
    <col min="12039" max="12044" width="11.42578125" style="121"/>
    <col min="12045" max="12045" width="14.42578125" style="121" customWidth="1"/>
    <col min="12046" max="12288" width="11.42578125" style="121"/>
    <col min="12289" max="12289" width="15.7109375" style="121" customWidth="1"/>
    <col min="12290" max="12290" width="35.7109375" style="121" customWidth="1"/>
    <col min="12291" max="12291" width="12.85546875" style="121" customWidth="1"/>
    <col min="12292" max="12292" width="13.28515625" style="121" customWidth="1"/>
    <col min="12293" max="12293" width="13.7109375" style="121" customWidth="1"/>
    <col min="12294" max="12294" width="10.7109375" style="121" customWidth="1"/>
    <col min="12295" max="12300" width="11.42578125" style="121"/>
    <col min="12301" max="12301" width="14.42578125" style="121" customWidth="1"/>
    <col min="12302" max="12544" width="11.42578125" style="121"/>
    <col min="12545" max="12545" width="15.7109375" style="121" customWidth="1"/>
    <col min="12546" max="12546" width="35.7109375" style="121" customWidth="1"/>
    <col min="12547" max="12547" width="12.85546875" style="121" customWidth="1"/>
    <col min="12548" max="12548" width="13.28515625" style="121" customWidth="1"/>
    <col min="12549" max="12549" width="13.7109375" style="121" customWidth="1"/>
    <col min="12550" max="12550" width="10.7109375" style="121" customWidth="1"/>
    <col min="12551" max="12556" width="11.42578125" style="121"/>
    <col min="12557" max="12557" width="14.42578125" style="121" customWidth="1"/>
    <col min="12558" max="12800" width="11.42578125" style="121"/>
    <col min="12801" max="12801" width="15.7109375" style="121" customWidth="1"/>
    <col min="12802" max="12802" width="35.7109375" style="121" customWidth="1"/>
    <col min="12803" max="12803" width="12.85546875" style="121" customWidth="1"/>
    <col min="12804" max="12804" width="13.28515625" style="121" customWidth="1"/>
    <col min="12805" max="12805" width="13.7109375" style="121" customWidth="1"/>
    <col min="12806" max="12806" width="10.7109375" style="121" customWidth="1"/>
    <col min="12807" max="12812" width="11.42578125" style="121"/>
    <col min="12813" max="12813" width="14.42578125" style="121" customWidth="1"/>
    <col min="12814" max="13056" width="11.42578125" style="121"/>
    <col min="13057" max="13057" width="15.7109375" style="121" customWidth="1"/>
    <col min="13058" max="13058" width="35.7109375" style="121" customWidth="1"/>
    <col min="13059" max="13059" width="12.85546875" style="121" customWidth="1"/>
    <col min="13060" max="13060" width="13.28515625" style="121" customWidth="1"/>
    <col min="13061" max="13061" width="13.7109375" style="121" customWidth="1"/>
    <col min="13062" max="13062" width="10.7109375" style="121" customWidth="1"/>
    <col min="13063" max="13068" width="11.42578125" style="121"/>
    <col min="13069" max="13069" width="14.42578125" style="121" customWidth="1"/>
    <col min="13070" max="13312" width="11.42578125" style="121"/>
    <col min="13313" max="13313" width="15.7109375" style="121" customWidth="1"/>
    <col min="13314" max="13314" width="35.7109375" style="121" customWidth="1"/>
    <col min="13315" max="13315" width="12.85546875" style="121" customWidth="1"/>
    <col min="13316" max="13316" width="13.28515625" style="121" customWidth="1"/>
    <col min="13317" max="13317" width="13.7109375" style="121" customWidth="1"/>
    <col min="13318" max="13318" width="10.7109375" style="121" customWidth="1"/>
    <col min="13319" max="13324" width="11.42578125" style="121"/>
    <col min="13325" max="13325" width="14.42578125" style="121" customWidth="1"/>
    <col min="13326" max="13568" width="11.42578125" style="121"/>
    <col min="13569" max="13569" width="15.7109375" style="121" customWidth="1"/>
    <col min="13570" max="13570" width="35.7109375" style="121" customWidth="1"/>
    <col min="13571" max="13571" width="12.85546875" style="121" customWidth="1"/>
    <col min="13572" max="13572" width="13.28515625" style="121" customWidth="1"/>
    <col min="13573" max="13573" width="13.7109375" style="121" customWidth="1"/>
    <col min="13574" max="13574" width="10.7109375" style="121" customWidth="1"/>
    <col min="13575" max="13580" width="11.42578125" style="121"/>
    <col min="13581" max="13581" width="14.42578125" style="121" customWidth="1"/>
    <col min="13582" max="13824" width="11.42578125" style="121"/>
    <col min="13825" max="13825" width="15.7109375" style="121" customWidth="1"/>
    <col min="13826" max="13826" width="35.7109375" style="121" customWidth="1"/>
    <col min="13827" max="13827" width="12.85546875" style="121" customWidth="1"/>
    <col min="13828" max="13828" width="13.28515625" style="121" customWidth="1"/>
    <col min="13829" max="13829" width="13.7109375" style="121" customWidth="1"/>
    <col min="13830" max="13830" width="10.7109375" style="121" customWidth="1"/>
    <col min="13831" max="13836" width="11.42578125" style="121"/>
    <col min="13837" max="13837" width="14.42578125" style="121" customWidth="1"/>
    <col min="13838" max="14080" width="11.42578125" style="121"/>
    <col min="14081" max="14081" width="15.7109375" style="121" customWidth="1"/>
    <col min="14082" max="14082" width="35.7109375" style="121" customWidth="1"/>
    <col min="14083" max="14083" width="12.85546875" style="121" customWidth="1"/>
    <col min="14084" max="14084" width="13.28515625" style="121" customWidth="1"/>
    <col min="14085" max="14085" width="13.7109375" style="121" customWidth="1"/>
    <col min="14086" max="14086" width="10.7109375" style="121" customWidth="1"/>
    <col min="14087" max="14092" width="11.42578125" style="121"/>
    <col min="14093" max="14093" width="14.42578125" style="121" customWidth="1"/>
    <col min="14094" max="14336" width="11.42578125" style="121"/>
    <col min="14337" max="14337" width="15.7109375" style="121" customWidth="1"/>
    <col min="14338" max="14338" width="35.7109375" style="121" customWidth="1"/>
    <col min="14339" max="14339" width="12.85546875" style="121" customWidth="1"/>
    <col min="14340" max="14340" width="13.28515625" style="121" customWidth="1"/>
    <col min="14341" max="14341" width="13.7109375" style="121" customWidth="1"/>
    <col min="14342" max="14342" width="10.7109375" style="121" customWidth="1"/>
    <col min="14343" max="14348" width="11.42578125" style="121"/>
    <col min="14349" max="14349" width="14.42578125" style="121" customWidth="1"/>
    <col min="14350" max="14592" width="11.42578125" style="121"/>
    <col min="14593" max="14593" width="15.7109375" style="121" customWidth="1"/>
    <col min="14594" max="14594" width="35.7109375" style="121" customWidth="1"/>
    <col min="14595" max="14595" width="12.85546875" style="121" customWidth="1"/>
    <col min="14596" max="14596" width="13.28515625" style="121" customWidth="1"/>
    <col min="14597" max="14597" width="13.7109375" style="121" customWidth="1"/>
    <col min="14598" max="14598" width="10.7109375" style="121" customWidth="1"/>
    <col min="14599" max="14604" width="11.42578125" style="121"/>
    <col min="14605" max="14605" width="14.42578125" style="121" customWidth="1"/>
    <col min="14606" max="14848" width="11.42578125" style="121"/>
    <col min="14849" max="14849" width="15.7109375" style="121" customWidth="1"/>
    <col min="14850" max="14850" width="35.7109375" style="121" customWidth="1"/>
    <col min="14851" max="14851" width="12.85546875" style="121" customWidth="1"/>
    <col min="14852" max="14852" width="13.28515625" style="121" customWidth="1"/>
    <col min="14853" max="14853" width="13.7109375" style="121" customWidth="1"/>
    <col min="14854" max="14854" width="10.7109375" style="121" customWidth="1"/>
    <col min="14855" max="14860" width="11.42578125" style="121"/>
    <col min="14861" max="14861" width="14.42578125" style="121" customWidth="1"/>
    <col min="14862" max="15104" width="11.42578125" style="121"/>
    <col min="15105" max="15105" width="15.7109375" style="121" customWidth="1"/>
    <col min="15106" max="15106" width="35.7109375" style="121" customWidth="1"/>
    <col min="15107" max="15107" width="12.85546875" style="121" customWidth="1"/>
    <col min="15108" max="15108" width="13.28515625" style="121" customWidth="1"/>
    <col min="15109" max="15109" width="13.7109375" style="121" customWidth="1"/>
    <col min="15110" max="15110" width="10.7109375" style="121" customWidth="1"/>
    <col min="15111" max="15116" width="11.42578125" style="121"/>
    <col min="15117" max="15117" width="14.42578125" style="121" customWidth="1"/>
    <col min="15118" max="15360" width="11.42578125" style="121"/>
    <col min="15361" max="15361" width="15.7109375" style="121" customWidth="1"/>
    <col min="15362" max="15362" width="35.7109375" style="121" customWidth="1"/>
    <col min="15363" max="15363" width="12.85546875" style="121" customWidth="1"/>
    <col min="15364" max="15364" width="13.28515625" style="121" customWidth="1"/>
    <col min="15365" max="15365" width="13.7109375" style="121" customWidth="1"/>
    <col min="15366" max="15366" width="10.7109375" style="121" customWidth="1"/>
    <col min="15367" max="15372" width="11.42578125" style="121"/>
    <col min="15373" max="15373" width="14.42578125" style="121" customWidth="1"/>
    <col min="15374" max="15616" width="11.42578125" style="121"/>
    <col min="15617" max="15617" width="15.7109375" style="121" customWidth="1"/>
    <col min="15618" max="15618" width="35.7109375" style="121" customWidth="1"/>
    <col min="15619" max="15619" width="12.85546875" style="121" customWidth="1"/>
    <col min="15620" max="15620" width="13.28515625" style="121" customWidth="1"/>
    <col min="15621" max="15621" width="13.7109375" style="121" customWidth="1"/>
    <col min="15622" max="15622" width="10.7109375" style="121" customWidth="1"/>
    <col min="15623" max="15628" width="11.42578125" style="121"/>
    <col min="15629" max="15629" width="14.42578125" style="121" customWidth="1"/>
    <col min="15630" max="15872" width="11.42578125" style="121"/>
    <col min="15873" max="15873" width="15.7109375" style="121" customWidth="1"/>
    <col min="15874" max="15874" width="35.7109375" style="121" customWidth="1"/>
    <col min="15875" max="15875" width="12.85546875" style="121" customWidth="1"/>
    <col min="15876" max="15876" width="13.28515625" style="121" customWidth="1"/>
    <col min="15877" max="15877" width="13.7109375" style="121" customWidth="1"/>
    <col min="15878" max="15878" width="10.7109375" style="121" customWidth="1"/>
    <col min="15879" max="15884" width="11.42578125" style="121"/>
    <col min="15885" max="15885" width="14.42578125" style="121" customWidth="1"/>
    <col min="15886" max="16128" width="11.42578125" style="121"/>
    <col min="16129" max="16129" width="15.7109375" style="121" customWidth="1"/>
    <col min="16130" max="16130" width="35.7109375" style="121" customWidth="1"/>
    <col min="16131" max="16131" width="12.85546875" style="121" customWidth="1"/>
    <col min="16132" max="16132" width="13.28515625" style="121" customWidth="1"/>
    <col min="16133" max="16133" width="13.7109375" style="121" customWidth="1"/>
    <col min="16134" max="16134" width="10.7109375" style="121" customWidth="1"/>
    <col min="16135" max="16140" width="11.42578125" style="121"/>
    <col min="16141" max="16141" width="14.42578125" style="121" customWidth="1"/>
    <col min="16142" max="16384" width="11.42578125" style="12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344</v>
      </c>
      <c r="C5" s="171"/>
      <c r="D5" s="171"/>
      <c r="E5" s="171"/>
    </row>
    <row r="6" spans="2:7" ht="30" customHeight="1" x14ac:dyDescent="0.25">
      <c r="B6" s="123" t="s">
        <v>248</v>
      </c>
      <c r="C6" s="186" t="str">
        <f>actualizaciones!A3</f>
        <v>invierno 11/12</v>
      </c>
      <c r="D6" s="186" t="str">
        <f>actualizaciones!A2</f>
        <v>invierno 12/13</v>
      </c>
      <c r="E6" s="348" t="s">
        <v>338</v>
      </c>
    </row>
    <row r="7" spans="2:7" ht="15" customHeight="1" x14ac:dyDescent="0.25">
      <c r="B7" s="407" t="s">
        <v>249</v>
      </c>
      <c r="C7" s="408"/>
      <c r="D7" s="408"/>
      <c r="E7" s="408"/>
      <c r="G7" s="2"/>
    </row>
    <row r="8" spans="2:7" ht="15" customHeight="1" x14ac:dyDescent="0.25">
      <c r="B8" s="279" t="s">
        <v>339</v>
      </c>
      <c r="C8" s="401">
        <v>8.0082035872910087</v>
      </c>
      <c r="D8" s="401">
        <v>7.930020002653845</v>
      </c>
      <c r="E8" s="398">
        <f>D8-C8</f>
        <v>-7.8183584637163683E-2</v>
      </c>
    </row>
    <row r="9" spans="2:7" ht="15" customHeight="1" x14ac:dyDescent="0.25">
      <c r="B9" s="407" t="s">
        <v>250</v>
      </c>
      <c r="C9" s="403"/>
      <c r="D9" s="403"/>
      <c r="E9" s="404"/>
    </row>
    <row r="10" spans="2:7" ht="15" customHeight="1" x14ac:dyDescent="0.25">
      <c r="B10" s="409" t="s">
        <v>251</v>
      </c>
      <c r="C10" s="410">
        <v>7.5077647002995009</v>
      </c>
      <c r="D10" s="410">
        <v>7.4706059337912096</v>
      </c>
      <c r="E10" s="411">
        <f t="shared" ref="E10:E15" si="0">D10-C10</f>
        <v>-3.7158766508291308E-2</v>
      </c>
    </row>
    <row r="11" spans="2:7" ht="15" customHeight="1" x14ac:dyDescent="0.25">
      <c r="B11" s="412" t="s">
        <v>252</v>
      </c>
      <c r="C11" s="402">
        <v>7.1255783236821681</v>
      </c>
      <c r="D11" s="402">
        <v>6.7491563878981324</v>
      </c>
      <c r="E11" s="400">
        <f t="shared" si="0"/>
        <v>-0.37642193578403571</v>
      </c>
    </row>
    <row r="12" spans="2:7" ht="15" customHeight="1" x14ac:dyDescent="0.25">
      <c r="B12" s="412" t="s">
        <v>253</v>
      </c>
      <c r="C12" s="402">
        <v>7.8707145370416915</v>
      </c>
      <c r="D12" s="402">
        <v>7.9588966455724215</v>
      </c>
      <c r="E12" s="400">
        <f t="shared" si="0"/>
        <v>8.8182108530729941E-2</v>
      </c>
    </row>
    <row r="13" spans="2:7" ht="15" customHeight="1" x14ac:dyDescent="0.25">
      <c r="B13" s="412" t="s">
        <v>254</v>
      </c>
      <c r="C13" s="402">
        <v>7.5789177316965208</v>
      </c>
      <c r="D13" s="402">
        <v>7.4456181420853254</v>
      </c>
      <c r="E13" s="400">
        <f t="shared" si="0"/>
        <v>-0.13329958961119548</v>
      </c>
    </row>
    <row r="14" spans="2:7" ht="15" customHeight="1" x14ac:dyDescent="0.25">
      <c r="B14" s="412" t="s">
        <v>255</v>
      </c>
      <c r="C14" s="402">
        <v>3.4658000192792322</v>
      </c>
      <c r="D14" s="402">
        <v>3.6902625730512799</v>
      </c>
      <c r="E14" s="400">
        <f t="shared" si="0"/>
        <v>0.22446255377204771</v>
      </c>
    </row>
    <row r="15" spans="2:7" ht="15" customHeight="1" x14ac:dyDescent="0.25">
      <c r="B15" s="412" t="s">
        <v>256</v>
      </c>
      <c r="C15" s="402">
        <v>5.7123665324698054</v>
      </c>
      <c r="D15" s="402">
        <v>4.6765438352116835</v>
      </c>
      <c r="E15" s="400">
        <f t="shared" si="0"/>
        <v>-1.0358226972581219</v>
      </c>
    </row>
    <row r="16" spans="2:7" ht="15" customHeight="1" x14ac:dyDescent="0.25">
      <c r="B16" s="407" t="s">
        <v>257</v>
      </c>
      <c r="C16" s="403"/>
      <c r="D16" s="403"/>
      <c r="E16" s="404"/>
    </row>
    <row r="17" spans="2:12" ht="15" customHeight="1" x14ac:dyDescent="0.25">
      <c r="B17" s="409" t="s">
        <v>258</v>
      </c>
      <c r="C17" s="410">
        <v>8.8646569425922763</v>
      </c>
      <c r="D17" s="410">
        <v>8.7651386857249118</v>
      </c>
      <c r="E17" s="411">
        <f>D17-C17</f>
        <v>-9.9518256867364485E-2</v>
      </c>
    </row>
    <row r="18" spans="2:12" ht="15" customHeight="1" x14ac:dyDescent="0.25">
      <c r="B18" s="283" t="s">
        <v>345</v>
      </c>
      <c r="C18" s="283"/>
      <c r="D18" s="283"/>
      <c r="E18" s="283"/>
    </row>
    <row r="19" spans="2:12" ht="15" customHeight="1" thickBot="1" x14ac:dyDescent="0.3"/>
    <row r="20" spans="2:12" ht="30" customHeight="1" thickBot="1" x14ac:dyDescent="0.3">
      <c r="E20" s="46" t="s">
        <v>66</v>
      </c>
    </row>
    <row r="27" spans="2:12" x14ac:dyDescent="0.25"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17"/>
      <c r="C28" s="17"/>
      <c r="D28" s="17"/>
      <c r="E28" s="17"/>
      <c r="F28" s="17"/>
      <c r="G28" s="17"/>
      <c r="H28" s="17"/>
      <c r="I28" s="46" t="s">
        <v>84</v>
      </c>
      <c r="J28" s="17"/>
      <c r="K28" s="17"/>
      <c r="L28" s="17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K502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185" customWidth="1"/>
    <col min="2" max="2" width="13" style="185" customWidth="1"/>
    <col min="3" max="6" width="10.7109375" style="185" customWidth="1"/>
    <col min="7" max="18" width="11" style="185" customWidth="1"/>
    <col min="19" max="21" width="10.42578125" style="185" customWidth="1"/>
    <col min="22" max="25" width="9.28515625" style="185" customWidth="1"/>
    <col min="26" max="37" width="7.28515625" style="185" customWidth="1"/>
    <col min="38" max="38" width="11.5703125" style="185" bestFit="1" customWidth="1"/>
    <col min="39" max="258" width="11.42578125" style="185"/>
    <col min="259" max="259" width="13.7109375" style="185" customWidth="1"/>
    <col min="260" max="260" width="12.140625" style="185" customWidth="1"/>
    <col min="261" max="274" width="11" style="185" customWidth="1"/>
    <col min="275" max="277" width="10.42578125" style="185" customWidth="1"/>
    <col min="278" max="279" width="7.28515625" style="185" customWidth="1"/>
    <col min="280" max="280" width="7.85546875" style="185" bestFit="1" customWidth="1"/>
    <col min="281" max="293" width="7.28515625" style="185" customWidth="1"/>
    <col min="294" max="294" width="11.5703125" style="185" bestFit="1" customWidth="1"/>
    <col min="295" max="514" width="11.42578125" style="185"/>
    <col min="515" max="515" width="13.7109375" style="185" customWidth="1"/>
    <col min="516" max="516" width="12.140625" style="185" customWidth="1"/>
    <col min="517" max="530" width="11" style="185" customWidth="1"/>
    <col min="531" max="533" width="10.42578125" style="185" customWidth="1"/>
    <col min="534" max="535" width="7.28515625" style="185" customWidth="1"/>
    <col min="536" max="536" width="7.85546875" style="185" bestFit="1" customWidth="1"/>
    <col min="537" max="549" width="7.28515625" style="185" customWidth="1"/>
    <col min="550" max="550" width="11.5703125" style="185" bestFit="1" customWidth="1"/>
    <col min="551" max="770" width="11.42578125" style="185"/>
    <col min="771" max="771" width="13.7109375" style="185" customWidth="1"/>
    <col min="772" max="772" width="12.140625" style="185" customWidth="1"/>
    <col min="773" max="786" width="11" style="185" customWidth="1"/>
    <col min="787" max="789" width="10.42578125" style="185" customWidth="1"/>
    <col min="790" max="791" width="7.28515625" style="185" customWidth="1"/>
    <col min="792" max="792" width="7.85546875" style="185" bestFit="1" customWidth="1"/>
    <col min="793" max="805" width="7.28515625" style="185" customWidth="1"/>
    <col min="806" max="806" width="11.5703125" style="185" bestFit="1" customWidth="1"/>
    <col min="807" max="1026" width="11.42578125" style="185"/>
    <col min="1027" max="1027" width="13.7109375" style="185" customWidth="1"/>
    <col min="1028" max="1028" width="12.140625" style="185" customWidth="1"/>
    <col min="1029" max="1042" width="11" style="185" customWidth="1"/>
    <col min="1043" max="1045" width="10.42578125" style="185" customWidth="1"/>
    <col min="1046" max="1047" width="7.28515625" style="185" customWidth="1"/>
    <col min="1048" max="1048" width="7.85546875" style="185" bestFit="1" customWidth="1"/>
    <col min="1049" max="1061" width="7.28515625" style="185" customWidth="1"/>
    <col min="1062" max="1062" width="11.5703125" style="185" bestFit="1" customWidth="1"/>
    <col min="1063" max="1282" width="11.42578125" style="185"/>
    <col min="1283" max="1283" width="13.7109375" style="185" customWidth="1"/>
    <col min="1284" max="1284" width="12.140625" style="185" customWidth="1"/>
    <col min="1285" max="1298" width="11" style="185" customWidth="1"/>
    <col min="1299" max="1301" width="10.42578125" style="185" customWidth="1"/>
    <col min="1302" max="1303" width="7.28515625" style="185" customWidth="1"/>
    <col min="1304" max="1304" width="7.85546875" style="185" bestFit="1" customWidth="1"/>
    <col min="1305" max="1317" width="7.28515625" style="185" customWidth="1"/>
    <col min="1318" max="1318" width="11.5703125" style="185" bestFit="1" customWidth="1"/>
    <col min="1319" max="1538" width="11.42578125" style="185"/>
    <col min="1539" max="1539" width="13.7109375" style="185" customWidth="1"/>
    <col min="1540" max="1540" width="12.140625" style="185" customWidth="1"/>
    <col min="1541" max="1554" width="11" style="185" customWidth="1"/>
    <col min="1555" max="1557" width="10.42578125" style="185" customWidth="1"/>
    <col min="1558" max="1559" width="7.28515625" style="185" customWidth="1"/>
    <col min="1560" max="1560" width="7.85546875" style="185" bestFit="1" customWidth="1"/>
    <col min="1561" max="1573" width="7.28515625" style="185" customWidth="1"/>
    <col min="1574" max="1574" width="11.5703125" style="185" bestFit="1" customWidth="1"/>
    <col min="1575" max="1794" width="11.42578125" style="185"/>
    <col min="1795" max="1795" width="13.7109375" style="185" customWidth="1"/>
    <col min="1796" max="1796" width="12.140625" style="185" customWidth="1"/>
    <col min="1797" max="1810" width="11" style="185" customWidth="1"/>
    <col min="1811" max="1813" width="10.42578125" style="185" customWidth="1"/>
    <col min="1814" max="1815" width="7.28515625" style="185" customWidth="1"/>
    <col min="1816" max="1816" width="7.85546875" style="185" bestFit="1" customWidth="1"/>
    <col min="1817" max="1829" width="7.28515625" style="185" customWidth="1"/>
    <col min="1830" max="1830" width="11.5703125" style="185" bestFit="1" customWidth="1"/>
    <col min="1831" max="2050" width="11.42578125" style="185"/>
    <col min="2051" max="2051" width="13.7109375" style="185" customWidth="1"/>
    <col min="2052" max="2052" width="12.140625" style="185" customWidth="1"/>
    <col min="2053" max="2066" width="11" style="185" customWidth="1"/>
    <col min="2067" max="2069" width="10.42578125" style="185" customWidth="1"/>
    <col min="2070" max="2071" width="7.28515625" style="185" customWidth="1"/>
    <col min="2072" max="2072" width="7.85546875" style="185" bestFit="1" customWidth="1"/>
    <col min="2073" max="2085" width="7.28515625" style="185" customWidth="1"/>
    <col min="2086" max="2086" width="11.5703125" style="185" bestFit="1" customWidth="1"/>
    <col min="2087" max="2306" width="11.42578125" style="185"/>
    <col min="2307" max="2307" width="13.7109375" style="185" customWidth="1"/>
    <col min="2308" max="2308" width="12.140625" style="185" customWidth="1"/>
    <col min="2309" max="2322" width="11" style="185" customWidth="1"/>
    <col min="2323" max="2325" width="10.42578125" style="185" customWidth="1"/>
    <col min="2326" max="2327" width="7.28515625" style="185" customWidth="1"/>
    <col min="2328" max="2328" width="7.85546875" style="185" bestFit="1" customWidth="1"/>
    <col min="2329" max="2341" width="7.28515625" style="185" customWidth="1"/>
    <col min="2342" max="2342" width="11.5703125" style="185" bestFit="1" customWidth="1"/>
    <col min="2343" max="2562" width="11.42578125" style="185"/>
    <col min="2563" max="2563" width="13.7109375" style="185" customWidth="1"/>
    <col min="2564" max="2564" width="12.140625" style="185" customWidth="1"/>
    <col min="2565" max="2578" width="11" style="185" customWidth="1"/>
    <col min="2579" max="2581" width="10.42578125" style="185" customWidth="1"/>
    <col min="2582" max="2583" width="7.28515625" style="185" customWidth="1"/>
    <col min="2584" max="2584" width="7.85546875" style="185" bestFit="1" customWidth="1"/>
    <col min="2585" max="2597" width="7.28515625" style="185" customWidth="1"/>
    <col min="2598" max="2598" width="11.5703125" style="185" bestFit="1" customWidth="1"/>
    <col min="2599" max="2818" width="11.42578125" style="185"/>
    <col min="2819" max="2819" width="13.7109375" style="185" customWidth="1"/>
    <col min="2820" max="2820" width="12.140625" style="185" customWidth="1"/>
    <col min="2821" max="2834" width="11" style="185" customWidth="1"/>
    <col min="2835" max="2837" width="10.42578125" style="185" customWidth="1"/>
    <col min="2838" max="2839" width="7.28515625" style="185" customWidth="1"/>
    <col min="2840" max="2840" width="7.85546875" style="185" bestFit="1" customWidth="1"/>
    <col min="2841" max="2853" width="7.28515625" style="185" customWidth="1"/>
    <col min="2854" max="2854" width="11.5703125" style="185" bestFit="1" customWidth="1"/>
    <col min="2855" max="3074" width="11.42578125" style="185"/>
    <col min="3075" max="3075" width="13.7109375" style="185" customWidth="1"/>
    <col min="3076" max="3076" width="12.140625" style="185" customWidth="1"/>
    <col min="3077" max="3090" width="11" style="185" customWidth="1"/>
    <col min="3091" max="3093" width="10.42578125" style="185" customWidth="1"/>
    <col min="3094" max="3095" width="7.28515625" style="185" customWidth="1"/>
    <col min="3096" max="3096" width="7.85546875" style="185" bestFit="1" customWidth="1"/>
    <col min="3097" max="3109" width="7.28515625" style="185" customWidth="1"/>
    <col min="3110" max="3110" width="11.5703125" style="185" bestFit="1" customWidth="1"/>
    <col min="3111" max="3330" width="11.42578125" style="185"/>
    <col min="3331" max="3331" width="13.7109375" style="185" customWidth="1"/>
    <col min="3332" max="3332" width="12.140625" style="185" customWidth="1"/>
    <col min="3333" max="3346" width="11" style="185" customWidth="1"/>
    <col min="3347" max="3349" width="10.42578125" style="185" customWidth="1"/>
    <col min="3350" max="3351" width="7.28515625" style="185" customWidth="1"/>
    <col min="3352" max="3352" width="7.85546875" style="185" bestFit="1" customWidth="1"/>
    <col min="3353" max="3365" width="7.28515625" style="185" customWidth="1"/>
    <col min="3366" max="3366" width="11.5703125" style="185" bestFit="1" customWidth="1"/>
    <col min="3367" max="3586" width="11.42578125" style="185"/>
    <col min="3587" max="3587" width="13.7109375" style="185" customWidth="1"/>
    <col min="3588" max="3588" width="12.140625" style="185" customWidth="1"/>
    <col min="3589" max="3602" width="11" style="185" customWidth="1"/>
    <col min="3603" max="3605" width="10.42578125" style="185" customWidth="1"/>
    <col min="3606" max="3607" width="7.28515625" style="185" customWidth="1"/>
    <col min="3608" max="3608" width="7.85546875" style="185" bestFit="1" customWidth="1"/>
    <col min="3609" max="3621" width="7.28515625" style="185" customWidth="1"/>
    <col min="3622" max="3622" width="11.5703125" style="185" bestFit="1" customWidth="1"/>
    <col min="3623" max="3842" width="11.42578125" style="185"/>
    <col min="3843" max="3843" width="13.7109375" style="185" customWidth="1"/>
    <col min="3844" max="3844" width="12.140625" style="185" customWidth="1"/>
    <col min="3845" max="3858" width="11" style="185" customWidth="1"/>
    <col min="3859" max="3861" width="10.42578125" style="185" customWidth="1"/>
    <col min="3862" max="3863" width="7.28515625" style="185" customWidth="1"/>
    <col min="3864" max="3864" width="7.85546875" style="185" bestFit="1" customWidth="1"/>
    <col min="3865" max="3877" width="7.28515625" style="185" customWidth="1"/>
    <col min="3878" max="3878" width="11.5703125" style="185" bestFit="1" customWidth="1"/>
    <col min="3879" max="4098" width="11.42578125" style="185"/>
    <col min="4099" max="4099" width="13.7109375" style="185" customWidth="1"/>
    <col min="4100" max="4100" width="12.140625" style="185" customWidth="1"/>
    <col min="4101" max="4114" width="11" style="185" customWidth="1"/>
    <col min="4115" max="4117" width="10.42578125" style="185" customWidth="1"/>
    <col min="4118" max="4119" width="7.28515625" style="185" customWidth="1"/>
    <col min="4120" max="4120" width="7.85546875" style="185" bestFit="1" customWidth="1"/>
    <col min="4121" max="4133" width="7.28515625" style="185" customWidth="1"/>
    <col min="4134" max="4134" width="11.5703125" style="185" bestFit="1" customWidth="1"/>
    <col min="4135" max="4354" width="11.42578125" style="185"/>
    <col min="4355" max="4355" width="13.7109375" style="185" customWidth="1"/>
    <col min="4356" max="4356" width="12.140625" style="185" customWidth="1"/>
    <col min="4357" max="4370" width="11" style="185" customWidth="1"/>
    <col min="4371" max="4373" width="10.42578125" style="185" customWidth="1"/>
    <col min="4374" max="4375" width="7.28515625" style="185" customWidth="1"/>
    <col min="4376" max="4376" width="7.85546875" style="185" bestFit="1" customWidth="1"/>
    <col min="4377" max="4389" width="7.28515625" style="185" customWidth="1"/>
    <col min="4390" max="4390" width="11.5703125" style="185" bestFit="1" customWidth="1"/>
    <col min="4391" max="4610" width="11.42578125" style="185"/>
    <col min="4611" max="4611" width="13.7109375" style="185" customWidth="1"/>
    <col min="4612" max="4612" width="12.140625" style="185" customWidth="1"/>
    <col min="4613" max="4626" width="11" style="185" customWidth="1"/>
    <col min="4627" max="4629" width="10.42578125" style="185" customWidth="1"/>
    <col min="4630" max="4631" width="7.28515625" style="185" customWidth="1"/>
    <col min="4632" max="4632" width="7.85546875" style="185" bestFit="1" customWidth="1"/>
    <col min="4633" max="4645" width="7.28515625" style="185" customWidth="1"/>
    <col min="4646" max="4646" width="11.5703125" style="185" bestFit="1" customWidth="1"/>
    <col min="4647" max="4866" width="11.42578125" style="185"/>
    <col min="4867" max="4867" width="13.7109375" style="185" customWidth="1"/>
    <col min="4868" max="4868" width="12.140625" style="185" customWidth="1"/>
    <col min="4869" max="4882" width="11" style="185" customWidth="1"/>
    <col min="4883" max="4885" width="10.42578125" style="185" customWidth="1"/>
    <col min="4886" max="4887" width="7.28515625" style="185" customWidth="1"/>
    <col min="4888" max="4888" width="7.85546875" style="185" bestFit="1" customWidth="1"/>
    <col min="4889" max="4901" width="7.28515625" style="185" customWidth="1"/>
    <col min="4902" max="4902" width="11.5703125" style="185" bestFit="1" customWidth="1"/>
    <col min="4903" max="5122" width="11.42578125" style="185"/>
    <col min="5123" max="5123" width="13.7109375" style="185" customWidth="1"/>
    <col min="5124" max="5124" width="12.140625" style="185" customWidth="1"/>
    <col min="5125" max="5138" width="11" style="185" customWidth="1"/>
    <col min="5139" max="5141" width="10.42578125" style="185" customWidth="1"/>
    <col min="5142" max="5143" width="7.28515625" style="185" customWidth="1"/>
    <col min="5144" max="5144" width="7.85546875" style="185" bestFit="1" customWidth="1"/>
    <col min="5145" max="5157" width="7.28515625" style="185" customWidth="1"/>
    <col min="5158" max="5158" width="11.5703125" style="185" bestFit="1" customWidth="1"/>
    <col min="5159" max="5378" width="11.42578125" style="185"/>
    <col min="5379" max="5379" width="13.7109375" style="185" customWidth="1"/>
    <col min="5380" max="5380" width="12.140625" style="185" customWidth="1"/>
    <col min="5381" max="5394" width="11" style="185" customWidth="1"/>
    <col min="5395" max="5397" width="10.42578125" style="185" customWidth="1"/>
    <col min="5398" max="5399" width="7.28515625" style="185" customWidth="1"/>
    <col min="5400" max="5400" width="7.85546875" style="185" bestFit="1" customWidth="1"/>
    <col min="5401" max="5413" width="7.28515625" style="185" customWidth="1"/>
    <col min="5414" max="5414" width="11.5703125" style="185" bestFit="1" customWidth="1"/>
    <col min="5415" max="5634" width="11.42578125" style="185"/>
    <col min="5635" max="5635" width="13.7109375" style="185" customWidth="1"/>
    <col min="5636" max="5636" width="12.140625" style="185" customWidth="1"/>
    <col min="5637" max="5650" width="11" style="185" customWidth="1"/>
    <col min="5651" max="5653" width="10.42578125" style="185" customWidth="1"/>
    <col min="5654" max="5655" width="7.28515625" style="185" customWidth="1"/>
    <col min="5656" max="5656" width="7.85546875" style="185" bestFit="1" customWidth="1"/>
    <col min="5657" max="5669" width="7.28515625" style="185" customWidth="1"/>
    <col min="5670" max="5670" width="11.5703125" style="185" bestFit="1" customWidth="1"/>
    <col min="5671" max="5890" width="11.42578125" style="185"/>
    <col min="5891" max="5891" width="13.7109375" style="185" customWidth="1"/>
    <col min="5892" max="5892" width="12.140625" style="185" customWidth="1"/>
    <col min="5893" max="5906" width="11" style="185" customWidth="1"/>
    <col min="5907" max="5909" width="10.42578125" style="185" customWidth="1"/>
    <col min="5910" max="5911" width="7.28515625" style="185" customWidth="1"/>
    <col min="5912" max="5912" width="7.85546875" style="185" bestFit="1" customWidth="1"/>
    <col min="5913" max="5925" width="7.28515625" style="185" customWidth="1"/>
    <col min="5926" max="5926" width="11.5703125" style="185" bestFit="1" customWidth="1"/>
    <col min="5927" max="6146" width="11.42578125" style="185"/>
    <col min="6147" max="6147" width="13.7109375" style="185" customWidth="1"/>
    <col min="6148" max="6148" width="12.140625" style="185" customWidth="1"/>
    <col min="6149" max="6162" width="11" style="185" customWidth="1"/>
    <col min="6163" max="6165" width="10.42578125" style="185" customWidth="1"/>
    <col min="6166" max="6167" width="7.28515625" style="185" customWidth="1"/>
    <col min="6168" max="6168" width="7.85546875" style="185" bestFit="1" customWidth="1"/>
    <col min="6169" max="6181" width="7.28515625" style="185" customWidth="1"/>
    <col min="6182" max="6182" width="11.5703125" style="185" bestFit="1" customWidth="1"/>
    <col min="6183" max="6402" width="11.42578125" style="185"/>
    <col min="6403" max="6403" width="13.7109375" style="185" customWidth="1"/>
    <col min="6404" max="6404" width="12.140625" style="185" customWidth="1"/>
    <col min="6405" max="6418" width="11" style="185" customWidth="1"/>
    <col min="6419" max="6421" width="10.42578125" style="185" customWidth="1"/>
    <col min="6422" max="6423" width="7.28515625" style="185" customWidth="1"/>
    <col min="6424" max="6424" width="7.85546875" style="185" bestFit="1" customWidth="1"/>
    <col min="6425" max="6437" width="7.28515625" style="185" customWidth="1"/>
    <col min="6438" max="6438" width="11.5703125" style="185" bestFit="1" customWidth="1"/>
    <col min="6439" max="6658" width="11.42578125" style="185"/>
    <col min="6659" max="6659" width="13.7109375" style="185" customWidth="1"/>
    <col min="6660" max="6660" width="12.140625" style="185" customWidth="1"/>
    <col min="6661" max="6674" width="11" style="185" customWidth="1"/>
    <col min="6675" max="6677" width="10.42578125" style="185" customWidth="1"/>
    <col min="6678" max="6679" width="7.28515625" style="185" customWidth="1"/>
    <col min="6680" max="6680" width="7.85546875" style="185" bestFit="1" customWidth="1"/>
    <col min="6681" max="6693" width="7.28515625" style="185" customWidth="1"/>
    <col min="6694" max="6694" width="11.5703125" style="185" bestFit="1" customWidth="1"/>
    <col min="6695" max="6914" width="11.42578125" style="185"/>
    <col min="6915" max="6915" width="13.7109375" style="185" customWidth="1"/>
    <col min="6916" max="6916" width="12.140625" style="185" customWidth="1"/>
    <col min="6917" max="6930" width="11" style="185" customWidth="1"/>
    <col min="6931" max="6933" width="10.42578125" style="185" customWidth="1"/>
    <col min="6934" max="6935" width="7.28515625" style="185" customWidth="1"/>
    <col min="6936" max="6936" width="7.85546875" style="185" bestFit="1" customWidth="1"/>
    <col min="6937" max="6949" width="7.28515625" style="185" customWidth="1"/>
    <col min="6950" max="6950" width="11.5703125" style="185" bestFit="1" customWidth="1"/>
    <col min="6951" max="7170" width="11.42578125" style="185"/>
    <col min="7171" max="7171" width="13.7109375" style="185" customWidth="1"/>
    <col min="7172" max="7172" width="12.140625" style="185" customWidth="1"/>
    <col min="7173" max="7186" width="11" style="185" customWidth="1"/>
    <col min="7187" max="7189" width="10.42578125" style="185" customWidth="1"/>
    <col min="7190" max="7191" width="7.28515625" style="185" customWidth="1"/>
    <col min="7192" max="7192" width="7.85546875" style="185" bestFit="1" customWidth="1"/>
    <col min="7193" max="7205" width="7.28515625" style="185" customWidth="1"/>
    <col min="7206" max="7206" width="11.5703125" style="185" bestFit="1" customWidth="1"/>
    <col min="7207" max="7426" width="11.42578125" style="185"/>
    <col min="7427" max="7427" width="13.7109375" style="185" customWidth="1"/>
    <col min="7428" max="7428" width="12.140625" style="185" customWidth="1"/>
    <col min="7429" max="7442" width="11" style="185" customWidth="1"/>
    <col min="7443" max="7445" width="10.42578125" style="185" customWidth="1"/>
    <col min="7446" max="7447" width="7.28515625" style="185" customWidth="1"/>
    <col min="7448" max="7448" width="7.85546875" style="185" bestFit="1" customWidth="1"/>
    <col min="7449" max="7461" width="7.28515625" style="185" customWidth="1"/>
    <col min="7462" max="7462" width="11.5703125" style="185" bestFit="1" customWidth="1"/>
    <col min="7463" max="7682" width="11.42578125" style="185"/>
    <col min="7683" max="7683" width="13.7109375" style="185" customWidth="1"/>
    <col min="7684" max="7684" width="12.140625" style="185" customWidth="1"/>
    <col min="7685" max="7698" width="11" style="185" customWidth="1"/>
    <col min="7699" max="7701" width="10.42578125" style="185" customWidth="1"/>
    <col min="7702" max="7703" width="7.28515625" style="185" customWidth="1"/>
    <col min="7704" max="7704" width="7.85546875" style="185" bestFit="1" customWidth="1"/>
    <col min="7705" max="7717" width="7.28515625" style="185" customWidth="1"/>
    <col min="7718" max="7718" width="11.5703125" style="185" bestFit="1" customWidth="1"/>
    <col min="7719" max="7938" width="11.42578125" style="185"/>
    <col min="7939" max="7939" width="13.7109375" style="185" customWidth="1"/>
    <col min="7940" max="7940" width="12.140625" style="185" customWidth="1"/>
    <col min="7941" max="7954" width="11" style="185" customWidth="1"/>
    <col min="7955" max="7957" width="10.42578125" style="185" customWidth="1"/>
    <col min="7958" max="7959" width="7.28515625" style="185" customWidth="1"/>
    <col min="7960" max="7960" width="7.85546875" style="185" bestFit="1" customWidth="1"/>
    <col min="7961" max="7973" width="7.28515625" style="185" customWidth="1"/>
    <col min="7974" max="7974" width="11.5703125" style="185" bestFit="1" customWidth="1"/>
    <col min="7975" max="8194" width="11.42578125" style="185"/>
    <col min="8195" max="8195" width="13.7109375" style="185" customWidth="1"/>
    <col min="8196" max="8196" width="12.140625" style="185" customWidth="1"/>
    <col min="8197" max="8210" width="11" style="185" customWidth="1"/>
    <col min="8211" max="8213" width="10.42578125" style="185" customWidth="1"/>
    <col min="8214" max="8215" width="7.28515625" style="185" customWidth="1"/>
    <col min="8216" max="8216" width="7.85546875" style="185" bestFit="1" customWidth="1"/>
    <col min="8217" max="8229" width="7.28515625" style="185" customWidth="1"/>
    <col min="8230" max="8230" width="11.5703125" style="185" bestFit="1" customWidth="1"/>
    <col min="8231" max="8450" width="11.42578125" style="185"/>
    <col min="8451" max="8451" width="13.7109375" style="185" customWidth="1"/>
    <col min="8452" max="8452" width="12.140625" style="185" customWidth="1"/>
    <col min="8453" max="8466" width="11" style="185" customWidth="1"/>
    <col min="8467" max="8469" width="10.42578125" style="185" customWidth="1"/>
    <col min="8470" max="8471" width="7.28515625" style="185" customWidth="1"/>
    <col min="8472" max="8472" width="7.85546875" style="185" bestFit="1" customWidth="1"/>
    <col min="8473" max="8485" width="7.28515625" style="185" customWidth="1"/>
    <col min="8486" max="8486" width="11.5703125" style="185" bestFit="1" customWidth="1"/>
    <col min="8487" max="8706" width="11.42578125" style="185"/>
    <col min="8707" max="8707" width="13.7109375" style="185" customWidth="1"/>
    <col min="8708" max="8708" width="12.140625" style="185" customWidth="1"/>
    <col min="8709" max="8722" width="11" style="185" customWidth="1"/>
    <col min="8723" max="8725" width="10.42578125" style="185" customWidth="1"/>
    <col min="8726" max="8727" width="7.28515625" style="185" customWidth="1"/>
    <col min="8728" max="8728" width="7.85546875" style="185" bestFit="1" customWidth="1"/>
    <col min="8729" max="8741" width="7.28515625" style="185" customWidth="1"/>
    <col min="8742" max="8742" width="11.5703125" style="185" bestFit="1" customWidth="1"/>
    <col min="8743" max="8962" width="11.42578125" style="185"/>
    <col min="8963" max="8963" width="13.7109375" style="185" customWidth="1"/>
    <col min="8964" max="8964" width="12.140625" style="185" customWidth="1"/>
    <col min="8965" max="8978" width="11" style="185" customWidth="1"/>
    <col min="8979" max="8981" width="10.42578125" style="185" customWidth="1"/>
    <col min="8982" max="8983" width="7.28515625" style="185" customWidth="1"/>
    <col min="8984" max="8984" width="7.85546875" style="185" bestFit="1" customWidth="1"/>
    <col min="8985" max="8997" width="7.28515625" style="185" customWidth="1"/>
    <col min="8998" max="8998" width="11.5703125" style="185" bestFit="1" customWidth="1"/>
    <col min="8999" max="9218" width="11.42578125" style="185"/>
    <col min="9219" max="9219" width="13.7109375" style="185" customWidth="1"/>
    <col min="9220" max="9220" width="12.140625" style="185" customWidth="1"/>
    <col min="9221" max="9234" width="11" style="185" customWidth="1"/>
    <col min="9235" max="9237" width="10.42578125" style="185" customWidth="1"/>
    <col min="9238" max="9239" width="7.28515625" style="185" customWidth="1"/>
    <col min="9240" max="9240" width="7.85546875" style="185" bestFit="1" customWidth="1"/>
    <col min="9241" max="9253" width="7.28515625" style="185" customWidth="1"/>
    <col min="9254" max="9254" width="11.5703125" style="185" bestFit="1" customWidth="1"/>
    <col min="9255" max="9474" width="11.42578125" style="185"/>
    <col min="9475" max="9475" width="13.7109375" style="185" customWidth="1"/>
    <col min="9476" max="9476" width="12.140625" style="185" customWidth="1"/>
    <col min="9477" max="9490" width="11" style="185" customWidth="1"/>
    <col min="9491" max="9493" width="10.42578125" style="185" customWidth="1"/>
    <col min="9494" max="9495" width="7.28515625" style="185" customWidth="1"/>
    <col min="9496" max="9496" width="7.85546875" style="185" bestFit="1" customWidth="1"/>
    <col min="9497" max="9509" width="7.28515625" style="185" customWidth="1"/>
    <col min="9510" max="9510" width="11.5703125" style="185" bestFit="1" customWidth="1"/>
    <col min="9511" max="9730" width="11.42578125" style="185"/>
    <col min="9731" max="9731" width="13.7109375" style="185" customWidth="1"/>
    <col min="9732" max="9732" width="12.140625" style="185" customWidth="1"/>
    <col min="9733" max="9746" width="11" style="185" customWidth="1"/>
    <col min="9747" max="9749" width="10.42578125" style="185" customWidth="1"/>
    <col min="9750" max="9751" width="7.28515625" style="185" customWidth="1"/>
    <col min="9752" max="9752" width="7.85546875" style="185" bestFit="1" customWidth="1"/>
    <col min="9753" max="9765" width="7.28515625" style="185" customWidth="1"/>
    <col min="9766" max="9766" width="11.5703125" style="185" bestFit="1" customWidth="1"/>
    <col min="9767" max="9986" width="11.42578125" style="185"/>
    <col min="9987" max="9987" width="13.7109375" style="185" customWidth="1"/>
    <col min="9988" max="9988" width="12.140625" style="185" customWidth="1"/>
    <col min="9989" max="10002" width="11" style="185" customWidth="1"/>
    <col min="10003" max="10005" width="10.42578125" style="185" customWidth="1"/>
    <col min="10006" max="10007" width="7.28515625" style="185" customWidth="1"/>
    <col min="10008" max="10008" width="7.85546875" style="185" bestFit="1" customWidth="1"/>
    <col min="10009" max="10021" width="7.28515625" style="185" customWidth="1"/>
    <col min="10022" max="10022" width="11.5703125" style="185" bestFit="1" customWidth="1"/>
    <col min="10023" max="10242" width="11.42578125" style="185"/>
    <col min="10243" max="10243" width="13.7109375" style="185" customWidth="1"/>
    <col min="10244" max="10244" width="12.140625" style="185" customWidth="1"/>
    <col min="10245" max="10258" width="11" style="185" customWidth="1"/>
    <col min="10259" max="10261" width="10.42578125" style="185" customWidth="1"/>
    <col min="10262" max="10263" width="7.28515625" style="185" customWidth="1"/>
    <col min="10264" max="10264" width="7.85546875" style="185" bestFit="1" customWidth="1"/>
    <col min="10265" max="10277" width="7.28515625" style="185" customWidth="1"/>
    <col min="10278" max="10278" width="11.5703125" style="185" bestFit="1" customWidth="1"/>
    <col min="10279" max="10498" width="11.42578125" style="185"/>
    <col min="10499" max="10499" width="13.7109375" style="185" customWidth="1"/>
    <col min="10500" max="10500" width="12.140625" style="185" customWidth="1"/>
    <col min="10501" max="10514" width="11" style="185" customWidth="1"/>
    <col min="10515" max="10517" width="10.42578125" style="185" customWidth="1"/>
    <col min="10518" max="10519" width="7.28515625" style="185" customWidth="1"/>
    <col min="10520" max="10520" width="7.85546875" style="185" bestFit="1" customWidth="1"/>
    <col min="10521" max="10533" width="7.28515625" style="185" customWidth="1"/>
    <col min="10534" max="10534" width="11.5703125" style="185" bestFit="1" customWidth="1"/>
    <col min="10535" max="10754" width="11.42578125" style="185"/>
    <col min="10755" max="10755" width="13.7109375" style="185" customWidth="1"/>
    <col min="10756" max="10756" width="12.140625" style="185" customWidth="1"/>
    <col min="10757" max="10770" width="11" style="185" customWidth="1"/>
    <col min="10771" max="10773" width="10.42578125" style="185" customWidth="1"/>
    <col min="10774" max="10775" width="7.28515625" style="185" customWidth="1"/>
    <col min="10776" max="10776" width="7.85546875" style="185" bestFit="1" customWidth="1"/>
    <col min="10777" max="10789" width="7.28515625" style="185" customWidth="1"/>
    <col min="10790" max="10790" width="11.5703125" style="185" bestFit="1" customWidth="1"/>
    <col min="10791" max="11010" width="11.42578125" style="185"/>
    <col min="11011" max="11011" width="13.7109375" style="185" customWidth="1"/>
    <col min="11012" max="11012" width="12.140625" style="185" customWidth="1"/>
    <col min="11013" max="11026" width="11" style="185" customWidth="1"/>
    <col min="11027" max="11029" width="10.42578125" style="185" customWidth="1"/>
    <col min="11030" max="11031" width="7.28515625" style="185" customWidth="1"/>
    <col min="11032" max="11032" width="7.85546875" style="185" bestFit="1" customWidth="1"/>
    <col min="11033" max="11045" width="7.28515625" style="185" customWidth="1"/>
    <col min="11046" max="11046" width="11.5703125" style="185" bestFit="1" customWidth="1"/>
    <col min="11047" max="11266" width="11.42578125" style="185"/>
    <col min="11267" max="11267" width="13.7109375" style="185" customWidth="1"/>
    <col min="11268" max="11268" width="12.140625" style="185" customWidth="1"/>
    <col min="11269" max="11282" width="11" style="185" customWidth="1"/>
    <col min="11283" max="11285" width="10.42578125" style="185" customWidth="1"/>
    <col min="11286" max="11287" width="7.28515625" style="185" customWidth="1"/>
    <col min="11288" max="11288" width="7.85546875" style="185" bestFit="1" customWidth="1"/>
    <col min="11289" max="11301" width="7.28515625" style="185" customWidth="1"/>
    <col min="11302" max="11302" width="11.5703125" style="185" bestFit="1" customWidth="1"/>
    <col min="11303" max="11522" width="11.42578125" style="185"/>
    <col min="11523" max="11523" width="13.7109375" style="185" customWidth="1"/>
    <col min="11524" max="11524" width="12.140625" style="185" customWidth="1"/>
    <col min="11525" max="11538" width="11" style="185" customWidth="1"/>
    <col min="11539" max="11541" width="10.42578125" style="185" customWidth="1"/>
    <col min="11542" max="11543" width="7.28515625" style="185" customWidth="1"/>
    <col min="11544" max="11544" width="7.85546875" style="185" bestFit="1" customWidth="1"/>
    <col min="11545" max="11557" width="7.28515625" style="185" customWidth="1"/>
    <col min="11558" max="11558" width="11.5703125" style="185" bestFit="1" customWidth="1"/>
    <col min="11559" max="11778" width="11.42578125" style="185"/>
    <col min="11779" max="11779" width="13.7109375" style="185" customWidth="1"/>
    <col min="11780" max="11780" width="12.140625" style="185" customWidth="1"/>
    <col min="11781" max="11794" width="11" style="185" customWidth="1"/>
    <col min="11795" max="11797" width="10.42578125" style="185" customWidth="1"/>
    <col min="11798" max="11799" width="7.28515625" style="185" customWidth="1"/>
    <col min="11800" max="11800" width="7.85546875" style="185" bestFit="1" customWidth="1"/>
    <col min="11801" max="11813" width="7.28515625" style="185" customWidth="1"/>
    <col min="11814" max="11814" width="11.5703125" style="185" bestFit="1" customWidth="1"/>
    <col min="11815" max="12034" width="11.42578125" style="185"/>
    <col min="12035" max="12035" width="13.7109375" style="185" customWidth="1"/>
    <col min="12036" max="12036" width="12.140625" style="185" customWidth="1"/>
    <col min="12037" max="12050" width="11" style="185" customWidth="1"/>
    <col min="12051" max="12053" width="10.42578125" style="185" customWidth="1"/>
    <col min="12054" max="12055" width="7.28515625" style="185" customWidth="1"/>
    <col min="12056" max="12056" width="7.85546875" style="185" bestFit="1" customWidth="1"/>
    <col min="12057" max="12069" width="7.28515625" style="185" customWidth="1"/>
    <col min="12070" max="12070" width="11.5703125" style="185" bestFit="1" customWidth="1"/>
    <col min="12071" max="12290" width="11.42578125" style="185"/>
    <col min="12291" max="12291" width="13.7109375" style="185" customWidth="1"/>
    <col min="12292" max="12292" width="12.140625" style="185" customWidth="1"/>
    <col min="12293" max="12306" width="11" style="185" customWidth="1"/>
    <col min="12307" max="12309" width="10.42578125" style="185" customWidth="1"/>
    <col min="12310" max="12311" width="7.28515625" style="185" customWidth="1"/>
    <col min="12312" max="12312" width="7.85546875" style="185" bestFit="1" customWidth="1"/>
    <col min="12313" max="12325" width="7.28515625" style="185" customWidth="1"/>
    <col min="12326" max="12326" width="11.5703125" style="185" bestFit="1" customWidth="1"/>
    <col min="12327" max="12546" width="11.42578125" style="185"/>
    <col min="12547" max="12547" width="13.7109375" style="185" customWidth="1"/>
    <col min="12548" max="12548" width="12.140625" style="185" customWidth="1"/>
    <col min="12549" max="12562" width="11" style="185" customWidth="1"/>
    <col min="12563" max="12565" width="10.42578125" style="185" customWidth="1"/>
    <col min="12566" max="12567" width="7.28515625" style="185" customWidth="1"/>
    <col min="12568" max="12568" width="7.85546875" style="185" bestFit="1" customWidth="1"/>
    <col min="12569" max="12581" width="7.28515625" style="185" customWidth="1"/>
    <col min="12582" max="12582" width="11.5703125" style="185" bestFit="1" customWidth="1"/>
    <col min="12583" max="12802" width="11.42578125" style="185"/>
    <col min="12803" max="12803" width="13.7109375" style="185" customWidth="1"/>
    <col min="12804" max="12804" width="12.140625" style="185" customWidth="1"/>
    <col min="12805" max="12818" width="11" style="185" customWidth="1"/>
    <col min="12819" max="12821" width="10.42578125" style="185" customWidth="1"/>
    <col min="12822" max="12823" width="7.28515625" style="185" customWidth="1"/>
    <col min="12824" max="12824" width="7.85546875" style="185" bestFit="1" customWidth="1"/>
    <col min="12825" max="12837" width="7.28515625" style="185" customWidth="1"/>
    <col min="12838" max="12838" width="11.5703125" style="185" bestFit="1" customWidth="1"/>
    <col min="12839" max="13058" width="11.42578125" style="185"/>
    <col min="13059" max="13059" width="13.7109375" style="185" customWidth="1"/>
    <col min="13060" max="13060" width="12.140625" style="185" customWidth="1"/>
    <col min="13061" max="13074" width="11" style="185" customWidth="1"/>
    <col min="13075" max="13077" width="10.42578125" style="185" customWidth="1"/>
    <col min="13078" max="13079" width="7.28515625" style="185" customWidth="1"/>
    <col min="13080" max="13080" width="7.85546875" style="185" bestFit="1" customWidth="1"/>
    <col min="13081" max="13093" width="7.28515625" style="185" customWidth="1"/>
    <col min="13094" max="13094" width="11.5703125" style="185" bestFit="1" customWidth="1"/>
    <col min="13095" max="13314" width="11.42578125" style="185"/>
    <col min="13315" max="13315" width="13.7109375" style="185" customWidth="1"/>
    <col min="13316" max="13316" width="12.140625" style="185" customWidth="1"/>
    <col min="13317" max="13330" width="11" style="185" customWidth="1"/>
    <col min="13331" max="13333" width="10.42578125" style="185" customWidth="1"/>
    <col min="13334" max="13335" width="7.28515625" style="185" customWidth="1"/>
    <col min="13336" max="13336" width="7.85546875" style="185" bestFit="1" customWidth="1"/>
    <col min="13337" max="13349" width="7.28515625" style="185" customWidth="1"/>
    <col min="13350" max="13350" width="11.5703125" style="185" bestFit="1" customWidth="1"/>
    <col min="13351" max="13570" width="11.42578125" style="185"/>
    <col min="13571" max="13571" width="13.7109375" style="185" customWidth="1"/>
    <col min="13572" max="13572" width="12.140625" style="185" customWidth="1"/>
    <col min="13573" max="13586" width="11" style="185" customWidth="1"/>
    <col min="13587" max="13589" width="10.42578125" style="185" customWidth="1"/>
    <col min="13590" max="13591" width="7.28515625" style="185" customWidth="1"/>
    <col min="13592" max="13592" width="7.85546875" style="185" bestFit="1" customWidth="1"/>
    <col min="13593" max="13605" width="7.28515625" style="185" customWidth="1"/>
    <col min="13606" max="13606" width="11.5703125" style="185" bestFit="1" customWidth="1"/>
    <col min="13607" max="13826" width="11.42578125" style="185"/>
    <col min="13827" max="13827" width="13.7109375" style="185" customWidth="1"/>
    <col min="13828" max="13828" width="12.140625" style="185" customWidth="1"/>
    <col min="13829" max="13842" width="11" style="185" customWidth="1"/>
    <col min="13843" max="13845" width="10.42578125" style="185" customWidth="1"/>
    <col min="13846" max="13847" width="7.28515625" style="185" customWidth="1"/>
    <col min="13848" max="13848" width="7.85546875" style="185" bestFit="1" customWidth="1"/>
    <col min="13849" max="13861" width="7.28515625" style="185" customWidth="1"/>
    <col min="13862" max="13862" width="11.5703125" style="185" bestFit="1" customWidth="1"/>
    <col min="13863" max="14082" width="11.42578125" style="185"/>
    <col min="14083" max="14083" width="13.7109375" style="185" customWidth="1"/>
    <col min="14084" max="14084" width="12.140625" style="185" customWidth="1"/>
    <col min="14085" max="14098" width="11" style="185" customWidth="1"/>
    <col min="14099" max="14101" width="10.42578125" style="185" customWidth="1"/>
    <col min="14102" max="14103" width="7.28515625" style="185" customWidth="1"/>
    <col min="14104" max="14104" width="7.85546875" style="185" bestFit="1" customWidth="1"/>
    <col min="14105" max="14117" width="7.28515625" style="185" customWidth="1"/>
    <col min="14118" max="14118" width="11.5703125" style="185" bestFit="1" customWidth="1"/>
    <col min="14119" max="14338" width="11.42578125" style="185"/>
    <col min="14339" max="14339" width="13.7109375" style="185" customWidth="1"/>
    <col min="14340" max="14340" width="12.140625" style="185" customWidth="1"/>
    <col min="14341" max="14354" width="11" style="185" customWidth="1"/>
    <col min="14355" max="14357" width="10.42578125" style="185" customWidth="1"/>
    <col min="14358" max="14359" width="7.28515625" style="185" customWidth="1"/>
    <col min="14360" max="14360" width="7.85546875" style="185" bestFit="1" customWidth="1"/>
    <col min="14361" max="14373" width="7.28515625" style="185" customWidth="1"/>
    <col min="14374" max="14374" width="11.5703125" style="185" bestFit="1" customWidth="1"/>
    <col min="14375" max="14594" width="11.42578125" style="185"/>
    <col min="14595" max="14595" width="13.7109375" style="185" customWidth="1"/>
    <col min="14596" max="14596" width="12.140625" style="185" customWidth="1"/>
    <col min="14597" max="14610" width="11" style="185" customWidth="1"/>
    <col min="14611" max="14613" width="10.42578125" style="185" customWidth="1"/>
    <col min="14614" max="14615" width="7.28515625" style="185" customWidth="1"/>
    <col min="14616" max="14616" width="7.85546875" style="185" bestFit="1" customWidth="1"/>
    <col min="14617" max="14629" width="7.28515625" style="185" customWidth="1"/>
    <col min="14630" max="14630" width="11.5703125" style="185" bestFit="1" customWidth="1"/>
    <col min="14631" max="14850" width="11.42578125" style="185"/>
    <col min="14851" max="14851" width="13.7109375" style="185" customWidth="1"/>
    <col min="14852" max="14852" width="12.140625" style="185" customWidth="1"/>
    <col min="14853" max="14866" width="11" style="185" customWidth="1"/>
    <col min="14867" max="14869" width="10.42578125" style="185" customWidth="1"/>
    <col min="14870" max="14871" width="7.28515625" style="185" customWidth="1"/>
    <col min="14872" max="14872" width="7.85546875" style="185" bestFit="1" customWidth="1"/>
    <col min="14873" max="14885" width="7.28515625" style="185" customWidth="1"/>
    <col min="14886" max="14886" width="11.5703125" style="185" bestFit="1" customWidth="1"/>
    <col min="14887" max="15106" width="11.42578125" style="185"/>
    <col min="15107" max="15107" width="13.7109375" style="185" customWidth="1"/>
    <col min="15108" max="15108" width="12.140625" style="185" customWidth="1"/>
    <col min="15109" max="15122" width="11" style="185" customWidth="1"/>
    <col min="15123" max="15125" width="10.42578125" style="185" customWidth="1"/>
    <col min="15126" max="15127" width="7.28515625" style="185" customWidth="1"/>
    <col min="15128" max="15128" width="7.85546875" style="185" bestFit="1" customWidth="1"/>
    <col min="15129" max="15141" width="7.28515625" style="185" customWidth="1"/>
    <col min="15142" max="15142" width="11.5703125" style="185" bestFit="1" customWidth="1"/>
    <col min="15143" max="15362" width="11.42578125" style="185"/>
    <col min="15363" max="15363" width="13.7109375" style="185" customWidth="1"/>
    <col min="15364" max="15364" width="12.140625" style="185" customWidth="1"/>
    <col min="15365" max="15378" width="11" style="185" customWidth="1"/>
    <col min="15379" max="15381" width="10.42578125" style="185" customWidth="1"/>
    <col min="15382" max="15383" width="7.28515625" style="185" customWidth="1"/>
    <col min="15384" max="15384" width="7.85546875" style="185" bestFit="1" customWidth="1"/>
    <col min="15385" max="15397" width="7.28515625" style="185" customWidth="1"/>
    <col min="15398" max="15398" width="11.5703125" style="185" bestFit="1" customWidth="1"/>
    <col min="15399" max="15618" width="11.42578125" style="185"/>
    <col min="15619" max="15619" width="13.7109375" style="185" customWidth="1"/>
    <col min="15620" max="15620" width="12.140625" style="185" customWidth="1"/>
    <col min="15621" max="15634" width="11" style="185" customWidth="1"/>
    <col min="15635" max="15637" width="10.42578125" style="185" customWidth="1"/>
    <col min="15638" max="15639" width="7.28515625" style="185" customWidth="1"/>
    <col min="15640" max="15640" width="7.85546875" style="185" bestFit="1" customWidth="1"/>
    <col min="15641" max="15653" width="7.28515625" style="185" customWidth="1"/>
    <col min="15654" max="15654" width="11.5703125" style="185" bestFit="1" customWidth="1"/>
    <col min="15655" max="15874" width="11.42578125" style="185"/>
    <col min="15875" max="15875" width="13.7109375" style="185" customWidth="1"/>
    <col min="15876" max="15876" width="12.140625" style="185" customWidth="1"/>
    <col min="15877" max="15890" width="11" style="185" customWidth="1"/>
    <col min="15891" max="15893" width="10.42578125" style="185" customWidth="1"/>
    <col min="15894" max="15895" width="7.28515625" style="185" customWidth="1"/>
    <col min="15896" max="15896" width="7.85546875" style="185" bestFit="1" customWidth="1"/>
    <col min="15897" max="15909" width="7.28515625" style="185" customWidth="1"/>
    <col min="15910" max="15910" width="11.5703125" style="185" bestFit="1" customWidth="1"/>
    <col min="15911" max="16130" width="11.42578125" style="185"/>
    <col min="16131" max="16131" width="13.7109375" style="185" customWidth="1"/>
    <col min="16132" max="16132" width="12.140625" style="185" customWidth="1"/>
    <col min="16133" max="16146" width="11" style="185" customWidth="1"/>
    <col min="16147" max="16149" width="10.42578125" style="185" customWidth="1"/>
    <col min="16150" max="16151" width="7.28515625" style="185" customWidth="1"/>
    <col min="16152" max="16152" width="7.85546875" style="185" bestFit="1" customWidth="1"/>
    <col min="16153" max="16165" width="7.28515625" style="185" customWidth="1"/>
    <col min="16166" max="16166" width="11.5703125" style="185" bestFit="1" customWidth="1"/>
    <col min="16167" max="16384" width="11.42578125" style="185"/>
  </cols>
  <sheetData>
    <row r="1" spans="2:8" ht="15" customHeight="1" x14ac:dyDescent="0.25"/>
    <row r="2" spans="2:8" ht="15" customHeight="1" x14ac:dyDescent="0.25"/>
    <row r="3" spans="2:8" ht="15" customHeight="1" x14ac:dyDescent="0.25">
      <c r="B3" s="324"/>
    </row>
    <row r="4" spans="2:8" ht="15" customHeight="1" x14ac:dyDescent="0.25">
      <c r="B4" s="324"/>
    </row>
    <row r="5" spans="2:8" ht="18" customHeight="1" thickBot="1" x14ac:dyDescent="0.3">
      <c r="B5" s="171" t="s">
        <v>346</v>
      </c>
      <c r="C5" s="171"/>
      <c r="D5" s="171"/>
      <c r="E5" s="171"/>
      <c r="F5" s="171"/>
    </row>
    <row r="6" spans="2:8" ht="39" thickBot="1" x14ac:dyDescent="0.3">
      <c r="B6" s="300"/>
      <c r="C6" s="301" t="s">
        <v>347</v>
      </c>
      <c r="D6" s="301" t="s">
        <v>302</v>
      </c>
      <c r="E6" s="302" t="s">
        <v>303</v>
      </c>
      <c r="F6" s="301" t="s">
        <v>304</v>
      </c>
      <c r="H6" s="46" t="s">
        <v>66</v>
      </c>
    </row>
    <row r="7" spans="2:8" ht="15" customHeight="1" x14ac:dyDescent="0.2">
      <c r="B7" s="416" t="s">
        <v>57</v>
      </c>
      <c r="C7" s="383">
        <v>7.930020002653845</v>
      </c>
      <c r="D7" s="417"/>
      <c r="E7" s="417">
        <f t="shared" ref="E7:E11" si="0">IFERROR(C7-C21,"-")</f>
        <v>-7.8183584637163683E-2</v>
      </c>
      <c r="F7" s="307" t="s">
        <v>121</v>
      </c>
    </row>
    <row r="8" spans="2:8" ht="15" customHeight="1" outlineLevel="1" x14ac:dyDescent="0.2">
      <c r="B8" s="413" t="s">
        <v>58</v>
      </c>
      <c r="C8" s="380">
        <v>7.42</v>
      </c>
      <c r="D8" s="414">
        <f>IFERROR(C8-C9,"-")</f>
        <v>3.164636238846974E-2</v>
      </c>
      <c r="E8" s="415">
        <f t="shared" si="0"/>
        <v>0.19302062476916149</v>
      </c>
      <c r="F8" s="304">
        <f>((SUM(C8)+SUM(C9:C11)+SUM(C13:C20))/(SUM(C22)+SUM(C23:C25)+SUM(C27:C34))-1)</f>
        <v>-6.8789830374402783E-3</v>
      </c>
    </row>
    <row r="9" spans="2:8" ht="15" customHeight="1" outlineLevel="1" x14ac:dyDescent="0.2">
      <c r="B9" s="413" t="s">
        <v>59</v>
      </c>
      <c r="C9" s="380">
        <v>7.3883536376115302</v>
      </c>
      <c r="D9" s="414">
        <f t="shared" ref="D9:D10" si="1">IFERROR(C9-C10,"-")</f>
        <v>-0.90164636238846896</v>
      </c>
      <c r="E9" s="415">
        <f t="shared" si="0"/>
        <v>-0.29240229514258154</v>
      </c>
      <c r="F9" s="304">
        <f>((SUM(C9:C11)+SUM(C13:C14)+SUM(C15:C22))/(SUM(C23:C25)+SUM(C27:C28)+SUM(C29:C36))-1)</f>
        <v>-6.0103691812630755E-3</v>
      </c>
    </row>
    <row r="10" spans="2:8" ht="15" customHeight="1" outlineLevel="1" x14ac:dyDescent="0.2">
      <c r="B10" s="413" t="s">
        <v>60</v>
      </c>
      <c r="C10" s="380">
        <v>8.2899999999999991</v>
      </c>
      <c r="D10" s="414">
        <f t="shared" si="1"/>
        <v>-0.68971414210411019</v>
      </c>
      <c r="E10" s="415">
        <f t="shared" si="0"/>
        <v>-0.46365301759086819</v>
      </c>
      <c r="F10" s="304">
        <f>((SUM(C10:C11)+SUM(C13:C22)+SUM(C23))/(SUM(C24:C25)+SUM(C27:C36)+SUM(C37))-1)</f>
        <v>-6.7503806328186311E-3</v>
      </c>
    </row>
    <row r="11" spans="2:8" ht="15" customHeight="1" outlineLevel="1" x14ac:dyDescent="0.2">
      <c r="B11" s="413" t="s">
        <v>61</v>
      </c>
      <c r="C11" s="380">
        <v>8.9797141421041093</v>
      </c>
      <c r="D11" s="414">
        <f>IFERROR(C11-C13,"-")</f>
        <v>0.90910153165230057</v>
      </c>
      <c r="E11" s="415">
        <f t="shared" si="0"/>
        <v>-1.1958030735705449E-2</v>
      </c>
      <c r="F11" s="304">
        <f>((SUM(C11)+SUM(C13:C22)+SUM(C23:C24))/(SUM(C25)+SUM(C27:C36)+SUM(C37:C38))-1)</f>
        <v>-4.0058012863930514E-4</v>
      </c>
    </row>
    <row r="12" spans="2:8" ht="30" customHeight="1" x14ac:dyDescent="0.25">
      <c r="B12" s="33" t="s">
        <v>62</v>
      </c>
      <c r="C12" s="385">
        <v>7.9900639824457311</v>
      </c>
      <c r="D12" s="371"/>
      <c r="E12" s="418">
        <v>-0.15666133435892782</v>
      </c>
      <c r="F12" s="309" t="s">
        <v>121</v>
      </c>
    </row>
    <row r="13" spans="2:8" ht="15" customHeight="1" outlineLevel="1" x14ac:dyDescent="0.2">
      <c r="B13" s="413" t="s">
        <v>49</v>
      </c>
      <c r="C13" s="380">
        <v>8.0706126104518088</v>
      </c>
      <c r="D13" s="414">
        <f t="shared" ref="D13:D19" si="2">IFERROR(C13-C14,"-")</f>
        <v>8.448719009587613E-2</v>
      </c>
      <c r="E13" s="415">
        <f t="shared" ref="E13:E48" si="3">IFERROR(C13-C27,"-")</f>
        <v>0.19986971954477006</v>
      </c>
      <c r="F13" s="304">
        <f>((SUM(C13:C22)+SUM(C23:C25))/(SUM(C27:C36)+SUM(C37:C39))-1)</f>
        <v>1.0156969613965838E-3</v>
      </c>
    </row>
    <row r="14" spans="2:8" ht="15" customHeight="1" outlineLevel="1" x14ac:dyDescent="0.2">
      <c r="B14" s="413" t="s">
        <v>50</v>
      </c>
      <c r="C14" s="380">
        <v>7.9861254203559326</v>
      </c>
      <c r="D14" s="414">
        <f t="shared" si="2"/>
        <v>0.46692473716308847</v>
      </c>
      <c r="E14" s="415">
        <f t="shared" si="3"/>
        <v>-0.40183810400562159</v>
      </c>
      <c r="F14" s="304">
        <f>((SUM(C14:C22)+SUM(C23:C25)+SUM(C27))/(SUM(C28:C36)+SUM(C37:C39)+SUM(C41))-1)</f>
        <v>2.8417000258145197E-3</v>
      </c>
    </row>
    <row r="15" spans="2:8" ht="15" customHeight="1" outlineLevel="1" x14ac:dyDescent="0.2">
      <c r="B15" s="413" t="s">
        <v>51</v>
      </c>
      <c r="C15" s="380">
        <v>7.5192006831928442</v>
      </c>
      <c r="D15" s="414">
        <f t="shared" si="2"/>
        <v>-8.1882838251851275E-2</v>
      </c>
      <c r="E15" s="415">
        <f t="shared" si="3"/>
        <v>0.22920068319284415</v>
      </c>
      <c r="F15" s="304">
        <f>((SUM(C15:C22)+SUM(C23:C25)+SUM(C27:C28))/(SUM(C29:C36)+SUM(C37:C39)+SUM(C41:C42))-1)</f>
        <v>9.480076162035278E-3</v>
      </c>
    </row>
    <row r="16" spans="2:8" ht="15" customHeight="1" outlineLevel="1" x14ac:dyDescent="0.2">
      <c r="B16" s="413" t="s">
        <v>52</v>
      </c>
      <c r="C16" s="380">
        <v>7.6010835214446955</v>
      </c>
      <c r="D16" s="414">
        <f t="shared" si="2"/>
        <v>-0.17891647855530479</v>
      </c>
      <c r="E16" s="415">
        <f t="shared" si="3"/>
        <v>2.8103375159165722E-2</v>
      </c>
      <c r="F16" s="304">
        <f>((SUM(C16:C22)+SUM(C23:C25)+SUM(C27:C29))/(SUM(C30:C36)+SUM(C37:C39)+SUM(C41:C43))-1)</f>
        <v>9.5121166223650633E-3</v>
      </c>
    </row>
    <row r="17" spans="2:11" ht="15" customHeight="1" outlineLevel="1" x14ac:dyDescent="0.2">
      <c r="B17" s="413" t="s">
        <v>53</v>
      </c>
      <c r="C17" s="380">
        <v>7.78</v>
      </c>
      <c r="D17" s="414">
        <f t="shared" si="2"/>
        <v>-2.926980013871372E-3</v>
      </c>
      <c r="E17" s="415">
        <f t="shared" si="3"/>
        <v>-0.14613125192564436</v>
      </c>
      <c r="F17" s="304">
        <f>((SUM(C17:C22)+SUM(C23:C25)+SUM(C27:C30))/(SUM(C31:C36)+SUM(C37:C39)+SUM(C41:C44))-1)</f>
        <v>8.7787454394656628E-3</v>
      </c>
    </row>
    <row r="18" spans="2:11" ht="15" customHeight="1" outlineLevel="1" x14ac:dyDescent="0.2">
      <c r="B18" s="413" t="s">
        <v>54</v>
      </c>
      <c r="C18" s="380">
        <v>7.7829269800138716</v>
      </c>
      <c r="D18" s="414">
        <f t="shared" si="2"/>
        <v>0.72083413996902745</v>
      </c>
      <c r="E18" s="415">
        <f t="shared" si="3"/>
        <v>0.53290505488563511</v>
      </c>
      <c r="F18" s="304">
        <f>((SUM(C18:C22)+SUM(C23:C25)+SUM(C27:C31))/(SUM(C32:C36)+SUM(C37:C39)+SUM(C41:C45))-1)</f>
        <v>1.2030953761103191E-2</v>
      </c>
    </row>
    <row r="19" spans="2:11" ht="15" customHeight="1" outlineLevel="1" x14ac:dyDescent="0.2">
      <c r="B19" s="413" t="s">
        <v>55</v>
      </c>
      <c r="C19" s="380">
        <v>7.0620928400448442</v>
      </c>
      <c r="D19" s="414">
        <f t="shared" si="2"/>
        <v>-0.19172374860133523</v>
      </c>
      <c r="E19" s="415">
        <f t="shared" si="3"/>
        <v>-0.44790715995515562</v>
      </c>
      <c r="F19" s="304">
        <f>((SUM(C19:C22)+SUM(C23:C25)+SUM(C27:C32))/(SUM(C33:C36)+SUM(C37:C39)+SUM(C41:C46))-1)</f>
        <v>7.1370250651308087E-3</v>
      </c>
    </row>
    <row r="20" spans="2:11" ht="15" customHeight="1" outlineLevel="1" x14ac:dyDescent="0.2">
      <c r="B20" s="413" t="s">
        <v>56</v>
      </c>
      <c r="C20" s="380">
        <v>7.2538165886461794</v>
      </c>
      <c r="D20" s="414">
        <f>IFERROR(C20-C22,"-")</f>
        <v>2.6837213415340955E-2</v>
      </c>
      <c r="E20" s="415">
        <f t="shared" si="3"/>
        <v>-6.4313960239855916E-2</v>
      </c>
      <c r="F20" s="304">
        <f>((SUM(C20:C22)+SUM(C23:C25)+SUM(C27:C33))/(SUM(C34:C36)+SUM(C37:C39)+SUM(C41:C47))-1)</f>
        <v>1.5754965345362804E-2</v>
      </c>
    </row>
    <row r="21" spans="2:11" ht="15" customHeight="1" x14ac:dyDescent="0.2">
      <c r="B21" s="416" t="s">
        <v>63</v>
      </c>
      <c r="C21" s="383">
        <v>8.0082035872910087</v>
      </c>
      <c r="D21" s="417"/>
      <c r="E21" s="417">
        <f t="shared" si="3"/>
        <v>0.13846009464185638</v>
      </c>
      <c r="F21" s="307" t="s">
        <v>121</v>
      </c>
    </row>
    <row r="22" spans="2:11" ht="15" customHeight="1" outlineLevel="1" x14ac:dyDescent="0.2">
      <c r="B22" s="413" t="s">
        <v>58</v>
      </c>
      <c r="C22" s="380">
        <v>7.2269793752308384</v>
      </c>
      <c r="D22" s="414">
        <f>IFERROR(C22-C23,"-")</f>
        <v>-0.45377655752327328</v>
      </c>
      <c r="E22" s="415">
        <f t="shared" si="3"/>
        <v>8.9254685545441248E-2</v>
      </c>
      <c r="F22" s="304">
        <f>((SUM(C22)+SUM(C23:C25)+SUM(C27:C34))/(SUM(C36)+SUM(C37:C39)+SUM(C41:C48))-1)</f>
        <v>2.1978922910675047E-2</v>
      </c>
    </row>
    <row r="23" spans="2:11" ht="15" customHeight="1" outlineLevel="1" x14ac:dyDescent="0.2">
      <c r="B23" s="413" t="s">
        <v>59</v>
      </c>
      <c r="C23" s="380">
        <v>7.6807559327541117</v>
      </c>
      <c r="D23" s="414">
        <f t="shared" ref="D23:D24" si="4">IFERROR(C23-C24,"-")</f>
        <v>-1.0728970848367556</v>
      </c>
      <c r="E23" s="415">
        <f t="shared" si="3"/>
        <v>-0.37005551825943073</v>
      </c>
      <c r="F23" s="304">
        <f>((SUM(C23:C25)+SUM(C27:C28)+SUM(C29:C36))/(SUM(C37:C39)+SUM(C41:C42)+SUM(C43:C50))-1)</f>
        <v>2.8750314217160122E-2</v>
      </c>
    </row>
    <row r="24" spans="2:11" ht="15" customHeight="1" outlineLevel="1" x14ac:dyDescent="0.2">
      <c r="B24" s="413" t="s">
        <v>60</v>
      </c>
      <c r="C24" s="380">
        <v>8.7536530175908673</v>
      </c>
      <c r="D24" s="414">
        <f t="shared" si="4"/>
        <v>-0.23801915524894746</v>
      </c>
      <c r="E24" s="415">
        <f t="shared" si="3"/>
        <v>0.18365301759086705</v>
      </c>
      <c r="F24" s="304">
        <f>((SUM(C24:C25)+SUM(C27:C36)+SUM(C37))/(SUM(C38:C39)+SUM(C41:C50)+SUM(C51))-1)</f>
        <v>3.45000906033055E-2</v>
      </c>
    </row>
    <row r="25" spans="2:11" ht="15" customHeight="1" outlineLevel="1" x14ac:dyDescent="0.2">
      <c r="B25" s="413" t="s">
        <v>61</v>
      </c>
      <c r="C25" s="380">
        <v>8.9916721728398148</v>
      </c>
      <c r="D25" s="414">
        <f>IFERROR(C25-C27,"-")</f>
        <v>1.1209292819327761</v>
      </c>
      <c r="E25" s="415">
        <f t="shared" si="3"/>
        <v>0.13200830729359581</v>
      </c>
      <c r="F25" s="304">
        <f>((SUM(C25)+SUM(C27:C36)+SUM(C37:C38))/(SUM(C39)+SUM(C41:C50)+SUM(C51:C52))-1)</f>
        <v>3.5975550642790788E-2</v>
      </c>
    </row>
    <row r="26" spans="2:11" ht="15" customHeight="1" x14ac:dyDescent="0.25">
      <c r="B26" s="144">
        <v>2012</v>
      </c>
      <c r="C26" s="419">
        <v>7.8106950330934621</v>
      </c>
      <c r="D26" s="373"/>
      <c r="E26" s="420">
        <f t="shared" si="3"/>
        <v>1.4395740216805564E-2</v>
      </c>
      <c r="F26" s="311" t="s">
        <v>121</v>
      </c>
    </row>
    <row r="27" spans="2:11" ht="15" hidden="1" customHeight="1" outlineLevel="1" x14ac:dyDescent="0.2">
      <c r="B27" s="413" t="s">
        <v>49</v>
      </c>
      <c r="C27" s="380">
        <v>7.8707428909070387</v>
      </c>
      <c r="D27" s="414">
        <f t="shared" ref="D27:D33" si="5">IFERROR(C27-C28,"-")</f>
        <v>-0.51722063345451552</v>
      </c>
      <c r="E27" s="415">
        <f t="shared" si="3"/>
        <v>0.38432490142389142</v>
      </c>
      <c r="F27" s="304">
        <f>((SUM(C27:C36)+SUM(C37:C39))/(SUM(C41:C50)+SUM(C51:C53))-1)</f>
        <v>3.9028137041670075E-2</v>
      </c>
    </row>
    <row r="28" spans="2:11" ht="15" hidden="1" customHeight="1" outlineLevel="1" x14ac:dyDescent="0.2">
      <c r="B28" s="413" t="s">
        <v>50</v>
      </c>
      <c r="C28" s="380">
        <v>8.3879635243615542</v>
      </c>
      <c r="D28" s="414">
        <f t="shared" si="5"/>
        <v>1.0979635243615542</v>
      </c>
      <c r="E28" s="415">
        <f t="shared" si="3"/>
        <v>0.26762487889300424</v>
      </c>
      <c r="F28" s="304">
        <f>((SUM(C28:C36)+SUM(C37:C39)+SUM(C41))/(SUM(C42:C50)+SUM(C51:C53)+SUM(C55))-1)</f>
        <v>3.0353573525998767E-2</v>
      </c>
    </row>
    <row r="29" spans="2:11" ht="15" hidden="1" customHeight="1" outlineLevel="1" x14ac:dyDescent="0.2">
      <c r="B29" s="413" t="s">
        <v>51</v>
      </c>
      <c r="C29" s="380">
        <v>7.29</v>
      </c>
      <c r="D29" s="414">
        <f t="shared" si="5"/>
        <v>-0.2829801462855297</v>
      </c>
      <c r="E29" s="415">
        <f t="shared" si="3"/>
        <v>0.23024542961714189</v>
      </c>
      <c r="F29" s="304">
        <f>((SUM(C29:C36)+SUM(C37:C39)+SUM(C41:C42))/(SUM(C43:C50)+SUM(C51:C53)+SUM(C55:C56))-1)</f>
        <v>2.8234393261219015E-2</v>
      </c>
    </row>
    <row r="30" spans="2:11" ht="15" hidden="1" customHeight="1" outlineLevel="1" x14ac:dyDescent="0.2">
      <c r="B30" s="413" t="s">
        <v>52</v>
      </c>
      <c r="C30" s="380">
        <v>7.5729801462855297</v>
      </c>
      <c r="D30" s="414">
        <f t="shared" si="5"/>
        <v>-0.35315110564011487</v>
      </c>
      <c r="E30" s="415">
        <f t="shared" si="3"/>
        <v>-4.5372054730218103E-2</v>
      </c>
      <c r="F30" s="304">
        <f>((SUM(C30:C36)+SUM(C37:C39)+SUM(C41:C43))/(SUM(C44:C50)+SUM(C51:C53)+SUM(C55:C57))-1)</f>
        <v>2.5395050929486462E-2</v>
      </c>
      <c r="H30" s="17"/>
    </row>
    <row r="31" spans="2:11" ht="15" hidden="1" customHeight="1" outlineLevel="1" x14ac:dyDescent="0.2">
      <c r="B31" s="413" t="s">
        <v>53</v>
      </c>
      <c r="C31" s="380">
        <v>7.9261312519256446</v>
      </c>
      <c r="D31" s="414">
        <f t="shared" si="5"/>
        <v>0.67610932679740809</v>
      </c>
      <c r="E31" s="415">
        <f t="shared" si="3"/>
        <v>0.17945779245247362</v>
      </c>
      <c r="F31" s="304">
        <f>((SUM(C31:C36)+SUM(C37:C39)+SUM(C41:C44))/(SUM(C45:C50)+SUM(C51:C53)+SUM(C55:C58))-1)</f>
        <v>2.5299932701672745E-2</v>
      </c>
      <c r="G31" s="17"/>
      <c r="H31" s="17"/>
      <c r="I31" s="17"/>
      <c r="J31" s="17"/>
      <c r="K31" s="17"/>
    </row>
    <row r="32" spans="2:11" ht="15" hidden="1" customHeight="1" outlineLevel="1" x14ac:dyDescent="0.2">
      <c r="B32" s="413" t="s">
        <v>54</v>
      </c>
      <c r="C32" s="380">
        <v>7.2500219251282365</v>
      </c>
      <c r="D32" s="414">
        <f t="shared" si="5"/>
        <v>-0.25997807487176328</v>
      </c>
      <c r="E32" s="415">
        <f t="shared" si="3"/>
        <v>4.0299792162467263E-2</v>
      </c>
      <c r="F32" s="304">
        <f>((SUM(C32:C36)+SUM(C37:C39)+SUM(C41:C45))/(SUM(C46:C50)+SUM(C51:C53)+SUM(C55:C59))-1)</f>
        <v>2.4674694560399502E-2</v>
      </c>
      <c r="G32" s="17"/>
      <c r="H32" s="17"/>
      <c r="I32" s="17"/>
      <c r="J32" s="17"/>
      <c r="K32" s="17"/>
    </row>
    <row r="33" spans="2:11" ht="15" hidden="1" customHeight="1" outlineLevel="1" x14ac:dyDescent="0.2">
      <c r="B33" s="413" t="s">
        <v>55</v>
      </c>
      <c r="C33" s="380">
        <v>7.51</v>
      </c>
      <c r="D33" s="414">
        <f t="shared" si="5"/>
        <v>0.19186945111396447</v>
      </c>
      <c r="E33" s="415">
        <f t="shared" si="3"/>
        <v>0.41219580042833126</v>
      </c>
      <c r="F33" s="304">
        <f>((SUM(C33:C36)+SUM(C37:C39)+SUM(C41:C46))/(SUM(C47:C50)+SUM(C51:C53)+SUM(C55:C60))-1)</f>
        <v>2.3095172181830659E-2</v>
      </c>
      <c r="G33" s="17"/>
      <c r="H33" s="17"/>
      <c r="I33" s="17"/>
      <c r="J33" s="17"/>
      <c r="K33" s="17"/>
    </row>
    <row r="34" spans="2:11" ht="15" hidden="1" customHeight="1" outlineLevel="1" x14ac:dyDescent="0.2">
      <c r="B34" s="413" t="s">
        <v>56</v>
      </c>
      <c r="C34" s="380">
        <v>7.3181305488860353</v>
      </c>
      <c r="D34" s="414">
        <f>IFERROR(C34-C36,"-")</f>
        <v>0.18040585920063812</v>
      </c>
      <c r="E34" s="415">
        <f t="shared" si="3"/>
        <v>0.51319721149325304</v>
      </c>
      <c r="F34" s="304">
        <f>((SUM(C34:C36)+SUM(C37:C39)+SUM(C41:C47))/(SUM(C48:C50)+SUM(C51:C53)+SUM(C55:C61))-1)</f>
        <v>1.6377652503830831E-2</v>
      </c>
      <c r="G34" s="17"/>
      <c r="H34" s="17"/>
      <c r="I34" s="17"/>
      <c r="J34" s="17"/>
      <c r="K34" s="17"/>
    </row>
    <row r="35" spans="2:11" ht="15" customHeight="1" collapsed="1" x14ac:dyDescent="0.2">
      <c r="B35" s="416" t="s">
        <v>64</v>
      </c>
      <c r="C35" s="383">
        <v>7.8697434926491523</v>
      </c>
      <c r="D35" s="417"/>
      <c r="E35" s="417">
        <f t="shared" si="3"/>
        <v>0.17374943734563786</v>
      </c>
      <c r="F35" s="307" t="s">
        <v>121</v>
      </c>
    </row>
    <row r="36" spans="2:11" ht="15" hidden="1" customHeight="1" outlineLevel="1" x14ac:dyDescent="0.2">
      <c r="B36" s="413" t="s">
        <v>58</v>
      </c>
      <c r="C36" s="380">
        <v>7.1377246896853972</v>
      </c>
      <c r="D36" s="414">
        <f>IFERROR(C36-C37,"-")</f>
        <v>-0.91308676132814526</v>
      </c>
      <c r="E36" s="415">
        <f t="shared" si="3"/>
        <v>0.73693803535655</v>
      </c>
      <c r="F36" s="304">
        <f>((SUM(C36)+SUM(C37:C39)+SUM(C41:C48))/(SUM(C50)+SUM(C51:C53)+SUM(C55:C62))-1)</f>
        <v>8.9537579448890625E-3</v>
      </c>
      <c r="G36" s="17"/>
      <c r="H36" s="17"/>
      <c r="I36" s="17"/>
      <c r="J36" s="17"/>
      <c r="K36" s="17"/>
    </row>
    <row r="37" spans="2:11" ht="15" hidden="1" customHeight="1" outlineLevel="1" x14ac:dyDescent="0.2">
      <c r="B37" s="413" t="s">
        <v>59</v>
      </c>
      <c r="C37" s="380">
        <v>8.0508114510135425</v>
      </c>
      <c r="D37" s="414">
        <f t="shared" ref="D37:D38" si="6">IFERROR(C37-C38,"-")</f>
        <v>-0.51918854898645783</v>
      </c>
      <c r="E37" s="415">
        <f t="shared" si="3"/>
        <v>0.19098075517492319</v>
      </c>
      <c r="F37" s="304">
        <f>((SUM(C37:C39)+SUM(C41:C42)+SUM(C43:C50))/(SUM(C51:C53)+SUM(C55:C56)+SUM(C57:C64))-1)</f>
        <v>-7.3446893248555467E-3</v>
      </c>
      <c r="G37" s="17"/>
      <c r="I37" s="17"/>
      <c r="J37" s="17"/>
      <c r="K37" s="17"/>
    </row>
    <row r="38" spans="2:11" ht="15" hidden="1" customHeight="1" outlineLevel="1" x14ac:dyDescent="0.2">
      <c r="B38" s="413" t="s">
        <v>60</v>
      </c>
      <c r="C38" s="380">
        <v>8.57</v>
      </c>
      <c r="D38" s="414">
        <f t="shared" si="6"/>
        <v>-0.2896638655462187</v>
      </c>
      <c r="E38" s="415">
        <f t="shared" si="3"/>
        <v>0.31760449956297876</v>
      </c>
      <c r="F38" s="304">
        <f>((SUM(C38:C39)+SUM(C41:C50)+SUM(C51))/(SUM(C52:C53)+SUM(C55:C64)+SUM(C65))-1)</f>
        <v>-1.0887568342619502E-2</v>
      </c>
    </row>
    <row r="39" spans="2:11" ht="15" hidden="1" customHeight="1" outlineLevel="1" x14ac:dyDescent="0.2">
      <c r="B39" s="413" t="s">
        <v>61</v>
      </c>
      <c r="C39" s="380">
        <v>8.859663865546219</v>
      </c>
      <c r="D39" s="414">
        <f>IFERROR(C39-C41,"-")</f>
        <v>1.3732458760630717</v>
      </c>
      <c r="E39" s="415">
        <f t="shared" si="3"/>
        <v>0.41559120905299629</v>
      </c>
      <c r="F39" s="304">
        <f>((SUM(C39)+SUM(C41:C50)+SUM(C51:C52))/(SUM(C53)+SUM(C55:C64)+SUM(C65:C66))-1)</f>
        <v>-1.3174302161137019E-2</v>
      </c>
    </row>
    <row r="40" spans="2:11" ht="15" customHeight="1" collapsed="1" x14ac:dyDescent="0.25">
      <c r="B40" s="145">
        <v>2011</v>
      </c>
      <c r="C40" s="421">
        <v>7.7962992928766566</v>
      </c>
      <c r="D40" s="375"/>
      <c r="E40" s="422">
        <f t="shared" si="3"/>
        <v>0.297447114643977</v>
      </c>
      <c r="F40" s="313" t="s">
        <v>121</v>
      </c>
    </row>
    <row r="41" spans="2:11" ht="15" hidden="1" customHeight="1" outlineLevel="1" x14ac:dyDescent="0.2">
      <c r="B41" s="413" t="s">
        <v>49</v>
      </c>
      <c r="C41" s="380">
        <v>7.4864179894831473</v>
      </c>
      <c r="D41" s="414">
        <f t="shared" ref="D41:D66" si="7">IFERROR(C41-C42,"-")</f>
        <v>-0.6339206559854027</v>
      </c>
      <c r="E41" s="415">
        <f t="shared" si="3"/>
        <v>-0.45035224680064534</v>
      </c>
      <c r="F41" s="304">
        <f>((SUM(C41:C50)+SUM(C51:C53))/(SUM(C55:C64)+SUM(C65:C67))-1)</f>
        <v>-2.2653870327312697E-2</v>
      </c>
    </row>
    <row r="42" spans="2:11" ht="15" hidden="1" customHeight="1" outlineLevel="1" x14ac:dyDescent="0.2">
      <c r="B42" s="413" t="s">
        <v>50</v>
      </c>
      <c r="C42" s="380">
        <v>8.12033864546855</v>
      </c>
      <c r="D42" s="414">
        <f t="shared" si="7"/>
        <v>1.0605840750856919</v>
      </c>
      <c r="E42" s="415">
        <f t="shared" si="3"/>
        <v>5.7789224002284811E-2</v>
      </c>
      <c r="F42" s="304">
        <f>((SUM(C42:C50)+SUM(C51:C53)+SUM(C55))/(SUM(C56:C64)+SUM(C65:C67)+SUM(C69))-1)</f>
        <v>-2.0593764296332639E-2</v>
      </c>
    </row>
    <row r="43" spans="2:11" ht="15" hidden="1" customHeight="1" outlineLevel="1" x14ac:dyDescent="0.2">
      <c r="B43" s="413" t="s">
        <v>51</v>
      </c>
      <c r="C43" s="380">
        <v>7.0597545703828581</v>
      </c>
      <c r="D43" s="414">
        <f t="shared" si="7"/>
        <v>-0.5585976306328897</v>
      </c>
      <c r="E43" s="415">
        <f t="shared" si="3"/>
        <v>-4.7346209865665401E-2</v>
      </c>
      <c r="F43" s="304">
        <f>((SUM(C43:C50)+SUM(C51:C53)+SUM(C55:C56))/(SUM(C57:C64)+SUM(C65:C67)+SUM(C69:C70))-1)</f>
        <v>-1.9383085411872836E-2</v>
      </c>
    </row>
    <row r="44" spans="2:11" ht="15" hidden="1" customHeight="1" outlineLevel="1" x14ac:dyDescent="0.2">
      <c r="B44" s="413" t="s">
        <v>52</v>
      </c>
      <c r="C44" s="380">
        <v>7.6183522010157478</v>
      </c>
      <c r="D44" s="414">
        <f t="shared" si="7"/>
        <v>-0.12832125845742315</v>
      </c>
      <c r="E44" s="415">
        <f t="shared" si="3"/>
        <v>-5.3366025818877283E-2</v>
      </c>
      <c r="F44" s="304">
        <f>((SUM(C44:C50)+SUM(C51:C53)+SUM(C55:C57))/(SUM(C58:C64)+SUM(C65:C67)+SUM(C69:C71))-1)</f>
        <v>-2.2245156439698821E-2</v>
      </c>
    </row>
    <row r="45" spans="2:11" ht="15" hidden="1" customHeight="1" outlineLevel="1" x14ac:dyDescent="0.2">
      <c r="B45" s="413" t="s">
        <v>53</v>
      </c>
      <c r="C45" s="380">
        <v>7.746673459473171</v>
      </c>
      <c r="D45" s="414">
        <f t="shared" si="7"/>
        <v>0.53695132650740174</v>
      </c>
      <c r="E45" s="415">
        <f t="shared" si="3"/>
        <v>0.11516134485567786</v>
      </c>
      <c r="F45" s="304">
        <f>((SUM(C45:C50)+SUM(C51:C53)+SUM(C55:C58))/(SUM(C59:C64)+SUM(C65:C67)+SUM(C69:C72))-1)</f>
        <v>-2.3822558506472857E-2</v>
      </c>
    </row>
    <row r="46" spans="2:11" ht="15" hidden="1" customHeight="1" outlineLevel="1" x14ac:dyDescent="0.2">
      <c r="B46" s="413" t="s">
        <v>54</v>
      </c>
      <c r="C46" s="380">
        <v>7.2097221329657692</v>
      </c>
      <c r="D46" s="414">
        <f t="shared" si="7"/>
        <v>0.11191793339410072</v>
      </c>
      <c r="E46" s="415">
        <f t="shared" si="3"/>
        <v>-0.11217931684364846</v>
      </c>
      <c r="F46" s="304">
        <f>((SUM(C46:C50)+SUM(C51:C53)+SUM(C55:C59))/(SUM(C60:C64)+SUM(C65:C67)+SUM(C69:C73))-1)</f>
        <v>-2.6755208287920773E-2</v>
      </c>
    </row>
    <row r="47" spans="2:11" ht="15" hidden="1" customHeight="1" outlineLevel="1" x14ac:dyDescent="0.2">
      <c r="B47" s="413" t="s">
        <v>55</v>
      </c>
      <c r="C47" s="380">
        <v>7.0978041995716685</v>
      </c>
      <c r="D47" s="414">
        <f t="shared" si="7"/>
        <v>0.29287086217888625</v>
      </c>
      <c r="E47" s="415">
        <f t="shared" si="3"/>
        <v>-0.24405449738538287</v>
      </c>
      <c r="F47" s="304">
        <f>((SUM(C47:C50)+SUM(C51:C53)+SUM(C55:C60))/(SUM(C61:C64)+SUM(C65:C67)+SUM(C69:C74))-1)</f>
        <v>-3.3409731250618191E-2</v>
      </c>
    </row>
    <row r="48" spans="2:11" ht="15" hidden="1" customHeight="1" outlineLevel="1" x14ac:dyDescent="0.2">
      <c r="B48" s="413" t="s">
        <v>56</v>
      </c>
      <c r="C48" s="380">
        <v>6.8049333373927823</v>
      </c>
      <c r="D48" s="414">
        <f>IFERROR(C48-C50,"-")</f>
        <v>0.40414668306393509</v>
      </c>
      <c r="E48" s="415">
        <f t="shared" si="3"/>
        <v>-0.11244154591918765</v>
      </c>
      <c r="F48" s="304">
        <f>((SUM(C48:C50)+SUM(C51:C53)+SUM(C55:C61))/(SUM(C62:C64)+SUM(C65:C67)+SUM(C69:C75))-1)</f>
        <v>-3.4143320651866427E-2</v>
      </c>
    </row>
    <row r="49" spans="2:6" ht="15" customHeight="1" collapsed="1" x14ac:dyDescent="0.2">
      <c r="B49" s="416" t="s">
        <v>65</v>
      </c>
      <c r="C49" s="383">
        <v>7.6959940553035144</v>
      </c>
      <c r="D49" s="417"/>
      <c r="E49" s="423">
        <v>0.40233286947794422</v>
      </c>
      <c r="F49" s="307" t="s">
        <v>121</v>
      </c>
    </row>
    <row r="50" spans="2:6" ht="15" hidden="1" customHeight="1" outlineLevel="1" x14ac:dyDescent="0.2">
      <c r="B50" s="413" t="s">
        <v>58</v>
      </c>
      <c r="C50" s="380">
        <v>6.4007866543288472</v>
      </c>
      <c r="D50" s="414">
        <f>IFERROR(C50-C51,"-")</f>
        <v>-1.4590440415097721</v>
      </c>
      <c r="E50" s="415">
        <f t="shared" ref="E50:E62" si="8">IFERROR(C50-C64,"-")</f>
        <v>-0.57395942028339419</v>
      </c>
      <c r="F50" s="304">
        <f>((SUM(C50)+SUM(C51:C53)+SUM(C55:C62))/(SUM(C64)+SUM(C65:C67)+SUM(C69:C76))-1)</f>
        <v>-3.6084393656891978E-2</v>
      </c>
    </row>
    <row r="51" spans="2:6" ht="15" hidden="1" customHeight="1" outlineLevel="1" x14ac:dyDescent="0.2">
      <c r="B51" s="413" t="s">
        <v>59</v>
      </c>
      <c r="C51" s="380">
        <v>7.8598306958386193</v>
      </c>
      <c r="D51" s="414">
        <f t="shared" si="7"/>
        <v>-0.39256480459840226</v>
      </c>
      <c r="E51" s="415">
        <f t="shared" si="8"/>
        <v>-0.16314077236224556</v>
      </c>
      <c r="F51" s="304">
        <f>((SUM(C51:C53)+SUM(C55:C56)+SUM(C57:C64))/(SUM(C65:C67)+SUM(C69:C70)+SUM(C71:C78))-1)</f>
        <v>-3.8457626941205358E-2</v>
      </c>
    </row>
    <row r="52" spans="2:6" ht="15" hidden="1" customHeight="1" outlineLevel="1" x14ac:dyDescent="0.2">
      <c r="B52" s="413" t="s">
        <v>60</v>
      </c>
      <c r="C52" s="380">
        <v>8.2523955004370215</v>
      </c>
      <c r="D52" s="414">
        <f t="shared" si="7"/>
        <v>-0.19167715605620117</v>
      </c>
      <c r="E52" s="415">
        <f t="shared" si="8"/>
        <v>9.1010892234356433E-2</v>
      </c>
      <c r="F52" s="304">
        <f>((SUM(C52:C53)+SUM(C55:C64)+SUM(C65))/(SUM(C66:C67)+SUM(C69:C78)+SUM(C79))-1)</f>
        <v>-3.5171339599236795E-2</v>
      </c>
    </row>
    <row r="53" spans="2:6" ht="15" hidden="1" customHeight="1" outlineLevel="1" x14ac:dyDescent="0.2">
      <c r="B53" s="413" t="s">
        <v>61</v>
      </c>
      <c r="C53" s="380">
        <v>8.4440726564932227</v>
      </c>
      <c r="D53" s="414">
        <f>IFERROR(C53-C55,"-")</f>
        <v>0.50730242020943006</v>
      </c>
      <c r="E53" s="415">
        <f t="shared" si="8"/>
        <v>-0.54008672154370707</v>
      </c>
      <c r="F53" s="304">
        <f>((SUM(C53)+SUM(C55:C64)+SUM(C65:C66))/(SUM(C67)+SUM(C69:C78)+SUM(C79:C80))-1)</f>
        <v>-3.5948039641895413E-2</v>
      </c>
    </row>
    <row r="54" spans="2:6" ht="15" customHeight="1" collapsed="1" x14ac:dyDescent="0.25">
      <c r="B54" s="145">
        <v>2010</v>
      </c>
      <c r="C54" s="421">
        <v>7.4988521782326796</v>
      </c>
      <c r="D54" s="375"/>
      <c r="E54" s="422">
        <f t="shared" si="8"/>
        <v>-0.17455028602755984</v>
      </c>
      <c r="F54" s="313" t="s">
        <v>121</v>
      </c>
    </row>
    <row r="55" spans="2:6" ht="15" hidden="1" customHeight="1" outlineLevel="1" x14ac:dyDescent="0.2">
      <c r="B55" s="413" t="s">
        <v>49</v>
      </c>
      <c r="C55" s="380">
        <v>7.9367702362837926</v>
      </c>
      <c r="D55" s="414">
        <f t="shared" si="7"/>
        <v>-0.12577918518247255</v>
      </c>
      <c r="E55" s="415">
        <f t="shared" si="8"/>
        <v>-0.24934493108455857</v>
      </c>
      <c r="F55" s="304">
        <f>((SUM(C55:C64)+SUM(C65:C67))/(SUM(C69:C78)+SUM(C79:C81))-1)</f>
        <v>-3.3425768960455571E-2</v>
      </c>
    </row>
    <row r="56" spans="2:6" ht="15" hidden="1" customHeight="1" outlineLevel="1" x14ac:dyDescent="0.2">
      <c r="B56" s="413" t="s">
        <v>50</v>
      </c>
      <c r="C56" s="380">
        <v>8.0625494214662652</v>
      </c>
      <c r="D56" s="414">
        <f t="shared" si="7"/>
        <v>0.95544864121774165</v>
      </c>
      <c r="E56" s="415">
        <f t="shared" si="8"/>
        <v>0.18277918938214022</v>
      </c>
      <c r="F56" s="304">
        <f>((SUM(C56:C64)+SUM(C65:C67)+SUM(C69))/(SUM(C70:C78)+SUM(C79:C81)+SUM(C83))-1)</f>
        <v>-3.1752846544654378E-2</v>
      </c>
    </row>
    <row r="57" spans="2:6" ht="15" hidden="1" customHeight="1" outlineLevel="1" x14ac:dyDescent="0.2">
      <c r="B57" s="413" t="s">
        <v>51</v>
      </c>
      <c r="C57" s="380">
        <v>7.1071007802485235</v>
      </c>
      <c r="D57" s="414">
        <f t="shared" si="7"/>
        <v>-0.56461744658610158</v>
      </c>
      <c r="E57" s="415">
        <f t="shared" si="8"/>
        <v>-0.34152400107212966</v>
      </c>
      <c r="F57" s="304">
        <f>((SUM(C57:C64)+SUM(C65:C67)+SUM(C69:C70))/(SUM(C71:C78)+SUM(C79:C81)+SUM(C83:C84))-1)</f>
        <v>-3.4414750239317282E-2</v>
      </c>
    </row>
    <row r="58" spans="2:6" ht="15" hidden="1" customHeight="1" outlineLevel="1" x14ac:dyDescent="0.2">
      <c r="B58" s="413" t="s">
        <v>52</v>
      </c>
      <c r="C58" s="380">
        <v>7.6717182268346251</v>
      </c>
      <c r="D58" s="414">
        <f t="shared" si="7"/>
        <v>4.0206112217131995E-2</v>
      </c>
      <c r="E58" s="415">
        <f t="shared" si="8"/>
        <v>-0.21702075706506818</v>
      </c>
      <c r="F58" s="304">
        <f>((SUM(C58:C64)+SUM(C65:C67)+SUM(C69:C71))/(SUM(C72:C78)+SUM(C79:C81)+SUM(C83:C85))-1)</f>
        <v>-3.0444742158908911E-2</v>
      </c>
    </row>
    <row r="59" spans="2:6" ht="15" hidden="1" customHeight="1" outlineLevel="1" x14ac:dyDescent="0.2">
      <c r="B59" s="413" t="s">
        <v>53</v>
      </c>
      <c r="C59" s="380">
        <v>7.6315121146174931</v>
      </c>
      <c r="D59" s="414">
        <f t="shared" si="7"/>
        <v>0.30961066480807542</v>
      </c>
      <c r="E59" s="415">
        <f t="shared" si="8"/>
        <v>-0.18507603992445709</v>
      </c>
      <c r="F59" s="304">
        <f>((SUM(C59:C64)+SUM(C65:C67)+SUM(C69:C72))/(SUM(C73:C78)+SUM(C79:C81)+SUM(C83:C86))-1)</f>
        <v>-2.8067607292332375E-2</v>
      </c>
    </row>
    <row r="60" spans="2:6" ht="15" hidden="1" customHeight="1" outlineLevel="1" x14ac:dyDescent="0.2">
      <c r="B60" s="413" t="s">
        <v>54</v>
      </c>
      <c r="C60" s="380">
        <v>7.3219014498094177</v>
      </c>
      <c r="D60" s="414">
        <f t="shared" si="7"/>
        <v>-1.9957247147633694E-2</v>
      </c>
      <c r="E60" s="415">
        <f t="shared" si="8"/>
        <v>-0.81052783204716672</v>
      </c>
      <c r="F60" s="304">
        <f>((SUM(C60:C64)+SUM(C65:C67)+SUM(C69:C73))/(SUM(C74:C78)+SUM(C79:C81)+SUM(C83:C87))-1)</f>
        <v>-2.8030812416994899E-2</v>
      </c>
    </row>
    <row r="61" spans="2:6" ht="15" hidden="1" customHeight="1" outlineLevel="1" x14ac:dyDescent="0.2">
      <c r="B61" s="413" t="s">
        <v>55</v>
      </c>
      <c r="C61" s="380">
        <v>7.3418586969570514</v>
      </c>
      <c r="D61" s="414">
        <f t="shared" si="7"/>
        <v>0.42448381364508148</v>
      </c>
      <c r="E61" s="415">
        <f t="shared" si="8"/>
        <v>-0.32991360686646143</v>
      </c>
      <c r="F61" s="304">
        <f>((SUM(C61:C64)+SUM(C65:C67)+SUM(C69:C74))/(SUM(C75:C78)+SUM(C79:C81)+SUM(C83:C88))-1)</f>
        <v>-1.8020285638710276E-2</v>
      </c>
    </row>
    <row r="62" spans="2:6" ht="15" hidden="1" customHeight="1" outlineLevel="1" x14ac:dyDescent="0.2">
      <c r="B62" s="413" t="s">
        <v>56</v>
      </c>
      <c r="C62" s="380">
        <v>6.9173748833119699</v>
      </c>
      <c r="D62" s="414">
        <f>IFERROR(C62-C64,"-")</f>
        <v>-5.7371191300271462E-2</v>
      </c>
      <c r="E62" s="415">
        <f t="shared" si="8"/>
        <v>-0.26784965291272389</v>
      </c>
      <c r="F62" s="304">
        <f>((SUM(C62:C64)+SUM(C65:C67)+SUM(C69:C75))/(SUM(C76:C78)+SUM(C79:C81)+SUM(C83:C89))-1)</f>
        <v>-9.5957894561748969E-3</v>
      </c>
    </row>
    <row r="63" spans="2:6" ht="15" customHeight="1" collapsed="1" x14ac:dyDescent="0.2">
      <c r="B63" s="416" t="s">
        <v>67</v>
      </c>
      <c r="C63" s="383">
        <v>7.929863622939143</v>
      </c>
      <c r="D63" s="417"/>
      <c r="E63" s="383">
        <v>7.929863622939143</v>
      </c>
      <c r="F63" s="307" t="s">
        <v>121</v>
      </c>
    </row>
    <row r="64" spans="2:6" ht="15" hidden="1" customHeight="1" outlineLevel="1" x14ac:dyDescent="0.2">
      <c r="B64" s="413" t="s">
        <v>58</v>
      </c>
      <c r="C64" s="380">
        <v>6.9747460746122414</v>
      </c>
      <c r="D64" s="414">
        <f>IFERROR(C64-C65,"-")</f>
        <v>-1.0482253935886234</v>
      </c>
      <c r="E64" s="415">
        <f t="shared" ref="E64:E127" si="9">IFERROR(C64-C78,"-")</f>
        <v>-0.98068060153978198</v>
      </c>
      <c r="F64" s="304">
        <f>((SUM(C64)+SUM(C65:C67)+SUM(C69:C76))/(SUM(C78)+SUM(C79:C81)+SUM(C83:C90))-1)</f>
        <v>-1.3611980984461147E-2</v>
      </c>
    </row>
    <row r="65" spans="2:6" ht="15" hidden="1" customHeight="1" outlineLevel="1" x14ac:dyDescent="0.2">
      <c r="B65" s="413" t="s">
        <v>59</v>
      </c>
      <c r="C65" s="380">
        <v>8.0229714682008648</v>
      </c>
      <c r="D65" s="414">
        <f t="shared" si="7"/>
        <v>-0.13841314000180027</v>
      </c>
      <c r="E65" s="415">
        <f t="shared" si="9"/>
        <v>0.18320119444637939</v>
      </c>
      <c r="F65" s="304">
        <f>((SUM(C65:C67)+SUM(C69:C70)+SUM(C71:C78))/(SUM(C79:C81)+SUM(C83:C84)+SUM(C85:C92))-1)</f>
        <v>1.209206603647095E-3</v>
      </c>
    </row>
    <row r="66" spans="2:6" ht="15" hidden="1" customHeight="1" outlineLevel="1" x14ac:dyDescent="0.2">
      <c r="B66" s="413" t="s">
        <v>60</v>
      </c>
      <c r="C66" s="380">
        <v>8.1613846082026651</v>
      </c>
      <c r="D66" s="414">
        <f t="shared" si="7"/>
        <v>-0.82277476983426467</v>
      </c>
      <c r="E66" s="415">
        <f t="shared" si="9"/>
        <v>1.1223057665395331E-2</v>
      </c>
      <c r="F66" s="304">
        <f>((SUM(C66:C67)+SUM(C69:C78)+SUM(C79))/(SUM(C80:C81)+SUM(C83:C92)+SUM(C93))-1)</f>
        <v>-1.1587967928735621E-3</v>
      </c>
    </row>
    <row r="67" spans="2:6" ht="15" hidden="1" customHeight="1" outlineLevel="1" x14ac:dyDescent="0.2">
      <c r="B67" s="413" t="s">
        <v>61</v>
      </c>
      <c r="C67" s="380">
        <v>8.9841593780369298</v>
      </c>
      <c r="D67" s="414">
        <f>IFERROR(C67-C69,"-")</f>
        <v>0.79804421066857856</v>
      </c>
      <c r="E67" s="415">
        <f t="shared" si="9"/>
        <v>-0.28937282598164771</v>
      </c>
      <c r="F67" s="304">
        <f>((SUM(C67)+SUM(C69:C78)+SUM(C79:C80))/(SUM(C81)+SUM(C83:C92)+SUM(C93:C94))-1)</f>
        <v>-3.1794281665961099E-3</v>
      </c>
    </row>
    <row r="68" spans="2:6" ht="15" customHeight="1" collapsed="1" x14ac:dyDescent="0.25">
      <c r="B68" s="145">
        <v>2009</v>
      </c>
      <c r="C68" s="421">
        <v>7.6734024642602394</v>
      </c>
      <c r="D68" s="375"/>
      <c r="E68" s="422">
        <f t="shared" si="9"/>
        <v>-0.27434471765047785</v>
      </c>
      <c r="F68" s="313" t="s">
        <v>121</v>
      </c>
    </row>
    <row r="69" spans="2:6" ht="15" hidden="1" customHeight="1" outlineLevel="1" x14ac:dyDescent="0.2">
      <c r="B69" s="413" t="s">
        <v>49</v>
      </c>
      <c r="C69" s="380">
        <v>8.1861151673683512</v>
      </c>
      <c r="D69" s="414">
        <f t="shared" ref="D69:D80" si="10">IFERROR(C69-C70,"-")</f>
        <v>0.30634493528422624</v>
      </c>
      <c r="E69" s="415">
        <f t="shared" si="9"/>
        <v>-7.8654324528276476E-2</v>
      </c>
      <c r="F69" s="304">
        <f>((SUM(C69:C78)+SUM(C79:C81))/(SUM(C83:C92)+SUM(C93:C95))-1)</f>
        <v>3.7092874599187198E-4</v>
      </c>
    </row>
    <row r="70" spans="2:6" ht="15" hidden="1" customHeight="1" outlineLevel="1" x14ac:dyDescent="0.2">
      <c r="B70" s="413" t="s">
        <v>50</v>
      </c>
      <c r="C70" s="380">
        <v>7.879770232084125</v>
      </c>
      <c r="D70" s="414">
        <f t="shared" si="10"/>
        <v>0.43114545076347177</v>
      </c>
      <c r="E70" s="415">
        <f t="shared" si="9"/>
        <v>-9.6316581895286468E-2</v>
      </c>
      <c r="F70" s="304">
        <f>((SUM(C70:C78)+SUM(C79:C81)+SUM(C83))/(SUM(C84:C92)+SUM(C93:C95)+SUM(C97))-1)</f>
        <v>5.1246640394293497E-3</v>
      </c>
    </row>
    <row r="71" spans="2:6" ht="15" hidden="1" customHeight="1" outlineLevel="1" x14ac:dyDescent="0.2">
      <c r="B71" s="413" t="s">
        <v>51</v>
      </c>
      <c r="C71" s="380">
        <v>7.4486247813206532</v>
      </c>
      <c r="D71" s="414">
        <f t="shared" si="10"/>
        <v>-0.4401142025790401</v>
      </c>
      <c r="E71" s="415">
        <f t="shared" si="9"/>
        <v>7.2366068803741967E-2</v>
      </c>
      <c r="F71" s="304">
        <f>((SUM(C71:C78)+SUM(C79:C81)+SUM(C83:C84))/(SUM(C85:C92)+SUM(C93:C95)+SUM(C97:C98))-1)</f>
        <v>2.9997633986087457E-3</v>
      </c>
    </row>
    <row r="72" spans="2:6" ht="15" hidden="1" customHeight="1" outlineLevel="1" x14ac:dyDescent="0.2">
      <c r="B72" s="413" t="s">
        <v>52</v>
      </c>
      <c r="C72" s="380">
        <v>7.8887389838996933</v>
      </c>
      <c r="D72" s="414">
        <f t="shared" si="10"/>
        <v>7.2150829357743085E-2</v>
      </c>
      <c r="E72" s="415">
        <f t="shared" si="9"/>
        <v>3.0160891737101458E-2</v>
      </c>
      <c r="F72" s="304">
        <f>((SUM(C72:C78)+SUM(C79:C81)+SUM(C83:C85))/(SUM(C86:C92)+SUM(C93:C95)+SUM(C97:C99))-1)</f>
        <v>5.0702970579852291E-4</v>
      </c>
    </row>
    <row r="73" spans="2:6" ht="15" hidden="1" customHeight="1" outlineLevel="1" x14ac:dyDescent="0.2">
      <c r="B73" s="413" t="s">
        <v>53</v>
      </c>
      <c r="C73" s="380">
        <v>7.8165881545419502</v>
      </c>
      <c r="D73" s="414">
        <f t="shared" si="10"/>
        <v>-0.31584112731463421</v>
      </c>
      <c r="E73" s="415">
        <f t="shared" si="9"/>
        <v>-0.18649172559244498</v>
      </c>
      <c r="F73" s="304">
        <f>((SUM(C73:C78)+SUM(C79:C81)+SUM(C83:C86))/(SUM(C87:C92)+SUM(C93:C95)+SUM(C97:C100))-1)</f>
        <v>3.5277194563838599E-3</v>
      </c>
    </row>
    <row r="74" spans="2:6" ht="15" hidden="1" customHeight="1" outlineLevel="1" x14ac:dyDescent="0.2">
      <c r="B74" s="413" t="s">
        <v>54</v>
      </c>
      <c r="C74" s="380">
        <v>8.1324292818565844</v>
      </c>
      <c r="D74" s="414">
        <f t="shared" si="10"/>
        <v>0.4606569780330716</v>
      </c>
      <c r="E74" s="415">
        <f t="shared" si="9"/>
        <v>0.23258823367552051</v>
      </c>
      <c r="F74" s="304">
        <f>((SUM(C74:C78)+SUM(C79:C81)+SUM(C83:C87))/(SUM(C88:C92)+SUM(C93:C95)+SUM(C97:C101))-1)</f>
        <v>2.0637678639157109E-4</v>
      </c>
    </row>
    <row r="75" spans="2:6" ht="15" hidden="1" customHeight="1" outlineLevel="1" x14ac:dyDescent="0.2">
      <c r="B75" s="413" t="s">
        <v>55</v>
      </c>
      <c r="C75" s="380">
        <v>7.6717723038235128</v>
      </c>
      <c r="D75" s="414">
        <f t="shared" si="10"/>
        <v>0.48654776759881901</v>
      </c>
      <c r="E75" s="415">
        <f t="shared" si="9"/>
        <v>0.54770399480467091</v>
      </c>
      <c r="F75" s="304">
        <f>((SUM(C75:C78)+SUM(C79:C81)+SUM(C83:C88))/(SUM(C89:C92)+SUM(C93:C95)+SUM(C97:C102))-1)</f>
        <v>-5.7327421678111667E-3</v>
      </c>
    </row>
    <row r="76" spans="2:6" ht="15" hidden="1" customHeight="1" outlineLevel="1" x14ac:dyDescent="0.2">
      <c r="B76" s="413" t="s">
        <v>56</v>
      </c>
      <c r="C76" s="380">
        <v>7.1852245362246938</v>
      </c>
      <c r="D76" s="414">
        <f>IFERROR(C76-C78,"-")</f>
        <v>-0.77020213992732955</v>
      </c>
      <c r="E76" s="415">
        <f t="shared" si="9"/>
        <v>-0.74777561309327467</v>
      </c>
      <c r="F76" s="304">
        <f>((SUM(C76:C78)+SUM(C79:C81)+SUM(C83:C89))/(SUM(C90:C92)+SUM(C93:C95)+SUM(C97:C103))-1)</f>
        <v>-1.4496304069763655E-2</v>
      </c>
    </row>
    <row r="77" spans="2:6" ht="15" customHeight="1" collapsed="1" x14ac:dyDescent="0.2">
      <c r="B77" s="416" t="s">
        <v>68</v>
      </c>
      <c r="C77" s="383">
        <v>8.0961358139205721</v>
      </c>
      <c r="D77" s="417"/>
      <c r="E77" s="424">
        <f t="shared" si="9"/>
        <v>2.3943325284777828E-2</v>
      </c>
      <c r="F77" s="307" t="s">
        <v>121</v>
      </c>
    </row>
    <row r="78" spans="2:6" ht="15" hidden="1" customHeight="1" outlineLevel="1" x14ac:dyDescent="0.2">
      <c r="B78" s="413" t="s">
        <v>58</v>
      </c>
      <c r="C78" s="380">
        <v>7.9554266761520234</v>
      </c>
      <c r="D78" s="414">
        <f>IFERROR(C78-C79,"-")</f>
        <v>0.11565640239753794</v>
      </c>
      <c r="E78" s="415">
        <f t="shared" si="9"/>
        <v>0.42234069756053039</v>
      </c>
      <c r="F78" s="304">
        <f>((SUM(C78)+SUM(C79:C81)+SUM(C83:C90))/(SUM(C92)+SUM(C93:C95)+SUM(C97:C104))-1)</f>
        <v>-8.3018834249030116E-3</v>
      </c>
    </row>
    <row r="79" spans="2:6" ht="15" hidden="1" customHeight="1" outlineLevel="1" x14ac:dyDescent="0.2">
      <c r="B79" s="413" t="s">
        <v>59</v>
      </c>
      <c r="C79" s="380">
        <v>7.8397702737544854</v>
      </c>
      <c r="D79" s="414">
        <f t="shared" si="10"/>
        <v>-0.31039127678278433</v>
      </c>
      <c r="E79" s="415">
        <f t="shared" si="9"/>
        <v>-6.1495295363092062E-2</v>
      </c>
      <c r="F79" s="304">
        <f>((SUM(C79:C81)+SUM(C83:C84)+SUM(C85:C92))/(SUM(C93:C95)+SUM(C97:C98)+SUM(C99:C106))-1)</f>
        <v>-1.3279027809031119E-2</v>
      </c>
    </row>
    <row r="80" spans="2:6" ht="15" hidden="1" customHeight="1" outlineLevel="1" x14ac:dyDescent="0.2">
      <c r="B80" s="413" t="s">
        <v>60</v>
      </c>
      <c r="C80" s="380">
        <v>8.1501615505372698</v>
      </c>
      <c r="D80" s="414">
        <f t="shared" si="10"/>
        <v>-1.1233706534813077</v>
      </c>
      <c r="E80" s="415">
        <f t="shared" si="9"/>
        <v>-0.19827175464384084</v>
      </c>
      <c r="F80" s="304">
        <f>((SUM(C80:C81)+SUM(C83:C92)+SUM(C93))/(SUM(C94:C95)+SUM(C97:C106)+SUM(C107))-1)</f>
        <v>-1.5861760176391182E-2</v>
      </c>
    </row>
    <row r="81" spans="2:6" ht="15" hidden="1" customHeight="1" outlineLevel="1" x14ac:dyDescent="0.2">
      <c r="B81" s="413" t="s">
        <v>61</v>
      </c>
      <c r="C81" s="380">
        <v>9.2735322040185775</v>
      </c>
      <c r="D81" s="414">
        <f>IFERROR(C81-C83,"-")</f>
        <v>1.0087627121219498</v>
      </c>
      <c r="E81" s="415">
        <f t="shared" si="9"/>
        <v>7.8287979871753066E-2</v>
      </c>
      <c r="F81" s="304">
        <f>((SUM(C81)+SUM(C83:C92)+SUM(C93:C94))/(SUM(C95)+SUM(C97:C106)+SUM(C107:C108))-1)</f>
        <v>-1.5194040942615339E-2</v>
      </c>
    </row>
    <row r="82" spans="2:6" ht="15" customHeight="1" collapsed="1" x14ac:dyDescent="0.25">
      <c r="B82" s="145">
        <v>2008</v>
      </c>
      <c r="C82" s="421">
        <v>7.9477471819107173</v>
      </c>
      <c r="D82" s="375"/>
      <c r="E82" s="422">
        <f t="shared" si="9"/>
        <v>2.905718422156589E-3</v>
      </c>
      <c r="F82" s="313" t="s">
        <v>121</v>
      </c>
    </row>
    <row r="83" spans="2:6" ht="15" hidden="1" customHeight="1" outlineLevel="1" x14ac:dyDescent="0.2">
      <c r="B83" s="413" t="s">
        <v>49</v>
      </c>
      <c r="C83" s="380">
        <v>8.2647694918966277</v>
      </c>
      <c r="D83" s="414">
        <f t="shared" ref="D83:D94" si="11">IFERROR(C83-C84,"-")</f>
        <v>0.28868267791721625</v>
      </c>
      <c r="E83" s="415">
        <f t="shared" si="9"/>
        <v>0.41118309476933845</v>
      </c>
      <c r="F83" s="304">
        <f>((SUM(C83:C92)+SUM(C93:C95))/(SUM(C97:C106)+SUM(C107:C109))-1)</f>
        <v>-1.3373635640735348E-2</v>
      </c>
    </row>
    <row r="84" spans="2:6" ht="15" hidden="1" customHeight="1" outlineLevel="1" x14ac:dyDescent="0.2">
      <c r="B84" s="413" t="s">
        <v>50</v>
      </c>
      <c r="C84" s="380">
        <v>7.9760868139794114</v>
      </c>
      <c r="D84" s="414">
        <f t="shared" si="11"/>
        <v>0.59982810146250021</v>
      </c>
      <c r="E84" s="415">
        <f t="shared" si="9"/>
        <v>-0.31439700590189279</v>
      </c>
      <c r="F84" s="304">
        <f>((SUM(C84:C92)+SUM(C93:C95)+SUM(C97))/(SUM(C98:C106)+SUM(C107:C109)+SUM(C111))-1)</f>
        <v>-2.0202900339186702E-2</v>
      </c>
    </row>
    <row r="85" spans="2:6" ht="15" hidden="1" customHeight="1" outlineLevel="1" x14ac:dyDescent="0.2">
      <c r="B85" s="413" t="s">
        <v>51</v>
      </c>
      <c r="C85" s="380">
        <v>7.3762587125169112</v>
      </c>
      <c r="D85" s="414">
        <f t="shared" si="11"/>
        <v>-0.48231937964568061</v>
      </c>
      <c r="E85" s="415">
        <f t="shared" si="9"/>
        <v>-0.18526153593793371</v>
      </c>
      <c r="F85" s="304">
        <f>((SUM(C85:C92)+SUM(C93:C95)+SUM(C97:C98))/(SUM(C99:C106)+SUM(C107:C109)+SUM(C111:C112))-1)</f>
        <v>-1.9682672594069639E-2</v>
      </c>
    </row>
    <row r="86" spans="2:6" ht="15" hidden="1" customHeight="1" outlineLevel="1" x14ac:dyDescent="0.2">
      <c r="B86" s="413" t="s">
        <v>52</v>
      </c>
      <c r="C86" s="380">
        <v>7.8585780921625918</v>
      </c>
      <c r="D86" s="414">
        <f t="shared" si="11"/>
        <v>-0.14450178797180335</v>
      </c>
      <c r="E86" s="415">
        <f t="shared" si="9"/>
        <v>0.3418211093679222</v>
      </c>
      <c r="F86" s="304">
        <f>((SUM(C86:C92)+SUM(C93:C95)+SUM(C97:C99))/(SUM(C100:C106)+SUM(C107:C109)+SUM(C111:C113))-1)</f>
        <v>-2.2044559101115135E-2</v>
      </c>
    </row>
    <row r="87" spans="2:6" ht="15" hidden="1" customHeight="1" outlineLevel="1" x14ac:dyDescent="0.2">
      <c r="B87" s="413" t="s">
        <v>53</v>
      </c>
      <c r="C87" s="380">
        <v>8.0030798801343952</v>
      </c>
      <c r="D87" s="414">
        <f t="shared" si="11"/>
        <v>0.10323883195333128</v>
      </c>
      <c r="E87" s="415">
        <f t="shared" si="9"/>
        <v>-0.52925320116594499</v>
      </c>
      <c r="F87" s="304">
        <f>((SUM(C87:C92)+SUM(C93:C95)+SUM(C97:C100))/(SUM(C101:C106)+SUM(C107:C109)+SUM(C111:C114))-1)</f>
        <v>-2.8521134103978385E-2</v>
      </c>
    </row>
    <row r="88" spans="2:6" ht="15" hidden="1" customHeight="1" outlineLevel="1" x14ac:dyDescent="0.2">
      <c r="B88" s="413" t="s">
        <v>54</v>
      </c>
      <c r="C88" s="380">
        <v>7.8998410481810639</v>
      </c>
      <c r="D88" s="414">
        <f t="shared" si="11"/>
        <v>0.775772739162222</v>
      </c>
      <c r="E88" s="415">
        <f t="shared" si="9"/>
        <v>-0.38587764538012959</v>
      </c>
      <c r="F88" s="304">
        <f>((SUM(C88:C92)+SUM(C93:C95)+SUM(C97:C101))/(SUM(C102:C106)+SUM(C107:C109)+SUM(C111:C115))-1)</f>
        <v>-2.333495521161788E-2</v>
      </c>
    </row>
    <row r="89" spans="2:6" ht="15" hidden="1" customHeight="1" outlineLevel="1" x14ac:dyDescent="0.2">
      <c r="B89" s="413" t="s">
        <v>55</v>
      </c>
      <c r="C89" s="380">
        <v>7.1240683090188419</v>
      </c>
      <c r="D89" s="414">
        <f t="shared" si="11"/>
        <v>-0.80893184029912657</v>
      </c>
      <c r="E89" s="415">
        <f t="shared" si="9"/>
        <v>-0.37036971892157045</v>
      </c>
      <c r="F89" s="304">
        <f>((SUM(C89:C92)+SUM(C93:C95)+SUM(C97:C102))/(SUM(C103:C106)+SUM(C107:C109)+SUM(C111:C116))-1)</f>
        <v>-1.4038099231611034E-2</v>
      </c>
    </row>
    <row r="90" spans="2:6" ht="15" hidden="1" customHeight="1" outlineLevel="1" x14ac:dyDescent="0.2">
      <c r="B90" s="413" t="s">
        <v>56</v>
      </c>
      <c r="C90" s="380">
        <v>7.9330001493179685</v>
      </c>
      <c r="D90" s="414">
        <f>IFERROR(C90-C92,"-")</f>
        <v>0.3999141707264755</v>
      </c>
      <c r="E90" s="415">
        <f t="shared" si="9"/>
        <v>-9.4676640072881568E-3</v>
      </c>
      <c r="F90" s="304">
        <f>((SUM(C90:C92)+SUM(C93:C95)+SUM(C97:C103))/(SUM(C104:C106)+SUM(C107:C109)+SUM(C111:C117))-1)</f>
        <v>-1.5639001313874967E-2</v>
      </c>
    </row>
    <row r="91" spans="2:6" ht="15" customHeight="1" collapsed="1" x14ac:dyDescent="0.2">
      <c r="B91" s="416" t="s">
        <v>69</v>
      </c>
      <c r="C91" s="383">
        <v>8.0721924886357943</v>
      </c>
      <c r="D91" s="417"/>
      <c r="E91" s="424">
        <f t="shared" si="9"/>
        <v>-0.18047576901888185</v>
      </c>
      <c r="F91" s="307" t="s">
        <v>121</v>
      </c>
    </row>
    <row r="92" spans="2:6" ht="15" hidden="1" customHeight="1" outlineLevel="1" x14ac:dyDescent="0.2">
      <c r="B92" s="413" t="s">
        <v>58</v>
      </c>
      <c r="C92" s="380">
        <v>7.533085978591493</v>
      </c>
      <c r="D92" s="414">
        <f>IFERROR(C92-C93,"-")</f>
        <v>-0.36817959052608451</v>
      </c>
      <c r="E92" s="415">
        <f t="shared" si="9"/>
        <v>1.3333993111463549E-2</v>
      </c>
      <c r="F92" s="304">
        <f>((SUM(C92)+SUM(C93:C95)+SUM(C97:C104))/(SUM(C106)+SUM(C107:C109)+SUM(C111:C118))-1)</f>
        <v>-1.1202626644799984E-2</v>
      </c>
    </row>
    <row r="93" spans="2:6" ht="15" hidden="1" customHeight="1" outlineLevel="1" x14ac:dyDescent="0.2">
      <c r="B93" s="413" t="s">
        <v>59</v>
      </c>
      <c r="C93" s="380">
        <v>7.9012655691175775</v>
      </c>
      <c r="D93" s="414">
        <f t="shared" si="11"/>
        <v>-0.44716773606353311</v>
      </c>
      <c r="E93" s="415">
        <f t="shared" si="9"/>
        <v>-0.33724286966505712</v>
      </c>
      <c r="F93" s="304">
        <f>((SUM(C93:C95)+SUM(C97:C98)+SUM(C99:C106))/(SUM(C107:C109)+SUM(C111:C112)+SUM(C113:C120))-1)</f>
        <v>-1.1507214502904373E-2</v>
      </c>
    </row>
    <row r="94" spans="2:6" ht="15" hidden="1" customHeight="1" outlineLevel="1" x14ac:dyDescent="0.2">
      <c r="B94" s="413" t="s">
        <v>60</v>
      </c>
      <c r="C94" s="380">
        <v>8.3484333051811106</v>
      </c>
      <c r="D94" s="414">
        <f t="shared" si="11"/>
        <v>-0.84681091896571381</v>
      </c>
      <c r="E94" s="415">
        <f t="shared" si="9"/>
        <v>-0.13011692927560681</v>
      </c>
      <c r="F94" s="304">
        <f>((SUM(C94:C95)+SUM(C97:C106)+SUM(C107))/(SUM(C108:C109)+SUM(C111:C120)+SUM(C121))-1)</f>
        <v>-1.0687203333179629E-2</v>
      </c>
    </row>
    <row r="95" spans="2:6" ht="15" hidden="1" customHeight="1" outlineLevel="1" x14ac:dyDescent="0.2">
      <c r="B95" s="413" t="s">
        <v>61</v>
      </c>
      <c r="C95" s="380">
        <v>9.1952442241468244</v>
      </c>
      <c r="D95" s="414">
        <f>IFERROR(C95-C97,"-")</f>
        <v>1.3416578270195352</v>
      </c>
      <c r="E95" s="415">
        <f t="shared" si="9"/>
        <v>0.2733815994746589</v>
      </c>
      <c r="F95" s="304">
        <f>((SUM(C95)+SUM(C97:C106)+SUM(C107:C108))/(SUM(C109)+SUM(C111:C120)+SUM(C121:C122))-1)</f>
        <v>-1.5891577838721527E-2</v>
      </c>
    </row>
    <row r="96" spans="2:6" ht="15" customHeight="1" collapsed="1" x14ac:dyDescent="0.25">
      <c r="B96" s="145">
        <v>2007</v>
      </c>
      <c r="C96" s="421">
        <v>7.9448414634885607</v>
      </c>
      <c r="D96" s="375"/>
      <c r="E96" s="422">
        <f t="shared" si="9"/>
        <v>-0.10660970714706242</v>
      </c>
      <c r="F96" s="313" t="s">
        <v>121</v>
      </c>
    </row>
    <row r="97" spans="2:6" ht="15" hidden="1" customHeight="1" outlineLevel="1" x14ac:dyDescent="0.2">
      <c r="B97" s="413" t="s">
        <v>49</v>
      </c>
      <c r="C97" s="380">
        <v>7.8535863971272892</v>
      </c>
      <c r="D97" s="414">
        <f t="shared" ref="D97:D108" si="12">IFERROR(C97-C98,"-")</f>
        <v>-0.436897422754015</v>
      </c>
      <c r="E97" s="415">
        <f t="shared" si="9"/>
        <v>-0.31142084097522904</v>
      </c>
      <c r="F97" s="304">
        <f>((SUM(C97:C106)+SUM(C107:C109))/(SUM(C111:C120)+SUM(C121:C123))-1)</f>
        <v>-2.5887310123820617E-2</v>
      </c>
    </row>
    <row r="98" spans="2:6" ht="15" hidden="1" customHeight="1" outlineLevel="1" x14ac:dyDescent="0.2">
      <c r="B98" s="413" t="s">
        <v>50</v>
      </c>
      <c r="C98" s="380">
        <v>8.2904838198813042</v>
      </c>
      <c r="D98" s="414">
        <f t="shared" si="12"/>
        <v>0.72896357142645929</v>
      </c>
      <c r="E98" s="415">
        <f t="shared" si="9"/>
        <v>-0.26488260971086675</v>
      </c>
      <c r="F98" s="304">
        <f>((SUM(C98:C106)+SUM(C107:C109)+SUM(C111))/(SUM(C112:C120)+SUM(C121:C123)+SUM(C125))-1)</f>
        <v>-2.4992116699887434E-2</v>
      </c>
    </row>
    <row r="99" spans="2:6" ht="15" hidden="1" customHeight="1" outlineLevel="1" x14ac:dyDescent="0.2">
      <c r="B99" s="413" t="s">
        <v>51</v>
      </c>
      <c r="C99" s="380">
        <v>7.5615202484548449</v>
      </c>
      <c r="D99" s="414">
        <f t="shared" si="12"/>
        <v>4.47632656601753E-2</v>
      </c>
      <c r="E99" s="415">
        <f t="shared" si="9"/>
        <v>-0.44414884388033382</v>
      </c>
      <c r="F99" s="304">
        <f>((SUM(C99:C106)+SUM(C107:C109)+SUM(C111:C112))/(SUM(C113:C120)+SUM(C121:C123)+SUM(C125:C126))-1)</f>
        <v>-2.4947643524940499E-2</v>
      </c>
    </row>
    <row r="100" spans="2:6" ht="15" hidden="1" customHeight="1" outlineLevel="1" x14ac:dyDescent="0.2">
      <c r="B100" s="413" t="s">
        <v>52</v>
      </c>
      <c r="C100" s="380">
        <v>7.5167569827946696</v>
      </c>
      <c r="D100" s="414">
        <f t="shared" si="12"/>
        <v>-1.0155760985056705</v>
      </c>
      <c r="E100" s="415">
        <f t="shared" si="9"/>
        <v>-0.3542095718430307</v>
      </c>
      <c r="F100" s="304">
        <f>((SUM(C100:C106)+SUM(C107:C109)+SUM(C111:C113))/(SUM(C114:C120)+SUM(C121:C123)+SUM(C125:C127))-1)</f>
        <v>-1.7221871232090513E-2</v>
      </c>
    </row>
    <row r="101" spans="2:6" ht="15" hidden="1" customHeight="1" outlineLevel="1" x14ac:dyDescent="0.2">
      <c r="B101" s="413" t="s">
        <v>53</v>
      </c>
      <c r="C101" s="380">
        <v>8.5323330813003402</v>
      </c>
      <c r="D101" s="414">
        <f t="shared" si="12"/>
        <v>0.24661438773914668</v>
      </c>
      <c r="E101" s="415">
        <f t="shared" si="9"/>
        <v>2.236931318439872E-2</v>
      </c>
      <c r="F101" s="304">
        <f>((SUM(C101:C106)+SUM(C107:C109)+SUM(C111:C114))/(SUM(C115:C120)+SUM(C121:C123)+SUM(C125:C128))-1)</f>
        <v>-1.8802946920612018E-2</v>
      </c>
    </row>
    <row r="102" spans="2:6" ht="15" hidden="1" customHeight="1" outlineLevel="1" x14ac:dyDescent="0.2">
      <c r="B102" s="413" t="s">
        <v>54</v>
      </c>
      <c r="C102" s="380">
        <v>8.2857186935611935</v>
      </c>
      <c r="D102" s="414">
        <f t="shared" si="12"/>
        <v>0.79128066562078114</v>
      </c>
      <c r="E102" s="415">
        <f t="shared" si="9"/>
        <v>0.6103978913277972</v>
      </c>
      <c r="F102" s="304">
        <f>((SUM(C102:C106)+SUM(C107:C109)+SUM(C111:C115))/(SUM(C116:C120)+SUM(C121:C123)+SUM(C125:C129))-1)</f>
        <v>-2.0556313814690363E-2</v>
      </c>
    </row>
    <row r="103" spans="2:6" ht="15" hidden="1" customHeight="1" outlineLevel="1" x14ac:dyDescent="0.2">
      <c r="B103" s="413" t="s">
        <v>55</v>
      </c>
      <c r="C103" s="380">
        <v>7.4944380279404124</v>
      </c>
      <c r="D103" s="414">
        <f t="shared" si="12"/>
        <v>-0.44802978538484428</v>
      </c>
      <c r="E103" s="415">
        <f t="shared" si="9"/>
        <v>-0.54804474487221366</v>
      </c>
      <c r="F103" s="304">
        <f>((SUM(C103:C106)+SUM(C107:C109)+SUM(C111:C116))/(SUM(C117:C120)+SUM(C121:C123)+SUM(C125:C130))-1)</f>
        <v>-2.8599213712117821E-2</v>
      </c>
    </row>
    <row r="104" spans="2:6" ht="15" hidden="1" customHeight="1" outlineLevel="1" x14ac:dyDescent="0.2">
      <c r="B104" s="413" t="s">
        <v>56</v>
      </c>
      <c r="C104" s="380">
        <v>7.9424678133252566</v>
      </c>
      <c r="D104" s="414">
        <f>IFERROR(C104-C106,"-")</f>
        <v>0.42271582784522721</v>
      </c>
      <c r="E104" s="415">
        <f t="shared" si="9"/>
        <v>0.37778833938736511</v>
      </c>
      <c r="F104" s="304">
        <f>((SUM(C104:C106)+SUM(C107:C109)+SUM(C111:C117))/(SUM(C118:C120)+SUM(C121:C123)+SUM(C125:C131))-1)</f>
        <v>-2.3090520729956987E-2</v>
      </c>
    </row>
    <row r="105" spans="2:6" ht="15" customHeight="1" collapsed="1" x14ac:dyDescent="0.2">
      <c r="B105" s="416" t="s">
        <v>70</v>
      </c>
      <c r="C105" s="383">
        <v>8.2526682576546762</v>
      </c>
      <c r="D105" s="417"/>
      <c r="E105" s="424">
        <f t="shared" si="9"/>
        <v>-0.23156652944639156</v>
      </c>
      <c r="F105" s="307" t="s">
        <v>121</v>
      </c>
    </row>
    <row r="106" spans="2:6" ht="15" hidden="1" customHeight="1" outlineLevel="1" x14ac:dyDescent="0.2">
      <c r="B106" s="413" t="s">
        <v>58</v>
      </c>
      <c r="C106" s="380">
        <v>7.5197519854800294</v>
      </c>
      <c r="D106" s="414">
        <f>IFERROR(C106-C107,"-")</f>
        <v>-0.71875645330260518</v>
      </c>
      <c r="E106" s="415">
        <f t="shared" si="9"/>
        <v>0.11892715748035787</v>
      </c>
      <c r="F106" s="304">
        <f>((SUM(C106)+SUM(C107:C109)+SUM(C111:C118))/(SUM(C120)+SUM(C121:C123)+SUM(C125:C132))-1)</f>
        <v>-3.0294344831282904E-2</v>
      </c>
    </row>
    <row r="107" spans="2:6" ht="15" hidden="1" customHeight="1" outlineLevel="1" x14ac:dyDescent="0.2">
      <c r="B107" s="413" t="s">
        <v>59</v>
      </c>
      <c r="C107" s="380">
        <v>8.2385084387826346</v>
      </c>
      <c r="D107" s="414">
        <f t="shared" si="12"/>
        <v>-0.24004179567408279</v>
      </c>
      <c r="E107" s="415">
        <f t="shared" si="9"/>
        <v>-0.25309757349544526</v>
      </c>
      <c r="F107" s="304">
        <f>((SUM(C107:C109)+SUM(C111:C112)+SUM(C113:C120))/(SUM(C121:C123)+SUM(C125:C126)+SUM(C127:C134))-1)</f>
        <v>-2.9960690700660764E-2</v>
      </c>
    </row>
    <row r="108" spans="2:6" ht="15" hidden="1" customHeight="1" outlineLevel="1" x14ac:dyDescent="0.2">
      <c r="B108" s="413" t="s">
        <v>60</v>
      </c>
      <c r="C108" s="380">
        <v>8.4785502344567174</v>
      </c>
      <c r="D108" s="414">
        <f t="shared" si="12"/>
        <v>-0.4433123902154481</v>
      </c>
      <c r="E108" s="415">
        <f t="shared" si="9"/>
        <v>-0.6936708598484298</v>
      </c>
      <c r="F108" s="304">
        <f>((SUM(C108:C109)+SUM(C111:C120)+SUM(C121))/(SUM(C122:C123)+SUM(C125:C134)+SUM(C135))-1)</f>
        <v>-3.078921169832971E-2</v>
      </c>
    </row>
    <row r="109" spans="2:6" ht="15" hidden="1" customHeight="1" outlineLevel="1" x14ac:dyDescent="0.2">
      <c r="B109" s="413" t="s">
        <v>61</v>
      </c>
      <c r="C109" s="380">
        <v>8.9218626246721655</v>
      </c>
      <c r="D109" s="414">
        <f>IFERROR(C109-C111,"-")</f>
        <v>0.75685538656964724</v>
      </c>
      <c r="E109" s="415">
        <f t="shared" si="9"/>
        <v>-0.81588548704397645</v>
      </c>
      <c r="F109" s="304">
        <f>((SUM(C109)+SUM(C111:C120)+SUM(C121:C122))/(SUM(C123)+SUM(C125:C134)+SUM(C135:C136))-1)</f>
        <v>-2.0634823570950922E-2</v>
      </c>
    </row>
    <row r="110" spans="2:6" ht="15" customHeight="1" collapsed="1" x14ac:dyDescent="0.25">
      <c r="B110" s="145">
        <v>2006</v>
      </c>
      <c r="C110" s="421">
        <v>8.0514511706356231</v>
      </c>
      <c r="D110" s="375"/>
      <c r="E110" s="422">
        <f t="shared" si="9"/>
        <v>-0.2096338255911121</v>
      </c>
      <c r="F110" s="313" t="s">
        <v>121</v>
      </c>
    </row>
    <row r="111" spans="2:6" ht="15" hidden="1" customHeight="1" outlineLevel="1" x14ac:dyDescent="0.2">
      <c r="B111" s="413" t="s">
        <v>49</v>
      </c>
      <c r="C111" s="380">
        <v>8.1650072381025183</v>
      </c>
      <c r="D111" s="414">
        <f t="shared" ref="D111:D122" si="13">IFERROR(C111-C112,"-")</f>
        <v>-0.3903591914896527</v>
      </c>
      <c r="E111" s="415">
        <f t="shared" si="9"/>
        <v>-0.22054171675060275</v>
      </c>
      <c r="F111" s="304">
        <f>((SUM(C111:C120)+SUM(C121:C123))/(SUM(C125:C134)+SUM(C135:C137))-1)</f>
        <v>-6.8838352437669004E-3</v>
      </c>
    </row>
    <row r="112" spans="2:6" ht="15" hidden="1" customHeight="1" outlineLevel="1" x14ac:dyDescent="0.2">
      <c r="B112" s="413" t="s">
        <v>50</v>
      </c>
      <c r="C112" s="380">
        <v>8.555366429592171</v>
      </c>
      <c r="D112" s="414">
        <f t="shared" si="13"/>
        <v>0.54969733725699221</v>
      </c>
      <c r="E112" s="415">
        <f t="shared" si="9"/>
        <v>-0.26673860348347489</v>
      </c>
      <c r="F112" s="304">
        <f>((SUM(C112:C120)+SUM(C121:C123)+SUM(C125))/(SUM(C126:C134)+SUM(C135:C137)+SUM(C139))-1)</f>
        <v>-7.7971174578396196E-3</v>
      </c>
    </row>
    <row r="113" spans="2:6" ht="15" hidden="1" customHeight="1" outlineLevel="1" x14ac:dyDescent="0.2">
      <c r="B113" s="413" t="s">
        <v>51</v>
      </c>
      <c r="C113" s="380">
        <v>8.0056690923351788</v>
      </c>
      <c r="D113" s="414">
        <f t="shared" si="13"/>
        <v>0.13470253769747842</v>
      </c>
      <c r="E113" s="415">
        <f t="shared" si="9"/>
        <v>0.3983571893164326</v>
      </c>
      <c r="F113" s="304">
        <f>((SUM(C113:C120)+SUM(C121:C123)+SUM(C125:C126))/(SUM(C127:C134)+SUM(C135:C137)+SUM(C139:C140))-1)</f>
        <v>-3.6998201855350521E-3</v>
      </c>
    </row>
    <row r="114" spans="2:6" ht="15" hidden="1" customHeight="1" outlineLevel="1" x14ac:dyDescent="0.2">
      <c r="B114" s="413" t="s">
        <v>52</v>
      </c>
      <c r="C114" s="380">
        <v>7.8709665546377003</v>
      </c>
      <c r="D114" s="414">
        <f t="shared" si="13"/>
        <v>-0.63899721347824112</v>
      </c>
      <c r="E114" s="415">
        <f t="shared" si="9"/>
        <v>-0.53464715783350414</v>
      </c>
      <c r="F114" s="304">
        <f>((SUM(C114:C120)+SUM(C121:C123)+SUM(C125:C127))/(SUM(C128:C134)+SUM(C135:C137)+SUM(C139:C141))-1)</f>
        <v>-1.1638928044579999E-2</v>
      </c>
    </row>
    <row r="115" spans="2:6" ht="15" hidden="1" customHeight="1" outlineLevel="1" x14ac:dyDescent="0.2">
      <c r="B115" s="413" t="s">
        <v>53</v>
      </c>
      <c r="C115" s="380">
        <v>8.5099637681159415</v>
      </c>
      <c r="D115" s="414">
        <f t="shared" si="13"/>
        <v>0.83464296588254516</v>
      </c>
      <c r="E115" s="415">
        <f t="shared" si="9"/>
        <v>-0.17103558873361102</v>
      </c>
      <c r="F115" s="304">
        <f>((SUM(C115:C120)+SUM(C121:C123)+SUM(C125:C128))/(SUM(C129:C134)+SUM(C135:C137)+SUM(C139:C142))-1)</f>
        <v>-6.781261741542588E-3</v>
      </c>
    </row>
    <row r="116" spans="2:6" ht="15" hidden="1" customHeight="1" outlineLevel="1" x14ac:dyDescent="0.2">
      <c r="B116" s="413" t="s">
        <v>54</v>
      </c>
      <c r="C116" s="380">
        <v>7.6753208022333963</v>
      </c>
      <c r="D116" s="414">
        <f>IFERROR(C116-C117,"-")</f>
        <v>-0.36716197057922972</v>
      </c>
      <c r="E116" s="415">
        <f t="shared" si="9"/>
        <v>-0.26973528216211662</v>
      </c>
      <c r="F116" s="304">
        <f>((SUM(C116:C120)+SUM(C121:C123)+SUM(C125:C129))/(SUM(C130:C134)+SUM(C135:C137)+SUM(C139:C143))-1)</f>
        <v>-4.7234311237238646E-3</v>
      </c>
    </row>
    <row r="117" spans="2:6" ht="15" hidden="1" customHeight="1" outlineLevel="1" x14ac:dyDescent="0.2">
      <c r="B117" s="413" t="s">
        <v>55</v>
      </c>
      <c r="C117" s="380">
        <v>8.042482772812626</v>
      </c>
      <c r="D117" s="414">
        <f t="shared" si="13"/>
        <v>0.47780329887473449</v>
      </c>
      <c r="E117" s="415">
        <f t="shared" si="9"/>
        <v>5.2177721203989336E-2</v>
      </c>
      <c r="F117" s="304">
        <f>((SUM(C117:C120)+SUM(C121:C123)+SUM(C125:C130))/(SUM(C131:C134)+SUM(C135:C137)+SUM(C139:C144))-1)</f>
        <v>-9.1794918693144378E-3</v>
      </c>
    </row>
    <row r="118" spans="2:6" ht="15" hidden="1" customHeight="1" outlineLevel="1" x14ac:dyDescent="0.2">
      <c r="B118" s="413" t="s">
        <v>56</v>
      </c>
      <c r="C118" s="380">
        <v>7.5646794739378915</v>
      </c>
      <c r="D118" s="414">
        <f>IFERROR(C118-C120,"-")</f>
        <v>0.16385464593821997</v>
      </c>
      <c r="E118" s="415">
        <f t="shared" si="9"/>
        <v>-0.39158781880747906</v>
      </c>
      <c r="F118" s="304">
        <f>((SUM(C118:C120)+SUM(C121:C123)+SUM(C125:C131))/(SUM(C132:C134)+SUM(C135:C137)+SUM(C139:C145))-1)</f>
        <v>-2.0562080552891437E-2</v>
      </c>
    </row>
    <row r="119" spans="2:6" ht="15" customHeight="1" collapsed="1" x14ac:dyDescent="0.2">
      <c r="B119" s="416" t="s">
        <v>71</v>
      </c>
      <c r="C119" s="383">
        <v>8.4842347871010677</v>
      </c>
      <c r="D119" s="417"/>
      <c r="E119" s="424">
        <f t="shared" si="9"/>
        <v>-6.4494318431904674E-3</v>
      </c>
      <c r="F119" s="307" t="s">
        <v>121</v>
      </c>
    </row>
    <row r="120" spans="2:6" ht="15" hidden="1" customHeight="1" outlineLevel="1" x14ac:dyDescent="0.2">
      <c r="B120" s="413" t="s">
        <v>58</v>
      </c>
      <c r="C120" s="380">
        <v>7.4008248279996716</v>
      </c>
      <c r="D120" s="414">
        <f>IFERROR(C120-C121,"-")</f>
        <v>-1.0907811842784083</v>
      </c>
      <c r="E120" s="415">
        <f t="shared" si="9"/>
        <v>-9.8393986242578002E-2</v>
      </c>
      <c r="F120" s="304">
        <f>((SUM(C120)+SUM(C121:C123)+SUM(C125:C132))/(SUM(C134)+SUM(C135:C137)+SUM(C139:C146))-1)</f>
        <v>-2.130531633814714E-2</v>
      </c>
    </row>
    <row r="121" spans="2:6" ht="15" hidden="1" customHeight="1" outlineLevel="1" x14ac:dyDescent="0.2">
      <c r="B121" s="413" t="s">
        <v>59</v>
      </c>
      <c r="C121" s="380">
        <v>8.4916060122780799</v>
      </c>
      <c r="D121" s="414">
        <f t="shared" si="13"/>
        <v>-0.68061508202706733</v>
      </c>
      <c r="E121" s="415">
        <f t="shared" si="9"/>
        <v>-0.35447333265298653</v>
      </c>
      <c r="F121" s="304">
        <f>((SUM(C121:C123)+SUM(C125:C126)+SUM(C127:C134))/(SUM(C135:C137)+SUM(C139:C140)+SUM(C141:C148))-1)</f>
        <v>-2.5237339579225693E-2</v>
      </c>
    </row>
    <row r="122" spans="2:6" ht="15" hidden="1" customHeight="1" outlineLevel="1" x14ac:dyDescent="0.2">
      <c r="B122" s="413" t="s">
        <v>60</v>
      </c>
      <c r="C122" s="380">
        <v>9.1722210943051472</v>
      </c>
      <c r="D122" s="414">
        <f t="shared" si="13"/>
        <v>-0.56552701741099476</v>
      </c>
      <c r="E122" s="415">
        <f t="shared" si="9"/>
        <v>0.42745268627792932</v>
      </c>
      <c r="F122" s="304">
        <f>((SUM(C122:C123)+SUM(C125:C134)+SUM(C135))/(SUM(C136:C137)+SUM(C139:C148)+SUM(C149))-1)</f>
        <v>-2.1922717051953589E-2</v>
      </c>
    </row>
    <row r="123" spans="2:6" ht="15" hidden="1" customHeight="1" outlineLevel="1" x14ac:dyDescent="0.2">
      <c r="B123" s="413" t="s">
        <v>61</v>
      </c>
      <c r="C123" s="380">
        <v>9.737748111716142</v>
      </c>
      <c r="D123" s="414">
        <f>IFERROR(C123-C125,"-")</f>
        <v>1.3521991568630209</v>
      </c>
      <c r="E123" s="415">
        <f t="shared" si="9"/>
        <v>0.68925301667407268</v>
      </c>
      <c r="F123" s="304">
        <f>((SUM(C123)+SUM(C125:C134)+SUM(C135:C136))/(SUM(C137)+SUM(C139:C148)+SUM(C149:C150))-1)</f>
        <v>-2.6407795860873828E-2</v>
      </c>
    </row>
    <row r="124" spans="2:6" ht="15" customHeight="1" collapsed="1" x14ac:dyDescent="0.25">
      <c r="B124" s="145">
        <v>2005</v>
      </c>
      <c r="C124" s="421">
        <v>8.2610849962267352</v>
      </c>
      <c r="D124" s="375"/>
      <c r="E124" s="422">
        <f t="shared" si="9"/>
        <v>-6.3291491145514911E-2</v>
      </c>
      <c r="F124" s="313" t="s">
        <v>121</v>
      </c>
    </row>
    <row r="125" spans="2:6" ht="15" hidden="1" customHeight="1" outlineLevel="1" x14ac:dyDescent="0.2">
      <c r="B125" s="413" t="s">
        <v>49</v>
      </c>
      <c r="C125" s="380">
        <v>8.385548954853121</v>
      </c>
      <c r="D125" s="414">
        <f t="shared" ref="D125:D136" si="14">IFERROR(C125-C126,"-")</f>
        <v>-0.43655607822252485</v>
      </c>
      <c r="E125" s="415">
        <f t="shared" si="9"/>
        <v>-0.32207325795066666</v>
      </c>
      <c r="F125" s="304">
        <f>((SUM(C125:C134)+SUM(C135:C137))/(SUM(C139:C148)+SUM(C149:C151))-1)</f>
        <v>-3.5308491634787997E-2</v>
      </c>
    </row>
    <row r="126" spans="2:6" ht="15" hidden="1" customHeight="1" outlineLevel="1" x14ac:dyDescent="0.2">
      <c r="B126" s="413" t="s">
        <v>50</v>
      </c>
      <c r="C126" s="380">
        <v>8.8221050330756459</v>
      </c>
      <c r="D126" s="414">
        <f t="shared" si="14"/>
        <v>1.2147931300568997</v>
      </c>
      <c r="E126" s="415">
        <f t="shared" si="9"/>
        <v>0.17948410736180165</v>
      </c>
      <c r="F126" s="304">
        <f>((SUM(C126:C134)+SUM(C135:C137)+SUM(C139))/(SUM(C140:C148)+SUM(C149:C151)+SUM(C153))-1)</f>
        <v>-3.1878115109499339E-2</v>
      </c>
    </row>
    <row r="127" spans="2:6" ht="15" hidden="1" customHeight="1" outlineLevel="1" x14ac:dyDescent="0.2">
      <c r="B127" s="413" t="s">
        <v>51</v>
      </c>
      <c r="C127" s="380">
        <v>7.6073119030187462</v>
      </c>
      <c r="D127" s="414">
        <f t="shared" si="14"/>
        <v>-0.79830180945245832</v>
      </c>
      <c r="E127" s="415">
        <f t="shared" si="9"/>
        <v>-0.46901117955496208</v>
      </c>
      <c r="F127" s="304">
        <f>((SUM(C127:C134)+SUM(C135:C137)+SUM(C139:C140))/(SUM(C141:C148)+SUM(C149:C151)+SUM(C153:C154))-1)</f>
        <v>-3.2563676840724476E-2</v>
      </c>
    </row>
    <row r="128" spans="2:6" ht="15" hidden="1" customHeight="1" outlineLevel="1" x14ac:dyDescent="0.2">
      <c r="B128" s="413" t="s">
        <v>52</v>
      </c>
      <c r="C128" s="380">
        <v>8.4056137124712045</v>
      </c>
      <c r="D128" s="414">
        <f t="shared" si="14"/>
        <v>-0.275385644378348</v>
      </c>
      <c r="E128" s="415">
        <f t="shared" ref="E128:E191" si="15">IFERROR(C128-C142,"-")</f>
        <v>-5.0302210209043352E-3</v>
      </c>
      <c r="F128" s="304">
        <f>((SUM(C128:C134)+SUM(C135:C137)+SUM(C139:C141))/(SUM(C142:C148)+SUM(C149:C151)+SUM(C153:C155))-1)</f>
        <v>-3.2802812732562248E-2</v>
      </c>
    </row>
    <row r="129" spans="2:6" ht="15" hidden="1" customHeight="1" outlineLevel="1" x14ac:dyDescent="0.2">
      <c r="B129" s="413" t="s">
        <v>53</v>
      </c>
      <c r="C129" s="380">
        <v>8.6809993568495525</v>
      </c>
      <c r="D129" s="414">
        <f t="shared" si="14"/>
        <v>0.73594327245403957</v>
      </c>
      <c r="E129" s="415">
        <f t="shared" si="15"/>
        <v>5.3601559768592821E-2</v>
      </c>
      <c r="F129" s="304">
        <f>((SUM(C129:C134)+SUM(C135:C137)+SUM(C139:C142))/(SUM(C143:C148)+SUM(C149:C151)+SUM(C153:C156))-1)</f>
        <v>-3.7187650181026877E-2</v>
      </c>
    </row>
    <row r="130" spans="2:6" ht="15" hidden="1" customHeight="1" outlineLevel="1" x14ac:dyDescent="0.2">
      <c r="B130" s="413" t="s">
        <v>54</v>
      </c>
      <c r="C130" s="380">
        <v>7.9450560843955129</v>
      </c>
      <c r="D130" s="414">
        <f>IFERROR(C130-C131,"-")</f>
        <v>-4.524896721312377E-2</v>
      </c>
      <c r="E130" s="415">
        <f t="shared" si="15"/>
        <v>-0.76237946763176101</v>
      </c>
      <c r="F130" s="304">
        <f>((SUM(C130:C134)+SUM(C135:C137)+SUM(C139:C143))/(SUM(C144:C148)+SUM(C149:C151)+SUM(C153:C157))-1)</f>
        <v>-3.6812454298185582E-2</v>
      </c>
    </row>
    <row r="131" spans="2:6" ht="15" hidden="1" customHeight="1" outlineLevel="1" x14ac:dyDescent="0.2">
      <c r="B131" s="413" t="s">
        <v>55</v>
      </c>
      <c r="C131" s="380">
        <v>7.9903050516086367</v>
      </c>
      <c r="D131" s="414">
        <f t="shared" si="14"/>
        <v>3.4037758863266099E-2</v>
      </c>
      <c r="E131" s="415">
        <f t="shared" si="15"/>
        <v>-1.2221673512882401</v>
      </c>
      <c r="F131" s="304">
        <f>((SUM(C131:C134)+SUM(C135:C137)+SUM(C139:C144))/(SUM(C145:C148)+SUM(C149:C151)+SUM(C153:C158))-1)</f>
        <v>-3.0928932267077158E-2</v>
      </c>
    </row>
    <row r="132" spans="2:6" ht="15" hidden="1" customHeight="1" outlineLevel="1" x14ac:dyDescent="0.2">
      <c r="B132" s="413" t="s">
        <v>56</v>
      </c>
      <c r="C132" s="380">
        <v>7.9562672927453706</v>
      </c>
      <c r="D132" s="414">
        <f>IFERROR(C132-C134,"-")</f>
        <v>0.45704847850312103</v>
      </c>
      <c r="E132" s="415">
        <f t="shared" si="15"/>
        <v>-0.30613984028318253</v>
      </c>
      <c r="F132" s="304">
        <f>((SUM(C132:C134)+SUM(C135:C137)+SUM(C139:C145))/(SUM(C146:C148)+SUM(C149:C151)+SUM(C153:C159))-1)</f>
        <v>-1.890014497209247E-2</v>
      </c>
    </row>
    <row r="133" spans="2:6" ht="15" customHeight="1" collapsed="1" x14ac:dyDescent="0.2">
      <c r="B133" s="416" t="s">
        <v>72</v>
      </c>
      <c r="C133" s="383">
        <v>8.4906842189442582</v>
      </c>
      <c r="D133" s="417"/>
      <c r="E133" s="424">
        <f t="shared" si="15"/>
        <v>-0.1867459912717333</v>
      </c>
      <c r="F133" s="307" t="s">
        <v>121</v>
      </c>
    </row>
    <row r="134" spans="2:6" ht="15" hidden="1" customHeight="1" outlineLevel="1" x14ac:dyDescent="0.2">
      <c r="B134" s="413" t="s">
        <v>58</v>
      </c>
      <c r="C134" s="380">
        <v>7.4992188142422496</v>
      </c>
      <c r="D134" s="414">
        <f>IFERROR(C134-C135,"-")</f>
        <v>-1.3468605306888168</v>
      </c>
      <c r="E134" s="415">
        <f t="shared" si="15"/>
        <v>-0.54864448985303582</v>
      </c>
      <c r="F134" s="304">
        <f>((SUM(C134)+SUM(C135:C137)+SUM(C139:C146))/(SUM(C148)+SUM(C149:C151)+SUM(C153:C160))-1)</f>
        <v>-1.4354900359683787E-2</v>
      </c>
    </row>
    <row r="135" spans="2:6" ht="15" hidden="1" customHeight="1" outlineLevel="1" x14ac:dyDescent="0.2">
      <c r="B135" s="413" t="s">
        <v>59</v>
      </c>
      <c r="C135" s="380">
        <v>8.8460793449310664</v>
      </c>
      <c r="D135" s="414">
        <f t="shared" si="14"/>
        <v>0.10131093690384851</v>
      </c>
      <c r="E135" s="415">
        <f t="shared" si="15"/>
        <v>1.7179322890397586E-2</v>
      </c>
      <c r="F135" s="304">
        <f>((SUM(C135:C137)+SUM(C139:C140)+SUM(C141:C148))/(SUM(C149:C151)+SUM(C153:C154)+SUM(C155:C162))-1)</f>
        <v>-1.5995394625999082E-2</v>
      </c>
    </row>
    <row r="136" spans="2:6" ht="15" hidden="1" customHeight="1" outlineLevel="1" x14ac:dyDescent="0.2">
      <c r="B136" s="413" t="s">
        <v>60</v>
      </c>
      <c r="C136" s="380">
        <v>8.7447684080272179</v>
      </c>
      <c r="D136" s="414">
        <f t="shared" si="14"/>
        <v>-0.30372668701485139</v>
      </c>
      <c r="E136" s="415">
        <f t="shared" si="15"/>
        <v>-7.688119750189415E-2</v>
      </c>
      <c r="F136" s="304">
        <f>((SUM(C136:C137)+SUM(C139:C148)+SUM(C149))/(SUM(C150:C151)+SUM(C153:C162)+SUM(C163))-1)</f>
        <v>-1.149902385677537E-2</v>
      </c>
    </row>
    <row r="137" spans="2:6" ht="15" hidden="1" customHeight="1" outlineLevel="1" x14ac:dyDescent="0.2">
      <c r="B137" s="413" t="s">
        <v>61</v>
      </c>
      <c r="C137" s="380">
        <v>9.0484950950420693</v>
      </c>
      <c r="D137" s="414">
        <f>IFERROR(C137-C139,"-")</f>
        <v>0.3408728822382816</v>
      </c>
      <c r="E137" s="415">
        <f t="shared" si="15"/>
        <v>-0.31954172113492874</v>
      </c>
      <c r="F137" s="304">
        <f>((SUM(C137)+SUM(C139:C148)+SUM(C149:C150))/(SUM(C151)+SUM(C153:C162)+SUM(C163:C164))-1)</f>
        <v>-1.2207052658074091E-2</v>
      </c>
    </row>
    <row r="138" spans="2:6" ht="15" customHeight="1" collapsed="1" x14ac:dyDescent="0.25">
      <c r="B138" s="145">
        <v>2004</v>
      </c>
      <c r="C138" s="421">
        <v>8.3243764873722501</v>
      </c>
      <c r="D138" s="375"/>
      <c r="E138" s="422">
        <f t="shared" si="15"/>
        <v>-0.2996666175421403</v>
      </c>
      <c r="F138" s="313" t="s">
        <v>121</v>
      </c>
    </row>
    <row r="139" spans="2:6" ht="15" hidden="1" customHeight="1" outlineLevel="1" x14ac:dyDescent="0.2">
      <c r="B139" s="413" t="s">
        <v>49</v>
      </c>
      <c r="C139" s="380">
        <v>8.7076222128037877</v>
      </c>
      <c r="D139" s="414">
        <f t="shared" ref="D139:D150" si="16">IFERROR(C139-C140,"-")</f>
        <v>6.500128708994346E-2</v>
      </c>
      <c r="E139" s="415">
        <f t="shared" si="15"/>
        <v>6.5559425214386735E-2</v>
      </c>
      <c r="F139" s="304">
        <f>((SUM(C139:C148)+SUM(C149:C151))/(SUM(C153:C162)+SUM(C163:C165))-1)</f>
        <v>-1.4107982525436547E-2</v>
      </c>
    </row>
    <row r="140" spans="2:6" ht="15" hidden="1" customHeight="1" outlineLevel="1" x14ac:dyDescent="0.2">
      <c r="B140" s="413" t="s">
        <v>50</v>
      </c>
      <c r="C140" s="380">
        <v>8.6426209257138442</v>
      </c>
      <c r="D140" s="414">
        <f t="shared" si="16"/>
        <v>0.56629784314013598</v>
      </c>
      <c r="E140" s="415">
        <f t="shared" si="15"/>
        <v>0.10592761142493679</v>
      </c>
      <c r="F140" s="304">
        <f>((SUM(C140:C148)+SUM(C149:C151)+SUM(C153))/(SUM(C154:C162)+SUM(C163:C165)+SUM(C167))-1)</f>
        <v>-1.784303707148438E-2</v>
      </c>
    </row>
    <row r="141" spans="2:6" ht="15" hidden="1" customHeight="1" outlineLevel="1" x14ac:dyDescent="0.2">
      <c r="B141" s="413" t="s">
        <v>51</v>
      </c>
      <c r="C141" s="380">
        <v>8.0763230825737082</v>
      </c>
      <c r="D141" s="414">
        <f t="shared" si="16"/>
        <v>-0.33432085091840058</v>
      </c>
      <c r="E141" s="415">
        <f t="shared" si="15"/>
        <v>-0.51266365564982941</v>
      </c>
      <c r="F141" s="304">
        <f>((SUM(C141:C148)+SUM(C149:C151)+SUM(C153:C154))/(SUM(C155:C162)+SUM(C163:C165)+SUM(C167:C168))-1)</f>
        <v>-1.843579134191653E-2</v>
      </c>
    </row>
    <row r="142" spans="2:6" ht="15" hidden="1" customHeight="1" outlineLevel="1" x14ac:dyDescent="0.2">
      <c r="B142" s="413" t="s">
        <v>52</v>
      </c>
      <c r="C142" s="380">
        <v>8.4106439334921088</v>
      </c>
      <c r="D142" s="414">
        <f t="shared" si="16"/>
        <v>-0.21675386358885085</v>
      </c>
      <c r="E142" s="415">
        <f t="shared" si="15"/>
        <v>-0.51862819061010867</v>
      </c>
      <c r="F142" s="304">
        <f>((SUM(C142:C148)+SUM(C149:C151)+SUM(C153:C155))/(SUM(C156:C162)+SUM(C163:C165)+SUM(C167:C169))-1)</f>
        <v>-1.3037005999761098E-2</v>
      </c>
    </row>
    <row r="143" spans="2:6" ht="15" hidden="1" customHeight="1" outlineLevel="1" x14ac:dyDescent="0.2">
      <c r="B143" s="413" t="s">
        <v>53</v>
      </c>
      <c r="C143" s="380">
        <v>8.6273977970809597</v>
      </c>
      <c r="D143" s="414">
        <f t="shared" si="16"/>
        <v>-8.0037754946314266E-2</v>
      </c>
      <c r="E143" s="415">
        <f t="shared" si="15"/>
        <v>9.9765328129464592E-2</v>
      </c>
      <c r="F143" s="304">
        <f>((SUM(C143:C148)+SUM(C149:C151)+SUM(C153:C156))/(SUM(C157:C162)+SUM(C163:C165)+SUM(C167:C170))-1)</f>
        <v>-9.6191107787866326E-3</v>
      </c>
    </row>
    <row r="144" spans="2:6" ht="15" hidden="1" customHeight="1" outlineLevel="1" x14ac:dyDescent="0.2">
      <c r="B144" s="413" t="s">
        <v>54</v>
      </c>
      <c r="C144" s="380">
        <v>8.7074355520272739</v>
      </c>
      <c r="D144" s="414">
        <f>IFERROR(C144-C145,"-")</f>
        <v>-0.50503685086960282</v>
      </c>
      <c r="E144" s="415">
        <f t="shared" si="15"/>
        <v>-9.9738807901047721E-2</v>
      </c>
      <c r="F144" s="304">
        <f>((SUM(C144:C148)+SUM(C149:C151)+SUM(C153:C157))/(SUM(C158:C162)+SUM(C163:C165)+SUM(C167:C171))-1)</f>
        <v>-1.5474914946889351E-2</v>
      </c>
    </row>
    <row r="145" spans="2:6" ht="15" hidden="1" customHeight="1" outlineLevel="1" x14ac:dyDescent="0.2">
      <c r="B145" s="413" t="s">
        <v>55</v>
      </c>
      <c r="C145" s="380">
        <v>9.2124724028968767</v>
      </c>
      <c r="D145" s="414">
        <f t="shared" si="16"/>
        <v>0.95006526986832363</v>
      </c>
      <c r="E145" s="415">
        <f t="shared" si="15"/>
        <v>0.14279871852929027</v>
      </c>
      <c r="F145" s="304">
        <f>((SUM(C145:C148)+SUM(C149:C151)+SUM(C153:C158))/(SUM(C159:C162)+SUM(C163:C165)+SUM(C167:C172))-1)</f>
        <v>-1.9185350528348133E-2</v>
      </c>
    </row>
    <row r="146" spans="2:6" ht="15" hidden="1" customHeight="1" outlineLevel="1" x14ac:dyDescent="0.2">
      <c r="B146" s="413" t="s">
        <v>56</v>
      </c>
      <c r="C146" s="380">
        <v>8.2624071330285531</v>
      </c>
      <c r="D146" s="414">
        <f>IFERROR(C146-C148,"-")</f>
        <v>0.21454382893326773</v>
      </c>
      <c r="E146" s="415">
        <f t="shared" si="15"/>
        <v>0.14790349374757206</v>
      </c>
      <c r="F146" s="304">
        <f>((SUM(C146:C148)+SUM(C149:C151)+SUM(C153:C159))/(SUM(C160:C162)+SUM(C163:C165)+SUM(C167:C173))-1)</f>
        <v>-1.3388792445011566E-2</v>
      </c>
    </row>
    <row r="147" spans="2:6" ht="15" customHeight="1" collapsed="1" x14ac:dyDescent="0.2">
      <c r="B147" s="416" t="s">
        <v>73</v>
      </c>
      <c r="C147" s="383">
        <v>8.6774302102159915</v>
      </c>
      <c r="D147" s="417"/>
      <c r="E147" s="424">
        <f t="shared" si="15"/>
        <v>-0.13995755860026371</v>
      </c>
      <c r="F147" s="307" t="s">
        <v>121</v>
      </c>
    </row>
    <row r="148" spans="2:6" ht="15" hidden="1" customHeight="1" outlineLevel="1" x14ac:dyDescent="0.2">
      <c r="B148" s="413" t="s">
        <v>58</v>
      </c>
      <c r="C148" s="380">
        <v>8.0478633040952854</v>
      </c>
      <c r="D148" s="414">
        <f>IFERROR(C148-C149,"-")</f>
        <v>-0.78103671794538343</v>
      </c>
      <c r="E148" s="415">
        <f t="shared" si="15"/>
        <v>-0.73251617288026871</v>
      </c>
      <c r="F148" s="304">
        <f>((SUM(C148)+SUM(C149:C151)+SUM(C153:C160))/(SUM(C162)+SUM(C163:C165)+SUM(C167:C174))-1)</f>
        <v>-2.1847785780043649E-2</v>
      </c>
    </row>
    <row r="149" spans="2:6" ht="15" hidden="1" customHeight="1" outlineLevel="1" x14ac:dyDescent="0.2">
      <c r="B149" s="413" t="s">
        <v>59</v>
      </c>
      <c r="C149" s="380">
        <v>8.8289000220406688</v>
      </c>
      <c r="D149" s="414">
        <f t="shared" si="16"/>
        <v>7.2504165115567787E-3</v>
      </c>
      <c r="E149" s="415">
        <f t="shared" si="15"/>
        <v>0.53516566944074562</v>
      </c>
      <c r="F149" s="304">
        <f>((SUM(C149:C151)+SUM(C153:C154)+SUM(C155:C162))/(SUM(C163:C165)+SUM(C167:C168)+SUM(C169:C176))-1)</f>
        <v>-7.8756168012689143E-3</v>
      </c>
    </row>
    <row r="150" spans="2:6" ht="15" hidden="1" customHeight="1" outlineLevel="1" x14ac:dyDescent="0.2">
      <c r="B150" s="413" t="s">
        <v>60</v>
      </c>
      <c r="C150" s="380">
        <v>8.821649605529112</v>
      </c>
      <c r="D150" s="414">
        <f t="shared" si="16"/>
        <v>-0.54638721064788598</v>
      </c>
      <c r="E150" s="415">
        <f t="shared" si="15"/>
        <v>-0.15904028220048616</v>
      </c>
      <c r="F150" s="304">
        <f>((SUM(C150:C151)+SUM(C153:C162)+SUM(C163))/(SUM(C164:C165)+SUM(C167:C176)+SUM(C177))-1)</f>
        <v>-1.3648336624726087E-2</v>
      </c>
    </row>
    <row r="151" spans="2:6" ht="15" hidden="1" customHeight="1" outlineLevel="1" x14ac:dyDescent="0.2">
      <c r="B151" s="413" t="s">
        <v>61</v>
      </c>
      <c r="C151" s="380">
        <v>9.368036816176998</v>
      </c>
      <c r="D151" s="414">
        <f>IFERROR(C151-C153,"-")</f>
        <v>0.72597402858759708</v>
      </c>
      <c r="E151" s="415">
        <f t="shared" si="15"/>
        <v>-0.54287289377290371</v>
      </c>
      <c r="F151" s="304">
        <f>((SUM(C151)+SUM(C153:C162)+SUM(C163:C164))/(SUM(C165)+SUM(C167:C176)+SUM(C177:C178))-1)</f>
        <v>-1.10093743537234E-2</v>
      </c>
    </row>
    <row r="152" spans="2:6" ht="15" customHeight="1" collapsed="1" x14ac:dyDescent="0.25">
      <c r="B152" s="145">
        <v>2003</v>
      </c>
      <c r="C152" s="421">
        <v>8.6240431049143904</v>
      </c>
      <c r="D152" s="375"/>
      <c r="E152" s="422">
        <f t="shared" si="15"/>
        <v>-0.12595689508560959</v>
      </c>
      <c r="F152" s="313" t="s">
        <v>121</v>
      </c>
    </row>
    <row r="153" spans="2:6" ht="15" hidden="1" customHeight="1" outlineLevel="1" x14ac:dyDescent="0.2">
      <c r="B153" s="413" t="s">
        <v>49</v>
      </c>
      <c r="C153" s="380">
        <v>8.6420627875894009</v>
      </c>
      <c r="D153" s="414">
        <f t="shared" ref="D153:D164" si="17">IFERROR(C153-C154,"-")</f>
        <v>0.10536947330049351</v>
      </c>
      <c r="E153" s="415">
        <f t="shared" si="15"/>
        <v>-0.36677786367281229</v>
      </c>
      <c r="F153" s="304">
        <f>((SUM(C153:C162)+SUM(C163:C165))/(SUM(C167:C176)+SUM(C177:C179))-1)</f>
        <v>-1.6167994906373107E-3</v>
      </c>
    </row>
    <row r="154" spans="2:6" ht="15" hidden="1" customHeight="1" outlineLevel="1" x14ac:dyDescent="0.2">
      <c r="B154" s="413" t="s">
        <v>50</v>
      </c>
      <c r="C154" s="380">
        <v>8.5366933142889074</v>
      </c>
      <c r="D154" s="414">
        <f t="shared" si="17"/>
        <v>-5.2293423934630212E-2</v>
      </c>
      <c r="E154" s="415">
        <f t="shared" si="15"/>
        <v>3.8853035193900709E-2</v>
      </c>
      <c r="F154" s="304">
        <f>((SUM(C154:C162)+SUM(C163:C165)+SUM(C167))/(SUM(C168:C176)+SUM(C177:C179)+SUM(C181))-1)</f>
        <v>7.2306774716159872E-3</v>
      </c>
    </row>
    <row r="155" spans="2:6" ht="15" hidden="1" customHeight="1" outlineLevel="1" x14ac:dyDescent="0.2">
      <c r="B155" s="413" t="s">
        <v>51</v>
      </c>
      <c r="C155" s="380">
        <v>8.5889867382235376</v>
      </c>
      <c r="D155" s="414">
        <f t="shared" si="17"/>
        <v>-0.34028538587867985</v>
      </c>
      <c r="E155" s="415">
        <f t="shared" si="15"/>
        <v>0.10594461244324727</v>
      </c>
      <c r="F155" s="304">
        <f>((SUM(C155:C162)+SUM(C163:C165)+SUM(C167:C168))/(SUM(C169:C176)+SUM(C177:C179)+SUM(C181:C182))-1)</f>
        <v>1.9279582306912513E-3</v>
      </c>
    </row>
    <row r="156" spans="2:6" ht="15" hidden="1" customHeight="1" outlineLevel="1" x14ac:dyDescent="0.2">
      <c r="B156" s="413" t="s">
        <v>52</v>
      </c>
      <c r="C156" s="380">
        <v>8.9292721241022175</v>
      </c>
      <c r="D156" s="414">
        <f t="shared" si="17"/>
        <v>0.40163965515072242</v>
      </c>
      <c r="E156" s="415">
        <f t="shared" si="15"/>
        <v>-0.12947796825611668</v>
      </c>
      <c r="F156" s="304">
        <f>((SUM(C156:C162)+SUM(C163:C165)+SUM(C167:C169))/(SUM(C170:C176)+SUM(C177:C179)+SUM(C181:C183))-1)</f>
        <v>7.6306019296890071E-4</v>
      </c>
    </row>
    <row r="157" spans="2:6" ht="15" hidden="1" customHeight="1" outlineLevel="1" x14ac:dyDescent="0.2">
      <c r="B157" s="413" t="s">
        <v>53</v>
      </c>
      <c r="C157" s="380">
        <v>8.5276324689514951</v>
      </c>
      <c r="D157" s="414">
        <f t="shared" si="17"/>
        <v>-0.27954189097682658</v>
      </c>
      <c r="E157" s="415">
        <f t="shared" si="15"/>
        <v>-0.57880612448989943</v>
      </c>
      <c r="F157" s="304">
        <f>((SUM(C157:C162)+SUM(C163:C165)+SUM(C167:C170))/(SUM(C171:C176)+SUM(C177:C179)+SUM(C181:C184))-1)</f>
        <v>8.3357627052640382E-3</v>
      </c>
    </row>
    <row r="158" spans="2:6" ht="15" hidden="1" customHeight="1" outlineLevel="1" x14ac:dyDescent="0.2">
      <c r="B158" s="413" t="s">
        <v>54</v>
      </c>
      <c r="C158" s="380">
        <v>8.8071743599283216</v>
      </c>
      <c r="D158" s="414">
        <f>IFERROR(C158-C159,"-")</f>
        <v>-0.26249932443926483</v>
      </c>
      <c r="E158" s="415">
        <f t="shared" si="15"/>
        <v>-0.53646916064201555</v>
      </c>
      <c r="F158" s="304">
        <f>((SUM(C158:C162)+SUM(C163:C165)+SUM(C167:C171))/(SUM(C172:C176)+SUM(C177:C179)+SUM(C181:C185))-1)</f>
        <v>1.0556375119925354E-2</v>
      </c>
    </row>
    <row r="159" spans="2:6" ht="15" hidden="1" customHeight="1" outlineLevel="1" x14ac:dyDescent="0.2">
      <c r="B159" s="413" t="s">
        <v>55</v>
      </c>
      <c r="C159" s="380">
        <v>9.0696736843675865</v>
      </c>
      <c r="D159" s="414">
        <f t="shared" si="17"/>
        <v>0.95517004508660541</v>
      </c>
      <c r="E159" s="415">
        <f t="shared" si="15"/>
        <v>0.82312376392054709</v>
      </c>
      <c r="F159" s="304">
        <f>((SUM(C159:C162)+SUM(C163:C165)+SUM(C167:C172))/(SUM(C173:C176)+SUM(C177:C179)+SUM(C181:C186))-1)</f>
        <v>1.664692006647206E-2</v>
      </c>
    </row>
    <row r="160" spans="2:6" ht="15" hidden="1" customHeight="1" outlineLevel="1" x14ac:dyDescent="0.2">
      <c r="B160" s="413" t="s">
        <v>56</v>
      </c>
      <c r="C160" s="380">
        <v>8.1145036392809811</v>
      </c>
      <c r="D160" s="414">
        <f>IFERROR(C160-C162,"-")</f>
        <v>-0.66587583769457304</v>
      </c>
      <c r="E160" s="415">
        <f t="shared" si="15"/>
        <v>-0.78635571694563211</v>
      </c>
      <c r="F160" s="304">
        <f>((SUM(C160:C162)+SUM(C163:C165)+SUM(C167:C173))/(SUM(C174:C176)+SUM(C177:C179)+SUM(C181:C187))-1)</f>
        <v>1.0258345145373271E-2</v>
      </c>
    </row>
    <row r="161" spans="2:6" ht="15" customHeight="1" collapsed="1" x14ac:dyDescent="0.2">
      <c r="B161" s="416" t="s">
        <v>74</v>
      </c>
      <c r="C161" s="383">
        <v>8.8173877688162552</v>
      </c>
      <c r="D161" s="417"/>
      <c r="E161" s="424">
        <f t="shared" si="15"/>
        <v>0.14649895568479998</v>
      </c>
      <c r="F161" s="307" t="s">
        <v>121</v>
      </c>
    </row>
    <row r="162" spans="2:6" ht="15" hidden="1" customHeight="1" outlineLevel="1" x14ac:dyDescent="0.2">
      <c r="B162" s="413" t="s">
        <v>58</v>
      </c>
      <c r="C162" s="380">
        <v>8.7803794769755541</v>
      </c>
      <c r="D162" s="414">
        <f>IFERROR(C162-C163,"-")</f>
        <v>0.4866451243756309</v>
      </c>
      <c r="E162" s="415">
        <f t="shared" si="15"/>
        <v>0.5465974454993745</v>
      </c>
      <c r="F162" s="304">
        <f>((SUM(C162)+SUM(C163:C165)+SUM(C167:C174))/(SUM(C176)+SUM(C177:C179)+SUM(C181:C188))-1)</f>
        <v>1.9555133001085245E-2</v>
      </c>
    </row>
    <row r="163" spans="2:6" ht="15" hidden="1" customHeight="1" outlineLevel="1" x14ac:dyDescent="0.2">
      <c r="B163" s="413" t="s">
        <v>59</v>
      </c>
      <c r="C163" s="380">
        <v>8.2937343525999232</v>
      </c>
      <c r="D163" s="414">
        <f t="shared" si="17"/>
        <v>-0.686955535129675</v>
      </c>
      <c r="E163" s="415">
        <f t="shared" si="15"/>
        <v>-0.12893265142619548</v>
      </c>
      <c r="F163" s="304">
        <f>((SUM(C163:C165)+SUM(C167:C168)+SUM(C169:C176))/(SUM(C177:C179)+SUM(C181:C182)+SUM(C183:C190))-1)</f>
        <v>1.6442163316583214E-2</v>
      </c>
    </row>
    <row r="164" spans="2:6" ht="15" hidden="1" customHeight="1" outlineLevel="1" x14ac:dyDescent="0.2">
      <c r="B164" s="413" t="s">
        <v>60</v>
      </c>
      <c r="C164" s="380">
        <v>8.9806898877295982</v>
      </c>
      <c r="D164" s="414">
        <f t="shared" si="17"/>
        <v>-0.93021982222030353</v>
      </c>
      <c r="E164" s="415">
        <f t="shared" si="15"/>
        <v>0.14568779184080327</v>
      </c>
      <c r="F164" s="304">
        <f>((SUM(C164:C165)+SUM(C167:C176)+SUM(C177))/(SUM(C178:C179)+SUM(C181:C190)+SUM(C191))-1)</f>
        <v>1.5359603918125853E-2</v>
      </c>
    </row>
    <row r="165" spans="2:6" ht="15" hidden="1" customHeight="1" outlineLevel="1" x14ac:dyDescent="0.2">
      <c r="B165" s="413" t="s">
        <v>61</v>
      </c>
      <c r="C165" s="380">
        <v>9.9109097099499017</v>
      </c>
      <c r="D165" s="414">
        <f>IFERROR(C165-C167,"-")</f>
        <v>0.9020690586876885</v>
      </c>
      <c r="E165" s="415">
        <f t="shared" si="15"/>
        <v>0.53550171267165503</v>
      </c>
      <c r="F165" s="304">
        <f>((SUM(C165)+SUM(C167:C176)+SUM(C177:C178))/(SUM(C179)+SUM(C181:C190)+SUM(C191:C192))-1)</f>
        <v>1.3847750955745308E-2</v>
      </c>
    </row>
    <row r="166" spans="2:6" ht="15" customHeight="1" collapsed="1" x14ac:dyDescent="0.25">
      <c r="B166" s="145">
        <v>2002</v>
      </c>
      <c r="C166" s="421">
        <v>8.75</v>
      </c>
      <c r="D166" s="375"/>
      <c r="E166" s="422">
        <f t="shared" si="15"/>
        <v>-3.9999999999999147E-2</v>
      </c>
      <c r="F166" s="313" t="s">
        <v>121</v>
      </c>
    </row>
    <row r="167" spans="2:6" ht="15" hidden="1" customHeight="1" outlineLevel="1" x14ac:dyDescent="0.2">
      <c r="B167" s="413" t="s">
        <v>49</v>
      </c>
      <c r="C167" s="380">
        <v>9.0088406512622132</v>
      </c>
      <c r="D167" s="414">
        <f t="shared" ref="D167:D178" si="18">IFERROR(C167-C168,"-")</f>
        <v>0.51100037216720651</v>
      </c>
      <c r="E167" s="415">
        <f t="shared" si="15"/>
        <v>0.63884065126221401</v>
      </c>
      <c r="F167" s="304">
        <f>((SUM(C167:C176)+SUM(C177:C179))/(SUM(C181:C190)+SUM(C191:C193))-1)</f>
        <v>1.2743687561644457E-2</v>
      </c>
    </row>
    <row r="168" spans="2:6" ht="15" hidden="1" customHeight="1" outlineLevel="1" x14ac:dyDescent="0.2">
      <c r="B168" s="413" t="s">
        <v>50</v>
      </c>
      <c r="C168" s="380">
        <v>8.4978402790950067</v>
      </c>
      <c r="D168" s="414">
        <f t="shared" si="18"/>
        <v>1.4798153314716345E-2</v>
      </c>
      <c r="E168" s="415">
        <f t="shared" si="15"/>
        <v>-0.56215972090499378</v>
      </c>
      <c r="F168" s="304">
        <f>((SUM(C168:C176)+SUM(C177:C179)+SUM(C181))/(SUM(C182:C190)+SUM(C191:C193)+SUM(C195))-1)</f>
        <v>3.4286077742187171E-3</v>
      </c>
    </row>
    <row r="169" spans="2:6" ht="15" hidden="1" customHeight="1" outlineLevel="1" x14ac:dyDescent="0.2">
      <c r="B169" s="413" t="s">
        <v>51</v>
      </c>
      <c r="C169" s="380">
        <v>8.4830421257802904</v>
      </c>
      <c r="D169" s="414">
        <f t="shared" si="18"/>
        <v>-0.57570796657804379</v>
      </c>
      <c r="E169" s="415">
        <f t="shared" si="15"/>
        <v>-2.695787421970941E-2</v>
      </c>
      <c r="F169" s="304">
        <f>((SUM(C169:C176)+SUM(C177:C179)+SUM(C181:C182))/(SUM(C183:C190)+SUM(C191:C193)+SUM(C195:C196))-1)</f>
        <v>8.7531601517516489E-3</v>
      </c>
    </row>
    <row r="170" spans="2:6" ht="15" hidden="1" customHeight="1" outlineLevel="1" x14ac:dyDescent="0.2">
      <c r="B170" s="413" t="s">
        <v>52</v>
      </c>
      <c r="C170" s="380">
        <v>9.0587500923583342</v>
      </c>
      <c r="D170" s="414">
        <f t="shared" si="18"/>
        <v>-4.7688501083060331E-2</v>
      </c>
      <c r="E170" s="415">
        <f t="shared" si="15"/>
        <v>0.7287500923583341</v>
      </c>
      <c r="F170" s="304">
        <f>((SUM(C170:C176)+SUM(C177:C179)+SUM(C181:C183))/(SUM(C184:C190)+SUM(C191:C193)+SUM(C195:C197))-1)</f>
        <v>1.1674564823957123E-2</v>
      </c>
    </row>
    <row r="171" spans="2:6" ht="15" hidden="1" customHeight="1" outlineLevel="1" x14ac:dyDescent="0.2">
      <c r="B171" s="413" t="s">
        <v>53</v>
      </c>
      <c r="C171" s="380">
        <v>9.1064385934413945</v>
      </c>
      <c r="D171" s="414">
        <f t="shared" si="18"/>
        <v>-0.2372049271289427</v>
      </c>
      <c r="E171" s="415">
        <f t="shared" si="15"/>
        <v>-0.32356140655860521</v>
      </c>
      <c r="F171" s="304">
        <f>((SUM(C171:C176)+SUM(C177:C179)+SUM(C181:C184))/(SUM(C185:C190)+SUM(C191:C193)+SUM(C195:C198))-1)</f>
        <v>-2.302005802204854E-3</v>
      </c>
    </row>
    <row r="172" spans="2:6" ht="15" hidden="1" customHeight="1" outlineLevel="1" x14ac:dyDescent="0.2">
      <c r="B172" s="413" t="s">
        <v>54</v>
      </c>
      <c r="C172" s="380">
        <v>9.3436435205703372</v>
      </c>
      <c r="D172" s="414">
        <f>IFERROR(C172-C173,"-")</f>
        <v>1.0970936001232978</v>
      </c>
      <c r="E172" s="415">
        <f t="shared" si="15"/>
        <v>0.1536435205703377</v>
      </c>
      <c r="F172" s="304">
        <f>((SUM(C172:C176)+SUM(C177:C179)+SUM(C181:C185))/(SUM(C186:C190)+SUM(C191:C193)+SUM(C195:C199))-1)</f>
        <v>-1.3882233852646753E-3</v>
      </c>
    </row>
    <row r="173" spans="2:6" ht="15" hidden="1" customHeight="1" outlineLevel="1" x14ac:dyDescent="0.2">
      <c r="B173" s="413" t="s">
        <v>55</v>
      </c>
      <c r="C173" s="380">
        <v>8.2465499204470394</v>
      </c>
      <c r="D173" s="414">
        <f t="shared" si="18"/>
        <v>-0.65430943577957379</v>
      </c>
      <c r="E173" s="415">
        <f t="shared" si="15"/>
        <v>9.6549920447039028E-2</v>
      </c>
      <c r="F173" s="304">
        <f>((SUM(C173:C176)+SUM(C177:C179)+SUM(C181:C186))/(SUM(C187:C190)+SUM(C191:C193)+SUM(C195:C200))-1)</f>
        <v>-8.0713012426769648E-4</v>
      </c>
    </row>
    <row r="174" spans="2:6" ht="15" hidden="1" customHeight="1" outlineLevel="1" x14ac:dyDescent="0.2">
      <c r="B174" s="413" t="s">
        <v>56</v>
      </c>
      <c r="C174" s="380">
        <v>8.9008593562266132</v>
      </c>
      <c r="D174" s="414">
        <f>IFERROR(C174-C176,"-")</f>
        <v>0.66707732475043358</v>
      </c>
      <c r="E174" s="415">
        <f t="shared" si="15"/>
        <v>0.24085935622661303</v>
      </c>
      <c r="F174" s="304">
        <f>((SUM(C174:C176)+SUM(C177:C179)+SUM(C181:C187))/(SUM(C188:C190)+SUM(C191:C193)+SUM(C195:C201))-1)</f>
        <v>-9.4991999360298784E-3</v>
      </c>
    </row>
    <row r="175" spans="2:6" ht="15" customHeight="1" collapsed="1" x14ac:dyDescent="0.2">
      <c r="B175" s="416" t="s">
        <v>75</v>
      </c>
      <c r="C175" s="383">
        <v>8.6708888131314552</v>
      </c>
      <c r="D175" s="417"/>
      <c r="E175" s="424">
        <f t="shared" si="15"/>
        <v>5.3987614567514441E-2</v>
      </c>
      <c r="F175" s="307" t="s">
        <v>121</v>
      </c>
    </row>
    <row r="176" spans="2:6" ht="15" hidden="1" customHeight="1" outlineLevel="1" x14ac:dyDescent="0.2">
      <c r="B176" s="413" t="s">
        <v>58</v>
      </c>
      <c r="C176" s="380">
        <v>8.2337820314761796</v>
      </c>
      <c r="D176" s="414">
        <f>IFERROR(C176-C177,"-")</f>
        <v>-0.18888497254993908</v>
      </c>
      <c r="E176" s="415">
        <f t="shared" si="15"/>
        <v>0.30378203147617988</v>
      </c>
      <c r="F176" s="304">
        <f>((SUM(C176)+SUM(C177:C179)+SUM(C181:C188))/(SUM(C190)+SUM(C191:C193)+SUM(C195:C202))-1)</f>
        <v>-1.3334033509441956E-2</v>
      </c>
    </row>
    <row r="177" spans="2:6" ht="15" hidden="1" customHeight="1" outlineLevel="1" x14ac:dyDescent="0.2">
      <c r="B177" s="413" t="s">
        <v>59</v>
      </c>
      <c r="C177" s="380">
        <v>8.4226670040261187</v>
      </c>
      <c r="D177" s="414">
        <f t="shared" si="18"/>
        <v>-0.41233509186267625</v>
      </c>
      <c r="E177" s="415">
        <f t="shared" si="15"/>
        <v>-0.24733299597388125</v>
      </c>
      <c r="F177" s="304">
        <f>((SUM(C177:C179)+SUM(C181:C182)+SUM(C183:C190))/(SUM(C191:C193)+SUM(C195:C196)+SUM(C197:C204))-1)</f>
        <v>-2.0012488793385241E-2</v>
      </c>
    </row>
    <row r="178" spans="2:6" ht="15" hidden="1" customHeight="1" outlineLevel="1" x14ac:dyDescent="0.2">
      <c r="B178" s="413" t="s">
        <v>60</v>
      </c>
      <c r="C178" s="380">
        <v>8.8350020958887949</v>
      </c>
      <c r="D178" s="414">
        <f t="shared" si="18"/>
        <v>-0.54040590138945177</v>
      </c>
      <c r="E178" s="415">
        <f t="shared" si="15"/>
        <v>-2.4997904111204505E-2</v>
      </c>
      <c r="F178" s="304">
        <f>((SUM(C178:C179)+SUM(C181:C190)+SUM(C191))/(SUM(C192:C193)+SUM(C195:C204)+SUM(C205))-1)</f>
        <v>-1.9227583503881651E-2</v>
      </c>
    </row>
    <row r="179" spans="2:6" ht="15" hidden="1" customHeight="1" outlineLevel="1" x14ac:dyDescent="0.2">
      <c r="B179" s="413" t="s">
        <v>61</v>
      </c>
      <c r="C179" s="380">
        <v>9.3754079972782467</v>
      </c>
      <c r="D179" s="414">
        <f>IFERROR(C179-C181,"-")</f>
        <v>1.0054079972782475</v>
      </c>
      <c r="E179" s="415">
        <f t="shared" si="15"/>
        <v>0.40540799727824606</v>
      </c>
      <c r="F179" s="304">
        <f>((SUM(C179)+SUM(C181:C190)+SUM(C191:C192))/(SUM(C193)+SUM(C195:C204)+SUM(C205:C206))-1)</f>
        <v>-2.1894000063095942E-2</v>
      </c>
    </row>
    <row r="180" spans="2:6" ht="15" customHeight="1" collapsed="1" x14ac:dyDescent="0.25">
      <c r="B180" s="145">
        <v>2001</v>
      </c>
      <c r="C180" s="421">
        <v>8.7899999999999991</v>
      </c>
      <c r="D180" s="375"/>
      <c r="E180" s="422">
        <f t="shared" si="15"/>
        <v>0.10999999999999943</v>
      </c>
      <c r="F180" s="313" t="s">
        <v>121</v>
      </c>
    </row>
    <row r="181" spans="2:6" ht="15" hidden="1" customHeight="1" outlineLevel="1" x14ac:dyDescent="0.2">
      <c r="B181" s="413" t="s">
        <v>49</v>
      </c>
      <c r="C181" s="380">
        <v>8.3699999999999992</v>
      </c>
      <c r="D181" s="414">
        <f t="shared" ref="D181:D192" si="19">IFERROR(C181-C182,"-")</f>
        <v>-0.69000000000000128</v>
      </c>
      <c r="E181" s="415">
        <f t="shared" si="15"/>
        <v>-0.41000000000000014</v>
      </c>
      <c r="F181" s="304">
        <f>((SUM(C181:C190)+SUM(C191:C193))/(SUM(C195:C204)+SUM(C205:C207))-1)</f>
        <v>-2.5398409273816869E-2</v>
      </c>
    </row>
    <row r="182" spans="2:6" ht="15" hidden="1" customHeight="1" outlineLevel="1" x14ac:dyDescent="0.2">
      <c r="B182" s="413" t="s">
        <v>50</v>
      </c>
      <c r="C182" s="380">
        <v>9.06</v>
      </c>
      <c r="D182" s="414">
        <f t="shared" si="19"/>
        <v>0.55000000000000071</v>
      </c>
      <c r="E182" s="415">
        <f t="shared" si="15"/>
        <v>4.0000000000000924E-2</v>
      </c>
      <c r="F182" s="304">
        <f>((SUM(C182:C190)+SUM(C191:C193)+SUM(C195))/(SUM(C196:C204)+SUM(C205:C207)+SUM(C209))-1)</f>
        <v>-2.7737377652013007E-2</v>
      </c>
    </row>
    <row r="183" spans="2:6" ht="15" hidden="1" customHeight="1" outlineLevel="1" x14ac:dyDescent="0.2">
      <c r="B183" s="413" t="s">
        <v>51</v>
      </c>
      <c r="C183" s="380">
        <v>8.51</v>
      </c>
      <c r="D183" s="414">
        <f t="shared" si="19"/>
        <v>0.17999999999999972</v>
      </c>
      <c r="E183" s="415">
        <f t="shared" si="15"/>
        <v>0.29999999999999893</v>
      </c>
      <c r="F183" s="304">
        <f>((SUM(C183:C190)+SUM(C191:C193)+SUM(C195:C196))/(SUM(C197:C204)+SUM(C205:C207)+SUM(C209:C210))-1)</f>
        <v>-2.7161597649230096E-2</v>
      </c>
    </row>
    <row r="184" spans="2:6" ht="15" hidden="1" customHeight="1" outlineLevel="1" x14ac:dyDescent="0.2">
      <c r="B184" s="413" t="s">
        <v>52</v>
      </c>
      <c r="C184" s="380">
        <v>8.33</v>
      </c>
      <c r="D184" s="414">
        <f t="shared" si="19"/>
        <v>-1.0999999999999996</v>
      </c>
      <c r="E184" s="415">
        <f t="shared" si="15"/>
        <v>-0.84999999999999964</v>
      </c>
      <c r="F184" s="304">
        <f>((SUM(C184:C190)+SUM(C191:C193)+SUM(C195:C197))/(SUM(C198:C204)+SUM(C205:C207)+SUM(C209:C211))-1)</f>
        <v>-3.2404598324824785E-2</v>
      </c>
    </row>
    <row r="185" spans="2:6" ht="15" hidden="1" customHeight="1" outlineLevel="1" x14ac:dyDescent="0.2">
      <c r="B185" s="413" t="s">
        <v>53</v>
      </c>
      <c r="C185" s="380">
        <v>9.43</v>
      </c>
      <c r="D185" s="414">
        <f t="shared" si="19"/>
        <v>0.24000000000000021</v>
      </c>
      <c r="E185" s="415">
        <f t="shared" si="15"/>
        <v>-0.22000000000000064</v>
      </c>
      <c r="F185" s="304">
        <f>((SUM(C185:C190)+SUM(C191:C193)+SUM(C195:C198))/(SUM(C199:C204)+SUM(C205:C207)+SUM(C209:C212))-1)</f>
        <v>-2.6116736419610098E-2</v>
      </c>
    </row>
    <row r="186" spans="2:6" ht="15" hidden="1" customHeight="1" outlineLevel="1" x14ac:dyDescent="0.2">
      <c r="B186" s="413" t="s">
        <v>54</v>
      </c>
      <c r="C186" s="380">
        <v>9.19</v>
      </c>
      <c r="D186" s="414">
        <f>IFERROR(C186-C187,"-")</f>
        <v>1.0399999999999991</v>
      </c>
      <c r="E186" s="415">
        <f t="shared" si="15"/>
        <v>0.21999999999999886</v>
      </c>
      <c r="F186" s="304">
        <f>((SUM(C186:C190)+SUM(C191:C193)+SUM(C195:C199))/(SUM(C200:C204)+SUM(C205:C207)+SUM(C209:C213))-1)</f>
        <v>-2.4231804959981118E-2</v>
      </c>
    </row>
    <row r="187" spans="2:6" ht="15" hidden="1" customHeight="1" outlineLevel="1" x14ac:dyDescent="0.2">
      <c r="B187" s="413" t="s">
        <v>55</v>
      </c>
      <c r="C187" s="380">
        <v>8.15</v>
      </c>
      <c r="D187" s="414">
        <f t="shared" si="19"/>
        <v>-0.50999999999999979</v>
      </c>
      <c r="E187" s="415">
        <f t="shared" si="15"/>
        <v>-0.90000000000000036</v>
      </c>
      <c r="F187" s="304">
        <f>((SUM(C187:C190)+SUM(C191:C193)+SUM(C195:C200))/(SUM(C201:C204)+SUM(C205:C207)+SUM(C209:C214))-1)</f>
        <v>-2.7200263272327829E-2</v>
      </c>
    </row>
    <row r="188" spans="2:6" ht="15" hidden="1" customHeight="1" outlineLevel="1" x14ac:dyDescent="0.2">
      <c r="B188" s="413" t="s">
        <v>56</v>
      </c>
      <c r="C188" s="380">
        <v>8.66</v>
      </c>
      <c r="D188" s="414">
        <f>IFERROR(C188-C190,"-")</f>
        <v>0.73000000000000043</v>
      </c>
      <c r="E188" s="415">
        <f t="shared" si="15"/>
        <v>-2.9999999999999361E-2</v>
      </c>
      <c r="F188" s="304">
        <f>((SUM(C188:C190)+SUM(C191:C193)+SUM(C195:C201))/(SUM(C202:C204)+SUM(C205:C207)+SUM(C209:C215))-1)</f>
        <v>-1.8153283116785102E-2</v>
      </c>
    </row>
    <row r="189" spans="2:6" ht="15" customHeight="1" collapsed="1" x14ac:dyDescent="0.2">
      <c r="B189" s="416" t="s">
        <v>76</v>
      </c>
      <c r="C189" s="383">
        <v>8.6169011985639408</v>
      </c>
      <c r="D189" s="417"/>
      <c r="E189" s="424">
        <f t="shared" si="15"/>
        <v>-0.25821800440735032</v>
      </c>
      <c r="F189" s="307" t="s">
        <v>121</v>
      </c>
    </row>
    <row r="190" spans="2:6" ht="15" hidden="1" customHeight="1" outlineLevel="1" x14ac:dyDescent="0.2">
      <c r="B190" s="413" t="s">
        <v>58</v>
      </c>
      <c r="C190" s="380">
        <v>7.93</v>
      </c>
      <c r="D190" s="414">
        <f>IFERROR(C190-C191,"-")</f>
        <v>-0.74000000000000021</v>
      </c>
      <c r="E190" s="415">
        <f t="shared" si="15"/>
        <v>-0.33000000000000007</v>
      </c>
      <c r="F190" s="304">
        <f>((SUM(C190)+SUM(C191:C193)+SUM(C195:C202))/(SUM(C204)+SUM(C205:C207)+SUM(C209:C216))-1)</f>
        <v>-1.5970287836583053E-2</v>
      </c>
    </row>
    <row r="191" spans="2:6" ht="15" hidden="1" customHeight="1" outlineLevel="1" x14ac:dyDescent="0.2">
      <c r="B191" s="413" t="s">
        <v>59</v>
      </c>
      <c r="C191" s="380">
        <v>8.67</v>
      </c>
      <c r="D191" s="414">
        <f t="shared" si="19"/>
        <v>-0.1899999999999995</v>
      </c>
      <c r="E191" s="415">
        <f t="shared" si="15"/>
        <v>-0.16000000000000014</v>
      </c>
      <c r="F191" s="304">
        <f>((SUM(C191:C193)+SUM(C195:C196)+SUM(C197:C204))/(SUM(C205:C207)+SUM(C209:C210)+SUM(C211:C218))-1)</f>
        <v>-1.6361560050428992E-2</v>
      </c>
    </row>
    <row r="192" spans="2:6" ht="15" hidden="1" customHeight="1" outlineLevel="1" x14ac:dyDescent="0.2">
      <c r="B192" s="413" t="s">
        <v>60</v>
      </c>
      <c r="C192" s="380">
        <v>8.86</v>
      </c>
      <c r="D192" s="414">
        <f t="shared" si="19"/>
        <v>-0.11000000000000121</v>
      </c>
      <c r="E192" s="415">
        <f t="shared" ref="E192:E255" si="20">IFERROR(C192-C206,"-")</f>
        <v>-0.33999999999999986</v>
      </c>
      <c r="F192" s="304">
        <f>((SUM(C192:C193)+SUM(C195:C204)+SUM(C205))/(SUM(C206:C207)+SUM(C209:C218)+SUM(C219))-1)</f>
        <v>-1.784687571931054E-2</v>
      </c>
    </row>
    <row r="193" spans="2:6" ht="15" hidden="1" customHeight="1" outlineLevel="1" x14ac:dyDescent="0.2">
      <c r="B193" s="413" t="s">
        <v>61</v>
      </c>
      <c r="C193" s="380">
        <v>8.9700000000000006</v>
      </c>
      <c r="D193" s="414">
        <f>IFERROR(C193-C195,"-")</f>
        <v>0.19000000000000128</v>
      </c>
      <c r="E193" s="415">
        <f t="shared" si="20"/>
        <v>0</v>
      </c>
      <c r="F193" s="304">
        <f>((SUM(C193)+SUM(C195:C204)+SUM(C205:C206))/(SUM(C207)+SUM(C209:C218)+SUM(C219:C220))-1)</f>
        <v>-1.8045470426032661E-2</v>
      </c>
    </row>
    <row r="194" spans="2:6" ht="15" customHeight="1" collapsed="1" x14ac:dyDescent="0.25">
      <c r="B194" s="145">
        <v>2000</v>
      </c>
      <c r="C194" s="421">
        <v>8.68</v>
      </c>
      <c r="D194" s="375"/>
      <c r="E194" s="422">
        <f t="shared" si="20"/>
        <v>-0.22000000000000064</v>
      </c>
      <c r="F194" s="313" t="s">
        <v>121</v>
      </c>
    </row>
    <row r="195" spans="2:6" ht="15" hidden="1" customHeight="1" outlineLevel="1" x14ac:dyDescent="0.2">
      <c r="B195" s="413" t="s">
        <v>49</v>
      </c>
      <c r="C195" s="380">
        <v>8.7799999999999994</v>
      </c>
      <c r="D195" s="414">
        <f t="shared" ref="D195:D206" si="21">IFERROR(C195-C196,"-")</f>
        <v>-0.24000000000000021</v>
      </c>
      <c r="E195" s="415">
        <f t="shared" si="20"/>
        <v>-0.70000000000000107</v>
      </c>
      <c r="F195" s="304">
        <f>((SUM(C195:C204)+SUM(C205:C207))/(SUM(C209:C218)+SUM(C219:C221))-1)</f>
        <v>-2.2856083260124449E-2</v>
      </c>
    </row>
    <row r="196" spans="2:6" ht="15" hidden="1" customHeight="1" outlineLevel="1" x14ac:dyDescent="0.2">
      <c r="B196" s="413" t="s">
        <v>50</v>
      </c>
      <c r="C196" s="380">
        <v>9.02</v>
      </c>
      <c r="D196" s="414">
        <f t="shared" si="21"/>
        <v>0.80999999999999872</v>
      </c>
      <c r="E196" s="415">
        <f t="shared" si="20"/>
        <v>0.10999999999999943</v>
      </c>
      <c r="F196" s="304">
        <f>((SUM(C196:C204)+SUM(C205:C207)+SUM(C209))/(SUM(C210:C218)+SUM(C219:C221)+SUM(C223))-1)</f>
        <v>-1.5363280503691623E-2</v>
      </c>
    </row>
    <row r="197" spans="2:6" ht="15" hidden="1" customHeight="1" outlineLevel="1" x14ac:dyDescent="0.2">
      <c r="B197" s="413" t="s">
        <v>51</v>
      </c>
      <c r="C197" s="380">
        <v>8.2100000000000009</v>
      </c>
      <c r="D197" s="414">
        <f t="shared" si="21"/>
        <v>-0.96999999999999886</v>
      </c>
      <c r="E197" s="415">
        <f t="shared" si="20"/>
        <v>-0.31999999999999851</v>
      </c>
      <c r="F197" s="304">
        <f>((SUM(C197:C204)+SUM(C205:C207)+SUM(C209:C210))/(SUM(C211:C218)+SUM(C219:C221)+SUM(C223:C224))-1)</f>
        <v>-1.5544319370353166E-2</v>
      </c>
    </row>
    <row r="198" spans="2:6" ht="15" hidden="1" customHeight="1" outlineLevel="1" x14ac:dyDescent="0.2">
      <c r="B198" s="413" t="s">
        <v>52</v>
      </c>
      <c r="C198" s="380">
        <v>9.18</v>
      </c>
      <c r="D198" s="414">
        <f t="shared" si="21"/>
        <v>-0.47000000000000064</v>
      </c>
      <c r="E198" s="415">
        <f t="shared" si="20"/>
        <v>-0.12000000000000099</v>
      </c>
      <c r="F198" s="304">
        <f>((SUM(C198:C204)+SUM(C205:C207)+SUM(C209:C211))/(SUM(C212:C218)+SUM(C219:C221)+SUM(C223:C225))-1)</f>
        <v>-1.2835005288709067E-2</v>
      </c>
    </row>
    <row r="199" spans="2:6" ht="15" hidden="1" customHeight="1" outlineLevel="1" x14ac:dyDescent="0.2">
      <c r="B199" s="413" t="s">
        <v>53</v>
      </c>
      <c r="C199" s="380">
        <v>9.65</v>
      </c>
      <c r="D199" s="414">
        <f t="shared" si="21"/>
        <v>0.67999999999999972</v>
      </c>
      <c r="E199" s="415">
        <f t="shared" si="20"/>
        <v>0</v>
      </c>
      <c r="F199" s="304">
        <f>((SUM(C199:C204)+SUM(C205:C207)+SUM(C209:C212))/(SUM(C213:C218)+SUM(C219:C221)+SUM(C223:C226))-1)</f>
        <v>-8.9661767470720077E-3</v>
      </c>
    </row>
    <row r="200" spans="2:6" ht="15" hidden="1" customHeight="1" outlineLevel="1" x14ac:dyDescent="0.2">
      <c r="B200" s="413" t="s">
        <v>54</v>
      </c>
      <c r="C200" s="380">
        <v>8.9700000000000006</v>
      </c>
      <c r="D200" s="414">
        <f>IFERROR(C200-C201,"-")</f>
        <v>-8.0000000000000071E-2</v>
      </c>
      <c r="E200" s="415">
        <f t="shared" si="20"/>
        <v>-0.12999999999999901</v>
      </c>
      <c r="F200" s="304">
        <f>((SUM(C200:C204)+SUM(C205:C207)+SUM(C209:C213))/(SUM(C214:C218)+SUM(C219:C221)+SUM(C223:C227))-1)</f>
        <v>-4.9104868046880856E-3</v>
      </c>
    </row>
    <row r="201" spans="2:6" ht="15" hidden="1" customHeight="1" outlineLevel="1" x14ac:dyDescent="0.2">
      <c r="B201" s="413" t="s">
        <v>55</v>
      </c>
      <c r="C201" s="380">
        <v>9.0500000000000007</v>
      </c>
      <c r="D201" s="414">
        <f t="shared" si="21"/>
        <v>0.36000000000000121</v>
      </c>
      <c r="E201" s="415">
        <f t="shared" si="20"/>
        <v>0.16000000000000014</v>
      </c>
      <c r="F201" s="304">
        <f>((SUM(C201:C204)+SUM(C205:C207)+SUM(C209:C214))/(SUM(C215:C218)+SUM(C219:C221)+SUM(C223:C228))-1)</f>
        <v>-5.6671788231951181E-3</v>
      </c>
    </row>
    <row r="202" spans="2:6" ht="15" hidden="1" customHeight="1" outlineLevel="1" x14ac:dyDescent="0.2">
      <c r="B202" s="413" t="s">
        <v>56</v>
      </c>
      <c r="C202" s="380">
        <v>8.69</v>
      </c>
      <c r="D202" s="414">
        <f>IFERROR(C202-C204,"-")</f>
        <v>0.42999999999999972</v>
      </c>
      <c r="E202" s="415">
        <f t="shared" si="20"/>
        <v>0.10999999999999943</v>
      </c>
      <c r="F202" s="304">
        <f>((SUM(C202:C204)+SUM(C205:C207)+SUM(C209:C215))/(SUM(C216:C218)+SUM(C219:C221)+SUM(C223:C229))-1)</f>
        <v>-7.1132456458105064E-3</v>
      </c>
    </row>
    <row r="203" spans="2:6" ht="15" customHeight="1" collapsed="1" x14ac:dyDescent="0.2">
      <c r="B203" s="416" t="s">
        <v>77</v>
      </c>
      <c r="C203" s="383">
        <v>8.8751192029712911</v>
      </c>
      <c r="D203" s="417"/>
      <c r="E203" s="424">
        <f t="shared" si="20"/>
        <v>-0.19595627845924568</v>
      </c>
      <c r="F203" s="307" t="s">
        <v>121</v>
      </c>
    </row>
    <row r="204" spans="2:6" ht="15" hidden="1" customHeight="1" outlineLevel="1" x14ac:dyDescent="0.2">
      <c r="B204" s="413" t="s">
        <v>58</v>
      </c>
      <c r="C204" s="380">
        <v>8.26</v>
      </c>
      <c r="D204" s="414">
        <f>IFERROR(C204-C205,"-")</f>
        <v>-0.57000000000000028</v>
      </c>
      <c r="E204" s="415">
        <f t="shared" si="20"/>
        <v>-0.33000000000000007</v>
      </c>
      <c r="F204" s="304">
        <f>((SUM(C204)+SUM(C205:C207)+SUM(C209:C216))/(SUM(C218)+SUM(C219:C221)+SUM(C223:C230))-1)</f>
        <v>-4.7130579428890096E-3</v>
      </c>
    </row>
    <row r="205" spans="2:6" ht="15" hidden="1" customHeight="1" outlineLevel="1" x14ac:dyDescent="0.2">
      <c r="B205" s="413" t="s">
        <v>59</v>
      </c>
      <c r="C205" s="380">
        <v>8.83</v>
      </c>
      <c r="D205" s="414">
        <f t="shared" si="21"/>
        <v>-0.36999999999999922</v>
      </c>
      <c r="E205" s="415">
        <f t="shared" si="20"/>
        <v>-0.33999999999999986</v>
      </c>
      <c r="F205" s="304">
        <f>((SUM(C205:C207)+SUM(C209:C210)+SUM(C211:C218))/(SUM(C219:C221)+SUM(C223:C224)+SUM(C225:C232))-1)</f>
        <v>-3.4783133041745851E-3</v>
      </c>
    </row>
    <row r="206" spans="2:6" ht="15" hidden="1" customHeight="1" outlineLevel="1" x14ac:dyDescent="0.2">
      <c r="B206" s="413" t="s">
        <v>60</v>
      </c>
      <c r="C206" s="380">
        <v>9.1999999999999993</v>
      </c>
      <c r="D206" s="414">
        <f t="shared" si="21"/>
        <v>0.22999999999999865</v>
      </c>
      <c r="E206" s="415">
        <f t="shared" si="20"/>
        <v>-0.37000000000000099</v>
      </c>
      <c r="F206" s="304">
        <f>((SUM(C206:C207)+SUM(C209:C218)+SUM(C219))/(SUM(C220:C221)+SUM(C223:C232)+SUM(C233))-1)</f>
        <v>2.1440776848402621E-3</v>
      </c>
    </row>
    <row r="207" spans="2:6" ht="15" hidden="1" customHeight="1" outlineLevel="1" x14ac:dyDescent="0.2">
      <c r="B207" s="413" t="s">
        <v>61</v>
      </c>
      <c r="C207" s="380">
        <v>8.9700000000000006</v>
      </c>
      <c r="D207" s="414">
        <f>IFERROR(C207-C209,"-")</f>
        <v>-0.50999999999999979</v>
      </c>
      <c r="E207" s="415">
        <f t="shared" si="20"/>
        <v>-0.58000000000000007</v>
      </c>
      <c r="F207" s="304">
        <f>((SUM(C207)+SUM(C209:C218)+SUM(C219:C220))/(SUM(C221)+SUM(C223:C232)+SUM(C233:C234))-1)</f>
        <v>8.9172368001722013E-3</v>
      </c>
    </row>
    <row r="208" spans="2:6" ht="15" customHeight="1" collapsed="1" x14ac:dyDescent="0.25">
      <c r="B208" s="145">
        <v>1999</v>
      </c>
      <c r="C208" s="421">
        <v>8.9</v>
      </c>
      <c r="D208" s="375"/>
      <c r="E208" s="422">
        <f t="shared" si="20"/>
        <v>-0.21999999999999886</v>
      </c>
      <c r="F208" s="313" t="s">
        <v>121</v>
      </c>
    </row>
    <row r="209" spans="2:6" ht="15" hidden="1" customHeight="1" outlineLevel="1" x14ac:dyDescent="0.2">
      <c r="B209" s="413" t="s">
        <v>49</v>
      </c>
      <c r="C209" s="380">
        <v>9.48</v>
      </c>
      <c r="D209" s="414">
        <f t="shared" ref="D209:D220" si="22">IFERROR(C209-C210,"-")</f>
        <v>0.57000000000000028</v>
      </c>
      <c r="E209" s="415">
        <f t="shared" si="20"/>
        <v>0.19000000000000128</v>
      </c>
      <c r="F209" s="304">
        <f>((SUM(C209:C218)+SUM(C219:C221))/(SUM(C223:C232)+SUM(C233:C235))-1)</f>
        <v>1.3190128771331633E-2</v>
      </c>
    </row>
    <row r="210" spans="2:6" ht="15" hidden="1" customHeight="1" outlineLevel="1" x14ac:dyDescent="0.2">
      <c r="B210" s="413" t="s">
        <v>50</v>
      </c>
      <c r="C210" s="380">
        <v>8.91</v>
      </c>
      <c r="D210" s="414">
        <f t="shared" si="22"/>
        <v>0.38000000000000078</v>
      </c>
      <c r="E210" s="415">
        <f t="shared" si="20"/>
        <v>8.9999999999999858E-2</v>
      </c>
      <c r="F210" s="304">
        <f>((SUM(C210:C218)+SUM(C219:C221)+SUM(C223))/(SUM(C224:C232)+SUM(C233:C235)+SUM(C237))-1)</f>
        <v>1.3819938808632637E-2</v>
      </c>
    </row>
    <row r="211" spans="2:6" ht="15" hidden="1" customHeight="1" outlineLevel="1" x14ac:dyDescent="0.2">
      <c r="B211" s="413" t="s">
        <v>51</v>
      </c>
      <c r="C211" s="380">
        <v>8.5299999999999994</v>
      </c>
      <c r="D211" s="414">
        <f t="shared" si="22"/>
        <v>-0.77000000000000135</v>
      </c>
      <c r="E211" s="415">
        <f t="shared" si="20"/>
        <v>0</v>
      </c>
      <c r="F211" s="304">
        <f>((SUM(C211:C218)+SUM(C219:C221)+SUM(C223:C224))/(SUM(C225:C232)+SUM(C233:C235)+SUM(C237:C238))-1)</f>
        <v>1.5661424137607183E-2</v>
      </c>
    </row>
    <row r="212" spans="2:6" ht="15" hidden="1" customHeight="1" outlineLevel="1" x14ac:dyDescent="0.2">
      <c r="B212" s="413" t="s">
        <v>52</v>
      </c>
      <c r="C212" s="380">
        <v>9.3000000000000007</v>
      </c>
      <c r="D212" s="414">
        <f t="shared" si="22"/>
        <v>-0.34999999999999964</v>
      </c>
      <c r="E212" s="415">
        <f t="shared" si="20"/>
        <v>0.33999999999999986</v>
      </c>
      <c r="F212" s="304">
        <f>((SUM(C212:C218)+SUM(C219:C221)+SUM(C223:C225))/(SUM(C226:C232)+SUM(C233:C235)+SUM(C237:C239))-1)</f>
        <v>1.0620912658784398E-2</v>
      </c>
    </row>
    <row r="213" spans="2:6" ht="15" hidden="1" customHeight="1" outlineLevel="1" x14ac:dyDescent="0.2">
      <c r="B213" s="413" t="s">
        <v>53</v>
      </c>
      <c r="C213" s="380">
        <v>9.65</v>
      </c>
      <c r="D213" s="414">
        <f t="shared" si="22"/>
        <v>0.55000000000000071</v>
      </c>
      <c r="E213" s="415">
        <f t="shared" si="20"/>
        <v>0.48000000000000043</v>
      </c>
      <c r="F213" s="304">
        <f>((SUM(C213:C218)+SUM(C219:C221)+SUM(C223:C226))/(SUM(C227:C232)+SUM(C233:C235)+SUM(C237:C240))-1)</f>
        <v>7.3669100059738923E-3</v>
      </c>
    </row>
    <row r="214" spans="2:6" ht="15" hidden="1" customHeight="1" outlineLevel="1" x14ac:dyDescent="0.2">
      <c r="B214" s="413" t="s">
        <v>54</v>
      </c>
      <c r="C214" s="380">
        <v>9.1</v>
      </c>
      <c r="D214" s="414">
        <f>IFERROR(C214-C215,"-")</f>
        <v>0.20999999999999908</v>
      </c>
      <c r="E214" s="415">
        <f t="shared" si="20"/>
        <v>-0.22000000000000064</v>
      </c>
      <c r="F214" s="304">
        <f>((SUM(C214:C218)+SUM(C219:C221)+SUM(C223:C227))/(SUM(C228:C232)+SUM(C233:C235)+SUM(C237:C241))-1)</f>
        <v>4.2920187425392609E-3</v>
      </c>
    </row>
    <row r="215" spans="2:6" ht="15" hidden="1" customHeight="1" outlineLevel="1" x14ac:dyDescent="0.2">
      <c r="B215" s="413" t="s">
        <v>55</v>
      </c>
      <c r="C215" s="380">
        <v>8.89</v>
      </c>
      <c r="D215" s="414">
        <f t="shared" si="22"/>
        <v>0.3100000000000005</v>
      </c>
      <c r="E215" s="415">
        <f t="shared" si="20"/>
        <v>-9.9999999999997868E-3</v>
      </c>
      <c r="F215" s="304">
        <f>((SUM(C215:C218)+SUM(C219:C221)+SUM(C223:C228))/(SUM(C229:C232)+SUM(C233:C235)+SUM(C237:C242))-1)</f>
        <v>4.1123202174990769E-3</v>
      </c>
    </row>
    <row r="216" spans="2:6" ht="15" hidden="1" customHeight="1" outlineLevel="1" x14ac:dyDescent="0.2">
      <c r="B216" s="413" t="s">
        <v>56</v>
      </c>
      <c r="C216" s="380">
        <v>8.58</v>
      </c>
      <c r="D216" s="414">
        <f>IFERROR(C216-C218,"-")</f>
        <v>-9.9999999999997868E-3</v>
      </c>
      <c r="E216" s="415">
        <f t="shared" si="20"/>
        <v>0.24000000000000021</v>
      </c>
      <c r="F216" s="304">
        <f>((SUM(C216:C218)+SUM(C219:C221)+SUM(C223:C229))/(SUM(C230:C232)+SUM(C233:C235)+SUM(C237:C243))-1)</f>
        <v>4.0261838428918839E-3</v>
      </c>
    </row>
    <row r="217" spans="2:6" ht="15" customHeight="1" collapsed="1" x14ac:dyDescent="0.2">
      <c r="B217" s="416" t="s">
        <v>78</v>
      </c>
      <c r="C217" s="383">
        <v>9.0710754814305368</v>
      </c>
      <c r="D217" s="417"/>
      <c r="E217" s="424">
        <f t="shared" si="20"/>
        <v>5.1264059560265807E-2</v>
      </c>
      <c r="F217" s="307" t="s">
        <v>121</v>
      </c>
    </row>
    <row r="218" spans="2:6" ht="15" hidden="1" customHeight="1" outlineLevel="1" x14ac:dyDescent="0.2">
      <c r="B218" s="413" t="s">
        <v>58</v>
      </c>
      <c r="C218" s="380">
        <v>8.59</v>
      </c>
      <c r="D218" s="414">
        <f>IFERROR(C218-C219,"-")</f>
        <v>-0.58000000000000007</v>
      </c>
      <c r="E218" s="415">
        <f t="shared" si="20"/>
        <v>-0.27999999999999936</v>
      </c>
      <c r="F218" s="304">
        <f>((SUM(C218)+SUM(C219:C221)+SUM(C223:C230))/(SUM(C232)+SUM(C233:C235)+SUM(C237:C244))-1)</f>
        <v>-9.2404361485831643E-5</v>
      </c>
    </row>
    <row r="219" spans="2:6" ht="15" hidden="1" customHeight="1" outlineLevel="1" x14ac:dyDescent="0.2">
      <c r="B219" s="413" t="s">
        <v>59</v>
      </c>
      <c r="C219" s="380">
        <v>9.17</v>
      </c>
      <c r="D219" s="414">
        <f t="shared" si="22"/>
        <v>-0.40000000000000036</v>
      </c>
      <c r="E219" s="415">
        <f t="shared" si="20"/>
        <v>0.32000000000000028</v>
      </c>
      <c r="F219" s="304">
        <f>((SUM(C219:C221)+SUM(C223:C224)+SUM(C225:C232))/(SUM(C233:C235)+SUM(C237:C238)+SUM(C239:C246))-1)</f>
        <v>8.3135237902014492E-3</v>
      </c>
    </row>
    <row r="220" spans="2:6" ht="15" hidden="1" customHeight="1" outlineLevel="1" x14ac:dyDescent="0.2">
      <c r="B220" s="413" t="s">
        <v>60</v>
      </c>
      <c r="C220" s="380">
        <v>9.57</v>
      </c>
      <c r="D220" s="414">
        <f t="shared" si="22"/>
        <v>1.9999999999999574E-2</v>
      </c>
      <c r="E220" s="415">
        <f t="shared" si="20"/>
        <v>0.41999999999999993</v>
      </c>
      <c r="F220" s="304">
        <f>((SUM(C220:C221)+SUM(C223:C232)+SUM(C233))/(SUM(C234:C235)+SUM(C237:C246)+SUM(C247))-1)</f>
        <v>8.4231818159239413E-3</v>
      </c>
    </row>
    <row r="221" spans="2:6" ht="15" hidden="1" customHeight="1" outlineLevel="1" x14ac:dyDescent="0.2">
      <c r="B221" s="413" t="s">
        <v>61</v>
      </c>
      <c r="C221" s="380">
        <v>9.5500000000000007</v>
      </c>
      <c r="D221" s="414">
        <f>IFERROR(C221-C223,"-")</f>
        <v>0.26000000000000156</v>
      </c>
      <c r="E221" s="415">
        <f t="shared" si="20"/>
        <v>-8.0000000000000071E-2</v>
      </c>
      <c r="F221" s="304">
        <f>((SUM(C221)+SUM(C223:C232)+SUM(C233:C234))/(SUM(C235)+SUM(C237:C246)+SUM(C247:C248))-1)</f>
        <v>-1.0362999165165476E-3</v>
      </c>
    </row>
    <row r="222" spans="2:6" ht="15" customHeight="1" collapsed="1" x14ac:dyDescent="0.25">
      <c r="B222" s="145">
        <v>1998</v>
      </c>
      <c r="C222" s="421">
        <v>9.1199999999999992</v>
      </c>
      <c r="D222" s="375"/>
      <c r="E222" s="422">
        <f t="shared" si="20"/>
        <v>0.12999999999999901</v>
      </c>
      <c r="F222" s="313" t="s">
        <v>121</v>
      </c>
    </row>
    <row r="223" spans="2:6" ht="15" hidden="1" customHeight="1" outlineLevel="1" x14ac:dyDescent="0.2">
      <c r="B223" s="413" t="s">
        <v>49</v>
      </c>
      <c r="C223" s="380">
        <v>9.2899999999999991</v>
      </c>
      <c r="D223" s="414">
        <f t="shared" ref="D223:D234" si="23">IFERROR(C223-C224,"-")</f>
        <v>0.46999999999999886</v>
      </c>
      <c r="E223" s="415">
        <f t="shared" si="20"/>
        <v>0.25999999999999979</v>
      </c>
      <c r="F223" s="304">
        <f>((SUM(C223:C232)+SUM(C233:C235))/(SUM(C237:C246)+SUM(C247:C249))-1)</f>
        <v>-1.1209866401984403E-3</v>
      </c>
    </row>
    <row r="224" spans="2:6" ht="15" hidden="1" customHeight="1" outlineLevel="1" x14ac:dyDescent="0.2">
      <c r="B224" s="413" t="s">
        <v>50</v>
      </c>
      <c r="C224" s="380">
        <v>8.82</v>
      </c>
      <c r="D224" s="414">
        <f t="shared" si="23"/>
        <v>0.29000000000000092</v>
      </c>
      <c r="E224" s="415">
        <f t="shared" si="20"/>
        <v>0.30000000000000071</v>
      </c>
      <c r="F224" s="304">
        <f>((SUM(C224:C232)+SUM(C233:C235)+SUM(C237))/(SUM(C238:C246)+SUM(C247:C249)+SUM(C251))-1)</f>
        <v>-8.6668315720339617E-4</v>
      </c>
    </row>
    <row r="225" spans="2:6" ht="15" hidden="1" customHeight="1" outlineLevel="1" x14ac:dyDescent="0.2">
      <c r="B225" s="413" t="s">
        <v>51</v>
      </c>
      <c r="C225" s="380">
        <v>8.5299999999999994</v>
      </c>
      <c r="D225" s="414">
        <f t="shared" si="23"/>
        <v>-0.43000000000000149</v>
      </c>
      <c r="E225" s="415">
        <f t="shared" si="20"/>
        <v>-0.58000000000000007</v>
      </c>
      <c r="F225" s="304">
        <f>((SUM(C225:C232)+SUM(C233:C235)+SUM(C237:C238))/(SUM(C239:C246)+SUM(C247:C249)+SUM(C251:C252))-1)</f>
        <v>-9.9704124812507455E-3</v>
      </c>
    </row>
    <row r="226" spans="2:6" ht="15" hidden="1" customHeight="1" outlineLevel="1" x14ac:dyDescent="0.2">
      <c r="B226" s="413" t="s">
        <v>52</v>
      </c>
      <c r="C226" s="380">
        <v>8.9600000000000009</v>
      </c>
      <c r="D226" s="414">
        <f t="shared" si="23"/>
        <v>-0.20999999999999908</v>
      </c>
      <c r="E226" s="415">
        <f t="shared" si="20"/>
        <v>-3.9999999999999147E-2</v>
      </c>
      <c r="F226" s="304">
        <f>((SUM(C226:C232)+SUM(C233:C235)+SUM(C237:C239))/(SUM(C240:C246)+SUM(C247:C249)+SUM(C251:C253))-1)</f>
        <v>-4.269660391094221E-3</v>
      </c>
    </row>
    <row r="227" spans="2:6" ht="15" hidden="1" customHeight="1" outlineLevel="1" x14ac:dyDescent="0.2">
      <c r="B227" s="413" t="s">
        <v>53</v>
      </c>
      <c r="C227" s="380">
        <v>9.17</v>
      </c>
      <c r="D227" s="414">
        <f t="shared" si="23"/>
        <v>-0.15000000000000036</v>
      </c>
      <c r="E227" s="415">
        <f t="shared" si="20"/>
        <v>0.11999999999999922</v>
      </c>
      <c r="F227" s="304">
        <f>((SUM(C227:C232)+SUM(C233:C235)+SUM(C237:C240))/(SUM(C241:C246)+SUM(C247:C249)+SUM(C251:C254))-1)</f>
        <v>-2.8243893432698952E-3</v>
      </c>
    </row>
    <row r="228" spans="2:6" ht="15" hidden="1" customHeight="1" outlineLevel="1" x14ac:dyDescent="0.2">
      <c r="B228" s="413" t="s">
        <v>54</v>
      </c>
      <c r="C228" s="380">
        <v>9.32</v>
      </c>
      <c r="D228" s="414">
        <f>IFERROR(C228-C229,"-")</f>
        <v>0.41999999999999993</v>
      </c>
      <c r="E228" s="415">
        <f t="shared" si="20"/>
        <v>-0.24000000000000021</v>
      </c>
      <c r="F228" s="304">
        <f>((SUM(C228:C232)+SUM(C233:C235)+SUM(C237:C241))/(SUM(C242:C246)+SUM(C247:C249)+SUM(C251:C255))-1)</f>
        <v>-9.0881171241902203E-3</v>
      </c>
    </row>
    <row r="229" spans="2:6" ht="15" hidden="1" customHeight="1" outlineLevel="1" x14ac:dyDescent="0.2">
      <c r="B229" s="413" t="s">
        <v>55</v>
      </c>
      <c r="C229" s="380">
        <v>8.9</v>
      </c>
      <c r="D229" s="414">
        <f t="shared" si="23"/>
        <v>0.5600000000000005</v>
      </c>
      <c r="E229" s="415">
        <f t="shared" si="20"/>
        <v>-1.9999999999999574E-2</v>
      </c>
      <c r="F229" s="304">
        <f>((SUM(C229:C232)+SUM(C233:C235)+SUM(C237:C242))/(SUM(C243:C246)+SUM(C247:C249)+SUM(C251:C256))-1)</f>
        <v>-7.9776768176412771E-3</v>
      </c>
    </row>
    <row r="230" spans="2:6" ht="15" hidden="1" customHeight="1" outlineLevel="1" x14ac:dyDescent="0.2">
      <c r="B230" s="413" t="s">
        <v>56</v>
      </c>
      <c r="C230" s="380">
        <v>8.34</v>
      </c>
      <c r="D230" s="414">
        <f>IFERROR(C230-C232,"-")</f>
        <v>-0.52999999999999936</v>
      </c>
      <c r="E230" s="415">
        <f t="shared" si="20"/>
        <v>-0.1899999999999995</v>
      </c>
      <c r="F230" s="304">
        <f>((SUM(C230:C232)+SUM(C233:C235)+SUM(C237:C243))/(SUM(C244:C246)+SUM(C247:C249)+SUM(C251:C257))-1)</f>
        <v>-8.9003019630490288E-3</v>
      </c>
    </row>
    <row r="231" spans="2:6" ht="15" customHeight="1" collapsed="1" x14ac:dyDescent="0.2">
      <c r="B231" s="416" t="s">
        <v>79</v>
      </c>
      <c r="C231" s="383">
        <v>9.019811421870271</v>
      </c>
      <c r="D231" s="417"/>
      <c r="E231" s="424">
        <f t="shared" si="20"/>
        <v>-1.1340770620709151E-3</v>
      </c>
      <c r="F231" s="307" t="s">
        <v>121</v>
      </c>
    </row>
    <row r="232" spans="2:6" ht="15" hidden="1" customHeight="1" outlineLevel="1" x14ac:dyDescent="0.2">
      <c r="B232" s="413" t="s">
        <v>58</v>
      </c>
      <c r="C232" s="380">
        <v>8.8699999999999992</v>
      </c>
      <c r="D232" s="414">
        <f>IFERROR(C232-C233,"-")</f>
        <v>1.9999999999999574E-2</v>
      </c>
      <c r="E232" s="415">
        <f t="shared" si="20"/>
        <v>0.69999999999999929</v>
      </c>
      <c r="F232" s="304">
        <f>((SUM(C232)+SUM(C233:C235)+SUM(C237:C244))/(SUM(C246)+SUM(C247:C249)+SUM(C251:C258))-1)</f>
        <v>-1.340140395660494E-2</v>
      </c>
    </row>
    <row r="233" spans="2:6" ht="15" hidden="1" customHeight="1" outlineLevel="1" x14ac:dyDescent="0.2">
      <c r="B233" s="413" t="s">
        <v>59</v>
      </c>
      <c r="C233" s="380">
        <v>8.85</v>
      </c>
      <c r="D233" s="414">
        <f t="shared" si="23"/>
        <v>-0.30000000000000071</v>
      </c>
      <c r="E233" s="415">
        <f t="shared" si="20"/>
        <v>0.33000000000000007</v>
      </c>
      <c r="F233" s="304">
        <f>((SUM(C233:C235)+SUM(C237:C238)+SUM(C239:C246))/(SUM(C247:C249)+SUM(C251:C252)+SUM(C253:C260))-1)</f>
        <v>-2.720015410656329E-2</v>
      </c>
    </row>
    <row r="234" spans="2:6" ht="15" hidden="1" customHeight="1" outlineLevel="1" x14ac:dyDescent="0.2">
      <c r="B234" s="413" t="s">
        <v>60</v>
      </c>
      <c r="C234" s="380">
        <v>9.15</v>
      </c>
      <c r="D234" s="414">
        <f t="shared" si="23"/>
        <v>-0.48000000000000043</v>
      </c>
      <c r="E234" s="415">
        <f t="shared" si="20"/>
        <v>-0.67999999999999972</v>
      </c>
      <c r="F234" s="304">
        <f>((SUM(C234:C235)+SUM(C237:C246)+SUM(C247))/(SUM(C248:C249)+SUM(C251:C260)+SUM(C261))-1)</f>
        <v>-3.8223817399571258E-2</v>
      </c>
    </row>
    <row r="235" spans="2:6" ht="15" hidden="1" customHeight="1" outlineLevel="1" x14ac:dyDescent="0.2">
      <c r="B235" s="413" t="s">
        <v>61</v>
      </c>
      <c r="C235" s="380">
        <v>9.6300000000000008</v>
      </c>
      <c r="D235" s="414">
        <f>IFERROR(C235-C237,"-")</f>
        <v>0.60000000000000142</v>
      </c>
      <c r="E235" s="415">
        <f t="shared" si="20"/>
        <v>-8.9999999999999858E-2</v>
      </c>
      <c r="F235" s="304">
        <f>((SUM(C235)+SUM(C237:C246)+SUM(C247:C248))/(SUM(C249)+SUM(C251:C260)+SUM(C261:C262))-1)</f>
        <v>-3.4114872299454979E-2</v>
      </c>
    </row>
    <row r="236" spans="2:6" ht="15" customHeight="1" collapsed="1" x14ac:dyDescent="0.25">
      <c r="B236" s="145">
        <v>1997</v>
      </c>
      <c r="C236" s="421">
        <v>8.99</v>
      </c>
      <c r="D236" s="375"/>
      <c r="E236" s="422">
        <f t="shared" si="20"/>
        <v>0</v>
      </c>
      <c r="F236" s="313" t="s">
        <v>121</v>
      </c>
    </row>
    <row r="237" spans="2:6" ht="15" hidden="1" customHeight="1" outlineLevel="1" x14ac:dyDescent="0.2">
      <c r="B237" s="413" t="s">
        <v>49</v>
      </c>
      <c r="C237" s="380">
        <v>9.0299999999999994</v>
      </c>
      <c r="D237" s="414">
        <f t="shared" ref="D237:D248" si="24">IFERROR(C237-C238,"-")</f>
        <v>0.50999999999999979</v>
      </c>
      <c r="E237" s="415">
        <f t="shared" si="20"/>
        <v>0.28999999999999915</v>
      </c>
      <c r="F237" s="304">
        <f>((SUM(C237:C246)+SUM(C247:C249))/(SUM(C251:C260)+SUM(C261:C263))-1)</f>
        <v>-4.0742805158306972E-2</v>
      </c>
    </row>
    <row r="238" spans="2:6" ht="15" hidden="1" customHeight="1" outlineLevel="1" x14ac:dyDescent="0.2">
      <c r="B238" s="413" t="s">
        <v>50</v>
      </c>
      <c r="C238" s="380">
        <v>8.52</v>
      </c>
      <c r="D238" s="414">
        <f t="shared" si="24"/>
        <v>-0.58999999999999986</v>
      </c>
      <c r="E238" s="415">
        <f t="shared" si="20"/>
        <v>-0.76999999999999957</v>
      </c>
      <c r="F238" s="304">
        <f>((SUM(C238:C246)+SUM(C247:C249)+SUM(C251))/(SUM(C252:C260)+SUM(C261:C263)+SUM(C265))-1)</f>
        <v>-4.8194035361429077E-2</v>
      </c>
    </row>
    <row r="239" spans="2:6" ht="15" hidden="1" customHeight="1" outlineLevel="1" x14ac:dyDescent="0.2">
      <c r="B239" s="413" t="s">
        <v>51</v>
      </c>
      <c r="C239" s="380">
        <v>9.11</v>
      </c>
      <c r="D239" s="414">
        <f t="shared" si="24"/>
        <v>0.10999999999999943</v>
      </c>
      <c r="E239" s="415">
        <f t="shared" si="20"/>
        <v>8.9999999999999858E-2</v>
      </c>
      <c r="F239" s="304">
        <f>((SUM(C239:C246)+SUM(C247:C249)+SUM(C251:C252))/(SUM(C253:C260)+SUM(C261:C263)+SUM(C265:C266))-1)</f>
        <v>-4.4018773436550251E-2</v>
      </c>
    </row>
    <row r="240" spans="2:6" ht="15" hidden="1" customHeight="1" outlineLevel="1" x14ac:dyDescent="0.2">
      <c r="B240" s="413" t="s">
        <v>52</v>
      </c>
      <c r="C240" s="380">
        <v>9</v>
      </c>
      <c r="D240" s="414">
        <f t="shared" si="24"/>
        <v>-5.0000000000000711E-2</v>
      </c>
      <c r="E240" s="415">
        <f t="shared" si="20"/>
        <v>0.13000000000000078</v>
      </c>
      <c r="F240" s="304">
        <f>((SUM(C240:C246)+SUM(C247:C249)+SUM(C251:C253))/(SUM(C254:C260)+SUM(C261:C263)+SUM(C265:C267))-1)</f>
        <v>-4.9316290980774391E-2</v>
      </c>
    </row>
    <row r="241" spans="2:6" ht="15" hidden="1" customHeight="1" outlineLevel="1" x14ac:dyDescent="0.2">
      <c r="B241" s="413" t="s">
        <v>53</v>
      </c>
      <c r="C241" s="380">
        <v>9.0500000000000007</v>
      </c>
      <c r="D241" s="414">
        <f t="shared" si="24"/>
        <v>-0.50999999999999979</v>
      </c>
      <c r="E241" s="415">
        <f t="shared" si="20"/>
        <v>-0.61999999999999922</v>
      </c>
      <c r="F241" s="304">
        <f>((SUM(C241:C246)+SUM(C247:C249)+SUM(C251:C254))/(SUM(C255:C260)+SUM(C261:C263)+SUM(C265:C268))-1)</f>
        <v>-5.6862625511071574E-2</v>
      </c>
    </row>
    <row r="242" spans="2:6" ht="15" hidden="1" customHeight="1" outlineLevel="1" x14ac:dyDescent="0.2">
      <c r="B242" s="413" t="s">
        <v>54</v>
      </c>
      <c r="C242" s="380">
        <v>9.56</v>
      </c>
      <c r="D242" s="414">
        <f>IFERROR(C242-C243,"-")</f>
        <v>0.64000000000000057</v>
      </c>
      <c r="E242" s="415">
        <f t="shared" si="20"/>
        <v>-0.10999999999999943</v>
      </c>
      <c r="F242" s="304">
        <f>((SUM(C242:C246)+SUM(C247:C249)+SUM(C251:C255))/(SUM(C256:C260)+SUM(C261:C263)+SUM(C265:C269))-1)</f>
        <v>-5.7937762795932879E-2</v>
      </c>
    </row>
    <row r="243" spans="2:6" ht="15" hidden="1" customHeight="1" outlineLevel="1" x14ac:dyDescent="0.2">
      <c r="B243" s="413" t="s">
        <v>55</v>
      </c>
      <c r="C243" s="380">
        <v>8.92</v>
      </c>
      <c r="D243" s="414">
        <f t="shared" si="24"/>
        <v>0.39000000000000057</v>
      </c>
      <c r="E243" s="415">
        <f t="shared" si="20"/>
        <v>-0.13000000000000078</v>
      </c>
      <c r="F243" s="304">
        <f>((SUM(C243:C246)+SUM(C247:C249)+SUM(C251:C256))/(SUM(C257:C260)+SUM(C261:C263)+SUM(C265:C270))-1)</f>
        <v>-5.7058533076081663E-2</v>
      </c>
    </row>
    <row r="244" spans="2:6" ht="15" hidden="1" customHeight="1" outlineLevel="1" x14ac:dyDescent="0.2">
      <c r="B244" s="413" t="s">
        <v>56</v>
      </c>
      <c r="C244" s="380">
        <v>8.5299999999999994</v>
      </c>
      <c r="D244" s="414">
        <f>IFERROR(C244-C246,"-")</f>
        <v>0.35999999999999943</v>
      </c>
      <c r="E244" s="415">
        <f t="shared" si="20"/>
        <v>-0.61000000000000121</v>
      </c>
      <c r="F244" s="304">
        <f>((SUM(C244:C246)+SUM(C247:C249)+SUM(C251:C257))/(SUM(C258:C260)+SUM(C261:C263)+SUM(C265:C271))-1)</f>
        <v>-6.2166247697975741E-2</v>
      </c>
    </row>
    <row r="245" spans="2:6" ht="15" customHeight="1" collapsed="1" x14ac:dyDescent="0.2">
      <c r="B245" s="416" t="s">
        <v>80</v>
      </c>
      <c r="C245" s="383">
        <v>9.0209454989323419</v>
      </c>
      <c r="D245" s="417"/>
      <c r="E245" s="424">
        <f t="shared" si="20"/>
        <v>-0.58856515158492506</v>
      </c>
      <c r="F245" s="307" t="s">
        <v>121</v>
      </c>
    </row>
    <row r="246" spans="2:6" ht="15" hidden="1" customHeight="1" outlineLevel="1" x14ac:dyDescent="0.2">
      <c r="B246" s="413" t="s">
        <v>58</v>
      </c>
      <c r="C246" s="380">
        <v>8.17</v>
      </c>
      <c r="D246" s="414">
        <f>IFERROR(C246-C247,"-")</f>
        <v>-0.34999999999999964</v>
      </c>
      <c r="E246" s="415">
        <f t="shared" si="20"/>
        <v>-0.5</v>
      </c>
      <c r="F246" s="304">
        <f>((SUM(C246)+SUM(C247:C249)+SUM(C251:C258))/(SUM(C260)+SUM(C261:C263)+SUM(C265:C272))-1)</f>
        <v>-5.9020331131509063E-2</v>
      </c>
    </row>
    <row r="247" spans="2:6" ht="15" hidden="1" customHeight="1" outlineLevel="1" x14ac:dyDescent="0.2">
      <c r="B247" s="413" t="s">
        <v>59</v>
      </c>
      <c r="C247" s="380">
        <v>8.52</v>
      </c>
      <c r="D247" s="414">
        <f t="shared" si="24"/>
        <v>-1.3100000000000005</v>
      </c>
      <c r="E247" s="415">
        <f t="shared" si="20"/>
        <v>-1.0300000000000011</v>
      </c>
      <c r="F247" s="304">
        <f>((SUM(C247:C249)+SUM(C251:C252)+SUM(C253:C260))/(SUM(C261:C263)+SUM(C265:C266)+SUM(C267:C274))-1)</f>
        <v>-5.2132014626840029E-2</v>
      </c>
    </row>
    <row r="248" spans="2:6" ht="15" hidden="1" customHeight="1" outlineLevel="1" x14ac:dyDescent="0.2">
      <c r="B248" s="413" t="s">
        <v>60</v>
      </c>
      <c r="C248" s="380">
        <v>9.83</v>
      </c>
      <c r="D248" s="414">
        <f t="shared" si="24"/>
        <v>0.10999999999999943</v>
      </c>
      <c r="E248" s="415">
        <f t="shared" si="20"/>
        <v>-0.1899999999999995</v>
      </c>
      <c r="F248" s="304">
        <f>((SUM(C248:C249)+SUM(C251:C260)+SUM(C261))/(SUM(C262:C263)+SUM(C265:C274)+SUM(C275))-1)</f>
        <v>-4.4964857769833166E-2</v>
      </c>
    </row>
    <row r="249" spans="2:6" ht="15" hidden="1" customHeight="1" outlineLevel="1" x14ac:dyDescent="0.2">
      <c r="B249" s="413" t="s">
        <v>61</v>
      </c>
      <c r="C249" s="380">
        <v>9.7200000000000006</v>
      </c>
      <c r="D249" s="414">
        <f>IFERROR(C249-C251,"-")</f>
        <v>0.98000000000000043</v>
      </c>
      <c r="E249" s="415">
        <f t="shared" si="20"/>
        <v>-0.92999999999999972</v>
      </c>
      <c r="F249" s="304">
        <f>((SUM(C249)+SUM(C251:C260)+SUM(C261:C262))/(SUM(C263)+SUM(C265:C274)+SUM(C275:C276))-1)</f>
        <v>-4.4218548452793716E-2</v>
      </c>
    </row>
    <row r="250" spans="2:6" ht="15" customHeight="1" collapsed="1" x14ac:dyDescent="0.25">
      <c r="B250" s="145">
        <v>1996</v>
      </c>
      <c r="C250" s="421">
        <v>8.99</v>
      </c>
      <c r="D250" s="375"/>
      <c r="E250" s="422">
        <f t="shared" si="20"/>
        <v>-0.35999999999999943</v>
      </c>
      <c r="F250" s="313" t="s">
        <v>121</v>
      </c>
    </row>
    <row r="251" spans="2:6" ht="15" hidden="1" customHeight="1" outlineLevel="1" x14ac:dyDescent="0.2">
      <c r="B251" s="413" t="s">
        <v>49</v>
      </c>
      <c r="C251" s="380">
        <v>8.74</v>
      </c>
      <c r="D251" s="414">
        <f t="shared" ref="D251:D262" si="25">IFERROR(C251-C252,"-")</f>
        <v>-0.54999999999999893</v>
      </c>
      <c r="E251" s="415">
        <f t="shared" si="20"/>
        <v>-0.65000000000000036</v>
      </c>
      <c r="F251" s="304">
        <f>((SUM(C251:C260)+SUM(C261:C263))/(SUM(C265:C274)+SUM(C275:C277))-1)</f>
        <v>-3.6036198317734303E-2</v>
      </c>
    </row>
    <row r="252" spans="2:6" ht="15" hidden="1" customHeight="1" outlineLevel="1" x14ac:dyDescent="0.2">
      <c r="B252" s="413" t="s">
        <v>50</v>
      </c>
      <c r="C252" s="380">
        <v>9.2899999999999991</v>
      </c>
      <c r="D252" s="414">
        <f t="shared" si="25"/>
        <v>0.26999999999999957</v>
      </c>
      <c r="E252" s="415">
        <f t="shared" si="20"/>
        <v>-0.27000000000000135</v>
      </c>
      <c r="F252" s="304">
        <f>((SUM(C252:C260)+SUM(C261:C263)+SUM(C265))/(SUM(C266:C274)+SUM(C275:C277)+SUM(C279))-1)</f>
        <v>-3.3038367608976271E-2</v>
      </c>
    </row>
    <row r="253" spans="2:6" ht="15" hidden="1" customHeight="1" outlineLevel="1" x14ac:dyDescent="0.2">
      <c r="B253" s="413" t="s">
        <v>51</v>
      </c>
      <c r="C253" s="380">
        <v>9.02</v>
      </c>
      <c r="D253" s="414">
        <f t="shared" si="25"/>
        <v>0.15000000000000036</v>
      </c>
      <c r="E253" s="415">
        <f t="shared" si="20"/>
        <v>-0.58999999999999986</v>
      </c>
      <c r="F253" s="304">
        <f>((SUM(C253:C260)+SUM(C261:C263)+SUM(C265:C266))/(SUM(C267:C274)+SUM(C275:C277)+SUM(C279:C280))-1)</f>
        <v>-3.2053986500819365E-2</v>
      </c>
    </row>
    <row r="254" spans="2:6" ht="15" hidden="1" customHeight="1" outlineLevel="1" x14ac:dyDescent="0.2">
      <c r="B254" s="413" t="s">
        <v>52</v>
      </c>
      <c r="C254" s="380">
        <v>8.8699999999999992</v>
      </c>
      <c r="D254" s="414">
        <f t="shared" si="25"/>
        <v>-0.80000000000000071</v>
      </c>
      <c r="E254" s="415">
        <f t="shared" si="20"/>
        <v>-0.85000000000000142</v>
      </c>
      <c r="F254" s="304">
        <f>((SUM(C254:C260)+SUM(C261:C263)+SUM(C265:C267))/(SUM(C268:C274)+SUM(C275:C277)+SUM(C279:C281))-1)</f>
        <v>-2.5794389505079396E-2</v>
      </c>
    </row>
    <row r="255" spans="2:6" ht="15" hidden="1" customHeight="1" outlineLevel="1" x14ac:dyDescent="0.2">
      <c r="B255" s="413" t="s">
        <v>53</v>
      </c>
      <c r="C255" s="380">
        <v>9.67</v>
      </c>
      <c r="D255" s="414">
        <f t="shared" si="25"/>
        <v>0</v>
      </c>
      <c r="E255" s="415">
        <f t="shared" si="20"/>
        <v>-0.80000000000000071</v>
      </c>
      <c r="F255" s="304">
        <f>((SUM(C255:C260)+SUM(C261:C263)+SUM(C265:C268))/(SUM(C269:C274)+SUM(C275:C277)+SUM(C279:C282))-1)</f>
        <v>-2.0478405442619141E-2</v>
      </c>
    </row>
    <row r="256" spans="2:6" ht="15" hidden="1" customHeight="1" outlineLevel="1" x14ac:dyDescent="0.2">
      <c r="B256" s="413" t="s">
        <v>54</v>
      </c>
      <c r="C256" s="380">
        <v>9.67</v>
      </c>
      <c r="D256" s="414">
        <f>IFERROR(C256-C257,"-")</f>
        <v>0.61999999999999922</v>
      </c>
      <c r="E256" s="415">
        <f t="shared" ref="E256:E319" si="26">IFERROR(C256-C270,"-")</f>
        <v>0</v>
      </c>
      <c r="F256" s="304">
        <f>((SUM(C256:C260)+SUM(C261:C263)+SUM(C265:C269))/(SUM(C270:C274)+SUM(C275:C277)+SUM(C279:C283))-1)</f>
        <v>-1.6112829628593839E-2</v>
      </c>
    </row>
    <row r="257" spans="2:6" ht="15" hidden="1" customHeight="1" outlineLevel="1" x14ac:dyDescent="0.2">
      <c r="B257" s="413" t="s">
        <v>55</v>
      </c>
      <c r="C257" s="380">
        <v>9.0500000000000007</v>
      </c>
      <c r="D257" s="414">
        <f t="shared" si="25"/>
        <v>-8.9999999999999858E-2</v>
      </c>
      <c r="E257" s="415">
        <f t="shared" si="26"/>
        <v>-0.81999999999999851</v>
      </c>
      <c r="F257" s="304">
        <f>((SUM(C257:C260)+SUM(C261:C263)+SUM(C265:C270))/(SUM(C271:C274)+SUM(C275:C277)+SUM(C279:C284))-1)</f>
        <v>-1.7503609641313145E-2</v>
      </c>
    </row>
    <row r="258" spans="2:6" ht="15" hidden="1" customHeight="1" outlineLevel="1" x14ac:dyDescent="0.2">
      <c r="B258" s="413" t="s">
        <v>56</v>
      </c>
      <c r="C258" s="380">
        <v>9.14</v>
      </c>
      <c r="D258" s="414">
        <f>IFERROR(C258-C260,"-")</f>
        <v>0.47000000000000064</v>
      </c>
      <c r="E258" s="415">
        <f t="shared" si="26"/>
        <v>-0.25</v>
      </c>
      <c r="F258" s="304">
        <f>((SUM(C258:C260)+SUM(C261:C263)+SUM(C265:C271))/(SUM(C272:C274)+SUM(C275:C277)+SUM(C279:C285))-1)</f>
        <v>-1.1917620010536867E-2</v>
      </c>
    </row>
    <row r="259" spans="2:6" ht="15" customHeight="1" collapsed="1" x14ac:dyDescent="0.2">
      <c r="B259" s="416" t="s">
        <v>81</v>
      </c>
      <c r="C259" s="383">
        <v>9.6095106505172669</v>
      </c>
      <c r="D259" s="417"/>
      <c r="E259" s="424">
        <f t="shared" si="26"/>
        <v>-7.8881508707519643E-2</v>
      </c>
      <c r="F259" s="307" t="s">
        <v>121</v>
      </c>
    </row>
    <row r="260" spans="2:6" ht="15" hidden="1" customHeight="1" outlineLevel="1" x14ac:dyDescent="0.2">
      <c r="B260" s="413" t="s">
        <v>58</v>
      </c>
      <c r="C260" s="380">
        <v>8.67</v>
      </c>
      <c r="D260" s="414">
        <f>IFERROR(C260-C261,"-")</f>
        <v>-0.88000000000000078</v>
      </c>
      <c r="E260" s="415">
        <f t="shared" si="26"/>
        <v>-0.13000000000000078</v>
      </c>
      <c r="F260" s="304">
        <f>((SUM(C260)+SUM(C261:C263)+SUM(C265:C272))/(SUM(C274)+SUM(C275:C277)+SUM(C279:C286))-1)</f>
        <v>-1.1112996267390596E-2</v>
      </c>
    </row>
    <row r="261" spans="2:6" ht="15" hidden="1" customHeight="1" outlineLevel="1" x14ac:dyDescent="0.2">
      <c r="B261" s="413" t="s">
        <v>59</v>
      </c>
      <c r="C261" s="380">
        <v>9.5500000000000007</v>
      </c>
      <c r="D261" s="414">
        <f t="shared" si="25"/>
        <v>-0.46999999999999886</v>
      </c>
      <c r="E261" s="415">
        <f t="shared" si="26"/>
        <v>-0.12999999999999901</v>
      </c>
      <c r="F261" s="304">
        <f>((SUM(C261:C263)+SUM(C265:C266)+SUM(C267:C274))/(SUM(C275:C277)+SUM(C279:C280)+SUM(C281:C288))-1)</f>
        <v>-9.2363678639851843E-3</v>
      </c>
    </row>
    <row r="262" spans="2:6" ht="15" hidden="1" customHeight="1" outlineLevel="1" x14ac:dyDescent="0.2">
      <c r="B262" s="413" t="s">
        <v>60</v>
      </c>
      <c r="C262" s="380">
        <v>10.02</v>
      </c>
      <c r="D262" s="414">
        <f t="shared" si="25"/>
        <v>-0.63000000000000078</v>
      </c>
      <c r="E262" s="415">
        <f t="shared" si="26"/>
        <v>-9.9999999999999645E-2</v>
      </c>
      <c r="F262" s="304">
        <f>((SUM(C262:C263)+SUM(C265:C274)+SUM(C275))/(SUM(C276:C277)+SUM(C279:C288)+SUM(C289))-1)</f>
        <v>-9.0717645371337641E-3</v>
      </c>
    </row>
    <row r="263" spans="2:6" ht="15" hidden="1" customHeight="1" outlineLevel="1" x14ac:dyDescent="0.2">
      <c r="B263" s="413" t="s">
        <v>61</v>
      </c>
      <c r="C263" s="380">
        <v>10.65</v>
      </c>
      <c r="D263" s="414">
        <f>IFERROR(C263-C265,"-")</f>
        <v>1.2599999999999998</v>
      </c>
      <c r="E263" s="415">
        <f t="shared" si="26"/>
        <v>0.11000000000000121</v>
      </c>
      <c r="F263" s="304">
        <f>((SUM(C263)+SUM(C265:C274)+SUM(C275:C276))/(SUM(C277)+SUM(C279:C288)+SUM(C289:C290))-1)</f>
        <v>-7.5889797067860698E-3</v>
      </c>
    </row>
    <row r="264" spans="2:6" ht="15" customHeight="1" collapsed="1" x14ac:dyDescent="0.25">
      <c r="B264" s="145">
        <v>1995</v>
      </c>
      <c r="C264" s="421">
        <v>9.35</v>
      </c>
      <c r="D264" s="375"/>
      <c r="E264" s="422">
        <f t="shared" si="26"/>
        <v>-0.39000000000000057</v>
      </c>
      <c r="F264" s="313" t="s">
        <v>121</v>
      </c>
    </row>
    <row r="265" spans="2:6" ht="15" hidden="1" customHeight="1" outlineLevel="1" x14ac:dyDescent="0.2">
      <c r="B265" s="413" t="s">
        <v>49</v>
      </c>
      <c r="C265" s="380">
        <v>9.39</v>
      </c>
      <c r="D265" s="414">
        <f t="shared" ref="D265:D276" si="27">IFERROR(C265-C266,"-")</f>
        <v>-0.16999999999999993</v>
      </c>
      <c r="E265" s="415">
        <f t="shared" si="26"/>
        <v>-0.27999999999999936</v>
      </c>
      <c r="F265" s="304">
        <f>((SUM(C265:C274)+SUM(C275:C277))/(SUM(C279:C288)+SUM(C289:C291))-1)</f>
        <v>-5.2545218413778683E-3</v>
      </c>
    </row>
    <row r="266" spans="2:6" ht="15" hidden="1" customHeight="1" outlineLevel="1" x14ac:dyDescent="0.2">
      <c r="B266" s="413" t="s">
        <v>50</v>
      </c>
      <c r="C266" s="380">
        <v>9.56</v>
      </c>
      <c r="D266" s="414">
        <f t="shared" si="27"/>
        <v>-4.9999999999998934E-2</v>
      </c>
      <c r="E266" s="415">
        <f t="shared" si="26"/>
        <v>-0.15000000000000036</v>
      </c>
      <c r="F266" s="304">
        <f>((SUM(C266:C274)+SUM(C275:C277)+SUM(C279))/(SUM(C280:C288)+SUM(C289:C291)+SUM(C293))-1)</f>
        <v>-4.383723328803435E-3</v>
      </c>
    </row>
    <row r="267" spans="2:6" ht="15" hidden="1" customHeight="1" outlineLevel="1" x14ac:dyDescent="0.2">
      <c r="B267" s="413" t="s">
        <v>51</v>
      </c>
      <c r="C267" s="380">
        <v>9.61</v>
      </c>
      <c r="D267" s="414">
        <f t="shared" si="27"/>
        <v>-0.11000000000000121</v>
      </c>
      <c r="E267" s="415">
        <f t="shared" si="26"/>
        <v>0.20999999999999908</v>
      </c>
      <c r="F267" s="304">
        <f>((SUM(C267:C274)+SUM(C275:C277)+SUM(C279:C280))/(SUM(C281:C288)+SUM(C289:C291)+SUM(C293:C294))-1)</f>
        <v>-6.5007286118246022E-5</v>
      </c>
    </row>
    <row r="268" spans="2:6" ht="15" hidden="1" customHeight="1" outlineLevel="1" x14ac:dyDescent="0.2">
      <c r="B268" s="413" t="s">
        <v>52</v>
      </c>
      <c r="C268" s="380">
        <v>9.7200000000000006</v>
      </c>
      <c r="D268" s="414">
        <f t="shared" si="27"/>
        <v>-0.75</v>
      </c>
      <c r="E268" s="415">
        <f t="shared" si="26"/>
        <v>-0.17999999999999972</v>
      </c>
      <c r="F268" s="304">
        <f>((SUM(C268:C274)+SUM(C275:C277)+SUM(C279:C281))/(SUM(C282:C288)+SUM(C289:C291)+SUM(C293:C295))-1)</f>
        <v>-5.3828283118195763E-4</v>
      </c>
    </row>
    <row r="269" spans="2:6" ht="15" hidden="1" customHeight="1" outlineLevel="1" x14ac:dyDescent="0.2">
      <c r="B269" s="413" t="s">
        <v>53</v>
      </c>
      <c r="C269" s="380">
        <v>10.47</v>
      </c>
      <c r="D269" s="414">
        <f t="shared" si="27"/>
        <v>0.80000000000000071</v>
      </c>
      <c r="E269" s="415">
        <f t="shared" si="26"/>
        <v>-0.25</v>
      </c>
      <c r="F269" s="304">
        <f>((SUM(C269:C274)+SUM(C275:C277)+SUM(C279:C282))/(SUM(C283:C288)+SUM(C289:C291)+SUM(C293:C296))-1)</f>
        <v>-3.128292777249464E-3</v>
      </c>
    </row>
    <row r="270" spans="2:6" ht="15" hidden="1" customHeight="1" outlineLevel="1" x14ac:dyDescent="0.2">
      <c r="B270" s="413" t="s">
        <v>54</v>
      </c>
      <c r="C270" s="380">
        <v>9.67</v>
      </c>
      <c r="D270" s="414">
        <f>IFERROR(C270-C271,"-")</f>
        <v>-0.19999999999999929</v>
      </c>
      <c r="E270" s="415">
        <f t="shared" si="26"/>
        <v>-0.17999999999999972</v>
      </c>
      <c r="F270" s="304">
        <f>((SUM(C270:C274)+SUM(C275:C277)+SUM(C279:C283))/(SUM(C284:C288)+SUM(C289:C291)+SUM(C293:C297))-1)</f>
        <v>3.0111819437070864E-3</v>
      </c>
    </row>
    <row r="271" spans="2:6" ht="15" hidden="1" customHeight="1" outlineLevel="1" x14ac:dyDescent="0.2">
      <c r="B271" s="413" t="s">
        <v>55</v>
      </c>
      <c r="C271" s="380">
        <v>9.8699999999999992</v>
      </c>
      <c r="D271" s="414">
        <f t="shared" si="27"/>
        <v>0.47999999999999865</v>
      </c>
      <c r="E271" s="415">
        <f t="shared" si="26"/>
        <v>-0.11000000000000121</v>
      </c>
      <c r="F271" s="304">
        <f>((SUM(C271:C274)+SUM(C275:C277)+SUM(C279:C284))/(SUM(C285:C288)+SUM(C289:C291)+SUM(C293:C298))-1)</f>
        <v>6.0180734405008707E-3</v>
      </c>
    </row>
    <row r="272" spans="2:6" ht="15" hidden="1" customHeight="1" outlineLevel="1" x14ac:dyDescent="0.2">
      <c r="B272" s="413" t="s">
        <v>56</v>
      </c>
      <c r="C272" s="380">
        <v>9.39</v>
      </c>
      <c r="D272" s="414">
        <f>IFERROR(C272-C274,"-")</f>
        <v>0.58999999999999986</v>
      </c>
      <c r="E272" s="415">
        <f t="shared" si="26"/>
        <v>-0.11999999999999922</v>
      </c>
      <c r="F272" s="304">
        <f>((SUM(C272:C274)+SUM(C275:C277)+SUM(C279:C285))/(SUM(C286:C288)+SUM(C289:C291)+SUM(C293:C299))-1)</f>
        <v>1.2566852385526461E-2</v>
      </c>
    </row>
    <row r="273" spans="2:6" ht="15" customHeight="1" collapsed="1" x14ac:dyDescent="0.2">
      <c r="B273" s="416" t="s">
        <v>82</v>
      </c>
      <c r="C273" s="383">
        <v>9.6883921592247866</v>
      </c>
      <c r="D273" s="417"/>
      <c r="E273" s="424">
        <f t="shared" si="26"/>
        <v>9.1747543151699418E-2</v>
      </c>
      <c r="F273" s="307" t="s">
        <v>121</v>
      </c>
    </row>
    <row r="274" spans="2:6" ht="15" hidden="1" customHeight="1" outlineLevel="1" x14ac:dyDescent="0.2">
      <c r="B274" s="413" t="s">
        <v>58</v>
      </c>
      <c r="C274" s="380">
        <v>8.8000000000000007</v>
      </c>
      <c r="D274" s="414">
        <f>IFERROR(C274-C275,"-")</f>
        <v>-0.87999999999999901</v>
      </c>
      <c r="E274" s="415">
        <f t="shared" si="26"/>
        <v>-8.9999999999999858E-2</v>
      </c>
      <c r="F274" s="304">
        <f>((SUM(C274)+SUM(C275:C277)+SUM(C279:C286))/(SUM(C288)+SUM(C289:C291)+SUM(C293:C300))-1)</f>
        <v>1.7259233690024134E-2</v>
      </c>
    </row>
    <row r="275" spans="2:6" ht="15" hidden="1" customHeight="1" outlineLevel="1" x14ac:dyDescent="0.2">
      <c r="B275" s="413" t="s">
        <v>59</v>
      </c>
      <c r="C275" s="380">
        <v>9.68</v>
      </c>
      <c r="D275" s="414">
        <f t="shared" si="27"/>
        <v>-0.4399999999999995</v>
      </c>
      <c r="E275" s="415">
        <f t="shared" si="26"/>
        <v>-0.10999999999999943</v>
      </c>
      <c r="F275" s="304">
        <f>((SUM(C275:C277)+SUM(C279:C280)+SUM(C281:C288))/(SUM(C289:C291)+SUM(C293:C294)+SUM(C295:C302))-1)</f>
        <v>1.277720584923836E-2</v>
      </c>
    </row>
    <row r="276" spans="2:6" ht="15" hidden="1" customHeight="1" outlineLevel="1" x14ac:dyDescent="0.2">
      <c r="B276" s="413" t="s">
        <v>60</v>
      </c>
      <c r="C276" s="380">
        <v>10.119999999999999</v>
      </c>
      <c r="D276" s="414">
        <f t="shared" si="27"/>
        <v>-0.41999999999999993</v>
      </c>
      <c r="E276" s="415">
        <f t="shared" si="26"/>
        <v>8.9999999999999858E-2</v>
      </c>
      <c r="F276" s="304">
        <f>((SUM(C276:C277)+SUM(C279:C288)+SUM(C289))/(SUM(C290:C291)+SUM(C293:C302)+SUM(C303))-1)</f>
        <v>1.2766057097271855E-2</v>
      </c>
    </row>
    <row r="277" spans="2:6" ht="15" hidden="1" customHeight="1" outlineLevel="1" x14ac:dyDescent="0.2">
      <c r="B277" s="413" t="s">
        <v>61</v>
      </c>
      <c r="C277" s="380">
        <v>10.54</v>
      </c>
      <c r="D277" s="414">
        <f>IFERROR(C277-C279,"-")</f>
        <v>0.86999999999999922</v>
      </c>
      <c r="E277" s="415">
        <f t="shared" si="26"/>
        <v>0.40999999999999837</v>
      </c>
      <c r="F277" s="304">
        <f>((SUM(C277)+SUM(C279:C288)+SUM(C289:C290))/(SUM(C291)+SUM(C293:C302)+SUM(C303:C304))-1)</f>
        <v>1.0369102448284151E-2</v>
      </c>
    </row>
    <row r="278" spans="2:6" ht="15" customHeight="1" collapsed="1" x14ac:dyDescent="0.25">
      <c r="B278" s="145">
        <v>1994</v>
      </c>
      <c r="C278" s="421">
        <v>9.74</v>
      </c>
      <c r="D278" s="375"/>
      <c r="E278" s="422">
        <f t="shared" si="26"/>
        <v>-6.0000000000000497E-2</v>
      </c>
      <c r="F278" s="313" t="s">
        <v>121</v>
      </c>
    </row>
    <row r="279" spans="2:6" ht="15" hidden="1" customHeight="1" outlineLevel="1" x14ac:dyDescent="0.2">
      <c r="B279" s="413" t="s">
        <v>49</v>
      </c>
      <c r="C279" s="380">
        <v>9.67</v>
      </c>
      <c r="D279" s="414">
        <f t="shared" ref="D279:D290" si="28">IFERROR(C279-C280,"-")</f>
        <v>-4.0000000000000924E-2</v>
      </c>
      <c r="E279" s="415">
        <f t="shared" si="26"/>
        <v>-0.16999999999999993</v>
      </c>
      <c r="F279" s="304">
        <f>((SUM(C279:C288)+SUM(C289:C291))/(SUM(C293:C302)+SUM(C303:C305))-1)</f>
        <v>3.7836798040038477E-3</v>
      </c>
    </row>
    <row r="280" spans="2:6" ht="15" hidden="1" customHeight="1" outlineLevel="1" x14ac:dyDescent="0.2">
      <c r="B280" s="413" t="s">
        <v>50</v>
      </c>
      <c r="C280" s="380">
        <v>9.7100000000000009</v>
      </c>
      <c r="D280" s="414">
        <f t="shared" si="28"/>
        <v>0.3100000000000005</v>
      </c>
      <c r="E280" s="415">
        <f t="shared" si="26"/>
        <v>0.40000000000000036</v>
      </c>
      <c r="F280" s="304">
        <f>((SUM(C280:C288)+SUM(C289:C291)+SUM(C293))/(SUM(C294:C302)+SUM(C303:C305)+SUM(C307))-1)</f>
        <v>5.284151707817264E-3</v>
      </c>
    </row>
    <row r="281" spans="2:6" ht="15" hidden="1" customHeight="1" outlineLevel="1" x14ac:dyDescent="0.2">
      <c r="B281" s="413" t="s">
        <v>51</v>
      </c>
      <c r="C281" s="380">
        <v>9.4</v>
      </c>
      <c r="D281" s="414">
        <f t="shared" si="28"/>
        <v>-0.5</v>
      </c>
      <c r="E281" s="415">
        <f t="shared" si="26"/>
        <v>0.15000000000000036</v>
      </c>
      <c r="F281" s="304">
        <f>((SUM(C281:C288)+SUM(C289:C291)+SUM(C293:C294))/(SUM(C295:C302)+SUM(C303:C305)+SUM(C307:C308))-1)</f>
        <v>1.4940514662620252E-3</v>
      </c>
    </row>
    <row r="282" spans="2:6" ht="15" hidden="1" customHeight="1" outlineLevel="1" x14ac:dyDescent="0.2">
      <c r="B282" s="413" t="s">
        <v>52</v>
      </c>
      <c r="C282" s="380">
        <v>9.9</v>
      </c>
      <c r="D282" s="414">
        <f t="shared" si="28"/>
        <v>-0.82000000000000028</v>
      </c>
      <c r="E282" s="415">
        <f t="shared" si="26"/>
        <v>-0.50999999999999979</v>
      </c>
      <c r="F282" s="304">
        <f>((SUM(C282:C288)+SUM(C289:C291)+SUM(C293:C295))/(SUM(C296:C302)+SUM(C303:C305)+SUM(C307:C309))-1)</f>
        <v>-2.9144145887114448E-3</v>
      </c>
    </row>
    <row r="283" spans="2:6" ht="15" hidden="1" customHeight="1" outlineLevel="1" x14ac:dyDescent="0.2">
      <c r="B283" s="413" t="s">
        <v>53</v>
      </c>
      <c r="C283" s="380">
        <v>10.72</v>
      </c>
      <c r="D283" s="414">
        <f t="shared" si="28"/>
        <v>0.87000000000000099</v>
      </c>
      <c r="E283" s="415">
        <f t="shared" si="26"/>
        <v>0.53000000000000114</v>
      </c>
      <c r="F283" s="304">
        <f>((SUM(C283:C288)+SUM(C289:C291)+SUM(C293:C296))/(SUM(C297:C302)+SUM(C303:C305)+SUM(C307:C310))-1)</f>
        <v>7.114954115379879E-3</v>
      </c>
    </row>
    <row r="284" spans="2:6" ht="15" hidden="1" customHeight="1" outlineLevel="1" x14ac:dyDescent="0.2">
      <c r="B284" s="413" t="s">
        <v>54</v>
      </c>
      <c r="C284" s="380">
        <v>9.85</v>
      </c>
      <c r="D284" s="414">
        <f>IFERROR(C284-C285,"-")</f>
        <v>-0.13000000000000078</v>
      </c>
      <c r="E284" s="415">
        <f t="shared" si="26"/>
        <v>0.19999999999999929</v>
      </c>
      <c r="F284" s="304">
        <f>((SUM(C284:C288)+SUM(C289:C291)+SUM(C293:C297))/(SUM(C298:C302)+SUM(C303:C305)+SUM(C307:C311))-1)</f>
        <v>5.9461886099516637E-3</v>
      </c>
    </row>
    <row r="285" spans="2:6" ht="15" hidden="1" customHeight="1" outlineLevel="1" x14ac:dyDescent="0.2">
      <c r="B285" s="413" t="s">
        <v>55</v>
      </c>
      <c r="C285" s="380">
        <v>9.98</v>
      </c>
      <c r="D285" s="414">
        <f t="shared" si="28"/>
        <v>0.47000000000000064</v>
      </c>
      <c r="E285" s="415">
        <f t="shared" si="26"/>
        <v>0.71000000000000085</v>
      </c>
      <c r="F285" s="304">
        <f>((SUM(C285:C288)+SUM(C289:C291)+SUM(C293:C298))/(SUM(C299:C302)+SUM(C303:C305)+SUM(C307:C312))-1)</f>
        <v>-3.2079453355493559E-4</v>
      </c>
    </row>
    <row r="286" spans="2:6" ht="15" hidden="1" customHeight="1" outlineLevel="1" x14ac:dyDescent="0.2">
      <c r="B286" s="413" t="s">
        <v>56</v>
      </c>
      <c r="C286" s="380">
        <v>9.51</v>
      </c>
      <c r="D286" s="414">
        <f>IFERROR(C286-C288,"-")</f>
        <v>0.61999999999999922</v>
      </c>
      <c r="E286" s="415">
        <f t="shared" si="26"/>
        <v>0.39000000000000057</v>
      </c>
      <c r="F286" s="304">
        <f>((SUM(C286:C288)+SUM(C289:C291)+SUM(C293:C299))/(SUM(C300:C302)+SUM(C303:C305)+SUM(C307:C313))-1)</f>
        <v>-6.7911048271800389E-3</v>
      </c>
    </row>
    <row r="287" spans="2:6" ht="15" customHeight="1" collapsed="1" x14ac:dyDescent="0.2">
      <c r="B287" s="416" t="s">
        <v>175</v>
      </c>
      <c r="C287" s="383">
        <v>9.5966446160730872</v>
      </c>
      <c r="D287" s="417"/>
      <c r="E287" s="417">
        <f t="shared" si="26"/>
        <v>-0.21061812574124339</v>
      </c>
      <c r="F287" s="307" t="s">
        <v>121</v>
      </c>
    </row>
    <row r="288" spans="2:6" ht="15" hidden="1" customHeight="1" outlineLevel="1" x14ac:dyDescent="0.2">
      <c r="B288" s="413" t="s">
        <v>58</v>
      </c>
      <c r="C288" s="380">
        <v>8.89</v>
      </c>
      <c r="D288" s="414">
        <f>IFERROR(C288-C289,"-")</f>
        <v>-0.89999999999999858</v>
      </c>
      <c r="E288" s="415">
        <f t="shared" si="26"/>
        <v>-0.26999999999999957</v>
      </c>
      <c r="F288" s="304">
        <f>((SUM(C288)+SUM(C289:C291)+SUM(C293:C300))/(SUM(C302)+SUM(C303:C305)+SUM(C307:C314))-1)</f>
        <v>-6.7712351075683852E-3</v>
      </c>
    </row>
    <row r="289" spans="2:6" ht="15" hidden="1" customHeight="1" outlineLevel="1" x14ac:dyDescent="0.2">
      <c r="B289" s="413" t="s">
        <v>59</v>
      </c>
      <c r="C289" s="380">
        <v>9.7899999999999991</v>
      </c>
      <c r="D289" s="414">
        <f t="shared" si="28"/>
        <v>-0.24000000000000021</v>
      </c>
      <c r="E289" s="415">
        <f t="shared" si="26"/>
        <v>-0.11000000000000121</v>
      </c>
      <c r="F289" s="304">
        <f>((SUM(C289:C291)+SUM(C293:C294)+SUM(C295:C302))/(SUM(C303:C305)+SUM(C307:C308)+SUM(C309:C316))-1)</f>
        <v>3.2104785658759738E-4</v>
      </c>
    </row>
    <row r="290" spans="2:6" ht="15" hidden="1" customHeight="1" outlineLevel="1" x14ac:dyDescent="0.2">
      <c r="B290" s="413" t="s">
        <v>60</v>
      </c>
      <c r="C290" s="380">
        <v>10.029999999999999</v>
      </c>
      <c r="D290" s="414">
        <f t="shared" si="28"/>
        <v>-0.10000000000000142</v>
      </c>
      <c r="E290" s="415">
        <f t="shared" si="26"/>
        <v>-0.21000000000000085</v>
      </c>
      <c r="F290" s="304">
        <f>((SUM(C290:C291)+SUM(C293:C302)+SUM(C303))/(SUM(C304:C305)+SUM(C307:C316)+SUM(C317))-1)</f>
        <v>1.2207659081226563E-2</v>
      </c>
    </row>
    <row r="291" spans="2:6" ht="15" hidden="1" customHeight="1" outlineLevel="1" x14ac:dyDescent="0.2">
      <c r="B291" s="413" t="s">
        <v>61</v>
      </c>
      <c r="C291" s="380">
        <v>10.130000000000001</v>
      </c>
      <c r="D291" s="414">
        <f>IFERROR(C291-C293,"-")</f>
        <v>0.29000000000000092</v>
      </c>
      <c r="E291" s="415">
        <f t="shared" si="26"/>
        <v>-0.41999999999999993</v>
      </c>
      <c r="F291" s="304">
        <f>((SUM(C291)+SUM(C293:C302)+SUM(C303:C304))/(SUM(C305)+SUM(C307:C316)+SUM(C317:C318))-1)</f>
        <v>1.5933030735205023E-2</v>
      </c>
    </row>
    <row r="292" spans="2:6" ht="15" customHeight="1" collapsed="1" x14ac:dyDescent="0.25">
      <c r="B292" s="145">
        <v>1993</v>
      </c>
      <c r="C292" s="421">
        <v>9.8000000000000007</v>
      </c>
      <c r="D292" s="375"/>
      <c r="E292" s="422">
        <f t="shared" si="26"/>
        <v>5.0000000000000711E-2</v>
      </c>
      <c r="F292" s="313" t="s">
        <v>121</v>
      </c>
    </row>
    <row r="293" spans="2:6" ht="15" hidden="1" customHeight="1" outlineLevel="1" x14ac:dyDescent="0.2">
      <c r="B293" s="413" t="s">
        <v>49</v>
      </c>
      <c r="C293" s="380">
        <v>9.84</v>
      </c>
      <c r="D293" s="414">
        <f t="shared" ref="D293:D304" si="29">IFERROR(C293-C294,"-")</f>
        <v>0.52999999999999936</v>
      </c>
      <c r="E293" s="415">
        <f t="shared" si="26"/>
        <v>1.9999999999999574E-2</v>
      </c>
      <c r="F293" s="304">
        <f>((SUM(C293:C302)+SUM(C303:C305))/(SUM(C307:C316)+SUM(C317:C319))-1)</f>
        <v>1.4659018909347843E-2</v>
      </c>
    </row>
    <row r="294" spans="2:6" ht="15" hidden="1" customHeight="1" outlineLevel="1" x14ac:dyDescent="0.2">
      <c r="B294" s="413" t="s">
        <v>50</v>
      </c>
      <c r="C294" s="380">
        <v>9.31</v>
      </c>
      <c r="D294" s="414">
        <f t="shared" si="29"/>
        <v>6.0000000000000497E-2</v>
      </c>
      <c r="E294" s="415">
        <f t="shared" si="26"/>
        <v>-8.0000000000000071E-2</v>
      </c>
      <c r="F294" s="304">
        <f>((SUM(C294:C302)+SUM(C303:C305)+SUM(C307))/(SUM(C308:C316)+SUM(C317:C319)+SUM(C321))-1)</f>
        <v>1.5311964063535966E-2</v>
      </c>
    </row>
    <row r="295" spans="2:6" ht="15" hidden="1" customHeight="1" outlineLevel="1" x14ac:dyDescent="0.2">
      <c r="B295" s="413" t="s">
        <v>51</v>
      </c>
      <c r="C295" s="380">
        <v>9.25</v>
      </c>
      <c r="D295" s="414">
        <f t="shared" si="29"/>
        <v>-1.1600000000000001</v>
      </c>
      <c r="E295" s="415">
        <f t="shared" si="26"/>
        <v>-0.41000000000000014</v>
      </c>
      <c r="F295" s="304">
        <f>((SUM(C295:C302)+SUM(C303:C305)+SUM(C307:C308))/(SUM(C309:C316)+SUM(C317:C319)+SUM(C321:C322))-1)</f>
        <v>1.0848960459023171E-2</v>
      </c>
    </row>
    <row r="296" spans="2:6" ht="15" hidden="1" customHeight="1" outlineLevel="1" x14ac:dyDescent="0.2">
      <c r="B296" s="413" t="s">
        <v>52</v>
      </c>
      <c r="C296" s="380">
        <v>10.41</v>
      </c>
      <c r="D296" s="414">
        <f t="shared" si="29"/>
        <v>0.22000000000000064</v>
      </c>
      <c r="E296" s="415">
        <f t="shared" si="26"/>
        <v>0.75999999999999979</v>
      </c>
      <c r="F296" s="304">
        <f>((SUM(C296:C302)+SUM(C303:C305)+SUM(C307:C309))/(SUM(C310:C316)+SUM(C317:C319)+SUM(C321:C323))-1)</f>
        <v>1.4765975338888238E-2</v>
      </c>
    </row>
    <row r="297" spans="2:6" ht="15" hidden="1" customHeight="1" outlineLevel="1" x14ac:dyDescent="0.2">
      <c r="B297" s="413" t="s">
        <v>53</v>
      </c>
      <c r="C297" s="380">
        <v>10.19</v>
      </c>
      <c r="D297" s="414">
        <f t="shared" si="29"/>
        <v>0.53999999999999915</v>
      </c>
      <c r="E297" s="415">
        <f t="shared" si="26"/>
        <v>0.37999999999999901</v>
      </c>
      <c r="F297" s="304">
        <f>((SUM(C297:C302)+SUM(C303:C305)+SUM(C307:C310))/(SUM(C311:C316)+SUM(C317:C319)+SUM(C321:C324))-1)</f>
        <v>8.2186259602385903E-3</v>
      </c>
    </row>
    <row r="298" spans="2:6" ht="15" hidden="1" customHeight="1" outlineLevel="1" x14ac:dyDescent="0.2">
      <c r="B298" s="413" t="s">
        <v>54</v>
      </c>
      <c r="C298" s="380">
        <v>9.65</v>
      </c>
      <c r="D298" s="414">
        <f>IFERROR(C298-C299,"-")</f>
        <v>0.38000000000000078</v>
      </c>
      <c r="E298" s="415">
        <f t="shared" si="26"/>
        <v>-0.58999999999999986</v>
      </c>
      <c r="F298" s="304">
        <f>((SUM(C298:C302)+SUM(C303:C305)+SUM(C307:C311))/(SUM(C312:C316)+SUM(C317:C319)+SUM(C321:C325))-1)</f>
        <v>6.3856570289755332E-4</v>
      </c>
    </row>
    <row r="299" spans="2:6" ht="15" hidden="1" customHeight="1" outlineLevel="1" x14ac:dyDescent="0.2">
      <c r="B299" s="413" t="s">
        <v>55</v>
      </c>
      <c r="C299" s="380">
        <v>9.27</v>
      </c>
      <c r="D299" s="414">
        <f t="shared" si="29"/>
        <v>0.15000000000000036</v>
      </c>
      <c r="E299" s="415">
        <f t="shared" si="26"/>
        <v>-0.11000000000000121</v>
      </c>
      <c r="F299" s="304">
        <f>((SUM(C299:C302)+SUM(C303:C305)+SUM(C307:C312))/(SUM(C313:C316)+SUM(C317:C319)+SUM(C321:C326))-1)</f>
        <v>8.9279168612772519E-3</v>
      </c>
    </row>
    <row r="300" spans="2:6" ht="15" hidden="1" customHeight="1" outlineLevel="1" x14ac:dyDescent="0.2">
      <c r="B300" s="413" t="s">
        <v>56</v>
      </c>
      <c r="C300" s="380">
        <v>9.1199999999999992</v>
      </c>
      <c r="D300" s="414">
        <f>IFERROR(C300-C302,"-")</f>
        <v>-4.0000000000000924E-2</v>
      </c>
      <c r="E300" s="415">
        <f t="shared" si="26"/>
        <v>0.25</v>
      </c>
      <c r="F300" s="304">
        <f>((SUM(C300:C302)+SUM(C303:C305)+SUM(C307:C313))/(SUM(C314:C316)+SUM(C317:C319)+SUM(C321:C327))-1)</f>
        <v>9.9653876887477733E-3</v>
      </c>
    </row>
    <row r="301" spans="2:6" ht="15" customHeight="1" collapsed="1" x14ac:dyDescent="0.2">
      <c r="B301" s="416" t="s">
        <v>176</v>
      </c>
      <c r="C301" s="383">
        <v>9.8072627418143306</v>
      </c>
      <c r="D301" s="417"/>
      <c r="E301" s="417">
        <f t="shared" si="26"/>
        <v>0.18042533075911926</v>
      </c>
      <c r="F301" s="307" t="s">
        <v>121</v>
      </c>
    </row>
    <row r="302" spans="2:6" ht="15" hidden="1" customHeight="1" outlineLevel="1" x14ac:dyDescent="0.2">
      <c r="B302" s="413" t="s">
        <v>58</v>
      </c>
      <c r="C302" s="380">
        <v>9.16</v>
      </c>
      <c r="D302" s="414">
        <f>IFERROR(C302-C303,"-")</f>
        <v>-0.74000000000000021</v>
      </c>
      <c r="E302" s="415">
        <f t="shared" si="26"/>
        <v>0.38000000000000078</v>
      </c>
      <c r="F302" s="304">
        <f>((SUM(C302)+SUM(C303:C305)+SUM(C307:C314))/(SUM(C316)+SUM(C317:C319)+SUM(C321:C328))-1)</f>
        <v>-7.7081192189099035E-4</v>
      </c>
    </row>
    <row r="303" spans="2:6" ht="15" hidden="1" customHeight="1" outlineLevel="1" x14ac:dyDescent="0.2">
      <c r="B303" s="413" t="s">
        <v>59</v>
      </c>
      <c r="C303" s="380">
        <v>9.9</v>
      </c>
      <c r="D303" s="414">
        <f t="shared" si="29"/>
        <v>-0.33999999999999986</v>
      </c>
      <c r="E303" s="415">
        <f t="shared" si="26"/>
        <v>1.370000000000001</v>
      </c>
      <c r="F303" s="304">
        <f>((SUM(C303:C305)+SUM(C307:C308)+SUM(C309:C316))/(SUM(C317:C319)+SUM(C321:C322)+SUM(C323:C330))-1)</f>
        <v>-1.6243855815530894E-3</v>
      </c>
    </row>
    <row r="304" spans="2:6" ht="15" hidden="1" customHeight="1" outlineLevel="1" x14ac:dyDescent="0.2">
      <c r="B304" s="413" t="s">
        <v>60</v>
      </c>
      <c r="C304" s="380">
        <v>10.24</v>
      </c>
      <c r="D304" s="414">
        <f t="shared" si="29"/>
        <v>-0.3100000000000005</v>
      </c>
      <c r="E304" s="415">
        <f t="shared" si="26"/>
        <v>0.25</v>
      </c>
      <c r="F304" s="304">
        <f>((SUM(C304:C305)+SUM(C307:C316)+SUM(C317))/(SUM(C318:C319)+SUM(C321:C330)+SUM(C331))-1)</f>
        <v>-2.1102210542873867E-2</v>
      </c>
    </row>
    <row r="305" spans="2:6" ht="15" hidden="1" customHeight="1" outlineLevel="1" x14ac:dyDescent="0.2">
      <c r="B305" s="413" t="s">
        <v>61</v>
      </c>
      <c r="C305" s="380">
        <v>10.55</v>
      </c>
      <c r="D305" s="414">
        <f>IFERROR(C305-C307,"-")</f>
        <v>0.73000000000000043</v>
      </c>
      <c r="E305" s="415">
        <f t="shared" si="26"/>
        <v>-0.56999999999999851</v>
      </c>
      <c r="F305" s="304">
        <f>((SUM(C305)+SUM(C307:C316)+SUM(C317:C318))/(SUM(C319)+SUM(C321:C330)+SUM(C331:C332))-1)</f>
        <v>-2.1452004802614555E-2</v>
      </c>
    </row>
    <row r="306" spans="2:6" ht="15" customHeight="1" collapsed="1" x14ac:dyDescent="0.25">
      <c r="B306" s="145">
        <v>1992</v>
      </c>
      <c r="C306" s="421">
        <v>9.75</v>
      </c>
      <c r="D306" s="375"/>
      <c r="E306" s="422">
        <f t="shared" si="26"/>
        <v>0.15000000000000036</v>
      </c>
      <c r="F306" s="313" t="s">
        <v>121</v>
      </c>
    </row>
    <row r="307" spans="2:6" ht="15" hidden="1" customHeight="1" outlineLevel="1" x14ac:dyDescent="0.2">
      <c r="B307" s="413" t="s">
        <v>49</v>
      </c>
      <c r="C307" s="380">
        <v>9.82</v>
      </c>
      <c r="D307" s="414">
        <f t="shared" ref="D307:D318" si="30">IFERROR(C307-C308,"-")</f>
        <v>0.42999999999999972</v>
      </c>
      <c r="E307" s="415">
        <f t="shared" si="26"/>
        <v>9.9999999999999645E-2</v>
      </c>
      <c r="F307" s="304">
        <f>((SUM(C307:C316)+SUM(C317:C319))/(SUM(C321:C330)+SUM(C331:C333))-1)</f>
        <v>-1.2377198030738001E-2</v>
      </c>
    </row>
    <row r="308" spans="2:6" ht="15" hidden="1" customHeight="1" outlineLevel="1" x14ac:dyDescent="0.2">
      <c r="B308" s="413" t="s">
        <v>50</v>
      </c>
      <c r="C308" s="380">
        <v>9.39</v>
      </c>
      <c r="D308" s="414">
        <f t="shared" si="30"/>
        <v>-0.26999999999999957</v>
      </c>
      <c r="E308" s="415">
        <f t="shared" si="26"/>
        <v>-0.62999999999999901</v>
      </c>
      <c r="F308" s="304">
        <f>((SUM(C308:C316)+SUM(C317:C319)+SUM(C321))/(SUM(C322:C330)+SUM(C331:C333)+SUM(C335))-1)</f>
        <v>-8.8564915738595928E-3</v>
      </c>
    </row>
    <row r="309" spans="2:6" ht="15" hidden="1" customHeight="1" outlineLevel="1" x14ac:dyDescent="0.2">
      <c r="B309" s="413" t="s">
        <v>51</v>
      </c>
      <c r="C309" s="380">
        <v>9.66</v>
      </c>
      <c r="D309" s="414">
        <f t="shared" si="30"/>
        <v>9.9999999999997868E-3</v>
      </c>
      <c r="E309" s="415">
        <f t="shared" si="26"/>
        <v>8.0000000000000071E-2</v>
      </c>
      <c r="F309" s="304">
        <f>((SUM(C309:C316)+SUM(C317:C319)+SUM(C321:C322))/(SUM(C323:C330)+SUM(C331:C333)+SUM(C335:C336))-1)</f>
        <v>-2.1078042655897633E-3</v>
      </c>
    </row>
    <row r="310" spans="2:6" ht="15" hidden="1" customHeight="1" outlineLevel="1" x14ac:dyDescent="0.2">
      <c r="B310" s="413" t="s">
        <v>52</v>
      </c>
      <c r="C310" s="380">
        <v>9.65</v>
      </c>
      <c r="D310" s="414">
        <f t="shared" si="30"/>
        <v>-0.16000000000000014</v>
      </c>
      <c r="E310" s="415">
        <f t="shared" si="26"/>
        <v>-6.0000000000000497E-2</v>
      </c>
      <c r="F310" s="304">
        <f>((SUM(C310:C316)+SUM(C317:C319)+SUM(C321:C323))/(SUM(C324:C330)+SUM(C331:C333)+SUM(C335:C337))-1)</f>
        <v>-4.4873102998452818E-3</v>
      </c>
    </row>
    <row r="311" spans="2:6" ht="15" hidden="1" customHeight="1" outlineLevel="1" x14ac:dyDescent="0.2">
      <c r="B311" s="413" t="s">
        <v>53</v>
      </c>
      <c r="C311" s="380">
        <v>9.81</v>
      </c>
      <c r="D311" s="414">
        <f t="shared" si="30"/>
        <v>-0.42999999999999972</v>
      </c>
      <c r="E311" s="415">
        <f t="shared" si="26"/>
        <v>-0.57000000000000028</v>
      </c>
      <c r="F311" s="304">
        <f>((SUM(C311:C316)+SUM(C317:C319)+SUM(C321:C324))/(SUM(C325:C330)+SUM(C331:C333)+SUM(C335:C338))-1)</f>
        <v>-6.9295718804571749E-3</v>
      </c>
    </row>
    <row r="312" spans="2:6" ht="15" hidden="1" customHeight="1" outlineLevel="1" x14ac:dyDescent="0.2">
      <c r="B312" s="413" t="s">
        <v>54</v>
      </c>
      <c r="C312" s="380">
        <v>10.24</v>
      </c>
      <c r="D312" s="414">
        <f>IFERROR(C312-C313,"-")</f>
        <v>0.85999999999999943</v>
      </c>
      <c r="E312" s="415">
        <f t="shared" si="26"/>
        <v>0.45000000000000107</v>
      </c>
      <c r="F312" s="304">
        <f>((SUM(C312:C316)+SUM(C317:C319)+SUM(C321:C325))/(SUM(C326:C330)+SUM(C331:C333)+SUM(C335:C339))-1)</f>
        <v>-4.3862671390939578E-3</v>
      </c>
    </row>
    <row r="313" spans="2:6" ht="15" hidden="1" customHeight="1" outlineLevel="1" x14ac:dyDescent="0.2">
      <c r="B313" s="413" t="s">
        <v>55</v>
      </c>
      <c r="C313" s="380">
        <v>9.3800000000000008</v>
      </c>
      <c r="D313" s="414">
        <f t="shared" si="30"/>
        <v>0.51000000000000156</v>
      </c>
      <c r="E313" s="415">
        <f t="shared" si="26"/>
        <v>2.000000000000135E-2</v>
      </c>
      <c r="F313" s="304">
        <f>((SUM(C313:C316)+SUM(C317:C319)+SUM(C321:C326))/(SUM(C327:C330)+SUM(C331:C333)+SUM(C335:C340))-1)</f>
        <v>-1.4100449400889614E-2</v>
      </c>
    </row>
    <row r="314" spans="2:6" ht="15" hidden="1" customHeight="1" outlineLevel="1" x14ac:dyDescent="0.2">
      <c r="B314" s="413" t="s">
        <v>56</v>
      </c>
      <c r="C314" s="380">
        <v>8.8699999999999992</v>
      </c>
      <c r="D314" s="414">
        <f>IFERROR(C314-C316,"-")</f>
        <v>8.9999999999999858E-2</v>
      </c>
      <c r="E314" s="415">
        <f t="shared" si="26"/>
        <v>-0.91000000000000014</v>
      </c>
      <c r="F314" s="304">
        <f>((SUM(C314:C316)+SUM(C317:C319)+SUM(C321:C327))/(SUM(C328:C330)+SUM(C331:C333)+SUM(C335:C341))-1)</f>
        <v>-2.0031521991399903E-2</v>
      </c>
    </row>
    <row r="315" spans="2:6" ht="15" customHeight="1" collapsed="1" x14ac:dyDescent="0.2">
      <c r="B315" s="416" t="s">
        <v>177</v>
      </c>
      <c r="C315" s="383">
        <v>9.6268374110552113</v>
      </c>
      <c r="D315" s="417"/>
      <c r="E315" s="417">
        <f t="shared" si="26"/>
        <v>3.5129716500108543E-2</v>
      </c>
      <c r="F315" s="307" t="s">
        <v>121</v>
      </c>
    </row>
    <row r="316" spans="2:6" ht="15" hidden="1" customHeight="1" outlineLevel="1" x14ac:dyDescent="0.2">
      <c r="B316" s="413" t="s">
        <v>58</v>
      </c>
      <c r="C316" s="380">
        <v>8.7799999999999994</v>
      </c>
      <c r="D316" s="414">
        <f>IFERROR(C316-C317,"-")</f>
        <v>0.25</v>
      </c>
      <c r="E316" s="415">
        <f t="shared" si="26"/>
        <v>0.22999999999999865</v>
      </c>
      <c r="F316" s="304">
        <f>((SUM(C316)+SUM(C317:C319)+SUM(C321:C328))/(SUM(C330)+SUM(C331:C333)+SUM(C335:C342))-1)</f>
        <v>-1.8246027074749871E-2</v>
      </c>
    </row>
    <row r="317" spans="2:6" ht="15" hidden="1" customHeight="1" outlineLevel="1" x14ac:dyDescent="0.2">
      <c r="B317" s="413" t="s">
        <v>59</v>
      </c>
      <c r="C317" s="380">
        <v>8.5299999999999994</v>
      </c>
      <c r="D317" s="414">
        <f t="shared" si="30"/>
        <v>-1.4600000000000009</v>
      </c>
      <c r="E317" s="415">
        <f t="shared" si="26"/>
        <v>-1.1100000000000012</v>
      </c>
      <c r="F317" s="304">
        <f>((SUM(C317:C319)+SUM(C321:C322)+SUM(C323:C330))/(SUM(C331:C333)+SUM(C335:C336)+SUM(C337:C344))-1)</f>
        <v>-2.8054422834652426E-2</v>
      </c>
    </row>
    <row r="318" spans="2:6" ht="15" hidden="1" customHeight="1" outlineLevel="1" x14ac:dyDescent="0.2">
      <c r="B318" s="413" t="s">
        <v>60</v>
      </c>
      <c r="C318" s="380">
        <v>9.99</v>
      </c>
      <c r="D318" s="414">
        <f t="shared" si="30"/>
        <v>-1.129999999999999</v>
      </c>
      <c r="E318" s="415">
        <f t="shared" si="26"/>
        <v>0.21000000000000085</v>
      </c>
      <c r="F318" s="304">
        <f>((SUM(C318:C319)+SUM(C321:C330)+SUM(C331))/(SUM(C332:C333)+SUM(C335:C344)+SUM(C345))-1)</f>
        <v>-1.7152297389021132E-2</v>
      </c>
    </row>
    <row r="319" spans="2:6" ht="15" hidden="1" customHeight="1" outlineLevel="1" x14ac:dyDescent="0.2">
      <c r="B319" s="413" t="s">
        <v>61</v>
      </c>
      <c r="C319" s="380">
        <v>11.12</v>
      </c>
      <c r="D319" s="414">
        <f>IFERROR(C319-C321,"-")</f>
        <v>1.3999999999999986</v>
      </c>
      <c r="E319" s="415">
        <f t="shared" si="26"/>
        <v>0.58999999999999986</v>
      </c>
      <c r="F319" s="304">
        <f>((SUM(C319)+SUM(C321:C330)+SUM(C331:C332))/(SUM(C333)+SUM(C335:C344)+SUM(C345:C346))-1)</f>
        <v>-2.3976874946989302E-2</v>
      </c>
    </row>
    <row r="320" spans="2:6" ht="15" customHeight="1" collapsed="1" x14ac:dyDescent="0.25">
      <c r="B320" s="145">
        <v>1991</v>
      </c>
      <c r="C320" s="421">
        <v>9.6</v>
      </c>
      <c r="D320" s="375"/>
      <c r="E320" s="422">
        <f t="shared" ref="E320:E383" si="31">IFERROR(C320-C334,"-")</f>
        <v>-0.15000000000000036</v>
      </c>
      <c r="F320" s="313" t="s">
        <v>121</v>
      </c>
    </row>
    <row r="321" spans="2:6" ht="15" hidden="1" customHeight="1" outlineLevel="1" x14ac:dyDescent="0.2">
      <c r="B321" s="413" t="s">
        <v>49</v>
      </c>
      <c r="C321" s="380">
        <v>9.7200000000000006</v>
      </c>
      <c r="D321" s="414">
        <f t="shared" ref="D321:D332" si="32">IFERROR(C321-C322,"-")</f>
        <v>-0.29999999999999893</v>
      </c>
      <c r="E321" s="415">
        <f t="shared" si="31"/>
        <v>0.55000000000000071</v>
      </c>
      <c r="F321" s="304">
        <f>((SUM(C321:C330)+SUM(C331:C333))/(SUM(C335:C344)+SUM(C345:C347))-1)</f>
        <v>-2.9777747470981275E-2</v>
      </c>
    </row>
    <row r="322" spans="2:6" ht="15" hidden="1" customHeight="1" outlineLevel="1" x14ac:dyDescent="0.2">
      <c r="B322" s="413" t="s">
        <v>50</v>
      </c>
      <c r="C322" s="380">
        <v>10.02</v>
      </c>
      <c r="D322" s="414">
        <f t="shared" si="32"/>
        <v>0.4399999999999995</v>
      </c>
      <c r="E322" s="415">
        <f t="shared" si="31"/>
        <v>0.21999999999999886</v>
      </c>
      <c r="F322" s="304">
        <f>((SUM(C322:C330)+SUM(C331:C333)+SUM(C335))/(SUM(C336:C344)+SUM(C345:C347)+SUM(C349))-1)</f>
        <v>-3.7469965223196011E-2</v>
      </c>
    </row>
    <row r="323" spans="2:6" ht="15" hidden="1" customHeight="1" outlineLevel="1" x14ac:dyDescent="0.2">
      <c r="B323" s="413" t="s">
        <v>51</v>
      </c>
      <c r="C323" s="380">
        <v>9.58</v>
      </c>
      <c r="D323" s="414">
        <f t="shared" si="32"/>
        <v>-0.13000000000000078</v>
      </c>
      <c r="E323" s="415">
        <f t="shared" si="31"/>
        <v>-0.22000000000000064</v>
      </c>
      <c r="F323" s="304">
        <f>((SUM(C323:C330)+SUM(C331:C333)+SUM(C335:C336))/(SUM(C337:C344)+SUM(C345:C347)+SUM(C349:C350))-1)</f>
        <v>-4.579166605972973E-2</v>
      </c>
    </row>
    <row r="324" spans="2:6" ht="15" hidden="1" customHeight="1" outlineLevel="1" x14ac:dyDescent="0.2">
      <c r="B324" s="413" t="s">
        <v>52</v>
      </c>
      <c r="C324" s="380">
        <v>9.7100000000000009</v>
      </c>
      <c r="D324" s="414">
        <f t="shared" si="32"/>
        <v>-0.66999999999999993</v>
      </c>
      <c r="E324" s="415">
        <f t="shared" si="31"/>
        <v>-0.36999999999999922</v>
      </c>
      <c r="F324" s="304">
        <f>((SUM(C324:C330)+SUM(C331:C333)+SUM(C335:C337))/(SUM(C338:C344)+SUM(C345:C347)+SUM(C349:C351))-1)</f>
        <v>-4.9318760407857765E-2</v>
      </c>
    </row>
    <row r="325" spans="2:6" ht="15" hidden="1" customHeight="1" outlineLevel="1" x14ac:dyDescent="0.2">
      <c r="B325" s="413" t="s">
        <v>53</v>
      </c>
      <c r="C325" s="380">
        <v>10.38</v>
      </c>
      <c r="D325" s="414">
        <f t="shared" si="32"/>
        <v>0.59000000000000163</v>
      </c>
      <c r="E325" s="415">
        <f t="shared" si="31"/>
        <v>-0.25</v>
      </c>
      <c r="F325" s="304">
        <f>((SUM(C325:C330)+SUM(C331:C333)+SUM(C335:C338))/(SUM(C339:C344)+SUM(C345:C347)+SUM(C349:C352))-1)</f>
        <v>-5.2535011506922302E-2</v>
      </c>
    </row>
    <row r="326" spans="2:6" ht="15" hidden="1" customHeight="1" outlineLevel="1" x14ac:dyDescent="0.2">
      <c r="B326" s="413" t="s">
        <v>54</v>
      </c>
      <c r="C326" s="380">
        <v>9.7899999999999991</v>
      </c>
      <c r="D326" s="414">
        <f>IFERROR(C326-C327,"-")</f>
        <v>0.42999999999999972</v>
      </c>
      <c r="E326" s="415">
        <f t="shared" si="31"/>
        <v>-0.79000000000000092</v>
      </c>
      <c r="F326" s="304">
        <f>((SUM(C326:C330)+SUM(C331:C333)+SUM(C335:C339))/(SUM(C340:C344)+SUM(C345:C347)+SUM(C349:C353))-1)</f>
        <v>-5.7940712570466069E-2</v>
      </c>
    </row>
    <row r="327" spans="2:6" ht="15" hidden="1" customHeight="1" outlineLevel="1" x14ac:dyDescent="0.2">
      <c r="B327" s="413" t="s">
        <v>55</v>
      </c>
      <c r="C327" s="380">
        <v>9.36</v>
      </c>
      <c r="D327" s="414">
        <f t="shared" si="32"/>
        <v>-0.41999999999999993</v>
      </c>
      <c r="E327" s="415">
        <f t="shared" si="31"/>
        <v>-0.75</v>
      </c>
      <c r="F327" s="304">
        <f>((SUM(C327:C330)+SUM(C331:C333)+SUM(C335:C340))/(SUM(C341:C344)+SUM(C345:C347)+SUM(C349:C354))-1)</f>
        <v>-5.085596766833711E-2</v>
      </c>
    </row>
    <row r="328" spans="2:6" ht="15" hidden="1" customHeight="1" outlineLevel="1" x14ac:dyDescent="0.2">
      <c r="B328" s="413" t="s">
        <v>56</v>
      </c>
      <c r="C328" s="380">
        <v>9.7799999999999994</v>
      </c>
      <c r="D328" s="414">
        <f>IFERROR(C328-C330,"-")</f>
        <v>1.2299999999999986</v>
      </c>
      <c r="E328" s="415">
        <f t="shared" si="31"/>
        <v>-0.48000000000000043</v>
      </c>
      <c r="F328" s="304">
        <f>((SUM(C328:C330)+SUM(C331:C333)+SUM(C335:C341))/(SUM(C342:C344)+SUM(C345:C347)+SUM(C349:C355))-1)</f>
        <v>-5.0361899175802138E-2</v>
      </c>
    </row>
    <row r="329" spans="2:6" ht="15" customHeight="1" collapsed="1" x14ac:dyDescent="0.2">
      <c r="B329" s="416" t="s">
        <v>178</v>
      </c>
      <c r="C329" s="383">
        <v>9.5917076945551027</v>
      </c>
      <c r="D329" s="417"/>
      <c r="E329" s="417">
        <f t="shared" si="31"/>
        <v>-0.49040106711607478</v>
      </c>
      <c r="F329" s="307" t="s">
        <v>121</v>
      </c>
    </row>
    <row r="330" spans="2:6" ht="15" hidden="1" customHeight="1" outlineLevel="1" x14ac:dyDescent="0.2">
      <c r="B330" s="413" t="s">
        <v>58</v>
      </c>
      <c r="C330" s="380">
        <v>8.5500000000000007</v>
      </c>
      <c r="D330" s="414">
        <f>IFERROR(C330-C331,"-")</f>
        <v>-1.0899999999999999</v>
      </c>
      <c r="E330" s="415">
        <f t="shared" si="31"/>
        <v>-0.75</v>
      </c>
      <c r="F330" s="304">
        <f>((SUM(C330)+SUM(C331:C333)+SUM(C335:C342))/(SUM(C344)+SUM(C345:C347)+SUM(C349:C356))-1)</f>
        <v>-4.8940423830467705E-2</v>
      </c>
    </row>
    <row r="331" spans="2:6" ht="15" hidden="1" customHeight="1" outlineLevel="1" x14ac:dyDescent="0.2">
      <c r="B331" s="413" t="s">
        <v>59</v>
      </c>
      <c r="C331" s="380">
        <v>9.64</v>
      </c>
      <c r="D331" s="414">
        <f t="shared" si="32"/>
        <v>-0.13999999999999879</v>
      </c>
      <c r="E331" s="415">
        <f t="shared" si="31"/>
        <v>0.3100000000000005</v>
      </c>
      <c r="F331" s="304">
        <f>((SUM(C331:C333)+SUM(C335:C336)+SUM(C337:C344))/(SUM(C345:C347)+SUM(C349:C350)+SUM(C351:C358))-1)</f>
        <v>-5.0474903976040042E-2</v>
      </c>
    </row>
    <row r="332" spans="2:6" ht="15" hidden="1" customHeight="1" outlineLevel="1" x14ac:dyDescent="0.2">
      <c r="B332" s="413" t="s">
        <v>60</v>
      </c>
      <c r="C332" s="380">
        <v>9.7799999999999994</v>
      </c>
      <c r="D332" s="414">
        <f t="shared" si="32"/>
        <v>-0.75</v>
      </c>
      <c r="E332" s="415">
        <f t="shared" si="31"/>
        <v>-0.69000000000000128</v>
      </c>
      <c r="F332" s="304">
        <f>((SUM(C332:C333)+SUM(C335:C344)+SUM(C345))/(SUM(C346:C347)+SUM(C349:C358)+SUM(C359))-1)</f>
        <v>-6.2145187749336417E-2</v>
      </c>
    </row>
    <row r="333" spans="2:6" ht="15" hidden="1" customHeight="1" outlineLevel="1" x14ac:dyDescent="0.2">
      <c r="B333" s="413" t="s">
        <v>61</v>
      </c>
      <c r="C333" s="380">
        <v>10.53</v>
      </c>
      <c r="D333" s="414">
        <f>IFERROR(C333-C335,"-")</f>
        <v>1.3599999999999994</v>
      </c>
      <c r="E333" s="415">
        <f t="shared" si="31"/>
        <v>-0.16999999999999993</v>
      </c>
      <c r="F333" s="304">
        <f>((SUM(C333)+SUM(C335:C344)+SUM(C345:C346))/(SUM(C347)+SUM(C349:C358)+SUM(C359:C360))-1)</f>
        <v>-6.5809347712109112E-2</v>
      </c>
    </row>
    <row r="334" spans="2:6" ht="15" customHeight="1" collapsed="1" x14ac:dyDescent="0.25">
      <c r="B334" s="145">
        <v>1990</v>
      </c>
      <c r="C334" s="421">
        <v>9.75</v>
      </c>
      <c r="D334" s="375"/>
      <c r="E334" s="422">
        <f t="shared" si="31"/>
        <v>-0.27999999999999936</v>
      </c>
      <c r="F334" s="313" t="s">
        <v>121</v>
      </c>
    </row>
    <row r="335" spans="2:6" ht="15" hidden="1" customHeight="1" outlineLevel="1" x14ac:dyDescent="0.2">
      <c r="B335" s="413" t="s">
        <v>49</v>
      </c>
      <c r="C335" s="380">
        <v>9.17</v>
      </c>
      <c r="D335" s="414">
        <f t="shared" ref="D335:D346" si="33">IFERROR(C335-C336,"-")</f>
        <v>-0.63000000000000078</v>
      </c>
      <c r="E335" s="415">
        <f t="shared" si="31"/>
        <v>-0.47000000000000064</v>
      </c>
      <c r="F335" s="304">
        <f>((SUM(C335:C344)+SUM(C345:C347))/(SUM(C349:C358)+SUM(C359:C361))-1)</f>
        <v>-6.7600888755943056E-2</v>
      </c>
    </row>
    <row r="336" spans="2:6" ht="15" hidden="1" customHeight="1" outlineLevel="1" x14ac:dyDescent="0.2">
      <c r="B336" s="413" t="s">
        <v>50</v>
      </c>
      <c r="C336" s="380">
        <v>9.8000000000000007</v>
      </c>
      <c r="D336" s="414">
        <f t="shared" si="33"/>
        <v>0</v>
      </c>
      <c r="E336" s="415">
        <f t="shared" si="31"/>
        <v>-0.91000000000000014</v>
      </c>
      <c r="F336" s="304">
        <f>((SUM(C336:C344)+SUM(C345:C347)+SUM(C349))/(SUM(C350:C358)+SUM(C359:C361)+SUM(C363))-1)</f>
        <v>-7.3781162556985969E-2</v>
      </c>
    </row>
    <row r="337" spans="2:6" ht="15" hidden="1" customHeight="1" outlineLevel="1" x14ac:dyDescent="0.2">
      <c r="B337" s="413" t="s">
        <v>51</v>
      </c>
      <c r="C337" s="380">
        <v>9.8000000000000007</v>
      </c>
      <c r="D337" s="414">
        <f t="shared" si="33"/>
        <v>-0.27999999999999936</v>
      </c>
      <c r="E337" s="415">
        <f t="shared" si="31"/>
        <v>-0.71999999999999886</v>
      </c>
      <c r="F337" s="304">
        <f>((SUM(C337:C344)+SUM(C345:C347)+SUM(C349:C350))/(SUM(C351:C358)+SUM(C359:C361)+SUM(C363:C364))-1)</f>
        <v>-6.2556237621615995E-2</v>
      </c>
    </row>
    <row r="338" spans="2:6" ht="15" hidden="1" customHeight="1" outlineLevel="1" x14ac:dyDescent="0.2">
      <c r="B338" s="413" t="s">
        <v>52</v>
      </c>
      <c r="C338" s="380">
        <v>10.08</v>
      </c>
      <c r="D338" s="414">
        <f t="shared" si="33"/>
        <v>-0.55000000000000071</v>
      </c>
      <c r="E338" s="415">
        <f t="shared" si="31"/>
        <v>-0.83999999999999986</v>
      </c>
      <c r="F338" s="304">
        <f>((SUM(C338:C344)+SUM(C345:C347)+SUM(C349:C351))/(SUM(C352:C358)+SUM(C359:C361)+SUM(C363:C365))-1)</f>
        <v>-5.7699262082495761E-2</v>
      </c>
    </row>
    <row r="339" spans="2:6" ht="15" hidden="1" customHeight="1" outlineLevel="1" x14ac:dyDescent="0.2">
      <c r="B339" s="413" t="s">
        <v>53</v>
      </c>
      <c r="C339" s="380">
        <v>10.63</v>
      </c>
      <c r="D339" s="414">
        <f t="shared" si="33"/>
        <v>5.0000000000000711E-2</v>
      </c>
      <c r="E339" s="415">
        <f t="shared" si="31"/>
        <v>-1.0299999999999994</v>
      </c>
      <c r="F339" s="304">
        <f>((SUM(C339:C344)+SUM(C345:C347)+SUM(C349:C352))/(SUM(C353:C358)+SUM(C359:C361)+SUM(C363:C366))-1)</f>
        <v>-5.0978565433501766E-2</v>
      </c>
    </row>
    <row r="340" spans="2:6" ht="15" hidden="1" customHeight="1" outlineLevel="1" x14ac:dyDescent="0.2">
      <c r="B340" s="413" t="s">
        <v>54</v>
      </c>
      <c r="C340" s="380">
        <v>10.58</v>
      </c>
      <c r="D340" s="414">
        <f>IFERROR(C340-C341,"-")</f>
        <v>0.47000000000000064</v>
      </c>
      <c r="E340" s="415">
        <f t="shared" si="31"/>
        <v>0.16999999999999993</v>
      </c>
      <c r="F340" s="304">
        <f>((SUM(C340:C344)+SUM(C345:C347)+SUM(C349:C353))/(SUM(C354:C358)+SUM(C359:C361)+SUM(C363:C367))-1)</f>
        <v>-4.5614075509242458E-2</v>
      </c>
    </row>
    <row r="341" spans="2:6" ht="15" hidden="1" customHeight="1" outlineLevel="1" x14ac:dyDescent="0.2">
      <c r="B341" s="413" t="s">
        <v>55</v>
      </c>
      <c r="C341" s="380">
        <v>10.11</v>
      </c>
      <c r="D341" s="414">
        <f t="shared" si="33"/>
        <v>-0.15000000000000036</v>
      </c>
      <c r="E341" s="415">
        <f t="shared" si="31"/>
        <v>-0.72000000000000064</v>
      </c>
      <c r="F341" s="304">
        <f>((SUM(C341:C344)+SUM(C345:C347)+SUM(C349:C354))/(SUM(C355:C358)+SUM(C359:C361)+SUM(C363:C368))-1)</f>
        <v>-4.702551275893907E-2</v>
      </c>
    </row>
    <row r="342" spans="2:6" ht="15" hidden="1" customHeight="1" outlineLevel="1" x14ac:dyDescent="0.2">
      <c r="B342" s="413" t="s">
        <v>56</v>
      </c>
      <c r="C342" s="380">
        <v>10.26</v>
      </c>
      <c r="D342" s="414">
        <f>IFERROR(C342-C344,"-")</f>
        <v>0.95999999999999908</v>
      </c>
      <c r="E342" s="415">
        <f t="shared" si="31"/>
        <v>-0.30000000000000071</v>
      </c>
      <c r="F342" s="304">
        <f>((SUM(C342:C344)+SUM(C345:C347)+SUM(C349:C355))/(SUM(C356:C358)+SUM(C359:C361)+SUM(C363:C369))-1)</f>
        <v>-4.197740840665598E-2</v>
      </c>
    </row>
    <row r="343" spans="2:6" ht="15" customHeight="1" collapsed="1" x14ac:dyDescent="0.2">
      <c r="B343" s="416" t="s">
        <v>179</v>
      </c>
      <c r="C343" s="383">
        <v>10.082108761671178</v>
      </c>
      <c r="D343" s="417"/>
      <c r="E343" s="417">
        <f t="shared" si="31"/>
        <v>-0.70790086317903445</v>
      </c>
      <c r="F343" s="307" t="s">
        <v>121</v>
      </c>
    </row>
    <row r="344" spans="2:6" ht="15" hidden="1" customHeight="1" outlineLevel="1" x14ac:dyDescent="0.2">
      <c r="B344" s="413" t="s">
        <v>58</v>
      </c>
      <c r="C344" s="380">
        <v>9.3000000000000007</v>
      </c>
      <c r="D344" s="414">
        <f>IFERROR(C344-C345,"-")</f>
        <v>-2.9999999999999361E-2</v>
      </c>
      <c r="E344" s="415">
        <f t="shared" si="31"/>
        <v>-0.81999999999999851</v>
      </c>
      <c r="F344" s="304">
        <f>((SUM(C344)+SUM(C345:C347)+SUM(C349:C356))/(SUM(C358)+SUM(C359:C361)+SUM(C363:C370))-1)</f>
        <v>-3.1746031746031855E-2</v>
      </c>
    </row>
    <row r="345" spans="2:6" ht="15" hidden="1" customHeight="1" outlineLevel="1" x14ac:dyDescent="0.2">
      <c r="B345" s="413" t="s">
        <v>59</v>
      </c>
      <c r="C345" s="380">
        <v>9.33</v>
      </c>
      <c r="D345" s="414">
        <f t="shared" si="33"/>
        <v>-1.1400000000000006</v>
      </c>
      <c r="E345" s="415">
        <f t="shared" si="31"/>
        <v>-1.3699999999999992</v>
      </c>
      <c r="F345" s="304">
        <f>((SUM(C345:C347)+SUM(C349:C350)+SUM(C351:C358))/(SUM(C359:C361)+SUM(C363:C364)+SUM(C365:C372))-1)</f>
        <v>-1.636655054208469E-2</v>
      </c>
    </row>
    <row r="346" spans="2:6" ht="15" hidden="1" customHeight="1" outlineLevel="1" x14ac:dyDescent="0.2">
      <c r="B346" s="413" t="s">
        <v>60</v>
      </c>
      <c r="C346" s="380">
        <v>10.47</v>
      </c>
      <c r="D346" s="414">
        <f t="shared" si="33"/>
        <v>-0.22999999999999865</v>
      </c>
      <c r="E346" s="415">
        <f t="shared" si="31"/>
        <v>-1.2799999999999994</v>
      </c>
      <c r="F346" s="304">
        <f>((SUM(C346:C347)+SUM(C349:C358)+SUM(C359))/(SUM(C360:C361)+SUM(C363:C372)+SUM(C373))-1)</f>
        <v>-6.7202236246874936E-3</v>
      </c>
    </row>
    <row r="347" spans="2:6" ht="15" hidden="1" customHeight="1" outlineLevel="1" x14ac:dyDescent="0.2">
      <c r="B347" s="413" t="s">
        <v>61</v>
      </c>
      <c r="C347" s="380">
        <v>10.7</v>
      </c>
      <c r="D347" s="414">
        <f>IFERROR(C347-C349,"-")</f>
        <v>1.0599999999999987</v>
      </c>
      <c r="E347" s="415">
        <f t="shared" si="31"/>
        <v>-0.45000000000000107</v>
      </c>
      <c r="F347" s="304">
        <f>((SUM(C347)+SUM(C349:C358)+SUM(C359:C360))/(SUM(C361)+SUM(C363:C372)+SUM(C373:C374))-1)</f>
        <v>7.1291499261847413E-3</v>
      </c>
    </row>
    <row r="348" spans="2:6" ht="15" customHeight="1" collapsed="1" x14ac:dyDescent="0.25">
      <c r="B348" s="145">
        <v>1989</v>
      </c>
      <c r="C348" s="421">
        <v>10.029999999999999</v>
      </c>
      <c r="D348" s="375"/>
      <c r="E348" s="422">
        <f t="shared" si="31"/>
        <v>-0.73000000000000043</v>
      </c>
      <c r="F348" s="313" t="s">
        <v>121</v>
      </c>
    </row>
    <row r="349" spans="2:6" ht="15" hidden="1" customHeight="1" outlineLevel="1" x14ac:dyDescent="0.2">
      <c r="B349" s="413" t="s">
        <v>49</v>
      </c>
      <c r="C349" s="380">
        <v>9.64</v>
      </c>
      <c r="D349" s="414">
        <f t="shared" ref="D349:D360" si="34">IFERROR(C349-C350,"-")</f>
        <v>-1.0700000000000003</v>
      </c>
      <c r="E349" s="415">
        <f t="shared" si="31"/>
        <v>-1.4399999999999995</v>
      </c>
      <c r="F349" s="304">
        <f>((SUM(C349:C358)+SUM(C359:C361))/(SUM(C363:C372)+SUM(C373:C375))-1)</f>
        <v>1.1552452695400062E-2</v>
      </c>
    </row>
    <row r="350" spans="2:6" ht="15" hidden="1" customHeight="1" outlineLevel="1" x14ac:dyDescent="0.2">
      <c r="B350" s="413" t="s">
        <v>50</v>
      </c>
      <c r="C350" s="380">
        <v>10.71</v>
      </c>
      <c r="D350" s="414">
        <f t="shared" si="34"/>
        <v>0.19000000000000128</v>
      </c>
      <c r="E350" s="415">
        <f t="shared" si="31"/>
        <v>0.72000000000000064</v>
      </c>
      <c r="F350" s="304">
        <f>((SUM(C350:C358)+SUM(C359:C361)+SUM(C363))/(SUM(C364:C372)+SUM(C373:C375)+SUM(C377))-1)</f>
        <v>2.6059375097190918E-2</v>
      </c>
    </row>
    <row r="351" spans="2:6" ht="15" hidden="1" customHeight="1" outlineLevel="1" x14ac:dyDescent="0.2">
      <c r="B351" s="413" t="s">
        <v>51</v>
      </c>
      <c r="C351" s="380">
        <v>10.52</v>
      </c>
      <c r="D351" s="414">
        <f t="shared" si="34"/>
        <v>-0.40000000000000036</v>
      </c>
      <c r="E351" s="415">
        <f t="shared" si="31"/>
        <v>-4.0000000000000924E-2</v>
      </c>
      <c r="F351" s="304">
        <f>((SUM(C351:C358)+SUM(C359:C361)+SUM(C363:C364))/(SUM(C365:C372)+SUM(C373:C375)+SUM(C377:C378))-1)</f>
        <v>2.0530708660185137E-2</v>
      </c>
    </row>
    <row r="352" spans="2:6" ht="15" hidden="1" customHeight="1" outlineLevel="1" x14ac:dyDescent="0.2">
      <c r="B352" s="413" t="s">
        <v>52</v>
      </c>
      <c r="C352" s="380">
        <v>10.92</v>
      </c>
      <c r="D352" s="414">
        <f t="shared" si="34"/>
        <v>-0.74000000000000021</v>
      </c>
      <c r="E352" s="415">
        <f t="shared" si="31"/>
        <v>0.10999999999999943</v>
      </c>
      <c r="F352" s="304">
        <f>((SUM(C352:C358)+SUM(C359:C361)+SUM(C363:C365))/(SUM(C366:C372)+SUM(C373:C375)+SUM(C377:C379))-1)</f>
        <v>2.008024532815611E-2</v>
      </c>
    </row>
    <row r="353" spans="2:6" ht="15" hidden="1" customHeight="1" outlineLevel="1" x14ac:dyDescent="0.2">
      <c r="B353" s="413" t="s">
        <v>53</v>
      </c>
      <c r="C353" s="380">
        <v>11.66</v>
      </c>
      <c r="D353" s="414">
        <f t="shared" si="34"/>
        <v>1.25</v>
      </c>
      <c r="E353" s="415">
        <f t="shared" si="31"/>
        <v>-0.28999999999999915</v>
      </c>
      <c r="F353" s="304">
        <f>((SUM(C353:C358)+SUM(C359:C361)+SUM(C363:C366))/(SUM(C367:C372)+SUM(C373:C375)+SUM(C377:C380))-1)</f>
        <v>1.9874007363522628E-2</v>
      </c>
    </row>
    <row r="354" spans="2:6" ht="15" hidden="1" customHeight="1" outlineLevel="1" x14ac:dyDescent="0.2">
      <c r="B354" s="413" t="s">
        <v>54</v>
      </c>
      <c r="C354" s="380">
        <v>10.41</v>
      </c>
      <c r="D354" s="414">
        <f>IFERROR(C354-C355,"-")</f>
        <v>-0.41999999999999993</v>
      </c>
      <c r="E354" s="415">
        <f t="shared" si="31"/>
        <v>-2.9999999999999361E-2</v>
      </c>
      <c r="F354" s="304">
        <f>((SUM(C354:C358)+SUM(C359:C361)+SUM(C363:C367))/(SUM(C368:C372)+SUM(C373:C375)+SUM(C377:C381))-1)</f>
        <v>2.56307936225868E-2</v>
      </c>
    </row>
    <row r="355" spans="2:6" ht="15" hidden="1" customHeight="1" outlineLevel="1" x14ac:dyDescent="0.2">
      <c r="B355" s="413" t="s">
        <v>55</v>
      </c>
      <c r="C355" s="380">
        <v>10.83</v>
      </c>
      <c r="D355" s="414">
        <f t="shared" si="34"/>
        <v>0.26999999999999957</v>
      </c>
      <c r="E355" s="415">
        <f t="shared" si="31"/>
        <v>-9.9999999999997868E-3</v>
      </c>
      <c r="F355" s="304">
        <f>((SUM(C355:C358)+SUM(C359:C361)+SUM(C363:C368))/(SUM(C369:C372)+SUM(C373:C375)+SUM(C377:C382))-1)</f>
        <v>2.3685457285836264E-2</v>
      </c>
    </row>
    <row r="356" spans="2:6" ht="15" hidden="1" customHeight="1" outlineLevel="1" x14ac:dyDescent="0.2">
      <c r="B356" s="413" t="s">
        <v>56</v>
      </c>
      <c r="C356" s="380">
        <v>10.56</v>
      </c>
      <c r="D356" s="414">
        <f>IFERROR(C356-C358,"-")</f>
        <v>0.44000000000000128</v>
      </c>
      <c r="E356" s="415">
        <f t="shared" si="31"/>
        <v>0.80000000000000071</v>
      </c>
      <c r="F356" s="304">
        <f>((SUM(C356:C358)+SUM(C359:C361)+SUM(C363:C369))/(SUM(C370:C372)+SUM(C373:C375)+SUM(C377:C383))-1)</f>
        <v>2.7270262126659395E-2</v>
      </c>
    </row>
    <row r="357" spans="2:6" ht="15" customHeight="1" collapsed="1" x14ac:dyDescent="0.2">
      <c r="B357" s="416" t="s">
        <v>180</v>
      </c>
      <c r="C357" s="383">
        <v>10.790009624850212</v>
      </c>
      <c r="D357" s="417"/>
      <c r="E357" s="417">
        <f t="shared" si="31"/>
        <v>0.29613166435165894</v>
      </c>
      <c r="F357" s="307" t="s">
        <v>121</v>
      </c>
    </row>
    <row r="358" spans="2:6" ht="15" hidden="1" customHeight="1" outlineLevel="1" x14ac:dyDescent="0.2">
      <c r="B358" s="413" t="s">
        <v>58</v>
      </c>
      <c r="C358" s="380">
        <v>10.119999999999999</v>
      </c>
      <c r="D358" s="414">
        <f>IFERROR(C358-C359,"-")</f>
        <v>-0.58000000000000007</v>
      </c>
      <c r="E358" s="415">
        <f t="shared" si="31"/>
        <v>0.70999999999999908</v>
      </c>
      <c r="F358" s="304">
        <f>((SUM(C358)+SUM(C359:C361)+SUM(C363:C370))/(SUM(C372)+SUM(C373:C375)+SUM(C377:C384))-1)</f>
        <v>1.7089305402425481E-2</v>
      </c>
    </row>
    <row r="359" spans="2:6" ht="15" hidden="1" customHeight="1" outlineLevel="1" x14ac:dyDescent="0.2">
      <c r="B359" s="413" t="s">
        <v>59</v>
      </c>
      <c r="C359" s="380">
        <v>10.7</v>
      </c>
      <c r="D359" s="414">
        <f t="shared" si="34"/>
        <v>-1.0500000000000007</v>
      </c>
      <c r="E359" s="415">
        <f t="shared" si="31"/>
        <v>-3.0000000000001137E-2</v>
      </c>
      <c r="F359" s="304">
        <f>((SUM(C359:C361)+SUM(C363:C364)+SUM(C365:C372))/(SUM(C373:C375)+SUM(C377:C378)+SUM(C379:C386))-1)</f>
        <v>-1.3172485806749457E-3</v>
      </c>
    </row>
    <row r="360" spans="2:6" ht="15" hidden="1" customHeight="1" outlineLevel="1" x14ac:dyDescent="0.2">
      <c r="B360" s="413" t="s">
        <v>60</v>
      </c>
      <c r="C360" s="380">
        <v>11.75</v>
      </c>
      <c r="D360" s="414">
        <f t="shared" si="34"/>
        <v>0.59999999999999964</v>
      </c>
      <c r="E360" s="415">
        <f t="shared" si="31"/>
        <v>0.64000000000000057</v>
      </c>
      <c r="F360" s="304">
        <f>((SUM(C360:C361)+SUM(C363:C372)+SUM(C373))/(SUM(C374:C375)+SUM(C377:C386)+SUM(C387))-1)</f>
        <v>1.9251987037915974E-4</v>
      </c>
    </row>
    <row r="361" spans="2:6" ht="15" hidden="1" customHeight="1" outlineLevel="1" x14ac:dyDescent="0.2">
      <c r="B361" s="413" t="s">
        <v>61</v>
      </c>
      <c r="C361" s="380">
        <v>11.15</v>
      </c>
      <c r="D361" s="414">
        <f>IFERROR(C361-C363,"-")</f>
        <v>7.0000000000000284E-2</v>
      </c>
      <c r="E361" s="415">
        <f t="shared" si="31"/>
        <v>0.16000000000000014</v>
      </c>
      <c r="F361" s="304">
        <f>((SUM(C361)+SUM(C363:C372)+SUM(C373:C374))/(SUM(C375)+SUM(C377:C386)+SUM(C387:C388))-1)</f>
        <v>-9.4047467434994481E-3</v>
      </c>
    </row>
    <row r="362" spans="2:6" ht="15" customHeight="1" collapsed="1" x14ac:dyDescent="0.25">
      <c r="B362" s="145">
        <v>1988</v>
      </c>
      <c r="C362" s="421">
        <v>10.76</v>
      </c>
      <c r="D362" s="375"/>
      <c r="E362" s="422">
        <f t="shared" si="31"/>
        <v>0.10999999999999943</v>
      </c>
      <c r="F362" s="313" t="s">
        <v>121</v>
      </c>
    </row>
    <row r="363" spans="2:6" ht="15" hidden="1" customHeight="1" outlineLevel="1" x14ac:dyDescent="0.2">
      <c r="B363" s="413" t="s">
        <v>49</v>
      </c>
      <c r="C363" s="380">
        <v>11.08</v>
      </c>
      <c r="D363" s="414">
        <f t="shared" ref="D363:D374" si="35">IFERROR(C363-C364,"-")</f>
        <v>1.0899999999999999</v>
      </c>
      <c r="E363" s="415">
        <f t="shared" si="31"/>
        <v>0.55000000000000071</v>
      </c>
      <c r="F363" s="304">
        <f>((SUM(C363:C372)+SUM(C373:C375))/(SUM(C377:C386)+SUM(C387:C389))-1)</f>
        <v>-1.4080863826479662E-2</v>
      </c>
    </row>
    <row r="364" spans="2:6" ht="15" hidden="1" customHeight="1" outlineLevel="1" x14ac:dyDescent="0.2">
      <c r="B364" s="413" t="s">
        <v>50</v>
      </c>
      <c r="C364" s="380">
        <v>9.99</v>
      </c>
      <c r="D364" s="414">
        <f t="shared" si="35"/>
        <v>-0.57000000000000028</v>
      </c>
      <c r="E364" s="415">
        <f t="shared" si="31"/>
        <v>-3.9999999999999147E-2</v>
      </c>
      <c r="F364" s="304">
        <f>((SUM(C364:C372)+SUM(C373:C375)+SUM(C377))/(SUM(C378:C386)+SUM(C387:C389)+SUM(C391))-1)</f>
        <v>-1.8775798445871961E-2</v>
      </c>
    </row>
    <row r="365" spans="2:6" ht="15" hidden="1" customHeight="1" outlineLevel="1" x14ac:dyDescent="0.2">
      <c r="B365" s="413" t="s">
        <v>51</v>
      </c>
      <c r="C365" s="380">
        <v>10.56</v>
      </c>
      <c r="D365" s="414">
        <f t="shared" si="35"/>
        <v>-0.25</v>
      </c>
      <c r="E365" s="415">
        <f t="shared" si="31"/>
        <v>-9.9999999999999645E-2</v>
      </c>
      <c r="F365" s="304">
        <f>((SUM(C365:C372)+SUM(C373:C375)+SUM(C377:C378))/(SUM(C379:C386)+SUM(C387:C389)+SUM(C391:C392))-1)</f>
        <v>-2.3988377007690409E-2</v>
      </c>
    </row>
    <row r="366" spans="2:6" ht="15" hidden="1" customHeight="1" outlineLevel="1" x14ac:dyDescent="0.2">
      <c r="B366" s="413" t="s">
        <v>52</v>
      </c>
      <c r="C366" s="380">
        <v>10.81</v>
      </c>
      <c r="D366" s="414">
        <f t="shared" si="35"/>
        <v>-1.1399999999999988</v>
      </c>
      <c r="E366" s="415">
        <f t="shared" si="31"/>
        <v>8.0000000000000071E-2</v>
      </c>
      <c r="F366" s="304">
        <f>((SUM(C366:C372)+SUM(C373:C375)+SUM(C377:C379))/(SUM(C380:C386)+SUM(C387:C389)+SUM(C391:C393))-1)</f>
        <v>-2.4524304145174036E-2</v>
      </c>
    </row>
    <row r="367" spans="2:6" ht="15" hidden="1" customHeight="1" outlineLevel="1" x14ac:dyDescent="0.2">
      <c r="B367" s="413" t="s">
        <v>53</v>
      </c>
      <c r="C367" s="380">
        <v>11.95</v>
      </c>
      <c r="D367" s="414">
        <f t="shared" si="35"/>
        <v>1.5099999999999998</v>
      </c>
      <c r="E367" s="415">
        <f t="shared" si="31"/>
        <v>0.48999999999999844</v>
      </c>
      <c r="F367" s="304">
        <f>((SUM(C367:C372)+SUM(C373:C375)+SUM(C377:C380))/(SUM(C381:C386)+SUM(C387:C389)+SUM(C391:C394))-1)</f>
        <v>-2.8736044584898091E-2</v>
      </c>
    </row>
    <row r="368" spans="2:6" ht="15" hidden="1" customHeight="1" outlineLevel="1" x14ac:dyDescent="0.2">
      <c r="B368" s="413" t="s">
        <v>54</v>
      </c>
      <c r="C368" s="380">
        <v>10.44</v>
      </c>
      <c r="D368" s="414">
        <f>IFERROR(C368-C369,"-")</f>
        <v>-0.40000000000000036</v>
      </c>
      <c r="E368" s="415">
        <f t="shared" si="31"/>
        <v>-0.29000000000000092</v>
      </c>
      <c r="F368" s="304">
        <f>((SUM(C368:C372)+SUM(C373:C375)+SUM(C377:C381))/(SUM(C382:C386)+SUM(C387:C389)+SUM(C391:C395))-1)</f>
        <v>-3.1372886310572667E-2</v>
      </c>
    </row>
    <row r="369" spans="2:6" ht="15" hidden="1" customHeight="1" outlineLevel="1" x14ac:dyDescent="0.2">
      <c r="B369" s="413" t="s">
        <v>55</v>
      </c>
      <c r="C369" s="380">
        <v>10.84</v>
      </c>
      <c r="D369" s="414">
        <f t="shared" si="35"/>
        <v>1.08</v>
      </c>
      <c r="E369" s="415">
        <f t="shared" si="31"/>
        <v>0.47000000000000064</v>
      </c>
      <c r="F369" s="304">
        <f>((SUM(C369:C372)+SUM(C373:C375)+SUM(C377:C382))/(SUM(C383:C386)+SUM(C387:C389)+SUM(C391:C396))-1)</f>
        <v>-2.9393788532649401E-2</v>
      </c>
    </row>
    <row r="370" spans="2:6" ht="15" hidden="1" customHeight="1" outlineLevel="1" x14ac:dyDescent="0.2">
      <c r="B370" s="413" t="s">
        <v>56</v>
      </c>
      <c r="C370" s="380">
        <v>9.76</v>
      </c>
      <c r="D370" s="414">
        <f>IFERROR(C370-C372,"-")</f>
        <v>0.34999999999999964</v>
      </c>
      <c r="E370" s="415">
        <f t="shared" si="31"/>
        <v>-0.47000000000000064</v>
      </c>
      <c r="F370" s="304">
        <f>((SUM(C370:C372)+SUM(C373:C375)+SUM(C377:C383))/(SUM(C384:C386)+SUM(C387:C389)+SUM(C391:C397))-1)</f>
        <v>-3.5843453339744369E-2</v>
      </c>
    </row>
    <row r="371" spans="2:6" ht="15" customHeight="1" collapsed="1" x14ac:dyDescent="0.2">
      <c r="B371" s="416" t="s">
        <v>181</v>
      </c>
      <c r="C371" s="383">
        <v>10.493877960498553</v>
      </c>
      <c r="D371" s="417"/>
      <c r="E371" s="417">
        <f t="shared" si="31"/>
        <v>-0.46325184177958612</v>
      </c>
      <c r="F371" s="307" t="s">
        <v>121</v>
      </c>
    </row>
    <row r="372" spans="2:6" ht="15" hidden="1" customHeight="1" outlineLevel="1" x14ac:dyDescent="0.2">
      <c r="B372" s="413" t="s">
        <v>58</v>
      </c>
      <c r="C372" s="380">
        <v>9.41</v>
      </c>
      <c r="D372" s="414">
        <f>IFERROR(C372-C373,"-")</f>
        <v>-1.3200000000000003</v>
      </c>
      <c r="E372" s="415">
        <f t="shared" si="31"/>
        <v>-1.1799999999999997</v>
      </c>
      <c r="F372" s="304">
        <f>((SUM(C372)+SUM(C373:C375)+SUM(C377:C384))/(SUM(C386)+SUM(C387:C389)+SUM(C391:C398))-1)</f>
        <v>-3.525300106366791E-2</v>
      </c>
    </row>
    <row r="373" spans="2:6" ht="15" hidden="1" customHeight="1" outlineLevel="1" x14ac:dyDescent="0.2">
      <c r="B373" s="413" t="s">
        <v>59</v>
      </c>
      <c r="C373" s="380">
        <v>10.73</v>
      </c>
      <c r="D373" s="414">
        <f t="shared" si="35"/>
        <v>-0.37999999999999901</v>
      </c>
      <c r="E373" s="415">
        <f t="shared" si="31"/>
        <v>0.17999999999999972</v>
      </c>
      <c r="F373" s="304">
        <f>((SUM(C373:C375)+SUM(C377:C378)+SUM(C379:C386))/(SUM(C387:C389)+SUM(C391:C392)+SUM(C393:C400))-1)</f>
        <v>-2.8811821709398111E-2</v>
      </c>
    </row>
    <row r="374" spans="2:6" ht="15" hidden="1" customHeight="1" outlineLevel="1" x14ac:dyDescent="0.2">
      <c r="B374" s="413" t="s">
        <v>60</v>
      </c>
      <c r="C374" s="380">
        <v>11.11</v>
      </c>
      <c r="D374" s="414">
        <f t="shared" si="35"/>
        <v>0.11999999999999922</v>
      </c>
      <c r="E374" s="415">
        <f t="shared" si="31"/>
        <v>-0.70000000000000107</v>
      </c>
      <c r="F374" s="304">
        <f>((SUM(C374:C375)+SUM(C377:C386)+SUM(C387))/(SUM(C388:C389)+SUM(C391:C400)+SUM(C401))-1)</f>
        <v>-3.2567295811736119E-2</v>
      </c>
    </row>
    <row r="375" spans="2:6" ht="15" hidden="1" customHeight="1" outlineLevel="1" x14ac:dyDescent="0.2">
      <c r="B375" s="413" t="s">
        <v>61</v>
      </c>
      <c r="C375" s="380">
        <v>10.99</v>
      </c>
      <c r="D375" s="414">
        <f>IFERROR(C375-C377,"-")</f>
        <v>0.46000000000000085</v>
      </c>
      <c r="E375" s="415">
        <f t="shared" si="31"/>
        <v>-0.5</v>
      </c>
      <c r="F375" s="304">
        <f>((SUM(C375)+SUM(C377:C386)+SUM(C387:C388))/(SUM(C389)+SUM(C391:C400)+SUM(C401:C402))-1)</f>
        <v>-2.6405073135930213E-2</v>
      </c>
    </row>
    <row r="376" spans="2:6" ht="15" customHeight="1" collapsed="1" x14ac:dyDescent="0.25">
      <c r="B376" s="145">
        <v>1987</v>
      </c>
      <c r="C376" s="421">
        <v>10.65</v>
      </c>
      <c r="D376" s="375"/>
      <c r="E376" s="422">
        <f t="shared" si="31"/>
        <v>-0.11999999999999922</v>
      </c>
      <c r="F376" s="313" t="s">
        <v>121</v>
      </c>
    </row>
    <row r="377" spans="2:6" ht="15" hidden="1" customHeight="1" outlineLevel="1" x14ac:dyDescent="0.2">
      <c r="B377" s="413" t="s">
        <v>49</v>
      </c>
      <c r="C377" s="380">
        <v>10.53</v>
      </c>
      <c r="D377" s="414">
        <f t="shared" ref="D377:D388" si="36">IFERROR(C377-C378,"-")</f>
        <v>0.5</v>
      </c>
      <c r="E377" s="415">
        <f t="shared" si="31"/>
        <v>-0.11000000000000121</v>
      </c>
      <c r="F377" s="304">
        <f>((SUM(C377:C386)+SUM(C387:C389))/(SUM(C391:C400)+SUM(C401:C403))-1)</f>
        <v>-2.5839541168495961E-2</v>
      </c>
    </row>
    <row r="378" spans="2:6" ht="15" hidden="1" customHeight="1" outlineLevel="1" x14ac:dyDescent="0.2">
      <c r="B378" s="413" t="s">
        <v>50</v>
      </c>
      <c r="C378" s="380">
        <v>10.029999999999999</v>
      </c>
      <c r="D378" s="414">
        <f t="shared" si="36"/>
        <v>-0.63000000000000078</v>
      </c>
      <c r="E378" s="415">
        <f t="shared" si="31"/>
        <v>-0.79000000000000092</v>
      </c>
      <c r="F378" s="304">
        <f>((SUM(C378:C386)+SUM(C387:C389)+SUM(C391))/(SUM(C392:C400)+SUM(C401:C403)+SUM(C405))-1)</f>
        <v>-2.683376423472239E-2</v>
      </c>
    </row>
    <row r="379" spans="2:6" ht="15" hidden="1" customHeight="1" outlineLevel="1" x14ac:dyDescent="0.2">
      <c r="B379" s="413" t="s">
        <v>51</v>
      </c>
      <c r="C379" s="380">
        <v>10.66</v>
      </c>
      <c r="D379" s="414">
        <f t="shared" si="36"/>
        <v>-7.0000000000000284E-2</v>
      </c>
      <c r="E379" s="415">
        <f t="shared" si="31"/>
        <v>-0.17999999999999972</v>
      </c>
      <c r="F379" s="304">
        <f>((SUM(C379:C386)+SUM(C387:C389)+SUM(C391:C392))/(SUM(C393:C400)+SUM(C401:C403)+SUM(C405:C406))-1)</f>
        <v>-2.0060051452973737E-2</v>
      </c>
    </row>
    <row r="380" spans="2:6" ht="15" hidden="1" customHeight="1" outlineLevel="1" x14ac:dyDescent="0.2">
      <c r="B380" s="413" t="s">
        <v>52</v>
      </c>
      <c r="C380" s="380">
        <v>10.73</v>
      </c>
      <c r="D380" s="414">
        <f t="shared" si="36"/>
        <v>-0.73000000000000043</v>
      </c>
      <c r="E380" s="415">
        <f t="shared" si="31"/>
        <v>-0.52999999999999936</v>
      </c>
      <c r="F380" s="304">
        <f>((SUM(C380:C386)+SUM(C387:C389)+SUM(C391:C393))/(SUM(C394:C400)+SUM(C401:C403)+SUM(C405:C407))-1)</f>
        <v>-1.3738437780428492E-2</v>
      </c>
    </row>
    <row r="381" spans="2:6" ht="15" hidden="1" customHeight="1" outlineLevel="1" x14ac:dyDescent="0.2">
      <c r="B381" s="413" t="s">
        <v>53</v>
      </c>
      <c r="C381" s="380">
        <v>11.46</v>
      </c>
      <c r="D381" s="414">
        <f t="shared" si="36"/>
        <v>0.73000000000000043</v>
      </c>
      <c r="E381" s="415">
        <f t="shared" si="31"/>
        <v>0.12000000000000099</v>
      </c>
      <c r="F381" s="304">
        <f>((SUM(C381:C386)+SUM(C387:C389)+SUM(C391:C394))/(SUM(C395:C400)+SUM(C401:C403)+SUM(C405:C408))-1)</f>
        <v>-5.5223777724128231E-3</v>
      </c>
    </row>
    <row r="382" spans="2:6" ht="15" hidden="1" customHeight="1" outlineLevel="1" x14ac:dyDescent="0.2">
      <c r="B382" s="413" t="s">
        <v>54</v>
      </c>
      <c r="C382" s="380">
        <v>10.73</v>
      </c>
      <c r="D382" s="414">
        <f>IFERROR(C382-C383,"-")</f>
        <v>0.36000000000000121</v>
      </c>
      <c r="E382" s="415">
        <f t="shared" si="31"/>
        <v>-9.9999999999997868E-3</v>
      </c>
      <c r="F382" s="304">
        <f>((SUM(C382:C386)+SUM(C387:C389)+SUM(C391:C395))/(SUM(C396:C400)+SUM(C401:C403)+SUM(C405:C409))-1)</f>
        <v>-5.1078768442017752E-3</v>
      </c>
    </row>
    <row r="383" spans="2:6" ht="15" hidden="1" customHeight="1" outlineLevel="1" x14ac:dyDescent="0.2">
      <c r="B383" s="413" t="s">
        <v>55</v>
      </c>
      <c r="C383" s="380">
        <v>10.37</v>
      </c>
      <c r="D383" s="414">
        <f t="shared" si="36"/>
        <v>0.13999999999999879</v>
      </c>
      <c r="E383" s="415">
        <f t="shared" si="31"/>
        <v>-0.46000000000000085</v>
      </c>
      <c r="F383" s="304">
        <f>((SUM(C383:C386)+SUM(C387:C389)+SUM(C391:C396))/(SUM(C397:C400)+SUM(C401:C403)+SUM(C405:C410))-1)</f>
        <v>-4.058158626557784E-3</v>
      </c>
    </row>
    <row r="384" spans="2:6" ht="15" hidden="1" customHeight="1" outlineLevel="1" x14ac:dyDescent="0.2">
      <c r="B384" s="413" t="s">
        <v>56</v>
      </c>
      <c r="C384" s="380">
        <v>10.23</v>
      </c>
      <c r="D384" s="414">
        <f>IFERROR(C384-C386,"-")</f>
        <v>-0.35999999999999943</v>
      </c>
      <c r="E384" s="415">
        <f t="shared" ref="E384:E447" si="37">IFERROR(C384-C398,"-")</f>
        <v>-0.48000000000000043</v>
      </c>
      <c r="F384" s="304">
        <f>((SUM(C384:C386)+SUM(C387:C389)+SUM(C391:C397))/(SUM(C398:C400)+SUM(C401:C403)+SUM(C405:C411))-1)</f>
        <v>1.2886089503638676E-3</v>
      </c>
    </row>
    <row r="385" spans="2:6" ht="15" customHeight="1" collapsed="1" x14ac:dyDescent="0.2">
      <c r="B385" s="416" t="s">
        <v>182</v>
      </c>
      <c r="C385" s="383">
        <v>10.957129802278139</v>
      </c>
      <c r="D385" s="417"/>
      <c r="E385" s="417">
        <f t="shared" si="37"/>
        <v>-7.7128017189581399E-2</v>
      </c>
      <c r="F385" s="307" t="s">
        <v>121</v>
      </c>
    </row>
    <row r="386" spans="2:6" ht="15" hidden="1" customHeight="1" outlineLevel="1" x14ac:dyDescent="0.2">
      <c r="B386" s="413" t="s">
        <v>58</v>
      </c>
      <c r="C386" s="380">
        <v>10.59</v>
      </c>
      <c r="D386" s="414">
        <f>IFERROR(C386-C387,"-")</f>
        <v>3.9999999999999147E-2</v>
      </c>
      <c r="E386" s="415">
        <f t="shared" si="37"/>
        <v>-0.58999999999999986</v>
      </c>
      <c r="F386" s="304">
        <f>((SUM(C386)+SUM(C387:C389)+SUM(C391:C398))/(SUM(C400)+SUM(C401:C403)+SUM(C405:C412))-1)</f>
        <v>1.1372368218841133E-2</v>
      </c>
    </row>
    <row r="387" spans="2:6" ht="15" hidden="1" customHeight="1" outlineLevel="1" x14ac:dyDescent="0.2">
      <c r="B387" s="413" t="s">
        <v>59</v>
      </c>
      <c r="C387" s="380">
        <v>10.55</v>
      </c>
      <c r="D387" s="414">
        <f t="shared" si="36"/>
        <v>-1.2599999999999998</v>
      </c>
      <c r="E387" s="415">
        <f t="shared" si="37"/>
        <v>-0.36999999999999922</v>
      </c>
      <c r="F387" s="304">
        <f>((SUM(C387:C389)+SUM(C391:C392)+SUM(C393:C400))/(SUM(C401:C403)+SUM(C405:C406)+SUM(C407:C414))-1)</f>
        <v>2.3902836816022122E-2</v>
      </c>
    </row>
    <row r="388" spans="2:6" ht="15" hidden="1" customHeight="1" outlineLevel="1" x14ac:dyDescent="0.2">
      <c r="B388" s="413" t="s">
        <v>60</v>
      </c>
      <c r="C388" s="380">
        <v>11.81</v>
      </c>
      <c r="D388" s="414">
        <f t="shared" si="36"/>
        <v>0.32000000000000028</v>
      </c>
      <c r="E388" s="415">
        <f t="shared" si="37"/>
        <v>0.19000000000000128</v>
      </c>
      <c r="F388" s="304">
        <f>((SUM(C388:C389)+SUM(C391:C400)+SUM(C401))/(SUM(C402:C403)+SUM(C405:C414)+SUM(C415))-1)</f>
        <v>2.7796506950974909E-2</v>
      </c>
    </row>
    <row r="389" spans="2:6" ht="15" hidden="1" customHeight="1" outlineLevel="1" x14ac:dyDescent="0.2">
      <c r="B389" s="413" t="s">
        <v>61</v>
      </c>
      <c r="C389" s="380">
        <v>11.49</v>
      </c>
      <c r="D389" s="414">
        <f>IFERROR(C389-C391,"-")</f>
        <v>0.84999999999999964</v>
      </c>
      <c r="E389" s="415">
        <f t="shared" si="37"/>
        <v>-0.42999999999999972</v>
      </c>
      <c r="F389" s="304">
        <f>((SUM(C389)+SUM(C391:C400)+SUM(C401:C402))/(SUM(C403)+SUM(C405:C414)+SUM(C415:C416))-1)</f>
        <v>2.5262753143604266E-2</v>
      </c>
    </row>
    <row r="390" spans="2:6" ht="15" customHeight="1" collapsed="1" x14ac:dyDescent="0.25">
      <c r="B390" s="145">
        <v>1986</v>
      </c>
      <c r="C390" s="421">
        <v>10.77</v>
      </c>
      <c r="D390" s="375"/>
      <c r="E390" s="422">
        <f t="shared" si="37"/>
        <v>-0.30000000000000071</v>
      </c>
      <c r="F390" s="313" t="s">
        <v>121</v>
      </c>
    </row>
    <row r="391" spans="2:6" ht="15" hidden="1" customHeight="1" outlineLevel="1" x14ac:dyDescent="0.2">
      <c r="B391" s="413" t="s">
        <v>49</v>
      </c>
      <c r="C391" s="380">
        <v>10.64</v>
      </c>
      <c r="D391" s="414">
        <f t="shared" ref="D391:D402" si="38">IFERROR(C391-C392,"-")</f>
        <v>-0.17999999999999972</v>
      </c>
      <c r="E391" s="415">
        <f t="shared" si="37"/>
        <v>-0.25999999999999979</v>
      </c>
      <c r="F391" s="304">
        <f>((SUM(C391:C400)+SUM(C401:C403))/(SUM(C405:C414)+SUM(C415:C417))-1)</f>
        <v>3.1433319171946916E-2</v>
      </c>
    </row>
    <row r="392" spans="2:6" ht="15" hidden="1" customHeight="1" outlineLevel="1" x14ac:dyDescent="0.2">
      <c r="B392" s="413" t="s">
        <v>50</v>
      </c>
      <c r="C392" s="380">
        <v>10.82</v>
      </c>
      <c r="D392" s="414">
        <f t="shared" si="38"/>
        <v>-1.9999999999999574E-2</v>
      </c>
      <c r="E392" s="415">
        <f t="shared" si="37"/>
        <v>0.1899999999999995</v>
      </c>
      <c r="F392" s="304">
        <f>((SUM(C392:C400)+SUM(C401:C403)+SUM(C405))/(SUM(C406:C414)+SUM(C415:C417)+SUM(C419))-1)</f>
        <v>3.6716809797697092E-2</v>
      </c>
    </row>
    <row r="393" spans="2:6" ht="15" hidden="1" customHeight="1" outlineLevel="1" x14ac:dyDescent="0.2">
      <c r="B393" s="413" t="s">
        <v>51</v>
      </c>
      <c r="C393" s="380">
        <v>10.84</v>
      </c>
      <c r="D393" s="414">
        <f t="shared" si="38"/>
        <v>-0.41999999999999993</v>
      </c>
      <c r="E393" s="415">
        <f t="shared" si="37"/>
        <v>0.74000000000000021</v>
      </c>
      <c r="F393" s="304">
        <f>((SUM(C393:C400)+SUM(C401:C403)+SUM(C405:C406))/(SUM(C407:C414)+SUM(C415:C417)+SUM(C419:C420))-1)</f>
        <v>3.4531370511848403E-2</v>
      </c>
    </row>
    <row r="394" spans="2:6" ht="15" hidden="1" customHeight="1" outlineLevel="1" x14ac:dyDescent="0.2">
      <c r="B394" s="413" t="s">
        <v>52</v>
      </c>
      <c r="C394" s="380">
        <v>11.26</v>
      </c>
      <c r="D394" s="414">
        <f t="shared" si="38"/>
        <v>-8.0000000000000071E-2</v>
      </c>
      <c r="E394" s="415">
        <f t="shared" si="37"/>
        <v>0.65000000000000036</v>
      </c>
      <c r="F394" s="304">
        <f>((SUM(C394:C400)+SUM(C401:C403)+SUM(C405:C407))/(SUM(C408:C414)+SUM(C415:C417)+SUM(C419:C421))-1)</f>
        <v>2.5746875983988282E-2</v>
      </c>
    </row>
    <row r="395" spans="2:6" ht="15" hidden="1" customHeight="1" outlineLevel="1" x14ac:dyDescent="0.2">
      <c r="B395" s="413" t="s">
        <v>53</v>
      </c>
      <c r="C395" s="380">
        <v>11.34</v>
      </c>
      <c r="D395" s="414">
        <f t="shared" si="38"/>
        <v>0.59999999999999964</v>
      </c>
      <c r="E395" s="415">
        <f t="shared" si="37"/>
        <v>0.17999999999999972</v>
      </c>
      <c r="F395" s="304">
        <f>((SUM(C395:C400)+SUM(C401:C403)+SUM(C405:C408))/(SUM(C409:C414)+SUM(C415:C417)+SUM(C419:C422))-1)</f>
        <v>2.7494276170225485E-2</v>
      </c>
    </row>
    <row r="396" spans="2:6" ht="15" hidden="1" customHeight="1" outlineLevel="1" x14ac:dyDescent="0.2">
      <c r="B396" s="413" t="s">
        <v>54</v>
      </c>
      <c r="C396" s="380">
        <v>10.74</v>
      </c>
      <c r="D396" s="414">
        <f>IFERROR(C396-C397,"-")</f>
        <v>-8.9999999999999858E-2</v>
      </c>
      <c r="E396" s="415">
        <f t="shared" si="37"/>
        <v>0.14000000000000057</v>
      </c>
      <c r="F396" s="304">
        <f>((SUM(C396:C400)+SUM(C401:C403)+SUM(C405:C409))/(SUM(C410:C414)+SUM(C415:C417)+SUM(C419:C423))-1)</f>
        <v>2.8272217564776048E-2</v>
      </c>
    </row>
    <row r="397" spans="2:6" ht="15" hidden="1" customHeight="1" outlineLevel="1" x14ac:dyDescent="0.2">
      <c r="B397" s="413" t="s">
        <v>55</v>
      </c>
      <c r="C397" s="380">
        <v>10.83</v>
      </c>
      <c r="D397" s="414">
        <f t="shared" si="38"/>
        <v>0.11999999999999922</v>
      </c>
      <c r="E397" s="415">
        <f t="shared" si="37"/>
        <v>0.30000000000000071</v>
      </c>
      <c r="F397" s="304">
        <f>((SUM(C397:C400)+SUM(C401:C403)+SUM(C405:C410))/(SUM(C411:C414)+SUM(C415:C417)+SUM(C419:C424))-1)</f>
        <v>2.9864620243208906E-2</v>
      </c>
    </row>
    <row r="398" spans="2:6" ht="15" hidden="1" customHeight="1" outlineLevel="1" x14ac:dyDescent="0.2">
      <c r="B398" s="413" t="s">
        <v>56</v>
      </c>
      <c r="C398" s="380">
        <v>10.71</v>
      </c>
      <c r="D398" s="414">
        <f>IFERROR(C398-C400,"-")</f>
        <v>-0.46999999999999886</v>
      </c>
      <c r="E398" s="415">
        <f t="shared" si="37"/>
        <v>0.74000000000000021</v>
      </c>
      <c r="F398" s="304">
        <f>((SUM(C398:C400)+SUM(C401:C403)+SUM(C405:C411))/(SUM(C412:C414)+SUM(C415:C417)+SUM(C419:C425))-1)</f>
        <v>3.0752507203457347E-2</v>
      </c>
    </row>
    <row r="399" spans="2:6" ht="15" customHeight="1" collapsed="1" x14ac:dyDescent="0.2">
      <c r="B399" s="416" t="s">
        <v>183</v>
      </c>
      <c r="C399" s="383">
        <v>11.034257819467721</v>
      </c>
      <c r="D399" s="417"/>
      <c r="E399" s="417">
        <f t="shared" si="37"/>
        <v>0.19401272892084087</v>
      </c>
      <c r="F399" s="307" t="s">
        <v>121</v>
      </c>
    </row>
    <row r="400" spans="2:6" ht="15" hidden="1" customHeight="1" outlineLevel="1" x14ac:dyDescent="0.2">
      <c r="B400" s="413" t="s">
        <v>58</v>
      </c>
      <c r="C400" s="380">
        <v>11.18</v>
      </c>
      <c r="D400" s="414">
        <f>IFERROR(C400-C401,"-")</f>
        <v>0.25999999999999979</v>
      </c>
      <c r="E400" s="415">
        <f t="shared" si="37"/>
        <v>1.08</v>
      </c>
      <c r="F400" s="304">
        <f>((SUM(C400)+SUM(C401:C403)+SUM(C405:C412))/(SUM(C414)+SUM(C415:C417)+SUM(C419:C426))-1)</f>
        <v>2.3354564755838414E-2</v>
      </c>
    </row>
    <row r="401" spans="2:6" ht="15" hidden="1" customHeight="1" outlineLevel="1" x14ac:dyDescent="0.2">
      <c r="B401" s="413" t="s">
        <v>59</v>
      </c>
      <c r="C401" s="380">
        <v>10.92</v>
      </c>
      <c r="D401" s="414">
        <f t="shared" si="38"/>
        <v>-0.69999999999999929</v>
      </c>
      <c r="E401" s="415">
        <f t="shared" si="37"/>
        <v>0.16999999999999993</v>
      </c>
      <c r="F401" s="304">
        <f>((SUM(C401:C403)+SUM(C405:C406)+SUM(C407:C414))/(SUM(C415:C417)+SUM(C419:C420)+SUM(C421:C428))-1)</f>
        <v>1.1749364815538677E-2</v>
      </c>
    </row>
    <row r="402" spans="2:6" ht="15" hidden="1" customHeight="1" outlineLevel="1" x14ac:dyDescent="0.2">
      <c r="B402" s="413" t="s">
        <v>60</v>
      </c>
      <c r="C402" s="380">
        <v>11.62</v>
      </c>
      <c r="D402" s="414">
        <f t="shared" si="38"/>
        <v>-0.30000000000000071</v>
      </c>
      <c r="E402" s="415">
        <f t="shared" si="37"/>
        <v>-0.16000000000000014</v>
      </c>
      <c r="F402" s="304">
        <f>((SUM(C402:C403)+SUM(C405:C414)+SUM(C415))/(SUM(C416:C417)+SUM(C419:C428)+SUM(C429))-1)</f>
        <v>1.1178085606968535E-2</v>
      </c>
    </row>
    <row r="403" spans="2:6" ht="15" hidden="1" customHeight="1" outlineLevel="1" x14ac:dyDescent="0.2">
      <c r="B403" s="413" t="s">
        <v>61</v>
      </c>
      <c r="C403" s="380">
        <v>11.92</v>
      </c>
      <c r="D403" s="414">
        <f>IFERROR(C403-C405,"-")</f>
        <v>1.0199999999999996</v>
      </c>
      <c r="E403" s="415">
        <f t="shared" si="37"/>
        <v>0.41999999999999993</v>
      </c>
      <c r="F403" s="304">
        <f>((SUM(C403)+SUM(C405:C414)+SUM(C415:C416))/(SUM(C417)+SUM(C419:C428)+SUM(C429:C430))-1)</f>
        <v>1.4317818166636798E-2</v>
      </c>
    </row>
    <row r="404" spans="2:6" ht="15" customHeight="1" collapsed="1" x14ac:dyDescent="0.25">
      <c r="B404" s="145">
        <v>1985</v>
      </c>
      <c r="C404" s="421">
        <v>11.07</v>
      </c>
      <c r="D404" s="375"/>
      <c r="E404" s="422">
        <f t="shared" si="37"/>
        <v>0.33999999999999986</v>
      </c>
      <c r="F404" s="313" t="s">
        <v>121</v>
      </c>
    </row>
    <row r="405" spans="2:6" ht="15" hidden="1" customHeight="1" outlineLevel="1" x14ac:dyDescent="0.2">
      <c r="B405" s="413" t="s">
        <v>49</v>
      </c>
      <c r="C405" s="380">
        <v>10.9</v>
      </c>
      <c r="D405" s="414">
        <f t="shared" ref="D405:D416" si="39">IFERROR(C405-C406,"-")</f>
        <v>0.26999999999999957</v>
      </c>
      <c r="E405" s="415">
        <f t="shared" si="37"/>
        <v>0.46000000000000085</v>
      </c>
      <c r="F405" s="304">
        <f>((SUM(C405:C414)+SUM(C415:C417))/(SUM(C419:C428)+SUM(C429:C431))-1)</f>
        <v>1.0173790293244611E-2</v>
      </c>
    </row>
    <row r="406" spans="2:6" ht="15" hidden="1" customHeight="1" outlineLevel="1" x14ac:dyDescent="0.2">
      <c r="B406" s="413" t="s">
        <v>50</v>
      </c>
      <c r="C406" s="380">
        <v>10.63</v>
      </c>
      <c r="D406" s="414">
        <f t="shared" si="39"/>
        <v>0.53000000000000114</v>
      </c>
      <c r="E406" s="415">
        <f t="shared" si="37"/>
        <v>-0.10999999999999943</v>
      </c>
      <c r="F406" s="304">
        <f>((SUM(C406:C414)+SUM(C415:C417)+SUM(C419))/(SUM(C420:C428)+SUM(C429:C431)+SUM(C433))-1)</f>
        <v>5.0948799911867404E-3</v>
      </c>
    </row>
    <row r="407" spans="2:6" ht="15" hidden="1" customHeight="1" outlineLevel="1" x14ac:dyDescent="0.2">
      <c r="B407" s="413" t="s">
        <v>51</v>
      </c>
      <c r="C407" s="380">
        <v>10.1</v>
      </c>
      <c r="D407" s="414">
        <f t="shared" si="39"/>
        <v>-0.50999999999999979</v>
      </c>
      <c r="E407" s="415">
        <f t="shared" si="37"/>
        <v>-0.47000000000000064</v>
      </c>
      <c r="F407" s="304">
        <f>((SUM(C407:C414)+SUM(C415:C417)+SUM(C419:C420))/(SUM(C421:C428)+SUM(C429:C431)+SUM(C433:C434))-1)</f>
        <v>7.1281439753323461E-3</v>
      </c>
    </row>
    <row r="408" spans="2:6" ht="15" hidden="1" customHeight="1" outlineLevel="1" x14ac:dyDescent="0.2">
      <c r="B408" s="413" t="s">
        <v>52</v>
      </c>
      <c r="C408" s="380">
        <v>10.61</v>
      </c>
      <c r="D408" s="414">
        <f t="shared" si="39"/>
        <v>-0.55000000000000071</v>
      </c>
      <c r="E408" s="415">
        <f t="shared" si="37"/>
        <v>0.86999999999999922</v>
      </c>
      <c r="F408" s="304">
        <f>((SUM(C408:C414)+SUM(C415:C417)+SUM(C419:C421))/(SUM(C422:C428)+SUM(C429:C431)+SUM(C433:C435))-1)</f>
        <v>1.4570205635505706E-2</v>
      </c>
    </row>
    <row r="409" spans="2:6" ht="15" hidden="1" customHeight="1" outlineLevel="1" x14ac:dyDescent="0.2">
      <c r="B409" s="413" t="s">
        <v>53</v>
      </c>
      <c r="C409" s="380">
        <v>11.16</v>
      </c>
      <c r="D409" s="414">
        <f t="shared" si="39"/>
        <v>0.5600000000000005</v>
      </c>
      <c r="E409" s="415">
        <f t="shared" si="37"/>
        <v>0.27999999999999936</v>
      </c>
      <c r="F409" s="304">
        <f>((SUM(C409:C414)+SUM(C415:C417)+SUM(C419:C422))/(SUM(C423:C428)+SUM(C429:C431)+SUM(C433:C436))-1)</f>
        <v>1.4662924238180608E-2</v>
      </c>
    </row>
    <row r="410" spans="2:6" ht="15" hidden="1" customHeight="1" outlineLevel="1" x14ac:dyDescent="0.2">
      <c r="B410" s="413" t="s">
        <v>54</v>
      </c>
      <c r="C410" s="380">
        <v>10.6</v>
      </c>
      <c r="D410" s="414">
        <f>IFERROR(C410-C411,"-")</f>
        <v>7.0000000000000284E-2</v>
      </c>
      <c r="E410" s="415">
        <f t="shared" si="37"/>
        <v>0.34999999999999964</v>
      </c>
      <c r="F410" s="304">
        <f>((SUM(C410:C414)+SUM(C415:C417)+SUM(C419:C423))/(SUM(C424:C428)+SUM(C429:C431)+SUM(C433:C437))-1)</f>
        <v>1.7003785455656395E-2</v>
      </c>
    </row>
    <row r="411" spans="2:6" ht="15" hidden="1" customHeight="1" outlineLevel="1" x14ac:dyDescent="0.2">
      <c r="B411" s="413" t="s">
        <v>55</v>
      </c>
      <c r="C411" s="380">
        <v>10.53</v>
      </c>
      <c r="D411" s="414">
        <f t="shared" si="39"/>
        <v>0.55999999999999872</v>
      </c>
      <c r="E411" s="415">
        <f t="shared" si="37"/>
        <v>0.41000000000000014</v>
      </c>
      <c r="F411" s="304">
        <f>((SUM(C411:C414)+SUM(C415:C417)+SUM(C419:C424))/(SUM(C425:C428)+SUM(C429:C431)+SUM(C433:C438))-1)</f>
        <v>1.5402340141213777E-2</v>
      </c>
    </row>
    <row r="412" spans="2:6" ht="15" hidden="1" customHeight="1" outlineLevel="1" x14ac:dyDescent="0.2">
      <c r="B412" s="413" t="s">
        <v>56</v>
      </c>
      <c r="C412" s="380">
        <v>9.9700000000000006</v>
      </c>
      <c r="D412" s="414">
        <f>IFERROR(C412-C414,"-")</f>
        <v>-0.12999999999999901</v>
      </c>
      <c r="E412" s="415">
        <f t="shared" si="37"/>
        <v>-0.33000000000000007</v>
      </c>
      <c r="F412" s="304">
        <f>((SUM(C412:C414)+SUM(C415:C417)+SUM(C419:C425))/(SUM(C426:C428)+SUM(C429:C431)+SUM(C433:C439))-1)</f>
        <v>1.0604059903568164E-2</v>
      </c>
    </row>
    <row r="413" spans="2:6" ht="15" customHeight="1" collapsed="1" x14ac:dyDescent="0.2">
      <c r="B413" s="416" t="s">
        <v>184</v>
      </c>
      <c r="C413" s="383">
        <v>10.84024509054688</v>
      </c>
      <c r="D413" s="417"/>
      <c r="E413" s="417">
        <f t="shared" si="37"/>
        <v>3.4650407022310148E-2</v>
      </c>
      <c r="F413" s="307" t="s">
        <v>121</v>
      </c>
    </row>
    <row r="414" spans="2:6" ht="15" hidden="1" customHeight="1" outlineLevel="1" x14ac:dyDescent="0.2">
      <c r="B414" s="413" t="s">
        <v>58</v>
      </c>
      <c r="C414" s="380">
        <v>10.1</v>
      </c>
      <c r="D414" s="414">
        <f>IFERROR(C414-C415,"-")</f>
        <v>-0.65000000000000036</v>
      </c>
      <c r="E414" s="415">
        <f t="shared" si="37"/>
        <v>-0.30000000000000071</v>
      </c>
      <c r="F414" s="304">
        <f>((SUM(C414)+SUM(C415:C417)+SUM(C419:C426))/(SUM(C428)+SUM(C429:C431)+SUM(C433:C440))-1)</f>
        <v>1.4357501794687977E-2</v>
      </c>
    </row>
    <row r="415" spans="2:6" ht="15" hidden="1" customHeight="1" outlineLevel="1" x14ac:dyDescent="0.2">
      <c r="B415" s="413" t="s">
        <v>59</v>
      </c>
      <c r="C415" s="380">
        <v>10.75</v>
      </c>
      <c r="D415" s="414">
        <f>IFERROR(C415-C416,"-")</f>
        <v>-1.0299999999999994</v>
      </c>
      <c r="E415" s="415">
        <f t="shared" si="37"/>
        <v>8.9999999999999858E-2</v>
      </c>
      <c r="F415" s="304">
        <f>((SUM(C415:C417)+SUM(C419:C420)+SUM(C421:C428))/(SUM(C429:C431)+SUM(C433:C434)+SUM(C435:C442))-1)</f>
        <v>2.2765698829598557E-2</v>
      </c>
    </row>
    <row r="416" spans="2:6" ht="15" hidden="1" customHeight="1" outlineLevel="1" x14ac:dyDescent="0.2">
      <c r="B416" s="413" t="s">
        <v>60</v>
      </c>
      <c r="C416" s="380">
        <v>11.78</v>
      </c>
      <c r="D416" s="414">
        <f t="shared" si="39"/>
        <v>0.27999999999999936</v>
      </c>
      <c r="E416" s="415">
        <f t="shared" si="37"/>
        <v>0.26999999999999957</v>
      </c>
      <c r="F416" s="304">
        <f>((SUM(C416:C417)+SUM(C419:C428)+SUM(C429))/(SUM(C430:C431)+SUM(C433:C442)+SUM(C443))-1)</f>
        <v>2.384177914279606E-2</v>
      </c>
    </row>
    <row r="417" spans="2:6" ht="15" hidden="1" customHeight="1" outlineLevel="1" x14ac:dyDescent="0.2">
      <c r="B417" s="413" t="s">
        <v>61</v>
      </c>
      <c r="C417" s="380">
        <v>11.5</v>
      </c>
      <c r="D417" s="414">
        <f>IFERROR(C417-C419,"-")</f>
        <v>1.0600000000000005</v>
      </c>
      <c r="E417" s="415">
        <f t="shared" si="37"/>
        <v>-0.15000000000000036</v>
      </c>
      <c r="F417" s="304">
        <f>((SUM(C417)+SUM(C419:C428)+SUM(C429:C430))/(SUM(C431)+SUM(C433:C442)+SUM(C443:C444))-1)</f>
        <v>2.0178390362374232E-2</v>
      </c>
    </row>
    <row r="418" spans="2:6" ht="15" customHeight="1" collapsed="1" x14ac:dyDescent="0.25">
      <c r="B418" s="145">
        <v>1984</v>
      </c>
      <c r="C418" s="421">
        <v>10.73</v>
      </c>
      <c r="D418" s="375"/>
      <c r="E418" s="422">
        <f t="shared" si="37"/>
        <v>9.9999999999999645E-2</v>
      </c>
      <c r="F418" s="313" t="s">
        <v>121</v>
      </c>
    </row>
    <row r="419" spans="2:6" ht="15" hidden="1" customHeight="1" outlineLevel="1" x14ac:dyDescent="0.2">
      <c r="B419" s="413" t="s">
        <v>49</v>
      </c>
      <c r="C419" s="380">
        <v>10.44</v>
      </c>
      <c r="D419" s="414">
        <f t="shared" ref="D419:D430" si="40">IFERROR(C419-C420,"-")</f>
        <v>-0.30000000000000071</v>
      </c>
      <c r="E419" s="415">
        <f t="shared" si="37"/>
        <v>-0.24000000000000021</v>
      </c>
      <c r="F419" s="304">
        <f>((SUM(C419:C428)+SUM(C429:C431))/(SUM(C433:C442)+SUM(C443:C445))-1)</f>
        <v>2.5536127068348291E-2</v>
      </c>
    </row>
    <row r="420" spans="2:6" ht="15" hidden="1" customHeight="1" outlineLevel="1" x14ac:dyDescent="0.2">
      <c r="B420" s="413" t="s">
        <v>50</v>
      </c>
      <c r="C420" s="380">
        <v>10.74</v>
      </c>
      <c r="D420" s="414">
        <f t="shared" si="40"/>
        <v>0.16999999999999993</v>
      </c>
      <c r="E420" s="415">
        <f t="shared" si="37"/>
        <v>0.16999999999999993</v>
      </c>
      <c r="F420" s="304">
        <f>((SUM(C420:C428)+SUM(C429:C431)+SUM(C433))/(SUM(C434:C442)+SUM(C443:C445)+SUM(C447))-1)</f>
        <v>2.991986569759586E-2</v>
      </c>
    </row>
    <row r="421" spans="2:6" ht="15" hidden="1" customHeight="1" outlineLevel="1" x14ac:dyDescent="0.2">
      <c r="B421" s="413" t="s">
        <v>51</v>
      </c>
      <c r="C421" s="380">
        <v>10.57</v>
      </c>
      <c r="D421" s="414">
        <f t="shared" si="40"/>
        <v>0.83000000000000007</v>
      </c>
      <c r="E421" s="415">
        <f t="shared" si="37"/>
        <v>0.55000000000000071</v>
      </c>
      <c r="F421" s="304">
        <f>((SUM(C421:C428)+SUM(C429:C431)+SUM(C433:C434))/(SUM(C435:C442)+SUM(C443:C445)+SUM(C447:C448))-1)</f>
        <v>3.3966676459626921E-2</v>
      </c>
    </row>
    <row r="422" spans="2:6" ht="15" hidden="1" customHeight="1" outlineLevel="1" x14ac:dyDescent="0.2">
      <c r="B422" s="413" t="s">
        <v>52</v>
      </c>
      <c r="C422" s="380">
        <v>9.74</v>
      </c>
      <c r="D422" s="414">
        <f t="shared" si="40"/>
        <v>-1.1400000000000006</v>
      </c>
      <c r="E422" s="415">
        <f t="shared" si="37"/>
        <v>0.87000000000000099</v>
      </c>
      <c r="F422" s="304">
        <f>((SUM(C422:C428)+SUM(C429:C431)+SUM(C433:C435))/(SUM(C436:C442)+SUM(C443:C445)+SUM(C447:C449))-1)</f>
        <v>3.4029371093478034E-2</v>
      </c>
    </row>
    <row r="423" spans="2:6" ht="15" hidden="1" customHeight="1" outlineLevel="1" x14ac:dyDescent="0.2">
      <c r="B423" s="413" t="s">
        <v>53</v>
      </c>
      <c r="C423" s="380">
        <v>10.88</v>
      </c>
      <c r="D423" s="414">
        <f t="shared" si="40"/>
        <v>0.63000000000000078</v>
      </c>
      <c r="E423" s="415">
        <f t="shared" si="37"/>
        <v>0.59000000000000163</v>
      </c>
      <c r="F423" s="304">
        <f>((SUM(C423:C428)+SUM(C429:C431)+SUM(C433:C436))/(SUM(C437:C442)+SUM(C443:C445)+SUM(C447:C450))-1)</f>
        <v>1.6868048038702899E-2</v>
      </c>
    </row>
    <row r="424" spans="2:6" ht="15" hidden="1" customHeight="1" outlineLevel="1" x14ac:dyDescent="0.2">
      <c r="B424" s="413" t="s">
        <v>54</v>
      </c>
      <c r="C424" s="380">
        <v>10.25</v>
      </c>
      <c r="D424" s="414">
        <f>IFERROR(C424-C425,"-")</f>
        <v>0.13000000000000078</v>
      </c>
      <c r="E424" s="415">
        <f t="shared" si="37"/>
        <v>0.13000000000000078</v>
      </c>
      <c r="F424" s="304">
        <f>((SUM(C424:C428)+SUM(C429:C431)+SUM(C433:C437))/(SUM(C438:C442)+SUM(C443:C445)+SUM(C447:C451))-1)</f>
        <v>1.0075637006645932E-2</v>
      </c>
    </row>
    <row r="425" spans="2:6" ht="15" hidden="1" customHeight="1" outlineLevel="1" x14ac:dyDescent="0.2">
      <c r="B425" s="413" t="s">
        <v>55</v>
      </c>
      <c r="C425" s="380">
        <v>10.119999999999999</v>
      </c>
      <c r="D425" s="414">
        <f t="shared" si="40"/>
        <v>-0.18000000000000149</v>
      </c>
      <c r="E425" s="415">
        <f t="shared" si="37"/>
        <v>-0.24000000000000021</v>
      </c>
      <c r="F425" s="304">
        <f>((SUM(C425:C428)+SUM(C429:C431)+SUM(C433:C438))/(SUM(C439:C442)+SUM(C443:C445)+SUM(C447:C452))-1)</f>
        <v>1.1512806770999084E-2</v>
      </c>
    </row>
    <row r="426" spans="2:6" ht="15" hidden="1" customHeight="1" outlineLevel="1" x14ac:dyDescent="0.2">
      <c r="B426" s="413" t="s">
        <v>56</v>
      </c>
      <c r="C426" s="380">
        <v>10.3</v>
      </c>
      <c r="D426" s="414">
        <f>IFERROR(C426-C428,"-")</f>
        <v>-9.9999999999999645E-2</v>
      </c>
      <c r="E426" s="415">
        <f t="shared" si="37"/>
        <v>6.0000000000000497E-2</v>
      </c>
      <c r="F426" s="304">
        <f>((SUM(C426:C428)+SUM(C429:C431)+SUM(C433:C439))/(SUM(C440:C442)+SUM(C443:C445)+SUM(C447:C453))-1)</f>
        <v>2.0203060126084527E-2</v>
      </c>
    </row>
    <row r="427" spans="2:6" ht="15" customHeight="1" collapsed="1" x14ac:dyDescent="0.2">
      <c r="B427" s="416" t="s">
        <v>185</v>
      </c>
      <c r="C427" s="383">
        <v>10.80559468352457</v>
      </c>
      <c r="D427" s="417"/>
      <c r="E427" s="417">
        <f t="shared" si="37"/>
        <v>0.4178706673982937</v>
      </c>
      <c r="F427" s="307" t="s">
        <v>121</v>
      </c>
    </row>
    <row r="428" spans="2:6" ht="15" hidden="1" customHeight="1" outlineLevel="1" x14ac:dyDescent="0.2">
      <c r="B428" s="413" t="s">
        <v>58</v>
      </c>
      <c r="C428" s="380">
        <v>10.4</v>
      </c>
      <c r="D428" s="414">
        <f>IFERROR(C428-C429,"-")</f>
        <v>-0.25999999999999979</v>
      </c>
      <c r="E428" s="415">
        <f t="shared" si="37"/>
        <v>0.5600000000000005</v>
      </c>
      <c r="F428" s="304">
        <f>((SUM(C428)+SUM(C429:C431)+SUM(C433:C440))/(SUM(C442)+SUM(C443:C445)+SUM(C447:C454))-1)</f>
        <v>2.3011015911872601E-2</v>
      </c>
    </row>
    <row r="429" spans="2:6" ht="15" hidden="1" customHeight="1" outlineLevel="1" x14ac:dyDescent="0.2">
      <c r="B429" s="413" t="s">
        <v>59</v>
      </c>
      <c r="C429" s="380">
        <v>10.66</v>
      </c>
      <c r="D429" s="414">
        <f t="shared" si="40"/>
        <v>-0.84999999999999964</v>
      </c>
      <c r="E429" s="415">
        <f t="shared" si="37"/>
        <v>0.23000000000000043</v>
      </c>
      <c r="F429" s="304">
        <f>((SUM(C429:C431)+SUM(C433:C434)+SUM(C435:C442))/(SUM(C443:C445)+SUM(C447:C448)+SUM(C449:C456))-1)</f>
        <v>2.1799815386859045E-2</v>
      </c>
    </row>
    <row r="430" spans="2:6" ht="15" hidden="1" customHeight="1" outlineLevel="1" x14ac:dyDescent="0.2">
      <c r="B430" s="413" t="s">
        <v>60</v>
      </c>
      <c r="C430" s="380">
        <v>11.51</v>
      </c>
      <c r="D430" s="414">
        <f t="shared" si="40"/>
        <v>-0.14000000000000057</v>
      </c>
      <c r="E430" s="415">
        <f t="shared" si="37"/>
        <v>-0.22000000000000064</v>
      </c>
      <c r="F430" s="304">
        <f>((SUM(C430:C431)+SUM(C433:C442)+SUM(C443))/(SUM(C444:C445)+SUM(C447:C456)+SUM(C457))-1)</f>
        <v>1.6833798324545901E-2</v>
      </c>
    </row>
    <row r="431" spans="2:6" ht="15" hidden="1" customHeight="1" outlineLevel="1" x14ac:dyDescent="0.2">
      <c r="B431" s="413" t="s">
        <v>61</v>
      </c>
      <c r="C431" s="380">
        <v>11.65</v>
      </c>
      <c r="D431" s="414">
        <f>IFERROR(C431-C433,"-")</f>
        <v>0.97000000000000064</v>
      </c>
      <c r="E431" s="415">
        <f t="shared" si="37"/>
        <v>0.5600000000000005</v>
      </c>
      <c r="F431" s="304">
        <f>((SUM(C431)+SUM(C433:C442)+SUM(C443:C444))/(SUM(C445)+SUM(C447:C456)+SUM(C457:C458))-1)</f>
        <v>1.8567995007269911E-2</v>
      </c>
    </row>
    <row r="432" spans="2:6" ht="15" customHeight="1" collapsed="1" x14ac:dyDescent="0.25">
      <c r="B432" s="145">
        <v>1983</v>
      </c>
      <c r="C432" s="421">
        <v>10.63</v>
      </c>
      <c r="D432" s="375"/>
      <c r="E432" s="422">
        <f t="shared" si="37"/>
        <v>0.28000000000000114</v>
      </c>
      <c r="F432" s="313" t="s">
        <v>121</v>
      </c>
    </row>
    <row r="433" spans="2:6" ht="15" hidden="1" customHeight="1" outlineLevel="1" x14ac:dyDescent="0.2">
      <c r="B433" s="413" t="s">
        <v>49</v>
      </c>
      <c r="C433" s="380">
        <v>10.68</v>
      </c>
      <c r="D433" s="414">
        <f t="shared" ref="D433:D444" si="41">IFERROR(C433-C434,"-")</f>
        <v>0.10999999999999943</v>
      </c>
      <c r="E433" s="415">
        <f t="shared" si="37"/>
        <v>0.33999999999999986</v>
      </c>
      <c r="F433" s="304">
        <f>((SUM(C433:C442)+SUM(C443:C445))/(SUM(C447:C456)+SUM(C457:C459))-1)</f>
        <v>1.2746284619194137E-2</v>
      </c>
    </row>
    <row r="434" spans="2:6" ht="15" hidden="1" customHeight="1" outlineLevel="1" x14ac:dyDescent="0.2">
      <c r="B434" s="413" t="s">
        <v>50</v>
      </c>
      <c r="C434" s="380">
        <v>10.57</v>
      </c>
      <c r="D434" s="414">
        <f t="shared" si="41"/>
        <v>0.55000000000000071</v>
      </c>
      <c r="E434" s="415">
        <f t="shared" si="37"/>
        <v>0.6899999999999995</v>
      </c>
      <c r="F434" s="304">
        <f>((SUM(C434:C442)+SUM(C443:C445)+SUM(C447))/(SUM(C448:C456)+SUM(C457:C459)+SUM(C461))-1)</f>
        <v>5.4236890655394721E-3</v>
      </c>
    </row>
    <row r="435" spans="2:6" ht="15" hidden="1" customHeight="1" outlineLevel="1" x14ac:dyDescent="0.2">
      <c r="B435" s="413" t="s">
        <v>51</v>
      </c>
      <c r="C435" s="380">
        <v>10.02</v>
      </c>
      <c r="D435" s="414">
        <f t="shared" si="41"/>
        <v>1.1500000000000004</v>
      </c>
      <c r="E435" s="415">
        <f t="shared" si="37"/>
        <v>0.53999999999999915</v>
      </c>
      <c r="F435" s="304">
        <f>((SUM(C435:C442)+SUM(C443:C445)+SUM(C447:C448))/(SUM(C449:C456)+SUM(C457:C459)+SUM(C461:C462))-1)</f>
        <v>1.3822151386029269E-3</v>
      </c>
    </row>
    <row r="436" spans="2:6" ht="15" hidden="1" customHeight="1" outlineLevel="1" x14ac:dyDescent="0.2">
      <c r="B436" s="413" t="s">
        <v>52</v>
      </c>
      <c r="C436" s="380">
        <v>8.8699999999999992</v>
      </c>
      <c r="D436" s="414">
        <f t="shared" si="41"/>
        <v>-1.42</v>
      </c>
      <c r="E436" s="415">
        <f t="shared" si="37"/>
        <v>-1.3900000000000006</v>
      </c>
      <c r="F436" s="304">
        <f>((SUM(C436:C442)+SUM(C443:C445)+SUM(C447:C449))/(SUM(C450:C456)+SUM(C457:C459)+SUM(C461:C463))-1)</f>
        <v>-2.1417953000691936E-3</v>
      </c>
    </row>
    <row r="437" spans="2:6" ht="15" hidden="1" customHeight="1" outlineLevel="1" x14ac:dyDescent="0.2">
      <c r="B437" s="413" t="s">
        <v>53</v>
      </c>
      <c r="C437" s="380">
        <v>10.29</v>
      </c>
      <c r="D437" s="414">
        <f t="shared" si="41"/>
        <v>0.16999999999999993</v>
      </c>
      <c r="E437" s="415">
        <f t="shared" si="37"/>
        <v>-0.32000000000000028</v>
      </c>
      <c r="F437" s="304">
        <f>((SUM(C437:C442)+SUM(C443:C445)+SUM(C447:C450))/(SUM(C451:C456)+SUM(C457:C459)+SUM(C461:C464))-1)</f>
        <v>1.6131451757832593E-2</v>
      </c>
    </row>
    <row r="438" spans="2:6" ht="15" hidden="1" customHeight="1" outlineLevel="1" x14ac:dyDescent="0.2">
      <c r="B438" s="413" t="s">
        <v>54</v>
      </c>
      <c r="C438" s="380">
        <v>10.119999999999999</v>
      </c>
      <c r="D438" s="414">
        <f>IFERROR(C438-C439,"-")</f>
        <v>-0.24000000000000021</v>
      </c>
      <c r="E438" s="415">
        <f t="shared" si="37"/>
        <v>0.31999999999999851</v>
      </c>
      <c r="F438" s="304">
        <f>((SUM(C438:C442)+SUM(C443:C445)+SUM(C447:C451))/(SUM(C452:C456)+SUM(C457:C459)+SUM(C461:C465))-1)</f>
        <v>2.1174021749536198E-2</v>
      </c>
    </row>
    <row r="439" spans="2:6" ht="15" hidden="1" customHeight="1" outlineLevel="1" x14ac:dyDescent="0.2">
      <c r="B439" s="413" t="s">
        <v>55</v>
      </c>
      <c r="C439" s="380">
        <v>10.36</v>
      </c>
      <c r="D439" s="414">
        <f t="shared" si="41"/>
        <v>0.11999999999999922</v>
      </c>
      <c r="E439" s="415">
        <f t="shared" si="37"/>
        <v>0.91000000000000014</v>
      </c>
      <c r="F439" s="304">
        <f>((SUM(C439:C442)+SUM(C443:C445)+SUM(C447:C452))/(SUM(C453:C456)+SUM(C457:C459)+SUM(C461:C466))-1)</f>
        <v>2.5353277784188499E-2</v>
      </c>
    </row>
    <row r="440" spans="2:6" ht="15" hidden="1" customHeight="1" outlineLevel="1" x14ac:dyDescent="0.2">
      <c r="B440" s="413" t="s">
        <v>56</v>
      </c>
      <c r="C440" s="380">
        <v>10.24</v>
      </c>
      <c r="D440" s="414">
        <f>IFERROR(C440-C442,"-")</f>
        <v>0.40000000000000036</v>
      </c>
      <c r="E440" s="415">
        <f t="shared" si="37"/>
        <v>0.59999999999999964</v>
      </c>
      <c r="F440" s="304">
        <f>((SUM(C440:C442)+SUM(C443:C445)+SUM(C447:C453))/(SUM(C454:C456)+SUM(C457:C459)+SUM(C461:C467))-1)</f>
        <v>2.5609223761953626E-2</v>
      </c>
    </row>
    <row r="441" spans="2:6" ht="15" customHeight="1" collapsed="1" x14ac:dyDescent="0.2">
      <c r="B441" s="416" t="s">
        <v>186</v>
      </c>
      <c r="C441" s="383">
        <v>10.387724016126276</v>
      </c>
      <c r="D441" s="417"/>
      <c r="E441" s="417">
        <f t="shared" si="37"/>
        <v>-8.5594092019652734E-2</v>
      </c>
      <c r="F441" s="307" t="s">
        <v>121</v>
      </c>
    </row>
    <row r="442" spans="2:6" ht="15" hidden="1" customHeight="1" outlineLevel="1" x14ac:dyDescent="0.2">
      <c r="B442" s="413" t="s">
        <v>58</v>
      </c>
      <c r="C442" s="380">
        <v>9.84</v>
      </c>
      <c r="D442" s="414">
        <f>IFERROR(C442-C443,"-")</f>
        <v>-0.58999999999999986</v>
      </c>
      <c r="E442" s="415">
        <f t="shared" si="37"/>
        <v>0.70999999999999908</v>
      </c>
      <c r="F442" s="304">
        <f>((SUM(C442)+SUM(C443:C445)+SUM(C447:C454))/(SUM(C456)+SUM(C457:C459)+SUM(C461:C468))-1)</f>
        <v>3.043807281594213E-2</v>
      </c>
    </row>
    <row r="443" spans="2:6" ht="15" hidden="1" customHeight="1" outlineLevel="1" x14ac:dyDescent="0.2">
      <c r="B443" s="413" t="s">
        <v>59</v>
      </c>
      <c r="C443" s="380">
        <v>10.43</v>
      </c>
      <c r="D443" s="414">
        <f t="shared" si="41"/>
        <v>-1.3000000000000007</v>
      </c>
      <c r="E443" s="415">
        <f t="shared" si="37"/>
        <v>-0.41999999999999993</v>
      </c>
      <c r="F443" s="304">
        <f>((SUM(C443:C445)+SUM(C447:C448)+SUM(C449:C456))/(SUM(C457:C459)+SUM(C461:C462)+SUM(C463:C470))-1)</f>
        <v>1.4909265777820258E-2</v>
      </c>
    </row>
    <row r="444" spans="2:6" ht="15" hidden="1" customHeight="1" outlineLevel="1" x14ac:dyDescent="0.2">
      <c r="B444" s="413" t="s">
        <v>60</v>
      </c>
      <c r="C444" s="380">
        <v>11.73</v>
      </c>
      <c r="D444" s="414">
        <f t="shared" si="41"/>
        <v>0.64000000000000057</v>
      </c>
      <c r="E444" s="415">
        <f t="shared" si="37"/>
        <v>9.9999999999997868E-3</v>
      </c>
      <c r="F444" s="304">
        <f>((SUM(C444:C445)+SUM(C447:C456)+SUM(C457))/(SUM(C458:C459)+SUM(C461:C470)+SUM(C471))-1)</f>
        <v>2.4100953847101758E-2</v>
      </c>
    </row>
    <row r="445" spans="2:6" ht="15" hidden="1" customHeight="1" outlineLevel="1" x14ac:dyDescent="0.2">
      <c r="B445" s="413" t="s">
        <v>61</v>
      </c>
      <c r="C445" s="380">
        <v>11.09</v>
      </c>
      <c r="D445" s="414">
        <f>IFERROR(C445-C447,"-")</f>
        <v>0.75</v>
      </c>
      <c r="E445" s="415">
        <f t="shared" si="37"/>
        <v>-0.21000000000000085</v>
      </c>
      <c r="F445" s="304">
        <f>((SUM(C445)+SUM(C447:C456)+SUM(C457:C458))/(SUM(C459)+SUM(C461:C470)+SUM(C471:C472))-1)</f>
        <v>3.5771260033450103E-2</v>
      </c>
    </row>
    <row r="446" spans="2:6" ht="15" customHeight="1" collapsed="1" x14ac:dyDescent="0.25">
      <c r="B446" s="145">
        <v>1982</v>
      </c>
      <c r="C446" s="421">
        <v>10.35</v>
      </c>
      <c r="D446" s="375"/>
      <c r="E446" s="422">
        <f t="shared" si="37"/>
        <v>0.12999999999999901</v>
      </c>
      <c r="F446" s="313" t="s">
        <v>121</v>
      </c>
    </row>
    <row r="447" spans="2:6" ht="15" hidden="1" customHeight="1" outlineLevel="1" x14ac:dyDescent="0.2">
      <c r="B447" s="413" t="s">
        <v>49</v>
      </c>
      <c r="C447" s="380">
        <v>10.34</v>
      </c>
      <c r="D447" s="414">
        <f t="shared" ref="D447:D458" si="42">IFERROR(C447-C448,"-")</f>
        <v>0.45999999999999908</v>
      </c>
      <c r="E447" s="415">
        <f t="shared" si="37"/>
        <v>-0.63000000000000078</v>
      </c>
      <c r="F447" s="304">
        <f>((SUM(C447:C456)+SUM(C457:C459))/(SUM(C461:C470)+SUM(C471:C473))-1)</f>
        <v>4.2045400574001857E-2</v>
      </c>
    </row>
    <row r="448" spans="2:6" ht="15" hidden="1" customHeight="1" outlineLevel="1" x14ac:dyDescent="0.2">
      <c r="B448" s="413" t="s">
        <v>50</v>
      </c>
      <c r="C448" s="380">
        <v>9.8800000000000008</v>
      </c>
      <c r="D448" s="414">
        <f t="shared" si="42"/>
        <v>0.40000000000000036</v>
      </c>
      <c r="E448" s="415">
        <f t="shared" ref="E448:E468" si="43">IFERROR(C448-C462,"-")</f>
        <v>0.15000000000000036</v>
      </c>
      <c r="F448" s="304">
        <f>((SUM(C448:C456)+SUM(C457:C459)+SUM(C461))/(SUM(C462:C470)+SUM(C471:C473)+SUM(C475))-1)</f>
        <v>5.6424404484810342E-2</v>
      </c>
    </row>
    <row r="449" spans="2:6" ht="15" hidden="1" customHeight="1" outlineLevel="1" x14ac:dyDescent="0.2">
      <c r="B449" s="413" t="s">
        <v>51</v>
      </c>
      <c r="C449" s="380">
        <v>9.48</v>
      </c>
      <c r="D449" s="414">
        <f t="shared" si="42"/>
        <v>-0.77999999999999936</v>
      </c>
      <c r="E449" s="415">
        <f t="shared" si="43"/>
        <v>7.0000000000000284E-2</v>
      </c>
      <c r="F449" s="304">
        <f>((SUM(C449:C456)+SUM(C457:C459)+SUM(C461:C462))/(SUM(C463:C470)+SUM(C471:C473)+SUM(C475:C476))-1)</f>
        <v>5.3654528190678841E-2</v>
      </c>
    </row>
    <row r="450" spans="2:6" ht="15" hidden="1" customHeight="1" outlineLevel="1" x14ac:dyDescent="0.2">
      <c r="B450" s="413" t="s">
        <v>52</v>
      </c>
      <c r="C450" s="380">
        <v>10.26</v>
      </c>
      <c r="D450" s="414">
        <f t="shared" si="42"/>
        <v>-0.34999999999999964</v>
      </c>
      <c r="E450" s="415">
        <f t="shared" si="43"/>
        <v>1.0299999999999994</v>
      </c>
      <c r="F450" s="304">
        <f>((SUM(C450:C456)+SUM(C457:C459)+SUM(C461:C463))/(SUM(C464:C470)+SUM(C471:C473)+SUM(C475:C477))-1)</f>
        <v>5.2104590060368716E-2</v>
      </c>
    </row>
    <row r="451" spans="2:6" ht="15" hidden="1" customHeight="1" outlineLevel="1" x14ac:dyDescent="0.2">
      <c r="B451" s="413" t="s">
        <v>53</v>
      </c>
      <c r="C451" s="380">
        <v>10.61</v>
      </c>
      <c r="D451" s="414">
        <f t="shared" si="42"/>
        <v>0.80999999999999872</v>
      </c>
      <c r="E451" s="415">
        <f t="shared" si="43"/>
        <v>0.33999999999999986</v>
      </c>
      <c r="F451" s="304">
        <f>((SUM(C451:C456)+SUM(C457:C459)+SUM(C461:C464))/(SUM(C465:C470)+SUM(C471:C473)+SUM(C475:C478))-1)</f>
        <v>3.8813931604647856E-2</v>
      </c>
    </row>
    <row r="452" spans="2:6" ht="15" hidden="1" customHeight="1" outlineLevel="1" x14ac:dyDescent="0.2">
      <c r="B452" s="413" t="s">
        <v>54</v>
      </c>
      <c r="C452" s="380">
        <v>9.8000000000000007</v>
      </c>
      <c r="D452" s="414">
        <f>IFERROR(C452-C453,"-")</f>
        <v>0.35000000000000142</v>
      </c>
      <c r="E452" s="415">
        <f t="shared" si="43"/>
        <v>0.85000000000000142</v>
      </c>
      <c r="F452" s="304">
        <f>((SUM(C452:C456)+SUM(C457:C459)+SUM(C461:C465))/(SUM(C466:C470)+SUM(C471:C473)+SUM(C475:C479))-1)</f>
        <v>3.6551441803187146E-2</v>
      </c>
    </row>
    <row r="453" spans="2:6" ht="15" hidden="1" customHeight="1" outlineLevel="1" x14ac:dyDescent="0.2">
      <c r="B453" s="413" t="s">
        <v>55</v>
      </c>
      <c r="C453" s="380">
        <v>9.4499999999999993</v>
      </c>
      <c r="D453" s="414">
        <f t="shared" si="42"/>
        <v>-0.19000000000000128</v>
      </c>
      <c r="E453" s="415">
        <f t="shared" si="43"/>
        <v>0.91999999999999993</v>
      </c>
      <c r="F453" s="304">
        <f>((SUM(C453:C456)+SUM(C457:C459)+SUM(C461:C466))/(SUM(C467:C470)+SUM(C471:C473)+SUM(C475:C480))-1)</f>
        <v>2.6810694626176357E-2</v>
      </c>
    </row>
    <row r="454" spans="2:6" ht="15" hidden="1" customHeight="1" outlineLevel="1" x14ac:dyDescent="0.2">
      <c r="B454" s="413" t="s">
        <v>56</v>
      </c>
      <c r="C454" s="380">
        <v>9.64</v>
      </c>
      <c r="D454" s="414">
        <f>IFERROR(C454-C456,"-")</f>
        <v>0.50999999999999979</v>
      </c>
      <c r="E454" s="415">
        <f t="shared" si="43"/>
        <v>0.80000000000000071</v>
      </c>
      <c r="F454" s="304">
        <f>((SUM(C454:C456)+SUM(C457:C459)+SUM(C461:C467))/(SUM(C468:C470)+SUM(C471:C473)+SUM(C475:C481))-1)</f>
        <v>9.4094022503059538E-3</v>
      </c>
    </row>
    <row r="455" spans="2:6" ht="15" customHeight="1" collapsed="1" x14ac:dyDescent="0.2">
      <c r="B455" s="416" t="s">
        <v>187</v>
      </c>
      <c r="C455" s="383">
        <v>10.473318108145929</v>
      </c>
      <c r="D455" s="417"/>
      <c r="E455" s="417">
        <f t="shared" si="43"/>
        <v>0.36371506117620989</v>
      </c>
      <c r="F455" s="307" t="s">
        <v>121</v>
      </c>
    </row>
    <row r="456" spans="2:6" ht="15" hidden="1" customHeight="1" outlineLevel="1" x14ac:dyDescent="0.2">
      <c r="B456" s="413" t="s">
        <v>58</v>
      </c>
      <c r="C456" s="380">
        <v>9.1300000000000008</v>
      </c>
      <c r="D456" s="414">
        <f>IFERROR(C456-C457,"-")</f>
        <v>-1.7199999999999989</v>
      </c>
      <c r="E456" s="415">
        <f t="shared" si="43"/>
        <v>-1.33</v>
      </c>
      <c r="F456" s="304">
        <f>((SUM(C456)+SUM(C457:C459)+SUM(C461:C468))/(SUM(C470)+SUM(C471:C473)+SUM(C475:C482))-1)</f>
        <v>7.5732076741852339E-4</v>
      </c>
    </row>
    <row r="457" spans="2:6" ht="15" hidden="1" customHeight="1" outlineLevel="1" x14ac:dyDescent="0.2">
      <c r="B457" s="413" t="s">
        <v>59</v>
      </c>
      <c r="C457" s="380">
        <v>10.85</v>
      </c>
      <c r="D457" s="414">
        <f t="shared" si="42"/>
        <v>-0.87000000000000099</v>
      </c>
      <c r="E457" s="415">
        <f t="shared" si="43"/>
        <v>0.75999999999999979</v>
      </c>
      <c r="F457" s="304">
        <f>((SUM(C457:C459)+SUM(C461:C462)+SUM(C463:C470))/(SUM(C471:C473)+SUM(C475:C476)+SUM(C477:C483))-1)</f>
        <v>0.10877362686655667</v>
      </c>
    </row>
    <row r="458" spans="2:6" ht="15" hidden="1" customHeight="1" outlineLevel="1" x14ac:dyDescent="0.2">
      <c r="B458" s="413" t="s">
        <v>60</v>
      </c>
      <c r="C458" s="380">
        <v>11.72</v>
      </c>
      <c r="D458" s="414">
        <f t="shared" si="42"/>
        <v>0.41999999999999993</v>
      </c>
      <c r="E458" s="415">
        <f t="shared" si="43"/>
        <v>1.4700000000000006</v>
      </c>
      <c r="F458" s="304">
        <f>((SUM(C458:C459)+SUM(C461:C470)+SUM(C471))/(SUM(C472:C473)+SUM(C475:C483)+SUM(C485))-1)</f>
        <v>0.10635597991438117</v>
      </c>
    </row>
    <row r="459" spans="2:6" ht="15" hidden="1" customHeight="1" outlineLevel="1" x14ac:dyDescent="0.2">
      <c r="B459" s="413" t="s">
        <v>61</v>
      </c>
      <c r="C459" s="380">
        <v>11.3</v>
      </c>
      <c r="D459" s="414">
        <f>IFERROR(C459-C461,"-")</f>
        <v>0.33000000000000007</v>
      </c>
      <c r="E459" s="415">
        <f t="shared" si="43"/>
        <v>0.57000000000000028</v>
      </c>
      <c r="F459" s="304">
        <f>((SUM(C459)+SUM(C461:C470)+SUM(C471:C472))/(SUM(C473)+SUM(C475:C483)+SUM(C485:C486))-1)</f>
        <v>9.68039291874494E-2</v>
      </c>
    </row>
    <row r="460" spans="2:6" ht="15" customHeight="1" collapsed="1" x14ac:dyDescent="0.25">
      <c r="B460" s="145">
        <v>1981</v>
      </c>
      <c r="C460" s="421">
        <v>10.220000000000001</v>
      </c>
      <c r="D460" s="375"/>
      <c r="E460" s="422">
        <f t="shared" si="43"/>
        <v>0.36000000000000121</v>
      </c>
      <c r="F460" s="313" t="s">
        <v>121</v>
      </c>
    </row>
    <row r="461" spans="2:6" ht="15" hidden="1" customHeight="1" outlineLevel="1" x14ac:dyDescent="0.2">
      <c r="B461" s="413" t="s">
        <v>49</v>
      </c>
      <c r="C461" s="380">
        <v>10.97</v>
      </c>
      <c r="D461" s="414">
        <f t="shared" ref="D461:D472" si="44">IFERROR(C461-C462,"-")</f>
        <v>1.2400000000000002</v>
      </c>
      <c r="E461" s="415">
        <f t="shared" si="43"/>
        <v>1.1400000000000006</v>
      </c>
      <c r="F461" s="304">
        <f>((SUM(C461:C470)+SUM(C471:C473))/(SUM(C475:C483)+SUM(C485:C487))-1)</f>
        <v>9.5488218522711277E-2</v>
      </c>
    </row>
    <row r="462" spans="2:6" ht="15" hidden="1" customHeight="1" outlineLevel="1" x14ac:dyDescent="0.2">
      <c r="B462" s="413" t="s">
        <v>50</v>
      </c>
      <c r="C462" s="380">
        <v>9.73</v>
      </c>
      <c r="D462" s="414">
        <f t="shared" si="44"/>
        <v>0.32000000000000028</v>
      </c>
      <c r="E462" s="415">
        <f t="shared" si="43"/>
        <v>-0.1899999999999995</v>
      </c>
      <c r="F462" s="304">
        <f>((SUM(C462:C470)+SUM(C471:C473)+SUM(C475))/(SUM(C476:C483)+SUM(C485:C487)+SUM(C489))-1)</f>
        <v>8.318714056690979E-2</v>
      </c>
    </row>
    <row r="463" spans="2:6" ht="15" hidden="1" customHeight="1" outlineLevel="1" x14ac:dyDescent="0.2">
      <c r="B463" s="413" t="s">
        <v>51</v>
      </c>
      <c r="C463" s="380">
        <v>9.41</v>
      </c>
      <c r="D463" s="414">
        <f t="shared" si="44"/>
        <v>0.17999999999999972</v>
      </c>
      <c r="E463" s="415">
        <f t="shared" si="43"/>
        <v>-0.11999999999999922</v>
      </c>
      <c r="F463" s="304">
        <f>((SUM(C463:C470)+SUM(C471:C473)+SUM(C475:C476))/(SUM(C477:C483)+SUM(C485:C487)+SUM(C489:C490))-1)</f>
        <v>8.873261433335955E-2</v>
      </c>
    </row>
    <row r="464" spans="2:6" ht="15" hidden="1" customHeight="1" outlineLevel="1" x14ac:dyDescent="0.2">
      <c r="B464" s="413" t="s">
        <v>52</v>
      </c>
      <c r="C464" s="380">
        <v>9.23</v>
      </c>
      <c r="D464" s="414">
        <f t="shared" si="44"/>
        <v>-1.0399999999999991</v>
      </c>
      <c r="E464" s="415">
        <f t="shared" si="43"/>
        <v>-0.62999999999999901</v>
      </c>
      <c r="F464" s="304">
        <f>((SUM(C464:C470)+SUM(C471:C473)+SUM(C475:C477))/(SUM(C478:C483)+SUM(C485:C487)+SUM(C489:C491))-1)</f>
        <v>9.220616207316179E-2</v>
      </c>
    </row>
    <row r="465" spans="2:6" ht="15" hidden="1" customHeight="1" outlineLevel="1" x14ac:dyDescent="0.2">
      <c r="B465" s="413" t="s">
        <v>53</v>
      </c>
      <c r="C465" s="380">
        <v>10.27</v>
      </c>
      <c r="D465" s="414">
        <f t="shared" si="44"/>
        <v>1.3200000000000003</v>
      </c>
      <c r="E465" s="415">
        <f t="shared" si="43"/>
        <v>4.9999999999998934E-2</v>
      </c>
      <c r="F465" s="304">
        <f>((SUM(C465:C470)+SUM(C471:C473)+SUM(C475:C478))/(SUM(C479:C483)+SUM(C485:C487)+SUM(C489:C492))-1)</f>
        <v>9.9910216295075127E-2</v>
      </c>
    </row>
    <row r="466" spans="2:6" ht="15" hidden="1" customHeight="1" outlineLevel="1" x14ac:dyDescent="0.2">
      <c r="B466" s="413" t="s">
        <v>54</v>
      </c>
      <c r="C466" s="380">
        <v>8.9499999999999993</v>
      </c>
      <c r="D466" s="414">
        <f>IFERROR(C466-C467,"-")</f>
        <v>0.41999999999999993</v>
      </c>
      <c r="E466" s="415">
        <f t="shared" si="43"/>
        <v>-0.38000000000000078</v>
      </c>
      <c r="F466" s="304">
        <f>((SUM(C466:C470)+SUM(C471:C473)+SUM(C475:C479))/(SUM(C480:C483)+SUM(C485:C487)+SUM(C489:C493))-1)</f>
        <v>0.10119013187138659</v>
      </c>
    </row>
    <row r="467" spans="2:6" ht="15" hidden="1" customHeight="1" outlineLevel="1" x14ac:dyDescent="0.2">
      <c r="B467" s="413" t="s">
        <v>55</v>
      </c>
      <c r="C467" s="380">
        <v>8.5299999999999994</v>
      </c>
      <c r="D467" s="414">
        <f t="shared" si="44"/>
        <v>-0.3100000000000005</v>
      </c>
      <c r="E467" s="415">
        <f t="shared" si="43"/>
        <v>-1.2900000000000009</v>
      </c>
      <c r="F467" s="304">
        <f>((SUM(C467:C470)+SUM(C471:C473)+SUM(C475:C480))/(SUM(C481:C483)+SUM(C485:C487)+SUM(C489:C494))-1)</f>
        <v>0.10438124229844958</v>
      </c>
    </row>
    <row r="468" spans="2:6" ht="15" hidden="1" customHeight="1" outlineLevel="1" x14ac:dyDescent="0.2">
      <c r="B468" s="413" t="s">
        <v>56</v>
      </c>
      <c r="C468" s="380">
        <v>8.84</v>
      </c>
      <c r="D468" s="414">
        <f>IFERROR(C468-C470,"-")</f>
        <v>-1.620000000000001</v>
      </c>
      <c r="E468" s="415">
        <f t="shared" si="43"/>
        <v>3.9999999999999147E-2</v>
      </c>
      <c r="F468" s="304">
        <f>((SUM(C468:C470)+SUM(C471:C473)+SUM(C475:C481))/(SUM(C482:C483)+SUM(C485:C487)+SUM(C489:C495))-1)</f>
        <v>0.11824536668374264</v>
      </c>
    </row>
    <row r="469" spans="2:6" ht="15" hidden="1" customHeight="1" outlineLevel="1" x14ac:dyDescent="0.2">
      <c r="B469" s="416" t="s">
        <v>188</v>
      </c>
      <c r="C469" s="383">
        <v>10.109603046969719</v>
      </c>
      <c r="D469" s="417"/>
      <c r="E469" s="417">
        <f>IFERROR(C469-C484,"-")</f>
        <v>0.37749259908532018</v>
      </c>
      <c r="F469" s="307" t="s">
        <v>121</v>
      </c>
    </row>
    <row r="470" spans="2:6" ht="15" customHeight="1" collapsed="1" x14ac:dyDescent="0.2">
      <c r="B470" s="413" t="s">
        <v>58</v>
      </c>
      <c r="C470" s="380">
        <v>10.46</v>
      </c>
      <c r="D470" s="414">
        <f>IFERROR(C470-C471,"-")</f>
        <v>0.37000000000000099</v>
      </c>
      <c r="E470" s="415">
        <f>IFERROR(C470-C483,"-")</f>
        <v>1.2600000000000016</v>
      </c>
      <c r="F470" s="304">
        <f>((SUM(C470)+SUM(C471:C473)+SUM(C475:C482))/(SUM(C483)+SUM(C485:C487)+SUM(C489:C496))-1)</f>
        <v>2.2983558577946095E-2</v>
      </c>
    </row>
    <row r="471" spans="2:6" ht="15" hidden="1" customHeight="1" outlineLevel="1" x14ac:dyDescent="0.2">
      <c r="B471" s="413" t="s">
        <v>59</v>
      </c>
      <c r="C471" s="380">
        <v>10.09</v>
      </c>
      <c r="D471" s="414">
        <f t="shared" si="44"/>
        <v>-0.16000000000000014</v>
      </c>
      <c r="E471" s="415">
        <f t="shared" ref="E471:E483" si="45">IFERROR(C471-C485,"-")</f>
        <v>0.42999999999999972</v>
      </c>
      <c r="F471" s="304">
        <f>((SUM(C471:C473)+SUM(C475:C476)+SUM(C477:C483))/(SUM(C485:C487)+SUM(C489:C490)+SUM(C491:C497))-1)</f>
        <v>8.7508579272479459E-3</v>
      </c>
    </row>
    <row r="472" spans="2:6" ht="15" hidden="1" customHeight="1" outlineLevel="1" x14ac:dyDescent="0.2">
      <c r="B472" s="413" t="s">
        <v>60</v>
      </c>
      <c r="C472" s="380">
        <v>10.25</v>
      </c>
      <c r="D472" s="414">
        <f t="shared" si="44"/>
        <v>-0.48000000000000043</v>
      </c>
      <c r="E472" s="415">
        <f t="shared" si="45"/>
        <v>0.32000000000000028</v>
      </c>
      <c r="F472" s="304">
        <f>((SUM(C472:C473)+SUM(C475:C483)+SUM(C485))/(SUM(C486:C487)+SUM(C489:C497)+SUM(C499))-1)</f>
        <v>6.8335184077894517E-4</v>
      </c>
    </row>
    <row r="473" spans="2:6" ht="15" hidden="1" customHeight="1" outlineLevel="1" x14ac:dyDescent="0.2">
      <c r="B473" s="413" t="s">
        <v>61</v>
      </c>
      <c r="C473" s="380">
        <v>10.73</v>
      </c>
      <c r="D473" s="414">
        <f>IFERROR(C473-C475,"-")</f>
        <v>0.90000000000000036</v>
      </c>
      <c r="E473" s="415">
        <f t="shared" si="45"/>
        <v>0.38000000000000078</v>
      </c>
      <c r="F473" s="304">
        <f>((SUM(C473)+SUM(C475:C483)+SUM(C485:C486))/(SUM(C487)+SUM(C489:C497)+SUM(C499:C500))-1)</f>
        <v>-5.448199540308174E-3</v>
      </c>
    </row>
    <row r="474" spans="2:6" ht="15" customHeight="1" collapsed="1" x14ac:dyDescent="0.25">
      <c r="B474" s="145">
        <v>1980</v>
      </c>
      <c r="C474" s="421">
        <v>9.86</v>
      </c>
      <c r="D474" s="375"/>
      <c r="E474" s="422">
        <f t="shared" si="45"/>
        <v>0.12999999999999901</v>
      </c>
      <c r="F474" s="313" t="s">
        <v>121</v>
      </c>
    </row>
    <row r="475" spans="2:6" ht="15" hidden="1" customHeight="1" outlineLevel="1" x14ac:dyDescent="0.2">
      <c r="B475" s="413" t="s">
        <v>49</v>
      </c>
      <c r="C475" s="380">
        <v>9.83</v>
      </c>
      <c r="D475" s="414">
        <f t="shared" ref="D475:D486" si="46">IFERROR(C475-C476,"-")</f>
        <v>-8.9999999999999858E-2</v>
      </c>
      <c r="E475" s="415">
        <f t="shared" si="45"/>
        <v>-0.26999999999999957</v>
      </c>
      <c r="F475" s="304" t="s">
        <v>121</v>
      </c>
    </row>
    <row r="476" spans="2:6" ht="15" hidden="1" customHeight="1" outlineLevel="1" x14ac:dyDescent="0.2">
      <c r="B476" s="413" t="s">
        <v>50</v>
      </c>
      <c r="C476" s="380">
        <v>9.92</v>
      </c>
      <c r="D476" s="414">
        <f t="shared" si="46"/>
        <v>0.39000000000000057</v>
      </c>
      <c r="E476" s="415">
        <f t="shared" si="45"/>
        <v>0.41999999999999993</v>
      </c>
      <c r="F476" s="304" t="s">
        <v>121</v>
      </c>
    </row>
    <row r="477" spans="2:6" ht="15" hidden="1" customHeight="1" outlineLevel="1" x14ac:dyDescent="0.2">
      <c r="B477" s="413" t="s">
        <v>51</v>
      </c>
      <c r="C477" s="380">
        <v>9.5299999999999994</v>
      </c>
      <c r="D477" s="414">
        <f t="shared" si="46"/>
        <v>-0.33000000000000007</v>
      </c>
      <c r="E477" s="415">
        <f t="shared" si="45"/>
        <v>0.25999999999999979</v>
      </c>
      <c r="F477" s="304" t="s">
        <v>121</v>
      </c>
    </row>
    <row r="478" spans="2:6" ht="15" hidden="1" customHeight="1" outlineLevel="1" x14ac:dyDescent="0.2">
      <c r="B478" s="413" t="s">
        <v>52</v>
      </c>
      <c r="C478" s="380">
        <v>9.86</v>
      </c>
      <c r="D478" s="414">
        <f t="shared" si="46"/>
        <v>-0.36000000000000121</v>
      </c>
      <c r="E478" s="415">
        <f t="shared" si="45"/>
        <v>0.24000000000000021</v>
      </c>
      <c r="F478" s="304" t="s">
        <v>121</v>
      </c>
    </row>
    <row r="479" spans="2:6" ht="15" hidden="1" customHeight="1" outlineLevel="1" x14ac:dyDescent="0.2">
      <c r="B479" s="413" t="s">
        <v>53</v>
      </c>
      <c r="C479" s="380">
        <v>10.220000000000001</v>
      </c>
      <c r="D479" s="414">
        <f t="shared" si="46"/>
        <v>0.89000000000000057</v>
      </c>
      <c r="E479" s="415">
        <f t="shared" si="45"/>
        <v>0.18000000000000149</v>
      </c>
      <c r="F479" s="304" t="s">
        <v>121</v>
      </c>
    </row>
    <row r="480" spans="2:6" ht="15" hidden="1" customHeight="1" outlineLevel="1" x14ac:dyDescent="0.2">
      <c r="B480" s="413" t="s">
        <v>54</v>
      </c>
      <c r="C480" s="380">
        <v>9.33</v>
      </c>
      <c r="D480" s="414">
        <f>IFERROR(C480-C481,"-")</f>
        <v>-0.49000000000000021</v>
      </c>
      <c r="E480" s="415">
        <f t="shared" si="45"/>
        <v>-9.9999999999997868E-3</v>
      </c>
      <c r="F480" s="304" t="s">
        <v>121</v>
      </c>
    </row>
    <row r="481" spans="2:6" ht="15" hidden="1" customHeight="1" outlineLevel="1" x14ac:dyDescent="0.2">
      <c r="B481" s="413" t="s">
        <v>55</v>
      </c>
      <c r="C481" s="380">
        <v>9.82</v>
      </c>
      <c r="D481" s="414">
        <f t="shared" si="46"/>
        <v>1.0199999999999996</v>
      </c>
      <c r="E481" s="415">
        <f t="shared" si="45"/>
        <v>0.28000000000000114</v>
      </c>
      <c r="F481" s="304" t="s">
        <v>121</v>
      </c>
    </row>
    <row r="482" spans="2:6" ht="15" hidden="1" customHeight="1" outlineLevel="1" x14ac:dyDescent="0.2">
      <c r="B482" s="413" t="s">
        <v>56</v>
      </c>
      <c r="C482" s="380">
        <v>8.8000000000000007</v>
      </c>
      <c r="D482" s="414">
        <f t="shared" si="46"/>
        <v>-0.39999999999999858</v>
      </c>
      <c r="E482" s="415">
        <f t="shared" si="45"/>
        <v>-0.81999999999999851</v>
      </c>
      <c r="F482" s="304" t="s">
        <v>121</v>
      </c>
    </row>
    <row r="483" spans="2:6" ht="15" hidden="1" customHeight="1" outlineLevel="1" x14ac:dyDescent="0.2">
      <c r="B483" s="413" t="s">
        <v>58</v>
      </c>
      <c r="C483" s="380">
        <v>9.1999999999999993</v>
      </c>
      <c r="D483" s="414">
        <f>IFERROR(C483-C485,"-")</f>
        <v>-0.46000000000000085</v>
      </c>
      <c r="E483" s="415">
        <f t="shared" si="45"/>
        <v>-0.39000000000000057</v>
      </c>
      <c r="F483" s="304" t="s">
        <v>121</v>
      </c>
    </row>
    <row r="484" spans="2:6" ht="15" hidden="1" customHeight="1" outlineLevel="1" x14ac:dyDescent="0.2">
      <c r="B484" s="416" t="s">
        <v>189</v>
      </c>
      <c r="C484" s="383">
        <v>9.7321104478843985</v>
      </c>
      <c r="D484" s="417"/>
      <c r="E484" s="417"/>
      <c r="F484" s="307" t="s">
        <v>121</v>
      </c>
    </row>
    <row r="485" spans="2:6" ht="15" hidden="1" customHeight="1" outlineLevel="1" x14ac:dyDescent="0.2">
      <c r="B485" s="413" t="s">
        <v>59</v>
      </c>
      <c r="C485" s="380">
        <v>9.66</v>
      </c>
      <c r="D485" s="414">
        <f t="shared" si="46"/>
        <v>-0.26999999999999957</v>
      </c>
      <c r="E485" s="415">
        <f t="shared" ref="E485:E487" si="47">IFERROR(C485-C498,"-")</f>
        <v>5.0000000000000711E-2</v>
      </c>
      <c r="F485" s="304" t="s">
        <v>121</v>
      </c>
    </row>
    <row r="486" spans="2:6" ht="15" hidden="1" customHeight="1" outlineLevel="1" x14ac:dyDescent="0.2">
      <c r="B486" s="413" t="s">
        <v>60</v>
      </c>
      <c r="C486" s="380">
        <v>9.93</v>
      </c>
      <c r="D486" s="414">
        <f t="shared" si="46"/>
        <v>-0.41999999999999993</v>
      </c>
      <c r="E486" s="415">
        <f t="shared" si="47"/>
        <v>-0.24000000000000021</v>
      </c>
      <c r="F486" s="304" t="s">
        <v>121</v>
      </c>
    </row>
    <row r="487" spans="2:6" ht="15" customHeight="1" collapsed="1" x14ac:dyDescent="0.2">
      <c r="B487" s="413" t="s">
        <v>61</v>
      </c>
      <c r="C487" s="380">
        <v>10.35</v>
      </c>
      <c r="D487" s="414">
        <f>IFERROR(C487-C489,"-")</f>
        <v>0.25</v>
      </c>
      <c r="E487" s="415">
        <f t="shared" si="47"/>
        <v>1.9999999999999574E-2</v>
      </c>
      <c r="F487" s="304" t="s">
        <v>121</v>
      </c>
    </row>
    <row r="488" spans="2:6" ht="15" customHeight="1" x14ac:dyDescent="0.25">
      <c r="B488" s="145">
        <v>1979</v>
      </c>
      <c r="C488" s="421">
        <v>9.73</v>
      </c>
      <c r="D488" s="375"/>
      <c r="E488" s="422">
        <f>IFERROR(C488-C501,"-")</f>
        <v>-9.9999999999997868E-3</v>
      </c>
      <c r="F488" s="313" t="s">
        <v>121</v>
      </c>
    </row>
    <row r="489" spans="2:6" x14ac:dyDescent="0.2">
      <c r="B489" s="413" t="s">
        <v>49</v>
      </c>
      <c r="C489" s="380">
        <v>10.1</v>
      </c>
      <c r="D489" s="414">
        <f t="shared" ref="D489:D499" si="48">IFERROR(C489-C490,"-")</f>
        <v>0.59999999999999964</v>
      </c>
      <c r="E489" s="425" t="str">
        <f>IFERROR(AVERAGE(B489:B500)-AVERAGE(B502:B513),"-")</f>
        <v>-</v>
      </c>
      <c r="F489" s="304" t="s">
        <v>121</v>
      </c>
    </row>
    <row r="490" spans="2:6" x14ac:dyDescent="0.2">
      <c r="B490" s="413" t="s">
        <v>50</v>
      </c>
      <c r="C490" s="380">
        <v>9.5</v>
      </c>
      <c r="D490" s="414">
        <f t="shared" si="48"/>
        <v>0.23000000000000043</v>
      </c>
      <c r="E490" s="425" t="str">
        <f>IFERROR(AVERAGE(B490:B500,B502)-AVERAGE(B503:B513,B515),"-")</f>
        <v>-</v>
      </c>
      <c r="F490" s="304" t="s">
        <v>121</v>
      </c>
    </row>
    <row r="491" spans="2:6" x14ac:dyDescent="0.2">
      <c r="B491" s="413" t="s">
        <v>51</v>
      </c>
      <c r="C491" s="380">
        <v>9.27</v>
      </c>
      <c r="D491" s="414">
        <f t="shared" si="48"/>
        <v>-0.34999999999999964</v>
      </c>
      <c r="E491" s="425" t="str">
        <f>IFERROR(AVERAGE(B491:B500,B502:B503)-AVERAGE(B504:B513,B515:B516),"-")</f>
        <v>-</v>
      </c>
      <c r="F491" s="304" t="s">
        <v>121</v>
      </c>
    </row>
    <row r="492" spans="2:6" x14ac:dyDescent="0.2">
      <c r="B492" s="413" t="s">
        <v>52</v>
      </c>
      <c r="C492" s="380">
        <v>9.6199999999999992</v>
      </c>
      <c r="D492" s="414">
        <f t="shared" si="48"/>
        <v>-0.41999999999999993</v>
      </c>
      <c r="E492" s="425" t="str">
        <f>IFERROR(AVERAGE(B492:B500,B502:B504)-AVERAGE(B505:B513,B515:B517),"-")</f>
        <v>-</v>
      </c>
      <c r="F492" s="304" t="s">
        <v>121</v>
      </c>
    </row>
    <row r="493" spans="2:6" x14ac:dyDescent="0.2">
      <c r="B493" s="413" t="s">
        <v>53</v>
      </c>
      <c r="C493" s="380">
        <v>10.039999999999999</v>
      </c>
      <c r="D493" s="414">
        <f t="shared" si="48"/>
        <v>0.69999999999999929</v>
      </c>
      <c r="E493" s="425" t="str">
        <f>IFERROR(AVERAGE(B493:B500,B502:B505)-AVERAGE(B506:B513,B515:B518),"-")</f>
        <v>-</v>
      </c>
      <c r="F493" s="304" t="s">
        <v>121</v>
      </c>
    </row>
    <row r="494" spans="2:6" x14ac:dyDescent="0.2">
      <c r="B494" s="413" t="s">
        <v>54</v>
      </c>
      <c r="C494" s="380">
        <v>9.34</v>
      </c>
      <c r="D494" s="414">
        <f>IFERROR(C494-C495,"-")</f>
        <v>-0.19999999999999929</v>
      </c>
      <c r="E494" s="425" t="str">
        <f>IFERROR(AVERAGE(B494:B500,B502:B506)-AVERAGE(B507:B513,B515:B519),"-")</f>
        <v>-</v>
      </c>
      <c r="F494" s="304" t="s">
        <v>121</v>
      </c>
    </row>
    <row r="495" spans="2:6" x14ac:dyDescent="0.2">
      <c r="B495" s="413" t="s">
        <v>55</v>
      </c>
      <c r="C495" s="380">
        <v>9.5399999999999991</v>
      </c>
      <c r="D495" s="414">
        <f t="shared" si="48"/>
        <v>-8.0000000000000071E-2</v>
      </c>
      <c r="E495" s="425" t="str">
        <f>IFERROR(AVERAGE(B495:B500,B502:B507)-AVERAGE(B508:B513,B515:B520),"-")</f>
        <v>-</v>
      </c>
      <c r="F495" s="304" t="s">
        <v>121</v>
      </c>
    </row>
    <row r="496" spans="2:6" x14ac:dyDescent="0.2">
      <c r="B496" s="413" t="s">
        <v>56</v>
      </c>
      <c r="C496" s="380">
        <v>9.6199999999999992</v>
      </c>
      <c r="D496" s="414">
        <f t="shared" si="48"/>
        <v>2.9999999999999361E-2</v>
      </c>
      <c r="E496" s="425" t="str">
        <f>IFERROR(AVERAGE(B496:B500,B502:B508)-AVERAGE(B509:B513,B515:B521),"-")</f>
        <v>-</v>
      </c>
      <c r="F496" s="304" t="s">
        <v>121</v>
      </c>
    </row>
    <row r="497" spans="2:6" x14ac:dyDescent="0.2">
      <c r="B497" s="413" t="s">
        <v>58</v>
      </c>
      <c r="C497" s="380">
        <v>9.59</v>
      </c>
      <c r="D497" s="414">
        <f>IFERROR(C497-C498,"-")</f>
        <v>-1.9999999999999574E-2</v>
      </c>
      <c r="E497" s="425" t="str">
        <f>IFERROR(AVERAGE(B497:B500,B502:B509)-AVERAGE(B510:B513,B515:B522),"-")</f>
        <v>-</v>
      </c>
      <c r="F497" s="304" t="s">
        <v>121</v>
      </c>
    </row>
    <row r="498" spans="2:6" x14ac:dyDescent="0.2">
      <c r="B498" s="413" t="s">
        <v>59</v>
      </c>
      <c r="C498" s="380">
        <v>9.61</v>
      </c>
      <c r="D498" s="414">
        <f t="shared" si="48"/>
        <v>-0.5600000000000005</v>
      </c>
      <c r="E498" s="425" t="str">
        <f>IFERROR(AVERAGE(B498:B500,B502:B510)-AVERAGE(B511:B513,B515:B523),"-")</f>
        <v>-</v>
      </c>
      <c r="F498" s="304" t="s">
        <v>121</v>
      </c>
    </row>
    <row r="499" spans="2:6" x14ac:dyDescent="0.2">
      <c r="B499" s="413" t="s">
        <v>60</v>
      </c>
      <c r="C499" s="380">
        <v>10.17</v>
      </c>
      <c r="D499" s="414">
        <f t="shared" si="48"/>
        <v>-0.16000000000000014</v>
      </c>
      <c r="E499" s="425" t="str">
        <f>IFERROR(AVERAGE(B499:B500,B502:B511)-AVERAGE(B512:B513,B515:B524),"-")</f>
        <v>-</v>
      </c>
      <c r="F499" s="304" t="s">
        <v>121</v>
      </c>
    </row>
    <row r="500" spans="2:6" x14ac:dyDescent="0.2">
      <c r="B500" s="413" t="s">
        <v>61</v>
      </c>
      <c r="C500" s="380">
        <v>10.33</v>
      </c>
      <c r="D500" s="414" t="s">
        <v>121</v>
      </c>
      <c r="E500" s="425" t="str">
        <f>IFERROR(AVERAGE(B500,B502:B512)-AVERAGE(B513,B515:B525),"-")</f>
        <v>-</v>
      </c>
      <c r="F500" s="304" t="s">
        <v>121</v>
      </c>
    </row>
    <row r="501" spans="2:6" x14ac:dyDescent="0.25">
      <c r="B501" s="145">
        <v>1978</v>
      </c>
      <c r="C501" s="421">
        <v>9.74</v>
      </c>
      <c r="D501" s="375"/>
      <c r="E501" s="426" t="str">
        <f>IFERROR(AVERAGE(B489:B500)-AVERAGE(B502:B513),"-")</f>
        <v>-</v>
      </c>
      <c r="F501" s="313" t="s">
        <v>121</v>
      </c>
    </row>
    <row r="502" spans="2:6" x14ac:dyDescent="0.25">
      <c r="B502" s="315" t="s">
        <v>169</v>
      </c>
      <c r="C502" s="315"/>
      <c r="D502" s="315"/>
      <c r="E502" s="315"/>
      <c r="F502" s="315"/>
    </row>
  </sheetData>
  <mergeCells count="2">
    <mergeCell ref="B5:F5"/>
    <mergeCell ref="B502:F50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30" customHeight="1" thickBot="1" x14ac:dyDescent="0.3">
      <c r="J29" s="46" t="s">
        <v>84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3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27" t="s">
        <v>134</v>
      </c>
      <c r="B1" s="428" t="s">
        <v>173</v>
      </c>
      <c r="D1" s="429" t="s">
        <v>348</v>
      </c>
      <c r="F1" s="429" t="s">
        <v>348</v>
      </c>
    </row>
    <row r="2" spans="1:6" ht="15" x14ac:dyDescent="0.25">
      <c r="A2" s="430"/>
      <c r="B2" s="431" t="s">
        <v>251</v>
      </c>
      <c r="D2" s="429" t="s">
        <v>349</v>
      </c>
      <c r="F2" s="429" t="s">
        <v>350</v>
      </c>
    </row>
    <row r="3" spans="1:6" x14ac:dyDescent="0.2">
      <c r="A3" s="432"/>
      <c r="B3" s="433" t="s">
        <v>258</v>
      </c>
      <c r="D3" s="429" t="s">
        <v>172</v>
      </c>
      <c r="F3" s="429" t="s">
        <v>351</v>
      </c>
    </row>
    <row r="4" spans="1:6" x14ac:dyDescent="0.2">
      <c r="A4" s="427" t="s">
        <v>219</v>
      </c>
      <c r="B4" s="428" t="s">
        <v>173</v>
      </c>
      <c r="D4" s="429" t="s">
        <v>352</v>
      </c>
      <c r="F4" s="429" t="s">
        <v>353</v>
      </c>
    </row>
    <row r="5" spans="1:6" x14ac:dyDescent="0.2">
      <c r="A5" s="430"/>
      <c r="B5" s="431" t="s">
        <v>251</v>
      </c>
      <c r="D5" s="429" t="s">
        <v>354</v>
      </c>
      <c r="F5" s="429"/>
    </row>
    <row r="6" spans="1:6" hidden="1" x14ac:dyDescent="0.2">
      <c r="A6" s="432"/>
      <c r="B6" s="433" t="s">
        <v>258</v>
      </c>
    </row>
    <row r="7" spans="1:6" x14ac:dyDescent="0.2">
      <c r="A7" s="427" t="s">
        <v>158</v>
      </c>
      <c r="B7" s="428" t="s">
        <v>173</v>
      </c>
    </row>
    <row r="8" spans="1:6" x14ac:dyDescent="0.2">
      <c r="A8" s="430"/>
      <c r="B8" s="431" t="s">
        <v>251</v>
      </c>
      <c r="D8" s="434" t="s">
        <v>43</v>
      </c>
    </row>
    <row r="9" spans="1:6" x14ac:dyDescent="0.2">
      <c r="A9" s="432"/>
      <c r="B9" s="433" t="s">
        <v>258</v>
      </c>
      <c r="D9" s="434" t="s">
        <v>44</v>
      </c>
    </row>
    <row r="10" spans="1:6" x14ac:dyDescent="0.2">
      <c r="A10" s="427" t="s">
        <v>220</v>
      </c>
      <c r="B10" s="428" t="s">
        <v>173</v>
      </c>
      <c r="D10" s="434" t="s">
        <v>45</v>
      </c>
    </row>
    <row r="11" spans="1:6" x14ac:dyDescent="0.2">
      <c r="A11" s="430"/>
      <c r="B11" s="431" t="s">
        <v>251</v>
      </c>
      <c r="D11" s="434" t="s">
        <v>241</v>
      </c>
    </row>
    <row r="12" spans="1:6" x14ac:dyDescent="0.2">
      <c r="A12" s="432"/>
      <c r="B12" s="433" t="s">
        <v>258</v>
      </c>
      <c r="D12" s="434" t="s">
        <v>46</v>
      </c>
    </row>
    <row r="13" spans="1:6" x14ac:dyDescent="0.2">
      <c r="A13" s="427" t="s">
        <v>221</v>
      </c>
      <c r="B13" s="428" t="s">
        <v>173</v>
      </c>
      <c r="D13" s="434" t="s">
        <v>41</v>
      </c>
    </row>
    <row r="14" spans="1:6" x14ac:dyDescent="0.2">
      <c r="A14" s="430"/>
      <c r="B14" s="431" t="s">
        <v>251</v>
      </c>
    </row>
    <row r="15" spans="1:6" x14ac:dyDescent="0.2">
      <c r="A15" s="430"/>
      <c r="B15" s="433" t="s">
        <v>258</v>
      </c>
    </row>
    <row r="16" spans="1:6" ht="15" x14ac:dyDescent="0.25">
      <c r="D16" s="2">
        <v>2001</v>
      </c>
    </row>
    <row r="17" spans="1:5" ht="15" x14ac:dyDescent="0.25">
      <c r="D17" s="2">
        <v>2002</v>
      </c>
    </row>
    <row r="18" spans="1:5" ht="15" x14ac:dyDescent="0.25">
      <c r="A18" s="435" t="s">
        <v>226</v>
      </c>
      <c r="B18" s="436" t="s">
        <v>227</v>
      </c>
      <c r="D18" s="2">
        <v>2003</v>
      </c>
    </row>
    <row r="19" spans="1:5" ht="15" x14ac:dyDescent="0.25">
      <c r="A19" s="437"/>
      <c r="B19" s="438" t="s">
        <v>228</v>
      </c>
      <c r="D19" s="2">
        <v>2004</v>
      </c>
    </row>
    <row r="20" spans="1:5" ht="15" x14ac:dyDescent="0.25">
      <c r="A20" s="437"/>
      <c r="B20" s="438" t="s">
        <v>229</v>
      </c>
    </row>
    <row r="21" spans="1:5" ht="15" x14ac:dyDescent="0.25">
      <c r="A21" s="437"/>
      <c r="B21" s="438" t="s">
        <v>230</v>
      </c>
    </row>
    <row r="22" spans="1:5" ht="15" x14ac:dyDescent="0.25">
      <c r="A22" s="435" t="s">
        <v>232</v>
      </c>
      <c r="B22" s="436" t="s">
        <v>227</v>
      </c>
    </row>
    <row r="23" spans="1:5" ht="15" x14ac:dyDescent="0.25">
      <c r="A23" s="437"/>
      <c r="B23" s="438" t="s">
        <v>228</v>
      </c>
      <c r="D23" s="439" t="s">
        <v>173</v>
      </c>
      <c r="E23" s="121" t="s">
        <v>173</v>
      </c>
    </row>
    <row r="24" spans="1:5" ht="15" x14ac:dyDescent="0.25">
      <c r="A24" s="437"/>
      <c r="B24" s="438" t="s">
        <v>229</v>
      </c>
      <c r="D24" s="439"/>
      <c r="E24" s="121" t="s">
        <v>251</v>
      </c>
    </row>
    <row r="25" spans="1:5" ht="15" x14ac:dyDescent="0.25">
      <c r="A25" s="437"/>
      <c r="B25" s="438" t="s">
        <v>230</v>
      </c>
      <c r="D25" s="439"/>
      <c r="E25" s="121" t="s">
        <v>258</v>
      </c>
    </row>
    <row r="26" spans="1:5" ht="15" x14ac:dyDescent="0.25">
      <c r="A26" s="435" t="s">
        <v>233</v>
      </c>
      <c r="B26" s="436" t="s">
        <v>227</v>
      </c>
      <c r="D26" s="439" t="s">
        <v>227</v>
      </c>
      <c r="E26" s="121" t="s">
        <v>173</v>
      </c>
    </row>
    <row r="27" spans="1:5" ht="15" x14ac:dyDescent="0.25">
      <c r="A27" s="437"/>
      <c r="B27" s="438" t="s">
        <v>228</v>
      </c>
      <c r="D27" s="440"/>
      <c r="E27" s="121" t="s">
        <v>251</v>
      </c>
    </row>
    <row r="28" spans="1:5" ht="15" x14ac:dyDescent="0.25">
      <c r="A28" s="437"/>
      <c r="B28" s="438" t="s">
        <v>229</v>
      </c>
      <c r="D28" s="439" t="s">
        <v>228</v>
      </c>
      <c r="E28" s="121" t="s">
        <v>173</v>
      </c>
    </row>
    <row r="29" spans="1:5" ht="15" x14ac:dyDescent="0.25">
      <c r="A29" s="437"/>
      <c r="B29" s="438" t="s">
        <v>230</v>
      </c>
      <c r="D29" s="440"/>
      <c r="E29" s="121" t="s">
        <v>251</v>
      </c>
    </row>
    <row r="30" spans="1:5" ht="15" x14ac:dyDescent="0.25">
      <c r="D30" s="440"/>
      <c r="E30" s="121" t="s">
        <v>258</v>
      </c>
    </row>
    <row r="31" spans="1:5" ht="15" x14ac:dyDescent="0.25">
      <c r="D31" s="439" t="s">
        <v>229</v>
      </c>
      <c r="E31" s="121" t="s">
        <v>173</v>
      </c>
    </row>
    <row r="32" spans="1:5" ht="15" x14ac:dyDescent="0.25">
      <c r="D32" s="440"/>
      <c r="E32" s="121" t="s">
        <v>251</v>
      </c>
    </row>
    <row r="33" spans="4:21" ht="15" x14ac:dyDescent="0.25">
      <c r="D33" s="440"/>
      <c r="E33" s="121" t="s">
        <v>258</v>
      </c>
    </row>
    <row r="34" spans="4:21" ht="15" x14ac:dyDescent="0.25">
      <c r="D34" s="439" t="s">
        <v>230</v>
      </c>
      <c r="E34" s="121" t="s">
        <v>173</v>
      </c>
    </row>
    <row r="35" spans="4:21" ht="15" x14ac:dyDescent="0.25">
      <c r="D35" s="440"/>
      <c r="E35" s="121" t="s">
        <v>251</v>
      </c>
    </row>
    <row r="36" spans="4:21" ht="15" x14ac:dyDescent="0.25">
      <c r="D36" s="440"/>
      <c r="E36" s="121" t="s">
        <v>258</v>
      </c>
    </row>
    <row r="37" spans="4:21" ht="15" x14ac:dyDescent="0.25">
      <c r="G37" s="441" t="s">
        <v>134</v>
      </c>
      <c r="H37" s="441"/>
      <c r="I37" s="441"/>
      <c r="J37" s="441" t="s">
        <v>219</v>
      </c>
      <c r="K37" s="441"/>
      <c r="L37" s="441"/>
      <c r="M37" s="441" t="s">
        <v>158</v>
      </c>
      <c r="N37" s="441"/>
      <c r="O37" s="441"/>
      <c r="P37" s="441" t="s">
        <v>220</v>
      </c>
      <c r="Q37" s="441"/>
      <c r="R37" s="441"/>
      <c r="S37" s="441" t="s">
        <v>221</v>
      </c>
      <c r="T37" s="441"/>
      <c r="U37" s="441"/>
    </row>
    <row r="38" spans="4:21" ht="15" x14ac:dyDescent="0.25">
      <c r="G38" s="2" t="s">
        <v>173</v>
      </c>
      <c r="H38" s="2" t="s">
        <v>251</v>
      </c>
      <c r="I38" s="2" t="s">
        <v>258</v>
      </c>
      <c r="J38" s="2" t="s">
        <v>173</v>
      </c>
      <c r="K38" s="2" t="s">
        <v>251</v>
      </c>
      <c r="L38" s="2" t="s">
        <v>258</v>
      </c>
      <c r="M38" s="2" t="s">
        <v>173</v>
      </c>
      <c r="N38" s="2" t="s">
        <v>251</v>
      </c>
      <c r="O38" s="2" t="s">
        <v>258</v>
      </c>
      <c r="P38" s="2" t="s">
        <v>173</v>
      </c>
      <c r="Q38" s="2" t="s">
        <v>251</v>
      </c>
      <c r="R38" s="2" t="s">
        <v>258</v>
      </c>
      <c r="S38" s="2" t="s">
        <v>173</v>
      </c>
      <c r="T38" s="2" t="s">
        <v>251</v>
      </c>
      <c r="U38" s="2" t="s">
        <v>258</v>
      </c>
    </row>
  </sheetData>
  <sheetProtection selectLockedCells="1" selectUnlockedCells="1"/>
  <mergeCells count="18">
    <mergeCell ref="D34:D36"/>
    <mergeCell ref="G37:I37"/>
    <mergeCell ref="J37:L37"/>
    <mergeCell ref="M37:O37"/>
    <mergeCell ref="P37:R37"/>
    <mergeCell ref="S37:U37"/>
    <mergeCell ref="A22:A25"/>
    <mergeCell ref="D23:D25"/>
    <mergeCell ref="A26:A29"/>
    <mergeCell ref="D26:D27"/>
    <mergeCell ref="D28:D30"/>
    <mergeCell ref="D31:D33"/>
    <mergeCell ref="A1:A3"/>
    <mergeCell ref="A4:A6"/>
    <mergeCell ref="A7:A9"/>
    <mergeCell ref="A10:A12"/>
    <mergeCell ref="A13:A15"/>
    <mergeCell ref="A18:A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>
    <tabColor rgb="FF000099"/>
  </sheetPr>
  <dimension ref="A1"/>
  <sheetViews>
    <sheetView showGridLines="0" showRowColHeaders="0" zoomScaleNormal="100" workbookViewId="0"/>
  </sheetViews>
  <sheetFormatPr baseColWidth="10" defaultRowHeight="15" x14ac:dyDescent="0.25"/>
  <sheetData/>
  <printOptions horizontalCentered="1" verticalCentered="1"/>
  <pageMargins left="0.19685039370078741" right="0.15748031496062992" top="0.31496062992125984" bottom="0.31496062992125984" header="0.31496062992125984" footer="0.31496062992125984"/>
  <pageSetup paperSize="9" scale="40" orientation="portrait" r:id="rId1"/>
  <headerFooter scaleWithDoc="0" alignWithMargins="0"/>
  <rowBreaks count="2" manualBreakCount="2">
    <brk id="128" min="1" max="19" man="1"/>
    <brk id="259" min="1" max="19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I9"/>
  <sheetViews>
    <sheetView zoomScaleNormal="100" workbookViewId="0"/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 x14ac:dyDescent="0.25">
      <c r="A2" s="167" t="s">
        <v>98</v>
      </c>
    </row>
    <row r="3" spans="1:9" x14ac:dyDescent="0.25">
      <c r="A3" s="167" t="s">
        <v>97</v>
      </c>
    </row>
    <row r="4" spans="1:9" x14ac:dyDescent="0.25">
      <c r="A4" s="121" t="s">
        <v>355</v>
      </c>
      <c r="B4" s="121" t="s">
        <v>356</v>
      </c>
    </row>
    <row r="5" spans="1:9" x14ac:dyDescent="0.25">
      <c r="A5" s="121" t="s">
        <v>357</v>
      </c>
      <c r="B5" s="121" t="s">
        <v>358</v>
      </c>
    </row>
    <row r="6" spans="1:9" x14ac:dyDescent="0.25">
      <c r="A6" s="121" t="s">
        <v>359</v>
      </c>
    </row>
    <row r="7" spans="1:9" x14ac:dyDescent="0.25">
      <c r="A7" s="442" t="s">
        <v>360</v>
      </c>
    </row>
    <row r="8" spans="1:9" ht="54.75" customHeight="1" x14ac:dyDescent="0.25">
      <c r="A8" s="443" t="s">
        <v>361</v>
      </c>
      <c r="B8" s="444"/>
      <c r="C8" s="444"/>
      <c r="D8" s="444"/>
      <c r="E8" s="444"/>
      <c r="F8" s="444"/>
      <c r="G8" s="445"/>
      <c r="I8" s="446" t="s">
        <v>362</v>
      </c>
    </row>
    <row r="9" spans="1:9" ht="14.25" x14ac:dyDescent="0.25">
      <c r="I9" s="447" t="s">
        <v>363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ht="15" customHeight="1" x14ac:dyDescent="0.25">
      <c r="B28" s="17"/>
      <c r="C28" s="17"/>
      <c r="D28" s="17"/>
      <c r="E28" s="17"/>
      <c r="F28" s="17"/>
      <c r="G28" s="17"/>
      <c r="J28" s="17"/>
      <c r="K28" s="17"/>
      <c r="L28" s="17"/>
    </row>
    <row r="29" spans="2:12" ht="30" customHeight="1" x14ac:dyDescent="0.25"/>
    <row r="32" spans="2:12" ht="13.5" thickBot="1" x14ac:dyDescent="0.3"/>
    <row r="33" spans="10:10" ht="28.5" customHeight="1" thickBot="1" x14ac:dyDescent="0.3">
      <c r="J33" s="46" t="s">
        <v>84</v>
      </c>
    </row>
  </sheetData>
  <hyperlinks>
    <hyperlink ref="J33" location="'Entrada Turistas Ext Aerop mes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</sheetPr>
  <dimension ref="B1:H79"/>
  <sheetViews>
    <sheetView showGridLines="0" showRowColHeaders="0" zoomScaleNormal="100" workbookViewId="0"/>
  </sheetViews>
  <sheetFormatPr baseColWidth="10" defaultRowHeight="15" x14ac:dyDescent="0.25"/>
  <cols>
    <col min="1" max="1" width="15.7109375" style="98" customWidth="1"/>
    <col min="2" max="2" width="16" style="98" customWidth="1"/>
    <col min="3" max="3" width="25.140625" style="98" customWidth="1"/>
    <col min="4" max="4" width="11.5703125" style="98" customWidth="1"/>
    <col min="5" max="5" width="11.85546875" style="98" customWidth="1"/>
    <col min="6" max="6" width="10.7109375" style="98" customWidth="1"/>
    <col min="7" max="7" width="11.5703125" style="98" customWidth="1"/>
    <col min="8" max="8" width="7.42578125" style="98" customWidth="1"/>
    <col min="9" max="9" width="29" style="98" bestFit="1" customWidth="1"/>
    <col min="10" max="11" width="13.28515625" style="98" bestFit="1" customWidth="1"/>
    <col min="12" max="12" width="11.140625" style="98" bestFit="1" customWidth="1"/>
    <col min="13" max="16384" width="11.42578125" style="98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99" t="s">
        <v>132</v>
      </c>
      <c r="C5" s="99"/>
      <c r="D5" s="99"/>
      <c r="E5" s="99"/>
      <c r="F5" s="99"/>
      <c r="G5" s="99"/>
    </row>
    <row r="6" spans="2:8" ht="30" customHeight="1" x14ac:dyDescent="0.25">
      <c r="B6" s="100" t="s">
        <v>133</v>
      </c>
      <c r="C6" s="100" t="s">
        <v>134</v>
      </c>
      <c r="D6" s="100" t="s">
        <v>97</v>
      </c>
      <c r="E6" s="100" t="s">
        <v>98</v>
      </c>
      <c r="F6" s="101" t="s">
        <v>135</v>
      </c>
      <c r="G6" s="101" t="s">
        <v>136</v>
      </c>
    </row>
    <row r="7" spans="2:8" ht="15" customHeight="1" x14ac:dyDescent="0.25">
      <c r="B7" s="102" t="s">
        <v>137</v>
      </c>
      <c r="C7" s="103" t="s">
        <v>138</v>
      </c>
      <c r="D7" s="104">
        <v>2937983</v>
      </c>
      <c r="E7" s="104">
        <v>2833624</v>
      </c>
      <c r="F7" s="105">
        <f>E7/D7-1</f>
        <v>-3.5520627587021458E-2</v>
      </c>
      <c r="G7" s="106">
        <f>E7-D7</f>
        <v>-104359</v>
      </c>
    </row>
    <row r="8" spans="2:8" ht="15" customHeight="1" x14ac:dyDescent="0.25">
      <c r="B8" s="102"/>
      <c r="C8" s="103" t="s">
        <v>139</v>
      </c>
      <c r="D8" s="104">
        <v>1854418</v>
      </c>
      <c r="E8" s="104">
        <v>1828005</v>
      </c>
      <c r="F8" s="105">
        <f t="shared" ref="F8:F15" si="0">E8/D8-1</f>
        <v>-1.4243282798160894E-2</v>
      </c>
      <c r="G8" s="106">
        <f t="shared" ref="G8:G15" si="1">E8-D8</f>
        <v>-26413</v>
      </c>
      <c r="H8" s="107"/>
    </row>
    <row r="9" spans="2:8" ht="15" customHeight="1" x14ac:dyDescent="0.25">
      <c r="B9" s="102"/>
      <c r="C9" s="103" t="s">
        <v>140</v>
      </c>
      <c r="D9" s="104">
        <v>1083565</v>
      </c>
      <c r="E9" s="104">
        <v>1005619</v>
      </c>
      <c r="F9" s="105">
        <f t="shared" si="0"/>
        <v>-7.1934770872075005E-2</v>
      </c>
      <c r="G9" s="106">
        <f t="shared" si="1"/>
        <v>-77946</v>
      </c>
      <c r="H9" s="107"/>
    </row>
    <row r="10" spans="2:8" ht="15" customHeight="1" x14ac:dyDescent="0.25">
      <c r="B10" s="108" t="s">
        <v>141</v>
      </c>
      <c r="C10" s="109" t="s">
        <v>142</v>
      </c>
      <c r="D10" s="110">
        <v>65.363262942801811</v>
      </c>
      <c r="E10" s="110">
        <v>64.437939036196539</v>
      </c>
      <c r="F10" s="111">
        <f t="shared" si="0"/>
        <v>-1.4156635775894544E-2</v>
      </c>
      <c r="G10" s="110">
        <f t="shared" si="1"/>
        <v>-0.92532390660527142</v>
      </c>
    </row>
    <row r="11" spans="2:8" ht="15" customHeight="1" x14ac:dyDescent="0.25">
      <c r="B11" s="108"/>
      <c r="C11" s="109" t="s">
        <v>143</v>
      </c>
      <c r="D11" s="110">
        <v>73.615968965941519</v>
      </c>
      <c r="E11" s="110">
        <v>72.971412260248627</v>
      </c>
      <c r="F11" s="111">
        <f t="shared" si="0"/>
        <v>-8.7556642226783721E-3</v>
      </c>
      <c r="G11" s="110">
        <f t="shared" si="1"/>
        <v>-0.64455670569289225</v>
      </c>
    </row>
    <row r="12" spans="2:8" ht="15" customHeight="1" x14ac:dyDescent="0.25">
      <c r="B12" s="108"/>
      <c r="C12" s="109" t="s">
        <v>144</v>
      </c>
      <c r="D12" s="110">
        <v>56.226962908849103</v>
      </c>
      <c r="E12" s="110">
        <v>54.553796427162951</v>
      </c>
      <c r="F12" s="111">
        <f t="shared" si="0"/>
        <v>-2.9757368976136345E-2</v>
      </c>
      <c r="G12" s="110">
        <f t="shared" si="1"/>
        <v>-1.6731664816861525</v>
      </c>
    </row>
    <row r="13" spans="2:8" ht="15" customHeight="1" x14ac:dyDescent="0.25">
      <c r="B13" s="102" t="s">
        <v>145</v>
      </c>
      <c r="C13" s="103" t="s">
        <v>146</v>
      </c>
      <c r="D13" s="104">
        <v>23527966</v>
      </c>
      <c r="E13" s="104">
        <v>22470695</v>
      </c>
      <c r="F13" s="105">
        <f t="shared" si="0"/>
        <v>-4.4936778640363606E-2</v>
      </c>
      <c r="G13" s="106">
        <f t="shared" si="1"/>
        <v>-1057271</v>
      </c>
    </row>
    <row r="14" spans="2:8" ht="15" customHeight="1" x14ac:dyDescent="0.25">
      <c r="B14" s="102"/>
      <c r="C14" s="103" t="s">
        <v>147</v>
      </c>
      <c r="D14" s="104">
        <v>13922534</v>
      </c>
      <c r="E14" s="104">
        <v>13656305</v>
      </c>
      <c r="F14" s="105">
        <f t="shared" si="0"/>
        <v>-1.9122165548311809E-2</v>
      </c>
      <c r="G14" s="106">
        <f t="shared" si="1"/>
        <v>-266229</v>
      </c>
    </row>
    <row r="15" spans="2:8" ht="15" customHeight="1" x14ac:dyDescent="0.25">
      <c r="B15" s="102"/>
      <c r="C15" s="103" t="s">
        <v>148</v>
      </c>
      <c r="D15" s="104">
        <v>9605432</v>
      </c>
      <c r="E15" s="104">
        <v>8814390</v>
      </c>
      <c r="F15" s="105">
        <f t="shared" si="0"/>
        <v>-8.2353609915722714E-2</v>
      </c>
      <c r="G15" s="106">
        <f t="shared" si="1"/>
        <v>-791042</v>
      </c>
    </row>
    <row r="16" spans="2:8" ht="15" customHeight="1" x14ac:dyDescent="0.25">
      <c r="B16" s="108" t="s">
        <v>149</v>
      </c>
      <c r="C16" s="109" t="s">
        <v>150</v>
      </c>
      <c r="D16" s="112">
        <v>8.0082035872910087</v>
      </c>
      <c r="E16" s="112">
        <v>7.930020002653845</v>
      </c>
      <c r="F16" s="113" t="s">
        <v>121</v>
      </c>
      <c r="G16" s="114">
        <f>E16-D16</f>
        <v>-7.8183584637163683E-2</v>
      </c>
    </row>
    <row r="17" spans="2:7" ht="15" customHeight="1" x14ac:dyDescent="0.25">
      <c r="B17" s="108"/>
      <c r="C17" s="109" t="s">
        <v>151</v>
      </c>
      <c r="D17" s="112">
        <v>7.5077647002995009</v>
      </c>
      <c r="E17" s="112">
        <v>7.4706059337912096</v>
      </c>
      <c r="F17" s="113" t="s">
        <v>121</v>
      </c>
      <c r="G17" s="114">
        <f>E17-D17</f>
        <v>-3.7158766508291308E-2</v>
      </c>
    </row>
    <row r="18" spans="2:7" ht="15" customHeight="1" x14ac:dyDescent="0.25">
      <c r="B18" s="108"/>
      <c r="C18" s="109" t="s">
        <v>152</v>
      </c>
      <c r="D18" s="112">
        <v>8.8646569425922763</v>
      </c>
      <c r="E18" s="112">
        <v>8.7651386857249118</v>
      </c>
      <c r="F18" s="113" t="s">
        <v>121</v>
      </c>
      <c r="G18" s="114">
        <f>E18-D18</f>
        <v>-9.9518256867364485E-2</v>
      </c>
    </row>
    <row r="19" spans="2:7" ht="15" customHeight="1" x14ac:dyDescent="0.25">
      <c r="B19" s="115" t="s">
        <v>153</v>
      </c>
      <c r="C19" s="115"/>
      <c r="D19" s="115"/>
      <c r="E19" s="115"/>
      <c r="F19" s="115"/>
      <c r="G19" s="115"/>
    </row>
    <row r="20" spans="2:7" x14ac:dyDescent="0.25">
      <c r="B20" s="116"/>
      <c r="C20" s="116"/>
      <c r="D20" s="116"/>
      <c r="E20" s="116"/>
      <c r="F20" s="116"/>
      <c r="G20" s="116"/>
    </row>
    <row r="21" spans="2:7" ht="18" customHeight="1" x14ac:dyDescent="0.25">
      <c r="B21" s="99" t="s">
        <v>154</v>
      </c>
      <c r="C21" s="99"/>
      <c r="D21" s="99"/>
      <c r="E21" s="99"/>
      <c r="F21" s="99"/>
      <c r="G21" s="99"/>
    </row>
    <row r="22" spans="2:7" ht="30" customHeight="1" x14ac:dyDescent="0.25">
      <c r="B22" s="100" t="s">
        <v>133</v>
      </c>
      <c r="C22" s="100" t="s">
        <v>155</v>
      </c>
      <c r="D22" s="100" t="s">
        <v>97</v>
      </c>
      <c r="E22" s="100" t="s">
        <v>98</v>
      </c>
      <c r="F22" s="101" t="s">
        <v>135</v>
      </c>
      <c r="G22" s="101" t="s">
        <v>136</v>
      </c>
    </row>
    <row r="23" spans="2:7" x14ac:dyDescent="0.25">
      <c r="B23" s="102" t="s">
        <v>137</v>
      </c>
      <c r="C23" s="103" t="s">
        <v>138</v>
      </c>
      <c r="D23" s="104">
        <v>102365</v>
      </c>
      <c r="E23" s="104">
        <v>108936</v>
      </c>
      <c r="F23" s="111">
        <f t="shared" ref="F23:F28" si="2">E23/D23-1</f>
        <v>6.4191862452986914E-2</v>
      </c>
      <c r="G23" s="117">
        <f t="shared" ref="G23:G30" si="3">E23-D23</f>
        <v>6571</v>
      </c>
    </row>
    <row r="24" spans="2:7" x14ac:dyDescent="0.25">
      <c r="B24" s="102"/>
      <c r="C24" s="103" t="s">
        <v>139</v>
      </c>
      <c r="D24" s="104">
        <v>102365</v>
      </c>
      <c r="E24" s="104">
        <v>108936</v>
      </c>
      <c r="F24" s="111">
        <f t="shared" si="2"/>
        <v>6.4191862452986914E-2</v>
      </c>
      <c r="G24" s="117">
        <f t="shared" si="3"/>
        <v>6571</v>
      </c>
    </row>
    <row r="25" spans="2:7" x14ac:dyDescent="0.25">
      <c r="B25" s="108" t="s">
        <v>141</v>
      </c>
      <c r="C25" s="109" t="s">
        <v>142</v>
      </c>
      <c r="D25" s="110">
        <v>46.009439698130237</v>
      </c>
      <c r="E25" s="110">
        <v>44.327413984461707</v>
      </c>
      <c r="F25" s="105">
        <f t="shared" si="2"/>
        <v>-3.655827423033986E-2</v>
      </c>
      <c r="G25" s="118">
        <f t="shared" si="3"/>
        <v>-1.6820257136685299</v>
      </c>
    </row>
    <row r="26" spans="2:7" x14ac:dyDescent="0.25">
      <c r="B26" s="108"/>
      <c r="C26" s="109" t="s">
        <v>143</v>
      </c>
      <c r="D26" s="110">
        <v>46.009439698130237</v>
      </c>
      <c r="E26" s="110">
        <v>44.327413984461707</v>
      </c>
      <c r="F26" s="105">
        <f t="shared" si="2"/>
        <v>-3.655827423033986E-2</v>
      </c>
      <c r="G26" s="118">
        <f t="shared" si="3"/>
        <v>-1.6820257136685299</v>
      </c>
    </row>
    <row r="27" spans="2:7" x14ac:dyDescent="0.25">
      <c r="B27" s="102" t="s">
        <v>145</v>
      </c>
      <c r="C27" s="103" t="s">
        <v>146</v>
      </c>
      <c r="D27" s="104">
        <v>220209</v>
      </c>
      <c r="E27" s="104">
        <v>239634</v>
      </c>
      <c r="F27" s="111">
        <f t="shared" si="2"/>
        <v>8.821165347465354E-2</v>
      </c>
      <c r="G27" s="117">
        <f t="shared" si="3"/>
        <v>19425</v>
      </c>
    </row>
    <row r="28" spans="2:7" x14ac:dyDescent="0.25">
      <c r="B28" s="102"/>
      <c r="C28" s="103" t="s">
        <v>147</v>
      </c>
      <c r="D28" s="104">
        <v>220209</v>
      </c>
      <c r="E28" s="104">
        <v>239634</v>
      </c>
      <c r="F28" s="111">
        <f t="shared" si="2"/>
        <v>8.821165347465354E-2</v>
      </c>
      <c r="G28" s="117">
        <f t="shared" si="3"/>
        <v>19425</v>
      </c>
    </row>
    <row r="29" spans="2:7" x14ac:dyDescent="0.25">
      <c r="B29" s="108" t="s">
        <v>156</v>
      </c>
      <c r="C29" s="109" t="s">
        <v>150</v>
      </c>
      <c r="D29" s="112">
        <v>2.15121379377717</v>
      </c>
      <c r="E29" s="112">
        <v>2.1997686715135494</v>
      </c>
      <c r="F29" s="119" t="s">
        <v>121</v>
      </c>
      <c r="G29" s="120">
        <f t="shared" si="3"/>
        <v>4.8554877736379343E-2</v>
      </c>
    </row>
    <row r="30" spans="2:7" x14ac:dyDescent="0.25">
      <c r="B30" s="108"/>
      <c r="C30" s="109" t="s">
        <v>151</v>
      </c>
      <c r="D30" s="112">
        <v>2.15121379377717</v>
      </c>
      <c r="E30" s="112">
        <v>2.1997686715135494</v>
      </c>
      <c r="F30" s="119" t="s">
        <v>121</v>
      </c>
      <c r="G30" s="120">
        <f t="shared" si="3"/>
        <v>4.8554877736379343E-2</v>
      </c>
    </row>
    <row r="31" spans="2:7" ht="15" customHeight="1" x14ac:dyDescent="0.25">
      <c r="B31" s="115" t="s">
        <v>153</v>
      </c>
      <c r="C31" s="115"/>
      <c r="D31" s="115"/>
      <c r="E31" s="115"/>
      <c r="F31" s="115"/>
      <c r="G31" s="115"/>
    </row>
    <row r="32" spans="2:7" x14ac:dyDescent="0.25">
      <c r="B32" s="116"/>
      <c r="C32" s="116"/>
      <c r="D32" s="116"/>
      <c r="E32" s="116"/>
      <c r="F32" s="116"/>
      <c r="G32" s="116"/>
    </row>
    <row r="33" spans="2:7" ht="18" customHeight="1" x14ac:dyDescent="0.25">
      <c r="B33" s="99" t="s">
        <v>157</v>
      </c>
      <c r="C33" s="99"/>
      <c r="D33" s="99"/>
      <c r="E33" s="99"/>
      <c r="F33" s="99"/>
      <c r="G33" s="99"/>
    </row>
    <row r="34" spans="2:7" ht="30" customHeight="1" x14ac:dyDescent="0.25">
      <c r="B34" s="100" t="s">
        <v>133</v>
      </c>
      <c r="C34" s="100" t="s">
        <v>158</v>
      </c>
      <c r="D34" s="100" t="s">
        <v>97</v>
      </c>
      <c r="E34" s="100" t="s">
        <v>98</v>
      </c>
      <c r="F34" s="101" t="s">
        <v>135</v>
      </c>
      <c r="G34" s="101" t="s">
        <v>136</v>
      </c>
    </row>
    <row r="35" spans="2:7" x14ac:dyDescent="0.25">
      <c r="B35" s="102" t="s">
        <v>137</v>
      </c>
      <c r="C35" s="103" t="s">
        <v>138</v>
      </c>
      <c r="D35" s="104">
        <v>16469</v>
      </c>
      <c r="E35" s="104">
        <v>18577</v>
      </c>
      <c r="F35" s="105">
        <f>E35/D35-1</f>
        <v>0.12799805695549216</v>
      </c>
      <c r="G35" s="106">
        <f>E35-D35</f>
        <v>2108</v>
      </c>
    </row>
    <row r="36" spans="2:7" x14ac:dyDescent="0.25">
      <c r="B36" s="102"/>
      <c r="C36" s="103" t="s">
        <v>139</v>
      </c>
      <c r="D36" s="104">
        <v>9811</v>
      </c>
      <c r="E36" s="104">
        <v>15863</v>
      </c>
      <c r="F36" s="105">
        <f t="shared" ref="F36:F43" si="4">E36/D36-1</f>
        <v>0.61685862807053304</v>
      </c>
      <c r="G36" s="106">
        <f t="shared" ref="G36:G43" si="5">E36-D36</f>
        <v>6052</v>
      </c>
    </row>
    <row r="37" spans="2:7" x14ac:dyDescent="0.25">
      <c r="B37" s="102"/>
      <c r="C37" s="103" t="s">
        <v>140</v>
      </c>
      <c r="D37" s="104">
        <v>6658</v>
      </c>
      <c r="E37" s="104">
        <v>2714</v>
      </c>
      <c r="F37" s="105">
        <f t="shared" si="4"/>
        <v>-0.5923700811054371</v>
      </c>
      <c r="G37" s="106">
        <f t="shared" si="5"/>
        <v>-3944</v>
      </c>
    </row>
    <row r="38" spans="2:7" x14ac:dyDescent="0.25">
      <c r="B38" s="108" t="s">
        <v>141</v>
      </c>
      <c r="C38" s="109" t="s">
        <v>142</v>
      </c>
      <c r="D38" s="110">
        <v>42.248999332888594</v>
      </c>
      <c r="E38" s="110">
        <v>43.109136803609402</v>
      </c>
      <c r="F38" s="111">
        <f t="shared" si="4"/>
        <v>2.0358765516399702E-2</v>
      </c>
      <c r="G38" s="110">
        <f t="shared" si="5"/>
        <v>0.86013747072080804</v>
      </c>
    </row>
    <row r="39" spans="2:7" x14ac:dyDescent="0.25">
      <c r="B39" s="108"/>
      <c r="C39" s="109" t="s">
        <v>143</v>
      </c>
      <c r="D39" s="110">
        <v>37.581101107084592</v>
      </c>
      <c r="E39" s="110">
        <v>53.669323647126092</v>
      </c>
      <c r="F39" s="111">
        <f t="shared" si="4"/>
        <v>0.42809343170119707</v>
      </c>
      <c r="G39" s="110">
        <f t="shared" si="5"/>
        <v>16.0882225400415</v>
      </c>
    </row>
    <row r="40" spans="2:7" x14ac:dyDescent="0.25">
      <c r="B40" s="108"/>
      <c r="C40" s="109" t="s">
        <v>144</v>
      </c>
      <c r="D40" s="110">
        <v>44.598499426472522</v>
      </c>
      <c r="E40" s="110">
        <v>27.852283770651116</v>
      </c>
      <c r="F40" s="111">
        <f t="shared" si="4"/>
        <v>-0.37548832070976101</v>
      </c>
      <c r="G40" s="110">
        <f t="shared" si="5"/>
        <v>-16.746215655821405</v>
      </c>
    </row>
    <row r="41" spans="2:7" x14ac:dyDescent="0.25">
      <c r="B41" s="102" t="s">
        <v>145</v>
      </c>
      <c r="C41" s="103" t="s">
        <v>146</v>
      </c>
      <c r="D41" s="104">
        <v>101330</v>
      </c>
      <c r="E41" s="104">
        <v>86758</v>
      </c>
      <c r="F41" s="105">
        <f t="shared" si="4"/>
        <v>-0.14380736208427913</v>
      </c>
      <c r="G41" s="106">
        <f t="shared" si="5"/>
        <v>-14572</v>
      </c>
    </row>
    <row r="42" spans="2:7" x14ac:dyDescent="0.25">
      <c r="B42" s="102"/>
      <c r="C42" s="103" t="s">
        <v>147</v>
      </c>
      <c r="D42" s="104">
        <v>30178</v>
      </c>
      <c r="E42" s="104">
        <v>63830</v>
      </c>
      <c r="F42" s="105">
        <f t="shared" si="4"/>
        <v>1.1151169726290675</v>
      </c>
      <c r="G42" s="106">
        <f t="shared" si="5"/>
        <v>33652</v>
      </c>
    </row>
    <row r="43" spans="2:7" ht="15" customHeight="1" x14ac:dyDescent="0.25">
      <c r="B43" s="102"/>
      <c r="C43" s="103" t="s">
        <v>148</v>
      </c>
      <c r="D43" s="104">
        <v>71152</v>
      </c>
      <c r="E43" s="104">
        <v>22928</v>
      </c>
      <c r="F43" s="105">
        <f t="shared" si="4"/>
        <v>-0.67776028783449516</v>
      </c>
      <c r="G43" s="106">
        <f t="shared" si="5"/>
        <v>-48224</v>
      </c>
    </row>
    <row r="44" spans="2:7" x14ac:dyDescent="0.25">
      <c r="B44" s="108" t="s">
        <v>149</v>
      </c>
      <c r="C44" s="109" t="s">
        <v>150</v>
      </c>
      <c r="D44" s="112">
        <v>6.1527718744307487</v>
      </c>
      <c r="E44" s="112">
        <v>4.67018356031652</v>
      </c>
      <c r="F44" s="113" t="s">
        <v>121</v>
      </c>
      <c r="G44" s="114">
        <f>E44-D44</f>
        <v>-1.4825883141142286</v>
      </c>
    </row>
    <row r="45" spans="2:7" x14ac:dyDescent="0.25">
      <c r="B45" s="108"/>
      <c r="C45" s="109" t="s">
        <v>151</v>
      </c>
      <c r="D45" s="112">
        <v>3.0759351748037917</v>
      </c>
      <c r="E45" s="112">
        <v>4.0238290361217928</v>
      </c>
      <c r="F45" s="113" t="s">
        <v>121</v>
      </c>
      <c r="G45" s="114">
        <f>E45-D45</f>
        <v>0.94789386131800102</v>
      </c>
    </row>
    <row r="46" spans="2:7" x14ac:dyDescent="0.25">
      <c r="B46" s="108"/>
      <c r="C46" s="109" t="s">
        <v>152</v>
      </c>
      <c r="D46" s="112">
        <v>10.686692700510664</v>
      </c>
      <c r="E46" s="112">
        <v>8.4480471628592486</v>
      </c>
      <c r="F46" s="113" t="s">
        <v>121</v>
      </c>
      <c r="G46" s="114">
        <f>E46-D46</f>
        <v>-2.2386455376514149</v>
      </c>
    </row>
    <row r="47" spans="2:7" ht="15" customHeight="1" x14ac:dyDescent="0.25">
      <c r="B47" s="115" t="s">
        <v>153</v>
      </c>
      <c r="C47" s="115"/>
      <c r="D47" s="115"/>
      <c r="E47" s="115"/>
      <c r="F47" s="115"/>
      <c r="G47" s="115"/>
    </row>
    <row r="48" spans="2:7" x14ac:dyDescent="0.25">
      <c r="B48" s="116"/>
      <c r="C48" s="116"/>
      <c r="D48" s="116"/>
      <c r="E48" s="116"/>
      <c r="F48" s="116"/>
      <c r="G48" s="116"/>
    </row>
    <row r="49" spans="2:7" ht="18" customHeight="1" x14ac:dyDescent="0.25">
      <c r="B49" s="99" t="s">
        <v>159</v>
      </c>
      <c r="C49" s="99"/>
      <c r="D49" s="99"/>
      <c r="E49" s="99"/>
      <c r="F49" s="99"/>
      <c r="G49" s="99"/>
    </row>
    <row r="50" spans="2:7" ht="30" customHeight="1" x14ac:dyDescent="0.25">
      <c r="B50" s="100" t="s">
        <v>133</v>
      </c>
      <c r="C50" s="100" t="s">
        <v>160</v>
      </c>
      <c r="D50" s="100" t="s">
        <v>97</v>
      </c>
      <c r="E50" s="100" t="s">
        <v>98</v>
      </c>
      <c r="F50" s="101" t="s">
        <v>135</v>
      </c>
      <c r="G50" s="101" t="s">
        <v>136</v>
      </c>
    </row>
    <row r="51" spans="2:7" x14ac:dyDescent="0.25">
      <c r="B51" s="102" t="s">
        <v>137</v>
      </c>
      <c r="C51" s="103" t="s">
        <v>138</v>
      </c>
      <c r="D51" s="104">
        <v>459540</v>
      </c>
      <c r="E51" s="104">
        <v>443289</v>
      </c>
      <c r="F51" s="105">
        <f>E51/D51-1</f>
        <v>-3.5363624494059276E-2</v>
      </c>
      <c r="G51" s="106">
        <f>E51-D51</f>
        <v>-16251</v>
      </c>
    </row>
    <row r="52" spans="2:7" x14ac:dyDescent="0.25">
      <c r="B52" s="102"/>
      <c r="C52" s="103" t="s">
        <v>139</v>
      </c>
      <c r="D52" s="104">
        <v>341775</v>
      </c>
      <c r="E52" s="104">
        <v>333398</v>
      </c>
      <c r="F52" s="105">
        <f t="shared" ref="F52:F59" si="6">E52/D52-1</f>
        <v>-2.4510277229171207E-2</v>
      </c>
      <c r="G52" s="106">
        <f t="shared" ref="G52:G59" si="7">E52-D52</f>
        <v>-8377</v>
      </c>
    </row>
    <row r="53" spans="2:7" x14ac:dyDescent="0.25">
      <c r="B53" s="102"/>
      <c r="C53" s="103" t="s">
        <v>140</v>
      </c>
      <c r="D53" s="104">
        <v>117765</v>
      </c>
      <c r="E53" s="104">
        <v>109891</v>
      </c>
      <c r="F53" s="105">
        <f t="shared" si="6"/>
        <v>-6.6861970874198651E-2</v>
      </c>
      <c r="G53" s="106">
        <f t="shared" si="7"/>
        <v>-7874</v>
      </c>
    </row>
    <row r="54" spans="2:7" x14ac:dyDescent="0.25">
      <c r="B54" s="108" t="s">
        <v>141</v>
      </c>
      <c r="C54" s="109" t="s">
        <v>142</v>
      </c>
      <c r="D54" s="110">
        <v>61.866898808914073</v>
      </c>
      <c r="E54" s="110">
        <v>59.070994622483589</v>
      </c>
      <c r="F54" s="111">
        <f t="shared" si="6"/>
        <v>-4.5192247231691463E-2</v>
      </c>
      <c r="G54" s="110">
        <f t="shared" si="7"/>
        <v>-2.7959041864304837</v>
      </c>
    </row>
    <row r="55" spans="2:7" x14ac:dyDescent="0.25">
      <c r="B55" s="108"/>
      <c r="C55" s="109" t="s">
        <v>143</v>
      </c>
      <c r="D55" s="110">
        <v>66.086333057403891</v>
      </c>
      <c r="E55" s="110">
        <v>63.409911476556687</v>
      </c>
      <c r="F55" s="111">
        <f t="shared" si="6"/>
        <v>-4.0498866513329013E-2</v>
      </c>
      <c r="G55" s="110">
        <f t="shared" si="7"/>
        <v>-2.6764215808472045</v>
      </c>
    </row>
    <row r="56" spans="2:7" x14ac:dyDescent="0.25">
      <c r="B56" s="108"/>
      <c r="C56" s="109" t="s">
        <v>144</v>
      </c>
      <c r="D56" s="110">
        <v>53.35766191922044</v>
      </c>
      <c r="E56" s="110">
        <v>50.130697615204866</v>
      </c>
      <c r="F56" s="111">
        <f t="shared" si="6"/>
        <v>-6.0477992999411367E-2</v>
      </c>
      <c r="G56" s="110">
        <f t="shared" si="7"/>
        <v>-3.2269643040155742</v>
      </c>
    </row>
    <row r="57" spans="2:7" x14ac:dyDescent="0.25">
      <c r="B57" s="102" t="s">
        <v>145</v>
      </c>
      <c r="C57" s="103" t="s">
        <v>146</v>
      </c>
      <c r="D57" s="104">
        <v>3708318</v>
      </c>
      <c r="E57" s="104">
        <v>3521730</v>
      </c>
      <c r="F57" s="105">
        <f t="shared" si="6"/>
        <v>-5.0316073217021806E-2</v>
      </c>
      <c r="G57" s="106">
        <f t="shared" si="7"/>
        <v>-186588</v>
      </c>
    </row>
    <row r="58" spans="2:7" x14ac:dyDescent="0.25">
      <c r="B58" s="102"/>
      <c r="C58" s="103" t="s">
        <v>147</v>
      </c>
      <c r="D58" s="104">
        <v>2648121</v>
      </c>
      <c r="E58" s="104">
        <v>2545180</v>
      </c>
      <c r="F58" s="105">
        <f t="shared" si="6"/>
        <v>-3.887322369332824E-2</v>
      </c>
      <c r="G58" s="106">
        <f t="shared" si="7"/>
        <v>-102941</v>
      </c>
    </row>
    <row r="59" spans="2:7" ht="15" customHeight="1" x14ac:dyDescent="0.25">
      <c r="B59" s="102"/>
      <c r="C59" s="103" t="s">
        <v>148</v>
      </c>
      <c r="D59" s="104">
        <v>1060197</v>
      </c>
      <c r="E59" s="104">
        <v>976550</v>
      </c>
      <c r="F59" s="105">
        <f t="shared" si="6"/>
        <v>-7.889760110620947E-2</v>
      </c>
      <c r="G59" s="106">
        <f t="shared" si="7"/>
        <v>-83647</v>
      </c>
    </row>
    <row r="60" spans="2:7" x14ac:dyDescent="0.25">
      <c r="B60" s="108" t="s">
        <v>149</v>
      </c>
      <c r="C60" s="109" t="s">
        <v>150</v>
      </c>
      <c r="D60" s="112">
        <v>8.0696305000652835</v>
      </c>
      <c r="E60" s="112">
        <v>7.9445463343326814</v>
      </c>
      <c r="F60" s="113" t="s">
        <v>121</v>
      </c>
      <c r="G60" s="114">
        <f>E60-D60</f>
        <v>-0.12508416573260206</v>
      </c>
    </row>
    <row r="61" spans="2:7" x14ac:dyDescent="0.25">
      <c r="B61" s="108"/>
      <c r="C61" s="109" t="s">
        <v>151</v>
      </c>
      <c r="D61" s="112">
        <v>7.7481413210445469</v>
      </c>
      <c r="E61" s="112">
        <v>7.6340589925554445</v>
      </c>
      <c r="F61" s="113" t="s">
        <v>121</v>
      </c>
      <c r="G61" s="114">
        <f>E61-D61</f>
        <v>-0.11408232848910238</v>
      </c>
    </row>
    <row r="62" spans="2:7" x14ac:dyDescent="0.25">
      <c r="B62" s="108"/>
      <c r="C62" s="109" t="s">
        <v>152</v>
      </c>
      <c r="D62" s="112">
        <v>9.0026493440326067</v>
      </c>
      <c r="E62" s="112">
        <v>8.8865330190825453</v>
      </c>
      <c r="F62" s="113" t="s">
        <v>121</v>
      </c>
      <c r="G62" s="114">
        <f>E62-D62</f>
        <v>-0.11611632495006141</v>
      </c>
    </row>
    <row r="63" spans="2:7" x14ac:dyDescent="0.25">
      <c r="B63" s="115" t="s">
        <v>153</v>
      </c>
      <c r="C63" s="115"/>
      <c r="D63" s="115"/>
      <c r="E63" s="115"/>
      <c r="F63" s="115"/>
      <c r="G63" s="115"/>
    </row>
    <row r="64" spans="2:7" x14ac:dyDescent="0.25">
      <c r="B64" s="116"/>
      <c r="C64" s="116"/>
      <c r="D64" s="116"/>
      <c r="E64" s="116"/>
      <c r="F64" s="116"/>
      <c r="G64" s="116"/>
    </row>
    <row r="65" spans="2:7" ht="18" customHeight="1" x14ac:dyDescent="0.25">
      <c r="B65" s="99" t="s">
        <v>161</v>
      </c>
      <c r="C65" s="99"/>
      <c r="D65" s="99"/>
      <c r="E65" s="99"/>
      <c r="F65" s="99"/>
      <c r="G65" s="99"/>
    </row>
    <row r="66" spans="2:7" ht="30" customHeight="1" x14ac:dyDescent="0.25">
      <c r="B66" s="100" t="s">
        <v>133</v>
      </c>
      <c r="C66" s="100" t="s">
        <v>162</v>
      </c>
      <c r="D66" s="100" t="s">
        <v>97</v>
      </c>
      <c r="E66" s="100" t="s">
        <v>98</v>
      </c>
      <c r="F66" s="101" t="s">
        <v>135</v>
      </c>
      <c r="G66" s="101" t="s">
        <v>136</v>
      </c>
    </row>
    <row r="67" spans="2:7" x14ac:dyDescent="0.25">
      <c r="B67" s="102" t="s">
        <v>137</v>
      </c>
      <c r="C67" s="103" t="s">
        <v>138</v>
      </c>
      <c r="D67" s="104">
        <v>2359609</v>
      </c>
      <c r="E67" s="104">
        <v>2262822</v>
      </c>
      <c r="F67" s="105">
        <f>E67/D67-1</f>
        <v>-4.1018236495961813E-2</v>
      </c>
      <c r="G67" s="106">
        <f>E67-D67</f>
        <v>-96787</v>
      </c>
    </row>
    <row r="68" spans="2:7" x14ac:dyDescent="0.25">
      <c r="B68" s="102"/>
      <c r="C68" s="103" t="s">
        <v>139</v>
      </c>
      <c r="D68" s="104">
        <v>1400467</v>
      </c>
      <c r="E68" s="104">
        <v>1369808</v>
      </c>
      <c r="F68" s="105">
        <f t="shared" ref="F68:F75" si="8">E68/D68-1</f>
        <v>-2.189198317418406E-2</v>
      </c>
      <c r="G68" s="106">
        <f t="shared" ref="G68:G75" si="9">E68-D68</f>
        <v>-30659</v>
      </c>
    </row>
    <row r="69" spans="2:7" x14ac:dyDescent="0.25">
      <c r="B69" s="102"/>
      <c r="C69" s="103" t="s">
        <v>140</v>
      </c>
      <c r="D69" s="104">
        <v>959142</v>
      </c>
      <c r="E69" s="104">
        <v>893014</v>
      </c>
      <c r="F69" s="105">
        <f t="shared" si="8"/>
        <v>-6.8944952884974264E-2</v>
      </c>
      <c r="G69" s="106">
        <f t="shared" si="9"/>
        <v>-66128</v>
      </c>
    </row>
    <row r="70" spans="2:7" x14ac:dyDescent="0.25">
      <c r="B70" s="108" t="s">
        <v>141</v>
      </c>
      <c r="C70" s="109" t="s">
        <v>142</v>
      </c>
      <c r="D70" s="110">
        <v>66.584579837873022</v>
      </c>
      <c r="E70" s="110">
        <v>66.112213775796533</v>
      </c>
      <c r="F70" s="111">
        <f t="shared" si="8"/>
        <v>-7.0942260689584868E-3</v>
      </c>
      <c r="G70" s="110">
        <f t="shared" si="9"/>
        <v>-0.4723660620764889</v>
      </c>
    </row>
    <row r="71" spans="2:7" x14ac:dyDescent="0.25">
      <c r="B71" s="108"/>
      <c r="C71" s="109" t="s">
        <v>143</v>
      </c>
      <c r="D71" s="110">
        <v>76.841747498780535</v>
      </c>
      <c r="E71" s="110">
        <v>76.970997945191627</v>
      </c>
      <c r="F71" s="111">
        <f t="shared" si="8"/>
        <v>1.6820341886829571E-3</v>
      </c>
      <c r="G71" s="110">
        <f t="shared" si="9"/>
        <v>0.12925044641109196</v>
      </c>
    </row>
    <row r="72" spans="2:7" x14ac:dyDescent="0.25">
      <c r="B72" s="108"/>
      <c r="C72" s="109" t="s">
        <v>144</v>
      </c>
      <c r="D72" s="110">
        <v>56.732853007916411</v>
      </c>
      <c r="E72" s="110">
        <v>55.319306775803014</v>
      </c>
      <c r="F72" s="111">
        <f t="shared" si="8"/>
        <v>-2.4915831959238077E-2</v>
      </c>
      <c r="G72" s="110">
        <f t="shared" si="9"/>
        <v>-1.4135462321133971</v>
      </c>
    </row>
    <row r="73" spans="2:7" x14ac:dyDescent="0.25">
      <c r="B73" s="102" t="s">
        <v>145</v>
      </c>
      <c r="C73" s="103" t="s">
        <v>146</v>
      </c>
      <c r="D73" s="104">
        <v>19498109</v>
      </c>
      <c r="E73" s="104">
        <v>18622573</v>
      </c>
      <c r="F73" s="105">
        <f t="shared" si="8"/>
        <v>-4.4903636552652393E-2</v>
      </c>
      <c r="G73" s="106">
        <f t="shared" si="9"/>
        <v>-875536</v>
      </c>
    </row>
    <row r="74" spans="2:7" x14ac:dyDescent="0.25">
      <c r="B74" s="102"/>
      <c r="C74" s="103" t="s">
        <v>147</v>
      </c>
      <c r="D74" s="104">
        <v>11024026</v>
      </c>
      <c r="E74" s="104">
        <v>10807661</v>
      </c>
      <c r="F74" s="105">
        <f t="shared" si="8"/>
        <v>-1.9626677223003597E-2</v>
      </c>
      <c r="G74" s="106">
        <f t="shared" si="9"/>
        <v>-216365</v>
      </c>
    </row>
    <row r="75" spans="2:7" ht="15" customHeight="1" x14ac:dyDescent="0.25">
      <c r="B75" s="102"/>
      <c r="C75" s="103" t="s">
        <v>148</v>
      </c>
      <c r="D75" s="104">
        <v>8474083</v>
      </c>
      <c r="E75" s="104">
        <v>7814912</v>
      </c>
      <c r="F75" s="105">
        <f t="shared" si="8"/>
        <v>-7.7786705652989285E-2</v>
      </c>
      <c r="G75" s="106">
        <f t="shared" si="9"/>
        <v>-659171</v>
      </c>
    </row>
    <row r="76" spans="2:7" x14ac:dyDescent="0.25">
      <c r="B76" s="108" t="s">
        <v>149</v>
      </c>
      <c r="C76" s="109" t="s">
        <v>150</v>
      </c>
      <c r="D76" s="112">
        <v>8.2632796365838583</v>
      </c>
      <c r="E76" s="112">
        <v>8.2298002229075014</v>
      </c>
      <c r="F76" s="113" t="s">
        <v>121</v>
      </c>
      <c r="G76" s="114">
        <f>E76-D76</f>
        <v>-3.3479413676356984E-2</v>
      </c>
    </row>
    <row r="77" spans="2:7" x14ac:dyDescent="0.25">
      <c r="B77" s="108"/>
      <c r="C77" s="109" t="s">
        <v>151</v>
      </c>
      <c r="D77" s="112">
        <v>7.8716785186655596</v>
      </c>
      <c r="E77" s="112">
        <v>7.889909388761053</v>
      </c>
      <c r="F77" s="113" t="s">
        <v>121</v>
      </c>
      <c r="G77" s="114">
        <f>E77-D77</f>
        <v>1.8230870095493401E-2</v>
      </c>
    </row>
    <row r="78" spans="2:7" x14ac:dyDescent="0.25">
      <c r="B78" s="108"/>
      <c r="C78" s="109" t="s">
        <v>152</v>
      </c>
      <c r="D78" s="112">
        <v>8.8350661320221615</v>
      </c>
      <c r="E78" s="112">
        <v>8.7511640355022422</v>
      </c>
      <c r="F78" s="113" t="s">
        <v>121</v>
      </c>
      <c r="G78" s="114">
        <f>E78-D78</f>
        <v>-8.3902096519919311E-2</v>
      </c>
    </row>
    <row r="79" spans="2:7" x14ac:dyDescent="0.25">
      <c r="B79" s="115" t="s">
        <v>153</v>
      </c>
      <c r="C79" s="115"/>
      <c r="D79" s="115"/>
      <c r="E79" s="115"/>
      <c r="F79" s="115"/>
      <c r="G79" s="115"/>
    </row>
  </sheetData>
  <mergeCells count="30">
    <mergeCell ref="B65:G65"/>
    <mergeCell ref="B67:B69"/>
    <mergeCell ref="B70:B72"/>
    <mergeCell ref="B73:B75"/>
    <mergeCell ref="B76:B78"/>
    <mergeCell ref="B79:G79"/>
    <mergeCell ref="B49:G49"/>
    <mergeCell ref="B51:B53"/>
    <mergeCell ref="B54:B56"/>
    <mergeCell ref="B57:B59"/>
    <mergeCell ref="B60:B62"/>
    <mergeCell ref="B63:G63"/>
    <mergeCell ref="B33:G33"/>
    <mergeCell ref="B35:B37"/>
    <mergeCell ref="B38:B40"/>
    <mergeCell ref="B41:B43"/>
    <mergeCell ref="B44:B46"/>
    <mergeCell ref="B47:G47"/>
    <mergeCell ref="B21:G21"/>
    <mergeCell ref="B23:B24"/>
    <mergeCell ref="B25:B26"/>
    <mergeCell ref="B27:B28"/>
    <mergeCell ref="B29:B30"/>
    <mergeCell ref="B31:G31"/>
    <mergeCell ref="B5:G5"/>
    <mergeCell ref="B7:B9"/>
    <mergeCell ref="B10:B12"/>
    <mergeCell ref="B13:B15"/>
    <mergeCell ref="B16:B18"/>
    <mergeCell ref="B19:G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rowBreaks count="1" manualBreakCount="1">
    <brk id="47" min="1" max="6" man="1"/>
  </rowBreaks>
  <colBreaks count="1" manualBreakCount="1">
    <brk id="7" max="104857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tacadoHome xmlns="b60f1c85-fbce-4309-bf79-5f8373679c6c">No</DestacadoHome>
    <PublishingExpirationDate xmlns="http://schemas.microsoft.com/sharepoint/v3" xsi:nil="true"/>
    <DocumentoAdjunto1_mercado_cp xmlns="8b099203-c902-4a5b-992f-1f849b15ff82" xsi:nil="true"/>
    <PublishingStartDate xmlns="http://schemas.microsoft.com/sharepoint/v3">2013-06-06T23:00:00+00:00</PublishingStartDate>
    <mes xmlns="b60f1c85-fbce-4309-bf79-5f8373679c6c">abril</mes>
    <year xmlns="b60f1c85-fbce-4309-bf79-5f8373679c6c">2013</year>
    <_dlc_DocId xmlns="8b099203-c902-4a5b-992f-1f849b15ff82">Q5F7QW3RQ55V-2047-109</_dlc_DocId>
    <_dlc_DocIdUrl xmlns="8b099203-c902-4a5b-992f-1f849b15ff82">
      <Url>http://cd102671/es/investigacion/Situacion-turistica/turismo-cifras/_layouts/DocIdRedir.aspx?ID=Q5F7QW3RQ55V-2047-109</Url>
      <Description>Q5F7QW3RQ55V-2047-109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D266FE9E7F04396926C01D7B72C14CE" ma:contentTypeVersion="63" ma:contentTypeDescription="Crear nuevo documento." ma:contentTypeScope="" ma:versionID="a8ec7c67af3f80a7f9716b781d11894d">
  <xsd:schema xmlns:xsd="http://www.w3.org/2001/XMLSchema" xmlns:xs="http://www.w3.org/2001/XMLSchema" xmlns:p="http://schemas.microsoft.com/office/2006/metadata/properties" xmlns:ns1="http://schemas.microsoft.com/sharepoint/v3" xmlns:ns2="8b099203-c902-4a5b-992f-1f849b15ff82" xmlns:ns3="b60f1c85-fbce-4309-bf79-5f8373679c6c" targetNamespace="http://schemas.microsoft.com/office/2006/metadata/properties" ma:root="true" ma:fieldsID="3c076518d9b8a380b36e17c0d8e9a0c5" ns1:_="" ns2:_="" ns3:_="">
    <xsd:import namespace="http://schemas.microsoft.com/sharepoint/v3"/>
    <xsd:import namespace="8b099203-c902-4a5b-992f-1f849b15ff82"/>
    <xsd:import namespace="b60f1c85-fbce-4309-bf79-5f8373679c6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DocumentoAdjunto1_mercado_cp" minOccurs="0"/>
                <xsd:element ref="ns3:year" minOccurs="0"/>
                <xsd:element ref="ns3:mes" minOccurs="0"/>
                <xsd:element ref="ns3:DestacadoHom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DocumentoAdjunto1_mercado_cp" ma:index="10" nillable="true" ma:displayName="mercado" ma:default="espana" ma:format="Dropdown" ma:internalName="DocumentoAdjunto1_mercado_cp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0f1c85-fbce-4309-bf79-5f8373679c6c" elementFormDefault="qualified">
    <xsd:import namespace="http://schemas.microsoft.com/office/2006/documentManagement/types"/>
    <xsd:import namespace="http://schemas.microsoft.com/office/infopath/2007/PartnerControls"/>
    <xsd:element name="year" ma:index="11" nillable="true" ma:displayName="year" ma:internalName="year">
      <xsd:simpleType>
        <xsd:restriction base="dms:Text">
          <xsd:maxLength value="255"/>
        </xsd:restrict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DestacadoHome" ma:index="13" nillable="true" ma:displayName="DestacadoHome" ma:default="No" ma:format="Dropdown" ma:internalName="DestacadoHome">
      <xsd:simpleType>
        <xsd:restriction base="dms:Choice">
          <xsd:enumeration value="No"/>
          <xsd:enumeration value="Si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B4E7EE-94D8-4728-8D7D-7DB38ABB85E7}"/>
</file>

<file path=customXml/itemProps2.xml><?xml version="1.0" encoding="utf-8"?>
<ds:datastoreItem xmlns:ds="http://schemas.openxmlformats.org/officeDocument/2006/customXml" ds:itemID="{C9020381-48C1-4634-AD68-802D67A06910}"/>
</file>

<file path=customXml/itemProps3.xml><?xml version="1.0" encoding="utf-8"?>
<ds:datastoreItem xmlns:ds="http://schemas.openxmlformats.org/officeDocument/2006/customXml" ds:itemID="{88749907-382A-4F3C-8435-7D2D40FCB8D7}"/>
</file>

<file path=customXml/itemProps4.xml><?xml version="1.0" encoding="utf-8"?>
<ds:datastoreItem xmlns:ds="http://schemas.openxmlformats.org/officeDocument/2006/customXml" ds:itemID="{4D7816DA-5AB6-404D-B596-5EB0018430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85</vt:i4>
      </vt:variant>
    </vt:vector>
  </HeadingPairs>
  <TitlesOfParts>
    <vt:vector size="155" baseType="lpstr">
      <vt:lpstr>Menú Principal</vt:lpstr>
      <vt:lpstr>tablas pasajeros ANUAL</vt:lpstr>
      <vt:lpstr>grafica evolucion pas x islas</vt:lpstr>
      <vt:lpstr>cuota pasajeros x islas</vt:lpstr>
      <vt:lpstr>grafica dis pas x islas </vt:lpstr>
      <vt:lpstr>Entrada Turistas Ext Aerop mes</vt:lpstr>
      <vt:lpstr>GRAFICA NACIONALIDADES POR ISLA</vt:lpstr>
      <vt:lpstr>Gráfica entrada turistas ex per</vt:lpstr>
      <vt:lpstr>resumen indicadores por zonas</vt:lpstr>
      <vt:lpstr>Alojados tipología</vt:lpstr>
      <vt:lpstr>tab. Turistas alojados tip</vt:lpstr>
      <vt:lpstr>grafica evolución alo x tip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Nacionalidades  evolución mensu</vt:lpstr>
      <vt:lpstr>Nacionalidades </vt:lpstr>
      <vt:lpstr>Distribución Nacionalidades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Nacionalidad-evolución cuota</vt:lpstr>
      <vt:lpstr>Alojados evol mensual</vt:lpstr>
      <vt:lpstr>Gráfico alojados mensual</vt:lpstr>
      <vt:lpstr>Tablas PERNOCTA zona</vt:lpstr>
      <vt:lpstr>tablas pernocta cat ev anual</vt:lpstr>
      <vt:lpstr>Pernoctaciones tipología</vt:lpstr>
      <vt:lpstr>Pernoctaciones zonas y tipologí</vt:lpstr>
      <vt:lpstr>Gráfica pernoct zonas tipología</vt:lpstr>
      <vt:lpstr>Pernoctaciones  tipolog y categ</vt:lpstr>
      <vt:lpstr>Gráfica pernoct tipolog</vt:lpstr>
      <vt:lpstr>Pernoctacion zona por tipología</vt:lpstr>
      <vt:lpstr>Pernoctacion mensual</vt:lpstr>
      <vt:lpstr>Gráfica pernoctaciones mensual</vt:lpstr>
      <vt:lpstr>Tablas evol IO zona</vt:lpstr>
      <vt:lpstr>tablas evol IO CAT </vt:lpstr>
      <vt:lpstr>IO Tipología</vt:lpstr>
      <vt:lpstr>IO Zona y Tipología</vt:lpstr>
      <vt:lpstr>gráfica IO zonas y tipología</vt:lpstr>
      <vt:lpstr>IO tipología y categoría</vt:lpstr>
      <vt:lpstr>gráfica IO tipología</vt:lpstr>
      <vt:lpstr>IO evolución mensual</vt:lpstr>
      <vt:lpstr>gráfica IO mensual</vt:lpstr>
      <vt:lpstr>Tablas evol EM zona</vt:lpstr>
      <vt:lpstr>tablas evol EM CAT</vt:lpstr>
      <vt:lpstr>EM Tipología</vt:lpstr>
      <vt:lpstr>EM zonas y tipología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tipología'!Área_de_impresión</vt:lpstr>
      <vt:lpstr>'Entrada Turistas Ext Aerop mes'!Área_de_impresión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ZONAS'!Área_de_impresión</vt:lpstr>
      <vt:lpstr>'grafica dis pas x islas '!Área_de_impresión</vt:lpstr>
      <vt:lpstr>'Gráfica EM tipología'!Área_de_impresión</vt:lpstr>
      <vt:lpstr>'Gráfica entrada turistas ex per'!Área_de_impresión</vt:lpstr>
      <vt:lpstr>'grafica evolución alo x tip'!Área_de_impresión</vt:lpstr>
      <vt:lpstr>'Gráfica evolución mensual EM'!Área_de_impresión</vt:lpstr>
      <vt:lpstr>'grafica evolucion pas x islas'!Área_de_impresión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tipología'!Área_de_impresión</vt:lpstr>
      <vt:lpstr>'GRAFICA NACIONALIDADES POR ISLA'!Área_de_impresión</vt:lpstr>
      <vt:lpstr>'Gráfica pernoct tipolog'!Área_de_impresión</vt:lpstr>
      <vt:lpstr>'Gráfica pernoct zonas tipología'!Área_de_impresión</vt:lpstr>
      <vt:lpstr>'Gráfica pernoctaciones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'Pernoctacion mensual'!Área_de_impresión</vt:lpstr>
      <vt:lpstr>'Pernoctacion zona por tipología'!Área_de_impresión</vt:lpstr>
      <vt:lpstr>'Pernoctaciones  tipolog y categ'!Área_de_impresión</vt:lpstr>
      <vt:lpstr>'Pernoctaciones tipología'!Área_de_impresión</vt:lpstr>
      <vt:lpstr>'Pernoctaciones zonas y tipologí'!Área_de_impresión</vt:lpstr>
      <vt:lpstr>'resumen indicadores por zonas'!Área_de_impresión</vt:lpstr>
      <vt:lpstr>'tab. Turistas alojados tip'!Área_de_impresión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pasajeros ANUAL'!Área_de_impresión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'Alojados evol mensual'!Títulos_a_imprimir</vt:lpstr>
      <vt:lpstr>'EM evolución mensual'!Títulos_a_imprimir</vt:lpstr>
      <vt:lpstr>'IO evolución mensual'!Títulos_a_imprimir</vt:lpstr>
      <vt:lpstr>'Menú Principal'!Títulos_a_imprimir</vt:lpstr>
      <vt:lpstr>'Nacionalidades  evolución mensu'!Títulos_a_imprimir</vt:lpstr>
      <vt:lpstr>'Nacionalidad-evolución cuota'!Títulos_a_imprimir</vt:lpstr>
      <vt:lpstr>'Pernoctacion mensual'!Títulos_a_imprimir</vt:lpstr>
      <vt:lpstr>'tab. Turistas alojados tip'!Títulos_a_imprimir</vt:lpstr>
      <vt:lpstr>'tablas evol EM CAT'!Títulos_a_imprimir</vt:lpstr>
      <vt:lpstr>'Tablas evol EM zona'!Títulos_a_imprimir</vt:lpstr>
      <vt:lpstr>'tablas evol IO CAT '!Títulos_a_imprimir</vt:lpstr>
      <vt:lpstr>'Tablas evol IO zona'!Títulos_a_imprimir</vt:lpstr>
      <vt:lpstr>'tablas pasajeros ANUAL'!Títulos_a_imprimir</vt:lpstr>
      <vt:lpstr>'tablas pernocta cat ev anual'!Títulos_a_imprimir</vt:lpstr>
      <vt:lpstr>'Tablas PERNOCTA zona'!Títulos_a_imprimir</vt:lpstr>
      <vt:lpstr>'tablas turistas por categorías 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(invierno 12-13)</dc:title>
  <dc:creator>Marjorie Perez Garcia</dc:creator>
  <cp:lastModifiedBy>Marjorie Perez Garcia</cp:lastModifiedBy>
  <dcterms:created xsi:type="dcterms:W3CDTF">2013-06-26T10:46:06Z</dcterms:created>
  <dcterms:modified xsi:type="dcterms:W3CDTF">2013-06-26T11:29:46Z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0x010100DD266FE9E7F04396926C01D7B72C14CE</vt:lpwstr>
  </property>
  <property fmtid="{D5CDD505-2E9C-101B-9397-08002B2CF9AE}" pid="3" name="_dlc_DocIdItemGuid">
    <vt:lpwstr>9cfa122c-185c-4ed4-a161-d3b12a36060d</vt:lpwstr>
  </property>
</Properties>
</file>